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drawings/drawing23.xml" ContentType="application/vnd.openxmlformats-officedocument.drawing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東谷龍彦\Desktop\ホームページ掲載データ\"/>
    </mc:Choice>
  </mc:AlternateContent>
  <xr:revisionPtr revIDLastSave="0" documentId="13_ncr:1_{F1FCF3F5-9216-44D1-9E36-28EDC210CED2}" xr6:coauthVersionLast="47" xr6:coauthVersionMax="47" xr10:uidLastSave="{00000000-0000-0000-0000-000000000000}"/>
  <workbookProtection workbookAlgorithmName="SHA-512" workbookHashValue="Pm2zzl21jEZ5PifC4fx8d0tNJvcglzko5j8foH+Ub39w4R+jm4bbUlslpplBsz2UeDWdpShJTCRbzqfUllBu/g==" workbookSaltValue="dwPgUj6XQVtqd3tB/8rBjw==" workbookSpinCount="100000" lockStructure="1"/>
  <bookViews>
    <workbookView xWindow="-108" yWindow="-108" windowWidth="30936" windowHeight="16776" firstSheet="2" activeTab="2" xr2:uid="{00000000-000D-0000-FFFF-FFFF00000000}"/>
  </bookViews>
  <sheets>
    <sheet name="承認一覧表(供給者別)" sheetId="1" state="hidden" r:id="rId1"/>
    <sheet name="登録資材製造者" sheetId="25" state="hidden" r:id="rId2"/>
    <sheet name="承認一覧表" sheetId="5" r:id="rId3"/>
    <sheet name="承認一覧表(038積水化学工業)" sheetId="30" state="hidden" r:id="rId4"/>
    <sheet name="更新履歴" sheetId="74" r:id="rId5"/>
    <sheet name="承認一覧表(015前澤給装工業)" sheetId="70" state="hidden" r:id="rId6"/>
    <sheet name="承認一覧表(047JFE継手)" sheetId="75" state="hidden" r:id="rId7"/>
    <sheet name="承認一覧表(002ｷｯﾂ) " sheetId="50" state="hidden" r:id="rId8"/>
    <sheet name="承認一覧表(011大成機工)" sheetId="60" state="hidden" r:id="rId9"/>
    <sheet name="承認一覧表(013ﾀﾌﾞﾁ)" sheetId="69" state="hidden" r:id="rId10"/>
    <sheet name="承認一覧表(014川西水道機器)" sheetId="19" state="hidden" r:id="rId11"/>
    <sheet name="承認一覧表(016ｺｽﾓ工機)" sheetId="39" state="hidden" r:id="rId12"/>
    <sheet name="承認一覧表(017清水合金製作所)" sheetId="26" state="hidden" r:id="rId13"/>
    <sheet name="承認一覧表(020栗本鐵工所)" sheetId="51" state="hidden" r:id="rId14"/>
    <sheet name="承認一覧表(021日之出水道機器)" sheetId="52" state="hidden" r:id="rId15"/>
    <sheet name="承認一覧表(026ｸﾎﾞﾀ)" sheetId="56" state="hidden" r:id="rId16"/>
    <sheet name="承認一覧表(027日邦ﾊﾞﾙﾌﾞ)" sheetId="71" state="hidden" r:id="rId17"/>
    <sheet name="承認一覧表(028竹村製作所)" sheetId="33" state="hidden" r:id="rId18"/>
    <sheet name="承認一覧表(029栗本商事)" sheetId="73" state="hidden" r:id="rId19"/>
    <sheet name="承認一覧表(031ｻﾝｴｽ護謨工業)" sheetId="45" state="hidden" r:id="rId20"/>
    <sheet name="承認一覧表(034光明製作所)" sheetId="72" state="hidden" r:id="rId21"/>
    <sheet name="承認一覧表(035前澤化成工業)" sheetId="54" state="hidden" r:id="rId22"/>
    <sheet name="承認一覧表(040ｱﾛﾝ化成)" sheetId="42" state="hidden" r:id="rId23"/>
    <sheet name="承認一覧表(041ﾀﾞｲﾓﾝ)" sheetId="46" state="hidden" r:id="rId24"/>
    <sheet name="承認一覧表(044ﾖﾂｷﾞ)" sheetId="57" state="hidden" r:id="rId25"/>
    <sheet name="&gt;&gt;&gt;資材承認願様式" sheetId="7" r:id="rId26"/>
    <sheet name="承認願鑑" sheetId="9" r:id="rId27"/>
    <sheet name="承認願（ｺｰﾄﾞ管理あり）" sheetId="4" r:id="rId28"/>
    <sheet name="資材承認一覧表(ｺｰﾄﾞ無)" sheetId="76" r:id="rId29"/>
  </sheets>
  <definedNames>
    <definedName name="_xlnm._FilterDatabase" localSheetId="2" hidden="1">承認一覧表!$A$4:$AA$435</definedName>
    <definedName name="_xlnm.Print_Area" localSheetId="28">'資材承認一覧表(ｺｰﾄﾞ無)'!$B$1:$L$261</definedName>
    <definedName name="_xlnm.Print_Area" localSheetId="2">承認一覧表!$B$2:$T$1720</definedName>
    <definedName name="_xlnm.Print_Area" localSheetId="7">'承認一覧表(002ｷｯﾂ) '!$A$2:$Q$61</definedName>
    <definedName name="_xlnm.Print_Area" localSheetId="8">'承認一覧表(011大成機工)'!$A$2:$Q$116</definedName>
    <definedName name="_xlnm.Print_Area" localSheetId="9">'承認一覧表(013ﾀﾌﾞﾁ)'!$A$2:$Q$116</definedName>
    <definedName name="_xlnm.Print_Area" localSheetId="10">'承認一覧表(014川西水道機器)'!$A$2:$Q$116</definedName>
    <definedName name="_xlnm.Print_Area" localSheetId="5">'承認一覧表(015前澤給装工業)'!$A$2:$Q$96</definedName>
    <definedName name="_xlnm.Print_Area" localSheetId="11">'承認一覧表(016ｺｽﾓ工機)'!$A$2:$Q$171</definedName>
    <definedName name="_xlnm.Print_Area" localSheetId="12">'承認一覧表(017清水合金製作所)'!$A$2:$Q$61</definedName>
    <definedName name="_xlnm.Print_Area" localSheetId="13">'承認一覧表(020栗本鐵工所)'!$A$2:$Q$171</definedName>
    <definedName name="_xlnm.Print_Area" localSheetId="14">'承認一覧表(021日之出水道機器)'!$A$2:$Q$125</definedName>
    <definedName name="_xlnm.Print_Area" localSheetId="15">'承認一覧表(026ｸﾎﾞﾀ)'!$A$2:$Q$170</definedName>
    <definedName name="_xlnm.Print_Area" localSheetId="16">'承認一覧表(027日邦ﾊﾞﾙﾌﾞ)'!$A$2:$Q$116</definedName>
    <definedName name="_xlnm.Print_Area" localSheetId="17">'承認一覧表(028竹村製作所)'!$A$2:$Q$61</definedName>
    <definedName name="_xlnm.Print_Area" localSheetId="18">'承認一覧表(029栗本商事)'!$A$2:$Q$61</definedName>
    <definedName name="_xlnm.Print_Area" localSheetId="19">'承認一覧表(031ｻﾝｴｽ護謨工業)'!$A$2:$Q$61</definedName>
    <definedName name="_xlnm.Print_Area" localSheetId="20">'承認一覧表(034光明製作所)'!$A$2:$Q$67</definedName>
    <definedName name="_xlnm.Print_Area" localSheetId="21">'承認一覧表(035前澤化成工業)'!$A$2:$Q$61</definedName>
    <definedName name="_xlnm.Print_Area" localSheetId="3">'承認一覧表(038積水化学工業)'!$A$2:$Q$171</definedName>
    <definedName name="_xlnm.Print_Area" localSheetId="22">'承認一覧表(040ｱﾛﾝ化成)'!$A$2:$Q$61</definedName>
    <definedName name="_xlnm.Print_Area" localSheetId="23">'承認一覧表(041ﾀﾞｲﾓﾝ)'!$A$2:$Q$116</definedName>
    <definedName name="_xlnm.Print_Area" localSheetId="24">'承認一覧表(044ﾖﾂｷﾞ)'!$A$2:$Q$61</definedName>
    <definedName name="_xlnm.Print_Area" localSheetId="6">'承認一覧表(047JFE継手)'!$A$2:$Q$171</definedName>
    <definedName name="_xlnm.Print_Area" localSheetId="27">'承認願（ｺｰﾄﾞ管理あり）'!$B$1:$L$313</definedName>
    <definedName name="_xlnm.Print_Titles" localSheetId="4">更新履歴!$1:$4</definedName>
    <definedName name="_xlnm.Print_Titles" localSheetId="2">承認一覧表!$2:$6</definedName>
    <definedName name="_xlnm.Print_Titles" localSheetId="7">'承認一覧表(002ｷｯﾂ) '!$2:$6</definedName>
    <definedName name="_xlnm.Print_Titles" localSheetId="8">'承認一覧表(011大成機工)'!$2:$6</definedName>
    <definedName name="_xlnm.Print_Titles" localSheetId="9">'承認一覧表(013ﾀﾌﾞﾁ)'!$2:$6</definedName>
    <definedName name="_xlnm.Print_Titles" localSheetId="10">'承認一覧表(014川西水道機器)'!$2:$6</definedName>
    <definedName name="_xlnm.Print_Titles" localSheetId="5">'承認一覧表(015前澤給装工業)'!$2:$6</definedName>
    <definedName name="_xlnm.Print_Titles" localSheetId="11">'承認一覧表(016ｺｽﾓ工機)'!$2:$6</definedName>
    <definedName name="_xlnm.Print_Titles" localSheetId="12">'承認一覧表(017清水合金製作所)'!$2:$6</definedName>
    <definedName name="_xlnm.Print_Titles" localSheetId="13">'承認一覧表(020栗本鐵工所)'!$2:$6</definedName>
    <definedName name="_xlnm.Print_Titles" localSheetId="14">'承認一覧表(021日之出水道機器)'!$2:$6</definedName>
    <definedName name="_xlnm.Print_Titles" localSheetId="15">'承認一覧表(026ｸﾎﾞﾀ)'!$2:$6</definedName>
    <definedName name="_xlnm.Print_Titles" localSheetId="16">'承認一覧表(027日邦ﾊﾞﾙﾌﾞ)'!$2:$6</definedName>
    <definedName name="_xlnm.Print_Titles" localSheetId="17">'承認一覧表(028竹村製作所)'!$2:$6</definedName>
    <definedName name="_xlnm.Print_Titles" localSheetId="18">'承認一覧表(029栗本商事)'!$2:$6</definedName>
    <definedName name="_xlnm.Print_Titles" localSheetId="19">'承認一覧表(031ｻﾝｴｽ護謨工業)'!$2:$6</definedName>
    <definedName name="_xlnm.Print_Titles" localSheetId="20">'承認一覧表(034光明製作所)'!$2:$6</definedName>
    <definedName name="_xlnm.Print_Titles" localSheetId="21">'承認一覧表(035前澤化成工業)'!$2:$6</definedName>
    <definedName name="_xlnm.Print_Titles" localSheetId="3">'承認一覧表(038積水化学工業)'!$2:$6</definedName>
    <definedName name="_xlnm.Print_Titles" localSheetId="22">'承認一覧表(040ｱﾛﾝ化成)'!$2:$6</definedName>
    <definedName name="_xlnm.Print_Titles" localSheetId="23">'承認一覧表(041ﾀﾞｲﾓﾝ)'!$2:$6</definedName>
    <definedName name="_xlnm.Print_Titles" localSheetId="24">'承認一覧表(044ﾖﾂｷﾞ)'!$2:$6</definedName>
    <definedName name="_xlnm.Print_Titles" localSheetId="6">'承認一覧表(047JFE継手)'!$2:$6</definedName>
    <definedName name="_xlnm.Print_Titles" localSheetId="0">'承認一覧表(供給者別)'!$1:$6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76" l="1"/>
  <c r="H258" i="76"/>
  <c r="F258" i="76"/>
  <c r="J256" i="76"/>
  <c r="H256" i="76"/>
  <c r="F256" i="76"/>
  <c r="J254" i="76"/>
  <c r="H254" i="76"/>
  <c r="F254" i="76"/>
  <c r="J252" i="76"/>
  <c r="H252" i="76"/>
  <c r="F252" i="76"/>
  <c r="J250" i="76"/>
  <c r="H250" i="76"/>
  <c r="F250" i="76"/>
  <c r="J248" i="76"/>
  <c r="H248" i="76"/>
  <c r="F248" i="76"/>
  <c r="J246" i="76"/>
  <c r="H246" i="76"/>
  <c r="F246" i="76"/>
  <c r="J244" i="76"/>
  <c r="H244" i="76"/>
  <c r="F244" i="76"/>
  <c r="J242" i="76"/>
  <c r="H242" i="76"/>
  <c r="F242" i="76"/>
  <c r="J240" i="76"/>
  <c r="H240" i="76"/>
  <c r="F240" i="76"/>
  <c r="J238" i="76"/>
  <c r="H238" i="76"/>
  <c r="F238" i="76"/>
  <c r="J236" i="76"/>
  <c r="H236" i="76"/>
  <c r="F236" i="76"/>
  <c r="J234" i="76"/>
  <c r="H234" i="76"/>
  <c r="F234" i="76"/>
  <c r="J232" i="76"/>
  <c r="H232" i="76"/>
  <c r="F232" i="76"/>
  <c r="J230" i="76"/>
  <c r="H230" i="76"/>
  <c r="F230" i="76"/>
  <c r="J228" i="76"/>
  <c r="H228" i="76"/>
  <c r="F228" i="76"/>
  <c r="J226" i="76"/>
  <c r="H226" i="76"/>
  <c r="F226" i="76"/>
  <c r="J224" i="76"/>
  <c r="H224" i="76"/>
  <c r="F224" i="76"/>
  <c r="J222" i="76"/>
  <c r="H222" i="76"/>
  <c r="F222" i="76"/>
  <c r="J220" i="76"/>
  <c r="H220" i="76"/>
  <c r="F220" i="76"/>
  <c r="J218" i="76"/>
  <c r="H218" i="76"/>
  <c r="F218" i="76"/>
  <c r="J206" i="76"/>
  <c r="H206" i="76"/>
  <c r="F206" i="76"/>
  <c r="J204" i="76"/>
  <c r="H204" i="76"/>
  <c r="F204" i="76"/>
  <c r="J202" i="76"/>
  <c r="H202" i="76"/>
  <c r="F202" i="76"/>
  <c r="J200" i="76"/>
  <c r="H200" i="76"/>
  <c r="F200" i="76"/>
  <c r="J198" i="76"/>
  <c r="H198" i="76"/>
  <c r="F198" i="76"/>
  <c r="J196" i="76"/>
  <c r="H196" i="76"/>
  <c r="F196" i="76"/>
  <c r="J194" i="76"/>
  <c r="H194" i="76"/>
  <c r="F194" i="76"/>
  <c r="J192" i="76"/>
  <c r="H192" i="76"/>
  <c r="F192" i="76"/>
  <c r="J190" i="76"/>
  <c r="H190" i="76"/>
  <c r="F190" i="76"/>
  <c r="J188" i="76"/>
  <c r="H188" i="76"/>
  <c r="F188" i="76"/>
  <c r="J186" i="76"/>
  <c r="H186" i="76"/>
  <c r="F186" i="76"/>
  <c r="J184" i="76"/>
  <c r="H184" i="76"/>
  <c r="F184" i="76"/>
  <c r="J182" i="76"/>
  <c r="H182" i="76"/>
  <c r="F182" i="76"/>
  <c r="J180" i="76"/>
  <c r="H180" i="76"/>
  <c r="F180" i="76"/>
  <c r="J178" i="76"/>
  <c r="H178" i="76"/>
  <c r="F178" i="76"/>
  <c r="J176" i="76"/>
  <c r="H176" i="76"/>
  <c r="F176" i="76"/>
  <c r="J174" i="76"/>
  <c r="H174" i="76"/>
  <c r="F174" i="76"/>
  <c r="J172" i="76"/>
  <c r="H172" i="76"/>
  <c r="F172" i="76"/>
  <c r="J170" i="76"/>
  <c r="H170" i="76"/>
  <c r="F170" i="76"/>
  <c r="J168" i="76"/>
  <c r="H168" i="76"/>
  <c r="F168" i="76"/>
  <c r="J166" i="76"/>
  <c r="H166" i="76"/>
  <c r="F166" i="76"/>
  <c r="J154" i="76"/>
  <c r="H154" i="76"/>
  <c r="F154" i="76"/>
  <c r="J152" i="76"/>
  <c r="H152" i="76"/>
  <c r="F152" i="76"/>
  <c r="J150" i="76"/>
  <c r="H150" i="76"/>
  <c r="F150" i="76"/>
  <c r="J148" i="76"/>
  <c r="H148" i="76"/>
  <c r="F148" i="76"/>
  <c r="J146" i="76"/>
  <c r="H146" i="76"/>
  <c r="F146" i="76"/>
  <c r="J144" i="76"/>
  <c r="H144" i="76"/>
  <c r="F144" i="76"/>
  <c r="J142" i="76"/>
  <c r="H142" i="76"/>
  <c r="F142" i="76"/>
  <c r="J140" i="76"/>
  <c r="H140" i="76"/>
  <c r="F140" i="76"/>
  <c r="J138" i="76"/>
  <c r="H138" i="76"/>
  <c r="F138" i="76"/>
  <c r="J136" i="76"/>
  <c r="H136" i="76"/>
  <c r="F136" i="76"/>
  <c r="J134" i="76"/>
  <c r="H134" i="76"/>
  <c r="F134" i="76"/>
  <c r="J132" i="76"/>
  <c r="H132" i="76"/>
  <c r="F132" i="76"/>
  <c r="J130" i="76"/>
  <c r="H130" i="76"/>
  <c r="F130" i="76"/>
  <c r="J128" i="76"/>
  <c r="H128" i="76"/>
  <c r="F128" i="76"/>
  <c r="J126" i="76"/>
  <c r="H126" i="76"/>
  <c r="F126" i="76"/>
  <c r="J124" i="76"/>
  <c r="H124" i="76"/>
  <c r="F124" i="76"/>
  <c r="J122" i="76"/>
  <c r="H122" i="76"/>
  <c r="F122" i="76"/>
  <c r="J120" i="76"/>
  <c r="H120" i="76"/>
  <c r="F120" i="76"/>
  <c r="J118" i="76"/>
  <c r="H118" i="76"/>
  <c r="F118" i="76"/>
  <c r="J116" i="76"/>
  <c r="H116" i="76"/>
  <c r="F116" i="76"/>
  <c r="J114" i="76"/>
  <c r="H114" i="76"/>
  <c r="F114" i="76"/>
  <c r="J102" i="76"/>
  <c r="H102" i="76"/>
  <c r="F102" i="76"/>
  <c r="J100" i="76"/>
  <c r="H100" i="76"/>
  <c r="F100" i="76"/>
  <c r="J98" i="76"/>
  <c r="H98" i="76"/>
  <c r="F98" i="76"/>
  <c r="J96" i="76"/>
  <c r="H96" i="76"/>
  <c r="F96" i="76"/>
  <c r="J94" i="76"/>
  <c r="H94" i="76"/>
  <c r="F94" i="76"/>
  <c r="J92" i="76"/>
  <c r="H92" i="76"/>
  <c r="F92" i="76"/>
  <c r="J90" i="76"/>
  <c r="H90" i="76"/>
  <c r="F90" i="76"/>
  <c r="J88" i="76"/>
  <c r="H88" i="76"/>
  <c r="F88" i="76"/>
  <c r="J86" i="76"/>
  <c r="H86" i="76"/>
  <c r="F86" i="76"/>
  <c r="J84" i="76"/>
  <c r="H84" i="76"/>
  <c r="F84" i="76"/>
  <c r="J82" i="76"/>
  <c r="H82" i="76"/>
  <c r="F82" i="76"/>
  <c r="J80" i="76"/>
  <c r="H80" i="76"/>
  <c r="F80" i="76"/>
  <c r="J78" i="76"/>
  <c r="H78" i="76"/>
  <c r="F78" i="76"/>
  <c r="J76" i="76"/>
  <c r="H76" i="76"/>
  <c r="F76" i="76"/>
  <c r="J74" i="76"/>
  <c r="H74" i="76"/>
  <c r="F74" i="76"/>
  <c r="J72" i="76"/>
  <c r="H72" i="76"/>
  <c r="F72" i="76"/>
  <c r="J70" i="76"/>
  <c r="H70" i="76"/>
  <c r="F70" i="76"/>
  <c r="J68" i="76"/>
  <c r="H68" i="76"/>
  <c r="F68" i="76"/>
  <c r="J66" i="76"/>
  <c r="H66" i="76"/>
  <c r="F66" i="76"/>
  <c r="J64" i="76"/>
  <c r="H64" i="76"/>
  <c r="F64" i="76"/>
  <c r="J62" i="76"/>
  <c r="H62" i="76"/>
  <c r="F62" i="76"/>
  <c r="J51" i="76"/>
  <c r="H51" i="76"/>
  <c r="F51" i="76"/>
  <c r="J49" i="76"/>
  <c r="H49" i="76"/>
  <c r="F49" i="76"/>
  <c r="J47" i="76"/>
  <c r="H47" i="76"/>
  <c r="F47" i="76"/>
  <c r="J45" i="76"/>
  <c r="H45" i="76"/>
  <c r="F45" i="76"/>
  <c r="J43" i="76"/>
  <c r="H43" i="76"/>
  <c r="F43" i="76"/>
  <c r="J41" i="76"/>
  <c r="H41" i="76"/>
  <c r="F41" i="76"/>
  <c r="J39" i="76"/>
  <c r="H39" i="76"/>
  <c r="F39" i="76"/>
  <c r="J37" i="76"/>
  <c r="H37" i="76"/>
  <c r="F37" i="76"/>
  <c r="J35" i="76"/>
  <c r="H35" i="76"/>
  <c r="F35" i="76"/>
  <c r="J33" i="76"/>
  <c r="H33" i="76"/>
  <c r="F33" i="76"/>
  <c r="J31" i="76"/>
  <c r="H31" i="76"/>
  <c r="F31" i="76"/>
  <c r="J29" i="76"/>
  <c r="H29" i="76"/>
  <c r="F29" i="76"/>
  <c r="J27" i="76"/>
  <c r="H27" i="76"/>
  <c r="F27" i="76"/>
  <c r="J25" i="76"/>
  <c r="H25" i="76"/>
  <c r="F25" i="76"/>
  <c r="J23" i="76"/>
  <c r="H23" i="76"/>
  <c r="F23" i="76"/>
  <c r="J21" i="76"/>
  <c r="H21" i="76"/>
  <c r="F21" i="76"/>
  <c r="J19" i="76"/>
  <c r="H19" i="76"/>
  <c r="F19" i="76"/>
  <c r="J17" i="76"/>
  <c r="H17" i="76"/>
  <c r="F17" i="76"/>
  <c r="J15" i="76"/>
  <c r="H15" i="76"/>
  <c r="F15" i="76"/>
  <c r="J13" i="76"/>
  <c r="H13" i="76"/>
  <c r="F13" i="76"/>
  <c r="J11" i="76"/>
  <c r="H11" i="76"/>
  <c r="F11" i="76"/>
  <c r="J413" i="4"/>
  <c r="H413" i="4"/>
  <c r="F413" i="4"/>
  <c r="J411" i="4"/>
  <c r="H411" i="4"/>
  <c r="F411" i="4"/>
  <c r="J409" i="4"/>
  <c r="H409" i="4"/>
  <c r="F409" i="4"/>
  <c r="J407" i="4"/>
  <c r="H407" i="4"/>
  <c r="F407" i="4"/>
  <c r="J405" i="4"/>
  <c r="H405" i="4"/>
  <c r="F405" i="4"/>
  <c r="J403" i="4"/>
  <c r="H403" i="4"/>
  <c r="F403" i="4"/>
  <c r="J401" i="4"/>
  <c r="H401" i="4"/>
  <c r="F401" i="4"/>
  <c r="J399" i="4"/>
  <c r="H399" i="4"/>
  <c r="F399" i="4"/>
  <c r="J397" i="4"/>
  <c r="H397" i="4"/>
  <c r="F397" i="4"/>
  <c r="J395" i="4"/>
  <c r="H395" i="4"/>
  <c r="F395" i="4"/>
  <c r="J393" i="4"/>
  <c r="H393" i="4"/>
  <c r="F393" i="4"/>
  <c r="J391" i="4"/>
  <c r="H391" i="4"/>
  <c r="F391" i="4"/>
  <c r="J389" i="4"/>
  <c r="H389" i="4"/>
  <c r="F389" i="4"/>
  <c r="J387" i="4"/>
  <c r="H387" i="4"/>
  <c r="F387" i="4"/>
  <c r="J385" i="4"/>
  <c r="H385" i="4"/>
  <c r="F385" i="4"/>
  <c r="J383" i="4"/>
  <c r="H383" i="4"/>
  <c r="F383" i="4"/>
  <c r="J381" i="4"/>
  <c r="H381" i="4"/>
  <c r="F381" i="4"/>
  <c r="J379" i="4"/>
  <c r="H379" i="4"/>
  <c r="F379" i="4"/>
  <c r="J377" i="4"/>
  <c r="H377" i="4"/>
  <c r="F377" i="4"/>
  <c r="J375" i="4"/>
  <c r="H375" i="4"/>
  <c r="F375" i="4"/>
  <c r="J373" i="4"/>
  <c r="H373" i="4"/>
  <c r="F373" i="4"/>
  <c r="J362" i="4"/>
  <c r="H362" i="4"/>
  <c r="F362" i="4"/>
  <c r="J360" i="4"/>
  <c r="H360" i="4"/>
  <c r="F360" i="4"/>
  <c r="J358" i="4"/>
  <c r="H358" i="4"/>
  <c r="F358" i="4"/>
  <c r="J356" i="4"/>
  <c r="H356" i="4"/>
  <c r="F356" i="4"/>
  <c r="J354" i="4"/>
  <c r="H354" i="4"/>
  <c r="F354" i="4"/>
  <c r="J352" i="4"/>
  <c r="H352" i="4"/>
  <c r="F352" i="4"/>
  <c r="J350" i="4"/>
  <c r="H350" i="4"/>
  <c r="F350" i="4"/>
  <c r="J348" i="4"/>
  <c r="H348" i="4"/>
  <c r="F348" i="4"/>
  <c r="J346" i="4"/>
  <c r="H346" i="4"/>
  <c r="F346" i="4"/>
  <c r="J344" i="4"/>
  <c r="H344" i="4"/>
  <c r="F344" i="4"/>
  <c r="J342" i="4"/>
  <c r="H342" i="4"/>
  <c r="F342" i="4"/>
  <c r="J340" i="4"/>
  <c r="H340" i="4"/>
  <c r="F340" i="4"/>
  <c r="J338" i="4"/>
  <c r="H338" i="4"/>
  <c r="F338" i="4"/>
  <c r="J336" i="4"/>
  <c r="H336" i="4"/>
  <c r="F336" i="4"/>
  <c r="J334" i="4"/>
  <c r="H334" i="4"/>
  <c r="F334" i="4"/>
  <c r="J332" i="4"/>
  <c r="H332" i="4"/>
  <c r="F332" i="4"/>
  <c r="J330" i="4"/>
  <c r="H330" i="4"/>
  <c r="F330" i="4"/>
  <c r="J328" i="4"/>
  <c r="H328" i="4"/>
  <c r="F328" i="4"/>
  <c r="J326" i="4"/>
  <c r="H326" i="4"/>
  <c r="F326" i="4"/>
  <c r="J324" i="4"/>
  <c r="H324" i="4"/>
  <c r="F324" i="4"/>
  <c r="J322" i="4"/>
  <c r="H322" i="4"/>
  <c r="F322" i="4"/>
  <c r="J310" i="4"/>
  <c r="H310" i="4"/>
  <c r="F310" i="4"/>
  <c r="J308" i="4"/>
  <c r="H308" i="4"/>
  <c r="F308" i="4"/>
  <c r="J306" i="4"/>
  <c r="H306" i="4"/>
  <c r="F306" i="4"/>
  <c r="J304" i="4"/>
  <c r="H304" i="4"/>
  <c r="F304" i="4"/>
  <c r="J302" i="4"/>
  <c r="H302" i="4"/>
  <c r="F302" i="4"/>
  <c r="J300" i="4"/>
  <c r="H300" i="4"/>
  <c r="F300" i="4"/>
  <c r="J298" i="4"/>
  <c r="H298" i="4"/>
  <c r="F298" i="4"/>
  <c r="J296" i="4"/>
  <c r="H296" i="4"/>
  <c r="F296" i="4"/>
  <c r="J294" i="4"/>
  <c r="H294" i="4"/>
  <c r="F294" i="4"/>
  <c r="J292" i="4"/>
  <c r="H292" i="4"/>
  <c r="F292" i="4"/>
  <c r="J290" i="4"/>
  <c r="H290" i="4"/>
  <c r="F290" i="4"/>
  <c r="J288" i="4"/>
  <c r="H288" i="4"/>
  <c r="F288" i="4"/>
  <c r="J286" i="4"/>
  <c r="H286" i="4"/>
  <c r="F286" i="4"/>
  <c r="J284" i="4"/>
  <c r="H284" i="4"/>
  <c r="F284" i="4"/>
  <c r="J282" i="4"/>
  <c r="H282" i="4"/>
  <c r="F282" i="4"/>
  <c r="J280" i="4"/>
  <c r="H280" i="4"/>
  <c r="F280" i="4"/>
  <c r="J278" i="4"/>
  <c r="H278" i="4"/>
  <c r="F278" i="4"/>
  <c r="J276" i="4"/>
  <c r="H276" i="4"/>
  <c r="F276" i="4"/>
  <c r="J274" i="4"/>
  <c r="H274" i="4"/>
  <c r="F274" i="4"/>
  <c r="J272" i="4"/>
  <c r="H272" i="4"/>
  <c r="F272" i="4"/>
  <c r="J270" i="4"/>
  <c r="H270" i="4"/>
  <c r="F270" i="4"/>
  <c r="J258" i="4"/>
  <c r="H258" i="4"/>
  <c r="F258" i="4"/>
  <c r="J256" i="4"/>
  <c r="H256" i="4"/>
  <c r="F256" i="4"/>
  <c r="J254" i="4"/>
  <c r="H254" i="4"/>
  <c r="F254" i="4"/>
  <c r="J252" i="4"/>
  <c r="H252" i="4"/>
  <c r="F252" i="4"/>
  <c r="J250" i="4"/>
  <c r="H250" i="4"/>
  <c r="F250" i="4"/>
  <c r="J248" i="4"/>
  <c r="H248" i="4"/>
  <c r="F248" i="4"/>
  <c r="J246" i="4"/>
  <c r="H246" i="4"/>
  <c r="F246" i="4"/>
  <c r="J244" i="4"/>
  <c r="H244" i="4"/>
  <c r="F244" i="4"/>
  <c r="J242" i="4"/>
  <c r="H242" i="4"/>
  <c r="F242" i="4"/>
  <c r="J240" i="4"/>
  <c r="H240" i="4"/>
  <c r="F240" i="4"/>
  <c r="J238" i="4"/>
  <c r="H238" i="4"/>
  <c r="F238" i="4"/>
  <c r="J236" i="4"/>
  <c r="H236" i="4"/>
  <c r="F236" i="4"/>
  <c r="J234" i="4"/>
  <c r="H234" i="4"/>
  <c r="F234" i="4"/>
  <c r="J232" i="4"/>
  <c r="H232" i="4"/>
  <c r="F232" i="4"/>
  <c r="J230" i="4"/>
  <c r="H230" i="4"/>
  <c r="F230" i="4"/>
  <c r="J228" i="4"/>
  <c r="H228" i="4"/>
  <c r="F228" i="4"/>
  <c r="J226" i="4"/>
  <c r="H226" i="4"/>
  <c r="F226" i="4"/>
  <c r="J224" i="4"/>
  <c r="H224" i="4"/>
  <c r="F224" i="4"/>
  <c r="J222" i="4"/>
  <c r="H222" i="4"/>
  <c r="F222" i="4"/>
  <c r="J220" i="4"/>
  <c r="H220" i="4"/>
  <c r="F220" i="4"/>
  <c r="J218" i="4"/>
  <c r="H218" i="4"/>
  <c r="F218" i="4"/>
  <c r="J206" i="4"/>
  <c r="H206" i="4"/>
  <c r="F206" i="4"/>
  <c r="J204" i="4"/>
  <c r="H204" i="4"/>
  <c r="F204" i="4"/>
  <c r="J202" i="4"/>
  <c r="H202" i="4"/>
  <c r="F202" i="4"/>
  <c r="J200" i="4"/>
  <c r="H200" i="4"/>
  <c r="F200" i="4"/>
  <c r="J198" i="4"/>
  <c r="H198" i="4"/>
  <c r="F198" i="4"/>
  <c r="J196" i="4"/>
  <c r="H196" i="4"/>
  <c r="F196" i="4"/>
  <c r="J194" i="4"/>
  <c r="H194" i="4"/>
  <c r="F194" i="4"/>
  <c r="J192" i="4"/>
  <c r="H192" i="4"/>
  <c r="F192" i="4"/>
  <c r="J190" i="4"/>
  <c r="H190" i="4"/>
  <c r="F190" i="4"/>
  <c r="J188" i="4"/>
  <c r="H188" i="4"/>
  <c r="F188" i="4"/>
  <c r="J186" i="4"/>
  <c r="H186" i="4"/>
  <c r="F186" i="4"/>
  <c r="J184" i="4"/>
  <c r="H184" i="4"/>
  <c r="F184" i="4"/>
  <c r="J182" i="4"/>
  <c r="H182" i="4"/>
  <c r="F182" i="4"/>
  <c r="J180" i="4"/>
  <c r="H180" i="4"/>
  <c r="F180" i="4"/>
  <c r="J178" i="4"/>
  <c r="H178" i="4"/>
  <c r="F178" i="4"/>
  <c r="J176" i="4"/>
  <c r="H176" i="4"/>
  <c r="F176" i="4"/>
  <c r="J174" i="4"/>
  <c r="H174" i="4"/>
  <c r="F174" i="4"/>
  <c r="J172" i="4"/>
  <c r="H172" i="4"/>
  <c r="F172" i="4"/>
  <c r="J170" i="4"/>
  <c r="H170" i="4"/>
  <c r="F170" i="4"/>
  <c r="J168" i="4"/>
  <c r="H168" i="4"/>
  <c r="F168" i="4"/>
  <c r="J166" i="4"/>
  <c r="H166" i="4"/>
  <c r="F166" i="4"/>
  <c r="J154" i="4"/>
  <c r="H154" i="4"/>
  <c r="F154" i="4"/>
  <c r="J152" i="4"/>
  <c r="H152" i="4"/>
  <c r="F152" i="4"/>
  <c r="J150" i="4"/>
  <c r="H150" i="4"/>
  <c r="F150" i="4"/>
  <c r="J148" i="4"/>
  <c r="H148" i="4"/>
  <c r="F148" i="4"/>
  <c r="J146" i="4"/>
  <c r="H146" i="4"/>
  <c r="F146" i="4"/>
  <c r="J144" i="4"/>
  <c r="H144" i="4"/>
  <c r="F144" i="4"/>
  <c r="J142" i="4"/>
  <c r="H142" i="4"/>
  <c r="F142" i="4"/>
  <c r="J140" i="4"/>
  <c r="H140" i="4"/>
  <c r="F140" i="4"/>
  <c r="J138" i="4"/>
  <c r="H138" i="4"/>
  <c r="F138" i="4"/>
  <c r="J136" i="4"/>
  <c r="H136" i="4"/>
  <c r="F136" i="4"/>
  <c r="J134" i="4"/>
  <c r="H134" i="4"/>
  <c r="F134" i="4"/>
  <c r="J132" i="4"/>
  <c r="H132" i="4"/>
  <c r="F132" i="4"/>
  <c r="J130" i="4"/>
  <c r="H130" i="4"/>
  <c r="F130" i="4"/>
  <c r="J128" i="4"/>
  <c r="H128" i="4"/>
  <c r="F128" i="4"/>
  <c r="J126" i="4"/>
  <c r="H126" i="4"/>
  <c r="F126" i="4"/>
  <c r="J124" i="4"/>
  <c r="H124" i="4"/>
  <c r="F124" i="4"/>
  <c r="J122" i="4"/>
  <c r="H122" i="4"/>
  <c r="F122" i="4"/>
  <c r="J120" i="4"/>
  <c r="H120" i="4"/>
  <c r="F120" i="4"/>
  <c r="J118" i="4"/>
  <c r="H118" i="4"/>
  <c r="F118" i="4"/>
  <c r="J116" i="4"/>
  <c r="H116" i="4"/>
  <c r="F116" i="4"/>
  <c r="J114" i="4"/>
  <c r="H114" i="4"/>
  <c r="F114" i="4"/>
  <c r="J102" i="4"/>
  <c r="H102" i="4"/>
  <c r="F102" i="4"/>
  <c r="J100" i="4"/>
  <c r="H100" i="4"/>
  <c r="F100" i="4"/>
  <c r="J98" i="4"/>
  <c r="H98" i="4"/>
  <c r="F98" i="4"/>
  <c r="J96" i="4"/>
  <c r="H96" i="4"/>
  <c r="F96" i="4"/>
  <c r="J94" i="4"/>
  <c r="H94" i="4"/>
  <c r="F94" i="4"/>
  <c r="J92" i="4"/>
  <c r="H92" i="4"/>
  <c r="F92" i="4"/>
  <c r="J90" i="4"/>
  <c r="H90" i="4"/>
  <c r="F90" i="4"/>
  <c r="J88" i="4"/>
  <c r="H88" i="4"/>
  <c r="F88" i="4"/>
  <c r="J86" i="4"/>
  <c r="H86" i="4"/>
  <c r="F86" i="4"/>
  <c r="J84" i="4"/>
  <c r="H84" i="4"/>
  <c r="F84" i="4"/>
  <c r="J82" i="4"/>
  <c r="H82" i="4"/>
  <c r="F82" i="4"/>
  <c r="J80" i="4"/>
  <c r="H80" i="4"/>
  <c r="F80" i="4"/>
  <c r="J78" i="4"/>
  <c r="H78" i="4"/>
  <c r="F78" i="4"/>
  <c r="J76" i="4"/>
  <c r="H76" i="4"/>
  <c r="F76" i="4"/>
  <c r="J74" i="4"/>
  <c r="H74" i="4"/>
  <c r="F74" i="4"/>
  <c r="J72" i="4"/>
  <c r="H72" i="4"/>
  <c r="F72" i="4"/>
  <c r="J70" i="4"/>
  <c r="H70" i="4"/>
  <c r="F70" i="4"/>
  <c r="J68" i="4"/>
  <c r="H68" i="4"/>
  <c r="F68" i="4"/>
  <c r="J66" i="4"/>
  <c r="H66" i="4"/>
  <c r="F66" i="4"/>
  <c r="J64" i="4"/>
  <c r="H64" i="4"/>
  <c r="F64" i="4"/>
  <c r="J62" i="4"/>
  <c r="H62" i="4"/>
  <c r="F62" i="4"/>
  <c r="F19" i="4"/>
  <c r="H19" i="4"/>
  <c r="J19" i="4"/>
  <c r="V1686" i="5"/>
  <c r="W1686" i="5" s="1"/>
  <c r="T1686" i="5"/>
  <c r="I1686" i="5" s="1"/>
  <c r="A1686" i="5" s="1"/>
  <c r="V1626" i="5"/>
  <c r="W1626" i="5" s="1"/>
  <c r="V1627" i="5"/>
  <c r="W1627" i="5" s="1"/>
  <c r="V1628" i="5"/>
  <c r="W1628" i="5" s="1"/>
  <c r="T1628" i="5"/>
  <c r="I1628" i="5" s="1"/>
  <c r="A1628" i="5" s="1"/>
  <c r="T1627" i="5"/>
  <c r="I1627" i="5" s="1"/>
  <c r="A1627" i="5" s="1"/>
  <c r="T1626" i="5"/>
  <c r="I1626" i="5" s="1"/>
  <c r="A1626" i="5" s="1"/>
  <c r="T1624" i="5"/>
  <c r="I1624" i="5" s="1"/>
  <c r="A1624" i="5" s="1"/>
  <c r="V1624" i="5"/>
  <c r="W1624" i="5" s="1"/>
  <c r="V1623" i="5"/>
  <c r="W1623" i="5" s="1"/>
  <c r="T1623" i="5"/>
  <c r="I1623" i="5" s="1"/>
  <c r="A1623" i="5" s="1"/>
  <c r="V1622" i="5"/>
  <c r="W1622" i="5" s="1"/>
  <c r="T1622" i="5"/>
  <c r="I1622" i="5" s="1"/>
  <c r="A1622" i="5" s="1"/>
  <c r="T790" i="5"/>
  <c r="I790" i="5" s="1"/>
  <c r="A790" i="5" s="1"/>
  <c r="T791" i="5"/>
  <c r="I791" i="5" s="1"/>
  <c r="A791" i="5" s="1"/>
  <c r="T788" i="5"/>
  <c r="I788" i="5" s="1"/>
  <c r="A788" i="5" s="1"/>
  <c r="V787" i="5"/>
  <c r="W787" i="5" s="1"/>
  <c r="V788" i="5"/>
  <c r="W788" i="5" s="1"/>
  <c r="V789" i="5"/>
  <c r="W789" i="5" s="1"/>
  <c r="V790" i="5"/>
  <c r="W790" i="5" s="1"/>
  <c r="V791" i="5"/>
  <c r="W791" i="5" s="1"/>
  <c r="T787" i="5"/>
  <c r="I787" i="5" s="1"/>
  <c r="A787" i="5" s="1"/>
  <c r="T781" i="5"/>
  <c r="I781" i="5" s="1"/>
  <c r="A781" i="5" s="1"/>
  <c r="T780" i="5"/>
  <c r="I780" i="5" s="1"/>
  <c r="A780" i="5" s="1"/>
  <c r="T779" i="5"/>
  <c r="I779" i="5" s="1"/>
  <c r="A779" i="5" s="1"/>
  <c r="T778" i="5"/>
  <c r="I778" i="5" s="1"/>
  <c r="A778" i="5" s="1"/>
  <c r="T777" i="5"/>
  <c r="I777" i="5" s="1"/>
  <c r="A777" i="5" s="1"/>
  <c r="T776" i="5"/>
  <c r="I776" i="5" s="1"/>
  <c r="A776" i="5" s="1"/>
  <c r="T771" i="5"/>
  <c r="T772" i="5"/>
  <c r="I772" i="5" s="1"/>
  <c r="A772" i="5" s="1"/>
  <c r="T773" i="5"/>
  <c r="I773" i="5" s="1"/>
  <c r="A773" i="5" s="1"/>
  <c r="T774" i="5"/>
  <c r="I774" i="5" s="1"/>
  <c r="A774" i="5" s="1"/>
  <c r="T775" i="5"/>
  <c r="I775" i="5" s="1"/>
  <c r="A775" i="5" s="1"/>
  <c r="T782" i="5"/>
  <c r="I782" i="5" s="1"/>
  <c r="A782" i="5" s="1"/>
  <c r="T783" i="5"/>
  <c r="I783" i="5" s="1"/>
  <c r="A783" i="5" s="1"/>
  <c r="T784" i="5"/>
  <c r="I784" i="5" s="1"/>
  <c r="A784" i="5" s="1"/>
  <c r="T785" i="5"/>
  <c r="I785" i="5" s="1"/>
  <c r="A785" i="5" s="1"/>
  <c r="T786" i="5"/>
  <c r="I786" i="5" s="1"/>
  <c r="A786" i="5" s="1"/>
  <c r="T789" i="5"/>
  <c r="I789" i="5" s="1"/>
  <c r="A789" i="5" s="1"/>
  <c r="T792" i="5"/>
  <c r="V772" i="5"/>
  <c r="W772" i="5" s="1"/>
  <c r="V773" i="5"/>
  <c r="W773" i="5" s="1"/>
  <c r="V774" i="5"/>
  <c r="W774" i="5" s="1"/>
  <c r="V775" i="5"/>
  <c r="W775" i="5" s="1"/>
  <c r="V776" i="5"/>
  <c r="W776" i="5" s="1"/>
  <c r="V777" i="5"/>
  <c r="W777" i="5" s="1"/>
  <c r="V778" i="5"/>
  <c r="W778" i="5" s="1"/>
  <c r="V779" i="5"/>
  <c r="W779" i="5" s="1"/>
  <c r="V780" i="5"/>
  <c r="W780" i="5" s="1"/>
  <c r="V781" i="5"/>
  <c r="W781" i="5" s="1"/>
  <c r="V782" i="5"/>
  <c r="W782" i="5" s="1"/>
  <c r="V783" i="5"/>
  <c r="W783" i="5" s="1"/>
  <c r="V784" i="5"/>
  <c r="W784" i="5" s="1"/>
  <c r="V785" i="5"/>
  <c r="W785" i="5" s="1"/>
  <c r="V786" i="5"/>
  <c r="W786" i="5" s="1"/>
  <c r="V713" i="5"/>
  <c r="W713" i="5" s="1"/>
  <c r="V714" i="5"/>
  <c r="W714" i="5" s="1"/>
  <c r="V715" i="5"/>
  <c r="W715" i="5" s="1"/>
  <c r="V716" i="5"/>
  <c r="W716" i="5" s="1"/>
  <c r="V717" i="5"/>
  <c r="W717" i="5" s="1"/>
  <c r="V718" i="5"/>
  <c r="W718" i="5" s="1"/>
  <c r="V719" i="5"/>
  <c r="W719" i="5" s="1"/>
  <c r="V720" i="5"/>
  <c r="W720" i="5" s="1"/>
  <c r="V721" i="5"/>
  <c r="W721" i="5" s="1"/>
  <c r="V722" i="5"/>
  <c r="W722" i="5" s="1"/>
  <c r="V723" i="5"/>
  <c r="W723" i="5" s="1"/>
  <c r="T714" i="5"/>
  <c r="I714" i="5" s="1"/>
  <c r="A714" i="5" s="1"/>
  <c r="T715" i="5"/>
  <c r="I715" i="5" s="1"/>
  <c r="A715" i="5" s="1"/>
  <c r="T716" i="5"/>
  <c r="I716" i="5" s="1"/>
  <c r="A716" i="5" s="1"/>
  <c r="T717" i="5"/>
  <c r="I717" i="5" s="1"/>
  <c r="A717" i="5" s="1"/>
  <c r="T718" i="5"/>
  <c r="I718" i="5" s="1"/>
  <c r="A718" i="5" s="1"/>
  <c r="T719" i="5"/>
  <c r="I719" i="5" s="1"/>
  <c r="A719" i="5" s="1"/>
  <c r="T720" i="5"/>
  <c r="I720" i="5" s="1"/>
  <c r="A720" i="5" s="1"/>
  <c r="T721" i="5"/>
  <c r="I721" i="5" s="1"/>
  <c r="A721" i="5" s="1"/>
  <c r="T722" i="5"/>
  <c r="I722" i="5" s="1"/>
  <c r="A722" i="5" s="1"/>
  <c r="T723" i="5"/>
  <c r="I723" i="5" s="1"/>
  <c r="A723" i="5" s="1"/>
  <c r="T713" i="5"/>
  <c r="I713" i="5" s="1"/>
  <c r="A713" i="5" s="1"/>
  <c r="V762" i="5" l="1"/>
  <c r="W762" i="5" s="1"/>
  <c r="V763" i="5"/>
  <c r="W763" i="5" s="1"/>
  <c r="V764" i="5"/>
  <c r="W764" i="5" s="1"/>
  <c r="V765" i="5"/>
  <c r="W765" i="5" s="1"/>
  <c r="V766" i="5"/>
  <c r="W766" i="5" s="1"/>
  <c r="V767" i="5"/>
  <c r="W767" i="5" s="1"/>
  <c r="V768" i="5"/>
  <c r="W768" i="5" s="1"/>
  <c r="V769" i="5"/>
  <c r="W769" i="5" s="1"/>
  <c r="V770" i="5"/>
  <c r="W770" i="5" s="1"/>
  <c r="V771" i="5"/>
  <c r="W771" i="5" s="1"/>
  <c r="T758" i="5"/>
  <c r="I758" i="5" s="1"/>
  <c r="A758" i="5" s="1"/>
  <c r="T761" i="5"/>
  <c r="I761" i="5" s="1"/>
  <c r="A761" i="5" s="1"/>
  <c r="T762" i="5"/>
  <c r="I762" i="5" s="1"/>
  <c r="A762" i="5" s="1"/>
  <c r="T763" i="5"/>
  <c r="I763" i="5" s="1"/>
  <c r="A763" i="5" s="1"/>
  <c r="T764" i="5"/>
  <c r="I764" i="5" s="1"/>
  <c r="A764" i="5" s="1"/>
  <c r="T765" i="5"/>
  <c r="I765" i="5" s="1"/>
  <c r="A765" i="5" s="1"/>
  <c r="T766" i="5"/>
  <c r="I766" i="5" s="1"/>
  <c r="A766" i="5" s="1"/>
  <c r="T767" i="5"/>
  <c r="I767" i="5" s="1"/>
  <c r="A767" i="5" s="1"/>
  <c r="T768" i="5"/>
  <c r="I768" i="5" s="1"/>
  <c r="A768" i="5" s="1"/>
  <c r="T769" i="5"/>
  <c r="I769" i="5" s="1"/>
  <c r="A769" i="5" s="1"/>
  <c r="T770" i="5"/>
  <c r="I770" i="5" s="1"/>
  <c r="A770" i="5" s="1"/>
  <c r="T757" i="5"/>
  <c r="I757" i="5" s="1"/>
  <c r="A757" i="5" s="1"/>
  <c r="T756" i="5"/>
  <c r="I756" i="5" s="1"/>
  <c r="A756" i="5" s="1"/>
  <c r="T755" i="5"/>
  <c r="I755" i="5" s="1"/>
  <c r="A755" i="5" s="1"/>
  <c r="I771" i="5"/>
  <c r="A771" i="5" s="1"/>
  <c r="V754" i="5"/>
  <c r="W754" i="5" s="1"/>
  <c r="V755" i="5"/>
  <c r="W755" i="5" s="1"/>
  <c r="V756" i="5"/>
  <c r="W756" i="5" s="1"/>
  <c r="V757" i="5"/>
  <c r="W757" i="5" s="1"/>
  <c r="V758" i="5"/>
  <c r="W758" i="5" s="1"/>
  <c r="V761" i="5"/>
  <c r="W761" i="5" s="1"/>
  <c r="T754" i="5"/>
  <c r="I754" i="5" s="1"/>
  <c r="A754" i="5" s="1"/>
  <c r="T749" i="5"/>
  <c r="I749" i="5" s="1"/>
  <c r="A749" i="5" s="1"/>
  <c r="T750" i="5"/>
  <c r="I750" i="5" s="1"/>
  <c r="A750" i="5" s="1"/>
  <c r="T751" i="5"/>
  <c r="I751" i="5" s="1"/>
  <c r="A751" i="5" s="1"/>
  <c r="T752" i="5"/>
  <c r="I752" i="5" s="1"/>
  <c r="A752" i="5" s="1"/>
  <c r="T753" i="5"/>
  <c r="I753" i="5" s="1"/>
  <c r="A753" i="5" s="1"/>
  <c r="T748" i="5"/>
  <c r="I748" i="5" s="1"/>
  <c r="A748" i="5" s="1"/>
  <c r="T747" i="5"/>
  <c r="I747" i="5" s="1"/>
  <c r="A747" i="5" s="1"/>
  <c r="T746" i="5"/>
  <c r="I746" i="5" s="1"/>
  <c r="A746" i="5" s="1"/>
  <c r="V744" i="5"/>
  <c r="W744" i="5" s="1"/>
  <c r="V745" i="5"/>
  <c r="W745" i="5" s="1"/>
  <c r="V746" i="5"/>
  <c r="W746" i="5" s="1"/>
  <c r="V747" i="5"/>
  <c r="W747" i="5" s="1"/>
  <c r="V748" i="5"/>
  <c r="W748" i="5" s="1"/>
  <c r="V749" i="5"/>
  <c r="W749" i="5" s="1"/>
  <c r="V750" i="5"/>
  <c r="W750" i="5" s="1"/>
  <c r="V751" i="5"/>
  <c r="W751" i="5" s="1"/>
  <c r="V752" i="5"/>
  <c r="W752" i="5" s="1"/>
  <c r="V753" i="5"/>
  <c r="W753" i="5" s="1"/>
  <c r="T727" i="5"/>
  <c r="I727" i="5" s="1"/>
  <c r="A727" i="5" s="1"/>
  <c r="T728" i="5"/>
  <c r="I728" i="5" s="1"/>
  <c r="A728" i="5" s="1"/>
  <c r="T729" i="5"/>
  <c r="I729" i="5" s="1"/>
  <c r="A729" i="5" s="1"/>
  <c r="T730" i="5"/>
  <c r="I730" i="5" s="1"/>
  <c r="A730" i="5" s="1"/>
  <c r="T731" i="5"/>
  <c r="I731" i="5" s="1"/>
  <c r="A731" i="5" s="1"/>
  <c r="T732" i="5"/>
  <c r="I732" i="5" s="1"/>
  <c r="A732" i="5" s="1"/>
  <c r="T733" i="5"/>
  <c r="I733" i="5" s="1"/>
  <c r="A733" i="5" s="1"/>
  <c r="T734" i="5"/>
  <c r="I734" i="5" s="1"/>
  <c r="A734" i="5" s="1"/>
  <c r="T735" i="5"/>
  <c r="I735" i="5" s="1"/>
  <c r="A735" i="5" s="1"/>
  <c r="T736" i="5"/>
  <c r="I736" i="5" s="1"/>
  <c r="A736" i="5" s="1"/>
  <c r="T737" i="5"/>
  <c r="I737" i="5" s="1"/>
  <c r="A737" i="5" s="1"/>
  <c r="T738" i="5"/>
  <c r="I738" i="5" s="1"/>
  <c r="A738" i="5" s="1"/>
  <c r="T739" i="5"/>
  <c r="I739" i="5" s="1"/>
  <c r="A739" i="5" s="1"/>
  <c r="T740" i="5"/>
  <c r="I740" i="5" s="1"/>
  <c r="A740" i="5" s="1"/>
  <c r="T741" i="5"/>
  <c r="I741" i="5" s="1"/>
  <c r="A741" i="5" s="1"/>
  <c r="T742" i="5"/>
  <c r="I742" i="5" s="1"/>
  <c r="A742" i="5" s="1"/>
  <c r="T743" i="5"/>
  <c r="I743" i="5" s="1"/>
  <c r="A743" i="5" s="1"/>
  <c r="T744" i="5"/>
  <c r="I744" i="5" s="1"/>
  <c r="A744" i="5" s="1"/>
  <c r="T745" i="5"/>
  <c r="I745" i="5" s="1"/>
  <c r="A745" i="5" s="1"/>
  <c r="T725" i="5"/>
  <c r="I725" i="5" s="1"/>
  <c r="A725" i="5" s="1"/>
  <c r="T726" i="5"/>
  <c r="I726" i="5" s="1"/>
  <c r="A726" i="5" s="1"/>
  <c r="V724" i="5"/>
  <c r="W724" i="5" s="1"/>
  <c r="V725" i="5"/>
  <c r="W725" i="5" s="1"/>
  <c r="V726" i="5"/>
  <c r="W726" i="5" s="1"/>
  <c r="V727" i="5"/>
  <c r="W727" i="5" s="1"/>
  <c r="V728" i="5"/>
  <c r="W728" i="5" s="1"/>
  <c r="V729" i="5"/>
  <c r="W729" i="5" s="1"/>
  <c r="V730" i="5"/>
  <c r="W730" i="5" s="1"/>
  <c r="V731" i="5"/>
  <c r="W731" i="5" s="1"/>
  <c r="V732" i="5"/>
  <c r="W732" i="5" s="1"/>
  <c r="V733" i="5"/>
  <c r="W733" i="5" s="1"/>
  <c r="V734" i="5"/>
  <c r="W734" i="5" s="1"/>
  <c r="V735" i="5"/>
  <c r="W735" i="5" s="1"/>
  <c r="V736" i="5"/>
  <c r="W736" i="5" s="1"/>
  <c r="V737" i="5"/>
  <c r="W737" i="5" s="1"/>
  <c r="V738" i="5"/>
  <c r="W738" i="5" s="1"/>
  <c r="V739" i="5"/>
  <c r="W739" i="5" s="1"/>
  <c r="V740" i="5"/>
  <c r="W740" i="5" s="1"/>
  <c r="V741" i="5"/>
  <c r="W741" i="5" s="1"/>
  <c r="V742" i="5"/>
  <c r="W742" i="5" s="1"/>
  <c r="V743" i="5"/>
  <c r="W743" i="5" s="1"/>
  <c r="T702" i="5"/>
  <c r="T703" i="5"/>
  <c r="I703" i="5" s="1"/>
  <c r="A703" i="5" s="1"/>
  <c r="T704" i="5"/>
  <c r="I704" i="5" s="1"/>
  <c r="A704" i="5" s="1"/>
  <c r="T705" i="5"/>
  <c r="I705" i="5" s="1"/>
  <c r="A705" i="5" s="1"/>
  <c r="T706" i="5"/>
  <c r="I706" i="5" s="1"/>
  <c r="A706" i="5" s="1"/>
  <c r="T707" i="5"/>
  <c r="I707" i="5" s="1"/>
  <c r="A707" i="5" s="1"/>
  <c r="T708" i="5"/>
  <c r="I708" i="5" s="1"/>
  <c r="A708" i="5" s="1"/>
  <c r="T709" i="5"/>
  <c r="I709" i="5" s="1"/>
  <c r="A709" i="5" s="1"/>
  <c r="T710" i="5"/>
  <c r="I710" i="5" s="1"/>
  <c r="A710" i="5" s="1"/>
  <c r="T711" i="5"/>
  <c r="I711" i="5" s="1"/>
  <c r="A711" i="5" s="1"/>
  <c r="T712" i="5"/>
  <c r="I712" i="5" s="1"/>
  <c r="A712" i="5" s="1"/>
  <c r="T724" i="5"/>
  <c r="I724" i="5" s="1"/>
  <c r="A724" i="5" s="1"/>
  <c r="V700" i="5"/>
  <c r="W700" i="5" s="1"/>
  <c r="V701" i="5"/>
  <c r="W701" i="5" s="1"/>
  <c r="V702" i="5"/>
  <c r="W702" i="5" s="1"/>
  <c r="V703" i="5"/>
  <c r="W703" i="5" s="1"/>
  <c r="V704" i="5"/>
  <c r="W704" i="5" s="1"/>
  <c r="V705" i="5"/>
  <c r="W705" i="5" s="1"/>
  <c r="V706" i="5"/>
  <c r="W706" i="5" s="1"/>
  <c r="V707" i="5"/>
  <c r="W707" i="5" s="1"/>
  <c r="V708" i="5"/>
  <c r="W708" i="5" s="1"/>
  <c r="V709" i="5"/>
  <c r="W709" i="5" s="1"/>
  <c r="V710" i="5"/>
  <c r="W710" i="5" s="1"/>
  <c r="V711" i="5"/>
  <c r="W711" i="5" s="1"/>
  <c r="V712" i="5"/>
  <c r="W712" i="5" s="1"/>
  <c r="V699" i="5"/>
  <c r="W699" i="5" s="1"/>
  <c r="A702" i="5"/>
  <c r="T684" i="5" l="1"/>
  <c r="I684" i="5" s="1"/>
  <c r="A684" i="5" s="1"/>
  <c r="T685" i="5"/>
  <c r="I685" i="5" s="1"/>
  <c r="A685" i="5" s="1"/>
  <c r="T686" i="5"/>
  <c r="I686" i="5" s="1"/>
  <c r="A686" i="5" s="1"/>
  <c r="T687" i="5"/>
  <c r="I687" i="5" s="1"/>
  <c r="A687" i="5" s="1"/>
  <c r="T688" i="5"/>
  <c r="I688" i="5" s="1"/>
  <c r="A688" i="5" s="1"/>
  <c r="T689" i="5"/>
  <c r="I689" i="5" s="1"/>
  <c r="A689" i="5" s="1"/>
  <c r="T690" i="5"/>
  <c r="I690" i="5" s="1"/>
  <c r="A690" i="5" s="1"/>
  <c r="T691" i="5"/>
  <c r="I691" i="5" s="1"/>
  <c r="A691" i="5" s="1"/>
  <c r="T692" i="5"/>
  <c r="I692" i="5" s="1"/>
  <c r="A692" i="5" s="1"/>
  <c r="T693" i="5"/>
  <c r="I693" i="5" s="1"/>
  <c r="A693" i="5" s="1"/>
  <c r="T694" i="5"/>
  <c r="I694" i="5" s="1"/>
  <c r="A694" i="5" s="1"/>
  <c r="T695" i="5"/>
  <c r="I695" i="5" s="1"/>
  <c r="A695" i="5" s="1"/>
  <c r="T696" i="5"/>
  <c r="I696" i="5" s="1"/>
  <c r="A696" i="5" s="1"/>
  <c r="T697" i="5"/>
  <c r="I697" i="5" s="1"/>
  <c r="A697" i="5" s="1"/>
  <c r="T698" i="5"/>
  <c r="I698" i="5" s="1"/>
  <c r="A698" i="5" s="1"/>
  <c r="T699" i="5"/>
  <c r="I699" i="5" s="1"/>
  <c r="A699" i="5" s="1"/>
  <c r="T700" i="5"/>
  <c r="I700" i="5" s="1"/>
  <c r="A700" i="5" s="1"/>
  <c r="T701" i="5"/>
  <c r="I701" i="5" s="1"/>
  <c r="A701" i="5" s="1"/>
  <c r="V684" i="5"/>
  <c r="W684" i="5" s="1"/>
  <c r="V685" i="5"/>
  <c r="W685" i="5" s="1"/>
  <c r="V686" i="5"/>
  <c r="W686" i="5" s="1"/>
  <c r="V687" i="5"/>
  <c r="W687" i="5" s="1"/>
  <c r="V688" i="5"/>
  <c r="W688" i="5" s="1"/>
  <c r="V689" i="5"/>
  <c r="W689" i="5" s="1"/>
  <c r="V690" i="5"/>
  <c r="W690" i="5" s="1"/>
  <c r="V691" i="5"/>
  <c r="W691" i="5" s="1"/>
  <c r="V692" i="5"/>
  <c r="W692" i="5" s="1"/>
  <c r="V693" i="5"/>
  <c r="W693" i="5" s="1"/>
  <c r="V694" i="5"/>
  <c r="W694" i="5" s="1"/>
  <c r="V695" i="5"/>
  <c r="W695" i="5" s="1"/>
  <c r="V696" i="5"/>
  <c r="W696" i="5" s="1"/>
  <c r="V697" i="5"/>
  <c r="W697" i="5" s="1"/>
  <c r="V698" i="5"/>
  <c r="W698" i="5" s="1"/>
  <c r="V528" i="5"/>
  <c r="W528" i="5" s="1"/>
  <c r="A528" i="5"/>
  <c r="A586" i="5"/>
  <c r="V586" i="5"/>
  <c r="W586" i="5" s="1"/>
  <c r="A412" i="5"/>
  <c r="V412" i="5"/>
  <c r="W412" i="5" s="1"/>
  <c r="A122" i="5"/>
  <c r="V122" i="5"/>
  <c r="W122" i="5" s="1"/>
  <c r="A64" i="5"/>
  <c r="V64" i="5"/>
  <c r="W64" i="5" s="1"/>
  <c r="V20" i="5"/>
  <c r="T981" i="5"/>
  <c r="I981" i="5" s="1"/>
  <c r="A981" i="5" s="1"/>
  <c r="V981" i="5"/>
  <c r="W981" i="5" s="1"/>
  <c r="V1279" i="5"/>
  <c r="W1279" i="5" s="1"/>
  <c r="T1279" i="5"/>
  <c r="I1279" i="5" s="1"/>
  <c r="A1279" i="5" s="1"/>
  <c r="V1085" i="5"/>
  <c r="W1085" i="5" s="1"/>
  <c r="T1085" i="5"/>
  <c r="I1085" i="5" s="1"/>
  <c r="A1085" i="5" s="1"/>
  <c r="V1088" i="5"/>
  <c r="W1088" i="5" s="1"/>
  <c r="T1088" i="5"/>
  <c r="I1088" i="5" s="1"/>
  <c r="A1088" i="5" s="1"/>
  <c r="V1420" i="5"/>
  <c r="W1420" i="5" s="1"/>
  <c r="V1421" i="5"/>
  <c r="W1421" i="5" s="1"/>
  <c r="V1422" i="5"/>
  <c r="W1422" i="5" s="1"/>
  <c r="V1423" i="5"/>
  <c r="W1423" i="5" s="1"/>
  <c r="V1424" i="5"/>
  <c r="W1424" i="5" s="1"/>
  <c r="V1425" i="5"/>
  <c r="W1425" i="5" s="1"/>
  <c r="V1426" i="5"/>
  <c r="W1426" i="5" s="1"/>
  <c r="V1427" i="5"/>
  <c r="W1427" i="5" s="1"/>
  <c r="V1428" i="5"/>
  <c r="W1428" i="5" s="1"/>
  <c r="V499" i="5"/>
  <c r="W499" i="5" s="1"/>
  <c r="V500" i="5"/>
  <c r="W500" i="5" s="1"/>
  <c r="V501" i="5"/>
  <c r="W501" i="5" s="1"/>
  <c r="V502" i="5"/>
  <c r="W502" i="5" s="1"/>
  <c r="V503" i="5"/>
  <c r="W503" i="5" s="1"/>
  <c r="V504" i="5"/>
  <c r="W504" i="5" s="1"/>
  <c r="V505" i="5"/>
  <c r="W505" i="5" s="1"/>
  <c r="V479" i="5"/>
  <c r="W479" i="5" s="1"/>
  <c r="V480" i="5"/>
  <c r="W480" i="5" s="1"/>
  <c r="V481" i="5"/>
  <c r="W481" i="5" s="1"/>
  <c r="F11" i="4"/>
  <c r="T1428" i="5"/>
  <c r="I1428" i="5" s="1"/>
  <c r="A1428" i="5" s="1"/>
  <c r="T1427" i="5"/>
  <c r="I1427" i="5" s="1"/>
  <c r="A1427" i="5" s="1"/>
  <c r="T1426" i="5"/>
  <c r="I1426" i="5" s="1"/>
  <c r="A1426" i="5" s="1"/>
  <c r="T1425" i="5"/>
  <c r="I1425" i="5" s="1"/>
  <c r="A1425" i="5" s="1"/>
  <c r="T1424" i="5"/>
  <c r="I1424" i="5" s="1"/>
  <c r="A1424" i="5" s="1"/>
  <c r="T1423" i="5"/>
  <c r="I1423" i="5" s="1"/>
  <c r="A1423" i="5" s="1"/>
  <c r="T1422" i="5"/>
  <c r="I1422" i="5" s="1"/>
  <c r="A1422" i="5" s="1"/>
  <c r="T1421" i="5"/>
  <c r="I1421" i="5" s="1"/>
  <c r="A1421" i="5" s="1"/>
  <c r="T1420" i="5"/>
  <c r="I1420" i="5" s="1"/>
  <c r="A1420" i="5" s="1"/>
  <c r="T479" i="5"/>
  <c r="I479" i="5" s="1"/>
  <c r="A479" i="5" s="1"/>
  <c r="T481" i="5"/>
  <c r="I481" i="5" s="1"/>
  <c r="A481" i="5" s="1"/>
  <c r="T480" i="5"/>
  <c r="I480" i="5" s="1"/>
  <c r="A480" i="5" s="1"/>
  <c r="T505" i="5"/>
  <c r="I505" i="5" s="1"/>
  <c r="A505" i="5" s="1"/>
  <c r="T504" i="5"/>
  <c r="I504" i="5" s="1"/>
  <c r="A504" i="5" s="1"/>
  <c r="T503" i="5"/>
  <c r="I503" i="5" s="1"/>
  <c r="A503" i="5" s="1"/>
  <c r="T501" i="5"/>
  <c r="I501" i="5" s="1"/>
  <c r="A501" i="5" s="1"/>
  <c r="T500" i="5"/>
  <c r="I500" i="5" s="1"/>
  <c r="A500" i="5" s="1"/>
  <c r="T499" i="5"/>
  <c r="I499" i="5" s="1"/>
  <c r="A499" i="5" s="1"/>
  <c r="V217" i="5"/>
  <c r="W217" i="5" s="1"/>
  <c r="V218" i="5"/>
  <c r="W218" i="5" s="1"/>
  <c r="T218" i="5"/>
  <c r="I218" i="5" s="1"/>
  <c r="A218" i="5" s="1"/>
  <c r="T217" i="5"/>
  <c r="I217" i="5" s="1"/>
  <c r="A217" i="5" s="1"/>
  <c r="T216" i="5"/>
  <c r="I216" i="5" s="1"/>
  <c r="A216" i="5" s="1"/>
  <c r="T215" i="5"/>
  <c r="I215" i="5" s="1"/>
  <c r="A215" i="5" s="1"/>
  <c r="V215" i="5"/>
  <c r="W215" i="5" s="1"/>
  <c r="V216" i="5"/>
  <c r="W216" i="5" s="1"/>
  <c r="V41" i="5"/>
  <c r="W41" i="5" s="1"/>
  <c r="T41" i="5"/>
  <c r="I41" i="5" s="1"/>
  <c r="A41" i="5" s="1"/>
  <c r="V33" i="5"/>
  <c r="W33" i="5" s="1"/>
  <c r="T33" i="5"/>
  <c r="I33" i="5" s="1"/>
  <c r="A33" i="5" s="1"/>
  <c r="V30" i="5"/>
  <c r="V31" i="5"/>
  <c r="V32" i="5"/>
  <c r="V34" i="5"/>
  <c r="V35" i="5"/>
  <c r="V36" i="5"/>
  <c r="V37" i="5"/>
  <c r="V38" i="5"/>
  <c r="V39" i="5"/>
  <c r="V40" i="5"/>
  <c r="V42" i="5"/>
  <c r="V43" i="5"/>
  <c r="V44" i="5"/>
  <c r="V45" i="5"/>
  <c r="V46" i="5"/>
  <c r="V47" i="5"/>
  <c r="V48" i="5"/>
  <c r="V49" i="5"/>
  <c r="V50" i="5"/>
  <c r="V51" i="5"/>
  <c r="V52" i="5"/>
  <c r="V53" i="5"/>
  <c r="V54" i="5"/>
  <c r="V55" i="5"/>
  <c r="V56" i="5"/>
  <c r="V57" i="5"/>
  <c r="V58" i="5"/>
  <c r="V59" i="5"/>
  <c r="V60" i="5"/>
  <c r="V61" i="5"/>
  <c r="V62" i="5"/>
  <c r="V63" i="5"/>
  <c r="V65" i="5"/>
  <c r="V66" i="5"/>
  <c r="V67" i="5"/>
  <c r="V68" i="5"/>
  <c r="V69" i="5"/>
  <c r="V70" i="5"/>
  <c r="V71" i="5"/>
  <c r="V72" i="5"/>
  <c r="V73" i="5"/>
  <c r="V74" i="5"/>
  <c r="V75" i="5"/>
  <c r="V76" i="5"/>
  <c r="V77" i="5"/>
  <c r="V78" i="5"/>
  <c r="V79" i="5"/>
  <c r="V80" i="5"/>
  <c r="V81" i="5"/>
  <c r="V82" i="5"/>
  <c r="V83" i="5"/>
  <c r="V84" i="5"/>
  <c r="V85" i="5"/>
  <c r="V86" i="5"/>
  <c r="V87" i="5"/>
  <c r="V88" i="5"/>
  <c r="V89" i="5"/>
  <c r="V90" i="5"/>
  <c r="V91" i="5"/>
  <c r="V92" i="5"/>
  <c r="V93" i="5"/>
  <c r="V94" i="5"/>
  <c r="V95" i="5"/>
  <c r="V96" i="5"/>
  <c r="V97" i="5"/>
  <c r="V98" i="5"/>
  <c r="V99" i="5"/>
  <c r="V100" i="5"/>
  <c r="V101" i="5"/>
  <c r="V102" i="5"/>
  <c r="V103" i="5"/>
  <c r="V104" i="5"/>
  <c r="V105" i="5"/>
  <c r="V106" i="5"/>
  <c r="V107" i="5"/>
  <c r="V108" i="5"/>
  <c r="V109" i="5"/>
  <c r="V110" i="5"/>
  <c r="V111" i="5"/>
  <c r="V112" i="5"/>
  <c r="V113" i="5"/>
  <c r="V114" i="5"/>
  <c r="V115" i="5"/>
  <c r="V116" i="5"/>
  <c r="V117" i="5"/>
  <c r="V118" i="5"/>
  <c r="V119" i="5"/>
  <c r="V120" i="5"/>
  <c r="V121" i="5"/>
  <c r="V123" i="5"/>
  <c r="V124" i="5"/>
  <c r="V125" i="5"/>
  <c r="V126" i="5"/>
  <c r="V127" i="5"/>
  <c r="V128" i="5"/>
  <c r="V129" i="5"/>
  <c r="V130" i="5"/>
  <c r="V131" i="5"/>
  <c r="V132" i="5"/>
  <c r="V133" i="5"/>
  <c r="V134" i="5"/>
  <c r="V135" i="5"/>
  <c r="V136" i="5"/>
  <c r="V137" i="5"/>
  <c r="V138" i="5"/>
  <c r="V139" i="5"/>
  <c r="V140" i="5"/>
  <c r="V141" i="5"/>
  <c r="V142" i="5"/>
  <c r="V143" i="5"/>
  <c r="V144" i="5"/>
  <c r="V145" i="5"/>
  <c r="V146" i="5"/>
  <c r="V147" i="5"/>
  <c r="V148" i="5"/>
  <c r="V149" i="5"/>
  <c r="V150" i="5"/>
  <c r="V151" i="5"/>
  <c r="V152" i="5"/>
  <c r="V153" i="5"/>
  <c r="V154" i="5"/>
  <c r="V155" i="5"/>
  <c r="V156" i="5"/>
  <c r="V157" i="5"/>
  <c r="V158" i="5"/>
  <c r="V159" i="5"/>
  <c r="V160" i="5"/>
  <c r="V161" i="5"/>
  <c r="V162" i="5"/>
  <c r="V163" i="5"/>
  <c r="V164" i="5"/>
  <c r="V165" i="5"/>
  <c r="V166" i="5"/>
  <c r="V167" i="5"/>
  <c r="V168" i="5"/>
  <c r="V169" i="5"/>
  <c r="V170" i="5"/>
  <c r="V171" i="5"/>
  <c r="V172" i="5"/>
  <c r="V173" i="5"/>
  <c r="V174" i="5"/>
  <c r="V175" i="5"/>
  <c r="V176" i="5"/>
  <c r="V177" i="5"/>
  <c r="V178" i="5"/>
  <c r="V179" i="5"/>
  <c r="V180" i="5"/>
  <c r="V181" i="5"/>
  <c r="V182" i="5"/>
  <c r="V183" i="5"/>
  <c r="V184" i="5"/>
  <c r="V185" i="5"/>
  <c r="V186" i="5"/>
  <c r="V187" i="5"/>
  <c r="V188" i="5"/>
  <c r="V189" i="5"/>
  <c r="V190" i="5"/>
  <c r="V191" i="5"/>
  <c r="V192" i="5"/>
  <c r="V193" i="5"/>
  <c r="V194" i="5"/>
  <c r="V195" i="5"/>
  <c r="V196" i="5"/>
  <c r="V197" i="5"/>
  <c r="V198" i="5"/>
  <c r="V199" i="5"/>
  <c r="V200" i="5"/>
  <c r="V201" i="5"/>
  <c r="V202" i="5"/>
  <c r="V203" i="5"/>
  <c r="V204" i="5"/>
  <c r="V205" i="5"/>
  <c r="V206" i="5"/>
  <c r="V207" i="5"/>
  <c r="V208" i="5"/>
  <c r="V209" i="5"/>
  <c r="V210" i="5"/>
  <c r="V211" i="5"/>
  <c r="V212" i="5"/>
  <c r="V213" i="5"/>
  <c r="V214" i="5"/>
  <c r="V219" i="5"/>
  <c r="V220" i="5"/>
  <c r="V221" i="5"/>
  <c r="V222" i="5"/>
  <c r="V223" i="5"/>
  <c r="V224" i="5"/>
  <c r="V225" i="5"/>
  <c r="V226" i="5"/>
  <c r="V227" i="5"/>
  <c r="V228" i="5"/>
  <c r="V229" i="5"/>
  <c r="V230" i="5"/>
  <c r="V231" i="5"/>
  <c r="V232" i="5"/>
  <c r="V233" i="5"/>
  <c r="V234" i="5"/>
  <c r="V235" i="5"/>
  <c r="V236" i="5"/>
  <c r="V237" i="5"/>
  <c r="V238" i="5"/>
  <c r="V239" i="5"/>
  <c r="V240" i="5"/>
  <c r="V241" i="5"/>
  <c r="V242" i="5"/>
  <c r="V243" i="5"/>
  <c r="V244" i="5"/>
  <c r="V245" i="5"/>
  <c r="V246" i="5"/>
  <c r="V247" i="5"/>
  <c r="V248" i="5"/>
  <c r="V249" i="5"/>
  <c r="V250" i="5"/>
  <c r="V251" i="5"/>
  <c r="V252" i="5"/>
  <c r="V253" i="5"/>
  <c r="V254" i="5"/>
  <c r="V255" i="5"/>
  <c r="V256" i="5"/>
  <c r="V257" i="5"/>
  <c r="V258" i="5"/>
  <c r="V259" i="5"/>
  <c r="V260" i="5"/>
  <c r="V261" i="5"/>
  <c r="V262" i="5"/>
  <c r="V263" i="5"/>
  <c r="V264" i="5"/>
  <c r="V265" i="5"/>
  <c r="V266" i="5"/>
  <c r="V267" i="5"/>
  <c r="V268" i="5"/>
  <c r="V269" i="5"/>
  <c r="V270" i="5"/>
  <c r="V271" i="5"/>
  <c r="V272" i="5"/>
  <c r="V273" i="5"/>
  <c r="V274" i="5"/>
  <c r="V275" i="5"/>
  <c r="V276" i="5"/>
  <c r="V277" i="5"/>
  <c r="V278" i="5"/>
  <c r="V279" i="5"/>
  <c r="V280" i="5"/>
  <c r="V281" i="5"/>
  <c r="V282" i="5"/>
  <c r="V283" i="5"/>
  <c r="V284" i="5"/>
  <c r="V285" i="5"/>
  <c r="V286" i="5"/>
  <c r="V287" i="5"/>
  <c r="V288" i="5"/>
  <c r="V289" i="5"/>
  <c r="V290" i="5"/>
  <c r="V291" i="5"/>
  <c r="V292" i="5"/>
  <c r="V293" i="5"/>
  <c r="V294" i="5"/>
  <c r="V295" i="5"/>
  <c r="V296" i="5"/>
  <c r="V297" i="5"/>
  <c r="V298" i="5"/>
  <c r="V299" i="5"/>
  <c r="V300" i="5"/>
  <c r="V301" i="5"/>
  <c r="V302" i="5"/>
  <c r="V303" i="5"/>
  <c r="V304" i="5"/>
  <c r="V305" i="5"/>
  <c r="V306" i="5"/>
  <c r="V307" i="5"/>
  <c r="V308" i="5"/>
  <c r="V309" i="5"/>
  <c r="V310" i="5"/>
  <c r="V311" i="5"/>
  <c r="V312" i="5"/>
  <c r="V313" i="5"/>
  <c r="V314" i="5"/>
  <c r="V315" i="5"/>
  <c r="V316" i="5"/>
  <c r="V317" i="5"/>
  <c r="V318" i="5"/>
  <c r="V319" i="5"/>
  <c r="V320" i="5"/>
  <c r="V321" i="5"/>
  <c r="V322" i="5"/>
  <c r="V323" i="5"/>
  <c r="V324" i="5"/>
  <c r="V325" i="5"/>
  <c r="V326" i="5"/>
  <c r="V327" i="5"/>
  <c r="V328" i="5"/>
  <c r="V329" i="5"/>
  <c r="V330" i="5"/>
  <c r="V331" i="5"/>
  <c r="V332" i="5"/>
  <c r="V333" i="5"/>
  <c r="V334" i="5"/>
  <c r="V335" i="5"/>
  <c r="V336" i="5"/>
  <c r="V337" i="5"/>
  <c r="V338" i="5"/>
  <c r="V339" i="5"/>
  <c r="V340" i="5"/>
  <c r="V341" i="5"/>
  <c r="V342" i="5"/>
  <c r="V343" i="5"/>
  <c r="V344" i="5"/>
  <c r="V345" i="5"/>
  <c r="V346" i="5"/>
  <c r="V347" i="5"/>
  <c r="V348" i="5"/>
  <c r="V349" i="5"/>
  <c r="V350" i="5"/>
  <c r="V351" i="5"/>
  <c r="V352" i="5"/>
  <c r="V353" i="5"/>
  <c r="V354" i="5"/>
  <c r="V355" i="5"/>
  <c r="V356" i="5"/>
  <c r="V357" i="5"/>
  <c r="V358" i="5"/>
  <c r="V359" i="5"/>
  <c r="V360" i="5"/>
  <c r="V361" i="5"/>
  <c r="V362" i="5"/>
  <c r="V363" i="5"/>
  <c r="V364" i="5"/>
  <c r="V365" i="5"/>
  <c r="V366" i="5"/>
  <c r="V367" i="5"/>
  <c r="V368" i="5"/>
  <c r="V369" i="5"/>
  <c r="V370" i="5"/>
  <c r="V371" i="5"/>
  <c r="V372" i="5"/>
  <c r="V373" i="5"/>
  <c r="V374" i="5"/>
  <c r="V375" i="5"/>
  <c r="V376" i="5"/>
  <c r="V377" i="5"/>
  <c r="V378" i="5"/>
  <c r="V379" i="5"/>
  <c r="V380" i="5"/>
  <c r="V381" i="5"/>
  <c r="V382" i="5"/>
  <c r="V383" i="5"/>
  <c r="V384" i="5"/>
  <c r="V385" i="5"/>
  <c r="V386" i="5"/>
  <c r="V387" i="5"/>
  <c r="V388" i="5"/>
  <c r="V389" i="5"/>
  <c r="V390" i="5"/>
  <c r="V391" i="5"/>
  <c r="V392" i="5"/>
  <c r="V393" i="5"/>
  <c r="V394" i="5"/>
  <c r="V395" i="5"/>
  <c r="V396" i="5"/>
  <c r="V397" i="5"/>
  <c r="V398" i="5"/>
  <c r="V399" i="5"/>
  <c r="V400" i="5"/>
  <c r="V401" i="5"/>
  <c r="V402" i="5"/>
  <c r="V403" i="5"/>
  <c r="V404" i="5"/>
  <c r="V405" i="5"/>
  <c r="V406" i="5"/>
  <c r="V407" i="5"/>
  <c r="V408" i="5"/>
  <c r="V409" i="5"/>
  <c r="V410" i="5"/>
  <c r="V411" i="5"/>
  <c r="V413" i="5"/>
  <c r="V414" i="5"/>
  <c r="V415" i="5"/>
  <c r="V416" i="5"/>
  <c r="V417" i="5"/>
  <c r="V418" i="5"/>
  <c r="V419" i="5"/>
  <c r="V420" i="5"/>
  <c r="V421" i="5"/>
  <c r="V422" i="5"/>
  <c r="V423" i="5"/>
  <c r="V424" i="5"/>
  <c r="V425" i="5"/>
  <c r="V426" i="5"/>
  <c r="V427" i="5"/>
  <c r="V428" i="5"/>
  <c r="V429" i="5"/>
  <c r="V430" i="5"/>
  <c r="V431" i="5"/>
  <c r="V432" i="5"/>
  <c r="V433" i="5"/>
  <c r="V434" i="5"/>
  <c r="V435" i="5"/>
  <c r="V436" i="5"/>
  <c r="V437" i="5"/>
  <c r="V438" i="5"/>
  <c r="V439" i="5"/>
  <c r="V440" i="5"/>
  <c r="V441" i="5"/>
  <c r="V442" i="5"/>
  <c r="V443" i="5"/>
  <c r="V444" i="5"/>
  <c r="V445" i="5"/>
  <c r="V446" i="5"/>
  <c r="V447" i="5"/>
  <c r="V448" i="5"/>
  <c r="V449" i="5"/>
  <c r="V450" i="5"/>
  <c r="V451" i="5"/>
  <c r="V452" i="5"/>
  <c r="V453" i="5"/>
  <c r="V454" i="5"/>
  <c r="V455" i="5"/>
  <c r="V456" i="5"/>
  <c r="V457" i="5"/>
  <c r="V458" i="5"/>
  <c r="V459" i="5"/>
  <c r="V460" i="5"/>
  <c r="V461" i="5"/>
  <c r="V462" i="5"/>
  <c r="V463" i="5"/>
  <c r="V464" i="5"/>
  <c r="V465" i="5"/>
  <c r="V466" i="5"/>
  <c r="V467" i="5"/>
  <c r="V468" i="5"/>
  <c r="V469" i="5"/>
  <c r="V470" i="5"/>
  <c r="V471" i="5"/>
  <c r="V472" i="5"/>
  <c r="V473" i="5"/>
  <c r="V474" i="5"/>
  <c r="V475" i="5"/>
  <c r="V476" i="5"/>
  <c r="V477" i="5"/>
  <c r="V478" i="5"/>
  <c r="V482" i="5"/>
  <c r="V483" i="5"/>
  <c r="V484" i="5"/>
  <c r="V485" i="5"/>
  <c r="V486" i="5"/>
  <c r="V487" i="5"/>
  <c r="V488" i="5"/>
  <c r="V489" i="5"/>
  <c r="V490" i="5"/>
  <c r="V491" i="5"/>
  <c r="V492" i="5"/>
  <c r="V493" i="5"/>
  <c r="V494" i="5"/>
  <c r="V495" i="5"/>
  <c r="V496" i="5"/>
  <c r="V497" i="5"/>
  <c r="V498" i="5"/>
  <c r="V506" i="5"/>
  <c r="V507" i="5"/>
  <c r="V508" i="5"/>
  <c r="V509" i="5"/>
  <c r="V510" i="5"/>
  <c r="V511" i="5"/>
  <c r="V512" i="5"/>
  <c r="V513" i="5"/>
  <c r="V514" i="5"/>
  <c r="V515" i="5"/>
  <c r="V516" i="5"/>
  <c r="V517" i="5"/>
  <c r="V518" i="5"/>
  <c r="V519" i="5"/>
  <c r="V520" i="5"/>
  <c r="V521" i="5"/>
  <c r="V522" i="5"/>
  <c r="V523" i="5"/>
  <c r="V524" i="5"/>
  <c r="V525" i="5"/>
  <c r="V526" i="5"/>
  <c r="V527" i="5"/>
  <c r="V529" i="5"/>
  <c r="V530" i="5"/>
  <c r="V531" i="5"/>
  <c r="V532" i="5"/>
  <c r="V533" i="5"/>
  <c r="V534" i="5"/>
  <c r="V535" i="5"/>
  <c r="V536" i="5"/>
  <c r="V537" i="5"/>
  <c r="V538" i="5"/>
  <c r="V539" i="5"/>
  <c r="V540" i="5"/>
  <c r="V541" i="5"/>
  <c r="V542" i="5"/>
  <c r="V543" i="5"/>
  <c r="V544" i="5"/>
  <c r="V545" i="5"/>
  <c r="V546" i="5"/>
  <c r="V547" i="5"/>
  <c r="V548" i="5"/>
  <c r="V549" i="5"/>
  <c r="V550" i="5"/>
  <c r="V551" i="5"/>
  <c r="V552" i="5"/>
  <c r="V553" i="5"/>
  <c r="V554" i="5"/>
  <c r="V555" i="5"/>
  <c r="V556" i="5"/>
  <c r="V557" i="5"/>
  <c r="V558" i="5"/>
  <c r="V559" i="5"/>
  <c r="V560" i="5"/>
  <c r="V561" i="5"/>
  <c r="V562" i="5"/>
  <c r="V563" i="5"/>
  <c r="V564" i="5"/>
  <c r="V565" i="5"/>
  <c r="V566" i="5"/>
  <c r="V567" i="5"/>
  <c r="V568" i="5"/>
  <c r="V569" i="5"/>
  <c r="V570" i="5"/>
  <c r="V571" i="5"/>
  <c r="V572" i="5"/>
  <c r="V573" i="5"/>
  <c r="V574" i="5"/>
  <c r="V575" i="5"/>
  <c r="V576" i="5"/>
  <c r="V577" i="5"/>
  <c r="V578" i="5"/>
  <c r="V579" i="5"/>
  <c r="V580" i="5"/>
  <c r="V581" i="5"/>
  <c r="V582" i="5"/>
  <c r="V583" i="5"/>
  <c r="V584" i="5"/>
  <c r="V585" i="5"/>
  <c r="V587" i="5"/>
  <c r="V588" i="5"/>
  <c r="V589" i="5"/>
  <c r="V590" i="5"/>
  <c r="V591" i="5"/>
  <c r="V592" i="5"/>
  <c r="V593" i="5"/>
  <c r="V594" i="5"/>
  <c r="V595" i="5"/>
  <c r="V596" i="5"/>
  <c r="V597" i="5"/>
  <c r="V598" i="5"/>
  <c r="V599" i="5"/>
  <c r="V600" i="5"/>
  <c r="V601" i="5"/>
  <c r="V602" i="5"/>
  <c r="V603" i="5"/>
  <c r="V604" i="5"/>
  <c r="V605" i="5"/>
  <c r="V606" i="5"/>
  <c r="V607" i="5"/>
  <c r="V608" i="5"/>
  <c r="V609" i="5"/>
  <c r="V610" i="5"/>
  <c r="V611" i="5"/>
  <c r="V612" i="5"/>
  <c r="V613" i="5"/>
  <c r="V614" i="5"/>
  <c r="V615" i="5"/>
  <c r="V616" i="5"/>
  <c r="V617" i="5"/>
  <c r="V618" i="5"/>
  <c r="V619" i="5"/>
  <c r="V620" i="5"/>
  <c r="V621" i="5"/>
  <c r="V622" i="5"/>
  <c r="V623" i="5"/>
  <c r="V624" i="5"/>
  <c r="V625" i="5"/>
  <c r="V626" i="5"/>
  <c r="V627" i="5"/>
  <c r="V628" i="5"/>
  <c r="V629" i="5"/>
  <c r="V630" i="5"/>
  <c r="V631" i="5"/>
  <c r="V632" i="5"/>
  <c r="V633" i="5"/>
  <c r="V634" i="5"/>
  <c r="V635" i="5"/>
  <c r="V636" i="5"/>
  <c r="V637" i="5"/>
  <c r="V638" i="5"/>
  <c r="V639" i="5"/>
  <c r="V640" i="5"/>
  <c r="V641" i="5"/>
  <c r="V642" i="5"/>
  <c r="V643" i="5"/>
  <c r="V644" i="5"/>
  <c r="V645" i="5"/>
  <c r="V646" i="5"/>
  <c r="V647" i="5"/>
  <c r="V648" i="5"/>
  <c r="V649" i="5"/>
  <c r="V650" i="5"/>
  <c r="V651" i="5"/>
  <c r="V652" i="5"/>
  <c r="V653" i="5"/>
  <c r="V654" i="5"/>
  <c r="V655" i="5"/>
  <c r="V656" i="5"/>
  <c r="V657" i="5"/>
  <c r="V658" i="5"/>
  <c r="V659" i="5"/>
  <c r="V660" i="5"/>
  <c r="V661" i="5"/>
  <c r="V662" i="5"/>
  <c r="V663" i="5"/>
  <c r="V664" i="5"/>
  <c r="V665" i="5"/>
  <c r="V666" i="5"/>
  <c r="V667" i="5"/>
  <c r="V668" i="5"/>
  <c r="V669" i="5"/>
  <c r="V670" i="5"/>
  <c r="V671" i="5"/>
  <c r="V672" i="5"/>
  <c r="V673" i="5"/>
  <c r="V674" i="5"/>
  <c r="V675" i="5"/>
  <c r="V676" i="5"/>
  <c r="V677" i="5"/>
  <c r="V678" i="5"/>
  <c r="V679" i="5"/>
  <c r="V680" i="5"/>
  <c r="V681" i="5"/>
  <c r="V682" i="5"/>
  <c r="V683" i="5"/>
  <c r="V792" i="5"/>
  <c r="V793" i="5"/>
  <c r="V794" i="5"/>
  <c r="V795" i="5"/>
  <c r="V796" i="5"/>
  <c r="V797" i="5"/>
  <c r="V798" i="5"/>
  <c r="V799" i="5"/>
  <c r="V800" i="5"/>
  <c r="V801" i="5"/>
  <c r="V802" i="5"/>
  <c r="V803" i="5"/>
  <c r="V804" i="5"/>
  <c r="V805" i="5"/>
  <c r="V806" i="5"/>
  <c r="V807" i="5"/>
  <c r="V808" i="5"/>
  <c r="V809" i="5"/>
  <c r="V810" i="5"/>
  <c r="V811" i="5"/>
  <c r="V812" i="5"/>
  <c r="V813" i="5"/>
  <c r="V814" i="5"/>
  <c r="V815" i="5"/>
  <c r="V816" i="5"/>
  <c r="V817" i="5"/>
  <c r="V818" i="5"/>
  <c r="V819" i="5"/>
  <c r="V820" i="5"/>
  <c r="V821" i="5"/>
  <c r="V822" i="5"/>
  <c r="V823" i="5"/>
  <c r="V824" i="5"/>
  <c r="V825" i="5"/>
  <c r="V826" i="5"/>
  <c r="V827" i="5"/>
  <c r="V828" i="5"/>
  <c r="V829" i="5"/>
  <c r="V830" i="5"/>
  <c r="V831" i="5"/>
  <c r="V832" i="5"/>
  <c r="V833" i="5"/>
  <c r="V834" i="5"/>
  <c r="V835" i="5"/>
  <c r="V836" i="5"/>
  <c r="V837" i="5"/>
  <c r="V838" i="5"/>
  <c r="V839" i="5"/>
  <c r="V840" i="5"/>
  <c r="V841" i="5"/>
  <c r="V842" i="5"/>
  <c r="V843" i="5"/>
  <c r="V844" i="5"/>
  <c r="V845" i="5"/>
  <c r="V846" i="5"/>
  <c r="V847" i="5"/>
  <c r="V848" i="5"/>
  <c r="V849" i="5"/>
  <c r="V850" i="5"/>
  <c r="V851" i="5"/>
  <c r="V852" i="5"/>
  <c r="V853" i="5"/>
  <c r="V854" i="5"/>
  <c r="V855" i="5"/>
  <c r="V856" i="5"/>
  <c r="V857" i="5"/>
  <c r="V858" i="5"/>
  <c r="V859" i="5"/>
  <c r="V860" i="5"/>
  <c r="V861" i="5"/>
  <c r="V862" i="5"/>
  <c r="V863" i="5"/>
  <c r="V864" i="5"/>
  <c r="V865" i="5"/>
  <c r="V866" i="5"/>
  <c r="V867" i="5"/>
  <c r="V868" i="5"/>
  <c r="V869" i="5"/>
  <c r="V870" i="5"/>
  <c r="V871" i="5"/>
  <c r="V872" i="5"/>
  <c r="V873" i="5"/>
  <c r="V874" i="5"/>
  <c r="V875" i="5"/>
  <c r="V876" i="5"/>
  <c r="V877" i="5"/>
  <c r="V878" i="5"/>
  <c r="V879" i="5"/>
  <c r="V880" i="5"/>
  <c r="V881" i="5"/>
  <c r="V882" i="5"/>
  <c r="V883" i="5"/>
  <c r="V884" i="5"/>
  <c r="V885" i="5"/>
  <c r="V886" i="5"/>
  <c r="V887" i="5"/>
  <c r="V888" i="5"/>
  <c r="V889" i="5"/>
  <c r="V890" i="5"/>
  <c r="V891" i="5"/>
  <c r="V892" i="5"/>
  <c r="V893" i="5"/>
  <c r="V894" i="5"/>
  <c r="V895" i="5"/>
  <c r="V896" i="5"/>
  <c r="V897" i="5"/>
  <c r="V898" i="5"/>
  <c r="V899" i="5"/>
  <c r="V900" i="5"/>
  <c r="V901" i="5"/>
  <c r="V902" i="5"/>
  <c r="V903" i="5"/>
  <c r="V904" i="5"/>
  <c r="V905" i="5"/>
  <c r="V906" i="5"/>
  <c r="V907" i="5"/>
  <c r="V908" i="5"/>
  <c r="V909" i="5"/>
  <c r="V910" i="5"/>
  <c r="V911" i="5"/>
  <c r="V912" i="5"/>
  <c r="V913" i="5"/>
  <c r="V914" i="5"/>
  <c r="V915" i="5"/>
  <c r="V916" i="5"/>
  <c r="V917" i="5"/>
  <c r="V918" i="5"/>
  <c r="V919" i="5"/>
  <c r="V920" i="5"/>
  <c r="V921" i="5"/>
  <c r="V922" i="5"/>
  <c r="V923" i="5"/>
  <c r="V924" i="5"/>
  <c r="V925" i="5"/>
  <c r="V926" i="5"/>
  <c r="V927" i="5"/>
  <c r="V928" i="5"/>
  <c r="V929" i="5"/>
  <c r="V930" i="5"/>
  <c r="V931" i="5"/>
  <c r="V932" i="5"/>
  <c r="V933" i="5"/>
  <c r="V934" i="5"/>
  <c r="V935" i="5"/>
  <c r="V936" i="5"/>
  <c r="V937" i="5"/>
  <c r="V938" i="5"/>
  <c r="V939" i="5"/>
  <c r="V940" i="5"/>
  <c r="V941" i="5"/>
  <c r="V942" i="5"/>
  <c r="V943" i="5"/>
  <c r="V944" i="5"/>
  <c r="V945" i="5"/>
  <c r="V946" i="5"/>
  <c r="V947" i="5"/>
  <c r="V948" i="5"/>
  <c r="V949" i="5"/>
  <c r="V950" i="5"/>
  <c r="V951" i="5"/>
  <c r="V952" i="5"/>
  <c r="V953" i="5"/>
  <c r="V954" i="5"/>
  <c r="V955" i="5"/>
  <c r="V956" i="5"/>
  <c r="V957" i="5"/>
  <c r="V958" i="5"/>
  <c r="V959" i="5"/>
  <c r="V960" i="5"/>
  <c r="V961" i="5"/>
  <c r="V962" i="5"/>
  <c r="V963" i="5"/>
  <c r="V964" i="5"/>
  <c r="V966" i="5"/>
  <c r="V967" i="5"/>
  <c r="V968" i="5"/>
  <c r="V969" i="5"/>
  <c r="V970" i="5"/>
  <c r="V971" i="5"/>
  <c r="V972" i="5"/>
  <c r="V973" i="5"/>
  <c r="V974" i="5"/>
  <c r="V975" i="5"/>
  <c r="V976" i="5"/>
  <c r="V977" i="5"/>
  <c r="V978" i="5"/>
  <c r="V979" i="5"/>
  <c r="V980" i="5"/>
  <c r="V982" i="5"/>
  <c r="V983" i="5"/>
  <c r="V984" i="5"/>
  <c r="V985" i="5"/>
  <c r="V986" i="5"/>
  <c r="V987" i="5"/>
  <c r="V988" i="5"/>
  <c r="V989" i="5"/>
  <c r="V990" i="5"/>
  <c r="V991" i="5"/>
  <c r="V992" i="5"/>
  <c r="V993" i="5"/>
  <c r="V994" i="5"/>
  <c r="V995" i="5"/>
  <c r="V996" i="5"/>
  <c r="V997" i="5"/>
  <c r="V998" i="5"/>
  <c r="V999" i="5"/>
  <c r="V1000" i="5"/>
  <c r="V1001" i="5"/>
  <c r="V1002" i="5"/>
  <c r="V1003" i="5"/>
  <c r="V1004" i="5"/>
  <c r="V1005" i="5"/>
  <c r="V1006" i="5"/>
  <c r="V1007" i="5"/>
  <c r="V1008" i="5"/>
  <c r="V1009" i="5"/>
  <c r="V1010" i="5"/>
  <c r="V1011" i="5"/>
  <c r="V1012" i="5"/>
  <c r="V1013" i="5"/>
  <c r="V1014" i="5"/>
  <c r="V1015" i="5"/>
  <c r="V1016" i="5"/>
  <c r="V1017" i="5"/>
  <c r="V1018" i="5"/>
  <c r="V1019" i="5"/>
  <c r="V1020" i="5"/>
  <c r="V1021" i="5"/>
  <c r="V1022" i="5"/>
  <c r="V1023" i="5"/>
  <c r="V1024" i="5"/>
  <c r="V1025" i="5"/>
  <c r="V1026" i="5"/>
  <c r="V1027" i="5"/>
  <c r="V1028" i="5"/>
  <c r="V1029" i="5"/>
  <c r="V1030" i="5"/>
  <c r="V1031" i="5"/>
  <c r="V1032" i="5"/>
  <c r="V1033" i="5"/>
  <c r="V1034" i="5"/>
  <c r="V1035" i="5"/>
  <c r="V1036" i="5"/>
  <c r="V1037" i="5"/>
  <c r="V1038" i="5"/>
  <c r="V1039" i="5"/>
  <c r="V1040" i="5"/>
  <c r="V1041" i="5"/>
  <c r="V1042" i="5"/>
  <c r="V1043" i="5"/>
  <c r="V1044" i="5"/>
  <c r="V1045" i="5"/>
  <c r="V1046" i="5"/>
  <c r="V1047" i="5"/>
  <c r="V1048" i="5"/>
  <c r="V1049" i="5"/>
  <c r="V1050" i="5"/>
  <c r="V1051" i="5"/>
  <c r="V1052" i="5"/>
  <c r="V1053" i="5"/>
  <c r="V1054" i="5"/>
  <c r="V1055" i="5"/>
  <c r="V1056" i="5"/>
  <c r="V1057" i="5"/>
  <c r="V1058" i="5"/>
  <c r="V1059" i="5"/>
  <c r="V1060" i="5"/>
  <c r="V1061" i="5"/>
  <c r="V1062" i="5"/>
  <c r="V1063" i="5"/>
  <c r="V1064" i="5"/>
  <c r="V1065" i="5"/>
  <c r="V1066" i="5"/>
  <c r="V1067" i="5"/>
  <c r="V1068" i="5"/>
  <c r="V1069" i="5"/>
  <c r="V1070" i="5"/>
  <c r="V1071" i="5"/>
  <c r="V1072" i="5"/>
  <c r="V1073" i="5"/>
  <c r="V1074" i="5"/>
  <c r="V1075" i="5"/>
  <c r="V1076" i="5"/>
  <c r="V1077" i="5"/>
  <c r="V1078" i="5"/>
  <c r="V1079" i="5"/>
  <c r="V1080" i="5"/>
  <c r="V1081" i="5"/>
  <c r="V1082" i="5"/>
  <c r="V1083" i="5"/>
  <c r="V1084" i="5"/>
  <c r="V1086" i="5"/>
  <c r="V1087" i="5"/>
  <c r="V1089" i="5"/>
  <c r="V1090" i="5"/>
  <c r="V1091" i="5"/>
  <c r="V1092" i="5"/>
  <c r="V1093" i="5"/>
  <c r="V1094" i="5"/>
  <c r="V1095" i="5"/>
  <c r="V1096" i="5"/>
  <c r="V1097" i="5"/>
  <c r="V1098" i="5"/>
  <c r="V1099" i="5"/>
  <c r="V1100" i="5"/>
  <c r="V1101" i="5"/>
  <c r="V1102" i="5"/>
  <c r="V1103" i="5"/>
  <c r="V1104" i="5"/>
  <c r="V1105" i="5"/>
  <c r="V1106" i="5"/>
  <c r="V1107" i="5"/>
  <c r="V1109" i="5"/>
  <c r="V1110" i="5"/>
  <c r="V1111" i="5"/>
  <c r="V1112" i="5"/>
  <c r="V1113" i="5"/>
  <c r="V1114" i="5"/>
  <c r="V1115" i="5"/>
  <c r="V1116" i="5"/>
  <c r="V1117" i="5"/>
  <c r="V1118" i="5"/>
  <c r="V1119" i="5"/>
  <c r="V1120" i="5"/>
  <c r="V1121" i="5"/>
  <c r="V1122" i="5"/>
  <c r="V1123" i="5"/>
  <c r="V1124" i="5"/>
  <c r="V1125" i="5"/>
  <c r="V1126" i="5"/>
  <c r="V1127" i="5"/>
  <c r="V1128" i="5"/>
  <c r="V1129" i="5"/>
  <c r="V1130" i="5"/>
  <c r="V1131" i="5"/>
  <c r="V1132" i="5"/>
  <c r="V1133" i="5"/>
  <c r="V1134" i="5"/>
  <c r="V1135" i="5"/>
  <c r="V1136" i="5"/>
  <c r="V1137" i="5"/>
  <c r="V1138" i="5"/>
  <c r="V1139" i="5"/>
  <c r="V1140" i="5"/>
  <c r="V1141" i="5"/>
  <c r="V1142" i="5"/>
  <c r="V1143" i="5"/>
  <c r="V1144" i="5"/>
  <c r="V1145" i="5"/>
  <c r="V1146" i="5"/>
  <c r="V1147" i="5"/>
  <c r="V1148" i="5"/>
  <c r="V1149" i="5"/>
  <c r="V1150" i="5"/>
  <c r="V1151" i="5"/>
  <c r="V1152" i="5"/>
  <c r="V1153" i="5"/>
  <c r="V1154" i="5"/>
  <c r="V1155" i="5"/>
  <c r="V1156" i="5"/>
  <c r="V1157" i="5"/>
  <c r="V1158" i="5"/>
  <c r="V1159" i="5"/>
  <c r="V1160" i="5"/>
  <c r="V1161" i="5"/>
  <c r="V1162" i="5"/>
  <c r="V1163" i="5"/>
  <c r="V1164" i="5"/>
  <c r="V1165" i="5"/>
  <c r="V1166" i="5"/>
  <c r="V1167" i="5"/>
  <c r="V1168" i="5"/>
  <c r="V1169" i="5"/>
  <c r="V1170" i="5"/>
  <c r="V1171" i="5"/>
  <c r="V1172" i="5"/>
  <c r="V1173" i="5"/>
  <c r="V1174" i="5"/>
  <c r="V1175" i="5"/>
  <c r="V1176" i="5"/>
  <c r="V1177" i="5"/>
  <c r="V1178" i="5"/>
  <c r="V1179" i="5"/>
  <c r="V1180" i="5"/>
  <c r="V1181" i="5"/>
  <c r="V1182" i="5"/>
  <c r="V1183" i="5"/>
  <c r="V1184" i="5"/>
  <c r="V1185" i="5"/>
  <c r="V1186" i="5"/>
  <c r="V1187" i="5"/>
  <c r="V1188" i="5"/>
  <c r="V1189" i="5"/>
  <c r="V1190" i="5"/>
  <c r="V1191" i="5"/>
  <c r="V1192" i="5"/>
  <c r="V1193" i="5"/>
  <c r="V1194" i="5"/>
  <c r="V1195" i="5"/>
  <c r="V1196" i="5"/>
  <c r="V1197" i="5"/>
  <c r="V1198" i="5"/>
  <c r="V1199" i="5"/>
  <c r="V1200" i="5"/>
  <c r="V1201" i="5"/>
  <c r="V1202" i="5"/>
  <c r="V1203" i="5"/>
  <c r="V1204" i="5"/>
  <c r="V1205" i="5"/>
  <c r="V1206" i="5"/>
  <c r="V1207" i="5"/>
  <c r="V1208" i="5"/>
  <c r="V1209" i="5"/>
  <c r="V1210" i="5"/>
  <c r="V1211" i="5"/>
  <c r="V1212" i="5"/>
  <c r="V1213" i="5"/>
  <c r="V1214" i="5"/>
  <c r="V1215" i="5"/>
  <c r="V1216" i="5"/>
  <c r="V1217" i="5"/>
  <c r="V1218" i="5"/>
  <c r="V1219" i="5"/>
  <c r="V1220" i="5"/>
  <c r="V1221" i="5"/>
  <c r="V1222" i="5"/>
  <c r="V1223" i="5"/>
  <c r="V1224" i="5"/>
  <c r="V1225" i="5"/>
  <c r="V1226" i="5"/>
  <c r="V1227" i="5"/>
  <c r="V1228" i="5"/>
  <c r="V1229" i="5"/>
  <c r="V1230" i="5"/>
  <c r="V1231" i="5"/>
  <c r="V1232" i="5"/>
  <c r="V1233" i="5"/>
  <c r="V1234" i="5"/>
  <c r="V1235" i="5"/>
  <c r="V1236" i="5"/>
  <c r="V1237" i="5"/>
  <c r="V1238" i="5"/>
  <c r="V1239" i="5"/>
  <c r="V1240" i="5"/>
  <c r="V1241" i="5"/>
  <c r="V1242" i="5"/>
  <c r="V1243" i="5"/>
  <c r="V1244" i="5"/>
  <c r="V1245" i="5"/>
  <c r="V1246" i="5"/>
  <c r="V1247" i="5"/>
  <c r="V1248" i="5"/>
  <c r="V1249" i="5"/>
  <c r="V1250" i="5"/>
  <c r="V1251" i="5"/>
  <c r="V1252" i="5"/>
  <c r="V1253" i="5"/>
  <c r="V1254" i="5"/>
  <c r="V1255" i="5"/>
  <c r="V1256" i="5"/>
  <c r="V1257" i="5"/>
  <c r="V1258" i="5"/>
  <c r="V1259" i="5"/>
  <c r="V1260" i="5"/>
  <c r="V1261" i="5"/>
  <c r="V1262" i="5"/>
  <c r="V1263" i="5"/>
  <c r="V1264" i="5"/>
  <c r="V1265" i="5"/>
  <c r="V1266" i="5"/>
  <c r="V1267" i="5"/>
  <c r="V1268" i="5"/>
  <c r="V1269" i="5"/>
  <c r="V1270" i="5"/>
  <c r="V1271" i="5"/>
  <c r="V1272" i="5"/>
  <c r="V1273" i="5"/>
  <c r="V1274" i="5"/>
  <c r="V1275" i="5"/>
  <c r="V1276" i="5"/>
  <c r="V1277" i="5"/>
  <c r="V1278" i="5"/>
  <c r="V1280" i="5"/>
  <c r="V1281" i="5"/>
  <c r="V1282" i="5"/>
  <c r="V1283" i="5"/>
  <c r="V1284" i="5"/>
  <c r="V1285" i="5"/>
  <c r="V1286" i="5"/>
  <c r="V1287" i="5"/>
  <c r="V1288" i="5"/>
  <c r="V1289" i="5"/>
  <c r="V1290" i="5"/>
  <c r="V1291" i="5"/>
  <c r="V1292" i="5"/>
  <c r="V1293" i="5"/>
  <c r="V1294" i="5"/>
  <c r="V1295" i="5"/>
  <c r="V1296" i="5"/>
  <c r="V1297" i="5"/>
  <c r="V1298" i="5"/>
  <c r="V1299" i="5"/>
  <c r="V1300" i="5"/>
  <c r="V1301" i="5"/>
  <c r="V1302" i="5"/>
  <c r="V1303" i="5"/>
  <c r="V1304" i="5"/>
  <c r="V1305" i="5"/>
  <c r="V1306" i="5"/>
  <c r="V1307" i="5"/>
  <c r="V1308" i="5"/>
  <c r="V1309" i="5"/>
  <c r="V1310" i="5"/>
  <c r="V1311" i="5"/>
  <c r="V1312" i="5"/>
  <c r="V1313" i="5"/>
  <c r="V1314" i="5"/>
  <c r="V1315" i="5"/>
  <c r="V1316" i="5"/>
  <c r="V1317" i="5"/>
  <c r="V1318" i="5"/>
  <c r="V1319" i="5"/>
  <c r="V1320" i="5"/>
  <c r="V1321" i="5"/>
  <c r="V1322" i="5"/>
  <c r="V1323" i="5"/>
  <c r="V1324" i="5"/>
  <c r="V1325" i="5"/>
  <c r="V1326" i="5"/>
  <c r="V1327" i="5"/>
  <c r="V1328" i="5"/>
  <c r="V1329" i="5"/>
  <c r="V1330" i="5"/>
  <c r="V1331" i="5"/>
  <c r="V1332" i="5"/>
  <c r="V1333" i="5"/>
  <c r="V1334" i="5"/>
  <c r="V1335" i="5"/>
  <c r="V1336" i="5"/>
  <c r="V1337" i="5"/>
  <c r="V1338" i="5"/>
  <c r="V1339" i="5"/>
  <c r="V1340" i="5"/>
  <c r="V1341" i="5"/>
  <c r="V1342" i="5"/>
  <c r="V1343" i="5"/>
  <c r="V1344" i="5"/>
  <c r="V1345" i="5"/>
  <c r="V1346" i="5"/>
  <c r="V1347" i="5"/>
  <c r="V1348" i="5"/>
  <c r="V1349" i="5"/>
  <c r="V1350" i="5"/>
  <c r="V1351" i="5"/>
  <c r="V1352" i="5"/>
  <c r="V1353" i="5"/>
  <c r="V1354" i="5"/>
  <c r="V1355" i="5"/>
  <c r="V1356" i="5"/>
  <c r="V1357" i="5"/>
  <c r="V1358" i="5"/>
  <c r="V1359" i="5"/>
  <c r="V1360" i="5"/>
  <c r="V1361" i="5"/>
  <c r="V1362" i="5"/>
  <c r="V1363" i="5"/>
  <c r="V1364" i="5"/>
  <c r="V1365" i="5"/>
  <c r="V1366" i="5"/>
  <c r="V1367" i="5"/>
  <c r="V1368" i="5"/>
  <c r="V1369" i="5"/>
  <c r="V1370" i="5"/>
  <c r="V1371" i="5"/>
  <c r="V1372" i="5"/>
  <c r="V1373" i="5"/>
  <c r="V1374" i="5"/>
  <c r="V1375" i="5"/>
  <c r="V1376" i="5"/>
  <c r="V1377" i="5"/>
  <c r="V1378" i="5"/>
  <c r="V1379" i="5"/>
  <c r="V1380" i="5"/>
  <c r="V1381" i="5"/>
  <c r="V1382" i="5"/>
  <c r="V1383" i="5"/>
  <c r="V1384" i="5"/>
  <c r="V1385" i="5"/>
  <c r="V1386" i="5"/>
  <c r="V1387" i="5"/>
  <c r="V1388" i="5"/>
  <c r="V1389" i="5"/>
  <c r="V1390" i="5"/>
  <c r="V1391" i="5"/>
  <c r="V1392" i="5"/>
  <c r="V1393" i="5"/>
  <c r="V1394" i="5"/>
  <c r="V1395" i="5"/>
  <c r="V1396" i="5"/>
  <c r="V1397" i="5"/>
  <c r="V1398" i="5"/>
  <c r="V1399" i="5"/>
  <c r="V1400" i="5"/>
  <c r="V1401" i="5"/>
  <c r="V1402" i="5"/>
  <c r="V1403" i="5"/>
  <c r="V1404" i="5"/>
  <c r="V1405" i="5"/>
  <c r="V1406" i="5"/>
  <c r="V1407" i="5"/>
  <c r="V1408" i="5"/>
  <c r="V1409" i="5"/>
  <c r="V1410" i="5"/>
  <c r="V1411" i="5"/>
  <c r="V1412" i="5"/>
  <c r="V1413" i="5"/>
  <c r="V1414" i="5"/>
  <c r="V1415" i="5"/>
  <c r="V1416" i="5"/>
  <c r="V1417" i="5"/>
  <c r="V1418" i="5"/>
  <c r="V1419" i="5"/>
  <c r="V1429" i="5"/>
  <c r="V1430" i="5"/>
  <c r="V1431" i="5"/>
  <c r="V1432" i="5"/>
  <c r="V1433" i="5"/>
  <c r="V1434" i="5"/>
  <c r="V1435" i="5"/>
  <c r="V1436" i="5"/>
  <c r="V1437" i="5"/>
  <c r="V1438" i="5"/>
  <c r="V1439" i="5"/>
  <c r="V1440" i="5"/>
  <c r="V1441" i="5"/>
  <c r="V1442" i="5"/>
  <c r="V1443" i="5"/>
  <c r="V1444" i="5"/>
  <c r="V1445" i="5"/>
  <c r="V1446" i="5"/>
  <c r="V1447" i="5"/>
  <c r="V1448" i="5"/>
  <c r="V1449" i="5"/>
  <c r="V1450" i="5"/>
  <c r="V1451" i="5"/>
  <c r="V1452" i="5"/>
  <c r="V1453" i="5"/>
  <c r="V1454" i="5"/>
  <c r="V1455" i="5"/>
  <c r="V1456" i="5"/>
  <c r="V1457" i="5"/>
  <c r="V1458" i="5"/>
  <c r="V1459" i="5"/>
  <c r="V1460" i="5"/>
  <c r="V1461" i="5"/>
  <c r="V1462" i="5"/>
  <c r="V1463" i="5"/>
  <c r="V1464" i="5"/>
  <c r="V1465" i="5"/>
  <c r="V1466" i="5"/>
  <c r="V1467" i="5"/>
  <c r="V1468" i="5"/>
  <c r="V1469" i="5"/>
  <c r="V1470" i="5"/>
  <c r="V1471" i="5"/>
  <c r="V1472" i="5"/>
  <c r="V1473" i="5"/>
  <c r="V1474" i="5"/>
  <c r="V1475" i="5"/>
  <c r="V1476" i="5"/>
  <c r="V1477" i="5"/>
  <c r="V1478" i="5"/>
  <c r="V1479" i="5"/>
  <c r="V1480" i="5"/>
  <c r="V1481" i="5"/>
  <c r="V1482" i="5"/>
  <c r="V1483" i="5"/>
  <c r="V1484" i="5"/>
  <c r="V1485" i="5"/>
  <c r="V1486" i="5"/>
  <c r="V1487" i="5"/>
  <c r="V1488" i="5"/>
  <c r="V1489" i="5"/>
  <c r="V1490" i="5"/>
  <c r="V1491" i="5"/>
  <c r="V1492" i="5"/>
  <c r="V1493" i="5"/>
  <c r="V1494" i="5"/>
  <c r="V1495" i="5"/>
  <c r="V1496" i="5"/>
  <c r="V1497" i="5"/>
  <c r="V1498" i="5"/>
  <c r="V1499" i="5"/>
  <c r="V1500" i="5"/>
  <c r="V1501" i="5"/>
  <c r="V1502" i="5"/>
  <c r="V1503" i="5"/>
  <c r="V1504" i="5"/>
  <c r="V1505" i="5"/>
  <c r="V1506" i="5"/>
  <c r="V1507" i="5"/>
  <c r="V1508" i="5"/>
  <c r="V1509" i="5"/>
  <c r="V1510" i="5"/>
  <c r="V1511" i="5"/>
  <c r="V1512" i="5"/>
  <c r="V1513" i="5"/>
  <c r="V1514" i="5"/>
  <c r="V1515" i="5"/>
  <c r="V1516" i="5"/>
  <c r="V1517" i="5"/>
  <c r="W1517" i="5" s="1"/>
  <c r="V1518" i="5"/>
  <c r="V1519" i="5"/>
  <c r="V1520" i="5"/>
  <c r="W1520" i="5" s="1"/>
  <c r="V1521" i="5"/>
  <c r="V1522" i="5"/>
  <c r="V1523" i="5"/>
  <c r="V1524" i="5"/>
  <c r="W1524" i="5" s="1"/>
  <c r="V1525" i="5"/>
  <c r="W1525" i="5" s="1"/>
  <c r="V1526" i="5"/>
  <c r="W1526" i="5" s="1"/>
  <c r="V1527" i="5"/>
  <c r="V1528" i="5"/>
  <c r="V1529" i="5"/>
  <c r="V1530" i="5"/>
  <c r="V1531" i="5"/>
  <c r="V1532" i="5"/>
  <c r="V1533" i="5"/>
  <c r="V1534" i="5"/>
  <c r="V1535" i="5"/>
  <c r="V1536" i="5"/>
  <c r="V1537" i="5"/>
  <c r="V1538" i="5"/>
  <c r="V1539" i="5"/>
  <c r="V1540" i="5"/>
  <c r="V1541" i="5"/>
  <c r="V1542" i="5"/>
  <c r="V1543" i="5"/>
  <c r="V1544" i="5"/>
  <c r="V1545" i="5"/>
  <c r="V1546" i="5"/>
  <c r="V1547" i="5"/>
  <c r="V1548" i="5"/>
  <c r="V1549" i="5"/>
  <c r="V1550" i="5"/>
  <c r="V1551" i="5"/>
  <c r="V1552" i="5"/>
  <c r="V1553" i="5"/>
  <c r="V1554" i="5"/>
  <c r="V1555" i="5"/>
  <c r="V1556" i="5"/>
  <c r="V1557" i="5"/>
  <c r="V1558" i="5"/>
  <c r="V1559" i="5"/>
  <c r="V1560" i="5"/>
  <c r="V1561" i="5"/>
  <c r="V1562" i="5"/>
  <c r="V1563" i="5"/>
  <c r="V1564" i="5"/>
  <c r="V1565" i="5"/>
  <c r="V1566" i="5"/>
  <c r="V1567" i="5"/>
  <c r="V1568" i="5"/>
  <c r="V1569" i="5"/>
  <c r="V1570" i="5"/>
  <c r="V1571" i="5"/>
  <c r="V1572" i="5"/>
  <c r="V1573" i="5"/>
  <c r="V1574" i="5"/>
  <c r="V1575" i="5"/>
  <c r="V1576" i="5"/>
  <c r="V1577" i="5"/>
  <c r="V1578" i="5"/>
  <c r="V1579" i="5"/>
  <c r="V1580" i="5"/>
  <c r="V1581" i="5"/>
  <c r="V1582" i="5"/>
  <c r="V1583" i="5"/>
  <c r="V1584" i="5"/>
  <c r="V1585" i="5"/>
  <c r="V1586" i="5"/>
  <c r="V1587" i="5"/>
  <c r="V1588" i="5"/>
  <c r="V1589" i="5"/>
  <c r="V1590" i="5"/>
  <c r="V1591" i="5"/>
  <c r="V1592" i="5"/>
  <c r="V1593" i="5"/>
  <c r="V1594" i="5"/>
  <c r="V1595" i="5"/>
  <c r="V1596" i="5"/>
  <c r="V1597" i="5"/>
  <c r="V1598" i="5"/>
  <c r="V1599" i="5"/>
  <c r="V1600" i="5"/>
  <c r="V1601" i="5"/>
  <c r="V1602" i="5"/>
  <c r="V1603" i="5"/>
  <c r="V1604" i="5"/>
  <c r="V1605" i="5"/>
  <c r="V1606" i="5"/>
  <c r="V1607" i="5"/>
  <c r="V1608" i="5"/>
  <c r="V1609" i="5"/>
  <c r="V1610" i="5"/>
  <c r="V1611" i="5"/>
  <c r="V1612" i="5"/>
  <c r="V1613" i="5"/>
  <c r="V1614" i="5"/>
  <c r="V1615" i="5"/>
  <c r="V1616" i="5"/>
  <c r="V1617" i="5"/>
  <c r="V1618" i="5"/>
  <c r="V1619" i="5"/>
  <c r="V1620" i="5"/>
  <c r="V1621" i="5"/>
  <c r="V1625" i="5"/>
  <c r="V1629" i="5"/>
  <c r="V1630" i="5"/>
  <c r="V1631" i="5"/>
  <c r="V1632" i="5"/>
  <c r="V1633" i="5"/>
  <c r="V1634" i="5"/>
  <c r="V1635" i="5"/>
  <c r="V1636" i="5"/>
  <c r="V1637" i="5"/>
  <c r="V1638" i="5"/>
  <c r="V1639" i="5"/>
  <c r="V1640" i="5"/>
  <c r="V1641" i="5"/>
  <c r="V1642" i="5"/>
  <c r="V1643" i="5"/>
  <c r="V1644" i="5"/>
  <c r="V1645" i="5"/>
  <c r="V1646" i="5"/>
  <c r="V1647" i="5"/>
  <c r="V1648" i="5"/>
  <c r="V1649" i="5"/>
  <c r="V1650" i="5"/>
  <c r="V1651" i="5"/>
  <c r="V1652" i="5"/>
  <c r="V1653" i="5"/>
  <c r="V1654" i="5"/>
  <c r="V1655" i="5"/>
  <c r="V1656" i="5"/>
  <c r="V1657" i="5"/>
  <c r="V1658" i="5"/>
  <c r="V1659" i="5"/>
  <c r="V1660" i="5"/>
  <c r="V1661" i="5"/>
  <c r="V1662" i="5"/>
  <c r="V1663" i="5"/>
  <c r="V1664" i="5"/>
  <c r="V1665" i="5"/>
  <c r="V1666" i="5"/>
  <c r="V1667" i="5"/>
  <c r="V1668" i="5"/>
  <c r="V1669" i="5"/>
  <c r="V1670" i="5"/>
  <c r="V1671" i="5"/>
  <c r="V1672" i="5"/>
  <c r="V1673" i="5"/>
  <c r="V1674" i="5"/>
  <c r="V1675" i="5"/>
  <c r="V1676" i="5"/>
  <c r="V1677" i="5"/>
  <c r="V1678" i="5"/>
  <c r="V1679" i="5"/>
  <c r="V1680" i="5"/>
  <c r="V1681" i="5"/>
  <c r="V1682" i="5"/>
  <c r="V1683" i="5"/>
  <c r="V1684" i="5"/>
  <c r="V1685" i="5"/>
  <c r="V1687" i="5"/>
  <c r="V1688" i="5"/>
  <c r="V1689" i="5"/>
  <c r="V1690" i="5"/>
  <c r="V1691" i="5"/>
  <c r="V1692" i="5"/>
  <c r="V1693" i="5"/>
  <c r="V1694" i="5"/>
  <c r="V1695" i="5"/>
  <c r="V1696" i="5"/>
  <c r="V1697" i="5"/>
  <c r="V1698" i="5"/>
  <c r="V1699" i="5"/>
  <c r="V1700" i="5"/>
  <c r="V1701" i="5"/>
  <c r="V1702" i="5"/>
  <c r="V1703" i="5"/>
  <c r="V1704" i="5"/>
  <c r="V1705" i="5"/>
  <c r="V1706" i="5"/>
  <c r="V1707" i="5"/>
  <c r="V1708" i="5"/>
  <c r="V1709" i="5"/>
  <c r="V1710" i="5"/>
  <c r="V1711" i="5"/>
  <c r="V1712" i="5"/>
  <c r="V1713" i="5"/>
  <c r="V1714" i="5"/>
  <c r="V1715" i="5"/>
  <c r="V1716" i="5"/>
  <c r="V1717" i="5"/>
  <c r="V1718" i="5"/>
  <c r="V1719" i="5"/>
  <c r="W1719" i="5" s="1"/>
  <c r="V1720" i="5"/>
  <c r="W1720" i="5" s="1"/>
  <c r="V27" i="5"/>
  <c r="V28" i="5"/>
  <c r="V29" i="5"/>
  <c r="V23" i="5"/>
  <c r="W23" i="5" s="1"/>
  <c r="V24" i="5"/>
  <c r="W24" i="5" s="1"/>
  <c r="V25" i="5"/>
  <c r="V26" i="5"/>
  <c r="V22" i="5"/>
  <c r="V21" i="5"/>
  <c r="V19" i="5"/>
  <c r="V18" i="5"/>
  <c r="V17" i="5"/>
  <c r="V16" i="5"/>
  <c r="T23" i="5"/>
  <c r="I23" i="5" s="1"/>
  <c r="A23" i="5" s="1"/>
  <c r="T24" i="5"/>
  <c r="A680" i="5"/>
  <c r="A924" i="5"/>
  <c r="A985" i="5"/>
  <c r="A999" i="5"/>
  <c r="A1020" i="5"/>
  <c r="A1109" i="5"/>
  <c r="A1203" i="5"/>
  <c r="A1246" i="5"/>
  <c r="A1264" i="5"/>
  <c r="A1265" i="5"/>
  <c r="A1399" i="5"/>
  <c r="A1477" i="5"/>
  <c r="A1491" i="5"/>
  <c r="A1547" i="5"/>
  <c r="A78" i="5"/>
  <c r="A519" i="5"/>
  <c r="T17" i="5"/>
  <c r="I17" i="5" s="1"/>
  <c r="A17" i="5" s="1"/>
  <c r="T16" i="5"/>
  <c r="I16" i="5" s="1"/>
  <c r="A16" i="5" s="1"/>
  <c r="K413" i="4"/>
  <c r="E413" i="4"/>
  <c r="D413" i="4"/>
  <c r="K412" i="4"/>
  <c r="E412" i="4"/>
  <c r="D412" i="4"/>
  <c r="B412" i="4"/>
  <c r="K411" i="4"/>
  <c r="E411" i="4"/>
  <c r="D411" i="4"/>
  <c r="K410" i="4"/>
  <c r="E410" i="4"/>
  <c r="D410" i="4"/>
  <c r="B410" i="4"/>
  <c r="K409" i="4"/>
  <c r="E409" i="4"/>
  <c r="D409" i="4"/>
  <c r="K408" i="4"/>
  <c r="E408" i="4"/>
  <c r="D408" i="4"/>
  <c r="B408" i="4"/>
  <c r="K407" i="4"/>
  <c r="E407" i="4"/>
  <c r="D407" i="4"/>
  <c r="K406" i="4"/>
  <c r="E406" i="4"/>
  <c r="D406" i="4"/>
  <c r="B406" i="4"/>
  <c r="K405" i="4"/>
  <c r="E405" i="4"/>
  <c r="D405" i="4"/>
  <c r="K404" i="4"/>
  <c r="E404" i="4"/>
  <c r="D404" i="4"/>
  <c r="B404" i="4"/>
  <c r="K403" i="4"/>
  <c r="E403" i="4"/>
  <c r="D403" i="4"/>
  <c r="K402" i="4"/>
  <c r="E402" i="4"/>
  <c r="D402" i="4"/>
  <c r="B402" i="4"/>
  <c r="K401" i="4"/>
  <c r="E401" i="4"/>
  <c r="D401" i="4"/>
  <c r="K400" i="4"/>
  <c r="E400" i="4"/>
  <c r="D400" i="4"/>
  <c r="B400" i="4"/>
  <c r="K399" i="4"/>
  <c r="E399" i="4"/>
  <c r="D399" i="4"/>
  <c r="K398" i="4"/>
  <c r="E398" i="4"/>
  <c r="D398" i="4"/>
  <c r="B398" i="4"/>
  <c r="K397" i="4"/>
  <c r="E397" i="4"/>
  <c r="D397" i="4"/>
  <c r="K396" i="4"/>
  <c r="E396" i="4"/>
  <c r="D396" i="4"/>
  <c r="B396" i="4"/>
  <c r="K395" i="4"/>
  <c r="E395" i="4"/>
  <c r="D395" i="4"/>
  <c r="K394" i="4"/>
  <c r="E394" i="4"/>
  <c r="D394" i="4"/>
  <c r="B394" i="4"/>
  <c r="K393" i="4"/>
  <c r="E393" i="4"/>
  <c r="D393" i="4"/>
  <c r="K392" i="4"/>
  <c r="E392" i="4"/>
  <c r="D392" i="4"/>
  <c r="B392" i="4"/>
  <c r="K391" i="4"/>
  <c r="E391" i="4"/>
  <c r="D391" i="4"/>
  <c r="K390" i="4"/>
  <c r="E390" i="4"/>
  <c r="D390" i="4"/>
  <c r="B390" i="4"/>
  <c r="K389" i="4"/>
  <c r="E389" i="4"/>
  <c r="D389" i="4"/>
  <c r="K388" i="4"/>
  <c r="E388" i="4"/>
  <c r="D388" i="4"/>
  <c r="B388" i="4"/>
  <c r="K387" i="4"/>
  <c r="E387" i="4"/>
  <c r="D387" i="4"/>
  <c r="K386" i="4"/>
  <c r="E386" i="4"/>
  <c r="D386" i="4"/>
  <c r="B386" i="4"/>
  <c r="K385" i="4"/>
  <c r="E385" i="4"/>
  <c r="D385" i="4"/>
  <c r="K384" i="4"/>
  <c r="E384" i="4"/>
  <c r="D384" i="4"/>
  <c r="B384" i="4"/>
  <c r="K383" i="4"/>
  <c r="E383" i="4"/>
  <c r="D383" i="4"/>
  <c r="K382" i="4"/>
  <c r="E382" i="4"/>
  <c r="D382" i="4"/>
  <c r="B382" i="4"/>
  <c r="K381" i="4"/>
  <c r="E381" i="4"/>
  <c r="D381" i="4"/>
  <c r="K380" i="4"/>
  <c r="E380" i="4"/>
  <c r="D380" i="4"/>
  <c r="B380" i="4"/>
  <c r="K379" i="4"/>
  <c r="E379" i="4"/>
  <c r="D379" i="4"/>
  <c r="K378" i="4"/>
  <c r="E378" i="4"/>
  <c r="D378" i="4"/>
  <c r="B378" i="4"/>
  <c r="K377" i="4"/>
  <c r="E377" i="4"/>
  <c r="D377" i="4"/>
  <c r="K376" i="4"/>
  <c r="E376" i="4"/>
  <c r="D376" i="4"/>
  <c r="B376" i="4"/>
  <c r="K375" i="4"/>
  <c r="E375" i="4"/>
  <c r="D375" i="4"/>
  <c r="K374" i="4"/>
  <c r="E374" i="4"/>
  <c r="D374" i="4"/>
  <c r="B374" i="4"/>
  <c r="K373" i="4"/>
  <c r="E373" i="4"/>
  <c r="D373" i="4"/>
  <c r="K372" i="4"/>
  <c r="E372" i="4"/>
  <c r="D372" i="4"/>
  <c r="B372" i="4"/>
  <c r="K362" i="4"/>
  <c r="E362" i="4"/>
  <c r="D362" i="4"/>
  <c r="K361" i="4"/>
  <c r="E361" i="4"/>
  <c r="D361" i="4"/>
  <c r="B361" i="4"/>
  <c r="K360" i="4"/>
  <c r="E360" i="4"/>
  <c r="D360" i="4"/>
  <c r="K359" i="4"/>
  <c r="E359" i="4"/>
  <c r="D359" i="4"/>
  <c r="B359" i="4"/>
  <c r="K358" i="4"/>
  <c r="E358" i="4"/>
  <c r="D358" i="4"/>
  <c r="K357" i="4"/>
  <c r="E357" i="4"/>
  <c r="D357" i="4"/>
  <c r="B357" i="4"/>
  <c r="K356" i="4"/>
  <c r="E356" i="4"/>
  <c r="D356" i="4"/>
  <c r="K355" i="4"/>
  <c r="E355" i="4"/>
  <c r="D355" i="4"/>
  <c r="B355" i="4"/>
  <c r="K354" i="4"/>
  <c r="E354" i="4"/>
  <c r="D354" i="4"/>
  <c r="K353" i="4"/>
  <c r="E353" i="4"/>
  <c r="D353" i="4"/>
  <c r="B353" i="4"/>
  <c r="K352" i="4"/>
  <c r="E352" i="4"/>
  <c r="D352" i="4"/>
  <c r="K351" i="4"/>
  <c r="E351" i="4"/>
  <c r="D351" i="4"/>
  <c r="B351" i="4"/>
  <c r="K350" i="4"/>
  <c r="E350" i="4"/>
  <c r="D350" i="4"/>
  <c r="K349" i="4"/>
  <c r="E349" i="4"/>
  <c r="D349" i="4"/>
  <c r="B349" i="4"/>
  <c r="K348" i="4"/>
  <c r="E348" i="4"/>
  <c r="D348" i="4"/>
  <c r="K347" i="4"/>
  <c r="E347" i="4"/>
  <c r="D347" i="4"/>
  <c r="B347" i="4"/>
  <c r="K346" i="4"/>
  <c r="E346" i="4"/>
  <c r="D346" i="4"/>
  <c r="K345" i="4"/>
  <c r="E345" i="4"/>
  <c r="D345" i="4"/>
  <c r="B345" i="4"/>
  <c r="K344" i="4"/>
  <c r="E344" i="4"/>
  <c r="D344" i="4"/>
  <c r="K343" i="4"/>
  <c r="E343" i="4"/>
  <c r="D343" i="4"/>
  <c r="B343" i="4"/>
  <c r="K342" i="4"/>
  <c r="E342" i="4"/>
  <c r="D342" i="4"/>
  <c r="K341" i="4"/>
  <c r="E341" i="4"/>
  <c r="D341" i="4"/>
  <c r="B341" i="4"/>
  <c r="K340" i="4"/>
  <c r="E340" i="4"/>
  <c r="D340" i="4"/>
  <c r="K339" i="4"/>
  <c r="E339" i="4"/>
  <c r="D339" i="4"/>
  <c r="B339" i="4"/>
  <c r="K338" i="4"/>
  <c r="E338" i="4"/>
  <c r="D338" i="4"/>
  <c r="K337" i="4"/>
  <c r="E337" i="4"/>
  <c r="D337" i="4"/>
  <c r="B337" i="4"/>
  <c r="K336" i="4"/>
  <c r="E336" i="4"/>
  <c r="D336" i="4"/>
  <c r="K335" i="4"/>
  <c r="E335" i="4"/>
  <c r="D335" i="4"/>
  <c r="B335" i="4"/>
  <c r="K334" i="4"/>
  <c r="E334" i="4"/>
  <c r="D334" i="4"/>
  <c r="K333" i="4"/>
  <c r="E333" i="4"/>
  <c r="D333" i="4"/>
  <c r="B333" i="4"/>
  <c r="K332" i="4"/>
  <c r="E332" i="4"/>
  <c r="D332" i="4"/>
  <c r="K331" i="4"/>
  <c r="E331" i="4"/>
  <c r="D331" i="4"/>
  <c r="B331" i="4"/>
  <c r="K330" i="4"/>
  <c r="E330" i="4"/>
  <c r="D330" i="4"/>
  <c r="K329" i="4"/>
  <c r="E329" i="4"/>
  <c r="D329" i="4"/>
  <c r="B329" i="4"/>
  <c r="K328" i="4"/>
  <c r="E328" i="4"/>
  <c r="D328" i="4"/>
  <c r="K327" i="4"/>
  <c r="E327" i="4"/>
  <c r="D327" i="4"/>
  <c r="B327" i="4"/>
  <c r="K326" i="4"/>
  <c r="E326" i="4"/>
  <c r="D326" i="4"/>
  <c r="K325" i="4"/>
  <c r="E325" i="4"/>
  <c r="D325" i="4"/>
  <c r="B325" i="4"/>
  <c r="K324" i="4"/>
  <c r="E324" i="4"/>
  <c r="D324" i="4"/>
  <c r="K323" i="4"/>
  <c r="E323" i="4"/>
  <c r="D323" i="4"/>
  <c r="B323" i="4"/>
  <c r="K322" i="4"/>
  <c r="E322" i="4"/>
  <c r="D322" i="4"/>
  <c r="K321" i="4"/>
  <c r="E321" i="4"/>
  <c r="D321" i="4"/>
  <c r="B321" i="4"/>
  <c r="W1505" i="5" l="1"/>
  <c r="W1516" i="5"/>
  <c r="W1515" i="5"/>
  <c r="W1514" i="5"/>
  <c r="W1512" i="5"/>
  <c r="W1511" i="5"/>
  <c r="W1620" i="5" l="1"/>
  <c r="W1619" i="5"/>
  <c r="W1618" i="5"/>
  <c r="W1617" i="5"/>
  <c r="W1616" i="5"/>
  <c r="W1614" i="5"/>
  <c r="W1615" i="5"/>
  <c r="W1472" i="5" l="1"/>
  <c r="W1473" i="5"/>
  <c r="W513" i="5"/>
  <c r="W514" i="5"/>
  <c r="W515" i="5"/>
  <c r="W516" i="5"/>
  <c r="W927" i="5" l="1"/>
  <c r="C328" i="74"/>
  <c r="C323" i="74"/>
  <c r="C324" i="74"/>
  <c r="C325" i="74"/>
  <c r="C326" i="74"/>
  <c r="C327" i="74"/>
  <c r="C322" i="74"/>
  <c r="W925" i="5"/>
  <c r="C338" i="74" l="1"/>
  <c r="C337" i="74"/>
  <c r="C332" i="74"/>
  <c r="C333" i="74" s="1"/>
  <c r="C334" i="74" s="1"/>
  <c r="C335" i="74" s="1"/>
  <c r="C336" i="74" s="1"/>
  <c r="I340" i="74"/>
  <c r="C331" i="74"/>
  <c r="C330" i="74"/>
  <c r="C329" i="74"/>
  <c r="C321" i="74"/>
  <c r="C320" i="74"/>
  <c r="C319" i="74"/>
  <c r="C318" i="74"/>
  <c r="C317" i="74"/>
  <c r="C316" i="74"/>
  <c r="C315" i="74"/>
  <c r="C314" i="74"/>
  <c r="C313" i="74"/>
  <c r="C312" i="74"/>
  <c r="C311" i="74"/>
  <c r="C310" i="74" l="1"/>
  <c r="C309" i="74"/>
  <c r="C308" i="74"/>
  <c r="C307" i="74"/>
  <c r="C306" i="74"/>
  <c r="I305" i="74"/>
  <c r="G305" i="74"/>
  <c r="E305" i="74"/>
  <c r="F305" i="74"/>
  <c r="C305" i="74"/>
  <c r="I303" i="74"/>
  <c r="G303" i="74"/>
  <c r="F303" i="74"/>
  <c r="E303" i="74"/>
  <c r="I304" i="74"/>
  <c r="G304" i="74"/>
  <c r="E304" i="74"/>
  <c r="F304" i="74"/>
  <c r="W1717" i="5" l="1"/>
  <c r="W1718" i="5"/>
  <c r="W1703" i="5"/>
  <c r="W1704" i="5"/>
  <c r="W1705" i="5"/>
  <c r="W1706" i="5"/>
  <c r="W1707" i="5"/>
  <c r="W1708" i="5"/>
  <c r="W1709" i="5"/>
  <c r="W1710" i="5"/>
  <c r="W1711" i="5"/>
  <c r="W1712" i="5"/>
  <c r="W1713" i="5"/>
  <c r="W1714" i="5"/>
  <c r="W1715" i="5"/>
  <c r="W1716" i="5"/>
  <c r="W1695" i="5"/>
  <c r="W1696" i="5"/>
  <c r="W1697" i="5"/>
  <c r="W1698" i="5"/>
  <c r="W1699" i="5"/>
  <c r="W1700" i="5"/>
  <c r="W1701" i="5"/>
  <c r="W1702" i="5"/>
  <c r="W1672" i="5"/>
  <c r="W1673" i="5"/>
  <c r="W1674" i="5"/>
  <c r="W1675" i="5"/>
  <c r="W1676" i="5"/>
  <c r="W1677" i="5"/>
  <c r="W1678" i="5"/>
  <c r="W1679" i="5"/>
  <c r="W1680" i="5"/>
  <c r="W1681" i="5"/>
  <c r="W1682" i="5"/>
  <c r="W1683" i="5"/>
  <c r="W1684" i="5"/>
  <c r="W1685" i="5"/>
  <c r="W1687" i="5"/>
  <c r="W1688" i="5"/>
  <c r="W1689" i="5"/>
  <c r="W1690" i="5"/>
  <c r="W1691" i="5"/>
  <c r="W1692" i="5"/>
  <c r="W1693" i="5"/>
  <c r="W1694" i="5"/>
  <c r="W1658" i="5"/>
  <c r="W1659" i="5"/>
  <c r="W1660" i="5"/>
  <c r="W1661" i="5"/>
  <c r="W1662" i="5"/>
  <c r="W1663" i="5"/>
  <c r="W1664" i="5"/>
  <c r="W1665" i="5"/>
  <c r="W1666" i="5"/>
  <c r="W1667" i="5"/>
  <c r="W1668" i="5"/>
  <c r="W1669" i="5"/>
  <c r="W1670" i="5"/>
  <c r="W1671" i="5"/>
  <c r="W1645" i="5"/>
  <c r="W1646" i="5"/>
  <c r="W1647" i="5"/>
  <c r="W1648" i="5"/>
  <c r="W1649" i="5"/>
  <c r="W1650" i="5"/>
  <c r="W1651" i="5"/>
  <c r="W1652" i="5"/>
  <c r="W1653" i="5"/>
  <c r="W1654" i="5"/>
  <c r="W1655" i="5"/>
  <c r="W1656" i="5"/>
  <c r="W1657" i="5"/>
  <c r="W1633" i="5"/>
  <c r="W1634" i="5"/>
  <c r="W1635" i="5"/>
  <c r="W1636" i="5"/>
  <c r="W1637" i="5"/>
  <c r="W1638" i="5"/>
  <c r="W1639" i="5"/>
  <c r="W1640" i="5"/>
  <c r="W1641" i="5"/>
  <c r="W1642" i="5"/>
  <c r="W1643" i="5"/>
  <c r="W1644" i="5"/>
  <c r="W1609" i="5"/>
  <c r="W1611" i="5"/>
  <c r="W1612" i="5"/>
  <c r="W1613" i="5"/>
  <c r="W1621" i="5"/>
  <c r="W1625" i="5"/>
  <c r="W1629" i="5"/>
  <c r="W1630" i="5"/>
  <c r="W1631" i="5"/>
  <c r="W1632" i="5"/>
  <c r="W1595" i="5"/>
  <c r="W1596" i="5"/>
  <c r="W1597" i="5"/>
  <c r="W1598" i="5"/>
  <c r="W1599" i="5"/>
  <c r="W1600" i="5"/>
  <c r="W1601" i="5"/>
  <c r="W1602" i="5"/>
  <c r="W1603" i="5"/>
  <c r="W1604" i="5"/>
  <c r="W1605" i="5"/>
  <c r="W1606" i="5"/>
  <c r="W1607" i="5"/>
  <c r="W1608" i="5"/>
  <c r="W1578" i="5"/>
  <c r="W1579" i="5"/>
  <c r="W1580" i="5"/>
  <c r="W1581" i="5"/>
  <c r="W1582" i="5"/>
  <c r="W1583" i="5"/>
  <c r="W1584" i="5"/>
  <c r="W1585" i="5"/>
  <c r="W1586" i="5"/>
  <c r="W1587" i="5"/>
  <c r="W1588" i="5"/>
  <c r="W1589" i="5"/>
  <c r="W1590" i="5"/>
  <c r="W1591" i="5"/>
  <c r="W1592" i="5"/>
  <c r="W1593" i="5"/>
  <c r="W1594" i="5"/>
  <c r="W1567" i="5"/>
  <c r="W1568" i="5"/>
  <c r="W1569" i="5"/>
  <c r="W1570" i="5"/>
  <c r="W1571" i="5"/>
  <c r="W1572" i="5"/>
  <c r="W1573" i="5"/>
  <c r="W1574" i="5"/>
  <c r="W1575" i="5"/>
  <c r="W1576" i="5"/>
  <c r="W1577" i="5"/>
  <c r="W1558" i="5"/>
  <c r="W1559" i="5"/>
  <c r="W1560" i="5"/>
  <c r="W1561" i="5"/>
  <c r="W1562" i="5"/>
  <c r="W1563" i="5"/>
  <c r="W1564" i="5"/>
  <c r="W1565" i="5"/>
  <c r="W1566" i="5"/>
  <c r="W1105" i="5"/>
  <c r="W1066" i="5"/>
  <c r="W1067" i="5"/>
  <c r="W1068" i="5"/>
  <c r="W1069" i="5"/>
  <c r="W327" i="5"/>
  <c r="W328" i="5"/>
  <c r="W329" i="5"/>
  <c r="W330" i="5"/>
  <c r="W331" i="5"/>
  <c r="W332" i="5"/>
  <c r="W333" i="5"/>
  <c r="W334" i="5"/>
  <c r="W335" i="5"/>
  <c r="W336" i="5"/>
  <c r="W337" i="5"/>
  <c r="W338" i="5"/>
  <c r="W307" i="5"/>
  <c r="W308" i="5"/>
  <c r="W309" i="5"/>
  <c r="W310" i="5"/>
  <c r="W311" i="5"/>
  <c r="W312" i="5"/>
  <c r="W313" i="5"/>
  <c r="W314" i="5"/>
  <c r="W315" i="5"/>
  <c r="W316" i="5"/>
  <c r="W317" i="5"/>
  <c r="W318" i="5"/>
  <c r="W319" i="5"/>
  <c r="W320" i="5"/>
  <c r="W321" i="5"/>
  <c r="W322" i="5"/>
  <c r="W323" i="5"/>
  <c r="W324" i="5"/>
  <c r="W325" i="5"/>
  <c r="W326" i="5"/>
  <c r="W298" i="5"/>
  <c r="W299" i="5"/>
  <c r="W300" i="5"/>
  <c r="W301" i="5"/>
  <c r="W302" i="5"/>
  <c r="W303" i="5"/>
  <c r="W304" i="5"/>
  <c r="W305" i="5"/>
  <c r="W306" i="5"/>
  <c r="W297" i="5"/>
  <c r="E284" i="74"/>
  <c r="F284" i="74"/>
  <c r="H284" i="74"/>
  <c r="I284" i="74"/>
  <c r="E285" i="74"/>
  <c r="F285" i="74"/>
  <c r="H285" i="74"/>
  <c r="I285" i="74"/>
  <c r="E286" i="74"/>
  <c r="F286" i="74"/>
  <c r="H286" i="74"/>
  <c r="I286" i="74"/>
  <c r="E287" i="74"/>
  <c r="F287" i="74"/>
  <c r="H287" i="74"/>
  <c r="I287" i="74"/>
  <c r="E288" i="74"/>
  <c r="F288" i="74"/>
  <c r="H288" i="74"/>
  <c r="I288" i="74"/>
  <c r="E289" i="74"/>
  <c r="F289" i="74"/>
  <c r="H289" i="74"/>
  <c r="I289" i="74"/>
  <c r="E290" i="74"/>
  <c r="F290" i="74"/>
  <c r="H290" i="74"/>
  <c r="I290" i="74"/>
  <c r="E291" i="74"/>
  <c r="F291" i="74"/>
  <c r="H291" i="74"/>
  <c r="I291" i="74"/>
  <c r="E292" i="74"/>
  <c r="F292" i="74"/>
  <c r="H292" i="74"/>
  <c r="I292" i="74"/>
  <c r="E293" i="74"/>
  <c r="F293" i="74"/>
  <c r="H293" i="74"/>
  <c r="I293" i="74"/>
  <c r="E294" i="74"/>
  <c r="F294" i="74"/>
  <c r="H294" i="74"/>
  <c r="I294" i="74"/>
  <c r="E295" i="74"/>
  <c r="F295" i="74"/>
  <c r="H295" i="74"/>
  <c r="I295" i="74"/>
  <c r="E296" i="74"/>
  <c r="F296" i="74"/>
  <c r="H296" i="74"/>
  <c r="I296" i="74"/>
  <c r="E297" i="74"/>
  <c r="F297" i="74"/>
  <c r="H297" i="74"/>
  <c r="I297" i="74"/>
  <c r="E298" i="74"/>
  <c r="F298" i="74"/>
  <c r="H298" i="74"/>
  <c r="I298" i="74"/>
  <c r="E299" i="74"/>
  <c r="F299" i="74"/>
  <c r="H299" i="74"/>
  <c r="I299" i="74"/>
  <c r="E300" i="74"/>
  <c r="F300" i="74"/>
  <c r="H300" i="74"/>
  <c r="I300" i="74"/>
  <c r="E301" i="74"/>
  <c r="F301" i="74"/>
  <c r="H301" i="74"/>
  <c r="I301" i="74"/>
  <c r="E302" i="74"/>
  <c r="F302" i="74"/>
  <c r="H302" i="74"/>
  <c r="I302" i="74"/>
  <c r="I283" i="74"/>
  <c r="H283" i="74"/>
  <c r="F283" i="74"/>
  <c r="E283" i="74"/>
  <c r="I282" i="74" l="1"/>
  <c r="I281" i="74"/>
  <c r="H282" i="74"/>
  <c r="H281" i="74"/>
  <c r="F282" i="74"/>
  <c r="F281" i="74"/>
  <c r="E282" i="74"/>
  <c r="E281" i="74"/>
  <c r="I279" i="74"/>
  <c r="I280" i="74"/>
  <c r="H279" i="74"/>
  <c r="H280" i="74"/>
  <c r="E279" i="74"/>
  <c r="F279" i="74"/>
  <c r="E280" i="74"/>
  <c r="F280" i="74"/>
  <c r="I278" i="74"/>
  <c r="H278" i="74"/>
  <c r="F278" i="74"/>
  <c r="E278" i="74"/>
  <c r="W1489" i="5" l="1"/>
  <c r="W1487" i="5"/>
  <c r="W1488" i="5"/>
  <c r="W1553" i="5" l="1"/>
  <c r="W1550" i="5"/>
  <c r="W1549" i="5"/>
  <c r="W1548" i="5"/>
  <c r="W1557" i="5" l="1"/>
  <c r="W1556" i="5"/>
  <c r="W1555" i="5"/>
  <c r="W1554" i="5"/>
  <c r="W1552" i="5"/>
  <c r="W1551" i="5"/>
  <c r="W1547" i="5"/>
  <c r="W1546" i="5"/>
  <c r="W1545" i="5"/>
  <c r="T1547" i="5"/>
  <c r="W1413" i="5" l="1"/>
  <c r="W880" i="5"/>
  <c r="W877" i="5"/>
  <c r="K310" i="4" l="1"/>
  <c r="E310" i="4"/>
  <c r="D310" i="4"/>
  <c r="K309" i="4"/>
  <c r="E309" i="4"/>
  <c r="D309" i="4"/>
  <c r="B309" i="4"/>
  <c r="K308" i="4"/>
  <c r="E308" i="4"/>
  <c r="D308" i="4"/>
  <c r="K307" i="4"/>
  <c r="E307" i="4"/>
  <c r="D307" i="4"/>
  <c r="B307" i="4"/>
  <c r="K306" i="4"/>
  <c r="E306" i="4"/>
  <c r="D306" i="4"/>
  <c r="K305" i="4"/>
  <c r="E305" i="4"/>
  <c r="D305" i="4"/>
  <c r="B305" i="4"/>
  <c r="K304" i="4"/>
  <c r="E304" i="4"/>
  <c r="D304" i="4"/>
  <c r="K303" i="4"/>
  <c r="E303" i="4"/>
  <c r="D303" i="4"/>
  <c r="B303" i="4"/>
  <c r="K302" i="4"/>
  <c r="E302" i="4"/>
  <c r="D302" i="4"/>
  <c r="K301" i="4"/>
  <c r="E301" i="4"/>
  <c r="D301" i="4"/>
  <c r="B301" i="4"/>
  <c r="K300" i="4"/>
  <c r="E300" i="4"/>
  <c r="D300" i="4"/>
  <c r="K299" i="4"/>
  <c r="E299" i="4"/>
  <c r="D299" i="4"/>
  <c r="B299" i="4"/>
  <c r="K298" i="4"/>
  <c r="E298" i="4"/>
  <c r="D298" i="4"/>
  <c r="K297" i="4"/>
  <c r="E297" i="4"/>
  <c r="D297" i="4"/>
  <c r="B297" i="4"/>
  <c r="K296" i="4"/>
  <c r="E296" i="4"/>
  <c r="D296" i="4"/>
  <c r="K295" i="4"/>
  <c r="E295" i="4"/>
  <c r="D295" i="4"/>
  <c r="B295" i="4"/>
  <c r="K294" i="4"/>
  <c r="E294" i="4"/>
  <c r="D294" i="4"/>
  <c r="K293" i="4"/>
  <c r="E293" i="4"/>
  <c r="D293" i="4"/>
  <c r="B293" i="4"/>
  <c r="K292" i="4"/>
  <c r="E292" i="4"/>
  <c r="D292" i="4"/>
  <c r="K291" i="4"/>
  <c r="E291" i="4"/>
  <c r="D291" i="4"/>
  <c r="B291" i="4"/>
  <c r="K290" i="4"/>
  <c r="E290" i="4"/>
  <c r="D290" i="4"/>
  <c r="K289" i="4"/>
  <c r="E289" i="4"/>
  <c r="D289" i="4"/>
  <c r="B289" i="4"/>
  <c r="K288" i="4"/>
  <c r="E288" i="4"/>
  <c r="D288" i="4"/>
  <c r="K287" i="4"/>
  <c r="E287" i="4"/>
  <c r="D287" i="4"/>
  <c r="B287" i="4"/>
  <c r="K286" i="4"/>
  <c r="E286" i="4"/>
  <c r="D286" i="4"/>
  <c r="K285" i="4"/>
  <c r="E285" i="4"/>
  <c r="D285" i="4"/>
  <c r="B285" i="4"/>
  <c r="K284" i="4"/>
  <c r="E284" i="4"/>
  <c r="D284" i="4"/>
  <c r="K283" i="4"/>
  <c r="E283" i="4"/>
  <c r="D283" i="4"/>
  <c r="B283" i="4"/>
  <c r="K282" i="4"/>
  <c r="E282" i="4"/>
  <c r="D282" i="4"/>
  <c r="K281" i="4"/>
  <c r="E281" i="4"/>
  <c r="D281" i="4"/>
  <c r="B281" i="4"/>
  <c r="K280" i="4"/>
  <c r="E280" i="4"/>
  <c r="D280" i="4"/>
  <c r="K279" i="4"/>
  <c r="E279" i="4"/>
  <c r="D279" i="4"/>
  <c r="B279" i="4"/>
  <c r="K278" i="4"/>
  <c r="E278" i="4"/>
  <c r="D278" i="4"/>
  <c r="K277" i="4"/>
  <c r="E277" i="4"/>
  <c r="D277" i="4"/>
  <c r="B277" i="4"/>
  <c r="K276" i="4"/>
  <c r="E276" i="4"/>
  <c r="D276" i="4"/>
  <c r="K275" i="4"/>
  <c r="E275" i="4"/>
  <c r="D275" i="4"/>
  <c r="B275" i="4"/>
  <c r="K274" i="4"/>
  <c r="E274" i="4"/>
  <c r="D274" i="4"/>
  <c r="K273" i="4"/>
  <c r="E273" i="4"/>
  <c r="D273" i="4"/>
  <c r="B273" i="4"/>
  <c r="K272" i="4"/>
  <c r="E272" i="4"/>
  <c r="D272" i="4"/>
  <c r="K271" i="4"/>
  <c r="E271" i="4"/>
  <c r="D271" i="4"/>
  <c r="B271" i="4"/>
  <c r="K270" i="4"/>
  <c r="E270" i="4"/>
  <c r="D270" i="4"/>
  <c r="K269" i="4"/>
  <c r="E269" i="4"/>
  <c r="D269" i="4"/>
  <c r="B269" i="4"/>
  <c r="K258" i="4"/>
  <c r="E258" i="4"/>
  <c r="D258" i="4"/>
  <c r="K257" i="4"/>
  <c r="E257" i="4"/>
  <c r="D257" i="4"/>
  <c r="B257" i="4"/>
  <c r="K256" i="4"/>
  <c r="E256" i="4"/>
  <c r="D256" i="4"/>
  <c r="K255" i="4"/>
  <c r="E255" i="4"/>
  <c r="D255" i="4"/>
  <c r="B255" i="4"/>
  <c r="K254" i="4"/>
  <c r="E254" i="4"/>
  <c r="D254" i="4"/>
  <c r="K253" i="4"/>
  <c r="E253" i="4"/>
  <c r="D253" i="4"/>
  <c r="B253" i="4"/>
  <c r="K252" i="4"/>
  <c r="E252" i="4"/>
  <c r="D252" i="4"/>
  <c r="K251" i="4"/>
  <c r="E251" i="4"/>
  <c r="D251" i="4"/>
  <c r="B251" i="4"/>
  <c r="K250" i="4"/>
  <c r="E250" i="4"/>
  <c r="D250" i="4"/>
  <c r="K249" i="4"/>
  <c r="E249" i="4"/>
  <c r="D249" i="4"/>
  <c r="B249" i="4"/>
  <c r="K248" i="4"/>
  <c r="E248" i="4"/>
  <c r="D248" i="4"/>
  <c r="K247" i="4"/>
  <c r="E247" i="4"/>
  <c r="D247" i="4"/>
  <c r="B247" i="4"/>
  <c r="K246" i="4"/>
  <c r="E246" i="4"/>
  <c r="D246" i="4"/>
  <c r="K245" i="4"/>
  <c r="E245" i="4"/>
  <c r="D245" i="4"/>
  <c r="B245" i="4"/>
  <c r="K244" i="4"/>
  <c r="E244" i="4"/>
  <c r="D244" i="4"/>
  <c r="K243" i="4"/>
  <c r="E243" i="4"/>
  <c r="D243" i="4"/>
  <c r="B243" i="4"/>
  <c r="K242" i="4"/>
  <c r="E242" i="4"/>
  <c r="D242" i="4"/>
  <c r="K241" i="4"/>
  <c r="E241" i="4"/>
  <c r="D241" i="4"/>
  <c r="B241" i="4"/>
  <c r="K240" i="4"/>
  <c r="E240" i="4"/>
  <c r="D240" i="4"/>
  <c r="K239" i="4"/>
  <c r="E239" i="4"/>
  <c r="D239" i="4"/>
  <c r="B239" i="4"/>
  <c r="K238" i="4"/>
  <c r="E238" i="4"/>
  <c r="D238" i="4"/>
  <c r="K237" i="4"/>
  <c r="E237" i="4"/>
  <c r="D237" i="4"/>
  <c r="B237" i="4"/>
  <c r="K236" i="4"/>
  <c r="E236" i="4"/>
  <c r="D236" i="4"/>
  <c r="K235" i="4"/>
  <c r="E235" i="4"/>
  <c r="D235" i="4"/>
  <c r="B235" i="4"/>
  <c r="K234" i="4"/>
  <c r="E234" i="4"/>
  <c r="D234" i="4"/>
  <c r="K233" i="4"/>
  <c r="E233" i="4"/>
  <c r="D233" i="4"/>
  <c r="B233" i="4"/>
  <c r="K232" i="4"/>
  <c r="E232" i="4"/>
  <c r="D232" i="4"/>
  <c r="K231" i="4"/>
  <c r="E231" i="4"/>
  <c r="D231" i="4"/>
  <c r="B231" i="4"/>
  <c r="K230" i="4"/>
  <c r="E230" i="4"/>
  <c r="D230" i="4"/>
  <c r="K229" i="4"/>
  <c r="E229" i="4"/>
  <c r="D229" i="4"/>
  <c r="B229" i="4"/>
  <c r="K228" i="4"/>
  <c r="E228" i="4"/>
  <c r="D228" i="4"/>
  <c r="K227" i="4"/>
  <c r="E227" i="4"/>
  <c r="D227" i="4"/>
  <c r="B227" i="4"/>
  <c r="K226" i="4"/>
  <c r="E226" i="4"/>
  <c r="D226" i="4"/>
  <c r="K225" i="4"/>
  <c r="E225" i="4"/>
  <c r="D225" i="4"/>
  <c r="B225" i="4"/>
  <c r="K224" i="4"/>
  <c r="E224" i="4"/>
  <c r="D224" i="4"/>
  <c r="K223" i="4"/>
  <c r="E223" i="4"/>
  <c r="D223" i="4"/>
  <c r="B223" i="4"/>
  <c r="K222" i="4"/>
  <c r="E222" i="4"/>
  <c r="D222" i="4"/>
  <c r="K221" i="4"/>
  <c r="E221" i="4"/>
  <c r="D221" i="4"/>
  <c r="B221" i="4"/>
  <c r="K220" i="4"/>
  <c r="E220" i="4"/>
  <c r="D220" i="4"/>
  <c r="K219" i="4"/>
  <c r="E219" i="4"/>
  <c r="D219" i="4"/>
  <c r="B219" i="4"/>
  <c r="K218" i="4"/>
  <c r="E218" i="4"/>
  <c r="D218" i="4"/>
  <c r="K217" i="4"/>
  <c r="E217" i="4"/>
  <c r="D217" i="4"/>
  <c r="B217" i="4"/>
  <c r="K206" i="4"/>
  <c r="E206" i="4"/>
  <c r="D206" i="4"/>
  <c r="K205" i="4"/>
  <c r="E205" i="4"/>
  <c r="D205" i="4"/>
  <c r="B205" i="4"/>
  <c r="K204" i="4"/>
  <c r="E204" i="4"/>
  <c r="D204" i="4"/>
  <c r="K203" i="4"/>
  <c r="E203" i="4"/>
  <c r="D203" i="4"/>
  <c r="B203" i="4"/>
  <c r="K202" i="4"/>
  <c r="E202" i="4"/>
  <c r="D202" i="4"/>
  <c r="K201" i="4"/>
  <c r="E201" i="4"/>
  <c r="D201" i="4"/>
  <c r="B201" i="4"/>
  <c r="K200" i="4"/>
  <c r="E200" i="4"/>
  <c r="D200" i="4"/>
  <c r="K199" i="4"/>
  <c r="E199" i="4"/>
  <c r="D199" i="4"/>
  <c r="B199" i="4"/>
  <c r="K198" i="4"/>
  <c r="E198" i="4"/>
  <c r="D198" i="4"/>
  <c r="K197" i="4"/>
  <c r="E197" i="4"/>
  <c r="D197" i="4"/>
  <c r="B197" i="4"/>
  <c r="K196" i="4"/>
  <c r="E196" i="4"/>
  <c r="D196" i="4"/>
  <c r="K195" i="4"/>
  <c r="E195" i="4"/>
  <c r="D195" i="4"/>
  <c r="B195" i="4"/>
  <c r="K194" i="4"/>
  <c r="E194" i="4"/>
  <c r="D194" i="4"/>
  <c r="K193" i="4"/>
  <c r="E193" i="4"/>
  <c r="D193" i="4"/>
  <c r="B193" i="4"/>
  <c r="K192" i="4"/>
  <c r="E192" i="4"/>
  <c r="D192" i="4"/>
  <c r="K191" i="4"/>
  <c r="E191" i="4"/>
  <c r="D191" i="4"/>
  <c r="B191" i="4"/>
  <c r="K190" i="4"/>
  <c r="E190" i="4"/>
  <c r="D190" i="4"/>
  <c r="K189" i="4"/>
  <c r="E189" i="4"/>
  <c r="D189" i="4"/>
  <c r="B189" i="4"/>
  <c r="K188" i="4"/>
  <c r="E188" i="4"/>
  <c r="D188" i="4"/>
  <c r="K187" i="4"/>
  <c r="E187" i="4"/>
  <c r="D187" i="4"/>
  <c r="B187" i="4"/>
  <c r="K186" i="4"/>
  <c r="E186" i="4"/>
  <c r="D186" i="4"/>
  <c r="K185" i="4"/>
  <c r="E185" i="4"/>
  <c r="D185" i="4"/>
  <c r="B185" i="4"/>
  <c r="K184" i="4"/>
  <c r="E184" i="4"/>
  <c r="D184" i="4"/>
  <c r="K183" i="4"/>
  <c r="E183" i="4"/>
  <c r="D183" i="4"/>
  <c r="B183" i="4"/>
  <c r="K182" i="4"/>
  <c r="E182" i="4"/>
  <c r="D182" i="4"/>
  <c r="K181" i="4"/>
  <c r="E181" i="4"/>
  <c r="D181" i="4"/>
  <c r="B181" i="4"/>
  <c r="K180" i="4"/>
  <c r="E180" i="4"/>
  <c r="D180" i="4"/>
  <c r="K179" i="4"/>
  <c r="E179" i="4"/>
  <c r="D179" i="4"/>
  <c r="B179" i="4"/>
  <c r="K178" i="4"/>
  <c r="E178" i="4"/>
  <c r="D178" i="4"/>
  <c r="K177" i="4"/>
  <c r="E177" i="4"/>
  <c r="D177" i="4"/>
  <c r="B177" i="4"/>
  <c r="K176" i="4"/>
  <c r="E176" i="4"/>
  <c r="D176" i="4"/>
  <c r="K175" i="4"/>
  <c r="E175" i="4"/>
  <c r="D175" i="4"/>
  <c r="B175" i="4"/>
  <c r="K174" i="4"/>
  <c r="E174" i="4"/>
  <c r="D174" i="4"/>
  <c r="K173" i="4"/>
  <c r="E173" i="4"/>
  <c r="D173" i="4"/>
  <c r="B173" i="4"/>
  <c r="K172" i="4"/>
  <c r="E172" i="4"/>
  <c r="D172" i="4"/>
  <c r="K171" i="4"/>
  <c r="E171" i="4"/>
  <c r="D171" i="4"/>
  <c r="B171" i="4"/>
  <c r="K170" i="4"/>
  <c r="E170" i="4"/>
  <c r="D170" i="4"/>
  <c r="K169" i="4"/>
  <c r="E169" i="4"/>
  <c r="D169" i="4"/>
  <c r="B169" i="4"/>
  <c r="K168" i="4"/>
  <c r="E168" i="4"/>
  <c r="D168" i="4"/>
  <c r="K167" i="4"/>
  <c r="E167" i="4"/>
  <c r="D167" i="4"/>
  <c r="B167" i="4"/>
  <c r="K166" i="4"/>
  <c r="E166" i="4"/>
  <c r="D166" i="4"/>
  <c r="K165" i="4"/>
  <c r="E165" i="4"/>
  <c r="D165" i="4"/>
  <c r="B165" i="4"/>
  <c r="W889" i="5" l="1"/>
  <c r="W874" i="5"/>
  <c r="W945" i="5"/>
  <c r="W943" i="5"/>
  <c r="W941" i="5"/>
  <c r="W939" i="5"/>
  <c r="W937" i="5"/>
  <c r="W935" i="5"/>
  <c r="W933" i="5"/>
  <c r="W931" i="5"/>
  <c r="W929" i="5"/>
  <c r="S226" i="75" l="1"/>
  <c r="T226" i="75" s="1"/>
  <c r="R226" i="75"/>
  <c r="Q226" i="75"/>
  <c r="A226" i="75"/>
  <c r="R223" i="75" s="1"/>
  <c r="S225" i="75"/>
  <c r="T225" i="75" s="1"/>
  <c r="R225" i="75"/>
  <c r="Q225" i="75"/>
  <c r="A225" i="75"/>
  <c r="R222" i="75" s="1"/>
  <c r="S224" i="75"/>
  <c r="T224" i="75" s="1"/>
  <c r="R224" i="75"/>
  <c r="Q224" i="75"/>
  <c r="A224" i="75"/>
  <c r="R221" i="75" s="1"/>
  <c r="S223" i="75"/>
  <c r="T223" i="75" s="1"/>
  <c r="Q223" i="75"/>
  <c r="A223" i="75"/>
  <c r="R220" i="75" s="1"/>
  <c r="S222" i="75"/>
  <c r="T222" i="75" s="1"/>
  <c r="Q222" i="75"/>
  <c r="A222" i="75"/>
  <c r="R219" i="75" s="1"/>
  <c r="S221" i="75"/>
  <c r="T221" i="75" s="1"/>
  <c r="Q221" i="75"/>
  <c r="A221" i="75"/>
  <c r="R218" i="75" s="1"/>
  <c r="S220" i="75"/>
  <c r="T220" i="75" s="1"/>
  <c r="Q220" i="75"/>
  <c r="A220" i="75"/>
  <c r="R217" i="75" s="1"/>
  <c r="S219" i="75"/>
  <c r="T219" i="75" s="1"/>
  <c r="Q219" i="75"/>
  <c r="A219" i="75"/>
  <c r="R216" i="75" s="1"/>
  <c r="S218" i="75"/>
  <c r="T218" i="75" s="1"/>
  <c r="Q218" i="75"/>
  <c r="A218" i="75"/>
  <c r="R215" i="75" s="1"/>
  <c r="S217" i="75"/>
  <c r="T217" i="75" s="1"/>
  <c r="Q217" i="75"/>
  <c r="A217" i="75"/>
  <c r="R214" i="75" s="1"/>
  <c r="S216" i="75"/>
  <c r="T216" i="75" s="1"/>
  <c r="Q216" i="75"/>
  <c r="A216" i="75"/>
  <c r="R213" i="75" s="1"/>
  <c r="S215" i="75"/>
  <c r="T215" i="75" s="1"/>
  <c r="Q215" i="75"/>
  <c r="A215" i="75"/>
  <c r="R212" i="75" s="1"/>
  <c r="S214" i="75"/>
  <c r="T214" i="75" s="1"/>
  <c r="Q214" i="75"/>
  <c r="A214" i="75"/>
  <c r="R211" i="75" s="1"/>
  <c r="S213" i="75"/>
  <c r="T213" i="75" s="1"/>
  <c r="Q213" i="75"/>
  <c r="A213" i="75"/>
  <c r="R210" i="75" s="1"/>
  <c r="S212" i="75"/>
  <c r="T212" i="75" s="1"/>
  <c r="Q212" i="75"/>
  <c r="A212" i="75"/>
  <c r="R209" i="75" s="1"/>
  <c r="S211" i="75"/>
  <c r="T211" i="75" s="1"/>
  <c r="Q211" i="75"/>
  <c r="A211" i="75"/>
  <c r="R208" i="75" s="1"/>
  <c r="S210" i="75"/>
  <c r="T210" i="75" s="1"/>
  <c r="Q210" i="75"/>
  <c r="A210" i="75"/>
  <c r="R207" i="75" s="1"/>
  <c r="S209" i="75"/>
  <c r="T209" i="75" s="1"/>
  <c r="Q209" i="75"/>
  <c r="A209" i="75"/>
  <c r="R206" i="75" s="1"/>
  <c r="S208" i="75"/>
  <c r="T208" i="75" s="1"/>
  <c r="Q208" i="75"/>
  <c r="A208" i="75"/>
  <c r="R205" i="75" s="1"/>
  <c r="S207" i="75"/>
  <c r="T207" i="75" s="1"/>
  <c r="Q207" i="75"/>
  <c r="A207" i="75"/>
  <c r="R204" i="75" s="1"/>
  <c r="T206" i="75"/>
  <c r="S206" i="75"/>
  <c r="Q206" i="75"/>
  <c r="A206" i="75"/>
  <c r="R203" i="75" s="1"/>
  <c r="S205" i="75"/>
  <c r="T205" i="75" s="1"/>
  <c r="Q205" i="75"/>
  <c r="A205" i="75"/>
  <c r="R202" i="75" s="1"/>
  <c r="S204" i="75"/>
  <c r="T204" i="75" s="1"/>
  <c r="Q204" i="75"/>
  <c r="A204" i="75"/>
  <c r="R201" i="75" s="1"/>
  <c r="S203" i="75"/>
  <c r="T203" i="75" s="1"/>
  <c r="Q203" i="75"/>
  <c r="A203" i="75"/>
  <c r="R200" i="75" s="1"/>
  <c r="S202" i="75"/>
  <c r="T202" i="75" s="1"/>
  <c r="Q202" i="75"/>
  <c r="A202" i="75"/>
  <c r="R199" i="75" s="1"/>
  <c r="S201" i="75"/>
  <c r="T201" i="75" s="1"/>
  <c r="Q201" i="75"/>
  <c r="A201" i="75"/>
  <c r="R198" i="75" s="1"/>
  <c r="S200" i="75"/>
  <c r="T200" i="75" s="1"/>
  <c r="Q200" i="75"/>
  <c r="A200" i="75"/>
  <c r="R197" i="75" s="1"/>
  <c r="S199" i="75"/>
  <c r="T199" i="75" s="1"/>
  <c r="Q199" i="75"/>
  <c r="A199" i="75"/>
  <c r="R196" i="75" s="1"/>
  <c r="S198" i="75"/>
  <c r="T198" i="75" s="1"/>
  <c r="Q198" i="75"/>
  <c r="A198" i="75"/>
  <c r="R195" i="75" s="1"/>
  <c r="S197" i="75"/>
  <c r="T197" i="75" s="1"/>
  <c r="Q197" i="75"/>
  <c r="A197" i="75"/>
  <c r="R194" i="75" s="1"/>
  <c r="S196" i="75"/>
  <c r="T196" i="75" s="1"/>
  <c r="Q196" i="75"/>
  <c r="A196" i="75"/>
  <c r="R193" i="75" s="1"/>
  <c r="S195" i="75"/>
  <c r="T195" i="75" s="1"/>
  <c r="Q195" i="75"/>
  <c r="A195" i="75"/>
  <c r="R192" i="75" s="1"/>
  <c r="S194" i="75"/>
  <c r="T194" i="75" s="1"/>
  <c r="Q194" i="75"/>
  <c r="A194" i="75"/>
  <c r="R191" i="75" s="1"/>
  <c r="S193" i="75"/>
  <c r="T193" i="75" s="1"/>
  <c r="Q193" i="75"/>
  <c r="A193" i="75"/>
  <c r="R190" i="75" s="1"/>
  <c r="S192" i="75"/>
  <c r="T192" i="75" s="1"/>
  <c r="Q192" i="75"/>
  <c r="A192" i="75"/>
  <c r="R189" i="75" s="1"/>
  <c r="S191" i="75"/>
  <c r="T191" i="75" s="1"/>
  <c r="Q191" i="75"/>
  <c r="A191" i="75"/>
  <c r="R188" i="75" s="1"/>
  <c r="S190" i="75"/>
  <c r="T190" i="75" s="1"/>
  <c r="Q190" i="75"/>
  <c r="A190" i="75"/>
  <c r="R187" i="75" s="1"/>
  <c r="S189" i="75"/>
  <c r="T189" i="75" s="1"/>
  <c r="Q189" i="75"/>
  <c r="A189" i="75"/>
  <c r="R186" i="75" s="1"/>
  <c r="S188" i="75"/>
  <c r="T188" i="75" s="1"/>
  <c r="Q188" i="75"/>
  <c r="A188" i="75"/>
  <c r="R185" i="75" s="1"/>
  <c r="S187" i="75"/>
  <c r="T187" i="75" s="1"/>
  <c r="Q187" i="75"/>
  <c r="A187" i="75"/>
  <c r="R184" i="75" s="1"/>
  <c r="S186" i="75"/>
  <c r="T186" i="75" s="1"/>
  <c r="Q186" i="75"/>
  <c r="A186" i="75"/>
  <c r="R183" i="75" s="1"/>
  <c r="S185" i="75"/>
  <c r="T185" i="75" s="1"/>
  <c r="Q185" i="75"/>
  <c r="A185" i="75"/>
  <c r="R182" i="75" s="1"/>
  <c r="S184" i="75"/>
  <c r="T184" i="75" s="1"/>
  <c r="Q184" i="75"/>
  <c r="A184" i="75"/>
  <c r="R181" i="75" s="1"/>
  <c r="S183" i="75"/>
  <c r="T183" i="75" s="1"/>
  <c r="Q183" i="75"/>
  <c r="A183" i="75"/>
  <c r="R180" i="75" s="1"/>
  <c r="S182" i="75"/>
  <c r="T182" i="75" s="1"/>
  <c r="Q182" i="75"/>
  <c r="A182" i="75"/>
  <c r="R179" i="75" s="1"/>
  <c r="S181" i="75"/>
  <c r="T181" i="75" s="1"/>
  <c r="Q181" i="75"/>
  <c r="A181" i="75"/>
  <c r="R178" i="75" s="1"/>
  <c r="S180" i="75"/>
  <c r="T180" i="75" s="1"/>
  <c r="Q180" i="75"/>
  <c r="A180" i="75"/>
  <c r="R177" i="75" s="1"/>
  <c r="S179" i="75"/>
  <c r="T179" i="75" s="1"/>
  <c r="Q179" i="75"/>
  <c r="A179" i="75"/>
  <c r="R176" i="75" s="1"/>
  <c r="S178" i="75"/>
  <c r="T178" i="75" s="1"/>
  <c r="Q178" i="75"/>
  <c r="A178" i="75"/>
  <c r="R175" i="75" s="1"/>
  <c r="S177" i="75"/>
  <c r="T177" i="75" s="1"/>
  <c r="Q177" i="75"/>
  <c r="A177" i="75"/>
  <c r="R174" i="75" s="1"/>
  <c r="S176" i="75"/>
  <c r="T176" i="75" s="1"/>
  <c r="Q176" i="75"/>
  <c r="A176" i="75"/>
  <c r="R173" i="75" s="1"/>
  <c r="S175" i="75"/>
  <c r="T175" i="75" s="1"/>
  <c r="Q175" i="75"/>
  <c r="A175" i="75"/>
  <c r="R172" i="75" s="1"/>
  <c r="S174" i="75"/>
  <c r="T174" i="75" s="1"/>
  <c r="Q174" i="75"/>
  <c r="A174" i="75"/>
  <c r="R171" i="75" s="1"/>
  <c r="S173" i="75"/>
  <c r="T173" i="75" s="1"/>
  <c r="Q173" i="75"/>
  <c r="A173" i="75"/>
  <c r="R170" i="75" s="1"/>
  <c r="S172" i="75"/>
  <c r="T172" i="75" s="1"/>
  <c r="Q172" i="75"/>
  <c r="A172" i="75"/>
  <c r="R169" i="75" s="1"/>
  <c r="S171" i="75"/>
  <c r="T171" i="75" s="1"/>
  <c r="Q171" i="75"/>
  <c r="A171" i="75"/>
  <c r="R168" i="75" s="1"/>
  <c r="S170" i="75"/>
  <c r="T170" i="75" s="1"/>
  <c r="Q170" i="75"/>
  <c r="A170" i="75"/>
  <c r="R167" i="75" s="1"/>
  <c r="S169" i="75"/>
  <c r="T169" i="75" s="1"/>
  <c r="Q169" i="75"/>
  <c r="A169" i="75"/>
  <c r="R166" i="75" s="1"/>
  <c r="S168" i="75"/>
  <c r="T168" i="75" s="1"/>
  <c r="Q168" i="75"/>
  <c r="A168" i="75"/>
  <c r="R165" i="75" s="1"/>
  <c r="S167" i="75"/>
  <c r="T167" i="75" s="1"/>
  <c r="Q167" i="75"/>
  <c r="A167" i="75"/>
  <c r="R164" i="75" s="1"/>
  <c r="S166" i="75"/>
  <c r="T166" i="75" s="1"/>
  <c r="Q166" i="75"/>
  <c r="A166" i="75"/>
  <c r="R163" i="75" s="1"/>
  <c r="S165" i="75"/>
  <c r="T165" i="75" s="1"/>
  <c r="Q165" i="75"/>
  <c r="A165" i="75"/>
  <c r="R162" i="75" s="1"/>
  <c r="S164" i="75"/>
  <c r="T164" i="75" s="1"/>
  <c r="Q164" i="75"/>
  <c r="A164" i="75"/>
  <c r="R161" i="75" s="1"/>
  <c r="S163" i="75"/>
  <c r="T163" i="75" s="1"/>
  <c r="Q163" i="75"/>
  <c r="A163" i="75"/>
  <c r="R160" i="75" s="1"/>
  <c r="S162" i="75"/>
  <c r="T162" i="75" s="1"/>
  <c r="Q162" i="75"/>
  <c r="A162" i="75"/>
  <c r="R159" i="75" s="1"/>
  <c r="S161" i="75"/>
  <c r="T161" i="75" s="1"/>
  <c r="Q161" i="75"/>
  <c r="A161" i="75"/>
  <c r="R158" i="75" s="1"/>
  <c r="S160" i="75"/>
  <c r="T160" i="75" s="1"/>
  <c r="Q160" i="75"/>
  <c r="A160" i="75"/>
  <c r="R157" i="75" s="1"/>
  <c r="S159" i="75"/>
  <c r="T159" i="75" s="1"/>
  <c r="Q159" i="75"/>
  <c r="A159" i="75"/>
  <c r="R156" i="75" s="1"/>
  <c r="S158" i="75"/>
  <c r="T158" i="75" s="1"/>
  <c r="Q158" i="75"/>
  <c r="A158" i="75"/>
  <c r="R155" i="75" s="1"/>
  <c r="S157" i="75"/>
  <c r="T157" i="75" s="1"/>
  <c r="Q157" i="75"/>
  <c r="A157" i="75"/>
  <c r="R154" i="75" s="1"/>
  <c r="S156" i="75"/>
  <c r="T156" i="75" s="1"/>
  <c r="Q156" i="75"/>
  <c r="A156" i="75"/>
  <c r="R153" i="75" s="1"/>
  <c r="S155" i="75"/>
  <c r="T155" i="75" s="1"/>
  <c r="Q155" i="75"/>
  <c r="A155" i="75"/>
  <c r="R152" i="75" s="1"/>
  <c r="S154" i="75"/>
  <c r="T154" i="75" s="1"/>
  <c r="Q154" i="75"/>
  <c r="A154" i="75"/>
  <c r="R151" i="75" s="1"/>
  <c r="S153" i="75"/>
  <c r="T153" i="75" s="1"/>
  <c r="Q153" i="75"/>
  <c r="A153" i="75"/>
  <c r="R150" i="75" s="1"/>
  <c r="S152" i="75"/>
  <c r="T152" i="75" s="1"/>
  <c r="Q152" i="75"/>
  <c r="A152" i="75"/>
  <c r="R149" i="75" s="1"/>
  <c r="S151" i="75"/>
  <c r="T151" i="75" s="1"/>
  <c r="Q151" i="75"/>
  <c r="A151" i="75"/>
  <c r="R148" i="75" s="1"/>
  <c r="S150" i="75"/>
  <c r="T150" i="75" s="1"/>
  <c r="Q150" i="75"/>
  <c r="A150" i="75"/>
  <c r="R147" i="75" s="1"/>
  <c r="S149" i="75"/>
  <c r="T149" i="75" s="1"/>
  <c r="Q149" i="75"/>
  <c r="A149" i="75"/>
  <c r="R146" i="75" s="1"/>
  <c r="S148" i="75"/>
  <c r="T148" i="75" s="1"/>
  <c r="Q148" i="75"/>
  <c r="A148" i="75"/>
  <c r="R145" i="75" s="1"/>
  <c r="S147" i="75"/>
  <c r="T147" i="75" s="1"/>
  <c r="Q147" i="75"/>
  <c r="A147" i="75"/>
  <c r="R144" i="75" s="1"/>
  <c r="S146" i="75"/>
  <c r="T146" i="75" s="1"/>
  <c r="Q146" i="75"/>
  <c r="A146" i="75"/>
  <c r="R143" i="75" s="1"/>
  <c r="S145" i="75"/>
  <c r="T145" i="75" s="1"/>
  <c r="Q145" i="75"/>
  <c r="A145" i="75"/>
  <c r="R142" i="75" s="1"/>
  <c r="S144" i="75"/>
  <c r="T144" i="75" s="1"/>
  <c r="Q144" i="75"/>
  <c r="A144" i="75"/>
  <c r="R141" i="75" s="1"/>
  <c r="S143" i="75"/>
  <c r="T143" i="75" s="1"/>
  <c r="Q143" i="75"/>
  <c r="A143" i="75"/>
  <c r="R140" i="75" s="1"/>
  <c r="S142" i="75"/>
  <c r="T142" i="75" s="1"/>
  <c r="Q142" i="75"/>
  <c r="A142" i="75"/>
  <c r="R139" i="75" s="1"/>
  <c r="S141" i="75"/>
  <c r="T141" i="75" s="1"/>
  <c r="Q141" i="75"/>
  <c r="A141" i="75"/>
  <c r="R138" i="75" s="1"/>
  <c r="S140" i="75"/>
  <c r="T140" i="75" s="1"/>
  <c r="Q140" i="75"/>
  <c r="A140" i="75"/>
  <c r="R137" i="75" s="1"/>
  <c r="S139" i="75"/>
  <c r="T139" i="75" s="1"/>
  <c r="Q139" i="75"/>
  <c r="A139" i="75"/>
  <c r="R136" i="75" s="1"/>
  <c r="S138" i="75"/>
  <c r="T138" i="75" s="1"/>
  <c r="Q138" i="75"/>
  <c r="A138" i="75"/>
  <c r="R135" i="75" s="1"/>
  <c r="S137" i="75"/>
  <c r="T137" i="75" s="1"/>
  <c r="Q137" i="75"/>
  <c r="A137" i="75"/>
  <c r="S136" i="75"/>
  <c r="T136" i="75" s="1"/>
  <c r="Q136" i="75"/>
  <c r="A136" i="75"/>
  <c r="S135" i="75"/>
  <c r="T135" i="75" s="1"/>
  <c r="Q135" i="75"/>
  <c r="A135" i="75"/>
  <c r="S134" i="75"/>
  <c r="T134" i="75" s="1"/>
  <c r="Q134" i="75"/>
  <c r="A134" i="75"/>
  <c r="R134" i="75" s="1"/>
  <c r="S133" i="75"/>
  <c r="T133" i="75" s="1"/>
  <c r="Q133" i="75"/>
  <c r="A133" i="75"/>
  <c r="R133" i="75" s="1"/>
  <c r="S132" i="75"/>
  <c r="T132" i="75" s="1"/>
  <c r="Q132" i="75"/>
  <c r="A132" i="75"/>
  <c r="R132" i="75" s="1"/>
  <c r="S131" i="75"/>
  <c r="T131" i="75" s="1"/>
  <c r="Q131" i="75"/>
  <c r="A131" i="75"/>
  <c r="R131" i="75" s="1"/>
  <c r="S130" i="75"/>
  <c r="T130" i="75" s="1"/>
  <c r="Q130" i="75"/>
  <c r="A130" i="75"/>
  <c r="R130" i="75" s="1"/>
  <c r="S129" i="75"/>
  <c r="T129" i="75" s="1"/>
  <c r="Q129" i="75"/>
  <c r="A129" i="75"/>
  <c r="R129" i="75" s="1"/>
  <c r="S128" i="75"/>
  <c r="T128" i="75" s="1"/>
  <c r="Q128" i="75"/>
  <c r="A128" i="75"/>
  <c r="R128" i="75" s="1"/>
  <c r="S127" i="75"/>
  <c r="T127" i="75" s="1"/>
  <c r="Q127" i="75"/>
  <c r="A127" i="75"/>
  <c r="R127" i="75" s="1"/>
  <c r="S126" i="75"/>
  <c r="T126" i="75" s="1"/>
  <c r="Q126" i="75"/>
  <c r="A126" i="75"/>
  <c r="R126" i="75" s="1"/>
  <c r="S125" i="75"/>
  <c r="T125" i="75" s="1"/>
  <c r="Q125" i="75"/>
  <c r="A125" i="75"/>
  <c r="R125" i="75" s="1"/>
  <c r="S124" i="75"/>
  <c r="T124" i="75" s="1"/>
  <c r="Q124" i="75"/>
  <c r="A124" i="75"/>
  <c r="R124" i="75" s="1"/>
  <c r="S123" i="75"/>
  <c r="T123" i="75" s="1"/>
  <c r="Q123" i="75"/>
  <c r="A123" i="75"/>
  <c r="R123" i="75" s="1"/>
  <c r="S122" i="75"/>
  <c r="T122" i="75" s="1"/>
  <c r="Q122" i="75"/>
  <c r="A122" i="75"/>
  <c r="R122" i="75" s="1"/>
  <c r="S121" i="75"/>
  <c r="T121" i="75" s="1"/>
  <c r="Q121" i="75"/>
  <c r="A121" i="75"/>
  <c r="R121" i="75" s="1"/>
  <c r="S120" i="75"/>
  <c r="T120" i="75" s="1"/>
  <c r="Q120" i="75"/>
  <c r="A120" i="75"/>
  <c r="R120" i="75" s="1"/>
  <c r="S119" i="75"/>
  <c r="T119" i="75" s="1"/>
  <c r="Q119" i="75"/>
  <c r="A119" i="75"/>
  <c r="R119" i="75" s="1"/>
  <c r="S118" i="75"/>
  <c r="T118" i="75" s="1"/>
  <c r="Q118" i="75"/>
  <c r="A118" i="75"/>
  <c r="R118" i="75" s="1"/>
  <c r="S117" i="75"/>
  <c r="T117" i="75" s="1"/>
  <c r="Q117" i="75"/>
  <c r="A117" i="75"/>
  <c r="R117" i="75" s="1"/>
  <c r="S116" i="75"/>
  <c r="T116" i="75" s="1"/>
  <c r="Q116" i="75"/>
  <c r="A116" i="75"/>
  <c r="R116" i="75" s="1"/>
  <c r="S115" i="75"/>
  <c r="T115" i="75" s="1"/>
  <c r="Q115" i="75"/>
  <c r="A115" i="75"/>
  <c r="R115" i="75" s="1"/>
  <c r="S114" i="75"/>
  <c r="T114" i="75" s="1"/>
  <c r="Q114" i="75"/>
  <c r="A114" i="75"/>
  <c r="R114" i="75" s="1"/>
  <c r="S113" i="75"/>
  <c r="T113" i="75" s="1"/>
  <c r="Q113" i="75"/>
  <c r="A113" i="75"/>
  <c r="R113" i="75" s="1"/>
  <c r="S112" i="75"/>
  <c r="T112" i="75" s="1"/>
  <c r="Q112" i="75"/>
  <c r="A112" i="75"/>
  <c r="R112" i="75" s="1"/>
  <c r="S111" i="75"/>
  <c r="T111" i="75" s="1"/>
  <c r="Q111" i="75"/>
  <c r="A111" i="75"/>
  <c r="R111" i="75" s="1"/>
  <c r="S110" i="75"/>
  <c r="T110" i="75" s="1"/>
  <c r="Q110" i="75"/>
  <c r="A110" i="75"/>
  <c r="R110" i="75" s="1"/>
  <c r="S109" i="75"/>
  <c r="T109" i="75" s="1"/>
  <c r="Q109" i="75"/>
  <c r="A109" i="75"/>
  <c r="R109" i="75" s="1"/>
  <c r="S108" i="75"/>
  <c r="T108" i="75" s="1"/>
  <c r="Q108" i="75"/>
  <c r="A108" i="75"/>
  <c r="R108" i="75" s="1"/>
  <c r="S107" i="75"/>
  <c r="T107" i="75" s="1"/>
  <c r="Q107" i="75"/>
  <c r="A107" i="75"/>
  <c r="R107" i="75" s="1"/>
  <c r="S106" i="75"/>
  <c r="T106" i="75" s="1"/>
  <c r="Q106" i="75"/>
  <c r="A106" i="75"/>
  <c r="R106" i="75" s="1"/>
  <c r="S105" i="75"/>
  <c r="T105" i="75" s="1"/>
  <c r="Q105" i="75"/>
  <c r="A105" i="75"/>
  <c r="R105" i="75" s="1"/>
  <c r="S104" i="75"/>
  <c r="T104" i="75" s="1"/>
  <c r="Q104" i="75"/>
  <c r="A104" i="75"/>
  <c r="R104" i="75" s="1"/>
  <c r="S103" i="75"/>
  <c r="T103" i="75" s="1"/>
  <c r="Q103" i="75"/>
  <c r="A103" i="75"/>
  <c r="R103" i="75" s="1"/>
  <c r="S102" i="75"/>
  <c r="T102" i="75" s="1"/>
  <c r="Q102" i="75"/>
  <c r="A102" i="75"/>
  <c r="R102" i="75" s="1"/>
  <c r="S101" i="75"/>
  <c r="T101" i="75" s="1"/>
  <c r="Q101" i="75"/>
  <c r="A101" i="75"/>
  <c r="R101" i="75" s="1"/>
  <c r="S100" i="75"/>
  <c r="T100" i="75" s="1"/>
  <c r="Q100" i="75"/>
  <c r="A100" i="75"/>
  <c r="R100" i="75" s="1"/>
  <c r="S99" i="75"/>
  <c r="T99" i="75" s="1"/>
  <c r="Q99" i="75"/>
  <c r="A99" i="75"/>
  <c r="R99" i="75" s="1"/>
  <c r="S98" i="75"/>
  <c r="T98" i="75" s="1"/>
  <c r="Q98" i="75"/>
  <c r="A98" i="75"/>
  <c r="R98" i="75" s="1"/>
  <c r="S97" i="75"/>
  <c r="T97" i="75" s="1"/>
  <c r="Q97" i="75"/>
  <c r="A97" i="75"/>
  <c r="R97" i="75" s="1"/>
  <c r="S96" i="75"/>
  <c r="T96" i="75" s="1"/>
  <c r="Q96" i="75"/>
  <c r="A96" i="75"/>
  <c r="R96" i="75" s="1"/>
  <c r="S95" i="75"/>
  <c r="T95" i="75" s="1"/>
  <c r="Q95" i="75"/>
  <c r="A95" i="75"/>
  <c r="R95" i="75" s="1"/>
  <c r="S94" i="75"/>
  <c r="T94" i="75" s="1"/>
  <c r="Q94" i="75"/>
  <c r="A94" i="75"/>
  <c r="R94" i="75" s="1"/>
  <c r="S93" i="75"/>
  <c r="T93" i="75" s="1"/>
  <c r="Q93" i="75"/>
  <c r="A93" i="75"/>
  <c r="R93" i="75" s="1"/>
  <c r="S92" i="75"/>
  <c r="T92" i="75" s="1"/>
  <c r="Q92" i="75"/>
  <c r="A92" i="75"/>
  <c r="R92" i="75" s="1"/>
  <c r="S91" i="75"/>
  <c r="T91" i="75" s="1"/>
  <c r="Q91" i="75"/>
  <c r="A91" i="75"/>
  <c r="R91" i="75" s="1"/>
  <c r="S90" i="75"/>
  <c r="T90" i="75" s="1"/>
  <c r="Q90" i="75"/>
  <c r="A90" i="75"/>
  <c r="R90" i="75" s="1"/>
  <c r="S89" i="75"/>
  <c r="T89" i="75" s="1"/>
  <c r="Q89" i="75"/>
  <c r="A89" i="75"/>
  <c r="R89" i="75" s="1"/>
  <c r="S88" i="75"/>
  <c r="T88" i="75" s="1"/>
  <c r="Q88" i="75"/>
  <c r="A88" i="75"/>
  <c r="R88" i="75" s="1"/>
  <c r="S87" i="75"/>
  <c r="T87" i="75" s="1"/>
  <c r="Q87" i="75"/>
  <c r="A87" i="75"/>
  <c r="R87" i="75" s="1"/>
  <c r="S86" i="75"/>
  <c r="T86" i="75" s="1"/>
  <c r="Q86" i="75"/>
  <c r="A86" i="75"/>
  <c r="R86" i="75" s="1"/>
  <c r="S85" i="75"/>
  <c r="T85" i="75" s="1"/>
  <c r="Q85" i="75"/>
  <c r="A85" i="75"/>
  <c r="R85" i="75" s="1"/>
  <c r="S84" i="75"/>
  <c r="T84" i="75" s="1"/>
  <c r="Q84" i="75"/>
  <c r="A84" i="75"/>
  <c r="R84" i="75" s="1"/>
  <c r="S83" i="75"/>
  <c r="T83" i="75" s="1"/>
  <c r="Q83" i="75"/>
  <c r="A83" i="75"/>
  <c r="R83" i="75" s="1"/>
  <c r="S82" i="75"/>
  <c r="T82" i="75" s="1"/>
  <c r="Q82" i="75"/>
  <c r="A82" i="75"/>
  <c r="R82" i="75" s="1"/>
  <c r="S81" i="75"/>
  <c r="T81" i="75" s="1"/>
  <c r="Q81" i="75"/>
  <c r="A81" i="75"/>
  <c r="R81" i="75" s="1"/>
  <c r="S80" i="75"/>
  <c r="T80" i="75" s="1"/>
  <c r="Q80" i="75"/>
  <c r="A80" i="75"/>
  <c r="R80" i="75" s="1"/>
  <c r="S79" i="75"/>
  <c r="T79" i="75" s="1"/>
  <c r="Q79" i="75"/>
  <c r="A79" i="75"/>
  <c r="R79" i="75" s="1"/>
  <c r="S78" i="75"/>
  <c r="T78" i="75" s="1"/>
  <c r="Q78" i="75"/>
  <c r="A78" i="75"/>
  <c r="R78" i="75" s="1"/>
  <c r="S77" i="75"/>
  <c r="T77" i="75" s="1"/>
  <c r="Q77" i="75"/>
  <c r="A77" i="75"/>
  <c r="R77" i="75" s="1"/>
  <c r="S76" i="75"/>
  <c r="T76" i="75" s="1"/>
  <c r="Q76" i="75"/>
  <c r="A76" i="75"/>
  <c r="R76" i="75" s="1"/>
  <c r="S75" i="75"/>
  <c r="T75" i="75" s="1"/>
  <c r="Q75" i="75"/>
  <c r="A75" i="75"/>
  <c r="R75" i="75" s="1"/>
  <c r="S74" i="75"/>
  <c r="T74" i="75" s="1"/>
  <c r="Q74" i="75"/>
  <c r="A74" i="75"/>
  <c r="R74" i="75" s="1"/>
  <c r="S73" i="75"/>
  <c r="T73" i="75" s="1"/>
  <c r="Q73" i="75"/>
  <c r="A73" i="75"/>
  <c r="R73" i="75" s="1"/>
  <c r="S72" i="75"/>
  <c r="T72" i="75" s="1"/>
  <c r="Q72" i="75"/>
  <c r="A72" i="75"/>
  <c r="R72" i="75" s="1"/>
  <c r="S71" i="75"/>
  <c r="T71" i="75" s="1"/>
  <c r="Q71" i="75"/>
  <c r="A71" i="75"/>
  <c r="R71" i="75" s="1"/>
  <c r="S70" i="75"/>
  <c r="T70" i="75" s="1"/>
  <c r="Q70" i="75"/>
  <c r="A70" i="75"/>
  <c r="R70" i="75" s="1"/>
  <c r="S69" i="75"/>
  <c r="T69" i="75" s="1"/>
  <c r="Q69" i="75"/>
  <c r="A69" i="75"/>
  <c r="R69" i="75" s="1"/>
  <c r="S68" i="75"/>
  <c r="T68" i="75" s="1"/>
  <c r="Q68" i="75"/>
  <c r="A68" i="75"/>
  <c r="R68" i="75" s="1"/>
  <c r="S67" i="75"/>
  <c r="T67" i="75" s="1"/>
  <c r="Q67" i="75"/>
  <c r="A67" i="75"/>
  <c r="R67" i="75" s="1"/>
  <c r="S66" i="75"/>
  <c r="T66" i="75" s="1"/>
  <c r="Q66" i="75"/>
  <c r="A66" i="75"/>
  <c r="R66" i="75" s="1"/>
  <c r="S65" i="75"/>
  <c r="T65" i="75" s="1"/>
  <c r="Q65" i="75"/>
  <c r="A65" i="75"/>
  <c r="R65" i="75" s="1"/>
  <c r="S64" i="75"/>
  <c r="T64" i="75" s="1"/>
  <c r="Q64" i="75"/>
  <c r="A64" i="75"/>
  <c r="R64" i="75" s="1"/>
  <c r="S63" i="75"/>
  <c r="T63" i="75" s="1"/>
  <c r="Q63" i="75"/>
  <c r="A63" i="75"/>
  <c r="R63" i="75" s="1"/>
  <c r="S62" i="75"/>
  <c r="T62" i="75" s="1"/>
  <c r="Q62" i="75"/>
  <c r="A62" i="75"/>
  <c r="R62" i="75" s="1"/>
  <c r="S61" i="75"/>
  <c r="T61" i="75" s="1"/>
  <c r="Q61" i="75"/>
  <c r="A61" i="75"/>
  <c r="R61" i="75" s="1"/>
  <c r="S60" i="75"/>
  <c r="T60" i="75" s="1"/>
  <c r="Q60" i="75"/>
  <c r="A60" i="75"/>
  <c r="R60" i="75" s="1"/>
  <c r="S59" i="75"/>
  <c r="T59" i="75" s="1"/>
  <c r="Q59" i="75"/>
  <c r="A59" i="75"/>
  <c r="R59" i="75" s="1"/>
  <c r="S58" i="75"/>
  <c r="T58" i="75" s="1"/>
  <c r="Q58" i="75"/>
  <c r="A58" i="75"/>
  <c r="R58" i="75" s="1"/>
  <c r="S57" i="75"/>
  <c r="T57" i="75" s="1"/>
  <c r="Q57" i="75"/>
  <c r="A57" i="75"/>
  <c r="R57" i="75" s="1"/>
  <c r="S56" i="75"/>
  <c r="T56" i="75" s="1"/>
  <c r="Q56" i="75"/>
  <c r="A56" i="75"/>
  <c r="R56" i="75" s="1"/>
  <c r="S55" i="75"/>
  <c r="T55" i="75" s="1"/>
  <c r="Q55" i="75"/>
  <c r="A55" i="75"/>
  <c r="R55" i="75" s="1"/>
  <c r="S54" i="75"/>
  <c r="T54" i="75" s="1"/>
  <c r="Q54" i="75"/>
  <c r="A54" i="75"/>
  <c r="R54" i="75" s="1"/>
  <c r="S53" i="75"/>
  <c r="T53" i="75" s="1"/>
  <c r="Q53" i="75"/>
  <c r="A53" i="75"/>
  <c r="R53" i="75" s="1"/>
  <c r="S52" i="75"/>
  <c r="T52" i="75" s="1"/>
  <c r="Q52" i="75"/>
  <c r="A52" i="75"/>
  <c r="R52" i="75" s="1"/>
  <c r="S51" i="75"/>
  <c r="T51" i="75" s="1"/>
  <c r="Q51" i="75"/>
  <c r="A51" i="75"/>
  <c r="R51" i="75" s="1"/>
  <c r="S50" i="75"/>
  <c r="T50" i="75" s="1"/>
  <c r="Q50" i="75"/>
  <c r="A50" i="75"/>
  <c r="R50" i="75" s="1"/>
  <c r="S49" i="75"/>
  <c r="T49" i="75" s="1"/>
  <c r="Q49" i="75"/>
  <c r="A49" i="75"/>
  <c r="R49" i="75" s="1"/>
  <c r="S48" i="75"/>
  <c r="T48" i="75" s="1"/>
  <c r="Q48" i="75"/>
  <c r="A48" i="75"/>
  <c r="R48" i="75" s="1"/>
  <c r="S47" i="75"/>
  <c r="T47" i="75" s="1"/>
  <c r="Q47" i="75"/>
  <c r="A47" i="75"/>
  <c r="R47" i="75" s="1"/>
  <c r="S46" i="75"/>
  <c r="T46" i="75" s="1"/>
  <c r="Q46" i="75"/>
  <c r="A46" i="75"/>
  <c r="R46" i="75" s="1"/>
  <c r="S45" i="75"/>
  <c r="T45" i="75" s="1"/>
  <c r="Q45" i="75"/>
  <c r="A45" i="75"/>
  <c r="R45" i="75" s="1"/>
  <c r="S44" i="75"/>
  <c r="T44" i="75" s="1"/>
  <c r="Q44" i="75"/>
  <c r="A44" i="75"/>
  <c r="R44" i="75" s="1"/>
  <c r="S43" i="75"/>
  <c r="T43" i="75" s="1"/>
  <c r="Q43" i="75"/>
  <c r="A43" i="75"/>
  <c r="R43" i="75" s="1"/>
  <c r="S42" i="75"/>
  <c r="T42" i="75" s="1"/>
  <c r="Q42" i="75"/>
  <c r="A42" i="75"/>
  <c r="R42" i="75" s="1"/>
  <c r="S41" i="75"/>
  <c r="T41" i="75" s="1"/>
  <c r="Q41" i="75"/>
  <c r="A41" i="75"/>
  <c r="R41" i="75" s="1"/>
  <c r="S40" i="75"/>
  <c r="T40" i="75" s="1"/>
  <c r="Q40" i="75"/>
  <c r="A40" i="75"/>
  <c r="R40" i="75" s="1"/>
  <c r="S39" i="75"/>
  <c r="T39" i="75" s="1"/>
  <c r="Q39" i="75"/>
  <c r="A39" i="75"/>
  <c r="R39" i="75" s="1"/>
  <c r="S38" i="75"/>
  <c r="T38" i="75" s="1"/>
  <c r="Q38" i="75"/>
  <c r="A38" i="75"/>
  <c r="R38" i="75" s="1"/>
  <c r="S37" i="75"/>
  <c r="T37" i="75" s="1"/>
  <c r="Q37" i="75"/>
  <c r="A37" i="75"/>
  <c r="R37" i="75" s="1"/>
  <c r="S36" i="75"/>
  <c r="T36" i="75" s="1"/>
  <c r="Q36" i="75"/>
  <c r="A36" i="75"/>
  <c r="R36" i="75" s="1"/>
  <c r="S35" i="75"/>
  <c r="T35" i="75" s="1"/>
  <c r="Q35" i="75"/>
  <c r="A35" i="75"/>
  <c r="R35" i="75" s="1"/>
  <c r="S34" i="75"/>
  <c r="T34" i="75" s="1"/>
  <c r="Q34" i="75"/>
  <c r="A34" i="75"/>
  <c r="R34" i="75" s="1"/>
  <c r="S33" i="75"/>
  <c r="T33" i="75" s="1"/>
  <c r="Q33" i="75"/>
  <c r="A33" i="75"/>
  <c r="R33" i="75" s="1"/>
  <c r="S32" i="75"/>
  <c r="T32" i="75" s="1"/>
  <c r="Q32" i="75"/>
  <c r="A32" i="75"/>
  <c r="R32" i="75" s="1"/>
  <c r="S31" i="75"/>
  <c r="T31" i="75" s="1"/>
  <c r="Q31" i="75"/>
  <c r="A31" i="75"/>
  <c r="R31" i="75" s="1"/>
  <c r="S30" i="75"/>
  <c r="T30" i="75" s="1"/>
  <c r="Q30" i="75"/>
  <c r="A30" i="75"/>
  <c r="R30" i="75" s="1"/>
  <c r="S29" i="75"/>
  <c r="T29" i="75" s="1"/>
  <c r="Q29" i="75"/>
  <c r="A29" i="75"/>
  <c r="R29" i="75" s="1"/>
  <c r="S28" i="75"/>
  <c r="T28" i="75" s="1"/>
  <c r="Q28" i="75"/>
  <c r="A28" i="75"/>
  <c r="R28" i="75" s="1"/>
  <c r="S27" i="75"/>
  <c r="T27" i="75" s="1"/>
  <c r="Q27" i="75"/>
  <c r="A27" i="75"/>
  <c r="R27" i="75" s="1"/>
  <c r="S26" i="75"/>
  <c r="T26" i="75" s="1"/>
  <c r="Q26" i="75"/>
  <c r="A26" i="75"/>
  <c r="R26" i="75" s="1"/>
  <c r="S25" i="75"/>
  <c r="T25" i="75" s="1"/>
  <c r="Q25" i="75"/>
  <c r="A25" i="75"/>
  <c r="R25" i="75" s="1"/>
  <c r="S24" i="75"/>
  <c r="T24" i="75" s="1"/>
  <c r="Q24" i="75"/>
  <c r="A24" i="75"/>
  <c r="R24" i="75" s="1"/>
  <c r="S23" i="75"/>
  <c r="T23" i="75" s="1"/>
  <c r="Q23" i="75"/>
  <c r="A23" i="75"/>
  <c r="R23" i="75" s="1"/>
  <c r="S22" i="75"/>
  <c r="T22" i="75" s="1"/>
  <c r="Q22" i="75"/>
  <c r="A22" i="75"/>
  <c r="R22" i="75" s="1"/>
  <c r="S21" i="75"/>
  <c r="T21" i="75" s="1"/>
  <c r="Q21" i="75"/>
  <c r="A21" i="75"/>
  <c r="R21" i="75" s="1"/>
  <c r="S20" i="75"/>
  <c r="T20" i="75" s="1"/>
  <c r="Q20" i="75"/>
  <c r="A20" i="75"/>
  <c r="R20" i="75" s="1"/>
  <c r="S19" i="75"/>
  <c r="T19" i="75" s="1"/>
  <c r="Q19" i="75"/>
  <c r="A19" i="75"/>
  <c r="R19" i="75" s="1"/>
  <c r="S18" i="75"/>
  <c r="T18" i="75" s="1"/>
  <c r="Q18" i="75"/>
  <c r="A18" i="75"/>
  <c r="R18" i="75" s="1"/>
  <c r="S17" i="75"/>
  <c r="T17" i="75" s="1"/>
  <c r="Q17" i="75"/>
  <c r="A17" i="75"/>
  <c r="R17" i="75" s="1"/>
  <c r="S16" i="75"/>
  <c r="T16" i="75" s="1"/>
  <c r="Q16" i="75"/>
  <c r="A16" i="75"/>
  <c r="R16" i="75" s="1"/>
  <c r="S15" i="75"/>
  <c r="T15" i="75" s="1"/>
  <c r="S14" i="75"/>
  <c r="T14" i="75" s="1"/>
  <c r="S13" i="75"/>
  <c r="T13" i="75" s="1"/>
  <c r="S12" i="75"/>
  <c r="T12" i="75" s="1"/>
  <c r="S11" i="75"/>
  <c r="T11" i="75" s="1"/>
  <c r="S10" i="75"/>
  <c r="T10" i="75" s="1"/>
  <c r="S9" i="75"/>
  <c r="T9" i="75" s="1"/>
  <c r="S8" i="75"/>
  <c r="T8" i="75" s="1"/>
  <c r="S7" i="75"/>
  <c r="T7" i="75" s="1"/>
  <c r="W1016" i="5" l="1"/>
  <c r="W1084" i="5"/>
  <c r="W1532" i="5" l="1"/>
  <c r="W1533" i="5"/>
  <c r="W1534" i="5"/>
  <c r="W1535" i="5"/>
  <c r="W1536" i="5"/>
  <c r="W1537" i="5"/>
  <c r="W497" i="5" l="1"/>
  <c r="W498" i="5"/>
  <c r="W496" i="5"/>
  <c r="W1538" i="5" l="1"/>
  <c r="W1539" i="5"/>
  <c r="W1540" i="5"/>
  <c r="W1541" i="5"/>
  <c r="W1542" i="5"/>
  <c r="W1543" i="5"/>
  <c r="W1544" i="5"/>
  <c r="W1528" i="5"/>
  <c r="W1529" i="5"/>
  <c r="W1530" i="5"/>
  <c r="W1531" i="5"/>
  <c r="T1491" i="5"/>
  <c r="W1510" i="5"/>
  <c r="W1513" i="5"/>
  <c r="W1518" i="5"/>
  <c r="W1519" i="5"/>
  <c r="W1521" i="5"/>
  <c r="W1522" i="5"/>
  <c r="W1523" i="5"/>
  <c r="W1527" i="5"/>
  <c r="W1490" i="5"/>
  <c r="W1491" i="5"/>
  <c r="W1492" i="5"/>
  <c r="W1493" i="5"/>
  <c r="W1494" i="5"/>
  <c r="W1495" i="5"/>
  <c r="W1496" i="5"/>
  <c r="W1497" i="5"/>
  <c r="W1498" i="5"/>
  <c r="W1499" i="5"/>
  <c r="W1500" i="5"/>
  <c r="W1501" i="5"/>
  <c r="W1502" i="5"/>
  <c r="W1503" i="5"/>
  <c r="W1504" i="5"/>
  <c r="W1506" i="5"/>
  <c r="W1507" i="5"/>
  <c r="W1508" i="5"/>
  <c r="W1509" i="5"/>
  <c r="W1483" i="5"/>
  <c r="W1475" i="5"/>
  <c r="T1477" i="5"/>
  <c r="W1471" i="5"/>
  <c r="W1474" i="5"/>
  <c r="W1476" i="5"/>
  <c r="W1477" i="5"/>
  <c r="W1478" i="5"/>
  <c r="W1479" i="5"/>
  <c r="W1480" i="5"/>
  <c r="W1481" i="5"/>
  <c r="W1482" i="5"/>
  <c r="W1484" i="5"/>
  <c r="W1485" i="5"/>
  <c r="W1486" i="5"/>
  <c r="W1443" i="5" l="1"/>
  <c r="W1449" i="5"/>
  <c r="W1450" i="5"/>
  <c r="W1451" i="5"/>
  <c r="W1452" i="5"/>
  <c r="W1453" i="5"/>
  <c r="W1454" i="5"/>
  <c r="W1455" i="5"/>
  <c r="W1456" i="5"/>
  <c r="W1457" i="5"/>
  <c r="W1458" i="5"/>
  <c r="W1459" i="5"/>
  <c r="W1460" i="5"/>
  <c r="W1461" i="5"/>
  <c r="W1462" i="5"/>
  <c r="W1463" i="5"/>
  <c r="W1464" i="5"/>
  <c r="W1465" i="5"/>
  <c r="W1466" i="5"/>
  <c r="W1467" i="5"/>
  <c r="W1468" i="5"/>
  <c r="W1469" i="5"/>
  <c r="W1470" i="5"/>
  <c r="W1440" i="5" l="1"/>
  <c r="W1437" i="5"/>
  <c r="W1439" i="5"/>
  <c r="W1415" i="5"/>
  <c r="W1416" i="5"/>
  <c r="W1417" i="5"/>
  <c r="W1418" i="5"/>
  <c r="W1419" i="5"/>
  <c r="W1429" i="5"/>
  <c r="W1430" i="5"/>
  <c r="W1431" i="5"/>
  <c r="W1432" i="5"/>
  <c r="W1433" i="5"/>
  <c r="W1434" i="5"/>
  <c r="W1435" i="5"/>
  <c r="W1436" i="5"/>
  <c r="W1438" i="5"/>
  <c r="W1441" i="5"/>
  <c r="W1442" i="5"/>
  <c r="W1444" i="5"/>
  <c r="W1445" i="5"/>
  <c r="W1446" i="5"/>
  <c r="W1447" i="5"/>
  <c r="W1448" i="5"/>
  <c r="W1397" i="5"/>
  <c r="T1399" i="5"/>
  <c r="W1090" i="5"/>
  <c r="W1089" i="5"/>
  <c r="W1087" i="5"/>
  <c r="W1086" i="5"/>
  <c r="W1083" i="5"/>
  <c r="W1082" i="5"/>
  <c r="W1081" i="5"/>
  <c r="W1080" i="5"/>
  <c r="W906" i="5" l="1"/>
  <c r="W907" i="5"/>
  <c r="W908" i="5"/>
  <c r="W909" i="5"/>
  <c r="W910" i="5"/>
  <c r="W911" i="5"/>
  <c r="W912" i="5"/>
  <c r="W913" i="5"/>
  <c r="W914" i="5"/>
  <c r="W915" i="5"/>
  <c r="W884" i="5"/>
  <c r="W885" i="5"/>
  <c r="W886" i="5"/>
  <c r="W887" i="5"/>
  <c r="W888" i="5"/>
  <c r="W890" i="5"/>
  <c r="W891" i="5"/>
  <c r="W892" i="5"/>
  <c r="W893" i="5"/>
  <c r="W894" i="5"/>
  <c r="W895" i="5"/>
  <c r="W896" i="5"/>
  <c r="W897" i="5"/>
  <c r="W898" i="5"/>
  <c r="W899" i="5"/>
  <c r="W900" i="5"/>
  <c r="W901" i="5"/>
  <c r="W902" i="5"/>
  <c r="W903" i="5"/>
  <c r="W904" i="5"/>
  <c r="W905" i="5"/>
  <c r="W916" i="5"/>
  <c r="Q51" i="73" l="1"/>
  <c r="A51" i="73"/>
  <c r="R51" i="73" s="1"/>
  <c r="Q49" i="73"/>
  <c r="A49" i="73"/>
  <c r="R49" i="73" s="1"/>
  <c r="Q45" i="73"/>
  <c r="A45" i="73"/>
  <c r="R45" i="73" s="1"/>
  <c r="Q43" i="73"/>
  <c r="A43" i="73"/>
  <c r="R43" i="73" s="1"/>
  <c r="Q41" i="73"/>
  <c r="A41" i="73"/>
  <c r="R41" i="73" s="1"/>
  <c r="Q28" i="73"/>
  <c r="A28" i="73"/>
  <c r="R28" i="73" s="1"/>
  <c r="Q17" i="73"/>
  <c r="A17" i="73"/>
  <c r="R17" i="73" s="1"/>
  <c r="W869" i="5"/>
  <c r="W870" i="5"/>
  <c r="W871" i="5"/>
  <c r="W872" i="5"/>
  <c r="W873" i="5"/>
  <c r="W875" i="5"/>
  <c r="W876" i="5"/>
  <c r="W878" i="5"/>
  <c r="W879" i="5"/>
  <c r="W881" i="5"/>
  <c r="W882" i="5"/>
  <c r="W883" i="5"/>
  <c r="W854" i="5"/>
  <c r="W855" i="5"/>
  <c r="W856" i="5"/>
  <c r="W857" i="5"/>
  <c r="W858" i="5"/>
  <c r="W859" i="5"/>
  <c r="W860" i="5"/>
  <c r="W861" i="5"/>
  <c r="W862" i="5"/>
  <c r="W863" i="5"/>
  <c r="W864" i="5"/>
  <c r="W865" i="5"/>
  <c r="W866" i="5"/>
  <c r="W867" i="5"/>
  <c r="W868" i="5"/>
  <c r="W842" i="5"/>
  <c r="W843" i="5"/>
  <c r="W844" i="5"/>
  <c r="W845" i="5"/>
  <c r="W846" i="5"/>
  <c r="W847" i="5"/>
  <c r="W848" i="5"/>
  <c r="W849" i="5"/>
  <c r="W850" i="5"/>
  <c r="W851" i="5"/>
  <c r="W852" i="5"/>
  <c r="W853" i="5"/>
  <c r="S384" i="73"/>
  <c r="T384" i="73" s="1"/>
  <c r="A384" i="73"/>
  <c r="R384" i="73" s="1"/>
  <c r="S383" i="73"/>
  <c r="T383" i="73" s="1"/>
  <c r="A383" i="73"/>
  <c r="R383" i="73" s="1"/>
  <c r="S382" i="73"/>
  <c r="T382" i="73" s="1"/>
  <c r="A382" i="73"/>
  <c r="R382" i="73" s="1"/>
  <c r="S381" i="73"/>
  <c r="T381" i="73" s="1"/>
  <c r="A381" i="73"/>
  <c r="R381" i="73" s="1"/>
  <c r="S380" i="73"/>
  <c r="T380" i="73" s="1"/>
  <c r="A380" i="73"/>
  <c r="R380" i="73" s="1"/>
  <c r="S379" i="73"/>
  <c r="T379" i="73" s="1"/>
  <c r="A379" i="73"/>
  <c r="R379" i="73" s="1"/>
  <c r="S378" i="73"/>
  <c r="T378" i="73" s="1"/>
  <c r="A378" i="73"/>
  <c r="R378" i="73" s="1"/>
  <c r="S377" i="73"/>
  <c r="T377" i="73" s="1"/>
  <c r="A377" i="73"/>
  <c r="R377" i="73" s="1"/>
  <c r="S376" i="73"/>
  <c r="T376" i="73" s="1"/>
  <c r="A376" i="73"/>
  <c r="R376" i="73" s="1"/>
  <c r="A375" i="73"/>
  <c r="R375" i="73" s="1"/>
  <c r="S374" i="73"/>
  <c r="T374" i="73" s="1"/>
  <c r="A374" i="73"/>
  <c r="R374" i="73" s="1"/>
  <c r="S373" i="73"/>
  <c r="T373" i="73" s="1"/>
  <c r="A373" i="73"/>
  <c r="R373" i="73" s="1"/>
  <c r="S372" i="73"/>
  <c r="T372" i="73" s="1"/>
  <c r="A372" i="73"/>
  <c r="R372" i="73" s="1"/>
  <c r="S371" i="73"/>
  <c r="T371" i="73" s="1"/>
  <c r="A371" i="73"/>
  <c r="R371" i="73" s="1"/>
  <c r="S370" i="73"/>
  <c r="T370" i="73" s="1"/>
  <c r="A370" i="73"/>
  <c r="R370" i="73" s="1"/>
  <c r="S369" i="73"/>
  <c r="T369" i="73" s="1"/>
  <c r="A369" i="73"/>
  <c r="R369" i="73" s="1"/>
  <c r="S368" i="73"/>
  <c r="T368" i="73" s="1"/>
  <c r="A368" i="73"/>
  <c r="R368" i="73" s="1"/>
  <c r="S367" i="73"/>
  <c r="T367" i="73" s="1"/>
  <c r="A367" i="73"/>
  <c r="R367" i="73" s="1"/>
  <c r="S366" i="73"/>
  <c r="T366" i="73" s="1"/>
  <c r="A366" i="73"/>
  <c r="R366" i="73" s="1"/>
  <c r="S365" i="73"/>
  <c r="T365" i="73" s="1"/>
  <c r="A365" i="73"/>
  <c r="R365" i="73" s="1"/>
  <c r="S364" i="73"/>
  <c r="T364" i="73" s="1"/>
  <c r="A364" i="73"/>
  <c r="R364" i="73" s="1"/>
  <c r="S363" i="73"/>
  <c r="T363" i="73" s="1"/>
  <c r="A363" i="73"/>
  <c r="R363" i="73" s="1"/>
  <c r="S362" i="73"/>
  <c r="T362" i="73" s="1"/>
  <c r="A362" i="73"/>
  <c r="R362" i="73" s="1"/>
  <c r="A361" i="73"/>
  <c r="A360" i="73"/>
  <c r="A359" i="73"/>
  <c r="A358" i="73"/>
  <c r="A357" i="73"/>
  <c r="A356" i="73"/>
  <c r="A355" i="73"/>
  <c r="A354" i="73"/>
  <c r="A353" i="73"/>
  <c r="A352" i="73"/>
  <c r="A351" i="73"/>
  <c r="A350" i="73"/>
  <c r="A349" i="73"/>
  <c r="A348" i="73"/>
  <c r="A347" i="73"/>
  <c r="A346" i="73"/>
  <c r="A345" i="73"/>
  <c r="A344" i="73"/>
  <c r="S343" i="73"/>
  <c r="T343" i="73" s="1"/>
  <c r="A343" i="73"/>
  <c r="R343" i="73" s="1"/>
  <c r="A342" i="73"/>
  <c r="A341" i="73"/>
  <c r="A340" i="73"/>
  <c r="S339" i="73"/>
  <c r="T339" i="73" s="1"/>
  <c r="A339" i="73"/>
  <c r="R339" i="73" s="1"/>
  <c r="S338" i="73"/>
  <c r="T338" i="73" s="1"/>
  <c r="A338" i="73"/>
  <c r="R338" i="73" s="1"/>
  <c r="S337" i="73"/>
  <c r="T337" i="73" s="1"/>
  <c r="A337" i="73"/>
  <c r="R337" i="73" s="1"/>
  <c r="S336" i="73"/>
  <c r="T336" i="73" s="1"/>
  <c r="A336" i="73"/>
  <c r="R336" i="73" s="1"/>
  <c r="S335" i="73"/>
  <c r="T335" i="73" s="1"/>
  <c r="A335" i="73"/>
  <c r="R335" i="73" s="1"/>
  <c r="S334" i="73"/>
  <c r="T334" i="73" s="1"/>
  <c r="A334" i="73"/>
  <c r="R334" i="73" s="1"/>
  <c r="S333" i="73"/>
  <c r="T333" i="73" s="1"/>
  <c r="A333" i="73"/>
  <c r="R333" i="73" s="1"/>
  <c r="S332" i="73"/>
  <c r="T332" i="73" s="1"/>
  <c r="A332" i="73"/>
  <c r="R332" i="73" s="1"/>
  <c r="S331" i="73"/>
  <c r="T331" i="73" s="1"/>
  <c r="A331" i="73"/>
  <c r="R331" i="73" s="1"/>
  <c r="S330" i="73"/>
  <c r="T330" i="73" s="1"/>
  <c r="Q330" i="73"/>
  <c r="A330" i="73"/>
  <c r="R330" i="73" s="1"/>
  <c r="S329" i="73"/>
  <c r="T329" i="73" s="1"/>
  <c r="Q329" i="73"/>
  <c r="A329" i="73"/>
  <c r="R329" i="73" s="1"/>
  <c r="S328" i="73"/>
  <c r="T328" i="73" s="1"/>
  <c r="Q328" i="73"/>
  <c r="A328" i="73"/>
  <c r="R328" i="73" s="1"/>
  <c r="S327" i="73"/>
  <c r="T327" i="73" s="1"/>
  <c r="Q327" i="73"/>
  <c r="A327" i="73"/>
  <c r="R327" i="73" s="1"/>
  <c r="S326" i="73"/>
  <c r="T326" i="73" s="1"/>
  <c r="Q326" i="73"/>
  <c r="A326" i="73"/>
  <c r="R326" i="73" s="1"/>
  <c r="S325" i="73"/>
  <c r="T325" i="73" s="1"/>
  <c r="Q325" i="73"/>
  <c r="A325" i="73"/>
  <c r="R325" i="73" s="1"/>
  <c r="S324" i="73"/>
  <c r="T324" i="73" s="1"/>
  <c r="Q324" i="73"/>
  <c r="A324" i="73"/>
  <c r="R324" i="73" s="1"/>
  <c r="S323" i="73"/>
  <c r="T323" i="73" s="1"/>
  <c r="Q323" i="73"/>
  <c r="A323" i="73"/>
  <c r="R323" i="73" s="1"/>
  <c r="S322" i="73"/>
  <c r="T322" i="73" s="1"/>
  <c r="Q322" i="73"/>
  <c r="A322" i="73"/>
  <c r="R322" i="73" s="1"/>
  <c r="S321" i="73"/>
  <c r="T321" i="73" s="1"/>
  <c r="Q321" i="73"/>
  <c r="A321" i="73"/>
  <c r="R321" i="73" s="1"/>
  <c r="S320" i="73"/>
  <c r="T320" i="73" s="1"/>
  <c r="Q320" i="73"/>
  <c r="A320" i="73"/>
  <c r="R320" i="73" s="1"/>
  <c r="S319" i="73"/>
  <c r="T319" i="73" s="1"/>
  <c r="Q319" i="73"/>
  <c r="A319" i="73"/>
  <c r="R319" i="73" s="1"/>
  <c r="S318" i="73"/>
  <c r="T318" i="73" s="1"/>
  <c r="Q318" i="73"/>
  <c r="A318" i="73"/>
  <c r="R318" i="73" s="1"/>
  <c r="S317" i="73"/>
  <c r="T317" i="73" s="1"/>
  <c r="Q317" i="73"/>
  <c r="A317" i="73"/>
  <c r="R317" i="73" s="1"/>
  <c r="S316" i="73"/>
  <c r="T316" i="73" s="1"/>
  <c r="Q316" i="73"/>
  <c r="A316" i="73"/>
  <c r="R316" i="73" s="1"/>
  <c r="S315" i="73"/>
  <c r="T315" i="73" s="1"/>
  <c r="Q315" i="73"/>
  <c r="A315" i="73"/>
  <c r="R315" i="73" s="1"/>
  <c r="S314" i="73"/>
  <c r="T314" i="73" s="1"/>
  <c r="Q314" i="73"/>
  <c r="A314" i="73"/>
  <c r="R314" i="73" s="1"/>
  <c r="S313" i="73"/>
  <c r="T313" i="73" s="1"/>
  <c r="Q313" i="73"/>
  <c r="A313" i="73"/>
  <c r="R313" i="73" s="1"/>
  <c r="S312" i="73"/>
  <c r="T312" i="73" s="1"/>
  <c r="Q312" i="73"/>
  <c r="A312" i="73"/>
  <c r="R312" i="73" s="1"/>
  <c r="S311" i="73"/>
  <c r="T311" i="73" s="1"/>
  <c r="Q311" i="73"/>
  <c r="A311" i="73"/>
  <c r="R311" i="73" s="1"/>
  <c r="S310" i="73"/>
  <c r="T310" i="73" s="1"/>
  <c r="Q310" i="73"/>
  <c r="A310" i="73"/>
  <c r="R310" i="73" s="1"/>
  <c r="S309" i="73"/>
  <c r="T309" i="73" s="1"/>
  <c r="Q309" i="73"/>
  <c r="A309" i="73"/>
  <c r="R309" i="73" s="1"/>
  <c r="S308" i="73"/>
  <c r="T308" i="73" s="1"/>
  <c r="Q308" i="73"/>
  <c r="A308" i="73"/>
  <c r="R308" i="73" s="1"/>
  <c r="S307" i="73"/>
  <c r="T307" i="73" s="1"/>
  <c r="Q307" i="73"/>
  <c r="A307" i="73"/>
  <c r="R307" i="73" s="1"/>
  <c r="S306" i="73"/>
  <c r="T306" i="73" s="1"/>
  <c r="Q306" i="73"/>
  <c r="A306" i="73"/>
  <c r="R306" i="73" s="1"/>
  <c r="S305" i="73"/>
  <c r="T305" i="73" s="1"/>
  <c r="Q305" i="73"/>
  <c r="A305" i="73"/>
  <c r="R305" i="73" s="1"/>
  <c r="S304" i="73"/>
  <c r="T304" i="73" s="1"/>
  <c r="Q304" i="73"/>
  <c r="A304" i="73"/>
  <c r="R304" i="73" s="1"/>
  <c r="S303" i="73"/>
  <c r="T303" i="73" s="1"/>
  <c r="Q303" i="73"/>
  <c r="A303" i="73"/>
  <c r="R303" i="73" s="1"/>
  <c r="S302" i="73"/>
  <c r="T302" i="73" s="1"/>
  <c r="Q302" i="73"/>
  <c r="A302" i="73"/>
  <c r="R302" i="73" s="1"/>
  <c r="S301" i="73"/>
  <c r="T301" i="73" s="1"/>
  <c r="Q301" i="73"/>
  <c r="A301" i="73"/>
  <c r="R301" i="73" s="1"/>
  <c r="S300" i="73"/>
  <c r="T300" i="73" s="1"/>
  <c r="Q300" i="73"/>
  <c r="A300" i="73"/>
  <c r="R300" i="73" s="1"/>
  <c r="S299" i="73"/>
  <c r="T299" i="73" s="1"/>
  <c r="Q299" i="73"/>
  <c r="A299" i="73"/>
  <c r="R299" i="73" s="1"/>
  <c r="S298" i="73"/>
  <c r="T298" i="73" s="1"/>
  <c r="Q298" i="73"/>
  <c r="A298" i="73"/>
  <c r="R298" i="73" s="1"/>
  <c r="S297" i="73"/>
  <c r="T297" i="73" s="1"/>
  <c r="Q297" i="73"/>
  <c r="A297" i="73"/>
  <c r="R297" i="73" s="1"/>
  <c r="S296" i="73"/>
  <c r="T296" i="73" s="1"/>
  <c r="Q296" i="73"/>
  <c r="A296" i="73"/>
  <c r="R296" i="73" s="1"/>
  <c r="S295" i="73"/>
  <c r="T295" i="73" s="1"/>
  <c r="Q295" i="73"/>
  <c r="A295" i="73"/>
  <c r="R295" i="73" s="1"/>
  <c r="S294" i="73"/>
  <c r="T294" i="73" s="1"/>
  <c r="Q294" i="73"/>
  <c r="A294" i="73"/>
  <c r="R294" i="73" s="1"/>
  <c r="S293" i="73"/>
  <c r="T293" i="73" s="1"/>
  <c r="Q293" i="73"/>
  <c r="A293" i="73"/>
  <c r="R293" i="73" s="1"/>
  <c r="S292" i="73"/>
  <c r="T292" i="73" s="1"/>
  <c r="Q292" i="73"/>
  <c r="A292" i="73"/>
  <c r="R292" i="73" s="1"/>
  <c r="S291" i="73"/>
  <c r="T291" i="73" s="1"/>
  <c r="Q291" i="73"/>
  <c r="A291" i="73"/>
  <c r="R291" i="73" s="1"/>
  <c r="S290" i="73"/>
  <c r="T290" i="73" s="1"/>
  <c r="Q290" i="73"/>
  <c r="A290" i="73"/>
  <c r="R290" i="73" s="1"/>
  <c r="S289" i="73"/>
  <c r="T289" i="73" s="1"/>
  <c r="Q289" i="73"/>
  <c r="A289" i="73"/>
  <c r="R289" i="73" s="1"/>
  <c r="S288" i="73"/>
  <c r="T288" i="73" s="1"/>
  <c r="Q288" i="73"/>
  <c r="A288" i="73"/>
  <c r="R288" i="73" s="1"/>
  <c r="S287" i="73"/>
  <c r="T287" i="73" s="1"/>
  <c r="Q287" i="73"/>
  <c r="A287" i="73"/>
  <c r="R287" i="73" s="1"/>
  <c r="S286" i="73"/>
  <c r="T286" i="73" s="1"/>
  <c r="Q286" i="73"/>
  <c r="A286" i="73"/>
  <c r="R286" i="73" s="1"/>
  <c r="S285" i="73"/>
  <c r="T285" i="73" s="1"/>
  <c r="Q285" i="73"/>
  <c r="A285" i="73"/>
  <c r="R285" i="73" s="1"/>
  <c r="S284" i="73"/>
  <c r="T284" i="73" s="1"/>
  <c r="Q284" i="73"/>
  <c r="A284" i="73"/>
  <c r="R284" i="73" s="1"/>
  <c r="S283" i="73"/>
  <c r="T283" i="73" s="1"/>
  <c r="Q283" i="73"/>
  <c r="A283" i="73"/>
  <c r="R283" i="73" s="1"/>
  <c r="S282" i="73"/>
  <c r="T282" i="73" s="1"/>
  <c r="Q282" i="73"/>
  <c r="A282" i="73"/>
  <c r="R282" i="73" s="1"/>
  <c r="S281" i="73"/>
  <c r="T281" i="73" s="1"/>
  <c r="Q281" i="73"/>
  <c r="A281" i="73"/>
  <c r="R281" i="73" s="1"/>
  <c r="S280" i="73"/>
  <c r="T280" i="73" s="1"/>
  <c r="Q280" i="73"/>
  <c r="A280" i="73"/>
  <c r="R280" i="73" s="1"/>
  <c r="S279" i="73"/>
  <c r="T279" i="73" s="1"/>
  <c r="Q279" i="73"/>
  <c r="A279" i="73"/>
  <c r="R279" i="73" s="1"/>
  <c r="S278" i="73"/>
  <c r="T278" i="73" s="1"/>
  <c r="Q278" i="73"/>
  <c r="A278" i="73"/>
  <c r="R278" i="73" s="1"/>
  <c r="S277" i="73"/>
  <c r="T277" i="73" s="1"/>
  <c r="Q277" i="73"/>
  <c r="A277" i="73"/>
  <c r="R277" i="73" s="1"/>
  <c r="S276" i="73"/>
  <c r="T276" i="73" s="1"/>
  <c r="Q276" i="73"/>
  <c r="A276" i="73"/>
  <c r="R276" i="73" s="1"/>
  <c r="S275" i="73"/>
  <c r="T275" i="73" s="1"/>
  <c r="Q275" i="73"/>
  <c r="A275" i="73"/>
  <c r="R275" i="73" s="1"/>
  <c r="S274" i="73"/>
  <c r="T274" i="73" s="1"/>
  <c r="Q274" i="73"/>
  <c r="A274" i="73"/>
  <c r="R274" i="73" s="1"/>
  <c r="S273" i="73"/>
  <c r="T273" i="73" s="1"/>
  <c r="Q273" i="73"/>
  <c r="A273" i="73"/>
  <c r="R273" i="73" s="1"/>
  <c r="S272" i="73"/>
  <c r="T272" i="73" s="1"/>
  <c r="Q272" i="73"/>
  <c r="A272" i="73"/>
  <c r="R272" i="73" s="1"/>
  <c r="S271" i="73"/>
  <c r="T271" i="73" s="1"/>
  <c r="Q271" i="73"/>
  <c r="A271" i="73"/>
  <c r="R271" i="73" s="1"/>
  <c r="S270" i="73"/>
  <c r="T270" i="73" s="1"/>
  <c r="Q270" i="73"/>
  <c r="A270" i="73"/>
  <c r="R270" i="73" s="1"/>
  <c r="S269" i="73"/>
  <c r="T269" i="73" s="1"/>
  <c r="Q269" i="73"/>
  <c r="A269" i="73"/>
  <c r="R269" i="73" s="1"/>
  <c r="S268" i="73"/>
  <c r="T268" i="73" s="1"/>
  <c r="Q268" i="73"/>
  <c r="A268" i="73"/>
  <c r="R268" i="73" s="1"/>
  <c r="S267" i="73"/>
  <c r="T267" i="73" s="1"/>
  <c r="Q267" i="73"/>
  <c r="A267" i="73"/>
  <c r="R267" i="73" s="1"/>
  <c r="S266" i="73"/>
  <c r="T266" i="73" s="1"/>
  <c r="Q266" i="73"/>
  <c r="A266" i="73"/>
  <c r="R266" i="73" s="1"/>
  <c r="S265" i="73"/>
  <c r="T265" i="73" s="1"/>
  <c r="Q265" i="73"/>
  <c r="A265" i="73"/>
  <c r="R265" i="73" s="1"/>
  <c r="S264" i="73"/>
  <c r="T264" i="73" s="1"/>
  <c r="Q264" i="73"/>
  <c r="A264" i="73"/>
  <c r="R264" i="73" s="1"/>
  <c r="S263" i="73"/>
  <c r="T263" i="73" s="1"/>
  <c r="Q263" i="73"/>
  <c r="A263" i="73"/>
  <c r="R263" i="73" s="1"/>
  <c r="S262" i="73"/>
  <c r="T262" i="73" s="1"/>
  <c r="Q262" i="73"/>
  <c r="A262" i="73"/>
  <c r="R262" i="73" s="1"/>
  <c r="S261" i="73"/>
  <c r="T261" i="73" s="1"/>
  <c r="Q261" i="73"/>
  <c r="A261" i="73"/>
  <c r="R261" i="73" s="1"/>
  <c r="S260" i="73"/>
  <c r="T260" i="73" s="1"/>
  <c r="Q260" i="73"/>
  <c r="A260" i="73"/>
  <c r="R260" i="73" s="1"/>
  <c r="S259" i="73"/>
  <c r="T259" i="73" s="1"/>
  <c r="Q259" i="73"/>
  <c r="A259" i="73"/>
  <c r="R259" i="73" s="1"/>
  <c r="S258" i="73"/>
  <c r="T258" i="73" s="1"/>
  <c r="Q258" i="73"/>
  <c r="A258" i="73"/>
  <c r="R258" i="73" s="1"/>
  <c r="S257" i="73"/>
  <c r="T257" i="73" s="1"/>
  <c r="Q257" i="73"/>
  <c r="A257" i="73"/>
  <c r="R257" i="73" s="1"/>
  <c r="S256" i="73"/>
  <c r="T256" i="73" s="1"/>
  <c r="Q256" i="73"/>
  <c r="A256" i="73"/>
  <c r="R256" i="73" s="1"/>
  <c r="S255" i="73"/>
  <c r="T255" i="73" s="1"/>
  <c r="Q255" i="73"/>
  <c r="A255" i="73"/>
  <c r="R255" i="73" s="1"/>
  <c r="S254" i="73"/>
  <c r="T254" i="73" s="1"/>
  <c r="Q254" i="73"/>
  <c r="A254" i="73"/>
  <c r="R254" i="73" s="1"/>
  <c r="S253" i="73"/>
  <c r="T253" i="73" s="1"/>
  <c r="Q253" i="73"/>
  <c r="A253" i="73"/>
  <c r="R253" i="73" s="1"/>
  <c r="S252" i="73"/>
  <c r="T252" i="73" s="1"/>
  <c r="Q252" i="73"/>
  <c r="A252" i="73"/>
  <c r="R252" i="73" s="1"/>
  <c r="S251" i="73"/>
  <c r="T251" i="73" s="1"/>
  <c r="Q251" i="73"/>
  <c r="A251" i="73"/>
  <c r="R251" i="73" s="1"/>
  <c r="S250" i="73"/>
  <c r="T250" i="73" s="1"/>
  <c r="Q250" i="73"/>
  <c r="A250" i="73"/>
  <c r="R250" i="73" s="1"/>
  <c r="S249" i="73"/>
  <c r="T249" i="73" s="1"/>
  <c r="Q249" i="73"/>
  <c r="A249" i="73"/>
  <c r="R249" i="73" s="1"/>
  <c r="S248" i="73"/>
  <c r="T248" i="73" s="1"/>
  <c r="Q248" i="73"/>
  <c r="A248" i="73"/>
  <c r="R248" i="73" s="1"/>
  <c r="S247" i="73"/>
  <c r="T247" i="73" s="1"/>
  <c r="Q247" i="73"/>
  <c r="A247" i="73"/>
  <c r="R247" i="73" s="1"/>
  <c r="S246" i="73"/>
  <c r="T246" i="73" s="1"/>
  <c r="Q246" i="73"/>
  <c r="A246" i="73"/>
  <c r="R246" i="73" s="1"/>
  <c r="S245" i="73"/>
  <c r="T245" i="73" s="1"/>
  <c r="Q245" i="73"/>
  <c r="A245" i="73"/>
  <c r="R245" i="73" s="1"/>
  <c r="S244" i="73"/>
  <c r="T244" i="73" s="1"/>
  <c r="Q244" i="73"/>
  <c r="A244" i="73"/>
  <c r="R244" i="73" s="1"/>
  <c r="S243" i="73"/>
  <c r="T243" i="73" s="1"/>
  <c r="Q243" i="73"/>
  <c r="A243" i="73"/>
  <c r="R243" i="73" s="1"/>
  <c r="S242" i="73"/>
  <c r="T242" i="73" s="1"/>
  <c r="Q242" i="73"/>
  <c r="A242" i="73"/>
  <c r="R242" i="73" s="1"/>
  <c r="S241" i="73"/>
  <c r="T241" i="73" s="1"/>
  <c r="Q241" i="73"/>
  <c r="A241" i="73"/>
  <c r="R241" i="73" s="1"/>
  <c r="S240" i="73"/>
  <c r="T240" i="73" s="1"/>
  <c r="Q240" i="73"/>
  <c r="A240" i="73"/>
  <c r="R240" i="73" s="1"/>
  <c r="S239" i="73"/>
  <c r="T239" i="73" s="1"/>
  <c r="Q239" i="73"/>
  <c r="A239" i="73"/>
  <c r="R239" i="73" s="1"/>
  <c r="S238" i="73"/>
  <c r="T238" i="73" s="1"/>
  <c r="Q238" i="73"/>
  <c r="A238" i="73"/>
  <c r="R238" i="73" s="1"/>
  <c r="S237" i="73"/>
  <c r="T237" i="73" s="1"/>
  <c r="Q237" i="73"/>
  <c r="A237" i="73"/>
  <c r="R237" i="73" s="1"/>
  <c r="S236" i="73"/>
  <c r="T236" i="73" s="1"/>
  <c r="Q236" i="73"/>
  <c r="A236" i="73"/>
  <c r="R236" i="73" s="1"/>
  <c r="S235" i="73"/>
  <c r="T235" i="73" s="1"/>
  <c r="Q235" i="73"/>
  <c r="A235" i="73"/>
  <c r="R235" i="73" s="1"/>
  <c r="S234" i="73"/>
  <c r="T234" i="73" s="1"/>
  <c r="Q234" i="73"/>
  <c r="A234" i="73"/>
  <c r="R234" i="73" s="1"/>
  <c r="S233" i="73"/>
  <c r="T233" i="73" s="1"/>
  <c r="Q233" i="73"/>
  <c r="A233" i="73"/>
  <c r="R233" i="73" s="1"/>
  <c r="S232" i="73"/>
  <c r="T232" i="73" s="1"/>
  <c r="Q232" i="73"/>
  <c r="A232" i="73"/>
  <c r="R232" i="73" s="1"/>
  <c r="S231" i="73"/>
  <c r="T231" i="73" s="1"/>
  <c r="Q231" i="73"/>
  <c r="A231" i="73"/>
  <c r="R231" i="73" s="1"/>
  <c r="S230" i="73"/>
  <c r="T230" i="73" s="1"/>
  <c r="Q230" i="73"/>
  <c r="A230" i="73"/>
  <c r="R230" i="73" s="1"/>
  <c r="S229" i="73"/>
  <c r="T229" i="73" s="1"/>
  <c r="Q229" i="73"/>
  <c r="A229" i="73"/>
  <c r="R229" i="73" s="1"/>
  <c r="S228" i="73"/>
  <c r="T228" i="73" s="1"/>
  <c r="Q228" i="73"/>
  <c r="A228" i="73"/>
  <c r="R228" i="73" s="1"/>
  <c r="S227" i="73"/>
  <c r="T227" i="73" s="1"/>
  <c r="Q227" i="73"/>
  <c r="A227" i="73"/>
  <c r="R227" i="73" s="1"/>
  <c r="S226" i="73"/>
  <c r="T226" i="73" s="1"/>
  <c r="Q226" i="73"/>
  <c r="A226" i="73"/>
  <c r="R226" i="73" s="1"/>
  <c r="S225" i="73"/>
  <c r="T225" i="73" s="1"/>
  <c r="Q225" i="73"/>
  <c r="A225" i="73"/>
  <c r="R225" i="73" s="1"/>
  <c r="S224" i="73"/>
  <c r="T224" i="73" s="1"/>
  <c r="Q224" i="73"/>
  <c r="A224" i="73"/>
  <c r="R224" i="73" s="1"/>
  <c r="S223" i="73"/>
  <c r="T223" i="73" s="1"/>
  <c r="Q223" i="73"/>
  <c r="A223" i="73"/>
  <c r="R223" i="73" s="1"/>
  <c r="S222" i="73"/>
  <c r="T222" i="73" s="1"/>
  <c r="Q222" i="73"/>
  <c r="A222" i="73"/>
  <c r="R222" i="73" s="1"/>
  <c r="S221" i="73"/>
  <c r="T221" i="73" s="1"/>
  <c r="Q221" i="73"/>
  <c r="A221" i="73"/>
  <c r="R221" i="73" s="1"/>
  <c r="S220" i="73"/>
  <c r="T220" i="73" s="1"/>
  <c r="Q220" i="73"/>
  <c r="A220" i="73"/>
  <c r="R220" i="73" s="1"/>
  <c r="S219" i="73"/>
  <c r="T219" i="73" s="1"/>
  <c r="Q219" i="73"/>
  <c r="A219" i="73"/>
  <c r="R219" i="73" s="1"/>
  <c r="S218" i="73"/>
  <c r="T218" i="73" s="1"/>
  <c r="Q218" i="73"/>
  <c r="A218" i="73"/>
  <c r="R218" i="73" s="1"/>
  <c r="S217" i="73"/>
  <c r="T217" i="73" s="1"/>
  <c r="Q217" i="73"/>
  <c r="A217" i="73"/>
  <c r="R217" i="73" s="1"/>
  <c r="S216" i="73"/>
  <c r="T216" i="73" s="1"/>
  <c r="Q216" i="73"/>
  <c r="A216" i="73"/>
  <c r="R216" i="73" s="1"/>
  <c r="S215" i="73"/>
  <c r="T215" i="73" s="1"/>
  <c r="Q215" i="73"/>
  <c r="A215" i="73"/>
  <c r="R215" i="73" s="1"/>
  <c r="S214" i="73"/>
  <c r="T214" i="73" s="1"/>
  <c r="Q214" i="73"/>
  <c r="A214" i="73"/>
  <c r="R214" i="73" s="1"/>
  <c r="S213" i="73"/>
  <c r="T213" i="73" s="1"/>
  <c r="Q213" i="73"/>
  <c r="A213" i="73"/>
  <c r="R213" i="73" s="1"/>
  <c r="S212" i="73"/>
  <c r="T212" i="73" s="1"/>
  <c r="Q212" i="73"/>
  <c r="A212" i="73"/>
  <c r="R212" i="73" s="1"/>
  <c r="S211" i="73"/>
  <c r="T211" i="73" s="1"/>
  <c r="Q211" i="73"/>
  <c r="A211" i="73"/>
  <c r="R211" i="73" s="1"/>
  <c r="S210" i="73"/>
  <c r="T210" i="73" s="1"/>
  <c r="Q210" i="73"/>
  <c r="A210" i="73"/>
  <c r="R210" i="73" s="1"/>
  <c r="S209" i="73"/>
  <c r="T209" i="73" s="1"/>
  <c r="Q209" i="73"/>
  <c r="A209" i="73"/>
  <c r="R209" i="73" s="1"/>
  <c r="S208" i="73"/>
  <c r="T208" i="73" s="1"/>
  <c r="Q208" i="73"/>
  <c r="A208" i="73"/>
  <c r="R208" i="73" s="1"/>
  <c r="S207" i="73"/>
  <c r="T207" i="73" s="1"/>
  <c r="Q207" i="73"/>
  <c r="A207" i="73"/>
  <c r="R207" i="73" s="1"/>
  <c r="S206" i="73"/>
  <c r="T206" i="73" s="1"/>
  <c r="Q206" i="73"/>
  <c r="A206" i="73"/>
  <c r="R206" i="73" s="1"/>
  <c r="S205" i="73"/>
  <c r="T205" i="73" s="1"/>
  <c r="Q205" i="73"/>
  <c r="A205" i="73"/>
  <c r="R205" i="73" s="1"/>
  <c r="S204" i="73"/>
  <c r="T204" i="73" s="1"/>
  <c r="Q204" i="73"/>
  <c r="A204" i="73"/>
  <c r="R204" i="73" s="1"/>
  <c r="S203" i="73"/>
  <c r="T203" i="73" s="1"/>
  <c r="Q203" i="73"/>
  <c r="A203" i="73"/>
  <c r="R203" i="73" s="1"/>
  <c r="S202" i="73"/>
  <c r="T202" i="73" s="1"/>
  <c r="Q202" i="73"/>
  <c r="A202" i="73"/>
  <c r="R202" i="73" s="1"/>
  <c r="S201" i="73"/>
  <c r="T201" i="73" s="1"/>
  <c r="Q201" i="73"/>
  <c r="A201" i="73"/>
  <c r="R201" i="73" s="1"/>
  <c r="S200" i="73"/>
  <c r="T200" i="73" s="1"/>
  <c r="Q200" i="73"/>
  <c r="A200" i="73"/>
  <c r="R200" i="73" s="1"/>
  <c r="S199" i="73"/>
  <c r="T199" i="73" s="1"/>
  <c r="Q199" i="73"/>
  <c r="A199" i="73"/>
  <c r="R199" i="73" s="1"/>
  <c r="S198" i="73"/>
  <c r="T198" i="73" s="1"/>
  <c r="Q198" i="73"/>
  <c r="A198" i="73"/>
  <c r="R198" i="73" s="1"/>
  <c r="S197" i="73"/>
  <c r="T197" i="73" s="1"/>
  <c r="Q197" i="73"/>
  <c r="A197" i="73"/>
  <c r="R197" i="73" s="1"/>
  <c r="S196" i="73"/>
  <c r="T196" i="73" s="1"/>
  <c r="Q196" i="73"/>
  <c r="A196" i="73"/>
  <c r="R196" i="73" s="1"/>
  <c r="S195" i="73"/>
  <c r="T195" i="73" s="1"/>
  <c r="Q195" i="73"/>
  <c r="A195" i="73"/>
  <c r="R195" i="73" s="1"/>
  <c r="S194" i="73"/>
  <c r="T194" i="73" s="1"/>
  <c r="Q194" i="73"/>
  <c r="A194" i="73"/>
  <c r="R194" i="73" s="1"/>
  <c r="S193" i="73"/>
  <c r="T193" i="73" s="1"/>
  <c r="Q193" i="73"/>
  <c r="A193" i="73"/>
  <c r="R193" i="73" s="1"/>
  <c r="S192" i="73"/>
  <c r="T192" i="73" s="1"/>
  <c r="Q192" i="73"/>
  <c r="A192" i="73"/>
  <c r="R192" i="73" s="1"/>
  <c r="S191" i="73"/>
  <c r="T191" i="73" s="1"/>
  <c r="Q191" i="73"/>
  <c r="A191" i="73"/>
  <c r="R191" i="73" s="1"/>
  <c r="S190" i="73"/>
  <c r="T190" i="73" s="1"/>
  <c r="Q190" i="73"/>
  <c r="A190" i="73"/>
  <c r="R190" i="73" s="1"/>
  <c r="S189" i="73"/>
  <c r="T189" i="73" s="1"/>
  <c r="Q189" i="73"/>
  <c r="A189" i="73"/>
  <c r="R189" i="73" s="1"/>
  <c r="S188" i="73"/>
  <c r="T188" i="73" s="1"/>
  <c r="Q188" i="73"/>
  <c r="A188" i="73"/>
  <c r="R188" i="73" s="1"/>
  <c r="S187" i="73"/>
  <c r="T187" i="73" s="1"/>
  <c r="Q187" i="73"/>
  <c r="A187" i="73"/>
  <c r="R187" i="73" s="1"/>
  <c r="S186" i="73"/>
  <c r="T186" i="73" s="1"/>
  <c r="Q186" i="73"/>
  <c r="A186" i="73"/>
  <c r="R186" i="73" s="1"/>
  <c r="S185" i="73"/>
  <c r="T185" i="73" s="1"/>
  <c r="Q185" i="73"/>
  <c r="A185" i="73"/>
  <c r="R185" i="73" s="1"/>
  <c r="S184" i="73"/>
  <c r="T184" i="73" s="1"/>
  <c r="Q184" i="73"/>
  <c r="A184" i="73"/>
  <c r="R184" i="73" s="1"/>
  <c r="S183" i="73"/>
  <c r="T183" i="73" s="1"/>
  <c r="Q183" i="73"/>
  <c r="A183" i="73"/>
  <c r="R183" i="73" s="1"/>
  <c r="S182" i="73"/>
  <c r="T182" i="73" s="1"/>
  <c r="Q182" i="73"/>
  <c r="A182" i="73"/>
  <c r="R182" i="73" s="1"/>
  <c r="S181" i="73"/>
  <c r="T181" i="73" s="1"/>
  <c r="Q181" i="73"/>
  <c r="A181" i="73"/>
  <c r="R181" i="73" s="1"/>
  <c r="S180" i="73"/>
  <c r="T180" i="73" s="1"/>
  <c r="Q180" i="73"/>
  <c r="A180" i="73"/>
  <c r="R180" i="73" s="1"/>
  <c r="S179" i="73"/>
  <c r="T179" i="73" s="1"/>
  <c r="Q179" i="73"/>
  <c r="A179" i="73"/>
  <c r="R179" i="73" s="1"/>
  <c r="S178" i="73"/>
  <c r="T178" i="73" s="1"/>
  <c r="Q178" i="73"/>
  <c r="A178" i="73"/>
  <c r="R178" i="73" s="1"/>
  <c r="S177" i="73"/>
  <c r="T177" i="73" s="1"/>
  <c r="Q177" i="73"/>
  <c r="A177" i="73"/>
  <c r="R177" i="73" s="1"/>
  <c r="S176" i="73"/>
  <c r="T176" i="73" s="1"/>
  <c r="Q176" i="73"/>
  <c r="A176" i="73"/>
  <c r="R176" i="73" s="1"/>
  <c r="S175" i="73"/>
  <c r="T175" i="73" s="1"/>
  <c r="Q175" i="73"/>
  <c r="A175" i="73"/>
  <c r="R175" i="73" s="1"/>
  <c r="S174" i="73"/>
  <c r="T174" i="73" s="1"/>
  <c r="Q174" i="73"/>
  <c r="A174" i="73"/>
  <c r="R174" i="73" s="1"/>
  <c r="S173" i="73"/>
  <c r="T173" i="73" s="1"/>
  <c r="Q173" i="73"/>
  <c r="A173" i="73"/>
  <c r="R173" i="73" s="1"/>
  <c r="S172" i="73"/>
  <c r="T172" i="73" s="1"/>
  <c r="Q172" i="73"/>
  <c r="A172" i="73"/>
  <c r="R172" i="73" s="1"/>
  <c r="S171" i="73"/>
  <c r="T171" i="73" s="1"/>
  <c r="Q171" i="73"/>
  <c r="A171" i="73"/>
  <c r="R171" i="73" s="1"/>
  <c r="S170" i="73"/>
  <c r="T170" i="73" s="1"/>
  <c r="Q170" i="73"/>
  <c r="A170" i="73"/>
  <c r="R170" i="73" s="1"/>
  <c r="S169" i="73"/>
  <c r="T169" i="73" s="1"/>
  <c r="Q169" i="73"/>
  <c r="A169" i="73"/>
  <c r="R169" i="73" s="1"/>
  <c r="S168" i="73"/>
  <c r="T168" i="73" s="1"/>
  <c r="Q168" i="73"/>
  <c r="A168" i="73"/>
  <c r="R168" i="73" s="1"/>
  <c r="S167" i="73"/>
  <c r="T167" i="73" s="1"/>
  <c r="Q167" i="73"/>
  <c r="A167" i="73"/>
  <c r="R167" i="73" s="1"/>
  <c r="S166" i="73"/>
  <c r="T166" i="73" s="1"/>
  <c r="Q166" i="73"/>
  <c r="A166" i="73"/>
  <c r="R166" i="73" s="1"/>
  <c r="S165" i="73"/>
  <c r="T165" i="73" s="1"/>
  <c r="Q165" i="73"/>
  <c r="A165" i="73"/>
  <c r="R165" i="73" s="1"/>
  <c r="S164" i="73"/>
  <c r="T164" i="73" s="1"/>
  <c r="Q164" i="73"/>
  <c r="A164" i="73"/>
  <c r="R164" i="73" s="1"/>
  <c r="S163" i="73"/>
  <c r="T163" i="73" s="1"/>
  <c r="Q163" i="73"/>
  <c r="A163" i="73"/>
  <c r="R163" i="73" s="1"/>
  <c r="S162" i="73"/>
  <c r="T162" i="73" s="1"/>
  <c r="Q162" i="73"/>
  <c r="A162" i="73"/>
  <c r="R162" i="73" s="1"/>
  <c r="S161" i="73"/>
  <c r="T161" i="73" s="1"/>
  <c r="Q161" i="73"/>
  <c r="A161" i="73"/>
  <c r="R161" i="73" s="1"/>
  <c r="S160" i="73"/>
  <c r="T160" i="73" s="1"/>
  <c r="Q160" i="73"/>
  <c r="A160" i="73"/>
  <c r="R160" i="73" s="1"/>
  <c r="S159" i="73"/>
  <c r="T159" i="73" s="1"/>
  <c r="Q159" i="73"/>
  <c r="A159" i="73"/>
  <c r="R159" i="73" s="1"/>
  <c r="S158" i="73"/>
  <c r="T158" i="73" s="1"/>
  <c r="Q158" i="73"/>
  <c r="A158" i="73"/>
  <c r="R158" i="73" s="1"/>
  <c r="S157" i="73"/>
  <c r="T157" i="73" s="1"/>
  <c r="Q157" i="73"/>
  <c r="A157" i="73"/>
  <c r="R157" i="73" s="1"/>
  <c r="S156" i="73"/>
  <c r="T156" i="73" s="1"/>
  <c r="Q156" i="73"/>
  <c r="A156" i="73"/>
  <c r="R156" i="73" s="1"/>
  <c r="S155" i="73"/>
  <c r="T155" i="73" s="1"/>
  <c r="Q155" i="73"/>
  <c r="A155" i="73"/>
  <c r="R155" i="73" s="1"/>
  <c r="S154" i="73"/>
  <c r="T154" i="73" s="1"/>
  <c r="Q154" i="73"/>
  <c r="A154" i="73"/>
  <c r="R154" i="73" s="1"/>
  <c r="S153" i="73"/>
  <c r="T153" i="73" s="1"/>
  <c r="Q153" i="73"/>
  <c r="A153" i="73"/>
  <c r="R153" i="73" s="1"/>
  <c r="S152" i="73"/>
  <c r="T152" i="73" s="1"/>
  <c r="Q152" i="73"/>
  <c r="A152" i="73"/>
  <c r="R152" i="73" s="1"/>
  <c r="S151" i="73"/>
  <c r="T151" i="73" s="1"/>
  <c r="Q151" i="73"/>
  <c r="A151" i="73"/>
  <c r="R151" i="73" s="1"/>
  <c r="S150" i="73"/>
  <c r="T150" i="73" s="1"/>
  <c r="Q150" i="73"/>
  <c r="A150" i="73"/>
  <c r="R150" i="73" s="1"/>
  <c r="S149" i="73"/>
  <c r="T149" i="73" s="1"/>
  <c r="Q149" i="73"/>
  <c r="A149" i="73"/>
  <c r="R149" i="73" s="1"/>
  <c r="S148" i="73"/>
  <c r="T148" i="73" s="1"/>
  <c r="Q148" i="73"/>
  <c r="A148" i="73"/>
  <c r="R148" i="73" s="1"/>
  <c r="S147" i="73"/>
  <c r="T147" i="73" s="1"/>
  <c r="Q147" i="73"/>
  <c r="A147" i="73"/>
  <c r="R147" i="73" s="1"/>
  <c r="S146" i="73"/>
  <c r="T146" i="73" s="1"/>
  <c r="Q146" i="73"/>
  <c r="A146" i="73"/>
  <c r="R146" i="73" s="1"/>
  <c r="S145" i="73"/>
  <c r="T145" i="73" s="1"/>
  <c r="Q145" i="73"/>
  <c r="A145" i="73"/>
  <c r="R145" i="73" s="1"/>
  <c r="S144" i="73"/>
  <c r="T144" i="73" s="1"/>
  <c r="Q144" i="73"/>
  <c r="A144" i="73"/>
  <c r="R144" i="73" s="1"/>
  <c r="S143" i="73"/>
  <c r="T143" i="73" s="1"/>
  <c r="Q143" i="73"/>
  <c r="A143" i="73"/>
  <c r="R143" i="73" s="1"/>
  <c r="S142" i="73"/>
  <c r="T142" i="73" s="1"/>
  <c r="Q142" i="73"/>
  <c r="A142" i="73"/>
  <c r="R142" i="73" s="1"/>
  <c r="S141" i="73"/>
  <c r="T141" i="73" s="1"/>
  <c r="Q141" i="73"/>
  <c r="A141" i="73"/>
  <c r="R141" i="73" s="1"/>
  <c r="S140" i="73"/>
  <c r="T140" i="73" s="1"/>
  <c r="Q140" i="73"/>
  <c r="A140" i="73"/>
  <c r="R140" i="73" s="1"/>
  <c r="S139" i="73"/>
  <c r="T139" i="73" s="1"/>
  <c r="Q139" i="73"/>
  <c r="A139" i="73"/>
  <c r="R139" i="73" s="1"/>
  <c r="S138" i="73"/>
  <c r="T138" i="73" s="1"/>
  <c r="Q138" i="73"/>
  <c r="A138" i="73"/>
  <c r="R138" i="73" s="1"/>
  <c r="S137" i="73"/>
  <c r="T137" i="73" s="1"/>
  <c r="Q137" i="73"/>
  <c r="A137" i="73"/>
  <c r="R137" i="73" s="1"/>
  <c r="S136" i="73"/>
  <c r="T136" i="73" s="1"/>
  <c r="Q136" i="73"/>
  <c r="A136" i="73"/>
  <c r="R136" i="73" s="1"/>
  <c r="S135" i="73"/>
  <c r="T135" i="73" s="1"/>
  <c r="Q135" i="73"/>
  <c r="A135" i="73"/>
  <c r="R135" i="73" s="1"/>
  <c r="S134" i="73"/>
  <c r="T134" i="73" s="1"/>
  <c r="Q134" i="73"/>
  <c r="A134" i="73"/>
  <c r="R134" i="73" s="1"/>
  <c r="S133" i="73"/>
  <c r="T133" i="73" s="1"/>
  <c r="Q133" i="73"/>
  <c r="A133" i="73"/>
  <c r="R133" i="73" s="1"/>
  <c r="S132" i="73"/>
  <c r="T132" i="73" s="1"/>
  <c r="Q132" i="73"/>
  <c r="A132" i="73"/>
  <c r="R132" i="73" s="1"/>
  <c r="S131" i="73"/>
  <c r="T131" i="73" s="1"/>
  <c r="Q131" i="73"/>
  <c r="A131" i="73"/>
  <c r="R131" i="73" s="1"/>
  <c r="S130" i="73"/>
  <c r="T130" i="73" s="1"/>
  <c r="Q130" i="73"/>
  <c r="A130" i="73"/>
  <c r="R130" i="73" s="1"/>
  <c r="S129" i="73"/>
  <c r="T129" i="73" s="1"/>
  <c r="Q129" i="73"/>
  <c r="A129" i="73"/>
  <c r="R129" i="73" s="1"/>
  <c r="S128" i="73"/>
  <c r="T128" i="73" s="1"/>
  <c r="Q128" i="73"/>
  <c r="A128" i="73"/>
  <c r="R128" i="73" s="1"/>
  <c r="S127" i="73"/>
  <c r="T127" i="73" s="1"/>
  <c r="Q127" i="73"/>
  <c r="A127" i="73"/>
  <c r="R127" i="73" s="1"/>
  <c r="S126" i="73"/>
  <c r="T126" i="73" s="1"/>
  <c r="Q126" i="73"/>
  <c r="A126" i="73"/>
  <c r="R126" i="73" s="1"/>
  <c r="S125" i="73"/>
  <c r="T125" i="73" s="1"/>
  <c r="Q125" i="73"/>
  <c r="A125" i="73"/>
  <c r="R125" i="73" s="1"/>
  <c r="S124" i="73"/>
  <c r="T124" i="73" s="1"/>
  <c r="Q124" i="73"/>
  <c r="A124" i="73"/>
  <c r="R124" i="73" s="1"/>
  <c r="S123" i="73"/>
  <c r="T123" i="73" s="1"/>
  <c r="Q123" i="73"/>
  <c r="A123" i="73"/>
  <c r="R123" i="73" s="1"/>
  <c r="S122" i="73"/>
  <c r="T122" i="73" s="1"/>
  <c r="Q122" i="73"/>
  <c r="A122" i="73"/>
  <c r="R122" i="73" s="1"/>
  <c r="S121" i="73"/>
  <c r="T121" i="73" s="1"/>
  <c r="Q121" i="73"/>
  <c r="A121" i="73"/>
  <c r="R121" i="73" s="1"/>
  <c r="S120" i="73"/>
  <c r="T120" i="73" s="1"/>
  <c r="Q120" i="73"/>
  <c r="A120" i="73"/>
  <c r="R120" i="73" s="1"/>
  <c r="S119" i="73"/>
  <c r="T119" i="73" s="1"/>
  <c r="Q119" i="73"/>
  <c r="A119" i="73"/>
  <c r="R119" i="73" s="1"/>
  <c r="S118" i="73"/>
  <c r="T118" i="73" s="1"/>
  <c r="Q118" i="73"/>
  <c r="A118" i="73"/>
  <c r="R118" i="73" s="1"/>
  <c r="S117" i="73"/>
  <c r="T117" i="73" s="1"/>
  <c r="Q117" i="73"/>
  <c r="A117" i="73"/>
  <c r="R117" i="73" s="1"/>
  <c r="S116" i="73"/>
  <c r="T116" i="73" s="1"/>
  <c r="Q116" i="73"/>
  <c r="A116" i="73"/>
  <c r="R116" i="73" s="1"/>
  <c r="S115" i="73"/>
  <c r="T115" i="73" s="1"/>
  <c r="Q115" i="73"/>
  <c r="A115" i="73"/>
  <c r="R115" i="73" s="1"/>
  <c r="S114" i="73"/>
  <c r="T114" i="73" s="1"/>
  <c r="Q114" i="73"/>
  <c r="A114" i="73"/>
  <c r="R114" i="73" s="1"/>
  <c r="S113" i="73"/>
  <c r="T113" i="73" s="1"/>
  <c r="Q113" i="73"/>
  <c r="A113" i="73"/>
  <c r="R113" i="73" s="1"/>
  <c r="S112" i="73"/>
  <c r="T112" i="73" s="1"/>
  <c r="Q112" i="73"/>
  <c r="A112" i="73"/>
  <c r="R112" i="73" s="1"/>
  <c r="S111" i="73"/>
  <c r="T111" i="73" s="1"/>
  <c r="Q111" i="73"/>
  <c r="A111" i="73"/>
  <c r="R111" i="73" s="1"/>
  <c r="S110" i="73"/>
  <c r="T110" i="73" s="1"/>
  <c r="Q110" i="73"/>
  <c r="A110" i="73"/>
  <c r="R110" i="73" s="1"/>
  <c r="S109" i="73"/>
  <c r="T109" i="73" s="1"/>
  <c r="Q109" i="73"/>
  <c r="A109" i="73"/>
  <c r="R109" i="73" s="1"/>
  <c r="S108" i="73"/>
  <c r="T108" i="73" s="1"/>
  <c r="Q108" i="73"/>
  <c r="A108" i="73"/>
  <c r="R108" i="73" s="1"/>
  <c r="S107" i="73"/>
  <c r="T107" i="73" s="1"/>
  <c r="Q107" i="73"/>
  <c r="A107" i="73"/>
  <c r="R107" i="73" s="1"/>
  <c r="S106" i="73"/>
  <c r="T106" i="73" s="1"/>
  <c r="Q106" i="73"/>
  <c r="A106" i="73"/>
  <c r="R106" i="73" s="1"/>
  <c r="S105" i="73"/>
  <c r="T105" i="73" s="1"/>
  <c r="Q105" i="73"/>
  <c r="A105" i="73"/>
  <c r="R105" i="73" s="1"/>
  <c r="S104" i="73"/>
  <c r="T104" i="73" s="1"/>
  <c r="Q104" i="73"/>
  <c r="A104" i="73"/>
  <c r="R104" i="73" s="1"/>
  <c r="S103" i="73"/>
  <c r="T103" i="73" s="1"/>
  <c r="Q103" i="73"/>
  <c r="A103" i="73"/>
  <c r="R103" i="73" s="1"/>
  <c r="S102" i="73"/>
  <c r="T102" i="73" s="1"/>
  <c r="Q102" i="73"/>
  <c r="A102" i="73"/>
  <c r="R102" i="73" s="1"/>
  <c r="S101" i="73"/>
  <c r="T101" i="73" s="1"/>
  <c r="Q101" i="73"/>
  <c r="A101" i="73"/>
  <c r="R101" i="73" s="1"/>
  <c r="S100" i="73"/>
  <c r="T100" i="73" s="1"/>
  <c r="Q100" i="73"/>
  <c r="A100" i="73"/>
  <c r="R100" i="73" s="1"/>
  <c r="S99" i="73"/>
  <c r="T99" i="73" s="1"/>
  <c r="Q99" i="73"/>
  <c r="A99" i="73"/>
  <c r="R99" i="73" s="1"/>
  <c r="S98" i="73"/>
  <c r="T98" i="73" s="1"/>
  <c r="Q98" i="73"/>
  <c r="A98" i="73"/>
  <c r="R98" i="73" s="1"/>
  <c r="S97" i="73"/>
  <c r="T97" i="73" s="1"/>
  <c r="Q97" i="73"/>
  <c r="A97" i="73"/>
  <c r="R97" i="73" s="1"/>
  <c r="S96" i="73"/>
  <c r="T96" i="73" s="1"/>
  <c r="Q96" i="73"/>
  <c r="A96" i="73"/>
  <c r="R96" i="73" s="1"/>
  <c r="S95" i="73"/>
  <c r="T95" i="73" s="1"/>
  <c r="Q95" i="73"/>
  <c r="A95" i="73"/>
  <c r="R95" i="73" s="1"/>
  <c r="S94" i="73"/>
  <c r="T94" i="73" s="1"/>
  <c r="Q94" i="73"/>
  <c r="A94" i="73"/>
  <c r="R94" i="73" s="1"/>
  <c r="S93" i="73"/>
  <c r="T93" i="73" s="1"/>
  <c r="Q93" i="73"/>
  <c r="A93" i="73"/>
  <c r="R93" i="73" s="1"/>
  <c r="S92" i="73"/>
  <c r="T92" i="73" s="1"/>
  <c r="Q92" i="73"/>
  <c r="A92" i="73"/>
  <c r="R92" i="73" s="1"/>
  <c r="S91" i="73"/>
  <c r="T91" i="73" s="1"/>
  <c r="Q91" i="73"/>
  <c r="A91" i="73"/>
  <c r="R91" i="73" s="1"/>
  <c r="S90" i="73"/>
  <c r="T90" i="73" s="1"/>
  <c r="Q90" i="73"/>
  <c r="A90" i="73"/>
  <c r="R90" i="73" s="1"/>
  <c r="S89" i="73"/>
  <c r="T89" i="73" s="1"/>
  <c r="Q89" i="73"/>
  <c r="A89" i="73"/>
  <c r="R89" i="73" s="1"/>
  <c r="S88" i="73"/>
  <c r="T88" i="73" s="1"/>
  <c r="Q88" i="73"/>
  <c r="A88" i="73"/>
  <c r="R88" i="73" s="1"/>
  <c r="S87" i="73"/>
  <c r="T87" i="73" s="1"/>
  <c r="Q87" i="73"/>
  <c r="A87" i="73"/>
  <c r="R87" i="73" s="1"/>
  <c r="S86" i="73"/>
  <c r="T86" i="73" s="1"/>
  <c r="Q86" i="73"/>
  <c r="A86" i="73"/>
  <c r="R86" i="73" s="1"/>
  <c r="S85" i="73"/>
  <c r="T85" i="73" s="1"/>
  <c r="Q85" i="73"/>
  <c r="A85" i="73"/>
  <c r="R85" i="73" s="1"/>
  <c r="S84" i="73"/>
  <c r="T84" i="73" s="1"/>
  <c r="Q84" i="73"/>
  <c r="A84" i="73"/>
  <c r="R84" i="73" s="1"/>
  <c r="S83" i="73"/>
  <c r="T83" i="73" s="1"/>
  <c r="Q83" i="73"/>
  <c r="A83" i="73"/>
  <c r="R83" i="73" s="1"/>
  <c r="S82" i="73"/>
  <c r="T82" i="73" s="1"/>
  <c r="Q82" i="73"/>
  <c r="A82" i="73"/>
  <c r="R82" i="73" s="1"/>
  <c r="S81" i="73"/>
  <c r="T81" i="73" s="1"/>
  <c r="Q81" i="73"/>
  <c r="A81" i="73"/>
  <c r="R81" i="73" s="1"/>
  <c r="S80" i="73"/>
  <c r="T80" i="73" s="1"/>
  <c r="Q80" i="73"/>
  <c r="A80" i="73"/>
  <c r="R80" i="73" s="1"/>
  <c r="S79" i="73"/>
  <c r="T79" i="73" s="1"/>
  <c r="Q79" i="73"/>
  <c r="A79" i="73"/>
  <c r="R79" i="73" s="1"/>
  <c r="S78" i="73"/>
  <c r="T78" i="73" s="1"/>
  <c r="Q78" i="73"/>
  <c r="A78" i="73"/>
  <c r="R78" i="73" s="1"/>
  <c r="S77" i="73"/>
  <c r="T77" i="73" s="1"/>
  <c r="Q77" i="73"/>
  <c r="A77" i="73"/>
  <c r="R77" i="73" s="1"/>
  <c r="S76" i="73"/>
  <c r="T76" i="73" s="1"/>
  <c r="Q76" i="73"/>
  <c r="A76" i="73"/>
  <c r="R76" i="73" s="1"/>
  <c r="S75" i="73"/>
  <c r="T75" i="73" s="1"/>
  <c r="Q75" i="73"/>
  <c r="A75" i="73"/>
  <c r="R75" i="73" s="1"/>
  <c r="S74" i="73"/>
  <c r="T74" i="73" s="1"/>
  <c r="Q74" i="73"/>
  <c r="A74" i="73"/>
  <c r="R74" i="73" s="1"/>
  <c r="S73" i="73"/>
  <c r="T73" i="73" s="1"/>
  <c r="Q73" i="73"/>
  <c r="A73" i="73"/>
  <c r="R73" i="73" s="1"/>
  <c r="S72" i="73"/>
  <c r="T72" i="73" s="1"/>
  <c r="Q72" i="73"/>
  <c r="A72" i="73"/>
  <c r="R72" i="73" s="1"/>
  <c r="S71" i="73"/>
  <c r="T71" i="73" s="1"/>
  <c r="Q71" i="73"/>
  <c r="A71" i="73"/>
  <c r="R71" i="73" s="1"/>
  <c r="S70" i="73"/>
  <c r="T70" i="73" s="1"/>
  <c r="Q70" i="73"/>
  <c r="A70" i="73"/>
  <c r="R70" i="73" s="1"/>
  <c r="S69" i="73"/>
  <c r="T69" i="73" s="1"/>
  <c r="Q69" i="73"/>
  <c r="A69" i="73"/>
  <c r="R69" i="73" s="1"/>
  <c r="S68" i="73"/>
  <c r="T68" i="73" s="1"/>
  <c r="Q68" i="73"/>
  <c r="A68" i="73"/>
  <c r="R68" i="73" s="1"/>
  <c r="S67" i="73"/>
  <c r="T67" i="73" s="1"/>
  <c r="Q67" i="73"/>
  <c r="A67" i="73"/>
  <c r="R67" i="73" s="1"/>
  <c r="S66" i="73"/>
  <c r="T66" i="73" s="1"/>
  <c r="Q66" i="73"/>
  <c r="A66" i="73"/>
  <c r="R66" i="73" s="1"/>
  <c r="S65" i="73"/>
  <c r="T65" i="73" s="1"/>
  <c r="Q65" i="73"/>
  <c r="A65" i="73"/>
  <c r="R65" i="73" s="1"/>
  <c r="S64" i="73"/>
  <c r="T64" i="73" s="1"/>
  <c r="Q64" i="73"/>
  <c r="A64" i="73"/>
  <c r="R64" i="73" s="1"/>
  <c r="S63" i="73"/>
  <c r="T63" i="73" s="1"/>
  <c r="Q63" i="73"/>
  <c r="A63" i="73"/>
  <c r="R63" i="73" s="1"/>
  <c r="S62" i="73"/>
  <c r="T62" i="73" s="1"/>
  <c r="Q62" i="73"/>
  <c r="A62" i="73"/>
  <c r="R62" i="73" s="1"/>
  <c r="S61" i="73"/>
  <c r="T61" i="73" s="1"/>
  <c r="Q61" i="73"/>
  <c r="A61" i="73"/>
  <c r="R61" i="73" s="1"/>
  <c r="S60" i="73"/>
  <c r="T60" i="73" s="1"/>
  <c r="Q60" i="73"/>
  <c r="A60" i="73"/>
  <c r="R60" i="73" s="1"/>
  <c r="S59" i="73"/>
  <c r="T59" i="73" s="1"/>
  <c r="Q59" i="73"/>
  <c r="A59" i="73"/>
  <c r="R59" i="73" s="1"/>
  <c r="S58" i="73"/>
  <c r="T58" i="73" s="1"/>
  <c r="Q58" i="73"/>
  <c r="A58" i="73"/>
  <c r="R58" i="73" s="1"/>
  <c r="S57" i="73"/>
  <c r="T57" i="73" s="1"/>
  <c r="Q57" i="73"/>
  <c r="A57" i="73"/>
  <c r="R57" i="73" s="1"/>
  <c r="S56" i="73"/>
  <c r="T56" i="73" s="1"/>
  <c r="Q56" i="73"/>
  <c r="A56" i="73"/>
  <c r="R56" i="73" s="1"/>
  <c r="S55" i="73"/>
  <c r="T55" i="73" s="1"/>
  <c r="Q55" i="73"/>
  <c r="A55" i="73"/>
  <c r="R55" i="73" s="1"/>
  <c r="S54" i="73"/>
  <c r="T54" i="73" s="1"/>
  <c r="Q54" i="73"/>
  <c r="A54" i="73"/>
  <c r="R54" i="73" s="1"/>
  <c r="S53" i="73"/>
  <c r="T53" i="73" s="1"/>
  <c r="Q53" i="73"/>
  <c r="A53" i="73"/>
  <c r="R53" i="73" s="1"/>
  <c r="S52" i="73"/>
  <c r="T52" i="73" s="1"/>
  <c r="Q52" i="73"/>
  <c r="A52" i="73"/>
  <c r="R52" i="73" s="1"/>
  <c r="S51" i="73"/>
  <c r="T51" i="73" s="1"/>
  <c r="S50" i="73"/>
  <c r="T50" i="73" s="1"/>
  <c r="S49" i="73"/>
  <c r="T49" i="73" s="1"/>
  <c r="S48" i="73"/>
  <c r="T48" i="73" s="1"/>
  <c r="S47" i="73"/>
  <c r="T47" i="73" s="1"/>
  <c r="S46" i="73"/>
  <c r="T46" i="73" s="1"/>
  <c r="S45" i="73"/>
  <c r="T45" i="73" s="1"/>
  <c r="S44" i="73"/>
  <c r="T44" i="73" s="1"/>
  <c r="S43" i="73"/>
  <c r="T43" i="73" s="1"/>
  <c r="S42" i="73"/>
  <c r="T42" i="73" s="1"/>
  <c r="S41" i="73"/>
  <c r="T41" i="73" s="1"/>
  <c r="S40" i="73"/>
  <c r="T40" i="73" s="1"/>
  <c r="S39" i="73"/>
  <c r="T39" i="73" s="1"/>
  <c r="S38" i="73"/>
  <c r="T38" i="73" s="1"/>
  <c r="S37" i="73"/>
  <c r="T37" i="73" s="1"/>
  <c r="S36" i="73"/>
  <c r="T36" i="73" s="1"/>
  <c r="S35" i="73"/>
  <c r="T35" i="73" s="1"/>
  <c r="S34" i="73"/>
  <c r="T34" i="73" s="1"/>
  <c r="S33" i="73"/>
  <c r="T33" i="73" s="1"/>
  <c r="S32" i="73"/>
  <c r="T32" i="73" s="1"/>
  <c r="S31" i="73"/>
  <c r="T31" i="73" s="1"/>
  <c r="S30" i="73"/>
  <c r="T30" i="73" s="1"/>
  <c r="S29" i="73"/>
  <c r="T29" i="73" s="1"/>
  <c r="S28" i="73"/>
  <c r="T28" i="73" s="1"/>
  <c r="S27" i="73"/>
  <c r="T27" i="73" s="1"/>
  <c r="S26" i="73"/>
  <c r="T26" i="73" s="1"/>
  <c r="S25" i="73"/>
  <c r="T25" i="73" s="1"/>
  <c r="S24" i="73"/>
  <c r="T24" i="73" s="1"/>
  <c r="S23" i="73"/>
  <c r="T23" i="73" s="1"/>
  <c r="S22" i="73"/>
  <c r="T22" i="73" s="1"/>
  <c r="S21" i="73"/>
  <c r="T21" i="73" s="1"/>
  <c r="S20" i="73"/>
  <c r="T20" i="73" s="1"/>
  <c r="S19" i="73"/>
  <c r="T19" i="73" s="1"/>
  <c r="S18" i="73"/>
  <c r="T18" i="73" s="1"/>
  <c r="S17" i="73"/>
  <c r="T17" i="73" s="1"/>
  <c r="S16" i="73"/>
  <c r="T16" i="73" s="1"/>
  <c r="S15" i="73"/>
  <c r="T15" i="73" s="1"/>
  <c r="S14" i="73"/>
  <c r="T14" i="73" s="1"/>
  <c r="S13" i="73"/>
  <c r="T13" i="73" s="1"/>
  <c r="S12" i="73"/>
  <c r="T12" i="73" s="1"/>
  <c r="S11" i="73"/>
  <c r="T11" i="73" s="1"/>
  <c r="S10" i="73"/>
  <c r="T10" i="73" s="1"/>
  <c r="S9" i="73"/>
  <c r="T9" i="73" s="1"/>
  <c r="S8" i="73"/>
  <c r="T8" i="73" s="1"/>
  <c r="S7" i="73"/>
  <c r="T7" i="73" s="1"/>
  <c r="S384" i="72"/>
  <c r="T384" i="72" s="1"/>
  <c r="A384" i="72"/>
  <c r="R384" i="72" s="1"/>
  <c r="S383" i="72"/>
  <c r="T383" i="72" s="1"/>
  <c r="A383" i="72"/>
  <c r="R383" i="72" s="1"/>
  <c r="S382" i="72"/>
  <c r="T382" i="72" s="1"/>
  <c r="A382" i="72"/>
  <c r="R382" i="72" s="1"/>
  <c r="S381" i="72"/>
  <c r="T381" i="72" s="1"/>
  <c r="A381" i="72"/>
  <c r="R381" i="72" s="1"/>
  <c r="S380" i="72"/>
  <c r="T380" i="72" s="1"/>
  <c r="A380" i="72"/>
  <c r="R380" i="72" s="1"/>
  <c r="S379" i="72"/>
  <c r="T379" i="72" s="1"/>
  <c r="A379" i="72"/>
  <c r="R379" i="72" s="1"/>
  <c r="S378" i="72"/>
  <c r="T378" i="72" s="1"/>
  <c r="A378" i="72"/>
  <c r="R378" i="72" s="1"/>
  <c r="S377" i="72"/>
  <c r="T377" i="72" s="1"/>
  <c r="A377" i="72"/>
  <c r="R377" i="72" s="1"/>
  <c r="S376" i="72"/>
  <c r="T376" i="72" s="1"/>
  <c r="A376" i="72"/>
  <c r="R376" i="72" s="1"/>
  <c r="A375" i="72"/>
  <c r="R375" i="72" s="1"/>
  <c r="S374" i="72"/>
  <c r="T374" i="72" s="1"/>
  <c r="A374" i="72"/>
  <c r="R374" i="72" s="1"/>
  <c r="S373" i="72"/>
  <c r="T373" i="72" s="1"/>
  <c r="A373" i="72"/>
  <c r="R373" i="72" s="1"/>
  <c r="S372" i="72"/>
  <c r="T372" i="72" s="1"/>
  <c r="A372" i="72"/>
  <c r="R372" i="72" s="1"/>
  <c r="S371" i="72"/>
  <c r="T371" i="72" s="1"/>
  <c r="A371" i="72"/>
  <c r="R371" i="72" s="1"/>
  <c r="S370" i="72"/>
  <c r="T370" i="72" s="1"/>
  <c r="A370" i="72"/>
  <c r="R370" i="72" s="1"/>
  <c r="S369" i="72"/>
  <c r="T369" i="72" s="1"/>
  <c r="A369" i="72"/>
  <c r="R369" i="72" s="1"/>
  <c r="S368" i="72"/>
  <c r="T368" i="72" s="1"/>
  <c r="A368" i="72"/>
  <c r="R368" i="72" s="1"/>
  <c r="S367" i="72"/>
  <c r="T367" i="72" s="1"/>
  <c r="A367" i="72"/>
  <c r="R367" i="72" s="1"/>
  <c r="S366" i="72"/>
  <c r="T366" i="72" s="1"/>
  <c r="A366" i="72"/>
  <c r="R366" i="72" s="1"/>
  <c r="S365" i="72"/>
  <c r="T365" i="72" s="1"/>
  <c r="A365" i="72"/>
  <c r="R365" i="72" s="1"/>
  <c r="S364" i="72"/>
  <c r="T364" i="72" s="1"/>
  <c r="A364" i="72"/>
  <c r="R364" i="72" s="1"/>
  <c r="S363" i="72"/>
  <c r="T363" i="72" s="1"/>
  <c r="A363" i="72"/>
  <c r="R363" i="72" s="1"/>
  <c r="S362" i="72"/>
  <c r="T362" i="72" s="1"/>
  <c r="A362" i="72"/>
  <c r="R362" i="72" s="1"/>
  <c r="A361" i="72"/>
  <c r="A360" i="72"/>
  <c r="A359" i="72"/>
  <c r="A358" i="72"/>
  <c r="A357" i="72"/>
  <c r="A356" i="72"/>
  <c r="A355" i="72"/>
  <c r="A354" i="72"/>
  <c r="A353" i="72"/>
  <c r="A352" i="72"/>
  <c r="A351" i="72"/>
  <c r="A350" i="72"/>
  <c r="A349" i="72"/>
  <c r="A348" i="72"/>
  <c r="A347" i="72"/>
  <c r="A346" i="72"/>
  <c r="A345" i="72"/>
  <c r="A344" i="72"/>
  <c r="S343" i="72"/>
  <c r="T343" i="72" s="1"/>
  <c r="A343" i="72"/>
  <c r="R343" i="72" s="1"/>
  <c r="A342" i="72"/>
  <c r="A341" i="72"/>
  <c r="A340" i="72"/>
  <c r="S339" i="72"/>
  <c r="T339" i="72" s="1"/>
  <c r="A339" i="72"/>
  <c r="R339" i="72" s="1"/>
  <c r="S338" i="72"/>
  <c r="T338" i="72" s="1"/>
  <c r="A338" i="72"/>
  <c r="R338" i="72" s="1"/>
  <c r="S337" i="72"/>
  <c r="T337" i="72" s="1"/>
  <c r="A337" i="72"/>
  <c r="R337" i="72" s="1"/>
  <c r="S336" i="72"/>
  <c r="T336" i="72" s="1"/>
  <c r="A336" i="72"/>
  <c r="R336" i="72" s="1"/>
  <c r="S335" i="72"/>
  <c r="T335" i="72" s="1"/>
  <c r="A335" i="72"/>
  <c r="R335" i="72" s="1"/>
  <c r="S334" i="72"/>
  <c r="T334" i="72" s="1"/>
  <c r="A334" i="72"/>
  <c r="R334" i="72" s="1"/>
  <c r="S333" i="72"/>
  <c r="T333" i="72" s="1"/>
  <c r="A333" i="72"/>
  <c r="R333" i="72" s="1"/>
  <c r="S332" i="72"/>
  <c r="T332" i="72" s="1"/>
  <c r="A332" i="72"/>
  <c r="R332" i="72" s="1"/>
  <c r="S331" i="72"/>
  <c r="T331" i="72" s="1"/>
  <c r="A331" i="72"/>
  <c r="R331" i="72" s="1"/>
  <c r="S330" i="72"/>
  <c r="T330" i="72" s="1"/>
  <c r="Q330" i="72"/>
  <c r="A330" i="72"/>
  <c r="R330" i="72" s="1"/>
  <c r="S329" i="72"/>
  <c r="T329" i="72" s="1"/>
  <c r="Q329" i="72"/>
  <c r="A329" i="72"/>
  <c r="R329" i="72" s="1"/>
  <c r="S328" i="72"/>
  <c r="T328" i="72" s="1"/>
  <c r="Q328" i="72"/>
  <c r="A328" i="72"/>
  <c r="R328" i="72" s="1"/>
  <c r="S327" i="72"/>
  <c r="T327" i="72" s="1"/>
  <c r="Q327" i="72"/>
  <c r="A327" i="72"/>
  <c r="R327" i="72" s="1"/>
  <c r="S326" i="72"/>
  <c r="T326" i="72" s="1"/>
  <c r="Q326" i="72"/>
  <c r="A326" i="72"/>
  <c r="R326" i="72" s="1"/>
  <c r="S325" i="72"/>
  <c r="T325" i="72" s="1"/>
  <c r="Q325" i="72"/>
  <c r="A325" i="72"/>
  <c r="R325" i="72" s="1"/>
  <c r="S324" i="72"/>
  <c r="T324" i="72" s="1"/>
  <c r="Q324" i="72"/>
  <c r="A324" i="72"/>
  <c r="R324" i="72" s="1"/>
  <c r="S323" i="72"/>
  <c r="T323" i="72" s="1"/>
  <c r="Q323" i="72"/>
  <c r="A323" i="72"/>
  <c r="R323" i="72" s="1"/>
  <c r="S322" i="72"/>
  <c r="T322" i="72" s="1"/>
  <c r="Q322" i="72"/>
  <c r="A322" i="72"/>
  <c r="R322" i="72" s="1"/>
  <c r="S321" i="72"/>
  <c r="T321" i="72" s="1"/>
  <c r="Q321" i="72"/>
  <c r="A321" i="72"/>
  <c r="R321" i="72" s="1"/>
  <c r="S320" i="72"/>
  <c r="T320" i="72" s="1"/>
  <c r="Q320" i="72"/>
  <c r="A320" i="72"/>
  <c r="R320" i="72" s="1"/>
  <c r="S319" i="72"/>
  <c r="T319" i="72" s="1"/>
  <c r="Q319" i="72"/>
  <c r="A319" i="72"/>
  <c r="R319" i="72" s="1"/>
  <c r="S318" i="72"/>
  <c r="T318" i="72" s="1"/>
  <c r="Q318" i="72"/>
  <c r="A318" i="72"/>
  <c r="R318" i="72" s="1"/>
  <c r="S317" i="72"/>
  <c r="T317" i="72" s="1"/>
  <c r="Q317" i="72"/>
  <c r="A317" i="72"/>
  <c r="R317" i="72" s="1"/>
  <c r="S316" i="72"/>
  <c r="T316" i="72" s="1"/>
  <c r="Q316" i="72"/>
  <c r="A316" i="72"/>
  <c r="R316" i="72" s="1"/>
  <c r="S315" i="72"/>
  <c r="T315" i="72" s="1"/>
  <c r="Q315" i="72"/>
  <c r="A315" i="72"/>
  <c r="R315" i="72" s="1"/>
  <c r="S314" i="72"/>
  <c r="T314" i="72" s="1"/>
  <c r="Q314" i="72"/>
  <c r="A314" i="72"/>
  <c r="R314" i="72" s="1"/>
  <c r="S313" i="72"/>
  <c r="T313" i="72" s="1"/>
  <c r="Q313" i="72"/>
  <c r="A313" i="72"/>
  <c r="R313" i="72" s="1"/>
  <c r="S312" i="72"/>
  <c r="T312" i="72" s="1"/>
  <c r="Q312" i="72"/>
  <c r="A312" i="72"/>
  <c r="R312" i="72" s="1"/>
  <c r="S311" i="72"/>
  <c r="T311" i="72" s="1"/>
  <c r="Q311" i="72"/>
  <c r="A311" i="72"/>
  <c r="R311" i="72" s="1"/>
  <c r="S310" i="72"/>
  <c r="T310" i="72" s="1"/>
  <c r="Q310" i="72"/>
  <c r="A310" i="72"/>
  <c r="R310" i="72" s="1"/>
  <c r="S309" i="72"/>
  <c r="T309" i="72" s="1"/>
  <c r="Q309" i="72"/>
  <c r="A309" i="72"/>
  <c r="R309" i="72" s="1"/>
  <c r="S308" i="72"/>
  <c r="T308" i="72" s="1"/>
  <c r="Q308" i="72"/>
  <c r="A308" i="72"/>
  <c r="R308" i="72" s="1"/>
  <c r="S307" i="72"/>
  <c r="T307" i="72" s="1"/>
  <c r="Q307" i="72"/>
  <c r="A307" i="72"/>
  <c r="R307" i="72" s="1"/>
  <c r="S306" i="72"/>
  <c r="T306" i="72" s="1"/>
  <c r="Q306" i="72"/>
  <c r="A306" i="72"/>
  <c r="R306" i="72" s="1"/>
  <c r="S305" i="72"/>
  <c r="T305" i="72" s="1"/>
  <c r="Q305" i="72"/>
  <c r="A305" i="72"/>
  <c r="R305" i="72" s="1"/>
  <c r="S304" i="72"/>
  <c r="T304" i="72" s="1"/>
  <c r="Q304" i="72"/>
  <c r="A304" i="72"/>
  <c r="R304" i="72" s="1"/>
  <c r="S303" i="72"/>
  <c r="T303" i="72" s="1"/>
  <c r="Q303" i="72"/>
  <c r="A303" i="72"/>
  <c r="R303" i="72" s="1"/>
  <c r="S302" i="72"/>
  <c r="T302" i="72" s="1"/>
  <c r="Q302" i="72"/>
  <c r="A302" i="72"/>
  <c r="R302" i="72" s="1"/>
  <c r="S301" i="72"/>
  <c r="T301" i="72" s="1"/>
  <c r="Q301" i="72"/>
  <c r="A301" i="72"/>
  <c r="R301" i="72" s="1"/>
  <c r="S300" i="72"/>
  <c r="T300" i="72" s="1"/>
  <c r="Q300" i="72"/>
  <c r="A300" i="72"/>
  <c r="R300" i="72" s="1"/>
  <c r="S299" i="72"/>
  <c r="T299" i="72" s="1"/>
  <c r="Q299" i="72"/>
  <c r="A299" i="72"/>
  <c r="R299" i="72" s="1"/>
  <c r="S298" i="72"/>
  <c r="T298" i="72" s="1"/>
  <c r="Q298" i="72"/>
  <c r="A298" i="72"/>
  <c r="R298" i="72" s="1"/>
  <c r="S297" i="72"/>
  <c r="T297" i="72" s="1"/>
  <c r="Q297" i="72"/>
  <c r="A297" i="72"/>
  <c r="R297" i="72" s="1"/>
  <c r="S296" i="72"/>
  <c r="T296" i="72" s="1"/>
  <c r="Q296" i="72"/>
  <c r="A296" i="72"/>
  <c r="R296" i="72" s="1"/>
  <c r="S295" i="72"/>
  <c r="T295" i="72" s="1"/>
  <c r="Q295" i="72"/>
  <c r="A295" i="72"/>
  <c r="R295" i="72" s="1"/>
  <c r="S294" i="72"/>
  <c r="T294" i="72" s="1"/>
  <c r="Q294" i="72"/>
  <c r="A294" i="72"/>
  <c r="R294" i="72" s="1"/>
  <c r="S293" i="72"/>
  <c r="T293" i="72" s="1"/>
  <c r="Q293" i="72"/>
  <c r="A293" i="72"/>
  <c r="R293" i="72" s="1"/>
  <c r="S292" i="72"/>
  <c r="T292" i="72" s="1"/>
  <c r="Q292" i="72"/>
  <c r="A292" i="72"/>
  <c r="R292" i="72" s="1"/>
  <c r="S291" i="72"/>
  <c r="T291" i="72" s="1"/>
  <c r="Q291" i="72"/>
  <c r="A291" i="72"/>
  <c r="R291" i="72" s="1"/>
  <c r="S290" i="72"/>
  <c r="T290" i="72" s="1"/>
  <c r="Q290" i="72"/>
  <c r="A290" i="72"/>
  <c r="R290" i="72" s="1"/>
  <c r="S289" i="72"/>
  <c r="T289" i="72" s="1"/>
  <c r="Q289" i="72"/>
  <c r="A289" i="72"/>
  <c r="R289" i="72" s="1"/>
  <c r="S288" i="72"/>
  <c r="T288" i="72" s="1"/>
  <c r="Q288" i="72"/>
  <c r="A288" i="72"/>
  <c r="R288" i="72" s="1"/>
  <c r="S287" i="72"/>
  <c r="T287" i="72" s="1"/>
  <c r="Q287" i="72"/>
  <c r="A287" i="72"/>
  <c r="R287" i="72" s="1"/>
  <c r="S286" i="72"/>
  <c r="T286" i="72" s="1"/>
  <c r="Q286" i="72"/>
  <c r="A286" i="72"/>
  <c r="R286" i="72" s="1"/>
  <c r="S285" i="72"/>
  <c r="T285" i="72" s="1"/>
  <c r="Q285" i="72"/>
  <c r="A285" i="72"/>
  <c r="R285" i="72" s="1"/>
  <c r="S284" i="72"/>
  <c r="T284" i="72" s="1"/>
  <c r="Q284" i="72"/>
  <c r="A284" i="72"/>
  <c r="R284" i="72" s="1"/>
  <c r="S283" i="72"/>
  <c r="T283" i="72" s="1"/>
  <c r="Q283" i="72"/>
  <c r="A283" i="72"/>
  <c r="R283" i="72" s="1"/>
  <c r="S282" i="72"/>
  <c r="T282" i="72" s="1"/>
  <c r="Q282" i="72"/>
  <c r="A282" i="72"/>
  <c r="R282" i="72" s="1"/>
  <c r="S281" i="72"/>
  <c r="T281" i="72" s="1"/>
  <c r="Q281" i="72"/>
  <c r="A281" i="72"/>
  <c r="R281" i="72" s="1"/>
  <c r="S280" i="72"/>
  <c r="T280" i="72" s="1"/>
  <c r="Q280" i="72"/>
  <c r="A280" i="72"/>
  <c r="R280" i="72" s="1"/>
  <c r="S279" i="72"/>
  <c r="T279" i="72" s="1"/>
  <c r="Q279" i="72"/>
  <c r="A279" i="72"/>
  <c r="R279" i="72" s="1"/>
  <c r="S278" i="72"/>
  <c r="T278" i="72" s="1"/>
  <c r="Q278" i="72"/>
  <c r="A278" i="72"/>
  <c r="R278" i="72" s="1"/>
  <c r="S277" i="72"/>
  <c r="T277" i="72" s="1"/>
  <c r="Q277" i="72"/>
  <c r="A277" i="72"/>
  <c r="R277" i="72" s="1"/>
  <c r="S276" i="72"/>
  <c r="T276" i="72" s="1"/>
  <c r="Q276" i="72"/>
  <c r="A276" i="72"/>
  <c r="R276" i="72" s="1"/>
  <c r="S275" i="72"/>
  <c r="T275" i="72" s="1"/>
  <c r="Q275" i="72"/>
  <c r="A275" i="72"/>
  <c r="R275" i="72" s="1"/>
  <c r="S274" i="72"/>
  <c r="T274" i="72" s="1"/>
  <c r="Q274" i="72"/>
  <c r="A274" i="72"/>
  <c r="R274" i="72" s="1"/>
  <c r="S273" i="72"/>
  <c r="T273" i="72" s="1"/>
  <c r="Q273" i="72"/>
  <c r="A273" i="72"/>
  <c r="R273" i="72" s="1"/>
  <c r="S272" i="72"/>
  <c r="T272" i="72" s="1"/>
  <c r="Q272" i="72"/>
  <c r="A272" i="72"/>
  <c r="R272" i="72" s="1"/>
  <c r="S271" i="72"/>
  <c r="T271" i="72" s="1"/>
  <c r="Q271" i="72"/>
  <c r="A271" i="72"/>
  <c r="R271" i="72" s="1"/>
  <c r="S270" i="72"/>
  <c r="T270" i="72" s="1"/>
  <c r="Q270" i="72"/>
  <c r="A270" i="72"/>
  <c r="R270" i="72" s="1"/>
  <c r="S269" i="72"/>
  <c r="T269" i="72" s="1"/>
  <c r="Q269" i="72"/>
  <c r="A269" i="72"/>
  <c r="R269" i="72" s="1"/>
  <c r="S268" i="72"/>
  <c r="T268" i="72" s="1"/>
  <c r="Q268" i="72"/>
  <c r="A268" i="72"/>
  <c r="R268" i="72" s="1"/>
  <c r="S267" i="72"/>
  <c r="T267" i="72" s="1"/>
  <c r="Q267" i="72"/>
  <c r="A267" i="72"/>
  <c r="R267" i="72" s="1"/>
  <c r="S266" i="72"/>
  <c r="T266" i="72" s="1"/>
  <c r="Q266" i="72"/>
  <c r="A266" i="72"/>
  <c r="R266" i="72" s="1"/>
  <c r="S265" i="72"/>
  <c r="T265" i="72" s="1"/>
  <c r="Q265" i="72"/>
  <c r="A265" i="72"/>
  <c r="R265" i="72" s="1"/>
  <c r="S264" i="72"/>
  <c r="T264" i="72" s="1"/>
  <c r="Q264" i="72"/>
  <c r="A264" i="72"/>
  <c r="R264" i="72" s="1"/>
  <c r="S263" i="72"/>
  <c r="T263" i="72" s="1"/>
  <c r="Q263" i="72"/>
  <c r="A263" i="72"/>
  <c r="R263" i="72" s="1"/>
  <c r="S262" i="72"/>
  <c r="T262" i="72" s="1"/>
  <c r="Q262" i="72"/>
  <c r="A262" i="72"/>
  <c r="R262" i="72" s="1"/>
  <c r="S261" i="72"/>
  <c r="T261" i="72" s="1"/>
  <c r="Q261" i="72"/>
  <c r="A261" i="72"/>
  <c r="R261" i="72" s="1"/>
  <c r="S260" i="72"/>
  <c r="T260" i="72" s="1"/>
  <c r="Q260" i="72"/>
  <c r="A260" i="72"/>
  <c r="R260" i="72" s="1"/>
  <c r="S259" i="72"/>
  <c r="T259" i="72" s="1"/>
  <c r="Q259" i="72"/>
  <c r="A259" i="72"/>
  <c r="R259" i="72" s="1"/>
  <c r="S258" i="72"/>
  <c r="T258" i="72" s="1"/>
  <c r="Q258" i="72"/>
  <c r="A258" i="72"/>
  <c r="R258" i="72" s="1"/>
  <c r="S257" i="72"/>
  <c r="T257" i="72" s="1"/>
  <c r="Q257" i="72"/>
  <c r="A257" i="72"/>
  <c r="R257" i="72" s="1"/>
  <c r="S256" i="72"/>
  <c r="T256" i="72" s="1"/>
  <c r="Q256" i="72"/>
  <c r="A256" i="72"/>
  <c r="R256" i="72" s="1"/>
  <c r="S255" i="72"/>
  <c r="T255" i="72" s="1"/>
  <c r="Q255" i="72"/>
  <c r="A255" i="72"/>
  <c r="R255" i="72" s="1"/>
  <c r="S254" i="72"/>
  <c r="T254" i="72" s="1"/>
  <c r="Q254" i="72"/>
  <c r="A254" i="72"/>
  <c r="R254" i="72" s="1"/>
  <c r="S253" i="72"/>
  <c r="T253" i="72" s="1"/>
  <c r="Q253" i="72"/>
  <c r="A253" i="72"/>
  <c r="R253" i="72" s="1"/>
  <c r="S252" i="72"/>
  <c r="T252" i="72" s="1"/>
  <c r="Q252" i="72"/>
  <c r="A252" i="72"/>
  <c r="R252" i="72" s="1"/>
  <c r="S251" i="72"/>
  <c r="T251" i="72" s="1"/>
  <c r="Q251" i="72"/>
  <c r="A251" i="72"/>
  <c r="R251" i="72" s="1"/>
  <c r="S250" i="72"/>
  <c r="T250" i="72" s="1"/>
  <c r="Q250" i="72"/>
  <c r="A250" i="72"/>
  <c r="R250" i="72" s="1"/>
  <c r="S249" i="72"/>
  <c r="T249" i="72" s="1"/>
  <c r="Q249" i="72"/>
  <c r="A249" i="72"/>
  <c r="R249" i="72" s="1"/>
  <c r="S248" i="72"/>
  <c r="T248" i="72" s="1"/>
  <c r="Q248" i="72"/>
  <c r="A248" i="72"/>
  <c r="R248" i="72" s="1"/>
  <c r="S247" i="72"/>
  <c r="T247" i="72" s="1"/>
  <c r="Q247" i="72"/>
  <c r="A247" i="72"/>
  <c r="R247" i="72" s="1"/>
  <c r="S246" i="72"/>
  <c r="T246" i="72" s="1"/>
  <c r="Q246" i="72"/>
  <c r="A246" i="72"/>
  <c r="R246" i="72" s="1"/>
  <c r="S245" i="72"/>
  <c r="T245" i="72" s="1"/>
  <c r="Q245" i="72"/>
  <c r="A245" i="72"/>
  <c r="R245" i="72" s="1"/>
  <c r="S244" i="72"/>
  <c r="T244" i="72" s="1"/>
  <c r="Q244" i="72"/>
  <c r="A244" i="72"/>
  <c r="R244" i="72" s="1"/>
  <c r="S243" i="72"/>
  <c r="T243" i="72" s="1"/>
  <c r="Q243" i="72"/>
  <c r="A243" i="72"/>
  <c r="R243" i="72" s="1"/>
  <c r="S242" i="72"/>
  <c r="T242" i="72" s="1"/>
  <c r="Q242" i="72"/>
  <c r="A242" i="72"/>
  <c r="R242" i="72" s="1"/>
  <c r="S241" i="72"/>
  <c r="T241" i="72" s="1"/>
  <c r="Q241" i="72"/>
  <c r="A241" i="72"/>
  <c r="R241" i="72" s="1"/>
  <c r="S240" i="72"/>
  <c r="T240" i="72" s="1"/>
  <c r="Q240" i="72"/>
  <c r="A240" i="72"/>
  <c r="R240" i="72" s="1"/>
  <c r="S239" i="72"/>
  <c r="T239" i="72" s="1"/>
  <c r="Q239" i="72"/>
  <c r="A239" i="72"/>
  <c r="R239" i="72" s="1"/>
  <c r="S238" i="72"/>
  <c r="T238" i="72" s="1"/>
  <c r="Q238" i="72"/>
  <c r="A238" i="72"/>
  <c r="R238" i="72" s="1"/>
  <c r="S237" i="72"/>
  <c r="T237" i="72" s="1"/>
  <c r="Q237" i="72"/>
  <c r="A237" i="72"/>
  <c r="R237" i="72" s="1"/>
  <c r="S236" i="72"/>
  <c r="T236" i="72" s="1"/>
  <c r="Q236" i="72"/>
  <c r="A236" i="72"/>
  <c r="R236" i="72" s="1"/>
  <c r="S235" i="72"/>
  <c r="T235" i="72" s="1"/>
  <c r="Q235" i="72"/>
  <c r="A235" i="72"/>
  <c r="R235" i="72" s="1"/>
  <c r="S234" i="72"/>
  <c r="T234" i="72" s="1"/>
  <c r="Q234" i="72"/>
  <c r="A234" i="72"/>
  <c r="R234" i="72" s="1"/>
  <c r="S233" i="72"/>
  <c r="T233" i="72" s="1"/>
  <c r="Q233" i="72"/>
  <c r="A233" i="72"/>
  <c r="R233" i="72" s="1"/>
  <c r="S232" i="72"/>
  <c r="T232" i="72" s="1"/>
  <c r="Q232" i="72"/>
  <c r="A232" i="72"/>
  <c r="R232" i="72" s="1"/>
  <c r="S231" i="72"/>
  <c r="T231" i="72" s="1"/>
  <c r="Q231" i="72"/>
  <c r="A231" i="72"/>
  <c r="R231" i="72" s="1"/>
  <c r="S230" i="72"/>
  <c r="T230" i="72" s="1"/>
  <c r="Q230" i="72"/>
  <c r="A230" i="72"/>
  <c r="R230" i="72" s="1"/>
  <c r="S229" i="72"/>
  <c r="T229" i="72" s="1"/>
  <c r="Q229" i="72"/>
  <c r="A229" i="72"/>
  <c r="R229" i="72" s="1"/>
  <c r="S228" i="72"/>
  <c r="T228" i="72" s="1"/>
  <c r="Q228" i="72"/>
  <c r="A228" i="72"/>
  <c r="R228" i="72" s="1"/>
  <c r="S227" i="72"/>
  <c r="T227" i="72" s="1"/>
  <c r="Q227" i="72"/>
  <c r="A227" i="72"/>
  <c r="R227" i="72" s="1"/>
  <c r="S226" i="72"/>
  <c r="T226" i="72" s="1"/>
  <c r="Q226" i="72"/>
  <c r="A226" i="72"/>
  <c r="R226" i="72" s="1"/>
  <c r="S225" i="72"/>
  <c r="T225" i="72" s="1"/>
  <c r="Q225" i="72"/>
  <c r="A225" i="72"/>
  <c r="R225" i="72" s="1"/>
  <c r="S224" i="72"/>
  <c r="T224" i="72" s="1"/>
  <c r="Q224" i="72"/>
  <c r="A224" i="72"/>
  <c r="R224" i="72" s="1"/>
  <c r="S223" i="72"/>
  <c r="T223" i="72" s="1"/>
  <c r="Q223" i="72"/>
  <c r="A223" i="72"/>
  <c r="R223" i="72" s="1"/>
  <c r="S222" i="72"/>
  <c r="T222" i="72" s="1"/>
  <c r="Q222" i="72"/>
  <c r="A222" i="72"/>
  <c r="R222" i="72" s="1"/>
  <c r="S221" i="72"/>
  <c r="T221" i="72" s="1"/>
  <c r="Q221" i="72"/>
  <c r="A221" i="72"/>
  <c r="R221" i="72" s="1"/>
  <c r="S220" i="72"/>
  <c r="T220" i="72" s="1"/>
  <c r="Q220" i="72"/>
  <c r="A220" i="72"/>
  <c r="R220" i="72" s="1"/>
  <c r="S219" i="72"/>
  <c r="T219" i="72" s="1"/>
  <c r="Q219" i="72"/>
  <c r="A219" i="72"/>
  <c r="R219" i="72" s="1"/>
  <c r="S218" i="72"/>
  <c r="T218" i="72" s="1"/>
  <c r="Q218" i="72"/>
  <c r="A218" i="72"/>
  <c r="R218" i="72" s="1"/>
  <c r="S217" i="72"/>
  <c r="T217" i="72" s="1"/>
  <c r="Q217" i="72"/>
  <c r="A217" i="72"/>
  <c r="R217" i="72" s="1"/>
  <c r="S216" i="72"/>
  <c r="T216" i="72" s="1"/>
  <c r="Q216" i="72"/>
  <c r="A216" i="72"/>
  <c r="R216" i="72" s="1"/>
  <c r="S215" i="72"/>
  <c r="T215" i="72" s="1"/>
  <c r="Q215" i="72"/>
  <c r="A215" i="72"/>
  <c r="R215" i="72" s="1"/>
  <c r="S214" i="72"/>
  <c r="T214" i="72" s="1"/>
  <c r="Q214" i="72"/>
  <c r="A214" i="72"/>
  <c r="R214" i="72" s="1"/>
  <c r="S213" i="72"/>
  <c r="T213" i="72" s="1"/>
  <c r="Q213" i="72"/>
  <c r="A213" i="72"/>
  <c r="R213" i="72" s="1"/>
  <c r="S212" i="72"/>
  <c r="T212" i="72" s="1"/>
  <c r="Q212" i="72"/>
  <c r="A212" i="72"/>
  <c r="R212" i="72" s="1"/>
  <c r="S211" i="72"/>
  <c r="T211" i="72" s="1"/>
  <c r="Q211" i="72"/>
  <c r="A211" i="72"/>
  <c r="R211" i="72" s="1"/>
  <c r="S210" i="72"/>
  <c r="T210" i="72" s="1"/>
  <c r="Q210" i="72"/>
  <c r="A210" i="72"/>
  <c r="R210" i="72" s="1"/>
  <c r="S209" i="72"/>
  <c r="T209" i="72" s="1"/>
  <c r="Q209" i="72"/>
  <c r="A209" i="72"/>
  <c r="R209" i="72" s="1"/>
  <c r="S208" i="72"/>
  <c r="T208" i="72" s="1"/>
  <c r="Q208" i="72"/>
  <c r="A208" i="72"/>
  <c r="R208" i="72" s="1"/>
  <c r="S207" i="72"/>
  <c r="T207" i="72" s="1"/>
  <c r="Q207" i="72"/>
  <c r="A207" i="72"/>
  <c r="R207" i="72" s="1"/>
  <c r="S206" i="72"/>
  <c r="T206" i="72" s="1"/>
  <c r="Q206" i="72"/>
  <c r="A206" i="72"/>
  <c r="R206" i="72" s="1"/>
  <c r="S205" i="72"/>
  <c r="T205" i="72" s="1"/>
  <c r="Q205" i="72"/>
  <c r="A205" i="72"/>
  <c r="R205" i="72" s="1"/>
  <c r="S204" i="72"/>
  <c r="T204" i="72" s="1"/>
  <c r="Q204" i="72"/>
  <c r="A204" i="72"/>
  <c r="R204" i="72" s="1"/>
  <c r="S203" i="72"/>
  <c r="T203" i="72" s="1"/>
  <c r="Q203" i="72"/>
  <c r="A203" i="72"/>
  <c r="R203" i="72" s="1"/>
  <c r="S202" i="72"/>
  <c r="T202" i="72" s="1"/>
  <c r="Q202" i="72"/>
  <c r="A202" i="72"/>
  <c r="R202" i="72" s="1"/>
  <c r="S201" i="72"/>
  <c r="T201" i="72" s="1"/>
  <c r="Q201" i="72"/>
  <c r="A201" i="72"/>
  <c r="R201" i="72" s="1"/>
  <c r="S200" i="72"/>
  <c r="T200" i="72" s="1"/>
  <c r="Q200" i="72"/>
  <c r="A200" i="72"/>
  <c r="R200" i="72" s="1"/>
  <c r="S199" i="72"/>
  <c r="T199" i="72" s="1"/>
  <c r="Q199" i="72"/>
  <c r="A199" i="72"/>
  <c r="R199" i="72" s="1"/>
  <c r="S198" i="72"/>
  <c r="T198" i="72" s="1"/>
  <c r="Q198" i="72"/>
  <c r="A198" i="72"/>
  <c r="R198" i="72" s="1"/>
  <c r="S197" i="72"/>
  <c r="T197" i="72" s="1"/>
  <c r="Q197" i="72"/>
  <c r="A197" i="72"/>
  <c r="R197" i="72" s="1"/>
  <c r="S196" i="72"/>
  <c r="T196" i="72" s="1"/>
  <c r="Q196" i="72"/>
  <c r="A196" i="72"/>
  <c r="R196" i="72" s="1"/>
  <c r="S195" i="72"/>
  <c r="T195" i="72" s="1"/>
  <c r="Q195" i="72"/>
  <c r="A195" i="72"/>
  <c r="R195" i="72" s="1"/>
  <c r="S194" i="72"/>
  <c r="T194" i="72" s="1"/>
  <c r="Q194" i="72"/>
  <c r="A194" i="72"/>
  <c r="R194" i="72" s="1"/>
  <c r="S193" i="72"/>
  <c r="T193" i="72" s="1"/>
  <c r="Q193" i="72"/>
  <c r="A193" i="72"/>
  <c r="R193" i="72" s="1"/>
  <c r="S192" i="72"/>
  <c r="T192" i="72" s="1"/>
  <c r="Q192" i="72"/>
  <c r="A192" i="72"/>
  <c r="R192" i="72" s="1"/>
  <c r="S191" i="72"/>
  <c r="T191" i="72" s="1"/>
  <c r="Q191" i="72"/>
  <c r="A191" i="72"/>
  <c r="R191" i="72" s="1"/>
  <c r="S190" i="72"/>
  <c r="T190" i="72" s="1"/>
  <c r="Q190" i="72"/>
  <c r="A190" i="72"/>
  <c r="R190" i="72" s="1"/>
  <c r="S189" i="72"/>
  <c r="T189" i="72" s="1"/>
  <c r="Q189" i="72"/>
  <c r="A189" i="72"/>
  <c r="R189" i="72" s="1"/>
  <c r="S188" i="72"/>
  <c r="T188" i="72" s="1"/>
  <c r="Q188" i="72"/>
  <c r="A188" i="72"/>
  <c r="R188" i="72" s="1"/>
  <c r="S187" i="72"/>
  <c r="T187" i="72" s="1"/>
  <c r="Q187" i="72"/>
  <c r="A187" i="72"/>
  <c r="R187" i="72" s="1"/>
  <c r="S186" i="72"/>
  <c r="T186" i="72" s="1"/>
  <c r="Q186" i="72"/>
  <c r="A186" i="72"/>
  <c r="R186" i="72" s="1"/>
  <c r="S185" i="72"/>
  <c r="T185" i="72" s="1"/>
  <c r="Q185" i="72"/>
  <c r="A185" i="72"/>
  <c r="R185" i="72" s="1"/>
  <c r="S184" i="72"/>
  <c r="T184" i="72" s="1"/>
  <c r="Q184" i="72"/>
  <c r="A184" i="72"/>
  <c r="R184" i="72" s="1"/>
  <c r="S183" i="72"/>
  <c r="T183" i="72" s="1"/>
  <c r="Q183" i="72"/>
  <c r="A183" i="72"/>
  <c r="R183" i="72" s="1"/>
  <c r="S182" i="72"/>
  <c r="T182" i="72" s="1"/>
  <c r="Q182" i="72"/>
  <c r="A182" i="72"/>
  <c r="R182" i="72" s="1"/>
  <c r="S181" i="72"/>
  <c r="T181" i="72" s="1"/>
  <c r="Q181" i="72"/>
  <c r="A181" i="72"/>
  <c r="R181" i="72" s="1"/>
  <c r="S180" i="72"/>
  <c r="T180" i="72" s="1"/>
  <c r="Q180" i="72"/>
  <c r="A180" i="72"/>
  <c r="R180" i="72" s="1"/>
  <c r="S179" i="72"/>
  <c r="T179" i="72" s="1"/>
  <c r="Q179" i="72"/>
  <c r="A179" i="72"/>
  <c r="R179" i="72" s="1"/>
  <c r="S178" i="72"/>
  <c r="T178" i="72" s="1"/>
  <c r="Q178" i="72"/>
  <c r="A178" i="72"/>
  <c r="R178" i="72" s="1"/>
  <c r="S177" i="72"/>
  <c r="T177" i="72" s="1"/>
  <c r="Q177" i="72"/>
  <c r="A177" i="72"/>
  <c r="R177" i="72" s="1"/>
  <c r="S176" i="72"/>
  <c r="T176" i="72" s="1"/>
  <c r="Q176" i="72"/>
  <c r="A176" i="72"/>
  <c r="R176" i="72" s="1"/>
  <c r="S175" i="72"/>
  <c r="T175" i="72" s="1"/>
  <c r="Q175" i="72"/>
  <c r="A175" i="72"/>
  <c r="R175" i="72" s="1"/>
  <c r="S174" i="72"/>
  <c r="T174" i="72" s="1"/>
  <c r="Q174" i="72"/>
  <c r="A174" i="72"/>
  <c r="R174" i="72" s="1"/>
  <c r="S173" i="72"/>
  <c r="T173" i="72" s="1"/>
  <c r="Q173" i="72"/>
  <c r="A173" i="72"/>
  <c r="R173" i="72" s="1"/>
  <c r="S172" i="72"/>
  <c r="T172" i="72" s="1"/>
  <c r="Q172" i="72"/>
  <c r="A172" i="72"/>
  <c r="R172" i="72" s="1"/>
  <c r="S171" i="72"/>
  <c r="T171" i="72" s="1"/>
  <c r="Q171" i="72"/>
  <c r="A171" i="72"/>
  <c r="R171" i="72" s="1"/>
  <c r="S170" i="72"/>
  <c r="T170" i="72" s="1"/>
  <c r="Q170" i="72"/>
  <c r="A170" i="72"/>
  <c r="R170" i="72" s="1"/>
  <c r="S169" i="72"/>
  <c r="T169" i="72" s="1"/>
  <c r="Q169" i="72"/>
  <c r="A169" i="72"/>
  <c r="R169" i="72" s="1"/>
  <c r="S168" i="72"/>
  <c r="T168" i="72" s="1"/>
  <c r="Q168" i="72"/>
  <c r="A168" i="72"/>
  <c r="R168" i="72" s="1"/>
  <c r="S167" i="72"/>
  <c r="T167" i="72" s="1"/>
  <c r="Q167" i="72"/>
  <c r="A167" i="72"/>
  <c r="R167" i="72" s="1"/>
  <c r="S166" i="72"/>
  <c r="T166" i="72" s="1"/>
  <c r="Q166" i="72"/>
  <c r="A166" i="72"/>
  <c r="R166" i="72" s="1"/>
  <c r="S165" i="72"/>
  <c r="T165" i="72" s="1"/>
  <c r="Q165" i="72"/>
  <c r="A165" i="72"/>
  <c r="R165" i="72" s="1"/>
  <c r="S164" i="72"/>
  <c r="T164" i="72" s="1"/>
  <c r="Q164" i="72"/>
  <c r="A164" i="72"/>
  <c r="R164" i="72" s="1"/>
  <c r="S163" i="72"/>
  <c r="T163" i="72" s="1"/>
  <c r="Q163" i="72"/>
  <c r="A163" i="72"/>
  <c r="R163" i="72" s="1"/>
  <c r="S162" i="72"/>
  <c r="T162" i="72" s="1"/>
  <c r="Q162" i="72"/>
  <c r="A162" i="72"/>
  <c r="R162" i="72" s="1"/>
  <c r="S161" i="72"/>
  <c r="T161" i="72" s="1"/>
  <c r="Q161" i="72"/>
  <c r="A161" i="72"/>
  <c r="R161" i="72" s="1"/>
  <c r="S160" i="72"/>
  <c r="T160" i="72" s="1"/>
  <c r="Q160" i="72"/>
  <c r="A160" i="72"/>
  <c r="R160" i="72" s="1"/>
  <c r="S159" i="72"/>
  <c r="T159" i="72" s="1"/>
  <c r="Q159" i="72"/>
  <c r="A159" i="72"/>
  <c r="R159" i="72" s="1"/>
  <c r="S158" i="72"/>
  <c r="T158" i="72" s="1"/>
  <c r="Q158" i="72"/>
  <c r="A158" i="72"/>
  <c r="R158" i="72" s="1"/>
  <c r="S157" i="72"/>
  <c r="T157" i="72" s="1"/>
  <c r="Q157" i="72"/>
  <c r="A157" i="72"/>
  <c r="R157" i="72" s="1"/>
  <c r="S156" i="72"/>
  <c r="T156" i="72" s="1"/>
  <c r="Q156" i="72"/>
  <c r="A156" i="72"/>
  <c r="R156" i="72" s="1"/>
  <c r="S155" i="72"/>
  <c r="T155" i="72" s="1"/>
  <c r="Q155" i="72"/>
  <c r="A155" i="72"/>
  <c r="R155" i="72" s="1"/>
  <c r="S154" i="72"/>
  <c r="T154" i="72" s="1"/>
  <c r="Q154" i="72"/>
  <c r="A154" i="72"/>
  <c r="R154" i="72" s="1"/>
  <c r="S153" i="72"/>
  <c r="T153" i="72" s="1"/>
  <c r="Q153" i="72"/>
  <c r="A153" i="72"/>
  <c r="R153" i="72" s="1"/>
  <c r="S152" i="72"/>
  <c r="T152" i="72" s="1"/>
  <c r="Q152" i="72"/>
  <c r="A152" i="72"/>
  <c r="R152" i="72" s="1"/>
  <c r="S151" i="72"/>
  <c r="T151" i="72" s="1"/>
  <c r="Q151" i="72"/>
  <c r="A151" i="72"/>
  <c r="R151" i="72" s="1"/>
  <c r="S150" i="72"/>
  <c r="T150" i="72" s="1"/>
  <c r="Q150" i="72"/>
  <c r="A150" i="72"/>
  <c r="R150" i="72" s="1"/>
  <c r="S149" i="72"/>
  <c r="T149" i="72" s="1"/>
  <c r="Q149" i="72"/>
  <c r="A149" i="72"/>
  <c r="R149" i="72" s="1"/>
  <c r="S148" i="72"/>
  <c r="T148" i="72" s="1"/>
  <c r="Q148" i="72"/>
  <c r="A148" i="72"/>
  <c r="R148" i="72" s="1"/>
  <c r="S147" i="72"/>
  <c r="T147" i="72" s="1"/>
  <c r="Q147" i="72"/>
  <c r="A147" i="72"/>
  <c r="R147" i="72" s="1"/>
  <c r="S146" i="72"/>
  <c r="T146" i="72" s="1"/>
  <c r="Q146" i="72"/>
  <c r="A146" i="72"/>
  <c r="R146" i="72" s="1"/>
  <c r="S145" i="72"/>
  <c r="T145" i="72" s="1"/>
  <c r="Q145" i="72"/>
  <c r="A145" i="72"/>
  <c r="R145" i="72" s="1"/>
  <c r="S144" i="72"/>
  <c r="T144" i="72" s="1"/>
  <c r="Q144" i="72"/>
  <c r="A144" i="72"/>
  <c r="R144" i="72" s="1"/>
  <c r="S143" i="72"/>
  <c r="T143" i="72" s="1"/>
  <c r="Q143" i="72"/>
  <c r="A143" i="72"/>
  <c r="R143" i="72" s="1"/>
  <c r="S142" i="72"/>
  <c r="T142" i="72" s="1"/>
  <c r="Q142" i="72"/>
  <c r="A142" i="72"/>
  <c r="R142" i="72" s="1"/>
  <c r="S141" i="72"/>
  <c r="T141" i="72" s="1"/>
  <c r="Q141" i="72"/>
  <c r="A141" i="72"/>
  <c r="R141" i="72" s="1"/>
  <c r="S140" i="72"/>
  <c r="T140" i="72" s="1"/>
  <c r="Q140" i="72"/>
  <c r="A140" i="72"/>
  <c r="R140" i="72" s="1"/>
  <c r="S139" i="72"/>
  <c r="T139" i="72" s="1"/>
  <c r="Q139" i="72"/>
  <c r="A139" i="72"/>
  <c r="R139" i="72" s="1"/>
  <c r="S138" i="72"/>
  <c r="T138" i="72" s="1"/>
  <c r="Q138" i="72"/>
  <c r="A138" i="72"/>
  <c r="R138" i="72" s="1"/>
  <c r="S137" i="72"/>
  <c r="T137" i="72" s="1"/>
  <c r="Q137" i="72"/>
  <c r="A137" i="72"/>
  <c r="R137" i="72" s="1"/>
  <c r="S136" i="72"/>
  <c r="T136" i="72" s="1"/>
  <c r="Q136" i="72"/>
  <c r="A136" i="72"/>
  <c r="R136" i="72" s="1"/>
  <c r="S135" i="72"/>
  <c r="T135" i="72" s="1"/>
  <c r="Q135" i="72"/>
  <c r="A135" i="72"/>
  <c r="R135" i="72" s="1"/>
  <c r="S134" i="72"/>
  <c r="T134" i="72" s="1"/>
  <c r="Q134" i="72"/>
  <c r="A134" i="72"/>
  <c r="R134" i="72" s="1"/>
  <c r="S133" i="72"/>
  <c r="T133" i="72" s="1"/>
  <c r="Q133" i="72"/>
  <c r="A133" i="72"/>
  <c r="R133" i="72" s="1"/>
  <c r="S132" i="72"/>
  <c r="T132" i="72" s="1"/>
  <c r="Q132" i="72"/>
  <c r="A132" i="72"/>
  <c r="R132" i="72" s="1"/>
  <c r="S131" i="72"/>
  <c r="T131" i="72" s="1"/>
  <c r="Q131" i="72"/>
  <c r="A131" i="72"/>
  <c r="R131" i="72" s="1"/>
  <c r="S130" i="72"/>
  <c r="T130" i="72" s="1"/>
  <c r="Q130" i="72"/>
  <c r="A130" i="72"/>
  <c r="R130" i="72" s="1"/>
  <c r="S129" i="72"/>
  <c r="T129" i="72" s="1"/>
  <c r="Q129" i="72"/>
  <c r="A129" i="72"/>
  <c r="R129" i="72" s="1"/>
  <c r="S128" i="72"/>
  <c r="T128" i="72" s="1"/>
  <c r="Q128" i="72"/>
  <c r="A128" i="72"/>
  <c r="R128" i="72" s="1"/>
  <c r="S127" i="72"/>
  <c r="T127" i="72" s="1"/>
  <c r="Q127" i="72"/>
  <c r="A127" i="72"/>
  <c r="R127" i="72" s="1"/>
  <c r="S126" i="72"/>
  <c r="T126" i="72" s="1"/>
  <c r="Q126" i="72"/>
  <c r="A126" i="72"/>
  <c r="R126" i="72" s="1"/>
  <c r="S125" i="72"/>
  <c r="T125" i="72" s="1"/>
  <c r="Q125" i="72"/>
  <c r="A125" i="72"/>
  <c r="R125" i="72" s="1"/>
  <c r="S124" i="72"/>
  <c r="T124" i="72" s="1"/>
  <c r="Q124" i="72"/>
  <c r="A124" i="72"/>
  <c r="R124" i="72" s="1"/>
  <c r="S123" i="72"/>
  <c r="T123" i="72" s="1"/>
  <c r="Q123" i="72"/>
  <c r="A123" i="72"/>
  <c r="R123" i="72" s="1"/>
  <c r="S122" i="72"/>
  <c r="T122" i="72" s="1"/>
  <c r="Q122" i="72"/>
  <c r="A122" i="72"/>
  <c r="R122" i="72" s="1"/>
  <c r="S121" i="72"/>
  <c r="T121" i="72" s="1"/>
  <c r="Q121" i="72"/>
  <c r="A121" i="72"/>
  <c r="R121" i="72" s="1"/>
  <c r="S120" i="72"/>
  <c r="T120" i="72" s="1"/>
  <c r="Q120" i="72"/>
  <c r="A120" i="72"/>
  <c r="R120" i="72" s="1"/>
  <c r="S119" i="72"/>
  <c r="T119" i="72" s="1"/>
  <c r="Q119" i="72"/>
  <c r="A119" i="72"/>
  <c r="R119" i="72" s="1"/>
  <c r="S118" i="72"/>
  <c r="T118" i="72" s="1"/>
  <c r="Q118" i="72"/>
  <c r="A118" i="72"/>
  <c r="R118" i="72" s="1"/>
  <c r="S117" i="72"/>
  <c r="T117" i="72" s="1"/>
  <c r="Q117" i="72"/>
  <c r="A117" i="72"/>
  <c r="R117" i="72" s="1"/>
  <c r="S116" i="72"/>
  <c r="T116" i="72" s="1"/>
  <c r="Q116" i="72"/>
  <c r="A116" i="72"/>
  <c r="R116" i="72" s="1"/>
  <c r="S115" i="72"/>
  <c r="T115" i="72" s="1"/>
  <c r="Q115" i="72"/>
  <c r="A115" i="72"/>
  <c r="R115" i="72" s="1"/>
  <c r="S114" i="72"/>
  <c r="T114" i="72" s="1"/>
  <c r="Q114" i="72"/>
  <c r="A114" i="72"/>
  <c r="R114" i="72" s="1"/>
  <c r="S113" i="72"/>
  <c r="T113" i="72" s="1"/>
  <c r="Q113" i="72"/>
  <c r="A113" i="72"/>
  <c r="R113" i="72" s="1"/>
  <c r="S112" i="72"/>
  <c r="T112" i="72" s="1"/>
  <c r="Q112" i="72"/>
  <c r="A112" i="72"/>
  <c r="R112" i="72" s="1"/>
  <c r="S111" i="72"/>
  <c r="T111" i="72" s="1"/>
  <c r="Q111" i="72"/>
  <c r="A111" i="72"/>
  <c r="R111" i="72" s="1"/>
  <c r="S110" i="72"/>
  <c r="T110" i="72" s="1"/>
  <c r="Q110" i="72"/>
  <c r="A110" i="72"/>
  <c r="R110" i="72" s="1"/>
  <c r="S109" i="72"/>
  <c r="T109" i="72" s="1"/>
  <c r="Q109" i="72"/>
  <c r="A109" i="72"/>
  <c r="R109" i="72" s="1"/>
  <c r="S108" i="72"/>
  <c r="T108" i="72" s="1"/>
  <c r="Q108" i="72"/>
  <c r="A108" i="72"/>
  <c r="R108" i="72" s="1"/>
  <c r="S107" i="72"/>
  <c r="T107" i="72" s="1"/>
  <c r="Q107" i="72"/>
  <c r="A107" i="72"/>
  <c r="R107" i="72" s="1"/>
  <c r="S106" i="72"/>
  <c r="T106" i="72" s="1"/>
  <c r="Q106" i="72"/>
  <c r="A106" i="72"/>
  <c r="R106" i="72" s="1"/>
  <c r="S105" i="72"/>
  <c r="T105" i="72" s="1"/>
  <c r="Q105" i="72"/>
  <c r="A105" i="72"/>
  <c r="R105" i="72" s="1"/>
  <c r="S104" i="72"/>
  <c r="T104" i="72" s="1"/>
  <c r="Q104" i="72"/>
  <c r="A104" i="72"/>
  <c r="R104" i="72" s="1"/>
  <c r="S103" i="72"/>
  <c r="T103" i="72" s="1"/>
  <c r="Q103" i="72"/>
  <c r="A103" i="72"/>
  <c r="R103" i="72" s="1"/>
  <c r="S102" i="72"/>
  <c r="T102" i="72" s="1"/>
  <c r="Q102" i="72"/>
  <c r="A102" i="72"/>
  <c r="R102" i="72" s="1"/>
  <c r="S101" i="72"/>
  <c r="T101" i="72" s="1"/>
  <c r="Q101" i="72"/>
  <c r="A101" i="72"/>
  <c r="R101" i="72" s="1"/>
  <c r="S100" i="72"/>
  <c r="T100" i="72" s="1"/>
  <c r="Q100" i="72"/>
  <c r="A100" i="72"/>
  <c r="R100" i="72" s="1"/>
  <c r="S99" i="72"/>
  <c r="T99" i="72" s="1"/>
  <c r="Q99" i="72"/>
  <c r="A99" i="72"/>
  <c r="R99" i="72" s="1"/>
  <c r="S98" i="72"/>
  <c r="T98" i="72" s="1"/>
  <c r="Q98" i="72"/>
  <c r="A98" i="72"/>
  <c r="R98" i="72" s="1"/>
  <c r="S97" i="72"/>
  <c r="T97" i="72" s="1"/>
  <c r="Q97" i="72"/>
  <c r="A97" i="72"/>
  <c r="R97" i="72" s="1"/>
  <c r="S96" i="72"/>
  <c r="T96" i="72" s="1"/>
  <c r="Q96" i="72"/>
  <c r="A96" i="72"/>
  <c r="R96" i="72" s="1"/>
  <c r="S95" i="72"/>
  <c r="T95" i="72" s="1"/>
  <c r="Q95" i="72"/>
  <c r="A95" i="72"/>
  <c r="R95" i="72" s="1"/>
  <c r="S94" i="72"/>
  <c r="T94" i="72" s="1"/>
  <c r="Q94" i="72"/>
  <c r="A94" i="72"/>
  <c r="R94" i="72" s="1"/>
  <c r="S93" i="72"/>
  <c r="T93" i="72" s="1"/>
  <c r="Q93" i="72"/>
  <c r="A93" i="72"/>
  <c r="R93" i="72" s="1"/>
  <c r="S92" i="72"/>
  <c r="T92" i="72" s="1"/>
  <c r="Q92" i="72"/>
  <c r="A92" i="72"/>
  <c r="R92" i="72" s="1"/>
  <c r="S91" i="72"/>
  <c r="T91" i="72" s="1"/>
  <c r="Q91" i="72"/>
  <c r="A91" i="72"/>
  <c r="R91" i="72" s="1"/>
  <c r="S90" i="72"/>
  <c r="T90" i="72" s="1"/>
  <c r="Q90" i="72"/>
  <c r="A90" i="72"/>
  <c r="R90" i="72" s="1"/>
  <c r="S89" i="72"/>
  <c r="T89" i="72" s="1"/>
  <c r="Q89" i="72"/>
  <c r="A89" i="72"/>
  <c r="R89" i="72" s="1"/>
  <c r="S88" i="72"/>
  <c r="T88" i="72" s="1"/>
  <c r="Q88" i="72"/>
  <c r="A88" i="72"/>
  <c r="R88" i="72" s="1"/>
  <c r="S87" i="72"/>
  <c r="T87" i="72" s="1"/>
  <c r="Q87" i="72"/>
  <c r="A87" i="72"/>
  <c r="R87" i="72" s="1"/>
  <c r="S86" i="72"/>
  <c r="T86" i="72" s="1"/>
  <c r="Q86" i="72"/>
  <c r="A86" i="72"/>
  <c r="R86" i="72" s="1"/>
  <c r="S85" i="72"/>
  <c r="T85" i="72" s="1"/>
  <c r="Q85" i="72"/>
  <c r="A85" i="72"/>
  <c r="R85" i="72" s="1"/>
  <c r="S84" i="72"/>
  <c r="T84" i="72" s="1"/>
  <c r="Q84" i="72"/>
  <c r="A84" i="72"/>
  <c r="R84" i="72" s="1"/>
  <c r="S83" i="72"/>
  <c r="T83" i="72" s="1"/>
  <c r="Q83" i="72"/>
  <c r="A83" i="72"/>
  <c r="R83" i="72" s="1"/>
  <c r="S82" i="72"/>
  <c r="T82" i="72" s="1"/>
  <c r="Q82" i="72"/>
  <c r="A82" i="72"/>
  <c r="R82" i="72" s="1"/>
  <c r="S81" i="72"/>
  <c r="T81" i="72" s="1"/>
  <c r="Q81" i="72"/>
  <c r="A81" i="72"/>
  <c r="R81" i="72" s="1"/>
  <c r="S80" i="72"/>
  <c r="T80" i="72" s="1"/>
  <c r="Q80" i="72"/>
  <c r="A80" i="72"/>
  <c r="R80" i="72" s="1"/>
  <c r="S79" i="72"/>
  <c r="T79" i="72" s="1"/>
  <c r="Q79" i="72"/>
  <c r="A79" i="72"/>
  <c r="R79" i="72" s="1"/>
  <c r="S78" i="72"/>
  <c r="T78" i="72" s="1"/>
  <c r="Q78" i="72"/>
  <c r="A78" i="72"/>
  <c r="R78" i="72" s="1"/>
  <c r="S77" i="72"/>
  <c r="T77" i="72" s="1"/>
  <c r="Q77" i="72"/>
  <c r="A77" i="72"/>
  <c r="R77" i="72" s="1"/>
  <c r="S76" i="72"/>
  <c r="T76" i="72" s="1"/>
  <c r="Q76" i="72"/>
  <c r="A76" i="72"/>
  <c r="R76" i="72" s="1"/>
  <c r="S75" i="72"/>
  <c r="T75" i="72" s="1"/>
  <c r="Q75" i="72"/>
  <c r="A75" i="72"/>
  <c r="R75" i="72" s="1"/>
  <c r="S74" i="72"/>
  <c r="T74" i="72" s="1"/>
  <c r="Q74" i="72"/>
  <c r="A74" i="72"/>
  <c r="R74" i="72" s="1"/>
  <c r="S73" i="72"/>
  <c r="T73" i="72" s="1"/>
  <c r="Q73" i="72"/>
  <c r="A73" i="72"/>
  <c r="R73" i="72" s="1"/>
  <c r="S72" i="72"/>
  <c r="T72" i="72" s="1"/>
  <c r="Q72" i="72"/>
  <c r="A72" i="72"/>
  <c r="R72" i="72" s="1"/>
  <c r="S71" i="72"/>
  <c r="T71" i="72" s="1"/>
  <c r="Q71" i="72"/>
  <c r="A71" i="72"/>
  <c r="R71" i="72" s="1"/>
  <c r="S70" i="72"/>
  <c r="T70" i="72" s="1"/>
  <c r="Q70" i="72"/>
  <c r="A70" i="72"/>
  <c r="R70" i="72" s="1"/>
  <c r="S69" i="72"/>
  <c r="T69" i="72" s="1"/>
  <c r="Q69" i="72"/>
  <c r="A69" i="72"/>
  <c r="R69" i="72" s="1"/>
  <c r="S68" i="72"/>
  <c r="T68" i="72" s="1"/>
  <c r="Q68" i="72"/>
  <c r="A68" i="72"/>
  <c r="R68" i="72" s="1"/>
  <c r="S67" i="72"/>
  <c r="T67" i="72" s="1"/>
  <c r="Q67" i="72"/>
  <c r="A67" i="72"/>
  <c r="R67" i="72" s="1"/>
  <c r="S66" i="72"/>
  <c r="T66" i="72" s="1"/>
  <c r="Q66" i="72"/>
  <c r="A66" i="72"/>
  <c r="R66" i="72" s="1"/>
  <c r="S65" i="72"/>
  <c r="T65" i="72" s="1"/>
  <c r="Q65" i="72"/>
  <c r="A65" i="72"/>
  <c r="R65" i="72" s="1"/>
  <c r="S64" i="72"/>
  <c r="T64" i="72" s="1"/>
  <c r="Q64" i="72"/>
  <c r="A64" i="72"/>
  <c r="R64" i="72" s="1"/>
  <c r="S63" i="72"/>
  <c r="T63" i="72" s="1"/>
  <c r="S62" i="72"/>
  <c r="T62" i="72" s="1"/>
  <c r="S61" i="72"/>
  <c r="T61" i="72" s="1"/>
  <c r="S60" i="72"/>
  <c r="T60" i="72" s="1"/>
  <c r="S59" i="72"/>
  <c r="T59" i="72" s="1"/>
  <c r="S58" i="72"/>
  <c r="T58" i="72" s="1"/>
  <c r="Q58" i="72"/>
  <c r="A58" i="72"/>
  <c r="R58" i="72" s="1"/>
  <c r="S57" i="72"/>
  <c r="T57" i="72" s="1"/>
  <c r="Q57" i="72"/>
  <c r="A57" i="72" s="1"/>
  <c r="R57" i="72" s="1"/>
  <c r="S56" i="72"/>
  <c r="T56" i="72" s="1"/>
  <c r="Q56" i="72"/>
  <c r="A56" i="72" s="1"/>
  <c r="R56" i="72" s="1"/>
  <c r="S55" i="72"/>
  <c r="T55" i="72" s="1"/>
  <c r="S54" i="72"/>
  <c r="T54" i="72" s="1"/>
  <c r="Q54" i="72"/>
  <c r="A54" i="72"/>
  <c r="R54" i="72" s="1"/>
  <c r="S53" i="72"/>
  <c r="T53" i="72" s="1"/>
  <c r="S52" i="72"/>
  <c r="T52" i="72" s="1"/>
  <c r="Q52" i="72"/>
  <c r="A52" i="72"/>
  <c r="R52" i="72" s="1"/>
  <c r="S51" i="72"/>
  <c r="T51" i="72" s="1"/>
  <c r="S50" i="72"/>
  <c r="T50" i="72" s="1"/>
  <c r="S49" i="72"/>
  <c r="T49" i="72" s="1"/>
  <c r="Q49" i="72"/>
  <c r="A49" i="72"/>
  <c r="R49" i="72" s="1"/>
  <c r="S48" i="72"/>
  <c r="T48" i="72" s="1"/>
  <c r="S47" i="72"/>
  <c r="T47" i="72" s="1"/>
  <c r="S46" i="72"/>
  <c r="T46" i="72" s="1"/>
  <c r="S45" i="72"/>
  <c r="T45" i="72" s="1"/>
  <c r="S44" i="72"/>
  <c r="T44" i="72" s="1"/>
  <c r="S43" i="72"/>
  <c r="T43" i="72" s="1"/>
  <c r="S42" i="72"/>
  <c r="T42" i="72" s="1"/>
  <c r="S41" i="72"/>
  <c r="T41" i="72" s="1"/>
  <c r="S40" i="72"/>
  <c r="T40" i="72" s="1"/>
  <c r="S39" i="72"/>
  <c r="T39" i="72" s="1"/>
  <c r="S38" i="72"/>
  <c r="T38" i="72" s="1"/>
  <c r="S37" i="72"/>
  <c r="T37" i="72" s="1"/>
  <c r="S36" i="72"/>
  <c r="T36" i="72" s="1"/>
  <c r="S35" i="72"/>
  <c r="T35" i="72" s="1"/>
  <c r="Q35" i="72"/>
  <c r="A35" i="72"/>
  <c r="R35" i="72" s="1"/>
  <c r="S34" i="72"/>
  <c r="T34" i="72" s="1"/>
  <c r="S33" i="72"/>
  <c r="T33" i="72" s="1"/>
  <c r="T32" i="72"/>
  <c r="S32" i="72"/>
  <c r="S31" i="72"/>
  <c r="T31" i="72" s="1"/>
  <c r="S30" i="72"/>
  <c r="T30" i="72" s="1"/>
  <c r="S29" i="72"/>
  <c r="T29" i="72" s="1"/>
  <c r="S28" i="72"/>
  <c r="T28" i="72" s="1"/>
  <c r="S27" i="72"/>
  <c r="T27" i="72" s="1"/>
  <c r="S26" i="72"/>
  <c r="T26" i="72" s="1"/>
  <c r="S25" i="72"/>
  <c r="T25" i="72" s="1"/>
  <c r="S24" i="72"/>
  <c r="T24" i="72" s="1"/>
  <c r="Q24" i="72"/>
  <c r="A24" i="72"/>
  <c r="R24" i="72" s="1"/>
  <c r="S23" i="72"/>
  <c r="T23" i="72" s="1"/>
  <c r="S22" i="72"/>
  <c r="T22" i="72" s="1"/>
  <c r="S21" i="72"/>
  <c r="T21" i="72" s="1"/>
  <c r="S20" i="72"/>
  <c r="T20" i="72" s="1"/>
  <c r="S19" i="72"/>
  <c r="T19" i="72" s="1"/>
  <c r="S18" i="72"/>
  <c r="T18" i="72" s="1"/>
  <c r="S17" i="72"/>
  <c r="T17" i="72" s="1"/>
  <c r="S16" i="72"/>
  <c r="T16" i="72" s="1"/>
  <c r="S15" i="72"/>
  <c r="T15" i="72" s="1"/>
  <c r="S14" i="72"/>
  <c r="T14" i="72" s="1"/>
  <c r="S13" i="72"/>
  <c r="T13" i="72" s="1"/>
  <c r="S12" i="72"/>
  <c r="T12" i="72" s="1"/>
  <c r="S11" i="72"/>
  <c r="T11" i="72" s="1"/>
  <c r="S10" i="72"/>
  <c r="T10" i="72" s="1"/>
  <c r="Q10" i="72"/>
  <c r="A10" i="72"/>
  <c r="R10" i="72" s="1"/>
  <c r="S9" i="72"/>
  <c r="T9" i="72" s="1"/>
  <c r="S8" i="72"/>
  <c r="T8" i="72" s="1"/>
  <c r="S7" i="72"/>
  <c r="T7" i="72" s="1"/>
  <c r="A388" i="71"/>
  <c r="A387" i="71"/>
  <c r="R384" i="71" s="1"/>
  <c r="A386" i="71"/>
  <c r="R383" i="71" s="1"/>
  <c r="S385" i="71"/>
  <c r="T385" i="71" s="1"/>
  <c r="R385" i="71"/>
  <c r="A385" i="71"/>
  <c r="R382" i="71" s="1"/>
  <c r="S384" i="71"/>
  <c r="T384" i="71" s="1"/>
  <c r="A384" i="71"/>
  <c r="R381" i="71" s="1"/>
  <c r="S383" i="71"/>
  <c r="T383" i="71" s="1"/>
  <c r="A383" i="71"/>
  <c r="R380" i="71" s="1"/>
  <c r="S382" i="71"/>
  <c r="T382" i="71" s="1"/>
  <c r="A382" i="71"/>
  <c r="S381" i="71"/>
  <c r="T381" i="71" s="1"/>
  <c r="A381" i="71"/>
  <c r="R378" i="71" s="1"/>
  <c r="S380" i="71"/>
  <c r="T380" i="71" s="1"/>
  <c r="A380" i="71"/>
  <c r="R377" i="71" s="1"/>
  <c r="S379" i="71"/>
  <c r="T379" i="71" s="1"/>
  <c r="R379" i="71"/>
  <c r="A379" i="71"/>
  <c r="R376" i="71" s="1"/>
  <c r="S378" i="71"/>
  <c r="T378" i="71" s="1"/>
  <c r="A378" i="71"/>
  <c r="R375" i="71" s="1"/>
  <c r="S377" i="71"/>
  <c r="T377" i="71" s="1"/>
  <c r="A377" i="71"/>
  <c r="R374" i="71" s="1"/>
  <c r="A376" i="71"/>
  <c r="R373" i="71" s="1"/>
  <c r="S375" i="71"/>
  <c r="T375" i="71" s="1"/>
  <c r="A375" i="71"/>
  <c r="R372" i="71" s="1"/>
  <c r="S374" i="71"/>
  <c r="T374" i="71" s="1"/>
  <c r="A374" i="71"/>
  <c r="R371" i="71" s="1"/>
  <c r="S373" i="71"/>
  <c r="T373" i="71" s="1"/>
  <c r="A373" i="71"/>
  <c r="R370" i="71" s="1"/>
  <c r="S372" i="71"/>
  <c r="T372" i="71" s="1"/>
  <c r="A372" i="71"/>
  <c r="R369" i="71" s="1"/>
  <c r="S371" i="71"/>
  <c r="T371" i="71" s="1"/>
  <c r="A371" i="71"/>
  <c r="R368" i="71" s="1"/>
  <c r="S370" i="71"/>
  <c r="T370" i="71" s="1"/>
  <c r="A370" i="71"/>
  <c r="R367" i="71" s="1"/>
  <c r="S369" i="71"/>
  <c r="T369" i="71" s="1"/>
  <c r="A369" i="71"/>
  <c r="R366" i="71" s="1"/>
  <c r="S368" i="71"/>
  <c r="T368" i="71" s="1"/>
  <c r="A368" i="71"/>
  <c r="R365" i="71" s="1"/>
  <c r="S367" i="71"/>
  <c r="T367" i="71" s="1"/>
  <c r="A367" i="71"/>
  <c r="R364" i="71" s="1"/>
  <c r="S366" i="71"/>
  <c r="T366" i="71" s="1"/>
  <c r="A366" i="71"/>
  <c r="R363" i="71" s="1"/>
  <c r="S365" i="71"/>
  <c r="T365" i="71" s="1"/>
  <c r="A365" i="71"/>
  <c r="S364" i="71"/>
  <c r="T364" i="71" s="1"/>
  <c r="A364" i="71"/>
  <c r="S363" i="71"/>
  <c r="T363" i="71" s="1"/>
  <c r="A363" i="71"/>
  <c r="A362" i="71"/>
  <c r="A361" i="71"/>
  <c r="A360" i="71"/>
  <c r="A359" i="71"/>
  <c r="A358" i="71"/>
  <c r="A357" i="71"/>
  <c r="A356" i="71"/>
  <c r="A355" i="71"/>
  <c r="A354" i="71"/>
  <c r="A353" i="71"/>
  <c r="A352" i="71"/>
  <c r="A351" i="71"/>
  <c r="A350" i="71"/>
  <c r="A349" i="71"/>
  <c r="A348" i="71"/>
  <c r="A347" i="71"/>
  <c r="R344" i="71" s="1"/>
  <c r="A346" i="71"/>
  <c r="A345" i="71"/>
  <c r="S344" i="71"/>
  <c r="T344" i="71" s="1"/>
  <c r="A344" i="71"/>
  <c r="A343" i="71"/>
  <c r="R340" i="71" s="1"/>
  <c r="A342" i="71"/>
  <c r="A341" i="71"/>
  <c r="R338" i="71" s="1"/>
  <c r="S340" i="71"/>
  <c r="T340" i="71" s="1"/>
  <c r="A340" i="71"/>
  <c r="R337" i="71" s="1"/>
  <c r="S339" i="71"/>
  <c r="T339" i="71" s="1"/>
  <c r="R339" i="71"/>
  <c r="A339" i="71"/>
  <c r="R336" i="71" s="1"/>
  <c r="S338" i="71"/>
  <c r="T338" i="71" s="1"/>
  <c r="A338" i="71"/>
  <c r="R335" i="71" s="1"/>
  <c r="S337" i="71"/>
  <c r="T337" i="71" s="1"/>
  <c r="A337" i="71"/>
  <c r="R334" i="71" s="1"/>
  <c r="S336" i="71"/>
  <c r="T336" i="71" s="1"/>
  <c r="A336" i="71"/>
  <c r="R333" i="71" s="1"/>
  <c r="S335" i="71"/>
  <c r="T335" i="71" s="1"/>
  <c r="A335" i="71"/>
  <c r="R332" i="71" s="1"/>
  <c r="S334" i="71"/>
  <c r="T334" i="71" s="1"/>
  <c r="Q334" i="71"/>
  <c r="A334" i="71"/>
  <c r="R331" i="71" s="1"/>
  <c r="S333" i="71"/>
  <c r="T333" i="71" s="1"/>
  <c r="Q333" i="71"/>
  <c r="A333" i="71"/>
  <c r="R330" i="71" s="1"/>
  <c r="S332" i="71"/>
  <c r="T332" i="71" s="1"/>
  <c r="Q332" i="71"/>
  <c r="A332" i="71"/>
  <c r="R329" i="71" s="1"/>
  <c r="S331" i="71"/>
  <c r="T331" i="71" s="1"/>
  <c r="Q331" i="71"/>
  <c r="A331" i="71"/>
  <c r="R328" i="71" s="1"/>
  <c r="S330" i="71"/>
  <c r="T330" i="71" s="1"/>
  <c r="Q330" i="71"/>
  <c r="A330" i="71"/>
  <c r="R327" i="71" s="1"/>
  <c r="S329" i="71"/>
  <c r="T329" i="71" s="1"/>
  <c r="Q329" i="71"/>
  <c r="A329" i="71"/>
  <c r="R326" i="71" s="1"/>
  <c r="S328" i="71"/>
  <c r="T328" i="71" s="1"/>
  <c r="Q328" i="71"/>
  <c r="A328" i="71"/>
  <c r="R325" i="71" s="1"/>
  <c r="S327" i="71"/>
  <c r="T327" i="71" s="1"/>
  <c r="Q327" i="71"/>
  <c r="A327" i="71"/>
  <c r="R324" i="71" s="1"/>
  <c r="S326" i="71"/>
  <c r="T326" i="71" s="1"/>
  <c r="Q326" i="71"/>
  <c r="A326" i="71"/>
  <c r="R323" i="71" s="1"/>
  <c r="S325" i="71"/>
  <c r="T325" i="71" s="1"/>
  <c r="Q325" i="71"/>
  <c r="A325" i="71"/>
  <c r="R322" i="71" s="1"/>
  <c r="S324" i="71"/>
  <c r="T324" i="71" s="1"/>
  <c r="Q324" i="71"/>
  <c r="A324" i="71"/>
  <c r="R321" i="71" s="1"/>
  <c r="S323" i="71"/>
  <c r="T323" i="71" s="1"/>
  <c r="Q323" i="71"/>
  <c r="A323" i="71"/>
  <c r="R320" i="71" s="1"/>
  <c r="S322" i="71"/>
  <c r="T322" i="71" s="1"/>
  <c r="Q322" i="71"/>
  <c r="A322" i="71"/>
  <c r="R319" i="71" s="1"/>
  <c r="S321" i="71"/>
  <c r="T321" i="71" s="1"/>
  <c r="Q321" i="71"/>
  <c r="A321" i="71"/>
  <c r="R318" i="71" s="1"/>
  <c r="S320" i="71"/>
  <c r="T320" i="71" s="1"/>
  <c r="Q320" i="71"/>
  <c r="A320" i="71"/>
  <c r="R317" i="71" s="1"/>
  <c r="S319" i="71"/>
  <c r="T319" i="71" s="1"/>
  <c r="Q319" i="71"/>
  <c r="A319" i="71"/>
  <c r="R316" i="71" s="1"/>
  <c r="S318" i="71"/>
  <c r="T318" i="71" s="1"/>
  <c r="Q318" i="71"/>
  <c r="A318" i="71"/>
  <c r="R315" i="71" s="1"/>
  <c r="S317" i="71"/>
  <c r="T317" i="71" s="1"/>
  <c r="Q317" i="71"/>
  <c r="A317" i="71"/>
  <c r="R314" i="71" s="1"/>
  <c r="S316" i="71"/>
  <c r="T316" i="71" s="1"/>
  <c r="Q316" i="71"/>
  <c r="A316" i="71"/>
  <c r="R313" i="71" s="1"/>
  <c r="S315" i="71"/>
  <c r="T315" i="71" s="1"/>
  <c r="Q315" i="71"/>
  <c r="A315" i="71"/>
  <c r="R312" i="71" s="1"/>
  <c r="S314" i="71"/>
  <c r="T314" i="71" s="1"/>
  <c r="Q314" i="71"/>
  <c r="A314" i="71"/>
  <c r="R311" i="71" s="1"/>
  <c r="S313" i="71"/>
  <c r="T313" i="71" s="1"/>
  <c r="Q313" i="71"/>
  <c r="A313" i="71"/>
  <c r="R310" i="71" s="1"/>
  <c r="S312" i="71"/>
  <c r="T312" i="71" s="1"/>
  <c r="Q312" i="71"/>
  <c r="A312" i="71"/>
  <c r="R309" i="71" s="1"/>
  <c r="S311" i="71"/>
  <c r="T311" i="71" s="1"/>
  <c r="Q311" i="71"/>
  <c r="A311" i="71"/>
  <c r="R308" i="71" s="1"/>
  <c r="S310" i="71"/>
  <c r="T310" i="71" s="1"/>
  <c r="Q310" i="71"/>
  <c r="A310" i="71"/>
  <c r="R307" i="71" s="1"/>
  <c r="S309" i="71"/>
  <c r="T309" i="71" s="1"/>
  <c r="Q309" i="71"/>
  <c r="A309" i="71"/>
  <c r="R306" i="71" s="1"/>
  <c r="S308" i="71"/>
  <c r="T308" i="71" s="1"/>
  <c r="Q308" i="71"/>
  <c r="A308" i="71"/>
  <c r="R305" i="71" s="1"/>
  <c r="S307" i="71"/>
  <c r="T307" i="71" s="1"/>
  <c r="Q307" i="71"/>
  <c r="A307" i="71"/>
  <c r="R304" i="71" s="1"/>
  <c r="S306" i="71"/>
  <c r="T306" i="71" s="1"/>
  <c r="Q306" i="71"/>
  <c r="A306" i="71"/>
  <c r="R303" i="71" s="1"/>
  <c r="S305" i="71"/>
  <c r="T305" i="71" s="1"/>
  <c r="Q305" i="71"/>
  <c r="A305" i="71"/>
  <c r="R302" i="71" s="1"/>
  <c r="S304" i="71"/>
  <c r="T304" i="71" s="1"/>
  <c r="Q304" i="71"/>
  <c r="A304" i="71"/>
  <c r="R301" i="71" s="1"/>
  <c r="S303" i="71"/>
  <c r="T303" i="71" s="1"/>
  <c r="Q303" i="71"/>
  <c r="A303" i="71"/>
  <c r="R300" i="71" s="1"/>
  <c r="S302" i="71"/>
  <c r="T302" i="71" s="1"/>
  <c r="Q302" i="71"/>
  <c r="A302" i="71"/>
  <c r="R299" i="71" s="1"/>
  <c r="S301" i="71"/>
  <c r="T301" i="71" s="1"/>
  <c r="Q301" i="71"/>
  <c r="A301" i="71"/>
  <c r="R298" i="71" s="1"/>
  <c r="S300" i="71"/>
  <c r="T300" i="71" s="1"/>
  <c r="Q300" i="71"/>
  <c r="A300" i="71"/>
  <c r="R297" i="71" s="1"/>
  <c r="S299" i="71"/>
  <c r="T299" i="71" s="1"/>
  <c r="Q299" i="71"/>
  <c r="A299" i="71"/>
  <c r="R296" i="71" s="1"/>
  <c r="S298" i="71"/>
  <c r="T298" i="71" s="1"/>
  <c r="Q298" i="71"/>
  <c r="A298" i="71"/>
  <c r="R295" i="71" s="1"/>
  <c r="S297" i="71"/>
  <c r="T297" i="71" s="1"/>
  <c r="Q297" i="71"/>
  <c r="A297" i="71"/>
  <c r="R294" i="71" s="1"/>
  <c r="S296" i="71"/>
  <c r="T296" i="71" s="1"/>
  <c r="Q296" i="71"/>
  <c r="A296" i="71"/>
  <c r="R293" i="71" s="1"/>
  <c r="S295" i="71"/>
  <c r="T295" i="71" s="1"/>
  <c r="Q295" i="71"/>
  <c r="A295" i="71"/>
  <c r="R292" i="71" s="1"/>
  <c r="S294" i="71"/>
  <c r="T294" i="71" s="1"/>
  <c r="Q294" i="71"/>
  <c r="A294" i="71"/>
  <c r="R291" i="71" s="1"/>
  <c r="S293" i="71"/>
  <c r="T293" i="71" s="1"/>
  <c r="Q293" i="71"/>
  <c r="A293" i="71"/>
  <c r="R290" i="71" s="1"/>
  <c r="S292" i="71"/>
  <c r="T292" i="71" s="1"/>
  <c r="Q292" i="71"/>
  <c r="A292" i="71"/>
  <c r="R289" i="71" s="1"/>
  <c r="S291" i="71"/>
  <c r="T291" i="71" s="1"/>
  <c r="Q291" i="71"/>
  <c r="A291" i="71"/>
  <c r="R288" i="71" s="1"/>
  <c r="S290" i="71"/>
  <c r="T290" i="71" s="1"/>
  <c r="Q290" i="71"/>
  <c r="A290" i="71"/>
  <c r="R287" i="71" s="1"/>
  <c r="S289" i="71"/>
  <c r="T289" i="71" s="1"/>
  <c r="Q289" i="71"/>
  <c r="A289" i="71"/>
  <c r="R286" i="71" s="1"/>
  <c r="S288" i="71"/>
  <c r="T288" i="71" s="1"/>
  <c r="Q288" i="71"/>
  <c r="A288" i="71"/>
  <c r="R285" i="71" s="1"/>
  <c r="S287" i="71"/>
  <c r="T287" i="71" s="1"/>
  <c r="Q287" i="71"/>
  <c r="A287" i="71"/>
  <c r="R284" i="71" s="1"/>
  <c r="S286" i="71"/>
  <c r="T286" i="71" s="1"/>
  <c r="Q286" i="71"/>
  <c r="A286" i="71"/>
  <c r="R283" i="71" s="1"/>
  <c r="S285" i="71"/>
  <c r="T285" i="71" s="1"/>
  <c r="Q285" i="71"/>
  <c r="A285" i="71"/>
  <c r="R282" i="71" s="1"/>
  <c r="S284" i="71"/>
  <c r="T284" i="71" s="1"/>
  <c r="Q284" i="71"/>
  <c r="A284" i="71"/>
  <c r="R281" i="71" s="1"/>
  <c r="S283" i="71"/>
  <c r="T283" i="71" s="1"/>
  <c r="Q283" i="71"/>
  <c r="A283" i="71"/>
  <c r="R280" i="71" s="1"/>
  <c r="S282" i="71"/>
  <c r="T282" i="71" s="1"/>
  <c r="Q282" i="71"/>
  <c r="A282" i="71"/>
  <c r="R279" i="71" s="1"/>
  <c r="S281" i="71"/>
  <c r="T281" i="71" s="1"/>
  <c r="Q281" i="71"/>
  <c r="A281" i="71"/>
  <c r="R278" i="71" s="1"/>
  <c r="S280" i="71"/>
  <c r="T280" i="71" s="1"/>
  <c r="Q280" i="71"/>
  <c r="A280" i="71"/>
  <c r="R277" i="71" s="1"/>
  <c r="S279" i="71"/>
  <c r="T279" i="71" s="1"/>
  <c r="Q279" i="71"/>
  <c r="A279" i="71"/>
  <c r="R276" i="71" s="1"/>
  <c r="S278" i="71"/>
  <c r="T278" i="71" s="1"/>
  <c r="Q278" i="71"/>
  <c r="A278" i="71"/>
  <c r="R275" i="71" s="1"/>
  <c r="S277" i="71"/>
  <c r="T277" i="71" s="1"/>
  <c r="Q277" i="71"/>
  <c r="A277" i="71"/>
  <c r="R274" i="71" s="1"/>
  <c r="S276" i="71"/>
  <c r="T276" i="71" s="1"/>
  <c r="Q276" i="71"/>
  <c r="A276" i="71"/>
  <c r="R273" i="71" s="1"/>
  <c r="S275" i="71"/>
  <c r="T275" i="71" s="1"/>
  <c r="Q275" i="71"/>
  <c r="A275" i="71"/>
  <c r="R272" i="71" s="1"/>
  <c r="S274" i="71"/>
  <c r="T274" i="71" s="1"/>
  <c r="Q274" i="71"/>
  <c r="A274" i="71"/>
  <c r="R271" i="71" s="1"/>
  <c r="S273" i="71"/>
  <c r="T273" i="71" s="1"/>
  <c r="Q273" i="71"/>
  <c r="A273" i="71"/>
  <c r="R270" i="71" s="1"/>
  <c r="S272" i="71"/>
  <c r="T272" i="71" s="1"/>
  <c r="Q272" i="71"/>
  <c r="A272" i="71"/>
  <c r="R269" i="71" s="1"/>
  <c r="S271" i="71"/>
  <c r="T271" i="71" s="1"/>
  <c r="Q271" i="71"/>
  <c r="A271" i="71"/>
  <c r="R268" i="71" s="1"/>
  <c r="S270" i="71"/>
  <c r="T270" i="71" s="1"/>
  <c r="Q270" i="71"/>
  <c r="A270" i="71"/>
  <c r="R267" i="71" s="1"/>
  <c r="S269" i="71"/>
  <c r="T269" i="71" s="1"/>
  <c r="Q269" i="71"/>
  <c r="A269" i="71"/>
  <c r="R266" i="71" s="1"/>
  <c r="S268" i="71"/>
  <c r="T268" i="71" s="1"/>
  <c r="Q268" i="71"/>
  <c r="A268" i="71"/>
  <c r="R265" i="71" s="1"/>
  <c r="S267" i="71"/>
  <c r="T267" i="71" s="1"/>
  <c r="Q267" i="71"/>
  <c r="A267" i="71"/>
  <c r="R264" i="71" s="1"/>
  <c r="S266" i="71"/>
  <c r="T266" i="71" s="1"/>
  <c r="Q266" i="71"/>
  <c r="A266" i="71"/>
  <c r="R263" i="71" s="1"/>
  <c r="S265" i="71"/>
  <c r="T265" i="71" s="1"/>
  <c r="Q265" i="71"/>
  <c r="A265" i="71"/>
  <c r="R262" i="71" s="1"/>
  <c r="S264" i="71"/>
  <c r="T264" i="71" s="1"/>
  <c r="Q264" i="71"/>
  <c r="A264" i="71"/>
  <c r="R261" i="71" s="1"/>
  <c r="S263" i="71"/>
  <c r="T263" i="71" s="1"/>
  <c r="Q263" i="71"/>
  <c r="A263" i="71"/>
  <c r="R260" i="71" s="1"/>
  <c r="S262" i="71"/>
  <c r="T262" i="71" s="1"/>
  <c r="Q262" i="71"/>
  <c r="A262" i="71"/>
  <c r="R259" i="71" s="1"/>
  <c r="S261" i="71"/>
  <c r="T261" i="71" s="1"/>
  <c r="Q261" i="71"/>
  <c r="A261" i="71"/>
  <c r="R258" i="71" s="1"/>
  <c r="S260" i="71"/>
  <c r="T260" i="71" s="1"/>
  <c r="Q260" i="71"/>
  <c r="A260" i="71"/>
  <c r="R257" i="71" s="1"/>
  <c r="S259" i="71"/>
  <c r="T259" i="71" s="1"/>
  <c r="Q259" i="71"/>
  <c r="A259" i="71"/>
  <c r="R256" i="71" s="1"/>
  <c r="S258" i="71"/>
  <c r="T258" i="71" s="1"/>
  <c r="Q258" i="71"/>
  <c r="A258" i="71"/>
  <c r="R255" i="71" s="1"/>
  <c r="S257" i="71"/>
  <c r="T257" i="71" s="1"/>
  <c r="Q257" i="71"/>
  <c r="A257" i="71"/>
  <c r="R254" i="71" s="1"/>
  <c r="S256" i="71"/>
  <c r="T256" i="71" s="1"/>
  <c r="Q256" i="71"/>
  <c r="A256" i="71"/>
  <c r="R253" i="71" s="1"/>
  <c r="S255" i="71"/>
  <c r="T255" i="71" s="1"/>
  <c r="Q255" i="71"/>
  <c r="A255" i="71"/>
  <c r="R252" i="71" s="1"/>
  <c r="S254" i="71"/>
  <c r="T254" i="71" s="1"/>
  <c r="Q254" i="71"/>
  <c r="A254" i="71"/>
  <c r="R251" i="71" s="1"/>
  <c r="S253" i="71"/>
  <c r="T253" i="71" s="1"/>
  <c r="Q253" i="71"/>
  <c r="A253" i="71"/>
  <c r="R250" i="71" s="1"/>
  <c r="S252" i="71"/>
  <c r="T252" i="71" s="1"/>
  <c r="Q252" i="71"/>
  <c r="A252" i="71"/>
  <c r="R249" i="71" s="1"/>
  <c r="S251" i="71"/>
  <c r="T251" i="71" s="1"/>
  <c r="Q251" i="71"/>
  <c r="A251" i="71"/>
  <c r="R248" i="71" s="1"/>
  <c r="S250" i="71"/>
  <c r="T250" i="71" s="1"/>
  <c r="Q250" i="71"/>
  <c r="A250" i="71"/>
  <c r="R247" i="71" s="1"/>
  <c r="S249" i="71"/>
  <c r="T249" i="71" s="1"/>
  <c r="Q249" i="71"/>
  <c r="A249" i="71"/>
  <c r="R246" i="71" s="1"/>
  <c r="S248" i="71"/>
  <c r="T248" i="71" s="1"/>
  <c r="Q248" i="71"/>
  <c r="A248" i="71"/>
  <c r="R245" i="71" s="1"/>
  <c r="S247" i="71"/>
  <c r="T247" i="71" s="1"/>
  <c r="Q247" i="71"/>
  <c r="A247" i="71"/>
  <c r="R244" i="71" s="1"/>
  <c r="S246" i="71"/>
  <c r="T246" i="71" s="1"/>
  <c r="Q246" i="71"/>
  <c r="A246" i="71"/>
  <c r="R243" i="71" s="1"/>
  <c r="S245" i="71"/>
  <c r="T245" i="71" s="1"/>
  <c r="Q245" i="71"/>
  <c r="A245" i="71"/>
  <c r="R242" i="71" s="1"/>
  <c r="S244" i="71"/>
  <c r="T244" i="71" s="1"/>
  <c r="Q244" i="71"/>
  <c r="A244" i="71"/>
  <c r="R241" i="71" s="1"/>
  <c r="S243" i="71"/>
  <c r="T243" i="71" s="1"/>
  <c r="Q243" i="71"/>
  <c r="A243" i="71"/>
  <c r="R240" i="71" s="1"/>
  <c r="S242" i="71"/>
  <c r="T242" i="71" s="1"/>
  <c r="Q242" i="71"/>
  <c r="A242" i="71"/>
  <c r="R239" i="71" s="1"/>
  <c r="S241" i="71"/>
  <c r="T241" i="71" s="1"/>
  <c r="Q241" i="71"/>
  <c r="A241" i="71"/>
  <c r="R238" i="71" s="1"/>
  <c r="S240" i="71"/>
  <c r="T240" i="71" s="1"/>
  <c r="Q240" i="71"/>
  <c r="A240" i="71"/>
  <c r="R237" i="71" s="1"/>
  <c r="S239" i="71"/>
  <c r="T239" i="71" s="1"/>
  <c r="Q239" i="71"/>
  <c r="A239" i="71"/>
  <c r="R236" i="71" s="1"/>
  <c r="S238" i="71"/>
  <c r="T238" i="71" s="1"/>
  <c r="Q238" i="71"/>
  <c r="A238" i="71"/>
  <c r="R235" i="71" s="1"/>
  <c r="S237" i="71"/>
  <c r="T237" i="71" s="1"/>
  <c r="Q237" i="71"/>
  <c r="A237" i="71"/>
  <c r="R234" i="71" s="1"/>
  <c r="S236" i="71"/>
  <c r="T236" i="71" s="1"/>
  <c r="Q236" i="71"/>
  <c r="A236" i="71"/>
  <c r="R233" i="71" s="1"/>
  <c r="S235" i="71"/>
  <c r="T235" i="71" s="1"/>
  <c r="Q235" i="71"/>
  <c r="A235" i="71"/>
  <c r="R232" i="71" s="1"/>
  <c r="S234" i="71"/>
  <c r="T234" i="71" s="1"/>
  <c r="Q234" i="71"/>
  <c r="A234" i="71"/>
  <c r="R231" i="71" s="1"/>
  <c r="S233" i="71"/>
  <c r="T233" i="71" s="1"/>
  <c r="Q233" i="71"/>
  <c r="A233" i="71"/>
  <c r="R230" i="71" s="1"/>
  <c r="S232" i="71"/>
  <c r="T232" i="71" s="1"/>
  <c r="Q232" i="71"/>
  <c r="A232" i="71"/>
  <c r="R229" i="71" s="1"/>
  <c r="S231" i="71"/>
  <c r="T231" i="71" s="1"/>
  <c r="Q231" i="71"/>
  <c r="A231" i="71"/>
  <c r="R228" i="71" s="1"/>
  <c r="S230" i="71"/>
  <c r="T230" i="71" s="1"/>
  <c r="Q230" i="71"/>
  <c r="A230" i="71"/>
  <c r="R227" i="71" s="1"/>
  <c r="S229" i="71"/>
  <c r="T229" i="71" s="1"/>
  <c r="Q229" i="71"/>
  <c r="A229" i="71"/>
  <c r="R226" i="71" s="1"/>
  <c r="S228" i="71"/>
  <c r="T228" i="71" s="1"/>
  <c r="Q228" i="71"/>
  <c r="A228" i="71"/>
  <c r="R225" i="71" s="1"/>
  <c r="S227" i="71"/>
  <c r="T227" i="71" s="1"/>
  <c r="Q227" i="71"/>
  <c r="A227" i="71"/>
  <c r="R224" i="71" s="1"/>
  <c r="S226" i="71"/>
  <c r="T226" i="71" s="1"/>
  <c r="Q226" i="71"/>
  <c r="A226" i="71"/>
  <c r="R223" i="71" s="1"/>
  <c r="S225" i="71"/>
  <c r="T225" i="71" s="1"/>
  <c r="Q225" i="71"/>
  <c r="A225" i="71"/>
  <c r="R222" i="71" s="1"/>
  <c r="S224" i="71"/>
  <c r="T224" i="71" s="1"/>
  <c r="Q224" i="71"/>
  <c r="A224" i="71"/>
  <c r="R221" i="71" s="1"/>
  <c r="S223" i="71"/>
  <c r="T223" i="71" s="1"/>
  <c r="Q223" i="71"/>
  <c r="A223" i="71"/>
  <c r="R220" i="71" s="1"/>
  <c r="S222" i="71"/>
  <c r="T222" i="71" s="1"/>
  <c r="Q222" i="71"/>
  <c r="A222" i="71"/>
  <c r="R219" i="71" s="1"/>
  <c r="S221" i="71"/>
  <c r="T221" i="71" s="1"/>
  <c r="Q221" i="71"/>
  <c r="A221" i="71"/>
  <c r="R218" i="71" s="1"/>
  <c r="S220" i="71"/>
  <c r="T220" i="71" s="1"/>
  <c r="Q220" i="71"/>
  <c r="A220" i="71"/>
  <c r="R217" i="71" s="1"/>
  <c r="S219" i="71"/>
  <c r="T219" i="71" s="1"/>
  <c r="Q219" i="71"/>
  <c r="A219" i="71"/>
  <c r="R216" i="71" s="1"/>
  <c r="T218" i="71"/>
  <c r="S218" i="71"/>
  <c r="Q218" i="71"/>
  <c r="A218" i="71"/>
  <c r="R215" i="71" s="1"/>
  <c r="S217" i="71"/>
  <c r="T217" i="71" s="1"/>
  <c r="Q217" i="71"/>
  <c r="A217" i="71"/>
  <c r="R214" i="71" s="1"/>
  <c r="S216" i="71"/>
  <c r="T216" i="71" s="1"/>
  <c r="Q216" i="71"/>
  <c r="A216" i="71"/>
  <c r="R213" i="71" s="1"/>
  <c r="S215" i="71"/>
  <c r="T215" i="71" s="1"/>
  <c r="Q215" i="71"/>
  <c r="A215" i="71"/>
  <c r="R212" i="71" s="1"/>
  <c r="S214" i="71"/>
  <c r="T214" i="71" s="1"/>
  <c r="Q214" i="71"/>
  <c r="A214" i="71"/>
  <c r="R211" i="71" s="1"/>
  <c r="S213" i="71"/>
  <c r="T213" i="71" s="1"/>
  <c r="Q213" i="71"/>
  <c r="A213" i="71"/>
  <c r="R210" i="71" s="1"/>
  <c r="S212" i="71"/>
  <c r="T212" i="71" s="1"/>
  <c r="Q212" i="71"/>
  <c r="A212" i="71"/>
  <c r="R209" i="71" s="1"/>
  <c r="S211" i="71"/>
  <c r="T211" i="71" s="1"/>
  <c r="Q211" i="71"/>
  <c r="A211" i="71"/>
  <c r="R208" i="71" s="1"/>
  <c r="S210" i="71"/>
  <c r="T210" i="71" s="1"/>
  <c r="Q210" i="71"/>
  <c r="A210" i="71"/>
  <c r="R207" i="71" s="1"/>
  <c r="S209" i="71"/>
  <c r="T209" i="71" s="1"/>
  <c r="Q209" i="71"/>
  <c r="A209" i="71"/>
  <c r="R206" i="71" s="1"/>
  <c r="S208" i="71"/>
  <c r="T208" i="71" s="1"/>
  <c r="Q208" i="71"/>
  <c r="A208" i="71"/>
  <c r="R205" i="71" s="1"/>
  <c r="S207" i="71"/>
  <c r="T207" i="71" s="1"/>
  <c r="Q207" i="71"/>
  <c r="A207" i="71"/>
  <c r="R204" i="71" s="1"/>
  <c r="S206" i="71"/>
  <c r="T206" i="71" s="1"/>
  <c r="Q206" i="71"/>
  <c r="A206" i="71"/>
  <c r="R203" i="71" s="1"/>
  <c r="S205" i="71"/>
  <c r="T205" i="71" s="1"/>
  <c r="Q205" i="71"/>
  <c r="A205" i="71"/>
  <c r="R202" i="71" s="1"/>
  <c r="S204" i="71"/>
  <c r="T204" i="71" s="1"/>
  <c r="Q204" i="71"/>
  <c r="A204" i="71"/>
  <c r="R201" i="71" s="1"/>
  <c r="S203" i="71"/>
  <c r="T203" i="71" s="1"/>
  <c r="Q203" i="71"/>
  <c r="A203" i="71"/>
  <c r="R200" i="71" s="1"/>
  <c r="S202" i="71"/>
  <c r="T202" i="71" s="1"/>
  <c r="Q202" i="71"/>
  <c r="A202" i="71"/>
  <c r="R199" i="71" s="1"/>
  <c r="S201" i="71"/>
  <c r="T201" i="71" s="1"/>
  <c r="Q201" i="71"/>
  <c r="A201" i="71"/>
  <c r="R198" i="71" s="1"/>
  <c r="S200" i="71"/>
  <c r="T200" i="71" s="1"/>
  <c r="Q200" i="71"/>
  <c r="A200" i="71"/>
  <c r="R197" i="71" s="1"/>
  <c r="S199" i="71"/>
  <c r="T199" i="71" s="1"/>
  <c r="Q199" i="71"/>
  <c r="A199" i="71"/>
  <c r="R196" i="71" s="1"/>
  <c r="S198" i="71"/>
  <c r="T198" i="71" s="1"/>
  <c r="Q198" i="71"/>
  <c r="A198" i="71"/>
  <c r="R195" i="71" s="1"/>
  <c r="S197" i="71"/>
  <c r="T197" i="71" s="1"/>
  <c r="Q197" i="71"/>
  <c r="A197" i="71"/>
  <c r="R194" i="71" s="1"/>
  <c r="S196" i="71"/>
  <c r="T196" i="71" s="1"/>
  <c r="Q196" i="71"/>
  <c r="A196" i="71"/>
  <c r="R193" i="71" s="1"/>
  <c r="S195" i="71"/>
  <c r="T195" i="71" s="1"/>
  <c r="Q195" i="71"/>
  <c r="A195" i="71"/>
  <c r="R192" i="71" s="1"/>
  <c r="S194" i="71"/>
  <c r="T194" i="71" s="1"/>
  <c r="Q194" i="71"/>
  <c r="A194" i="71"/>
  <c r="R191" i="71" s="1"/>
  <c r="S193" i="71"/>
  <c r="T193" i="71" s="1"/>
  <c r="Q193" i="71"/>
  <c r="A193" i="71"/>
  <c r="R190" i="71" s="1"/>
  <c r="S192" i="71"/>
  <c r="T192" i="71" s="1"/>
  <c r="Q192" i="71"/>
  <c r="A192" i="71"/>
  <c r="R189" i="71" s="1"/>
  <c r="S191" i="71"/>
  <c r="T191" i="71" s="1"/>
  <c r="Q191" i="71"/>
  <c r="A191" i="71"/>
  <c r="R188" i="71" s="1"/>
  <c r="S190" i="71"/>
  <c r="T190" i="71" s="1"/>
  <c r="Q190" i="71"/>
  <c r="A190" i="71"/>
  <c r="R187" i="71" s="1"/>
  <c r="S189" i="71"/>
  <c r="T189" i="71" s="1"/>
  <c r="Q189" i="71"/>
  <c r="A189" i="71"/>
  <c r="R186" i="71" s="1"/>
  <c r="S188" i="71"/>
  <c r="T188" i="71" s="1"/>
  <c r="Q188" i="71"/>
  <c r="A188" i="71"/>
  <c r="R185" i="71" s="1"/>
  <c r="S187" i="71"/>
  <c r="T187" i="71" s="1"/>
  <c r="Q187" i="71"/>
  <c r="A187" i="71"/>
  <c r="R184" i="71" s="1"/>
  <c r="S186" i="71"/>
  <c r="T186" i="71" s="1"/>
  <c r="Q186" i="71"/>
  <c r="A186" i="71"/>
  <c r="R183" i="71" s="1"/>
  <c r="S185" i="71"/>
  <c r="T185" i="71" s="1"/>
  <c r="Q185" i="71"/>
  <c r="A185" i="71"/>
  <c r="R182" i="71" s="1"/>
  <c r="S184" i="71"/>
  <c r="T184" i="71" s="1"/>
  <c r="Q184" i="71"/>
  <c r="A184" i="71"/>
  <c r="R181" i="71" s="1"/>
  <c r="S183" i="71"/>
  <c r="T183" i="71" s="1"/>
  <c r="Q183" i="71"/>
  <c r="A183" i="71"/>
  <c r="R180" i="71" s="1"/>
  <c r="S182" i="71"/>
  <c r="T182" i="71" s="1"/>
  <c r="Q182" i="71"/>
  <c r="A182" i="71"/>
  <c r="R179" i="71" s="1"/>
  <c r="S181" i="71"/>
  <c r="T181" i="71" s="1"/>
  <c r="Q181" i="71"/>
  <c r="A181" i="71"/>
  <c r="R178" i="71" s="1"/>
  <c r="S180" i="71"/>
  <c r="T180" i="71" s="1"/>
  <c r="Q180" i="71"/>
  <c r="A180" i="71"/>
  <c r="R177" i="71" s="1"/>
  <c r="S179" i="71"/>
  <c r="T179" i="71" s="1"/>
  <c r="Q179" i="71"/>
  <c r="A179" i="71"/>
  <c r="R176" i="71" s="1"/>
  <c r="S178" i="71"/>
  <c r="T178" i="71" s="1"/>
  <c r="Q178" i="71"/>
  <c r="A178" i="71"/>
  <c r="R175" i="71" s="1"/>
  <c r="S177" i="71"/>
  <c r="T177" i="71" s="1"/>
  <c r="Q177" i="71"/>
  <c r="A177" i="71"/>
  <c r="R174" i="71" s="1"/>
  <c r="S176" i="71"/>
  <c r="T176" i="71" s="1"/>
  <c r="Q176" i="71"/>
  <c r="A176" i="71"/>
  <c r="R173" i="71" s="1"/>
  <c r="S175" i="71"/>
  <c r="T175" i="71" s="1"/>
  <c r="Q175" i="71"/>
  <c r="A175" i="71"/>
  <c r="R172" i="71" s="1"/>
  <c r="S174" i="71"/>
  <c r="T174" i="71" s="1"/>
  <c r="Q174" i="71"/>
  <c r="A174" i="71"/>
  <c r="R171" i="71" s="1"/>
  <c r="S173" i="71"/>
  <c r="T173" i="71" s="1"/>
  <c r="Q173" i="71"/>
  <c r="A173" i="71"/>
  <c r="R170" i="71" s="1"/>
  <c r="S172" i="71"/>
  <c r="T172" i="71" s="1"/>
  <c r="Q172" i="71"/>
  <c r="A172" i="71"/>
  <c r="R169" i="71" s="1"/>
  <c r="S171" i="71"/>
  <c r="T171" i="71" s="1"/>
  <c r="Q171" i="71"/>
  <c r="A171" i="71"/>
  <c r="R168" i="71" s="1"/>
  <c r="S170" i="71"/>
  <c r="T170" i="71" s="1"/>
  <c r="Q170" i="71"/>
  <c r="A170" i="71"/>
  <c r="R167" i="71" s="1"/>
  <c r="S169" i="71"/>
  <c r="T169" i="71" s="1"/>
  <c r="Q169" i="71"/>
  <c r="A169" i="71"/>
  <c r="R166" i="71" s="1"/>
  <c r="S168" i="71"/>
  <c r="T168" i="71" s="1"/>
  <c r="Q168" i="71"/>
  <c r="A168" i="71"/>
  <c r="R165" i="71" s="1"/>
  <c r="S167" i="71"/>
  <c r="T167" i="71" s="1"/>
  <c r="Q167" i="71"/>
  <c r="A167" i="71"/>
  <c r="R164" i="71" s="1"/>
  <c r="S166" i="71"/>
  <c r="T166" i="71" s="1"/>
  <c r="Q166" i="71"/>
  <c r="A166" i="71"/>
  <c r="R163" i="71" s="1"/>
  <c r="S165" i="71"/>
  <c r="T165" i="71" s="1"/>
  <c r="Q165" i="71"/>
  <c r="A165" i="71"/>
  <c r="R162" i="71" s="1"/>
  <c r="S164" i="71"/>
  <c r="T164" i="71" s="1"/>
  <c r="Q164" i="71"/>
  <c r="A164" i="71"/>
  <c r="R161" i="71" s="1"/>
  <c r="S163" i="71"/>
  <c r="T163" i="71" s="1"/>
  <c r="Q163" i="71"/>
  <c r="A163" i="71"/>
  <c r="R160" i="71" s="1"/>
  <c r="S162" i="71"/>
  <c r="T162" i="71" s="1"/>
  <c r="Q162" i="71"/>
  <c r="A162" i="71"/>
  <c r="R159" i="71" s="1"/>
  <c r="S161" i="71"/>
  <c r="T161" i="71" s="1"/>
  <c r="Q161" i="71"/>
  <c r="A161" i="71"/>
  <c r="R158" i="71" s="1"/>
  <c r="S160" i="71"/>
  <c r="T160" i="71" s="1"/>
  <c r="Q160" i="71"/>
  <c r="A160" i="71"/>
  <c r="R157" i="71" s="1"/>
  <c r="S159" i="71"/>
  <c r="T159" i="71" s="1"/>
  <c r="Q159" i="71"/>
  <c r="A159" i="71"/>
  <c r="R156" i="71" s="1"/>
  <c r="S158" i="71"/>
  <c r="T158" i="71" s="1"/>
  <c r="Q158" i="71"/>
  <c r="A158" i="71"/>
  <c r="R155" i="71" s="1"/>
  <c r="S157" i="71"/>
  <c r="T157" i="71" s="1"/>
  <c r="Q157" i="71"/>
  <c r="A157" i="71"/>
  <c r="R154" i="71" s="1"/>
  <c r="S156" i="71"/>
  <c r="T156" i="71" s="1"/>
  <c r="Q156" i="71"/>
  <c r="A156" i="71"/>
  <c r="R153" i="71" s="1"/>
  <c r="S155" i="71"/>
  <c r="T155" i="71" s="1"/>
  <c r="Q155" i="71"/>
  <c r="A155" i="71"/>
  <c r="R152" i="71" s="1"/>
  <c r="S154" i="71"/>
  <c r="T154" i="71" s="1"/>
  <c r="Q154" i="71"/>
  <c r="A154" i="71"/>
  <c r="R151" i="71" s="1"/>
  <c r="S153" i="71"/>
  <c r="T153" i="71" s="1"/>
  <c r="Q153" i="71"/>
  <c r="A153" i="71"/>
  <c r="R150" i="71" s="1"/>
  <c r="S152" i="71"/>
  <c r="T152" i="71" s="1"/>
  <c r="Q152" i="71"/>
  <c r="A152" i="71"/>
  <c r="R149" i="71" s="1"/>
  <c r="S151" i="71"/>
  <c r="T151" i="71" s="1"/>
  <c r="Q151" i="71"/>
  <c r="A151" i="71"/>
  <c r="R148" i="71" s="1"/>
  <c r="S150" i="71"/>
  <c r="T150" i="71" s="1"/>
  <c r="Q150" i="71"/>
  <c r="A150" i="71"/>
  <c r="R147" i="71" s="1"/>
  <c r="S149" i="71"/>
  <c r="T149" i="71" s="1"/>
  <c r="Q149" i="71"/>
  <c r="A149" i="71"/>
  <c r="R146" i="71" s="1"/>
  <c r="S148" i="71"/>
  <c r="T148" i="71" s="1"/>
  <c r="Q148" i="71"/>
  <c r="A148" i="71"/>
  <c r="R145" i="71" s="1"/>
  <c r="S147" i="71"/>
  <c r="T147" i="71" s="1"/>
  <c r="Q147" i="71"/>
  <c r="A147" i="71"/>
  <c r="R144" i="71" s="1"/>
  <c r="S146" i="71"/>
  <c r="T146" i="71" s="1"/>
  <c r="Q146" i="71"/>
  <c r="A146" i="71"/>
  <c r="R143" i="71" s="1"/>
  <c r="S145" i="71"/>
  <c r="T145" i="71" s="1"/>
  <c r="Q145" i="71"/>
  <c r="A145" i="71"/>
  <c r="R142" i="71" s="1"/>
  <c r="S144" i="71"/>
  <c r="T144" i="71" s="1"/>
  <c r="Q144" i="71"/>
  <c r="A144" i="71"/>
  <c r="R141" i="71" s="1"/>
  <c r="S143" i="71"/>
  <c r="T143" i="71" s="1"/>
  <c r="Q143" i="71"/>
  <c r="A143" i="71"/>
  <c r="R140" i="71" s="1"/>
  <c r="S142" i="71"/>
  <c r="T142" i="71" s="1"/>
  <c r="Q142" i="71"/>
  <c r="A142" i="71"/>
  <c r="R139" i="71" s="1"/>
  <c r="S141" i="71"/>
  <c r="T141" i="71" s="1"/>
  <c r="Q141" i="71"/>
  <c r="A141" i="71"/>
  <c r="R138" i="71" s="1"/>
  <c r="S140" i="71"/>
  <c r="T140" i="71" s="1"/>
  <c r="Q140" i="71"/>
  <c r="A140" i="71"/>
  <c r="R137" i="71" s="1"/>
  <c r="S139" i="71"/>
  <c r="T139" i="71" s="1"/>
  <c r="Q139" i="71"/>
  <c r="A139" i="71"/>
  <c r="R136" i="71" s="1"/>
  <c r="S138" i="71"/>
  <c r="T138" i="71" s="1"/>
  <c r="Q138" i="71"/>
  <c r="A138" i="71"/>
  <c r="R135" i="71" s="1"/>
  <c r="S137" i="71"/>
  <c r="T137" i="71" s="1"/>
  <c r="Q137" i="71"/>
  <c r="A137" i="71"/>
  <c r="R134" i="71" s="1"/>
  <c r="S136" i="71"/>
  <c r="T136" i="71" s="1"/>
  <c r="Q136" i="71"/>
  <c r="A136" i="71"/>
  <c r="R133" i="71" s="1"/>
  <c r="S135" i="71"/>
  <c r="T135" i="71" s="1"/>
  <c r="Q135" i="71"/>
  <c r="A135" i="71"/>
  <c r="R132" i="71" s="1"/>
  <c r="S134" i="71"/>
  <c r="T134" i="71" s="1"/>
  <c r="Q134" i="71"/>
  <c r="A134" i="71"/>
  <c r="R131" i="71" s="1"/>
  <c r="S133" i="71"/>
  <c r="T133" i="71" s="1"/>
  <c r="Q133" i="71"/>
  <c r="A133" i="71"/>
  <c r="R130" i="71" s="1"/>
  <c r="S132" i="71"/>
  <c r="T132" i="71" s="1"/>
  <c r="Q132" i="71"/>
  <c r="A132" i="71"/>
  <c r="R129" i="71" s="1"/>
  <c r="S131" i="71"/>
  <c r="T131" i="71" s="1"/>
  <c r="Q131" i="71"/>
  <c r="A131" i="71"/>
  <c r="R128" i="71" s="1"/>
  <c r="S130" i="71"/>
  <c r="T130" i="71" s="1"/>
  <c r="Q130" i="71"/>
  <c r="A130" i="71"/>
  <c r="R127" i="71" s="1"/>
  <c r="S129" i="71"/>
  <c r="T129" i="71" s="1"/>
  <c r="Q129" i="71"/>
  <c r="A129" i="71"/>
  <c r="R126" i="71" s="1"/>
  <c r="S128" i="71"/>
  <c r="T128" i="71" s="1"/>
  <c r="Q128" i="71"/>
  <c r="A128" i="71"/>
  <c r="R125" i="71" s="1"/>
  <c r="S127" i="71"/>
  <c r="T127" i="71" s="1"/>
  <c r="Q127" i="71"/>
  <c r="A127" i="71"/>
  <c r="R124" i="71" s="1"/>
  <c r="S126" i="71"/>
  <c r="T126" i="71" s="1"/>
  <c r="Q126" i="71"/>
  <c r="A126" i="71"/>
  <c r="R123" i="71" s="1"/>
  <c r="S125" i="71"/>
  <c r="T125" i="71" s="1"/>
  <c r="Q125" i="71"/>
  <c r="A125" i="71"/>
  <c r="R122" i="71" s="1"/>
  <c r="S124" i="71"/>
  <c r="T124" i="71" s="1"/>
  <c r="Q124" i="71"/>
  <c r="A124" i="71"/>
  <c r="R121" i="71" s="1"/>
  <c r="S123" i="71"/>
  <c r="T123" i="71" s="1"/>
  <c r="Q123" i="71"/>
  <c r="A123" i="71"/>
  <c r="R120" i="71" s="1"/>
  <c r="S122" i="71"/>
  <c r="T122" i="71" s="1"/>
  <c r="Q122" i="71"/>
  <c r="A122" i="71"/>
  <c r="R119" i="71" s="1"/>
  <c r="S121" i="71"/>
  <c r="T121" i="71" s="1"/>
  <c r="Q121" i="71"/>
  <c r="A121" i="71"/>
  <c r="R118" i="71" s="1"/>
  <c r="S120" i="71"/>
  <c r="T120" i="71" s="1"/>
  <c r="Q120" i="71"/>
  <c r="A120" i="71"/>
  <c r="R117" i="71" s="1"/>
  <c r="S119" i="71"/>
  <c r="T119" i="71" s="1"/>
  <c r="Q119" i="71"/>
  <c r="A119" i="71"/>
  <c r="R116" i="71" s="1"/>
  <c r="S118" i="71"/>
  <c r="T118" i="71" s="1"/>
  <c r="Q118" i="71"/>
  <c r="A118" i="71"/>
  <c r="R115" i="71" s="1"/>
  <c r="S117" i="71"/>
  <c r="T117" i="71" s="1"/>
  <c r="Q117" i="71"/>
  <c r="A117" i="71"/>
  <c r="R114" i="71" s="1"/>
  <c r="S116" i="71"/>
  <c r="T116" i="71" s="1"/>
  <c r="Q116" i="71"/>
  <c r="A116" i="71"/>
  <c r="R113" i="71" s="1"/>
  <c r="S115" i="71"/>
  <c r="T115" i="71" s="1"/>
  <c r="Q115" i="71"/>
  <c r="A115" i="71"/>
  <c r="R112" i="71" s="1"/>
  <c r="S114" i="71"/>
  <c r="T114" i="71" s="1"/>
  <c r="Q114" i="71"/>
  <c r="A114" i="71"/>
  <c r="R111" i="71" s="1"/>
  <c r="S113" i="71"/>
  <c r="T113" i="71" s="1"/>
  <c r="Q113" i="71"/>
  <c r="A113" i="71"/>
  <c r="R110" i="71" s="1"/>
  <c r="S112" i="71"/>
  <c r="T112" i="71" s="1"/>
  <c r="Q112" i="71"/>
  <c r="A112" i="71"/>
  <c r="R109" i="71" s="1"/>
  <c r="S111" i="71"/>
  <c r="T111" i="71" s="1"/>
  <c r="Q111" i="71"/>
  <c r="A111" i="71"/>
  <c r="R108" i="71" s="1"/>
  <c r="S110" i="71"/>
  <c r="T110" i="71" s="1"/>
  <c r="Q110" i="71"/>
  <c r="A110" i="71"/>
  <c r="R107" i="71" s="1"/>
  <c r="S109" i="71"/>
  <c r="T109" i="71" s="1"/>
  <c r="Q109" i="71"/>
  <c r="A109" i="71"/>
  <c r="R106" i="71" s="1"/>
  <c r="S108" i="71"/>
  <c r="T108" i="71" s="1"/>
  <c r="Q108" i="71"/>
  <c r="A108" i="71"/>
  <c r="R105" i="71" s="1"/>
  <c r="S107" i="71"/>
  <c r="T107" i="71" s="1"/>
  <c r="Q107" i="71"/>
  <c r="A107" i="71"/>
  <c r="R104" i="71" s="1"/>
  <c r="S106" i="71"/>
  <c r="T106" i="71" s="1"/>
  <c r="Q106" i="71"/>
  <c r="A106" i="71"/>
  <c r="R103" i="71" s="1"/>
  <c r="S105" i="71"/>
  <c r="T105" i="71" s="1"/>
  <c r="Q105" i="71"/>
  <c r="A105" i="71"/>
  <c r="R102" i="71" s="1"/>
  <c r="S104" i="71"/>
  <c r="T104" i="71" s="1"/>
  <c r="Q104" i="71"/>
  <c r="A104" i="71"/>
  <c r="R101" i="71" s="1"/>
  <c r="S103" i="71"/>
  <c r="T103" i="71" s="1"/>
  <c r="Q103" i="71"/>
  <c r="A103" i="71"/>
  <c r="R100" i="71" s="1"/>
  <c r="S102" i="71"/>
  <c r="T102" i="71" s="1"/>
  <c r="Q102" i="71"/>
  <c r="A102" i="71"/>
  <c r="R99" i="71" s="1"/>
  <c r="S101" i="71"/>
  <c r="T101" i="71" s="1"/>
  <c r="Q101" i="71"/>
  <c r="A101" i="71"/>
  <c r="R98" i="71" s="1"/>
  <c r="S100" i="71"/>
  <c r="T100" i="71" s="1"/>
  <c r="Q100" i="71"/>
  <c r="A100" i="71"/>
  <c r="R97" i="71" s="1"/>
  <c r="S99" i="71"/>
  <c r="T99" i="71" s="1"/>
  <c r="Q99" i="71"/>
  <c r="A99" i="71"/>
  <c r="R96" i="71" s="1"/>
  <c r="S98" i="71"/>
  <c r="T98" i="71" s="1"/>
  <c r="Q98" i="71"/>
  <c r="A98" i="71"/>
  <c r="R95" i="71" s="1"/>
  <c r="S97" i="71"/>
  <c r="T97" i="71" s="1"/>
  <c r="Q97" i="71"/>
  <c r="A97" i="71"/>
  <c r="R94" i="71" s="1"/>
  <c r="S96" i="71"/>
  <c r="T96" i="71" s="1"/>
  <c r="Q96" i="71"/>
  <c r="A96" i="71"/>
  <c r="R93" i="71" s="1"/>
  <c r="S95" i="71"/>
  <c r="T95" i="71" s="1"/>
  <c r="Q95" i="71"/>
  <c r="A95" i="71"/>
  <c r="R92" i="71" s="1"/>
  <c r="S94" i="71"/>
  <c r="T94" i="71" s="1"/>
  <c r="Q94" i="71"/>
  <c r="A94" i="71"/>
  <c r="R91" i="71" s="1"/>
  <c r="S93" i="71"/>
  <c r="T93" i="71" s="1"/>
  <c r="Q93" i="71"/>
  <c r="A93" i="71"/>
  <c r="R90" i="71" s="1"/>
  <c r="S92" i="71"/>
  <c r="T92" i="71" s="1"/>
  <c r="Q92" i="71"/>
  <c r="A92" i="71"/>
  <c r="R89" i="71" s="1"/>
  <c r="S91" i="71"/>
  <c r="T91" i="71" s="1"/>
  <c r="Q91" i="71"/>
  <c r="A91" i="71"/>
  <c r="R88" i="71" s="1"/>
  <c r="S90" i="71"/>
  <c r="T90" i="71" s="1"/>
  <c r="Q90" i="71"/>
  <c r="A90" i="71"/>
  <c r="R87" i="71" s="1"/>
  <c r="S89" i="71"/>
  <c r="T89" i="71" s="1"/>
  <c r="Q89" i="71"/>
  <c r="A89" i="71"/>
  <c r="R86" i="71" s="1"/>
  <c r="S88" i="71"/>
  <c r="T88" i="71" s="1"/>
  <c r="Q88" i="71"/>
  <c r="A88" i="71"/>
  <c r="R85" i="71" s="1"/>
  <c r="S87" i="71"/>
  <c r="T87" i="71" s="1"/>
  <c r="Q87" i="71"/>
  <c r="A87" i="71"/>
  <c r="R84" i="71" s="1"/>
  <c r="S86" i="71"/>
  <c r="T86" i="71" s="1"/>
  <c r="Q86" i="71"/>
  <c r="A86" i="71"/>
  <c r="R83" i="71" s="1"/>
  <c r="S85" i="71"/>
  <c r="T85" i="71" s="1"/>
  <c r="Q85" i="71"/>
  <c r="A85" i="71"/>
  <c r="R82" i="71" s="1"/>
  <c r="S84" i="71"/>
  <c r="T84" i="71" s="1"/>
  <c r="Q84" i="71"/>
  <c r="A84" i="71"/>
  <c r="R81" i="71" s="1"/>
  <c r="S83" i="71"/>
  <c r="T83" i="71" s="1"/>
  <c r="Q83" i="71"/>
  <c r="A83" i="71"/>
  <c r="R80" i="71" s="1"/>
  <c r="S82" i="71"/>
  <c r="T82" i="71" s="1"/>
  <c r="Q82" i="71"/>
  <c r="A82" i="71"/>
  <c r="R79" i="71" s="1"/>
  <c r="S81" i="71"/>
  <c r="T81" i="71" s="1"/>
  <c r="Q81" i="71"/>
  <c r="A81" i="71"/>
  <c r="R78" i="71" s="1"/>
  <c r="S80" i="71"/>
  <c r="T80" i="71" s="1"/>
  <c r="Q80" i="71"/>
  <c r="A80" i="71"/>
  <c r="R77" i="71" s="1"/>
  <c r="S79" i="71"/>
  <c r="T79" i="71" s="1"/>
  <c r="Q79" i="71"/>
  <c r="A79" i="71"/>
  <c r="R76" i="71" s="1"/>
  <c r="S78" i="71"/>
  <c r="T78" i="71" s="1"/>
  <c r="Q78" i="71"/>
  <c r="A78" i="71"/>
  <c r="R75" i="71" s="1"/>
  <c r="S77" i="71"/>
  <c r="T77" i="71" s="1"/>
  <c r="Q77" i="71"/>
  <c r="A77" i="71"/>
  <c r="R74" i="71" s="1"/>
  <c r="S76" i="71"/>
  <c r="T76" i="71" s="1"/>
  <c r="Q76" i="71"/>
  <c r="A76" i="71"/>
  <c r="R73" i="71" s="1"/>
  <c r="S75" i="71"/>
  <c r="T75" i="71" s="1"/>
  <c r="Q75" i="71"/>
  <c r="A75" i="71"/>
  <c r="R72" i="71" s="1"/>
  <c r="S74" i="71"/>
  <c r="T74" i="71" s="1"/>
  <c r="Q74" i="71"/>
  <c r="A74" i="71"/>
  <c r="R71" i="71" s="1"/>
  <c r="S73" i="71"/>
  <c r="T73" i="71" s="1"/>
  <c r="Q73" i="71"/>
  <c r="A73" i="71"/>
  <c r="R70" i="71" s="1"/>
  <c r="S72" i="71"/>
  <c r="T72" i="71" s="1"/>
  <c r="Q72" i="71"/>
  <c r="A72" i="71"/>
  <c r="R69" i="71" s="1"/>
  <c r="S71" i="71"/>
  <c r="T71" i="71" s="1"/>
  <c r="Q71" i="71"/>
  <c r="A71" i="71"/>
  <c r="R68" i="71" s="1"/>
  <c r="S70" i="71"/>
  <c r="T70" i="71" s="1"/>
  <c r="Q70" i="71"/>
  <c r="A70" i="71"/>
  <c r="R67" i="71" s="1"/>
  <c r="S69" i="71"/>
  <c r="T69" i="71" s="1"/>
  <c r="Q69" i="71"/>
  <c r="A69" i="71"/>
  <c r="R66" i="71" s="1"/>
  <c r="S68" i="71"/>
  <c r="T68" i="71" s="1"/>
  <c r="Q68" i="71"/>
  <c r="A68" i="71"/>
  <c r="R65" i="71" s="1"/>
  <c r="S67" i="71"/>
  <c r="T67" i="71" s="1"/>
  <c r="Q67" i="71"/>
  <c r="A67" i="71"/>
  <c r="R64" i="71" s="1"/>
  <c r="S66" i="71"/>
  <c r="T66" i="71" s="1"/>
  <c r="Q66" i="71"/>
  <c r="A66" i="71"/>
  <c r="R63" i="71" s="1"/>
  <c r="S65" i="71"/>
  <c r="T65" i="71" s="1"/>
  <c r="Q65" i="71"/>
  <c r="A65" i="71"/>
  <c r="R62" i="71" s="1"/>
  <c r="S64" i="71"/>
  <c r="T64" i="71" s="1"/>
  <c r="Q64" i="71"/>
  <c r="A64" i="71"/>
  <c r="R61" i="71" s="1"/>
  <c r="S63" i="71"/>
  <c r="T63" i="71" s="1"/>
  <c r="Q63" i="71"/>
  <c r="A63" i="71"/>
  <c r="R60" i="71" s="1"/>
  <c r="S62" i="71"/>
  <c r="T62" i="71" s="1"/>
  <c r="S61" i="71"/>
  <c r="T61" i="71" s="1"/>
  <c r="S60" i="71"/>
  <c r="T60" i="71" s="1"/>
  <c r="S59" i="71"/>
  <c r="T59" i="71" s="1"/>
  <c r="Q59" i="71"/>
  <c r="A59" i="71"/>
  <c r="S58" i="71"/>
  <c r="T58" i="71" s="1"/>
  <c r="S57" i="71"/>
  <c r="T57" i="71" s="1"/>
  <c r="S56" i="71"/>
  <c r="T56" i="71" s="1"/>
  <c r="S55" i="71"/>
  <c r="T55" i="71" s="1"/>
  <c r="Q55" i="71"/>
  <c r="A55" i="71"/>
  <c r="R55" i="71" s="1"/>
  <c r="S54" i="71"/>
  <c r="T54" i="71" s="1"/>
  <c r="S53" i="71"/>
  <c r="T53" i="71" s="1"/>
  <c r="Q53" i="71"/>
  <c r="A53" i="71"/>
  <c r="R53" i="71" s="1"/>
  <c r="S52" i="71"/>
  <c r="T52" i="71" s="1"/>
  <c r="Q52" i="71"/>
  <c r="A52" i="71" s="1"/>
  <c r="R52" i="71" s="1"/>
  <c r="S51" i="71"/>
  <c r="T51" i="71" s="1"/>
  <c r="S50" i="71"/>
  <c r="T50" i="71" s="1"/>
  <c r="S49" i="71"/>
  <c r="T49" i="71" s="1"/>
  <c r="S48" i="71"/>
  <c r="T48" i="71" s="1"/>
  <c r="S47" i="71"/>
  <c r="T47" i="71" s="1"/>
  <c r="Q47" i="71"/>
  <c r="A47" i="71"/>
  <c r="R47" i="71" s="1"/>
  <c r="S46" i="71"/>
  <c r="T46" i="71" s="1"/>
  <c r="S45" i="71"/>
  <c r="T45" i="71" s="1"/>
  <c r="Q45" i="71"/>
  <c r="A45" i="71"/>
  <c r="R45" i="71" s="1"/>
  <c r="S44" i="71"/>
  <c r="T44" i="71" s="1"/>
  <c r="S43" i="71"/>
  <c r="T43" i="71" s="1"/>
  <c r="Q43" i="71"/>
  <c r="A43" i="71"/>
  <c r="R43" i="71" s="1"/>
  <c r="S42" i="71"/>
  <c r="T42" i="71" s="1"/>
  <c r="S41" i="71"/>
  <c r="T41" i="71" s="1"/>
  <c r="S40" i="71"/>
  <c r="T40" i="71" s="1"/>
  <c r="S39" i="71"/>
  <c r="T39" i="71" s="1"/>
  <c r="S38" i="71"/>
  <c r="T38" i="71" s="1"/>
  <c r="S37" i="71"/>
  <c r="T37" i="71" s="1"/>
  <c r="S36" i="71"/>
  <c r="T36" i="71" s="1"/>
  <c r="S35" i="71"/>
  <c r="T35" i="71" s="1"/>
  <c r="S34" i="71"/>
  <c r="T34" i="71" s="1"/>
  <c r="S33" i="71"/>
  <c r="T33" i="71" s="1"/>
  <c r="S32" i="71"/>
  <c r="T32" i="71" s="1"/>
  <c r="Q32" i="71"/>
  <c r="A32" i="71"/>
  <c r="R32" i="71" s="1"/>
  <c r="S31" i="71"/>
  <c r="T31" i="71" s="1"/>
  <c r="S30" i="71"/>
  <c r="T30" i="71" s="1"/>
  <c r="S29" i="71"/>
  <c r="T29" i="71" s="1"/>
  <c r="S28" i="71"/>
  <c r="T28" i="71" s="1"/>
  <c r="S27" i="71"/>
  <c r="T27" i="71" s="1"/>
  <c r="S26" i="71"/>
  <c r="T26" i="71" s="1"/>
  <c r="S25" i="71"/>
  <c r="T25" i="71" s="1"/>
  <c r="S24" i="71"/>
  <c r="T24" i="71" s="1"/>
  <c r="S23" i="71"/>
  <c r="T23" i="71" s="1"/>
  <c r="S22" i="71"/>
  <c r="T22" i="71" s="1"/>
  <c r="S21" i="71"/>
  <c r="T21" i="71" s="1"/>
  <c r="S20" i="71"/>
  <c r="T20" i="71" s="1"/>
  <c r="S19" i="71"/>
  <c r="T19" i="71" s="1"/>
  <c r="S18" i="71"/>
  <c r="T18" i="71" s="1"/>
  <c r="S17" i="71"/>
  <c r="T17" i="71" s="1"/>
  <c r="S16" i="71"/>
  <c r="T16" i="71" s="1"/>
  <c r="S15" i="71"/>
  <c r="T15" i="71" s="1"/>
  <c r="S14" i="71"/>
  <c r="T14" i="71" s="1"/>
  <c r="S13" i="71"/>
  <c r="T13" i="71" s="1"/>
  <c r="S12" i="71"/>
  <c r="T12" i="71" s="1"/>
  <c r="S11" i="71"/>
  <c r="T11" i="71" s="1"/>
  <c r="S10" i="71"/>
  <c r="T10" i="71" s="1"/>
  <c r="S9" i="71"/>
  <c r="T9" i="71" s="1"/>
  <c r="S8" i="71"/>
  <c r="T8" i="71" s="1"/>
  <c r="S7" i="71"/>
  <c r="T7" i="71" s="1"/>
  <c r="A410" i="70"/>
  <c r="R407" i="70" s="1"/>
  <c r="A409" i="70"/>
  <c r="R406" i="70" s="1"/>
  <c r="A408" i="70"/>
  <c r="R405" i="70" s="1"/>
  <c r="S407" i="70"/>
  <c r="T407" i="70" s="1"/>
  <c r="A407" i="70"/>
  <c r="R404" i="70" s="1"/>
  <c r="S406" i="70"/>
  <c r="T406" i="70" s="1"/>
  <c r="A406" i="70"/>
  <c r="R403" i="70" s="1"/>
  <c r="S405" i="70"/>
  <c r="T405" i="70" s="1"/>
  <c r="A405" i="70"/>
  <c r="R402" i="70" s="1"/>
  <c r="S404" i="70"/>
  <c r="T404" i="70" s="1"/>
  <c r="A404" i="70"/>
  <c r="R401" i="70" s="1"/>
  <c r="S403" i="70"/>
  <c r="T403" i="70" s="1"/>
  <c r="A403" i="70"/>
  <c r="R400" i="70" s="1"/>
  <c r="S402" i="70"/>
  <c r="T402" i="70" s="1"/>
  <c r="A402" i="70"/>
  <c r="R399" i="70" s="1"/>
  <c r="S401" i="70"/>
  <c r="T401" i="70" s="1"/>
  <c r="A401" i="70"/>
  <c r="R398" i="70" s="1"/>
  <c r="S400" i="70"/>
  <c r="T400" i="70" s="1"/>
  <c r="A400" i="70"/>
  <c r="R397" i="70" s="1"/>
  <c r="S399" i="70"/>
  <c r="T399" i="70" s="1"/>
  <c r="A399" i="70"/>
  <c r="R396" i="70" s="1"/>
  <c r="A398" i="70"/>
  <c r="R395" i="70" s="1"/>
  <c r="S397" i="70"/>
  <c r="T397" i="70" s="1"/>
  <c r="A397" i="70"/>
  <c r="R394" i="70" s="1"/>
  <c r="S396" i="70"/>
  <c r="T396" i="70" s="1"/>
  <c r="A396" i="70"/>
  <c r="R393" i="70" s="1"/>
  <c r="S395" i="70"/>
  <c r="T395" i="70" s="1"/>
  <c r="A395" i="70"/>
  <c r="R392" i="70" s="1"/>
  <c r="S394" i="70"/>
  <c r="T394" i="70" s="1"/>
  <c r="A394" i="70"/>
  <c r="R391" i="70" s="1"/>
  <c r="S393" i="70"/>
  <c r="T393" i="70" s="1"/>
  <c r="A393" i="70"/>
  <c r="R390" i="70" s="1"/>
  <c r="S392" i="70"/>
  <c r="T392" i="70" s="1"/>
  <c r="A392" i="70"/>
  <c r="R389" i="70" s="1"/>
  <c r="S391" i="70"/>
  <c r="T391" i="70" s="1"/>
  <c r="A391" i="70"/>
  <c r="R388" i="70" s="1"/>
  <c r="S390" i="70"/>
  <c r="T390" i="70" s="1"/>
  <c r="A390" i="70"/>
  <c r="R387" i="70" s="1"/>
  <c r="S389" i="70"/>
  <c r="T389" i="70" s="1"/>
  <c r="A389" i="70"/>
  <c r="R386" i="70" s="1"/>
  <c r="S388" i="70"/>
  <c r="T388" i="70" s="1"/>
  <c r="A388" i="70"/>
  <c r="R385" i="70" s="1"/>
  <c r="S387" i="70"/>
  <c r="T387" i="70" s="1"/>
  <c r="A387" i="70"/>
  <c r="S386" i="70"/>
  <c r="T386" i="70" s="1"/>
  <c r="A386" i="70"/>
  <c r="S385" i="70"/>
  <c r="T385" i="70" s="1"/>
  <c r="A385" i="70"/>
  <c r="A384" i="70"/>
  <c r="A383" i="70"/>
  <c r="A382" i="70"/>
  <c r="A381" i="70"/>
  <c r="A380" i="70"/>
  <c r="A379" i="70"/>
  <c r="A378" i="70"/>
  <c r="A377" i="70"/>
  <c r="A376" i="70"/>
  <c r="A375" i="70"/>
  <c r="A374" i="70"/>
  <c r="A373" i="70"/>
  <c r="A372" i="70"/>
  <c r="A371" i="70"/>
  <c r="A370" i="70"/>
  <c r="A369" i="70"/>
  <c r="R366" i="70" s="1"/>
  <c r="A368" i="70"/>
  <c r="A367" i="70"/>
  <c r="S366" i="70"/>
  <c r="T366" i="70" s="1"/>
  <c r="A366" i="70"/>
  <c r="A365" i="70"/>
  <c r="R362" i="70" s="1"/>
  <c r="A364" i="70"/>
  <c r="R361" i="70" s="1"/>
  <c r="A363" i="70"/>
  <c r="R360" i="70" s="1"/>
  <c r="S362" i="70"/>
  <c r="T362" i="70" s="1"/>
  <c r="A362" i="70"/>
  <c r="R359" i="70" s="1"/>
  <c r="S361" i="70"/>
  <c r="T361" i="70" s="1"/>
  <c r="A361" i="70"/>
  <c r="R358" i="70" s="1"/>
  <c r="S360" i="70"/>
  <c r="T360" i="70" s="1"/>
  <c r="A360" i="70"/>
  <c r="R357" i="70" s="1"/>
  <c r="S359" i="70"/>
  <c r="T359" i="70" s="1"/>
  <c r="A359" i="70"/>
  <c r="R356" i="70" s="1"/>
  <c r="S358" i="70"/>
  <c r="T358" i="70" s="1"/>
  <c r="A358" i="70"/>
  <c r="R355" i="70" s="1"/>
  <c r="S357" i="70"/>
  <c r="T357" i="70" s="1"/>
  <c r="A357" i="70"/>
  <c r="R354" i="70" s="1"/>
  <c r="S356" i="70"/>
  <c r="T356" i="70" s="1"/>
  <c r="Q356" i="70"/>
  <c r="A356" i="70"/>
  <c r="R353" i="70" s="1"/>
  <c r="S355" i="70"/>
  <c r="T355" i="70" s="1"/>
  <c r="Q355" i="70"/>
  <c r="A355" i="70"/>
  <c r="R352" i="70" s="1"/>
  <c r="S354" i="70"/>
  <c r="T354" i="70" s="1"/>
  <c r="Q354" i="70"/>
  <c r="A354" i="70"/>
  <c r="R351" i="70" s="1"/>
  <c r="S353" i="70"/>
  <c r="T353" i="70" s="1"/>
  <c r="Q353" i="70"/>
  <c r="A353" i="70"/>
  <c r="R350" i="70" s="1"/>
  <c r="S352" i="70"/>
  <c r="T352" i="70" s="1"/>
  <c r="Q352" i="70"/>
  <c r="A352" i="70"/>
  <c r="R349" i="70" s="1"/>
  <c r="S351" i="70"/>
  <c r="T351" i="70" s="1"/>
  <c r="Q351" i="70"/>
  <c r="A351" i="70"/>
  <c r="R348" i="70" s="1"/>
  <c r="S350" i="70"/>
  <c r="T350" i="70" s="1"/>
  <c r="Q350" i="70"/>
  <c r="A350" i="70"/>
  <c r="R347" i="70" s="1"/>
  <c r="S349" i="70"/>
  <c r="T349" i="70" s="1"/>
  <c r="Q349" i="70"/>
  <c r="A349" i="70"/>
  <c r="R346" i="70" s="1"/>
  <c r="S348" i="70"/>
  <c r="T348" i="70" s="1"/>
  <c r="Q348" i="70"/>
  <c r="A348" i="70"/>
  <c r="R345" i="70" s="1"/>
  <c r="S347" i="70"/>
  <c r="T347" i="70" s="1"/>
  <c r="Q347" i="70"/>
  <c r="A347" i="70"/>
  <c r="R344" i="70" s="1"/>
  <c r="S346" i="70"/>
  <c r="T346" i="70" s="1"/>
  <c r="Q346" i="70"/>
  <c r="A346" i="70"/>
  <c r="R343" i="70" s="1"/>
  <c r="S345" i="70"/>
  <c r="T345" i="70" s="1"/>
  <c r="Q345" i="70"/>
  <c r="A345" i="70"/>
  <c r="R342" i="70" s="1"/>
  <c r="S344" i="70"/>
  <c r="T344" i="70" s="1"/>
  <c r="Q344" i="70"/>
  <c r="A344" i="70"/>
  <c r="R341" i="70" s="1"/>
  <c r="S343" i="70"/>
  <c r="T343" i="70" s="1"/>
  <c r="Q343" i="70"/>
  <c r="A343" i="70"/>
  <c r="R340" i="70" s="1"/>
  <c r="S342" i="70"/>
  <c r="T342" i="70" s="1"/>
  <c r="Q342" i="70"/>
  <c r="A342" i="70"/>
  <c r="R339" i="70" s="1"/>
  <c r="S341" i="70"/>
  <c r="T341" i="70" s="1"/>
  <c r="Q341" i="70"/>
  <c r="A341" i="70"/>
  <c r="R338" i="70" s="1"/>
  <c r="S340" i="70"/>
  <c r="T340" i="70" s="1"/>
  <c r="Q340" i="70"/>
  <c r="A340" i="70"/>
  <c r="R337" i="70" s="1"/>
  <c r="S339" i="70"/>
  <c r="T339" i="70" s="1"/>
  <c r="Q339" i="70"/>
  <c r="A339" i="70"/>
  <c r="R336" i="70" s="1"/>
  <c r="S338" i="70"/>
  <c r="T338" i="70" s="1"/>
  <c r="Q338" i="70"/>
  <c r="A338" i="70"/>
  <c r="R335" i="70" s="1"/>
  <c r="S337" i="70"/>
  <c r="T337" i="70" s="1"/>
  <c r="Q337" i="70"/>
  <c r="A337" i="70"/>
  <c r="R334" i="70" s="1"/>
  <c r="S336" i="70"/>
  <c r="T336" i="70" s="1"/>
  <c r="Q336" i="70"/>
  <c r="A336" i="70"/>
  <c r="R333" i="70" s="1"/>
  <c r="S335" i="70"/>
  <c r="T335" i="70" s="1"/>
  <c r="Q335" i="70"/>
  <c r="A335" i="70"/>
  <c r="R332" i="70" s="1"/>
  <c r="S334" i="70"/>
  <c r="T334" i="70" s="1"/>
  <c r="Q334" i="70"/>
  <c r="A334" i="70"/>
  <c r="R331" i="70" s="1"/>
  <c r="S333" i="70"/>
  <c r="T333" i="70" s="1"/>
  <c r="Q333" i="70"/>
  <c r="A333" i="70"/>
  <c r="R330" i="70" s="1"/>
  <c r="S332" i="70"/>
  <c r="T332" i="70" s="1"/>
  <c r="Q332" i="70"/>
  <c r="A332" i="70"/>
  <c r="R329" i="70" s="1"/>
  <c r="S331" i="70"/>
  <c r="T331" i="70" s="1"/>
  <c r="Q331" i="70"/>
  <c r="A331" i="70"/>
  <c r="R328" i="70" s="1"/>
  <c r="S330" i="70"/>
  <c r="T330" i="70" s="1"/>
  <c r="Q330" i="70"/>
  <c r="A330" i="70"/>
  <c r="R327" i="70" s="1"/>
  <c r="S329" i="70"/>
  <c r="T329" i="70" s="1"/>
  <c r="Q329" i="70"/>
  <c r="A329" i="70"/>
  <c r="R326" i="70" s="1"/>
  <c r="S328" i="70"/>
  <c r="T328" i="70" s="1"/>
  <c r="Q328" i="70"/>
  <c r="A328" i="70"/>
  <c r="R325" i="70" s="1"/>
  <c r="S327" i="70"/>
  <c r="T327" i="70" s="1"/>
  <c r="Q327" i="70"/>
  <c r="A327" i="70"/>
  <c r="R324" i="70" s="1"/>
  <c r="S326" i="70"/>
  <c r="T326" i="70" s="1"/>
  <c r="Q326" i="70"/>
  <c r="A326" i="70"/>
  <c r="R323" i="70" s="1"/>
  <c r="S325" i="70"/>
  <c r="T325" i="70" s="1"/>
  <c r="Q325" i="70"/>
  <c r="A325" i="70"/>
  <c r="R322" i="70" s="1"/>
  <c r="S324" i="70"/>
  <c r="T324" i="70" s="1"/>
  <c r="Q324" i="70"/>
  <c r="A324" i="70"/>
  <c r="R321" i="70" s="1"/>
  <c r="S323" i="70"/>
  <c r="T323" i="70" s="1"/>
  <c r="Q323" i="70"/>
  <c r="A323" i="70"/>
  <c r="R320" i="70" s="1"/>
  <c r="S322" i="70"/>
  <c r="T322" i="70" s="1"/>
  <c r="Q322" i="70"/>
  <c r="A322" i="70"/>
  <c r="R319" i="70" s="1"/>
  <c r="S321" i="70"/>
  <c r="T321" i="70" s="1"/>
  <c r="Q321" i="70"/>
  <c r="A321" i="70"/>
  <c r="R318" i="70" s="1"/>
  <c r="S320" i="70"/>
  <c r="T320" i="70" s="1"/>
  <c r="Q320" i="70"/>
  <c r="A320" i="70"/>
  <c r="R317" i="70" s="1"/>
  <c r="S319" i="70"/>
  <c r="T319" i="70" s="1"/>
  <c r="Q319" i="70"/>
  <c r="A319" i="70"/>
  <c r="R316" i="70" s="1"/>
  <c r="S318" i="70"/>
  <c r="T318" i="70" s="1"/>
  <c r="Q318" i="70"/>
  <c r="A318" i="70"/>
  <c r="R315" i="70" s="1"/>
  <c r="S317" i="70"/>
  <c r="T317" i="70" s="1"/>
  <c r="Q317" i="70"/>
  <c r="A317" i="70"/>
  <c r="R314" i="70" s="1"/>
  <c r="S316" i="70"/>
  <c r="T316" i="70" s="1"/>
  <c r="Q316" i="70"/>
  <c r="A316" i="70"/>
  <c r="R313" i="70" s="1"/>
  <c r="S315" i="70"/>
  <c r="T315" i="70" s="1"/>
  <c r="Q315" i="70"/>
  <c r="A315" i="70"/>
  <c r="R312" i="70" s="1"/>
  <c r="S314" i="70"/>
  <c r="T314" i="70" s="1"/>
  <c r="Q314" i="70"/>
  <c r="A314" i="70"/>
  <c r="R311" i="70" s="1"/>
  <c r="S313" i="70"/>
  <c r="T313" i="70" s="1"/>
  <c r="Q313" i="70"/>
  <c r="A313" i="70"/>
  <c r="R310" i="70" s="1"/>
  <c r="S312" i="70"/>
  <c r="T312" i="70" s="1"/>
  <c r="Q312" i="70"/>
  <c r="A312" i="70"/>
  <c r="R309" i="70" s="1"/>
  <c r="S311" i="70"/>
  <c r="T311" i="70" s="1"/>
  <c r="Q311" i="70"/>
  <c r="A311" i="70"/>
  <c r="R308" i="70" s="1"/>
  <c r="S310" i="70"/>
  <c r="T310" i="70" s="1"/>
  <c r="Q310" i="70"/>
  <c r="A310" i="70"/>
  <c r="R307" i="70" s="1"/>
  <c r="S309" i="70"/>
  <c r="T309" i="70" s="1"/>
  <c r="Q309" i="70"/>
  <c r="A309" i="70"/>
  <c r="R306" i="70" s="1"/>
  <c r="S308" i="70"/>
  <c r="T308" i="70" s="1"/>
  <c r="Q308" i="70"/>
  <c r="A308" i="70"/>
  <c r="R305" i="70" s="1"/>
  <c r="S307" i="70"/>
  <c r="T307" i="70" s="1"/>
  <c r="Q307" i="70"/>
  <c r="A307" i="70"/>
  <c r="R304" i="70" s="1"/>
  <c r="S306" i="70"/>
  <c r="T306" i="70" s="1"/>
  <c r="Q306" i="70"/>
  <c r="A306" i="70"/>
  <c r="R303" i="70" s="1"/>
  <c r="S305" i="70"/>
  <c r="T305" i="70" s="1"/>
  <c r="Q305" i="70"/>
  <c r="A305" i="70"/>
  <c r="R302" i="70" s="1"/>
  <c r="S304" i="70"/>
  <c r="T304" i="70" s="1"/>
  <c r="Q304" i="70"/>
  <c r="A304" i="70"/>
  <c r="R301" i="70" s="1"/>
  <c r="S303" i="70"/>
  <c r="T303" i="70" s="1"/>
  <c r="Q303" i="70"/>
  <c r="A303" i="70"/>
  <c r="R300" i="70" s="1"/>
  <c r="S302" i="70"/>
  <c r="T302" i="70" s="1"/>
  <c r="Q302" i="70"/>
  <c r="A302" i="70"/>
  <c r="R299" i="70" s="1"/>
  <c r="S301" i="70"/>
  <c r="T301" i="70" s="1"/>
  <c r="Q301" i="70"/>
  <c r="A301" i="70"/>
  <c r="R298" i="70" s="1"/>
  <c r="S300" i="70"/>
  <c r="T300" i="70" s="1"/>
  <c r="Q300" i="70"/>
  <c r="A300" i="70"/>
  <c r="R297" i="70" s="1"/>
  <c r="S299" i="70"/>
  <c r="T299" i="70" s="1"/>
  <c r="Q299" i="70"/>
  <c r="A299" i="70"/>
  <c r="R296" i="70" s="1"/>
  <c r="S298" i="70"/>
  <c r="T298" i="70" s="1"/>
  <c r="Q298" i="70"/>
  <c r="A298" i="70"/>
  <c r="R295" i="70" s="1"/>
  <c r="S297" i="70"/>
  <c r="T297" i="70" s="1"/>
  <c r="Q297" i="70"/>
  <c r="A297" i="70"/>
  <c r="R294" i="70" s="1"/>
  <c r="S296" i="70"/>
  <c r="T296" i="70" s="1"/>
  <c r="Q296" i="70"/>
  <c r="A296" i="70"/>
  <c r="R293" i="70" s="1"/>
  <c r="S295" i="70"/>
  <c r="T295" i="70" s="1"/>
  <c r="Q295" i="70"/>
  <c r="A295" i="70"/>
  <c r="R292" i="70" s="1"/>
  <c r="S294" i="70"/>
  <c r="T294" i="70" s="1"/>
  <c r="Q294" i="70"/>
  <c r="A294" i="70"/>
  <c r="R291" i="70" s="1"/>
  <c r="S293" i="70"/>
  <c r="T293" i="70" s="1"/>
  <c r="Q293" i="70"/>
  <c r="A293" i="70"/>
  <c r="R290" i="70" s="1"/>
  <c r="S292" i="70"/>
  <c r="T292" i="70" s="1"/>
  <c r="Q292" i="70"/>
  <c r="A292" i="70"/>
  <c r="R289" i="70" s="1"/>
  <c r="S291" i="70"/>
  <c r="T291" i="70" s="1"/>
  <c r="Q291" i="70"/>
  <c r="A291" i="70"/>
  <c r="R288" i="70" s="1"/>
  <c r="S290" i="70"/>
  <c r="T290" i="70" s="1"/>
  <c r="Q290" i="70"/>
  <c r="A290" i="70"/>
  <c r="R287" i="70" s="1"/>
  <c r="S289" i="70"/>
  <c r="T289" i="70" s="1"/>
  <c r="Q289" i="70"/>
  <c r="A289" i="70"/>
  <c r="R286" i="70" s="1"/>
  <c r="S288" i="70"/>
  <c r="T288" i="70" s="1"/>
  <c r="Q288" i="70"/>
  <c r="A288" i="70"/>
  <c r="R285" i="70" s="1"/>
  <c r="S287" i="70"/>
  <c r="T287" i="70" s="1"/>
  <c r="Q287" i="70"/>
  <c r="A287" i="70"/>
  <c r="R284" i="70" s="1"/>
  <c r="S286" i="70"/>
  <c r="T286" i="70" s="1"/>
  <c r="Q286" i="70"/>
  <c r="A286" i="70"/>
  <c r="R283" i="70" s="1"/>
  <c r="S285" i="70"/>
  <c r="T285" i="70" s="1"/>
  <c r="Q285" i="70"/>
  <c r="A285" i="70"/>
  <c r="R282" i="70" s="1"/>
  <c r="S284" i="70"/>
  <c r="T284" i="70" s="1"/>
  <c r="Q284" i="70"/>
  <c r="A284" i="70"/>
  <c r="R281" i="70" s="1"/>
  <c r="S283" i="70"/>
  <c r="T283" i="70" s="1"/>
  <c r="Q283" i="70"/>
  <c r="A283" i="70"/>
  <c r="R280" i="70" s="1"/>
  <c r="S282" i="70"/>
  <c r="T282" i="70" s="1"/>
  <c r="Q282" i="70"/>
  <c r="A282" i="70"/>
  <c r="R279" i="70" s="1"/>
  <c r="S281" i="70"/>
  <c r="T281" i="70" s="1"/>
  <c r="Q281" i="70"/>
  <c r="A281" i="70"/>
  <c r="R278" i="70" s="1"/>
  <c r="S280" i="70"/>
  <c r="T280" i="70" s="1"/>
  <c r="Q280" i="70"/>
  <c r="A280" i="70"/>
  <c r="R277" i="70" s="1"/>
  <c r="S279" i="70"/>
  <c r="T279" i="70" s="1"/>
  <c r="Q279" i="70"/>
  <c r="A279" i="70"/>
  <c r="R276" i="70" s="1"/>
  <c r="S278" i="70"/>
  <c r="T278" i="70" s="1"/>
  <c r="Q278" i="70"/>
  <c r="A278" i="70"/>
  <c r="R275" i="70" s="1"/>
  <c r="S277" i="70"/>
  <c r="T277" i="70" s="1"/>
  <c r="Q277" i="70"/>
  <c r="A277" i="70"/>
  <c r="R274" i="70" s="1"/>
  <c r="S276" i="70"/>
  <c r="T276" i="70" s="1"/>
  <c r="Q276" i="70"/>
  <c r="A276" i="70"/>
  <c r="R273" i="70" s="1"/>
  <c r="S275" i="70"/>
  <c r="T275" i="70" s="1"/>
  <c r="Q275" i="70"/>
  <c r="A275" i="70"/>
  <c r="R272" i="70" s="1"/>
  <c r="S274" i="70"/>
  <c r="T274" i="70" s="1"/>
  <c r="Q274" i="70"/>
  <c r="A274" i="70"/>
  <c r="R271" i="70" s="1"/>
  <c r="S273" i="70"/>
  <c r="T273" i="70" s="1"/>
  <c r="Q273" i="70"/>
  <c r="A273" i="70"/>
  <c r="R270" i="70" s="1"/>
  <c r="S272" i="70"/>
  <c r="T272" i="70" s="1"/>
  <c r="Q272" i="70"/>
  <c r="A272" i="70"/>
  <c r="R269" i="70" s="1"/>
  <c r="S271" i="70"/>
  <c r="T271" i="70" s="1"/>
  <c r="Q271" i="70"/>
  <c r="A271" i="70"/>
  <c r="R268" i="70" s="1"/>
  <c r="S270" i="70"/>
  <c r="T270" i="70" s="1"/>
  <c r="Q270" i="70"/>
  <c r="A270" i="70"/>
  <c r="R267" i="70" s="1"/>
  <c r="S269" i="70"/>
  <c r="T269" i="70" s="1"/>
  <c r="Q269" i="70"/>
  <c r="A269" i="70"/>
  <c r="R266" i="70" s="1"/>
  <c r="S268" i="70"/>
  <c r="T268" i="70" s="1"/>
  <c r="Q268" i="70"/>
  <c r="A268" i="70"/>
  <c r="R265" i="70" s="1"/>
  <c r="S267" i="70"/>
  <c r="T267" i="70" s="1"/>
  <c r="Q267" i="70"/>
  <c r="A267" i="70"/>
  <c r="R264" i="70" s="1"/>
  <c r="S266" i="70"/>
  <c r="T266" i="70" s="1"/>
  <c r="Q266" i="70"/>
  <c r="A266" i="70"/>
  <c r="R263" i="70" s="1"/>
  <c r="S265" i="70"/>
  <c r="T265" i="70" s="1"/>
  <c r="Q265" i="70"/>
  <c r="A265" i="70"/>
  <c r="R262" i="70" s="1"/>
  <c r="S264" i="70"/>
  <c r="T264" i="70" s="1"/>
  <c r="Q264" i="70"/>
  <c r="A264" i="70"/>
  <c r="R261" i="70" s="1"/>
  <c r="S263" i="70"/>
  <c r="T263" i="70" s="1"/>
  <c r="Q263" i="70"/>
  <c r="A263" i="70"/>
  <c r="R260" i="70" s="1"/>
  <c r="S262" i="70"/>
  <c r="T262" i="70" s="1"/>
  <c r="Q262" i="70"/>
  <c r="A262" i="70"/>
  <c r="R259" i="70" s="1"/>
  <c r="S261" i="70"/>
  <c r="T261" i="70" s="1"/>
  <c r="Q261" i="70"/>
  <c r="A261" i="70"/>
  <c r="R258" i="70" s="1"/>
  <c r="S260" i="70"/>
  <c r="T260" i="70" s="1"/>
  <c r="Q260" i="70"/>
  <c r="A260" i="70"/>
  <c r="R257" i="70" s="1"/>
  <c r="S259" i="70"/>
  <c r="T259" i="70" s="1"/>
  <c r="Q259" i="70"/>
  <c r="A259" i="70"/>
  <c r="R256" i="70" s="1"/>
  <c r="S258" i="70"/>
  <c r="T258" i="70" s="1"/>
  <c r="Q258" i="70"/>
  <c r="A258" i="70"/>
  <c r="R255" i="70" s="1"/>
  <c r="S257" i="70"/>
  <c r="T257" i="70" s="1"/>
  <c r="Q257" i="70"/>
  <c r="A257" i="70"/>
  <c r="R254" i="70" s="1"/>
  <c r="S256" i="70"/>
  <c r="T256" i="70" s="1"/>
  <c r="Q256" i="70"/>
  <c r="A256" i="70"/>
  <c r="R253" i="70" s="1"/>
  <c r="S255" i="70"/>
  <c r="T255" i="70" s="1"/>
  <c r="Q255" i="70"/>
  <c r="A255" i="70"/>
  <c r="R252" i="70" s="1"/>
  <c r="S254" i="70"/>
  <c r="T254" i="70" s="1"/>
  <c r="Q254" i="70"/>
  <c r="A254" i="70"/>
  <c r="R251" i="70" s="1"/>
  <c r="S253" i="70"/>
  <c r="T253" i="70" s="1"/>
  <c r="Q253" i="70"/>
  <c r="A253" i="70"/>
  <c r="R250" i="70" s="1"/>
  <c r="S252" i="70"/>
  <c r="T252" i="70" s="1"/>
  <c r="Q252" i="70"/>
  <c r="A252" i="70"/>
  <c r="R249" i="70" s="1"/>
  <c r="S251" i="70"/>
  <c r="T251" i="70" s="1"/>
  <c r="Q251" i="70"/>
  <c r="A251" i="70"/>
  <c r="R248" i="70" s="1"/>
  <c r="S250" i="70"/>
  <c r="T250" i="70" s="1"/>
  <c r="Q250" i="70"/>
  <c r="A250" i="70"/>
  <c r="R247" i="70" s="1"/>
  <c r="S249" i="70"/>
  <c r="T249" i="70" s="1"/>
  <c r="Q249" i="70"/>
  <c r="A249" i="70"/>
  <c r="R246" i="70" s="1"/>
  <c r="S248" i="70"/>
  <c r="T248" i="70" s="1"/>
  <c r="Q248" i="70"/>
  <c r="A248" i="70"/>
  <c r="R245" i="70" s="1"/>
  <c r="S247" i="70"/>
  <c r="T247" i="70" s="1"/>
  <c r="Q247" i="70"/>
  <c r="A247" i="70"/>
  <c r="R244" i="70" s="1"/>
  <c r="S246" i="70"/>
  <c r="T246" i="70" s="1"/>
  <c r="Q246" i="70"/>
  <c r="A246" i="70"/>
  <c r="R243" i="70" s="1"/>
  <c r="S245" i="70"/>
  <c r="T245" i="70" s="1"/>
  <c r="Q245" i="70"/>
  <c r="A245" i="70"/>
  <c r="R242" i="70" s="1"/>
  <c r="S244" i="70"/>
  <c r="T244" i="70" s="1"/>
  <c r="Q244" i="70"/>
  <c r="A244" i="70"/>
  <c r="R241" i="70" s="1"/>
  <c r="S243" i="70"/>
  <c r="T243" i="70" s="1"/>
  <c r="Q243" i="70"/>
  <c r="A243" i="70"/>
  <c r="R240" i="70" s="1"/>
  <c r="S242" i="70"/>
  <c r="T242" i="70" s="1"/>
  <c r="Q242" i="70"/>
  <c r="A242" i="70"/>
  <c r="R239" i="70" s="1"/>
  <c r="S241" i="70"/>
  <c r="T241" i="70" s="1"/>
  <c r="Q241" i="70"/>
  <c r="A241" i="70"/>
  <c r="R238" i="70" s="1"/>
  <c r="S240" i="70"/>
  <c r="T240" i="70" s="1"/>
  <c r="Q240" i="70"/>
  <c r="A240" i="70"/>
  <c r="R237" i="70" s="1"/>
  <c r="S239" i="70"/>
  <c r="T239" i="70" s="1"/>
  <c r="Q239" i="70"/>
  <c r="A239" i="70"/>
  <c r="R236" i="70" s="1"/>
  <c r="S238" i="70"/>
  <c r="T238" i="70" s="1"/>
  <c r="Q238" i="70"/>
  <c r="A238" i="70"/>
  <c r="R235" i="70" s="1"/>
  <c r="S237" i="70"/>
  <c r="T237" i="70" s="1"/>
  <c r="Q237" i="70"/>
  <c r="A237" i="70"/>
  <c r="R234" i="70" s="1"/>
  <c r="S236" i="70"/>
  <c r="T236" i="70" s="1"/>
  <c r="Q236" i="70"/>
  <c r="A236" i="70"/>
  <c r="R233" i="70" s="1"/>
  <c r="S235" i="70"/>
  <c r="T235" i="70" s="1"/>
  <c r="Q235" i="70"/>
  <c r="A235" i="70"/>
  <c r="R232" i="70" s="1"/>
  <c r="S234" i="70"/>
  <c r="T234" i="70" s="1"/>
  <c r="Q234" i="70"/>
  <c r="A234" i="70"/>
  <c r="R231" i="70" s="1"/>
  <c r="S233" i="70"/>
  <c r="T233" i="70" s="1"/>
  <c r="Q233" i="70"/>
  <c r="A233" i="70"/>
  <c r="R230" i="70" s="1"/>
  <c r="S232" i="70"/>
  <c r="T232" i="70" s="1"/>
  <c r="Q232" i="70"/>
  <c r="A232" i="70"/>
  <c r="R229" i="70" s="1"/>
  <c r="S231" i="70"/>
  <c r="T231" i="70" s="1"/>
  <c r="Q231" i="70"/>
  <c r="A231" i="70"/>
  <c r="R228" i="70" s="1"/>
  <c r="S230" i="70"/>
  <c r="T230" i="70" s="1"/>
  <c r="Q230" i="70"/>
  <c r="A230" i="70"/>
  <c r="R227" i="70" s="1"/>
  <c r="S229" i="70"/>
  <c r="T229" i="70" s="1"/>
  <c r="Q229" i="70"/>
  <c r="A229" i="70"/>
  <c r="R226" i="70" s="1"/>
  <c r="S228" i="70"/>
  <c r="T228" i="70" s="1"/>
  <c r="Q228" i="70"/>
  <c r="A228" i="70"/>
  <c r="R225" i="70" s="1"/>
  <c r="S227" i="70"/>
  <c r="T227" i="70" s="1"/>
  <c r="Q227" i="70"/>
  <c r="A227" i="70"/>
  <c r="R224" i="70" s="1"/>
  <c r="S226" i="70"/>
  <c r="T226" i="70" s="1"/>
  <c r="Q226" i="70"/>
  <c r="A226" i="70"/>
  <c r="R223" i="70" s="1"/>
  <c r="S225" i="70"/>
  <c r="T225" i="70" s="1"/>
  <c r="Q225" i="70"/>
  <c r="A225" i="70"/>
  <c r="R222" i="70" s="1"/>
  <c r="S224" i="70"/>
  <c r="T224" i="70" s="1"/>
  <c r="Q224" i="70"/>
  <c r="A224" i="70"/>
  <c r="R221" i="70" s="1"/>
  <c r="S223" i="70"/>
  <c r="T223" i="70" s="1"/>
  <c r="Q223" i="70"/>
  <c r="A223" i="70"/>
  <c r="R220" i="70" s="1"/>
  <c r="S222" i="70"/>
  <c r="T222" i="70" s="1"/>
  <c r="Q222" i="70"/>
  <c r="A222" i="70"/>
  <c r="R219" i="70" s="1"/>
  <c r="S221" i="70"/>
  <c r="T221" i="70" s="1"/>
  <c r="Q221" i="70"/>
  <c r="A221" i="70"/>
  <c r="R218" i="70" s="1"/>
  <c r="S220" i="70"/>
  <c r="T220" i="70" s="1"/>
  <c r="Q220" i="70"/>
  <c r="A220" i="70"/>
  <c r="R217" i="70" s="1"/>
  <c r="S219" i="70"/>
  <c r="T219" i="70" s="1"/>
  <c r="Q219" i="70"/>
  <c r="A219" i="70"/>
  <c r="R216" i="70" s="1"/>
  <c r="S218" i="70"/>
  <c r="T218" i="70" s="1"/>
  <c r="Q218" i="70"/>
  <c r="A218" i="70"/>
  <c r="R215" i="70" s="1"/>
  <c r="S217" i="70"/>
  <c r="T217" i="70" s="1"/>
  <c r="Q217" i="70"/>
  <c r="A217" i="70"/>
  <c r="R214" i="70" s="1"/>
  <c r="S216" i="70"/>
  <c r="T216" i="70" s="1"/>
  <c r="Q216" i="70"/>
  <c r="A216" i="70"/>
  <c r="R213" i="70" s="1"/>
  <c r="S215" i="70"/>
  <c r="T215" i="70" s="1"/>
  <c r="Q215" i="70"/>
  <c r="A215" i="70"/>
  <c r="R212" i="70" s="1"/>
  <c r="S214" i="70"/>
  <c r="T214" i="70" s="1"/>
  <c r="Q214" i="70"/>
  <c r="A214" i="70"/>
  <c r="R211" i="70" s="1"/>
  <c r="S213" i="70"/>
  <c r="T213" i="70" s="1"/>
  <c r="Q213" i="70"/>
  <c r="A213" i="70"/>
  <c r="R210" i="70" s="1"/>
  <c r="S212" i="70"/>
  <c r="T212" i="70" s="1"/>
  <c r="Q212" i="70"/>
  <c r="A212" i="70"/>
  <c r="R209" i="70" s="1"/>
  <c r="S211" i="70"/>
  <c r="T211" i="70" s="1"/>
  <c r="Q211" i="70"/>
  <c r="A211" i="70"/>
  <c r="R208" i="70" s="1"/>
  <c r="S210" i="70"/>
  <c r="T210" i="70" s="1"/>
  <c r="Q210" i="70"/>
  <c r="A210" i="70"/>
  <c r="R207" i="70" s="1"/>
  <c r="S209" i="70"/>
  <c r="T209" i="70" s="1"/>
  <c r="Q209" i="70"/>
  <c r="A209" i="70"/>
  <c r="R206" i="70" s="1"/>
  <c r="S208" i="70"/>
  <c r="T208" i="70" s="1"/>
  <c r="Q208" i="70"/>
  <c r="A208" i="70"/>
  <c r="R205" i="70" s="1"/>
  <c r="S207" i="70"/>
  <c r="T207" i="70" s="1"/>
  <c r="Q207" i="70"/>
  <c r="A207" i="70"/>
  <c r="R204" i="70" s="1"/>
  <c r="S206" i="70"/>
  <c r="T206" i="70" s="1"/>
  <c r="Q206" i="70"/>
  <c r="A206" i="70"/>
  <c r="R203" i="70" s="1"/>
  <c r="S205" i="70"/>
  <c r="T205" i="70" s="1"/>
  <c r="Q205" i="70"/>
  <c r="A205" i="70"/>
  <c r="R202" i="70" s="1"/>
  <c r="S204" i="70"/>
  <c r="T204" i="70" s="1"/>
  <c r="Q204" i="70"/>
  <c r="A204" i="70"/>
  <c r="R201" i="70" s="1"/>
  <c r="S203" i="70"/>
  <c r="T203" i="70" s="1"/>
  <c r="Q203" i="70"/>
  <c r="A203" i="70"/>
  <c r="R200" i="70" s="1"/>
  <c r="S202" i="70"/>
  <c r="T202" i="70" s="1"/>
  <c r="Q202" i="70"/>
  <c r="A202" i="70"/>
  <c r="R199" i="70" s="1"/>
  <c r="S201" i="70"/>
  <c r="T201" i="70" s="1"/>
  <c r="Q201" i="70"/>
  <c r="A201" i="70"/>
  <c r="R198" i="70" s="1"/>
  <c r="S200" i="70"/>
  <c r="T200" i="70" s="1"/>
  <c r="Q200" i="70"/>
  <c r="A200" i="70"/>
  <c r="R197" i="70" s="1"/>
  <c r="S199" i="70"/>
  <c r="T199" i="70" s="1"/>
  <c r="Q199" i="70"/>
  <c r="A199" i="70"/>
  <c r="R196" i="70" s="1"/>
  <c r="S198" i="70"/>
  <c r="T198" i="70" s="1"/>
  <c r="Q198" i="70"/>
  <c r="A198" i="70"/>
  <c r="R195" i="70" s="1"/>
  <c r="S197" i="70"/>
  <c r="T197" i="70" s="1"/>
  <c r="Q197" i="70"/>
  <c r="A197" i="70"/>
  <c r="R194" i="70" s="1"/>
  <c r="S196" i="70"/>
  <c r="T196" i="70" s="1"/>
  <c r="Q196" i="70"/>
  <c r="A196" i="70"/>
  <c r="R193" i="70" s="1"/>
  <c r="S195" i="70"/>
  <c r="T195" i="70" s="1"/>
  <c r="Q195" i="70"/>
  <c r="A195" i="70"/>
  <c r="R192" i="70" s="1"/>
  <c r="S194" i="70"/>
  <c r="T194" i="70" s="1"/>
  <c r="Q194" i="70"/>
  <c r="A194" i="70"/>
  <c r="R191" i="70" s="1"/>
  <c r="S193" i="70"/>
  <c r="T193" i="70" s="1"/>
  <c r="Q193" i="70"/>
  <c r="A193" i="70"/>
  <c r="R190" i="70" s="1"/>
  <c r="S192" i="70"/>
  <c r="T192" i="70" s="1"/>
  <c r="Q192" i="70"/>
  <c r="A192" i="70"/>
  <c r="R189" i="70" s="1"/>
  <c r="S191" i="70"/>
  <c r="T191" i="70" s="1"/>
  <c r="Q191" i="70"/>
  <c r="A191" i="70"/>
  <c r="R188" i="70" s="1"/>
  <c r="S190" i="70"/>
  <c r="T190" i="70" s="1"/>
  <c r="Q190" i="70"/>
  <c r="A190" i="70"/>
  <c r="R187" i="70" s="1"/>
  <c r="S189" i="70"/>
  <c r="T189" i="70" s="1"/>
  <c r="Q189" i="70"/>
  <c r="A189" i="70"/>
  <c r="R186" i="70" s="1"/>
  <c r="S188" i="70"/>
  <c r="T188" i="70" s="1"/>
  <c r="Q188" i="70"/>
  <c r="A188" i="70"/>
  <c r="R185" i="70" s="1"/>
  <c r="S187" i="70"/>
  <c r="T187" i="70" s="1"/>
  <c r="Q187" i="70"/>
  <c r="A187" i="70"/>
  <c r="R184" i="70" s="1"/>
  <c r="S186" i="70"/>
  <c r="T186" i="70" s="1"/>
  <c r="Q186" i="70"/>
  <c r="A186" i="70"/>
  <c r="R183" i="70" s="1"/>
  <c r="S185" i="70"/>
  <c r="T185" i="70" s="1"/>
  <c r="Q185" i="70"/>
  <c r="A185" i="70"/>
  <c r="R182" i="70" s="1"/>
  <c r="S184" i="70"/>
  <c r="T184" i="70" s="1"/>
  <c r="Q184" i="70"/>
  <c r="A184" i="70"/>
  <c r="R181" i="70" s="1"/>
  <c r="S183" i="70"/>
  <c r="T183" i="70" s="1"/>
  <c r="Q183" i="70"/>
  <c r="A183" i="70"/>
  <c r="R180" i="70" s="1"/>
  <c r="S182" i="70"/>
  <c r="T182" i="70" s="1"/>
  <c r="Q182" i="70"/>
  <c r="A182" i="70"/>
  <c r="R179" i="70" s="1"/>
  <c r="S181" i="70"/>
  <c r="T181" i="70" s="1"/>
  <c r="Q181" i="70"/>
  <c r="A181" i="70"/>
  <c r="R178" i="70" s="1"/>
  <c r="S180" i="70"/>
  <c r="T180" i="70" s="1"/>
  <c r="Q180" i="70"/>
  <c r="A180" i="70"/>
  <c r="R177" i="70" s="1"/>
  <c r="S179" i="70"/>
  <c r="T179" i="70" s="1"/>
  <c r="Q179" i="70"/>
  <c r="A179" i="70"/>
  <c r="R176" i="70" s="1"/>
  <c r="S178" i="70"/>
  <c r="T178" i="70" s="1"/>
  <c r="Q178" i="70"/>
  <c r="A178" i="70"/>
  <c r="R175" i="70" s="1"/>
  <c r="S177" i="70"/>
  <c r="T177" i="70" s="1"/>
  <c r="Q177" i="70"/>
  <c r="A177" i="70"/>
  <c r="R174" i="70" s="1"/>
  <c r="S176" i="70"/>
  <c r="T176" i="70" s="1"/>
  <c r="Q176" i="70"/>
  <c r="A176" i="70"/>
  <c r="R173" i="70" s="1"/>
  <c r="S175" i="70"/>
  <c r="T175" i="70" s="1"/>
  <c r="Q175" i="70"/>
  <c r="A175" i="70"/>
  <c r="R172" i="70" s="1"/>
  <c r="S174" i="70"/>
  <c r="T174" i="70" s="1"/>
  <c r="Q174" i="70"/>
  <c r="A174" i="70"/>
  <c r="R171" i="70" s="1"/>
  <c r="S173" i="70"/>
  <c r="T173" i="70" s="1"/>
  <c r="Q173" i="70"/>
  <c r="A173" i="70"/>
  <c r="R170" i="70" s="1"/>
  <c r="S172" i="70"/>
  <c r="T172" i="70" s="1"/>
  <c r="Q172" i="70"/>
  <c r="A172" i="70"/>
  <c r="R169" i="70" s="1"/>
  <c r="S171" i="70"/>
  <c r="T171" i="70" s="1"/>
  <c r="Q171" i="70"/>
  <c r="A171" i="70"/>
  <c r="R168" i="70" s="1"/>
  <c r="S170" i="70"/>
  <c r="T170" i="70" s="1"/>
  <c r="Q170" i="70"/>
  <c r="A170" i="70"/>
  <c r="R167" i="70" s="1"/>
  <c r="S169" i="70"/>
  <c r="T169" i="70" s="1"/>
  <c r="Q169" i="70"/>
  <c r="A169" i="70"/>
  <c r="R166" i="70" s="1"/>
  <c r="S168" i="70"/>
  <c r="T168" i="70" s="1"/>
  <c r="Q168" i="70"/>
  <c r="A168" i="70"/>
  <c r="R165" i="70" s="1"/>
  <c r="S167" i="70"/>
  <c r="T167" i="70" s="1"/>
  <c r="Q167" i="70"/>
  <c r="A167" i="70"/>
  <c r="R164" i="70" s="1"/>
  <c r="S166" i="70"/>
  <c r="T166" i="70" s="1"/>
  <c r="Q166" i="70"/>
  <c r="A166" i="70"/>
  <c r="R163" i="70" s="1"/>
  <c r="S165" i="70"/>
  <c r="T165" i="70" s="1"/>
  <c r="Q165" i="70"/>
  <c r="A165" i="70"/>
  <c r="R162" i="70" s="1"/>
  <c r="S164" i="70"/>
  <c r="T164" i="70" s="1"/>
  <c r="Q164" i="70"/>
  <c r="A164" i="70"/>
  <c r="R161" i="70" s="1"/>
  <c r="S163" i="70"/>
  <c r="T163" i="70" s="1"/>
  <c r="Q163" i="70"/>
  <c r="A163" i="70"/>
  <c r="R160" i="70" s="1"/>
  <c r="S162" i="70"/>
  <c r="T162" i="70" s="1"/>
  <c r="Q162" i="70"/>
  <c r="A162" i="70"/>
  <c r="R159" i="70" s="1"/>
  <c r="S161" i="70"/>
  <c r="T161" i="70" s="1"/>
  <c r="Q161" i="70"/>
  <c r="A161" i="70"/>
  <c r="R158" i="70" s="1"/>
  <c r="S160" i="70"/>
  <c r="T160" i="70" s="1"/>
  <c r="Q160" i="70"/>
  <c r="A160" i="70"/>
  <c r="R157" i="70" s="1"/>
  <c r="S159" i="70"/>
  <c r="T159" i="70" s="1"/>
  <c r="Q159" i="70"/>
  <c r="A159" i="70"/>
  <c r="R156" i="70" s="1"/>
  <c r="S158" i="70"/>
  <c r="T158" i="70" s="1"/>
  <c r="Q158" i="70"/>
  <c r="A158" i="70"/>
  <c r="R155" i="70" s="1"/>
  <c r="S157" i="70"/>
  <c r="T157" i="70" s="1"/>
  <c r="Q157" i="70"/>
  <c r="A157" i="70"/>
  <c r="R154" i="70" s="1"/>
  <c r="S156" i="70"/>
  <c r="T156" i="70" s="1"/>
  <c r="Q156" i="70"/>
  <c r="A156" i="70"/>
  <c r="R153" i="70" s="1"/>
  <c r="S155" i="70"/>
  <c r="T155" i="70" s="1"/>
  <c r="Q155" i="70"/>
  <c r="A155" i="70"/>
  <c r="R152" i="70" s="1"/>
  <c r="S154" i="70"/>
  <c r="T154" i="70" s="1"/>
  <c r="Q154" i="70"/>
  <c r="A154" i="70"/>
  <c r="R151" i="70" s="1"/>
  <c r="S153" i="70"/>
  <c r="T153" i="70" s="1"/>
  <c r="Q153" i="70"/>
  <c r="A153" i="70"/>
  <c r="R150" i="70" s="1"/>
  <c r="S152" i="70"/>
  <c r="T152" i="70" s="1"/>
  <c r="Q152" i="70"/>
  <c r="A152" i="70"/>
  <c r="R149" i="70" s="1"/>
  <c r="S151" i="70"/>
  <c r="T151" i="70" s="1"/>
  <c r="Q151" i="70"/>
  <c r="A151" i="70"/>
  <c r="R148" i="70" s="1"/>
  <c r="S150" i="70"/>
  <c r="T150" i="70" s="1"/>
  <c r="Q150" i="70"/>
  <c r="A150" i="70"/>
  <c r="R147" i="70" s="1"/>
  <c r="S149" i="70"/>
  <c r="T149" i="70" s="1"/>
  <c r="Q149" i="70"/>
  <c r="A149" i="70"/>
  <c r="R146" i="70" s="1"/>
  <c r="S148" i="70"/>
  <c r="T148" i="70" s="1"/>
  <c r="Q148" i="70"/>
  <c r="A148" i="70"/>
  <c r="R145" i="70" s="1"/>
  <c r="S147" i="70"/>
  <c r="T147" i="70" s="1"/>
  <c r="Q147" i="70"/>
  <c r="A147" i="70"/>
  <c r="R144" i="70" s="1"/>
  <c r="S146" i="70"/>
  <c r="T146" i="70" s="1"/>
  <c r="Q146" i="70"/>
  <c r="A146" i="70"/>
  <c r="R143" i="70" s="1"/>
  <c r="S145" i="70"/>
  <c r="T145" i="70" s="1"/>
  <c r="Q145" i="70"/>
  <c r="A145" i="70"/>
  <c r="R142" i="70" s="1"/>
  <c r="S144" i="70"/>
  <c r="T144" i="70" s="1"/>
  <c r="Q144" i="70"/>
  <c r="A144" i="70"/>
  <c r="R141" i="70" s="1"/>
  <c r="S143" i="70"/>
  <c r="T143" i="70" s="1"/>
  <c r="Q143" i="70"/>
  <c r="A143" i="70"/>
  <c r="R140" i="70" s="1"/>
  <c r="S142" i="70"/>
  <c r="T142" i="70" s="1"/>
  <c r="Q142" i="70"/>
  <c r="A142" i="70"/>
  <c r="R139" i="70" s="1"/>
  <c r="S141" i="70"/>
  <c r="T141" i="70" s="1"/>
  <c r="Q141" i="70"/>
  <c r="A141" i="70"/>
  <c r="R138" i="70" s="1"/>
  <c r="S140" i="70"/>
  <c r="T140" i="70" s="1"/>
  <c r="Q140" i="70"/>
  <c r="A140" i="70"/>
  <c r="R137" i="70" s="1"/>
  <c r="S139" i="70"/>
  <c r="T139" i="70" s="1"/>
  <c r="Q139" i="70"/>
  <c r="A139" i="70"/>
  <c r="R136" i="70" s="1"/>
  <c r="S138" i="70"/>
  <c r="T138" i="70" s="1"/>
  <c r="Q138" i="70"/>
  <c r="A138" i="70"/>
  <c r="R135" i="70" s="1"/>
  <c r="S137" i="70"/>
  <c r="T137" i="70" s="1"/>
  <c r="Q137" i="70"/>
  <c r="A137" i="70"/>
  <c r="R134" i="70" s="1"/>
  <c r="S136" i="70"/>
  <c r="T136" i="70" s="1"/>
  <c r="Q136" i="70"/>
  <c r="A136" i="70"/>
  <c r="R133" i="70" s="1"/>
  <c r="S135" i="70"/>
  <c r="T135" i="70" s="1"/>
  <c r="Q135" i="70"/>
  <c r="A135" i="70"/>
  <c r="R132" i="70" s="1"/>
  <c r="S134" i="70"/>
  <c r="T134" i="70" s="1"/>
  <c r="Q134" i="70"/>
  <c r="A134" i="70"/>
  <c r="R131" i="70" s="1"/>
  <c r="S133" i="70"/>
  <c r="T133" i="70" s="1"/>
  <c r="Q133" i="70"/>
  <c r="A133" i="70"/>
  <c r="R130" i="70" s="1"/>
  <c r="S132" i="70"/>
  <c r="T132" i="70" s="1"/>
  <c r="Q132" i="70"/>
  <c r="A132" i="70"/>
  <c r="R129" i="70" s="1"/>
  <c r="S131" i="70"/>
  <c r="T131" i="70" s="1"/>
  <c r="Q131" i="70"/>
  <c r="A131" i="70"/>
  <c r="R128" i="70" s="1"/>
  <c r="S130" i="70"/>
  <c r="T130" i="70" s="1"/>
  <c r="Q130" i="70"/>
  <c r="A130" i="70"/>
  <c r="R127" i="70" s="1"/>
  <c r="S129" i="70"/>
  <c r="T129" i="70" s="1"/>
  <c r="Q129" i="70"/>
  <c r="A129" i="70"/>
  <c r="R126" i="70" s="1"/>
  <c r="S128" i="70"/>
  <c r="T128" i="70" s="1"/>
  <c r="Q128" i="70"/>
  <c r="A128" i="70"/>
  <c r="R125" i="70" s="1"/>
  <c r="S127" i="70"/>
  <c r="T127" i="70" s="1"/>
  <c r="Q127" i="70"/>
  <c r="A127" i="70"/>
  <c r="R124" i="70" s="1"/>
  <c r="S126" i="70"/>
  <c r="T126" i="70" s="1"/>
  <c r="Q126" i="70"/>
  <c r="A126" i="70"/>
  <c r="R123" i="70" s="1"/>
  <c r="S125" i="70"/>
  <c r="T125" i="70" s="1"/>
  <c r="Q125" i="70"/>
  <c r="A125" i="70"/>
  <c r="R122" i="70" s="1"/>
  <c r="S124" i="70"/>
  <c r="T124" i="70" s="1"/>
  <c r="Q124" i="70"/>
  <c r="A124" i="70"/>
  <c r="R121" i="70" s="1"/>
  <c r="S123" i="70"/>
  <c r="T123" i="70" s="1"/>
  <c r="Q123" i="70"/>
  <c r="A123" i="70"/>
  <c r="R120" i="70" s="1"/>
  <c r="S122" i="70"/>
  <c r="T122" i="70" s="1"/>
  <c r="Q122" i="70"/>
  <c r="A122" i="70"/>
  <c r="R119" i="70" s="1"/>
  <c r="S121" i="70"/>
  <c r="T121" i="70" s="1"/>
  <c r="Q121" i="70"/>
  <c r="A121" i="70"/>
  <c r="R118" i="70" s="1"/>
  <c r="S120" i="70"/>
  <c r="T120" i="70" s="1"/>
  <c r="Q120" i="70"/>
  <c r="A120" i="70"/>
  <c r="R117" i="70" s="1"/>
  <c r="S119" i="70"/>
  <c r="T119" i="70" s="1"/>
  <c r="Q119" i="70"/>
  <c r="A119" i="70"/>
  <c r="R116" i="70" s="1"/>
  <c r="S118" i="70"/>
  <c r="T118" i="70" s="1"/>
  <c r="Q118" i="70"/>
  <c r="A118" i="70"/>
  <c r="R115" i="70" s="1"/>
  <c r="S117" i="70"/>
  <c r="T117" i="70" s="1"/>
  <c r="Q117" i="70"/>
  <c r="A117" i="70"/>
  <c r="R114" i="70" s="1"/>
  <c r="S116" i="70"/>
  <c r="T116" i="70" s="1"/>
  <c r="Q116" i="70"/>
  <c r="A116" i="70"/>
  <c r="R113" i="70" s="1"/>
  <c r="S115" i="70"/>
  <c r="T115" i="70" s="1"/>
  <c r="Q115" i="70"/>
  <c r="A115" i="70"/>
  <c r="R112" i="70" s="1"/>
  <c r="S114" i="70"/>
  <c r="T114" i="70" s="1"/>
  <c r="Q114" i="70"/>
  <c r="A114" i="70"/>
  <c r="R111" i="70" s="1"/>
  <c r="S113" i="70"/>
  <c r="T113" i="70" s="1"/>
  <c r="Q113" i="70"/>
  <c r="A113" i="70"/>
  <c r="R110" i="70" s="1"/>
  <c r="S112" i="70"/>
  <c r="T112" i="70" s="1"/>
  <c r="Q112" i="70"/>
  <c r="A112" i="70"/>
  <c r="R109" i="70" s="1"/>
  <c r="S111" i="70"/>
  <c r="T111" i="70" s="1"/>
  <c r="Q111" i="70"/>
  <c r="A111" i="70"/>
  <c r="R108" i="70" s="1"/>
  <c r="S110" i="70"/>
  <c r="T110" i="70" s="1"/>
  <c r="Q110" i="70"/>
  <c r="A110" i="70"/>
  <c r="R107" i="70" s="1"/>
  <c r="S109" i="70"/>
  <c r="T109" i="70" s="1"/>
  <c r="Q109" i="70"/>
  <c r="A109" i="70"/>
  <c r="R106" i="70" s="1"/>
  <c r="S108" i="70"/>
  <c r="T108" i="70" s="1"/>
  <c r="Q108" i="70"/>
  <c r="A108" i="70"/>
  <c r="R105" i="70" s="1"/>
  <c r="S107" i="70"/>
  <c r="T107" i="70" s="1"/>
  <c r="Q107" i="70"/>
  <c r="A107" i="70"/>
  <c r="R104" i="70" s="1"/>
  <c r="S106" i="70"/>
  <c r="T106" i="70" s="1"/>
  <c r="Q106" i="70"/>
  <c r="A106" i="70"/>
  <c r="R103" i="70" s="1"/>
  <c r="S105" i="70"/>
  <c r="T105" i="70" s="1"/>
  <c r="Q105" i="70"/>
  <c r="A105" i="70"/>
  <c r="R102" i="70" s="1"/>
  <c r="S104" i="70"/>
  <c r="T104" i="70" s="1"/>
  <c r="Q104" i="70"/>
  <c r="A104" i="70"/>
  <c r="R101" i="70" s="1"/>
  <c r="S103" i="70"/>
  <c r="T103" i="70" s="1"/>
  <c r="Q103" i="70"/>
  <c r="A103" i="70"/>
  <c r="R100" i="70" s="1"/>
  <c r="S102" i="70"/>
  <c r="T102" i="70" s="1"/>
  <c r="Q102" i="70"/>
  <c r="A102" i="70"/>
  <c r="R99" i="70" s="1"/>
  <c r="S101" i="70"/>
  <c r="T101" i="70" s="1"/>
  <c r="Q101" i="70"/>
  <c r="A101" i="70"/>
  <c r="R98" i="70" s="1"/>
  <c r="S100" i="70"/>
  <c r="T100" i="70" s="1"/>
  <c r="Q100" i="70"/>
  <c r="A100" i="70"/>
  <c r="R97" i="70" s="1"/>
  <c r="S99" i="70"/>
  <c r="T99" i="70" s="1"/>
  <c r="Q99" i="70"/>
  <c r="A99" i="70"/>
  <c r="R96" i="70" s="1"/>
  <c r="S98" i="70"/>
  <c r="T98" i="70" s="1"/>
  <c r="Q98" i="70"/>
  <c r="A98" i="70"/>
  <c r="R95" i="70" s="1"/>
  <c r="S97" i="70"/>
  <c r="T97" i="70" s="1"/>
  <c r="Q97" i="70"/>
  <c r="A97" i="70"/>
  <c r="R94" i="70" s="1"/>
  <c r="S96" i="70"/>
  <c r="T96" i="70" s="1"/>
  <c r="Q96" i="70"/>
  <c r="A96" i="70"/>
  <c r="R93" i="70" s="1"/>
  <c r="S95" i="70"/>
  <c r="T95" i="70" s="1"/>
  <c r="Q95" i="70"/>
  <c r="A95" i="70"/>
  <c r="R92" i="70" s="1"/>
  <c r="S94" i="70"/>
  <c r="T94" i="70" s="1"/>
  <c r="Q94" i="70"/>
  <c r="A94" i="70"/>
  <c r="R91" i="70" s="1"/>
  <c r="S93" i="70"/>
  <c r="T93" i="70" s="1"/>
  <c r="Q93" i="70"/>
  <c r="A93" i="70"/>
  <c r="R90" i="70" s="1"/>
  <c r="S92" i="70"/>
  <c r="T92" i="70" s="1"/>
  <c r="Q92" i="70"/>
  <c r="A92" i="70"/>
  <c r="R89" i="70" s="1"/>
  <c r="S91" i="70"/>
  <c r="T91" i="70" s="1"/>
  <c r="Q91" i="70"/>
  <c r="A91" i="70"/>
  <c r="R88" i="70" s="1"/>
  <c r="S90" i="70"/>
  <c r="T90" i="70" s="1"/>
  <c r="Q90" i="70"/>
  <c r="A90" i="70"/>
  <c r="R87" i="70" s="1"/>
  <c r="S89" i="70"/>
  <c r="T89" i="70" s="1"/>
  <c r="Q89" i="70"/>
  <c r="A89" i="70"/>
  <c r="R86" i="70" s="1"/>
  <c r="S88" i="70"/>
  <c r="T88" i="70" s="1"/>
  <c r="Q88" i="70"/>
  <c r="A88" i="70"/>
  <c r="S87" i="70"/>
  <c r="T87" i="70" s="1"/>
  <c r="Q87" i="70"/>
  <c r="A87" i="70"/>
  <c r="S86" i="70"/>
  <c r="T86" i="70" s="1"/>
  <c r="Q86" i="70"/>
  <c r="A86" i="70"/>
  <c r="S85" i="70"/>
  <c r="T85" i="70" s="1"/>
  <c r="Q85" i="70"/>
  <c r="A85" i="70"/>
  <c r="R85" i="70" s="1"/>
  <c r="S84" i="70"/>
  <c r="T84" i="70" s="1"/>
  <c r="Q84" i="70"/>
  <c r="A84" i="70"/>
  <c r="R84" i="70" s="1"/>
  <c r="S83" i="70"/>
  <c r="T83" i="70" s="1"/>
  <c r="S82" i="70"/>
  <c r="T82" i="70" s="1"/>
  <c r="Q82" i="70"/>
  <c r="A82" i="70"/>
  <c r="R82" i="70" s="1"/>
  <c r="S81" i="70"/>
  <c r="T81" i="70" s="1"/>
  <c r="S80" i="70"/>
  <c r="T80" i="70" s="1"/>
  <c r="S79" i="70"/>
  <c r="T79" i="70" s="1"/>
  <c r="Q79" i="70"/>
  <c r="A79" i="70"/>
  <c r="R79" i="70" s="1"/>
  <c r="S78" i="70"/>
  <c r="T78" i="70" s="1"/>
  <c r="Q78" i="70"/>
  <c r="A78" i="70"/>
  <c r="R78" i="70" s="1"/>
  <c r="S77" i="70"/>
  <c r="T77" i="70" s="1"/>
  <c r="Q77" i="70"/>
  <c r="A77" i="70"/>
  <c r="R77" i="70" s="1"/>
  <c r="S76" i="70"/>
  <c r="T76" i="70" s="1"/>
  <c r="Q76" i="70"/>
  <c r="A76" i="70"/>
  <c r="R76" i="70" s="1"/>
  <c r="S75" i="70"/>
  <c r="T75" i="70" s="1"/>
  <c r="Q75" i="70"/>
  <c r="A75" i="70"/>
  <c r="R75" i="70" s="1"/>
  <c r="S74" i="70"/>
  <c r="T74" i="70" s="1"/>
  <c r="Q74" i="70"/>
  <c r="A74" i="70"/>
  <c r="R74" i="70" s="1"/>
  <c r="S73" i="70"/>
  <c r="T73" i="70" s="1"/>
  <c r="Q73" i="70"/>
  <c r="A73" i="70"/>
  <c r="R73" i="70" s="1"/>
  <c r="S72" i="70"/>
  <c r="T72" i="70" s="1"/>
  <c r="S71" i="70"/>
  <c r="T71" i="70" s="1"/>
  <c r="S70" i="70"/>
  <c r="T70" i="70" s="1"/>
  <c r="Q70" i="70"/>
  <c r="A70" i="70"/>
  <c r="R70" i="70" s="1"/>
  <c r="S69" i="70"/>
  <c r="T69" i="70" s="1"/>
  <c r="S68" i="70"/>
  <c r="T68" i="70" s="1"/>
  <c r="S67" i="70"/>
  <c r="T67" i="70" s="1"/>
  <c r="Q67" i="70"/>
  <c r="A67" i="70"/>
  <c r="R67" i="70" s="1"/>
  <c r="S66" i="70"/>
  <c r="T66" i="70" s="1"/>
  <c r="S65" i="70"/>
  <c r="T65" i="70" s="1"/>
  <c r="Q65" i="70"/>
  <c r="A65" i="70"/>
  <c r="R65" i="70" s="1"/>
  <c r="S64" i="70"/>
  <c r="T64" i="70" s="1"/>
  <c r="S63" i="70"/>
  <c r="T63" i="70" s="1"/>
  <c r="S62" i="70"/>
  <c r="T62" i="70" s="1"/>
  <c r="S61" i="70"/>
  <c r="T61" i="70" s="1"/>
  <c r="S60" i="70"/>
  <c r="T60" i="70" s="1"/>
  <c r="S59" i="70"/>
  <c r="T59" i="70" s="1"/>
  <c r="Q59" i="70"/>
  <c r="A59" i="70"/>
  <c r="R59" i="70" s="1"/>
  <c r="S58" i="70"/>
  <c r="T58" i="70" s="1"/>
  <c r="S57" i="70"/>
  <c r="T57" i="70" s="1"/>
  <c r="Q57" i="70"/>
  <c r="A57" i="70"/>
  <c r="R57" i="70" s="1"/>
  <c r="S56" i="70"/>
  <c r="T56" i="70" s="1"/>
  <c r="S55" i="70"/>
  <c r="T55" i="70" s="1"/>
  <c r="Q55" i="70"/>
  <c r="A55" i="70"/>
  <c r="R55" i="70" s="1"/>
  <c r="S54" i="70"/>
  <c r="T54" i="70" s="1"/>
  <c r="S53" i="70"/>
  <c r="T53" i="70" s="1"/>
  <c r="S52" i="70"/>
  <c r="T52" i="70" s="1"/>
  <c r="S51" i="70"/>
  <c r="T51" i="70" s="1"/>
  <c r="S50" i="70"/>
  <c r="T50" i="70" s="1"/>
  <c r="S49" i="70"/>
  <c r="T49" i="70" s="1"/>
  <c r="S48" i="70"/>
  <c r="T48" i="70" s="1"/>
  <c r="S47" i="70"/>
  <c r="T47" i="70" s="1"/>
  <c r="S46" i="70"/>
  <c r="T46" i="70" s="1"/>
  <c r="S45" i="70"/>
  <c r="T45" i="70" s="1"/>
  <c r="S44" i="70"/>
  <c r="T44" i="70" s="1"/>
  <c r="Q44" i="70"/>
  <c r="A44" i="70"/>
  <c r="R44" i="70" s="1"/>
  <c r="S43" i="70"/>
  <c r="T43" i="70" s="1"/>
  <c r="S42" i="70"/>
  <c r="T42" i="70" s="1"/>
  <c r="S41" i="70"/>
  <c r="T41" i="70" s="1"/>
  <c r="S40" i="70"/>
  <c r="T40" i="70" s="1"/>
  <c r="S39" i="70"/>
  <c r="T39" i="70" s="1"/>
  <c r="S38" i="70"/>
  <c r="T38" i="70" s="1"/>
  <c r="S37" i="70"/>
  <c r="T37" i="70" s="1"/>
  <c r="S36" i="70"/>
  <c r="T36" i="70" s="1"/>
  <c r="S35" i="70"/>
  <c r="T35" i="70" s="1"/>
  <c r="S34" i="70"/>
  <c r="T34" i="70" s="1"/>
  <c r="S33" i="70"/>
  <c r="T33" i="70" s="1"/>
  <c r="S32" i="70"/>
  <c r="T32" i="70" s="1"/>
  <c r="S31" i="70"/>
  <c r="T31" i="70" s="1"/>
  <c r="S30" i="70"/>
  <c r="T30" i="70" s="1"/>
  <c r="S29" i="70"/>
  <c r="T29" i="70" s="1"/>
  <c r="S28" i="70"/>
  <c r="T28" i="70" s="1"/>
  <c r="S27" i="70"/>
  <c r="T27" i="70" s="1"/>
  <c r="S26" i="70"/>
  <c r="T26" i="70" s="1"/>
  <c r="S25" i="70"/>
  <c r="T25" i="70" s="1"/>
  <c r="S24" i="70"/>
  <c r="T24" i="70" s="1"/>
  <c r="S23" i="70"/>
  <c r="T23" i="70" s="1"/>
  <c r="S22" i="70"/>
  <c r="T22" i="70" s="1"/>
  <c r="S21" i="70"/>
  <c r="T21" i="70" s="1"/>
  <c r="S20" i="70"/>
  <c r="T20" i="70" s="1"/>
  <c r="S19" i="70"/>
  <c r="T19" i="70" s="1"/>
  <c r="S18" i="70"/>
  <c r="T18" i="70" s="1"/>
  <c r="S17" i="70"/>
  <c r="T17" i="70" s="1"/>
  <c r="S16" i="70"/>
  <c r="T16" i="70" s="1"/>
  <c r="S15" i="70"/>
  <c r="T15" i="70" s="1"/>
  <c r="S14" i="70"/>
  <c r="T14" i="70" s="1"/>
  <c r="S13" i="70"/>
  <c r="T13" i="70" s="1"/>
  <c r="Q13" i="70"/>
  <c r="A13" i="70"/>
  <c r="R13" i="70" s="1"/>
  <c r="S12" i="70"/>
  <c r="T12" i="70" s="1"/>
  <c r="S11" i="70"/>
  <c r="T11" i="70" s="1"/>
  <c r="S10" i="70"/>
  <c r="T10" i="70" s="1"/>
  <c r="Q10" i="70"/>
  <c r="A10" i="70"/>
  <c r="R10" i="70" s="1"/>
  <c r="S9" i="70"/>
  <c r="T9" i="70" s="1"/>
  <c r="S8" i="70"/>
  <c r="T8" i="70" s="1"/>
  <c r="S7" i="70"/>
  <c r="T7" i="70" s="1"/>
  <c r="S388" i="69"/>
  <c r="T388" i="69" s="1"/>
  <c r="R388" i="69"/>
  <c r="S387" i="69"/>
  <c r="T387" i="69" s="1"/>
  <c r="R387" i="69"/>
  <c r="S386" i="69"/>
  <c r="T386" i="69" s="1"/>
  <c r="R386" i="69"/>
  <c r="S385" i="69"/>
  <c r="T385" i="69" s="1"/>
  <c r="R385" i="69"/>
  <c r="S384" i="69"/>
  <c r="T384" i="69" s="1"/>
  <c r="R384" i="69"/>
  <c r="S383" i="69"/>
  <c r="T383" i="69" s="1"/>
  <c r="R383" i="69"/>
  <c r="S382" i="69"/>
  <c r="T382" i="69" s="1"/>
  <c r="R382" i="69"/>
  <c r="S381" i="69"/>
  <c r="T381" i="69" s="1"/>
  <c r="R381" i="69"/>
  <c r="S380" i="69"/>
  <c r="T380" i="69" s="1"/>
  <c r="R380" i="69"/>
  <c r="R379" i="69"/>
  <c r="S378" i="69"/>
  <c r="T378" i="69" s="1"/>
  <c r="R378" i="69"/>
  <c r="S377" i="69"/>
  <c r="T377" i="69" s="1"/>
  <c r="R377" i="69"/>
  <c r="S376" i="69"/>
  <c r="T376" i="69" s="1"/>
  <c r="R376" i="69"/>
  <c r="S375" i="69"/>
  <c r="T375" i="69" s="1"/>
  <c r="R375" i="69"/>
  <c r="S374" i="69"/>
  <c r="T374" i="69" s="1"/>
  <c r="R374" i="69"/>
  <c r="S373" i="69"/>
  <c r="T373" i="69" s="1"/>
  <c r="R373" i="69"/>
  <c r="S372" i="69"/>
  <c r="T372" i="69" s="1"/>
  <c r="R372" i="69"/>
  <c r="S371" i="69"/>
  <c r="T371" i="69" s="1"/>
  <c r="R371" i="69"/>
  <c r="S370" i="69"/>
  <c r="T370" i="69" s="1"/>
  <c r="R370" i="69"/>
  <c r="S369" i="69"/>
  <c r="T369" i="69" s="1"/>
  <c r="R369" i="69"/>
  <c r="S368" i="69"/>
  <c r="T368" i="69" s="1"/>
  <c r="R368" i="69"/>
  <c r="S367" i="69"/>
  <c r="T367" i="69" s="1"/>
  <c r="R367" i="69"/>
  <c r="S366" i="69"/>
  <c r="T366" i="69" s="1"/>
  <c r="R366" i="69"/>
  <c r="S347" i="69"/>
  <c r="T347" i="69" s="1"/>
  <c r="R347" i="69"/>
  <c r="S171" i="69"/>
  <c r="T171" i="69" s="1"/>
  <c r="Q171" i="69"/>
  <c r="A171" i="69"/>
  <c r="R171" i="69" s="1"/>
  <c r="S170" i="69"/>
  <c r="T170" i="69" s="1"/>
  <c r="Q170" i="69"/>
  <c r="A170" i="69"/>
  <c r="R170" i="69" s="1"/>
  <c r="S169" i="69"/>
  <c r="T169" i="69" s="1"/>
  <c r="Q169" i="69"/>
  <c r="A169" i="69"/>
  <c r="R169" i="69" s="1"/>
  <c r="S168" i="69"/>
  <c r="T168" i="69" s="1"/>
  <c r="Q168" i="69"/>
  <c r="A168" i="69"/>
  <c r="R168" i="69" s="1"/>
  <c r="S167" i="69"/>
  <c r="T167" i="69" s="1"/>
  <c r="Q167" i="69"/>
  <c r="A167" i="69"/>
  <c r="R167" i="69" s="1"/>
  <c r="S166" i="69"/>
  <c r="T166" i="69" s="1"/>
  <c r="Q166" i="69"/>
  <c r="A166" i="69"/>
  <c r="R166" i="69" s="1"/>
  <c r="S165" i="69"/>
  <c r="T165" i="69" s="1"/>
  <c r="Q165" i="69"/>
  <c r="A165" i="69"/>
  <c r="R165" i="69" s="1"/>
  <c r="S164" i="69"/>
  <c r="T164" i="69" s="1"/>
  <c r="Q164" i="69"/>
  <c r="A164" i="69"/>
  <c r="R164" i="69" s="1"/>
  <c r="S163" i="69"/>
  <c r="T163" i="69" s="1"/>
  <c r="Q163" i="69"/>
  <c r="A163" i="69"/>
  <c r="R163" i="69" s="1"/>
  <c r="S162" i="69"/>
  <c r="T162" i="69" s="1"/>
  <c r="Q162" i="69"/>
  <c r="A162" i="69"/>
  <c r="R162" i="69" s="1"/>
  <c r="S161" i="69"/>
  <c r="T161" i="69" s="1"/>
  <c r="Q161" i="69"/>
  <c r="A161" i="69"/>
  <c r="R161" i="69" s="1"/>
  <c r="S160" i="69"/>
  <c r="T160" i="69" s="1"/>
  <c r="Q160" i="69"/>
  <c r="A160" i="69"/>
  <c r="R160" i="69" s="1"/>
  <c r="S159" i="69"/>
  <c r="T159" i="69" s="1"/>
  <c r="Q159" i="69"/>
  <c r="A159" i="69"/>
  <c r="R159" i="69" s="1"/>
  <c r="S158" i="69"/>
  <c r="T158" i="69" s="1"/>
  <c r="Q158" i="69"/>
  <c r="A158" i="69"/>
  <c r="R158" i="69" s="1"/>
  <c r="S157" i="69"/>
  <c r="T157" i="69" s="1"/>
  <c r="Q157" i="69"/>
  <c r="A157" i="69"/>
  <c r="R157" i="69" s="1"/>
  <c r="S156" i="69"/>
  <c r="T156" i="69" s="1"/>
  <c r="Q156" i="69"/>
  <c r="A156" i="69"/>
  <c r="R156" i="69" s="1"/>
  <c r="S155" i="69"/>
  <c r="T155" i="69" s="1"/>
  <c r="Q155" i="69"/>
  <c r="A155" i="69"/>
  <c r="R155" i="69" s="1"/>
  <c r="S154" i="69"/>
  <c r="T154" i="69" s="1"/>
  <c r="Q154" i="69"/>
  <c r="A154" i="69"/>
  <c r="R154" i="69" s="1"/>
  <c r="S153" i="69"/>
  <c r="T153" i="69" s="1"/>
  <c r="Q153" i="69"/>
  <c r="A153" i="69"/>
  <c r="R153" i="69" s="1"/>
  <c r="S152" i="69"/>
  <c r="T152" i="69" s="1"/>
  <c r="Q152" i="69"/>
  <c r="A152" i="69"/>
  <c r="R152" i="69" s="1"/>
  <c r="S151" i="69"/>
  <c r="T151" i="69" s="1"/>
  <c r="Q151" i="69"/>
  <c r="A151" i="69"/>
  <c r="R151" i="69" s="1"/>
  <c r="S150" i="69"/>
  <c r="T150" i="69" s="1"/>
  <c r="Q150" i="69"/>
  <c r="A150" i="69"/>
  <c r="R150" i="69" s="1"/>
  <c r="S149" i="69"/>
  <c r="T149" i="69" s="1"/>
  <c r="Q149" i="69"/>
  <c r="A149" i="69"/>
  <c r="R149" i="69" s="1"/>
  <c r="S148" i="69"/>
  <c r="T148" i="69" s="1"/>
  <c r="Q148" i="69"/>
  <c r="A148" i="69"/>
  <c r="R148" i="69" s="1"/>
  <c r="S147" i="69"/>
  <c r="T147" i="69" s="1"/>
  <c r="Q147" i="69"/>
  <c r="A147" i="69"/>
  <c r="R147" i="69" s="1"/>
  <c r="S146" i="69"/>
  <c r="T146" i="69" s="1"/>
  <c r="Q146" i="69"/>
  <c r="A146" i="69"/>
  <c r="R146" i="69" s="1"/>
  <c r="S145" i="69"/>
  <c r="T145" i="69" s="1"/>
  <c r="Q145" i="69"/>
  <c r="A145" i="69"/>
  <c r="R145" i="69" s="1"/>
  <c r="S144" i="69"/>
  <c r="T144" i="69" s="1"/>
  <c r="Q144" i="69"/>
  <c r="A144" i="69"/>
  <c r="R144" i="69" s="1"/>
  <c r="S143" i="69"/>
  <c r="T143" i="69" s="1"/>
  <c r="Q143" i="69"/>
  <c r="A143" i="69"/>
  <c r="R143" i="69" s="1"/>
  <c r="S142" i="69"/>
  <c r="T142" i="69" s="1"/>
  <c r="Q142" i="69"/>
  <c r="A142" i="69"/>
  <c r="R142" i="69" s="1"/>
  <c r="S141" i="69"/>
  <c r="T141" i="69" s="1"/>
  <c r="Q141" i="69"/>
  <c r="A141" i="69"/>
  <c r="R141" i="69" s="1"/>
  <c r="S140" i="69"/>
  <c r="T140" i="69" s="1"/>
  <c r="Q140" i="69"/>
  <c r="A140" i="69"/>
  <c r="R140" i="69" s="1"/>
  <c r="S139" i="69"/>
  <c r="T139" i="69" s="1"/>
  <c r="Q139" i="69"/>
  <c r="A139" i="69"/>
  <c r="R139" i="69" s="1"/>
  <c r="S138" i="69"/>
  <c r="T138" i="69" s="1"/>
  <c r="Q138" i="69"/>
  <c r="A138" i="69"/>
  <c r="R138" i="69" s="1"/>
  <c r="S137" i="69"/>
  <c r="T137" i="69" s="1"/>
  <c r="Q137" i="69"/>
  <c r="A137" i="69"/>
  <c r="R137" i="69" s="1"/>
  <c r="S136" i="69"/>
  <c r="T136" i="69" s="1"/>
  <c r="Q136" i="69"/>
  <c r="A136" i="69"/>
  <c r="R136" i="69" s="1"/>
  <c r="S135" i="69"/>
  <c r="T135" i="69" s="1"/>
  <c r="Q135" i="69"/>
  <c r="A135" i="69"/>
  <c r="R135" i="69" s="1"/>
  <c r="S134" i="69"/>
  <c r="T134" i="69" s="1"/>
  <c r="Q134" i="69"/>
  <c r="A134" i="69"/>
  <c r="R134" i="69" s="1"/>
  <c r="S133" i="69"/>
  <c r="T133" i="69" s="1"/>
  <c r="Q133" i="69"/>
  <c r="A133" i="69"/>
  <c r="R133" i="69" s="1"/>
  <c r="S132" i="69"/>
  <c r="T132" i="69" s="1"/>
  <c r="Q132" i="69"/>
  <c r="A132" i="69"/>
  <c r="R132" i="69" s="1"/>
  <c r="S131" i="69"/>
  <c r="T131" i="69" s="1"/>
  <c r="Q131" i="69"/>
  <c r="A131" i="69"/>
  <c r="R131" i="69" s="1"/>
  <c r="S130" i="69"/>
  <c r="T130" i="69" s="1"/>
  <c r="Q130" i="69"/>
  <c r="A130" i="69"/>
  <c r="R130" i="69" s="1"/>
  <c r="S129" i="69"/>
  <c r="T129" i="69" s="1"/>
  <c r="Q129" i="69"/>
  <c r="A129" i="69"/>
  <c r="R129" i="69" s="1"/>
  <c r="S128" i="69"/>
  <c r="T128" i="69" s="1"/>
  <c r="Q128" i="69"/>
  <c r="A128" i="69"/>
  <c r="R128" i="69" s="1"/>
  <c r="S127" i="69"/>
  <c r="T127" i="69" s="1"/>
  <c r="Q127" i="69"/>
  <c r="A127" i="69"/>
  <c r="R127" i="69" s="1"/>
  <c r="S126" i="69"/>
  <c r="T126" i="69" s="1"/>
  <c r="Q126" i="69"/>
  <c r="A126" i="69"/>
  <c r="R126" i="69" s="1"/>
  <c r="S125" i="69"/>
  <c r="T125" i="69" s="1"/>
  <c r="Q125" i="69"/>
  <c r="A125" i="69"/>
  <c r="R125" i="69" s="1"/>
  <c r="S124" i="69"/>
  <c r="T124" i="69" s="1"/>
  <c r="Q124" i="69"/>
  <c r="A124" i="69"/>
  <c r="R124" i="69" s="1"/>
  <c r="S123" i="69"/>
  <c r="T123" i="69" s="1"/>
  <c r="Q123" i="69"/>
  <c r="A123" i="69"/>
  <c r="R123" i="69" s="1"/>
  <c r="S122" i="69"/>
  <c r="T122" i="69" s="1"/>
  <c r="Q122" i="69"/>
  <c r="A122" i="69"/>
  <c r="R122" i="69" s="1"/>
  <c r="S121" i="69"/>
  <c r="T121" i="69" s="1"/>
  <c r="Q121" i="69"/>
  <c r="A121" i="69"/>
  <c r="R121" i="69" s="1"/>
  <c r="S120" i="69"/>
  <c r="T120" i="69" s="1"/>
  <c r="Q120" i="69"/>
  <c r="A120" i="69"/>
  <c r="R120" i="69" s="1"/>
  <c r="S119" i="69"/>
  <c r="T119" i="69" s="1"/>
  <c r="Q119" i="69"/>
  <c r="A119" i="69"/>
  <c r="R119" i="69" s="1"/>
  <c r="S118" i="69"/>
  <c r="T118" i="69" s="1"/>
  <c r="Q118" i="69"/>
  <c r="A118" i="69"/>
  <c r="R118" i="69" s="1"/>
  <c r="S117" i="69"/>
  <c r="T117" i="69" s="1"/>
  <c r="Q117" i="69"/>
  <c r="A117" i="69"/>
  <c r="R117" i="69" s="1"/>
  <c r="S116" i="69"/>
  <c r="T116" i="69" s="1"/>
  <c r="Q116" i="69"/>
  <c r="A116" i="69"/>
  <c r="R116" i="69" s="1"/>
  <c r="S115" i="69"/>
  <c r="T115" i="69" s="1"/>
  <c r="Q115" i="69"/>
  <c r="A115" i="69"/>
  <c r="R115" i="69" s="1"/>
  <c r="S114" i="69"/>
  <c r="T114" i="69" s="1"/>
  <c r="Q114" i="69"/>
  <c r="A114" i="69"/>
  <c r="R114" i="69" s="1"/>
  <c r="S113" i="69"/>
  <c r="T113" i="69" s="1"/>
  <c r="Q113" i="69"/>
  <c r="A113" i="69"/>
  <c r="R113" i="69" s="1"/>
  <c r="S112" i="69"/>
  <c r="T112" i="69" s="1"/>
  <c r="Q112" i="69"/>
  <c r="A112" i="69"/>
  <c r="R112" i="69" s="1"/>
  <c r="S111" i="69"/>
  <c r="T111" i="69" s="1"/>
  <c r="Q111" i="69"/>
  <c r="A111" i="69"/>
  <c r="R111" i="69" s="1"/>
  <c r="S110" i="69"/>
  <c r="T110" i="69" s="1"/>
  <c r="Q110" i="69"/>
  <c r="A110" i="69"/>
  <c r="R110" i="69" s="1"/>
  <c r="S109" i="69"/>
  <c r="T109" i="69" s="1"/>
  <c r="Q109" i="69"/>
  <c r="A109" i="69"/>
  <c r="R109" i="69" s="1"/>
  <c r="S108" i="69"/>
  <c r="T108" i="69" s="1"/>
  <c r="Q108" i="69"/>
  <c r="A108" i="69"/>
  <c r="R108" i="69" s="1"/>
  <c r="S107" i="69"/>
  <c r="T107" i="69" s="1"/>
  <c r="Q107" i="69"/>
  <c r="A107" i="69"/>
  <c r="R107" i="69" s="1"/>
  <c r="S106" i="69"/>
  <c r="T106" i="69" s="1"/>
  <c r="Q106" i="69"/>
  <c r="A106" i="69"/>
  <c r="R106" i="69" s="1"/>
  <c r="S105" i="69"/>
  <c r="T105" i="69" s="1"/>
  <c r="Q105" i="69"/>
  <c r="A105" i="69"/>
  <c r="R105" i="69" s="1"/>
  <c r="S104" i="69"/>
  <c r="T104" i="69" s="1"/>
  <c r="Q104" i="69"/>
  <c r="A104" i="69"/>
  <c r="R104" i="69" s="1"/>
  <c r="S103" i="69"/>
  <c r="T103" i="69" s="1"/>
  <c r="Q103" i="69"/>
  <c r="A103" i="69"/>
  <c r="R103" i="69" s="1"/>
  <c r="S102" i="69"/>
  <c r="T102" i="69" s="1"/>
  <c r="Q102" i="69"/>
  <c r="A102" i="69"/>
  <c r="R102" i="69" s="1"/>
  <c r="S101" i="69"/>
  <c r="T101" i="69" s="1"/>
  <c r="Q101" i="69"/>
  <c r="A101" i="69"/>
  <c r="R101" i="69" s="1"/>
  <c r="S100" i="69"/>
  <c r="T100" i="69" s="1"/>
  <c r="Q100" i="69"/>
  <c r="A100" i="69"/>
  <c r="R100" i="69" s="1"/>
  <c r="S99" i="69"/>
  <c r="T99" i="69" s="1"/>
  <c r="Q99" i="69"/>
  <c r="A99" i="69"/>
  <c r="R99" i="69" s="1"/>
  <c r="S98" i="69"/>
  <c r="T98" i="69" s="1"/>
  <c r="Q98" i="69"/>
  <c r="A98" i="69"/>
  <c r="R98" i="69" s="1"/>
  <c r="S97" i="69"/>
  <c r="T97" i="69" s="1"/>
  <c r="Q97" i="69"/>
  <c r="A97" i="69"/>
  <c r="R97" i="69" s="1"/>
  <c r="S96" i="69"/>
  <c r="T96" i="69" s="1"/>
  <c r="Q96" i="69"/>
  <c r="A96" i="69"/>
  <c r="R96" i="69" s="1"/>
  <c r="S95" i="69"/>
  <c r="T95" i="69" s="1"/>
  <c r="Q95" i="69"/>
  <c r="A95" i="69"/>
  <c r="R95" i="69" s="1"/>
  <c r="S94" i="69"/>
  <c r="T94" i="69" s="1"/>
  <c r="Q94" i="69"/>
  <c r="A94" i="69"/>
  <c r="R94" i="69" s="1"/>
  <c r="S93" i="69"/>
  <c r="T93" i="69" s="1"/>
  <c r="Q93" i="69"/>
  <c r="A93" i="69"/>
  <c r="R93" i="69" s="1"/>
  <c r="S92" i="69"/>
  <c r="T92" i="69" s="1"/>
  <c r="Q92" i="69"/>
  <c r="A92" i="69"/>
  <c r="R92" i="69" s="1"/>
  <c r="S91" i="69"/>
  <c r="T91" i="69" s="1"/>
  <c r="Q91" i="69"/>
  <c r="A91" i="69"/>
  <c r="R91" i="69" s="1"/>
  <c r="S90" i="69"/>
  <c r="T90" i="69" s="1"/>
  <c r="Q90" i="69"/>
  <c r="A90" i="69"/>
  <c r="R90" i="69" s="1"/>
  <c r="S89" i="69"/>
  <c r="T89" i="69" s="1"/>
  <c r="Q89" i="69"/>
  <c r="A89" i="69"/>
  <c r="R89" i="69" s="1"/>
  <c r="S88" i="69"/>
  <c r="T88" i="69" s="1"/>
  <c r="Q88" i="69"/>
  <c r="A88" i="69"/>
  <c r="R88" i="69" s="1"/>
  <c r="S87" i="69"/>
  <c r="T87" i="69" s="1"/>
  <c r="Q87" i="69"/>
  <c r="A87" i="69"/>
  <c r="R87" i="69" s="1"/>
  <c r="S86" i="69"/>
  <c r="T86" i="69" s="1"/>
  <c r="Q86" i="69"/>
  <c r="A86" i="69"/>
  <c r="R86" i="69" s="1"/>
  <c r="S85" i="69"/>
  <c r="T85" i="69" s="1"/>
  <c r="Q85" i="69"/>
  <c r="A85" i="69"/>
  <c r="R85" i="69" s="1"/>
  <c r="S84" i="69"/>
  <c r="T84" i="69" s="1"/>
  <c r="Q84" i="69"/>
  <c r="A84" i="69"/>
  <c r="R84" i="69" s="1"/>
  <c r="S83" i="69"/>
  <c r="T83" i="69" s="1"/>
  <c r="Q83" i="69"/>
  <c r="A83" i="69"/>
  <c r="R83" i="69" s="1"/>
  <c r="S82" i="69"/>
  <c r="T82" i="69" s="1"/>
  <c r="Q82" i="69"/>
  <c r="A82" i="69"/>
  <c r="R82" i="69" s="1"/>
  <c r="S81" i="69"/>
  <c r="T81" i="69" s="1"/>
  <c r="Q81" i="69"/>
  <c r="A81" i="69"/>
  <c r="R81" i="69" s="1"/>
  <c r="S80" i="69"/>
  <c r="T80" i="69" s="1"/>
  <c r="Q80" i="69"/>
  <c r="A80" i="69"/>
  <c r="R80" i="69" s="1"/>
  <c r="S79" i="69"/>
  <c r="T79" i="69" s="1"/>
  <c r="Q79" i="69"/>
  <c r="A79" i="69"/>
  <c r="R79" i="69" s="1"/>
  <c r="S78" i="69"/>
  <c r="T78" i="69" s="1"/>
  <c r="Q78" i="69"/>
  <c r="A78" i="69"/>
  <c r="R78" i="69" s="1"/>
  <c r="S77" i="69"/>
  <c r="T77" i="69" s="1"/>
  <c r="Q77" i="69"/>
  <c r="A77" i="69"/>
  <c r="R77" i="69" s="1"/>
  <c r="S76" i="69"/>
  <c r="T76" i="69" s="1"/>
  <c r="Q76" i="69"/>
  <c r="A76" i="69"/>
  <c r="R76" i="69" s="1"/>
  <c r="S75" i="69"/>
  <c r="T75" i="69" s="1"/>
  <c r="Q75" i="69"/>
  <c r="A75" i="69"/>
  <c r="R75" i="69" s="1"/>
  <c r="S74" i="69"/>
  <c r="T74" i="69" s="1"/>
  <c r="Q74" i="69"/>
  <c r="A74" i="69"/>
  <c r="R74" i="69" s="1"/>
  <c r="S73" i="69"/>
  <c r="T73" i="69" s="1"/>
  <c r="S72" i="69"/>
  <c r="T72" i="69" s="1"/>
  <c r="Q72" i="69"/>
  <c r="A72" i="69"/>
  <c r="R72" i="69" s="1"/>
  <c r="S71" i="69"/>
  <c r="T71" i="69" s="1"/>
  <c r="S70" i="69"/>
  <c r="T70" i="69" s="1"/>
  <c r="Q70" i="69"/>
  <c r="A70" i="69"/>
  <c r="R70" i="69" s="1"/>
  <c r="S69" i="69"/>
  <c r="T69" i="69" s="1"/>
  <c r="S68" i="69"/>
  <c r="T68" i="69" s="1"/>
  <c r="S67" i="69"/>
  <c r="T67" i="69" s="1"/>
  <c r="S66" i="69"/>
  <c r="T66" i="69" s="1"/>
  <c r="S65" i="69"/>
  <c r="T65" i="69" s="1"/>
  <c r="S64" i="69"/>
  <c r="T64" i="69" s="1"/>
  <c r="S63" i="69"/>
  <c r="T63" i="69" s="1"/>
  <c r="S62" i="69"/>
  <c r="T62" i="69" s="1"/>
  <c r="S61" i="69"/>
  <c r="T61" i="69" s="1"/>
  <c r="S60" i="69"/>
  <c r="T60" i="69" s="1"/>
  <c r="Q60" i="69"/>
  <c r="A60" i="69"/>
  <c r="R60" i="69" s="1"/>
  <c r="S59" i="69"/>
  <c r="T59" i="69" s="1"/>
  <c r="S58" i="69"/>
  <c r="T58" i="69" s="1"/>
  <c r="S57" i="69"/>
  <c r="T57" i="69" s="1"/>
  <c r="Q57" i="69"/>
  <c r="A57" i="69"/>
  <c r="R57" i="69" s="1"/>
  <c r="S56" i="69"/>
  <c r="T56" i="69" s="1"/>
  <c r="S55" i="69"/>
  <c r="T55" i="69" s="1"/>
  <c r="S54" i="69"/>
  <c r="T54" i="69" s="1"/>
  <c r="S53" i="69"/>
  <c r="T53" i="69" s="1"/>
  <c r="S52" i="69"/>
  <c r="T52" i="69" s="1"/>
  <c r="S51" i="69"/>
  <c r="T51" i="69" s="1"/>
  <c r="S50" i="69"/>
  <c r="T50" i="69" s="1"/>
  <c r="Q50" i="69"/>
  <c r="A50" i="69"/>
  <c r="R50" i="69" s="1"/>
  <c r="S49" i="69"/>
  <c r="T49" i="69" s="1"/>
  <c r="S48" i="69"/>
  <c r="T48" i="69" s="1"/>
  <c r="Q48" i="69"/>
  <c r="A48" i="69"/>
  <c r="R48" i="69" s="1"/>
  <c r="S47" i="69"/>
  <c r="T47" i="69" s="1"/>
  <c r="S46" i="69"/>
  <c r="T46" i="69" s="1"/>
  <c r="Q46" i="69"/>
  <c r="A46" i="69"/>
  <c r="R46" i="69" s="1"/>
  <c r="S45" i="69"/>
  <c r="T45" i="69" s="1"/>
  <c r="S44" i="69"/>
  <c r="T44" i="69" s="1"/>
  <c r="S43" i="69"/>
  <c r="T43" i="69" s="1"/>
  <c r="S42" i="69"/>
  <c r="T42" i="69" s="1"/>
  <c r="S41" i="69"/>
  <c r="T41" i="69" s="1"/>
  <c r="S40" i="69"/>
  <c r="T40" i="69" s="1"/>
  <c r="S39" i="69"/>
  <c r="T39" i="69" s="1"/>
  <c r="S38" i="69"/>
  <c r="T38" i="69" s="1"/>
  <c r="S37" i="69"/>
  <c r="T37" i="69" s="1"/>
  <c r="S36" i="69"/>
  <c r="T36" i="69" s="1"/>
  <c r="S35" i="69"/>
  <c r="T35" i="69" s="1"/>
  <c r="S34" i="69"/>
  <c r="T34" i="69" s="1"/>
  <c r="S33" i="69"/>
  <c r="T33" i="69" s="1"/>
  <c r="S32" i="69"/>
  <c r="T32" i="69" s="1"/>
  <c r="S31" i="69"/>
  <c r="T31" i="69" s="1"/>
  <c r="Q31" i="69"/>
  <c r="A31" i="69"/>
  <c r="R31" i="69" s="1"/>
  <c r="S30" i="69"/>
  <c r="T30" i="69" s="1"/>
  <c r="S29" i="69"/>
  <c r="T29" i="69" s="1"/>
  <c r="S28" i="69"/>
  <c r="T28" i="69" s="1"/>
  <c r="S27" i="69"/>
  <c r="T27" i="69" s="1"/>
  <c r="S26" i="69"/>
  <c r="T26" i="69" s="1"/>
  <c r="S25" i="69"/>
  <c r="T25" i="69" s="1"/>
  <c r="S24" i="69"/>
  <c r="T24" i="69" s="1"/>
  <c r="S23" i="69"/>
  <c r="T23" i="69" s="1"/>
  <c r="S22" i="69"/>
  <c r="T22" i="69" s="1"/>
  <c r="S21" i="69"/>
  <c r="T21" i="69" s="1"/>
  <c r="S20" i="69"/>
  <c r="T20" i="69" s="1"/>
  <c r="S19" i="69"/>
  <c r="T19" i="69" s="1"/>
  <c r="Q19" i="69"/>
  <c r="A19" i="69"/>
  <c r="R19" i="69" s="1"/>
  <c r="S18" i="69"/>
  <c r="T18" i="69" s="1"/>
  <c r="S17" i="69"/>
  <c r="T17" i="69" s="1"/>
  <c r="S16" i="69"/>
  <c r="T16" i="69" s="1"/>
  <c r="S15" i="69"/>
  <c r="T15" i="69" s="1"/>
  <c r="S14" i="69"/>
  <c r="T14" i="69" s="1"/>
  <c r="S13" i="69"/>
  <c r="T13" i="69" s="1"/>
  <c r="S12" i="69"/>
  <c r="T12" i="69" s="1"/>
  <c r="S11" i="69"/>
  <c r="T11" i="69" s="1"/>
  <c r="S10" i="69"/>
  <c r="T10" i="69" s="1"/>
  <c r="S9" i="69"/>
  <c r="T9" i="69" s="1"/>
  <c r="S8" i="69"/>
  <c r="T8" i="69" s="1"/>
  <c r="S7" i="69"/>
  <c r="T7" i="69" s="1"/>
  <c r="Q80" i="70" l="1"/>
  <c r="A80" i="70" s="1"/>
  <c r="R80" i="70" s="1"/>
  <c r="Q81" i="70"/>
  <c r="A81" i="70" s="1"/>
  <c r="R81" i="70" s="1"/>
  <c r="Q64" i="70"/>
  <c r="A64" i="70" s="1"/>
  <c r="R64" i="70" s="1"/>
  <c r="Q83" i="70"/>
  <c r="A83" i="70" s="1"/>
  <c r="R83" i="70" s="1"/>
  <c r="Q8" i="72"/>
  <c r="A8" i="72" s="1"/>
  <c r="R8" i="72" s="1"/>
  <c r="Q48" i="73"/>
  <c r="A48" i="73" s="1"/>
  <c r="R48" i="73" s="1"/>
  <c r="Q7" i="70"/>
  <c r="A7" i="70" s="1"/>
  <c r="R7" i="70" s="1"/>
  <c r="Q66" i="69"/>
  <c r="A66" i="69" s="1"/>
  <c r="R66" i="69" s="1"/>
  <c r="Q10" i="71"/>
  <c r="A10" i="71" s="1"/>
  <c r="R10" i="71" s="1"/>
  <c r="Q50" i="73"/>
  <c r="A50" i="73" s="1"/>
  <c r="R50" i="73" s="1"/>
  <c r="Q24" i="73"/>
  <c r="A24" i="73" s="1"/>
  <c r="R24" i="73" s="1"/>
  <c r="Q34" i="73"/>
  <c r="A34" i="73" s="1"/>
  <c r="R34" i="73" s="1"/>
  <c r="Q39" i="73"/>
  <c r="A39" i="73" s="1"/>
  <c r="R39" i="73" s="1"/>
  <c r="Q47" i="73"/>
  <c r="A47" i="73" s="1"/>
  <c r="Q73" i="69"/>
  <c r="A73" i="69" s="1"/>
  <c r="R73" i="69" s="1"/>
  <c r="Q18" i="73"/>
  <c r="A18" i="73" s="1"/>
  <c r="R18" i="73" s="1"/>
  <c r="Q23" i="73"/>
  <c r="A23" i="73" s="1"/>
  <c r="R23" i="73" s="1"/>
  <c r="Q33" i="73"/>
  <c r="A33" i="73" s="1"/>
  <c r="R33" i="73" s="1"/>
  <c r="Q44" i="73"/>
  <c r="A44" i="73" s="1"/>
  <c r="R44" i="73" s="1"/>
  <c r="Q60" i="71"/>
  <c r="A60" i="71" s="1"/>
  <c r="R57" i="71" s="1"/>
  <c r="Q58" i="71"/>
  <c r="A58" i="71" s="1"/>
  <c r="Q63" i="72"/>
  <c r="A63" i="72" s="1"/>
  <c r="R63" i="72" s="1"/>
  <c r="Q20" i="73"/>
  <c r="A20" i="73" s="1"/>
  <c r="R20" i="73" s="1"/>
  <c r="Q25" i="73"/>
  <c r="A25" i="73" s="1"/>
  <c r="R25" i="73" s="1"/>
  <c r="Q30" i="73"/>
  <c r="A30" i="73" s="1"/>
  <c r="R30" i="73" s="1"/>
  <c r="Q35" i="73"/>
  <c r="A35" i="73" s="1"/>
  <c r="R35" i="73" s="1"/>
  <c r="Q38" i="73"/>
  <c r="A38" i="73" s="1"/>
  <c r="R38" i="73" s="1"/>
  <c r="Q46" i="73"/>
  <c r="A46" i="73" s="1"/>
  <c r="Q16" i="73"/>
  <c r="A16" i="73" s="1"/>
  <c r="R16" i="73" s="1"/>
  <c r="Q21" i="73"/>
  <c r="A21" i="73" s="1"/>
  <c r="R21" i="73" s="1"/>
  <c r="Q31" i="73"/>
  <c r="A31" i="73" s="1"/>
  <c r="R31" i="73" s="1"/>
  <c r="Q42" i="73"/>
  <c r="A42" i="73" s="1"/>
  <c r="R42" i="73" s="1"/>
  <c r="Q7" i="72"/>
  <c r="A7" i="72" s="1"/>
  <c r="R7" i="72" s="1"/>
  <c r="Q26" i="73"/>
  <c r="A26" i="73" s="1"/>
  <c r="R26" i="73" s="1"/>
  <c r="Q36" i="73"/>
  <c r="A36" i="73" s="1"/>
  <c r="R36" i="73" s="1"/>
  <c r="Q9" i="69"/>
  <c r="A9" i="69" s="1"/>
  <c r="R9" i="69" s="1"/>
  <c r="Q33" i="70"/>
  <c r="A33" i="70" s="1"/>
  <c r="R33" i="70" s="1"/>
  <c r="Q19" i="73"/>
  <c r="A19" i="73" s="1"/>
  <c r="R19" i="73" s="1"/>
  <c r="Q22" i="73"/>
  <c r="A22" i="73" s="1"/>
  <c r="R22" i="73" s="1"/>
  <c r="Q27" i="73"/>
  <c r="A27" i="73" s="1"/>
  <c r="R27" i="73" s="1"/>
  <c r="Q29" i="73"/>
  <c r="A29" i="73" s="1"/>
  <c r="R29" i="73" s="1"/>
  <c r="Q32" i="73"/>
  <c r="A32" i="73" s="1"/>
  <c r="R32" i="73" s="1"/>
  <c r="Q37" i="73"/>
  <c r="A37" i="73" s="1"/>
  <c r="R37" i="73" s="1"/>
  <c r="Q40" i="73"/>
  <c r="A40" i="73" s="1"/>
  <c r="R40" i="73" s="1"/>
  <c r="Q7" i="73"/>
  <c r="A7" i="73" s="1"/>
  <c r="R7" i="73" s="1"/>
  <c r="R47" i="73"/>
  <c r="Q8" i="73"/>
  <c r="A8" i="73" s="1"/>
  <c r="R8" i="73" s="1"/>
  <c r="Q12" i="73"/>
  <c r="A12" i="73" s="1"/>
  <c r="R12" i="73" s="1"/>
  <c r="Q9" i="73"/>
  <c r="A9" i="73" s="1"/>
  <c r="R9" i="73" s="1"/>
  <c r="Q10" i="73"/>
  <c r="A10" i="73" s="1"/>
  <c r="R10" i="73" s="1"/>
  <c r="Q14" i="73"/>
  <c r="A14" i="73" s="1"/>
  <c r="R14" i="73" s="1"/>
  <c r="R46" i="73"/>
  <c r="Q13" i="73"/>
  <c r="A13" i="73" s="1"/>
  <c r="R13" i="73" s="1"/>
  <c r="Q11" i="73"/>
  <c r="A11" i="73" s="1"/>
  <c r="R11" i="73" s="1"/>
  <c r="Q15" i="73"/>
  <c r="A15" i="73" s="1"/>
  <c r="R15" i="73" s="1"/>
  <c r="Q12" i="72"/>
  <c r="A12" i="72" s="1"/>
  <c r="R12" i="72" s="1"/>
  <c r="Q20" i="72"/>
  <c r="A20" i="72" s="1"/>
  <c r="R20" i="72" s="1"/>
  <c r="Q28" i="72"/>
  <c r="A28" i="72" s="1"/>
  <c r="R28" i="72" s="1"/>
  <c r="Q32" i="72"/>
  <c r="A32" i="72" s="1"/>
  <c r="R32" i="72" s="1"/>
  <c r="Q44" i="72"/>
  <c r="A44" i="72" s="1"/>
  <c r="R44" i="72" s="1"/>
  <c r="Q9" i="72"/>
  <c r="A9" i="72" s="1"/>
  <c r="R9" i="72" s="1"/>
  <c r="Q13" i="72"/>
  <c r="A13" i="72" s="1"/>
  <c r="R13" i="72" s="1"/>
  <c r="Q25" i="72"/>
  <c r="A25" i="72" s="1"/>
  <c r="R25" i="72" s="1"/>
  <c r="Q33" i="72"/>
  <c r="A33" i="72" s="1"/>
  <c r="R33" i="72" s="1"/>
  <c r="Q37" i="72"/>
  <c r="A37" i="72" s="1"/>
  <c r="R37" i="72" s="1"/>
  <c r="Q14" i="72"/>
  <c r="A14" i="72" s="1"/>
  <c r="R14" i="72" s="1"/>
  <c r="Q18" i="72"/>
  <c r="A18" i="72" s="1"/>
  <c r="R18" i="72" s="1"/>
  <c r="Q22" i="72"/>
  <c r="A22" i="72" s="1"/>
  <c r="R22" i="72" s="1"/>
  <c r="Q26" i="72"/>
  <c r="A26" i="72" s="1"/>
  <c r="R26" i="72" s="1"/>
  <c r="Q30" i="72"/>
  <c r="A30" i="72" s="1"/>
  <c r="R30" i="72" s="1"/>
  <c r="Q34" i="72"/>
  <c r="A34" i="72" s="1"/>
  <c r="R34" i="72" s="1"/>
  <c r="Q38" i="72"/>
  <c r="A38" i="72" s="1"/>
  <c r="R38" i="72" s="1"/>
  <c r="Q42" i="72"/>
  <c r="A42" i="72" s="1"/>
  <c r="R42" i="72" s="1"/>
  <c r="Q46" i="72"/>
  <c r="A46" i="72" s="1"/>
  <c r="R46" i="72" s="1"/>
  <c r="Q50" i="72"/>
  <c r="A50" i="72" s="1"/>
  <c r="R50" i="72" s="1"/>
  <c r="Q62" i="72"/>
  <c r="A62" i="72" s="1"/>
  <c r="R62" i="72" s="1"/>
  <c r="Q16" i="72"/>
  <c r="A16" i="72" s="1"/>
  <c r="R16" i="72" s="1"/>
  <c r="Q36" i="72"/>
  <c r="A36" i="72" s="1"/>
  <c r="R36" i="72" s="1"/>
  <c r="Q40" i="72"/>
  <c r="A40" i="72" s="1"/>
  <c r="R40" i="72" s="1"/>
  <c r="Q48" i="72"/>
  <c r="A48" i="72" s="1"/>
  <c r="R48" i="72" s="1"/>
  <c r="Q60" i="72"/>
  <c r="A60" i="72" s="1"/>
  <c r="R60" i="72" s="1"/>
  <c r="Q17" i="72"/>
  <c r="A17" i="72" s="1"/>
  <c r="R17" i="72" s="1"/>
  <c r="Q21" i="72"/>
  <c r="A21" i="72" s="1"/>
  <c r="R21" i="72" s="1"/>
  <c r="Q29" i="72"/>
  <c r="A29" i="72" s="1"/>
  <c r="R29" i="72" s="1"/>
  <c r="Q41" i="72"/>
  <c r="A41" i="72" s="1"/>
  <c r="R41" i="72" s="1"/>
  <c r="Q45" i="72"/>
  <c r="A45" i="72" s="1"/>
  <c r="R45" i="72" s="1"/>
  <c r="Q53" i="72"/>
  <c r="A53" i="72" s="1"/>
  <c r="R53" i="72" s="1"/>
  <c r="Q61" i="72"/>
  <c r="A61" i="72" s="1"/>
  <c r="R61" i="72" s="1"/>
  <c r="Q11" i="72"/>
  <c r="A11" i="72" s="1"/>
  <c r="R11" i="72" s="1"/>
  <c r="Q15" i="72"/>
  <c r="A15" i="72" s="1"/>
  <c r="R15" i="72" s="1"/>
  <c r="Q19" i="72"/>
  <c r="A19" i="72" s="1"/>
  <c r="R19" i="72" s="1"/>
  <c r="Q23" i="72"/>
  <c r="A23" i="72" s="1"/>
  <c r="R23" i="72" s="1"/>
  <c r="Q27" i="72"/>
  <c r="A27" i="72" s="1"/>
  <c r="R27" i="72" s="1"/>
  <c r="Q31" i="72"/>
  <c r="A31" i="72" s="1"/>
  <c r="R31" i="72" s="1"/>
  <c r="Q39" i="72"/>
  <c r="A39" i="72" s="1"/>
  <c r="R39" i="72" s="1"/>
  <c r="Q43" i="72"/>
  <c r="A43" i="72" s="1"/>
  <c r="R43" i="72" s="1"/>
  <c r="Q47" i="72"/>
  <c r="A47" i="72" s="1"/>
  <c r="R47" i="72" s="1"/>
  <c r="Q51" i="72"/>
  <c r="A51" i="72" s="1"/>
  <c r="R51" i="72" s="1"/>
  <c r="Q55" i="72"/>
  <c r="A55" i="72" s="1"/>
  <c r="R55" i="72" s="1"/>
  <c r="Q59" i="72"/>
  <c r="A59" i="72" s="1"/>
  <c r="R59" i="72" s="1"/>
  <c r="Q18" i="71"/>
  <c r="A18" i="71" s="1"/>
  <c r="R18" i="71" s="1"/>
  <c r="Q22" i="71"/>
  <c r="A22" i="71" s="1"/>
  <c r="R22" i="71" s="1"/>
  <c r="Q26" i="71"/>
  <c r="A26" i="71" s="1"/>
  <c r="R26" i="71" s="1"/>
  <c r="Q34" i="71"/>
  <c r="A34" i="71" s="1"/>
  <c r="R34" i="71" s="1"/>
  <c r="Q38" i="71"/>
  <c r="A38" i="71" s="1"/>
  <c r="R38" i="71" s="1"/>
  <c r="Q46" i="71"/>
  <c r="A46" i="71" s="1"/>
  <c r="R46" i="71" s="1"/>
  <c r="Q54" i="71"/>
  <c r="A54" i="71" s="1"/>
  <c r="R54" i="71" s="1"/>
  <c r="Q62" i="71"/>
  <c r="A62" i="71" s="1"/>
  <c r="R59" i="71" s="1"/>
  <c r="Q11" i="71"/>
  <c r="A11" i="71" s="1"/>
  <c r="R11" i="71" s="1"/>
  <c r="Q15" i="71"/>
  <c r="A15" i="71" s="1"/>
  <c r="R15" i="71" s="1"/>
  <c r="Q19" i="71"/>
  <c r="A19" i="71" s="1"/>
  <c r="R19" i="71" s="1"/>
  <c r="Q23" i="71"/>
  <c r="A23" i="71" s="1"/>
  <c r="R23" i="71" s="1"/>
  <c r="Q27" i="71"/>
  <c r="A27" i="71" s="1"/>
  <c r="R27" i="71" s="1"/>
  <c r="Q31" i="71"/>
  <c r="A31" i="71" s="1"/>
  <c r="R31" i="71" s="1"/>
  <c r="Q35" i="71"/>
  <c r="A35" i="71" s="1"/>
  <c r="R35" i="71" s="1"/>
  <c r="Q9" i="71"/>
  <c r="A9" i="71" s="1"/>
  <c r="R9" i="71" s="1"/>
  <c r="Q13" i="71"/>
  <c r="A13" i="71" s="1"/>
  <c r="R13" i="71" s="1"/>
  <c r="Q17" i="71"/>
  <c r="A17" i="71" s="1"/>
  <c r="R17" i="71" s="1"/>
  <c r="Q21" i="71"/>
  <c r="A21" i="71" s="1"/>
  <c r="R21" i="71" s="1"/>
  <c r="Q25" i="71"/>
  <c r="A25" i="71" s="1"/>
  <c r="R25" i="71" s="1"/>
  <c r="Q29" i="71"/>
  <c r="A29" i="71" s="1"/>
  <c r="R29" i="71" s="1"/>
  <c r="Q33" i="71"/>
  <c r="A33" i="71" s="1"/>
  <c r="R33" i="71" s="1"/>
  <c r="Q37" i="71"/>
  <c r="A37" i="71" s="1"/>
  <c r="R37" i="71" s="1"/>
  <c r="Q41" i="71"/>
  <c r="A41" i="71" s="1"/>
  <c r="R41" i="71" s="1"/>
  <c r="Q49" i="71"/>
  <c r="A49" i="71" s="1"/>
  <c r="R49" i="71" s="1"/>
  <c r="Q57" i="71"/>
  <c r="A57" i="71" s="1"/>
  <c r="Q61" i="71"/>
  <c r="A61" i="71" s="1"/>
  <c r="R58" i="71" s="1"/>
  <c r="Q14" i="71"/>
  <c r="A14" i="71" s="1"/>
  <c r="R14" i="71" s="1"/>
  <c r="Q30" i="71"/>
  <c r="A30" i="71" s="1"/>
  <c r="R30" i="71" s="1"/>
  <c r="Q42" i="71"/>
  <c r="A42" i="71" s="1"/>
  <c r="R42" i="71" s="1"/>
  <c r="Q50" i="71"/>
  <c r="A50" i="71" s="1"/>
  <c r="R50" i="71" s="1"/>
  <c r="Q7" i="71"/>
  <c r="A7" i="71" s="1"/>
  <c r="R7" i="71" s="1"/>
  <c r="Q39" i="71"/>
  <c r="A39" i="71" s="1"/>
  <c r="R39" i="71" s="1"/>
  <c r="Q51" i="71"/>
  <c r="A51" i="71" s="1"/>
  <c r="R51" i="71" s="1"/>
  <c r="Q8" i="71"/>
  <c r="A8" i="71" s="1"/>
  <c r="R8" i="71" s="1"/>
  <c r="Q12" i="71"/>
  <c r="A12" i="71" s="1"/>
  <c r="R12" i="71" s="1"/>
  <c r="Q16" i="71"/>
  <c r="A16" i="71" s="1"/>
  <c r="R16" i="71" s="1"/>
  <c r="Q20" i="71"/>
  <c r="A20" i="71" s="1"/>
  <c r="R20" i="71" s="1"/>
  <c r="Q24" i="71"/>
  <c r="A24" i="71" s="1"/>
  <c r="R24" i="71" s="1"/>
  <c r="Q28" i="71"/>
  <c r="A28" i="71" s="1"/>
  <c r="R28" i="71" s="1"/>
  <c r="Q36" i="71"/>
  <c r="A36" i="71" s="1"/>
  <c r="R36" i="71" s="1"/>
  <c r="Q40" i="71"/>
  <c r="A40" i="71" s="1"/>
  <c r="R40" i="71" s="1"/>
  <c r="Q44" i="71"/>
  <c r="A44" i="71" s="1"/>
  <c r="R44" i="71" s="1"/>
  <c r="Q48" i="71"/>
  <c r="A48" i="71" s="1"/>
  <c r="R48" i="71" s="1"/>
  <c r="Q56" i="71"/>
  <c r="A56" i="71" s="1"/>
  <c r="R56" i="71" s="1"/>
  <c r="Q66" i="70"/>
  <c r="A66" i="70" s="1"/>
  <c r="R66" i="70" s="1"/>
  <c r="Q62" i="70"/>
  <c r="A62" i="70" s="1"/>
  <c r="R62" i="70" s="1"/>
  <c r="Q58" i="70"/>
  <c r="A58" i="70" s="1"/>
  <c r="R58" i="70" s="1"/>
  <c r="Q54" i="70"/>
  <c r="A54" i="70" s="1"/>
  <c r="R54" i="70" s="1"/>
  <c r="Q52" i="70"/>
  <c r="A52" i="70" s="1"/>
  <c r="R52" i="70" s="1"/>
  <c r="Q48" i="70"/>
  <c r="A48" i="70" s="1"/>
  <c r="R48" i="70" s="1"/>
  <c r="Q40" i="70"/>
  <c r="A40" i="70" s="1"/>
  <c r="R40" i="70" s="1"/>
  <c r="Q36" i="70"/>
  <c r="A36" i="70" s="1"/>
  <c r="R36" i="70" s="1"/>
  <c r="Q32" i="70"/>
  <c r="A32" i="70" s="1"/>
  <c r="R32" i="70" s="1"/>
  <c r="Q30" i="70"/>
  <c r="A30" i="70" s="1"/>
  <c r="R30" i="70" s="1"/>
  <c r="Q26" i="70"/>
  <c r="A26" i="70" s="1"/>
  <c r="R26" i="70" s="1"/>
  <c r="Q22" i="70"/>
  <c r="A22" i="70" s="1"/>
  <c r="R22" i="70" s="1"/>
  <c r="Q18" i="70"/>
  <c r="A18" i="70" s="1"/>
  <c r="R18" i="70" s="1"/>
  <c r="Q14" i="70"/>
  <c r="A14" i="70" s="1"/>
  <c r="R14" i="70" s="1"/>
  <c r="Q69" i="70"/>
  <c r="A69" i="70" s="1"/>
  <c r="R69" i="70" s="1"/>
  <c r="Q63" i="70"/>
  <c r="A63" i="70" s="1"/>
  <c r="R63" i="70" s="1"/>
  <c r="Q49" i="70"/>
  <c r="A49" i="70" s="1"/>
  <c r="R49" i="70" s="1"/>
  <c r="Q45" i="70"/>
  <c r="A45" i="70" s="1"/>
  <c r="R45" i="70" s="1"/>
  <c r="Q39" i="70"/>
  <c r="A39" i="70" s="1"/>
  <c r="R39" i="70" s="1"/>
  <c r="Q35" i="70"/>
  <c r="A35" i="70" s="1"/>
  <c r="R35" i="70" s="1"/>
  <c r="Q29" i="70"/>
  <c r="A29" i="70" s="1"/>
  <c r="R29" i="70" s="1"/>
  <c r="Q25" i="70"/>
  <c r="A25" i="70" s="1"/>
  <c r="R25" i="70" s="1"/>
  <c r="Q21" i="70"/>
  <c r="A21" i="70" s="1"/>
  <c r="R21" i="70" s="1"/>
  <c r="Q17" i="70"/>
  <c r="A17" i="70" s="1"/>
  <c r="R17" i="70" s="1"/>
  <c r="Q9" i="70"/>
  <c r="A9" i="70" s="1"/>
  <c r="R9" i="70" s="1"/>
  <c r="Q16" i="70"/>
  <c r="A16" i="70" s="1"/>
  <c r="R16" i="70" s="1"/>
  <c r="Q43" i="70"/>
  <c r="A43" i="70" s="1"/>
  <c r="R43" i="70" s="1"/>
  <c r="Q53" i="70"/>
  <c r="A53" i="70" s="1"/>
  <c r="R53" i="70" s="1"/>
  <c r="Q31" i="70"/>
  <c r="A31" i="70" s="1"/>
  <c r="R31" i="70" s="1"/>
  <c r="Q51" i="70"/>
  <c r="A51" i="70" s="1"/>
  <c r="R51" i="70" s="1"/>
  <c r="Q12" i="70"/>
  <c r="A12" i="70" s="1"/>
  <c r="R12" i="70" s="1"/>
  <c r="Q24" i="70"/>
  <c r="A24" i="70" s="1"/>
  <c r="R24" i="70" s="1"/>
  <c r="Q27" i="70"/>
  <c r="A27" i="70" s="1"/>
  <c r="R27" i="70" s="1"/>
  <c r="Q38" i="70"/>
  <c r="A38" i="70" s="1"/>
  <c r="R38" i="70" s="1"/>
  <c r="Q41" i="70"/>
  <c r="A41" i="70" s="1"/>
  <c r="R41" i="70" s="1"/>
  <c r="Q47" i="70"/>
  <c r="A47" i="70" s="1"/>
  <c r="R47" i="70" s="1"/>
  <c r="Q50" i="70"/>
  <c r="A50" i="70" s="1"/>
  <c r="R50" i="70" s="1"/>
  <c r="Q56" i="70"/>
  <c r="A56" i="70" s="1"/>
  <c r="R56" i="70" s="1"/>
  <c r="Q61" i="70"/>
  <c r="A61" i="70" s="1"/>
  <c r="R61" i="70" s="1"/>
  <c r="Q8" i="70"/>
  <c r="A8" i="70" s="1"/>
  <c r="R8" i="70" s="1"/>
  <c r="Q11" i="70"/>
  <c r="A11" i="70" s="1"/>
  <c r="R11" i="70" s="1"/>
  <c r="Q20" i="70"/>
  <c r="A20" i="70" s="1"/>
  <c r="R20" i="70" s="1"/>
  <c r="Q23" i="70"/>
  <c r="A23" i="70" s="1"/>
  <c r="R23" i="70" s="1"/>
  <c r="Q34" i="70"/>
  <c r="A34" i="70" s="1"/>
  <c r="R34" i="70" s="1"/>
  <c r="Q37" i="70"/>
  <c r="A37" i="70" s="1"/>
  <c r="R37" i="70" s="1"/>
  <c r="Q46" i="70"/>
  <c r="A46" i="70" s="1"/>
  <c r="R46" i="70" s="1"/>
  <c r="Q60" i="70"/>
  <c r="A60" i="70" s="1"/>
  <c r="R60" i="70" s="1"/>
  <c r="Q68" i="70"/>
  <c r="A68" i="70" s="1"/>
  <c r="R68" i="70" s="1"/>
  <c r="Q19" i="70"/>
  <c r="A19" i="70" s="1"/>
  <c r="R19" i="70" s="1"/>
  <c r="Q15" i="70"/>
  <c r="A15" i="70" s="1"/>
  <c r="R15" i="70" s="1"/>
  <c r="Q28" i="70"/>
  <c r="A28" i="70" s="1"/>
  <c r="R28" i="70" s="1"/>
  <c r="Q42" i="70"/>
  <c r="A42" i="70" s="1"/>
  <c r="R42" i="70" s="1"/>
  <c r="Q72" i="70"/>
  <c r="A72" i="70" s="1"/>
  <c r="R72" i="70" s="1"/>
  <c r="Q71" i="70"/>
  <c r="A71" i="70" s="1"/>
  <c r="R71" i="70" s="1"/>
  <c r="Q17" i="69"/>
  <c r="A17" i="69" s="1"/>
  <c r="R17" i="69" s="1"/>
  <c r="Q29" i="69"/>
  <c r="A29" i="69" s="1"/>
  <c r="R29" i="69" s="1"/>
  <c r="Q37" i="69"/>
  <c r="A37" i="69" s="1"/>
  <c r="R37" i="69" s="1"/>
  <c r="Q45" i="69"/>
  <c r="A45" i="69" s="1"/>
  <c r="R45" i="69" s="1"/>
  <c r="Q53" i="69"/>
  <c r="A53" i="69" s="1"/>
  <c r="R53" i="69" s="1"/>
  <c r="Q61" i="69"/>
  <c r="A61" i="69" s="1"/>
  <c r="R61" i="69" s="1"/>
  <c r="Q69" i="69"/>
  <c r="A69" i="69" s="1"/>
  <c r="R69" i="69" s="1"/>
  <c r="Q18" i="69"/>
  <c r="A18" i="69" s="1"/>
  <c r="R18" i="69" s="1"/>
  <c r="Q38" i="69"/>
  <c r="A38" i="69" s="1"/>
  <c r="R38" i="69" s="1"/>
  <c r="Q54" i="69"/>
  <c r="A54" i="69" s="1"/>
  <c r="R54" i="69" s="1"/>
  <c r="Q58" i="69"/>
  <c r="A58" i="69" s="1"/>
  <c r="R58" i="69" s="1"/>
  <c r="Q62" i="69"/>
  <c r="A62" i="69" s="1"/>
  <c r="R62" i="69" s="1"/>
  <c r="Q7" i="69"/>
  <c r="A7" i="69" s="1"/>
  <c r="R7" i="69" s="1"/>
  <c r="Q8" i="69"/>
  <c r="A8" i="69" s="1"/>
  <c r="R8" i="69" s="1"/>
  <c r="Q12" i="69"/>
  <c r="A12" i="69" s="1"/>
  <c r="R12" i="69" s="1"/>
  <c r="Q16" i="69"/>
  <c r="A16" i="69" s="1"/>
  <c r="R16" i="69" s="1"/>
  <c r="Q20" i="69"/>
  <c r="A20" i="69" s="1"/>
  <c r="R20" i="69" s="1"/>
  <c r="Q24" i="69"/>
  <c r="A24" i="69" s="1"/>
  <c r="R24" i="69" s="1"/>
  <c r="Q28" i="69"/>
  <c r="A28" i="69" s="1"/>
  <c r="R28" i="69" s="1"/>
  <c r="Q32" i="69"/>
  <c r="A32" i="69" s="1"/>
  <c r="R32" i="69" s="1"/>
  <c r="Q36" i="69"/>
  <c r="A36" i="69" s="1"/>
  <c r="R36" i="69" s="1"/>
  <c r="Q40" i="69"/>
  <c r="A40" i="69" s="1"/>
  <c r="R40" i="69" s="1"/>
  <c r="Q44" i="69"/>
  <c r="A44" i="69" s="1"/>
  <c r="R44" i="69" s="1"/>
  <c r="Q52" i="69"/>
  <c r="A52" i="69" s="1"/>
  <c r="R52" i="69" s="1"/>
  <c r="Q56" i="69"/>
  <c r="A56" i="69" s="1"/>
  <c r="R56" i="69" s="1"/>
  <c r="Q64" i="69"/>
  <c r="A64" i="69" s="1"/>
  <c r="R64" i="69" s="1"/>
  <c r="Q68" i="69"/>
  <c r="A68" i="69" s="1"/>
  <c r="R68" i="69" s="1"/>
  <c r="Q13" i="69"/>
  <c r="A13" i="69" s="1"/>
  <c r="R13" i="69" s="1"/>
  <c r="Q21" i="69"/>
  <c r="A21" i="69" s="1"/>
  <c r="R21" i="69" s="1"/>
  <c r="Q25" i="69"/>
  <c r="A25" i="69" s="1"/>
  <c r="R25" i="69" s="1"/>
  <c r="Q33" i="69"/>
  <c r="A33" i="69" s="1"/>
  <c r="R33" i="69" s="1"/>
  <c r="Q41" i="69"/>
  <c r="A41" i="69" s="1"/>
  <c r="R41" i="69" s="1"/>
  <c r="Q49" i="69"/>
  <c r="A49" i="69" s="1"/>
  <c r="R49" i="69" s="1"/>
  <c r="Q65" i="69"/>
  <c r="A65" i="69" s="1"/>
  <c r="R65" i="69" s="1"/>
  <c r="Q10" i="69"/>
  <c r="A10" i="69" s="1"/>
  <c r="R10" i="69" s="1"/>
  <c r="Q14" i="69"/>
  <c r="A14" i="69" s="1"/>
  <c r="R14" i="69" s="1"/>
  <c r="Q22" i="69"/>
  <c r="A22" i="69" s="1"/>
  <c r="R22" i="69" s="1"/>
  <c r="Q26" i="69"/>
  <c r="A26" i="69" s="1"/>
  <c r="R26" i="69" s="1"/>
  <c r="Q30" i="69"/>
  <c r="A30" i="69" s="1"/>
  <c r="R30" i="69" s="1"/>
  <c r="Q34" i="69"/>
  <c r="A34" i="69" s="1"/>
  <c r="R34" i="69" s="1"/>
  <c r="Q42" i="69"/>
  <c r="A42" i="69" s="1"/>
  <c r="R42" i="69" s="1"/>
  <c r="Q11" i="69"/>
  <c r="A11" i="69" s="1"/>
  <c r="R11" i="69" s="1"/>
  <c r="Q15" i="69"/>
  <c r="A15" i="69" s="1"/>
  <c r="R15" i="69" s="1"/>
  <c r="Q23" i="69"/>
  <c r="A23" i="69" s="1"/>
  <c r="R23" i="69" s="1"/>
  <c r="Q27" i="69"/>
  <c r="A27" i="69" s="1"/>
  <c r="R27" i="69" s="1"/>
  <c r="Q35" i="69"/>
  <c r="A35" i="69" s="1"/>
  <c r="R35" i="69" s="1"/>
  <c r="Q39" i="69"/>
  <c r="A39" i="69" s="1"/>
  <c r="R39" i="69" s="1"/>
  <c r="Q43" i="69"/>
  <c r="A43" i="69" s="1"/>
  <c r="R43" i="69" s="1"/>
  <c r="Q47" i="69"/>
  <c r="A47" i="69" s="1"/>
  <c r="R47" i="69" s="1"/>
  <c r="Q51" i="69"/>
  <c r="A51" i="69" s="1"/>
  <c r="R51" i="69" s="1"/>
  <c r="Q55" i="69"/>
  <c r="A55" i="69" s="1"/>
  <c r="R55" i="69" s="1"/>
  <c r="Q59" i="69"/>
  <c r="A59" i="69" s="1"/>
  <c r="R59" i="69" s="1"/>
  <c r="Q63" i="69"/>
  <c r="A63" i="69" s="1"/>
  <c r="R63" i="69" s="1"/>
  <c r="Q67" i="69"/>
  <c r="A67" i="69" s="1"/>
  <c r="R67" i="69" s="1"/>
  <c r="Q71" i="69"/>
  <c r="A71" i="69" s="1"/>
  <c r="R71" i="69" s="1"/>
  <c r="W1383" i="5" l="1"/>
  <c r="W1384" i="5"/>
  <c r="W1385" i="5"/>
  <c r="W1386" i="5"/>
  <c r="W1387" i="5"/>
  <c r="W1388" i="5"/>
  <c r="W1389" i="5"/>
  <c r="W1390" i="5"/>
  <c r="W1391" i="5"/>
  <c r="W1392" i="5"/>
  <c r="W1393" i="5"/>
  <c r="W1394" i="5"/>
  <c r="W1395" i="5"/>
  <c r="W1396" i="5"/>
  <c r="W1398" i="5"/>
  <c r="W1399" i="5"/>
  <c r="W1400" i="5"/>
  <c r="W1401" i="5"/>
  <c r="W1402" i="5"/>
  <c r="W1403" i="5"/>
  <c r="W1404" i="5"/>
  <c r="W1405" i="5"/>
  <c r="W1406" i="5"/>
  <c r="W1407" i="5"/>
  <c r="W1408" i="5"/>
  <c r="W1409" i="5"/>
  <c r="W1410" i="5"/>
  <c r="W1411" i="5"/>
  <c r="W1412" i="5"/>
  <c r="W1356" i="5"/>
  <c r="W1357" i="5"/>
  <c r="W1358" i="5"/>
  <c r="W1359" i="5"/>
  <c r="W1360" i="5"/>
  <c r="W1361" i="5"/>
  <c r="W1362" i="5"/>
  <c r="W1363" i="5"/>
  <c r="W1364" i="5"/>
  <c r="W1365" i="5"/>
  <c r="W1366" i="5"/>
  <c r="W1367" i="5"/>
  <c r="W1368" i="5"/>
  <c r="W1369" i="5"/>
  <c r="W1370" i="5"/>
  <c r="W1371" i="5"/>
  <c r="W1372" i="5"/>
  <c r="W1373" i="5"/>
  <c r="W1374" i="5"/>
  <c r="W1375" i="5"/>
  <c r="W1344" i="5" l="1"/>
  <c r="W1345" i="5"/>
  <c r="W1346" i="5"/>
  <c r="W1347" i="5"/>
  <c r="W1348" i="5"/>
  <c r="W1349" i="5"/>
  <c r="W1350" i="5"/>
  <c r="W1351" i="5"/>
  <c r="W1352" i="5"/>
  <c r="W1353" i="5"/>
  <c r="W1354" i="5"/>
  <c r="W1355" i="5"/>
  <c r="W1376" i="5"/>
  <c r="W1377" i="5"/>
  <c r="W1378" i="5"/>
  <c r="W1379" i="5"/>
  <c r="W1380" i="5"/>
  <c r="W1381" i="5"/>
  <c r="W1382" i="5"/>
  <c r="W1330" i="5"/>
  <c r="W1331" i="5"/>
  <c r="W1332" i="5"/>
  <c r="W1333" i="5"/>
  <c r="W1334" i="5"/>
  <c r="W1335" i="5"/>
  <c r="W1336" i="5"/>
  <c r="W1337" i="5"/>
  <c r="W1338" i="5"/>
  <c r="W1339" i="5"/>
  <c r="W1340" i="5"/>
  <c r="W1341" i="5"/>
  <c r="W1342" i="5"/>
  <c r="W1343" i="5"/>
  <c r="W1320" i="5"/>
  <c r="W1308" i="5"/>
  <c r="W1309" i="5"/>
  <c r="W1310" i="5"/>
  <c r="W1311" i="5"/>
  <c r="W1312" i="5"/>
  <c r="W1313" i="5"/>
  <c r="W1314" i="5"/>
  <c r="W1315" i="5"/>
  <c r="W1316" i="5"/>
  <c r="W1317" i="5"/>
  <c r="W1318" i="5"/>
  <c r="W1319" i="5"/>
  <c r="W1321" i="5"/>
  <c r="W1322" i="5"/>
  <c r="W1323" i="5"/>
  <c r="W1324" i="5"/>
  <c r="W1325" i="5"/>
  <c r="W1326" i="5"/>
  <c r="W1327" i="5"/>
  <c r="W1328" i="5"/>
  <c r="W1329" i="5"/>
  <c r="W1302" i="5"/>
  <c r="W1303" i="5"/>
  <c r="W1304" i="5"/>
  <c r="W1305" i="5"/>
  <c r="W1306" i="5"/>
  <c r="W1307" i="5"/>
  <c r="W1292" i="5"/>
  <c r="W1293" i="5"/>
  <c r="W1294" i="5"/>
  <c r="W1295" i="5"/>
  <c r="W1296" i="5"/>
  <c r="W1297" i="5"/>
  <c r="W1298" i="5"/>
  <c r="W1299" i="5"/>
  <c r="W1300" i="5"/>
  <c r="W1301" i="5"/>
  <c r="W1283" i="5"/>
  <c r="W1284" i="5"/>
  <c r="W1285" i="5"/>
  <c r="W1286" i="5"/>
  <c r="W1287" i="5"/>
  <c r="W1288" i="5"/>
  <c r="W1289" i="5"/>
  <c r="W1290" i="5"/>
  <c r="W1291" i="5"/>
  <c r="W1414" i="5"/>
  <c r="W1282" i="5"/>
  <c r="W1275" i="5"/>
  <c r="W1276" i="5"/>
  <c r="W1277" i="5"/>
  <c r="W1278" i="5"/>
  <c r="W1280" i="5"/>
  <c r="W1281" i="5"/>
  <c r="T1265" i="5" l="1"/>
  <c r="W1264" i="5" l="1"/>
  <c r="W1265" i="5"/>
  <c r="W1266" i="5"/>
  <c r="W1267" i="5"/>
  <c r="W1268" i="5"/>
  <c r="W1269" i="5"/>
  <c r="W1270" i="5"/>
  <c r="W1271" i="5"/>
  <c r="W1272" i="5"/>
  <c r="W1273" i="5"/>
  <c r="W1274" i="5"/>
  <c r="W1256" i="5"/>
  <c r="W1251" i="5"/>
  <c r="W1252" i="5"/>
  <c r="W1253" i="5"/>
  <c r="W1254" i="5"/>
  <c r="W1255" i="5"/>
  <c r="W1243" i="5"/>
  <c r="W1244" i="5"/>
  <c r="T1246" i="5"/>
  <c r="W1237" i="5"/>
  <c r="W1236" i="5" l="1"/>
  <c r="W1224" i="5"/>
  <c r="W1228" i="5" l="1"/>
  <c r="W1229" i="5"/>
  <c r="W1230" i="5"/>
  <c r="W1231" i="5"/>
  <c r="W1232" i="5"/>
  <c r="W1233" i="5"/>
  <c r="W1234" i="5"/>
  <c r="W1235" i="5"/>
  <c r="W1238" i="5"/>
  <c r="W1239" i="5"/>
  <c r="W1240" i="5"/>
  <c r="W1241" i="5"/>
  <c r="W1242" i="5"/>
  <c r="W1245" i="5"/>
  <c r="W1246" i="5"/>
  <c r="W1247" i="5"/>
  <c r="W1248" i="5"/>
  <c r="W1249" i="5"/>
  <c r="W1250" i="5"/>
  <c r="W1257" i="5"/>
  <c r="W1258" i="5"/>
  <c r="W1259" i="5"/>
  <c r="W1260" i="5"/>
  <c r="W1261" i="5"/>
  <c r="W1262" i="5"/>
  <c r="W1263" i="5"/>
  <c r="W1219" i="5"/>
  <c r="W1201" i="5"/>
  <c r="T1203" i="5"/>
  <c r="W1202" i="5"/>
  <c r="W1203" i="5"/>
  <c r="W1204" i="5"/>
  <c r="W1205" i="5"/>
  <c r="W1206" i="5"/>
  <c r="W1207" i="5"/>
  <c r="W1208" i="5"/>
  <c r="W1209" i="5"/>
  <c r="W1210" i="5"/>
  <c r="W1211" i="5"/>
  <c r="W1212" i="5"/>
  <c r="W1213" i="5"/>
  <c r="W1214" i="5"/>
  <c r="W1215" i="5"/>
  <c r="W1216" i="5"/>
  <c r="W1217" i="5"/>
  <c r="W1218" i="5"/>
  <c r="W1220" i="5"/>
  <c r="W1221" i="5"/>
  <c r="W1222" i="5"/>
  <c r="W1223" i="5"/>
  <c r="W1225" i="5"/>
  <c r="W1226" i="5"/>
  <c r="W1227" i="5"/>
  <c r="W1194" i="5" l="1"/>
  <c r="W1186" i="5" l="1"/>
  <c r="W1187" i="5"/>
  <c r="W1188" i="5"/>
  <c r="W1189" i="5"/>
  <c r="W1190" i="5"/>
  <c r="W1191" i="5"/>
  <c r="W1192" i="5"/>
  <c r="W1193" i="5"/>
  <c r="W1195" i="5"/>
  <c r="W1196" i="5"/>
  <c r="W1197" i="5"/>
  <c r="W1198" i="5"/>
  <c r="W1199" i="5"/>
  <c r="W1200" i="5"/>
  <c r="W1161" i="5" l="1"/>
  <c r="W1159" i="5"/>
  <c r="W1153" i="5" l="1"/>
  <c r="W1154" i="5"/>
  <c r="W1155" i="5"/>
  <c r="W1156" i="5"/>
  <c r="W1157" i="5"/>
  <c r="W1158" i="5"/>
  <c r="W1160" i="5"/>
  <c r="W1162" i="5"/>
  <c r="W1163" i="5"/>
  <c r="W1164" i="5"/>
  <c r="W1165" i="5"/>
  <c r="W1166" i="5"/>
  <c r="W1167" i="5"/>
  <c r="W1168" i="5"/>
  <c r="W1169" i="5"/>
  <c r="W1170" i="5"/>
  <c r="W1171" i="5"/>
  <c r="W1172" i="5"/>
  <c r="W1173" i="5"/>
  <c r="W1174" i="5"/>
  <c r="W1175" i="5"/>
  <c r="W1176" i="5"/>
  <c r="W1177" i="5"/>
  <c r="W1178" i="5"/>
  <c r="W1179" i="5"/>
  <c r="W1180" i="5"/>
  <c r="W1181" i="5"/>
  <c r="W1182" i="5"/>
  <c r="W1183" i="5"/>
  <c r="W1184" i="5"/>
  <c r="W1185" i="5"/>
  <c r="W1138" i="5"/>
  <c r="W1133" i="5"/>
  <c r="W1134" i="5"/>
  <c r="W1135" i="5"/>
  <c r="W1136" i="5"/>
  <c r="W1137" i="5"/>
  <c r="W1148" i="5"/>
  <c r="W1149" i="5"/>
  <c r="W1150" i="5"/>
  <c r="W1151" i="5"/>
  <c r="W1141" i="5"/>
  <c r="W1142" i="5"/>
  <c r="W1143" i="5"/>
  <c r="W1144" i="5"/>
  <c r="W1145" i="5"/>
  <c r="W1146" i="5"/>
  <c r="W1147" i="5"/>
  <c r="W1152" i="5"/>
  <c r="W1126" i="5"/>
  <c r="W1127" i="5"/>
  <c r="W1128" i="5"/>
  <c r="W1129" i="5"/>
  <c r="W1130" i="5"/>
  <c r="W1131" i="5"/>
  <c r="W1132" i="5"/>
  <c r="W1139" i="5"/>
  <c r="W1140" i="5"/>
  <c r="W1104" i="5" l="1"/>
  <c r="W1106" i="5"/>
  <c r="W1103" i="5"/>
  <c r="T1109" i="5"/>
  <c r="W1107" i="5"/>
  <c r="W1109" i="5"/>
  <c r="W1110" i="5"/>
  <c r="W1111" i="5"/>
  <c r="W1112" i="5"/>
  <c r="W1113" i="5"/>
  <c r="W1114" i="5"/>
  <c r="W1115" i="5"/>
  <c r="W1116" i="5"/>
  <c r="W1117" i="5"/>
  <c r="W1118" i="5"/>
  <c r="W1119" i="5"/>
  <c r="W1120" i="5"/>
  <c r="W1121" i="5"/>
  <c r="W1122" i="5"/>
  <c r="W1123" i="5"/>
  <c r="W1124" i="5"/>
  <c r="W1125" i="5"/>
  <c r="W1101" i="5" l="1"/>
  <c r="W1070" i="5" l="1"/>
  <c r="W1071" i="5"/>
  <c r="W1072" i="5"/>
  <c r="W1029" i="5" l="1"/>
  <c r="W1021" i="5"/>
  <c r="W1074" i="5"/>
  <c r="W1075" i="5"/>
  <c r="W1076" i="5"/>
  <c r="W1077" i="5"/>
  <c r="W1078" i="5"/>
  <c r="W1079" i="5"/>
  <c r="W1091" i="5"/>
  <c r="W1092" i="5"/>
  <c r="W1093" i="5"/>
  <c r="W1094" i="5"/>
  <c r="W1095" i="5"/>
  <c r="W1096" i="5"/>
  <c r="W1097" i="5"/>
  <c r="W1098" i="5"/>
  <c r="W1099" i="5"/>
  <c r="W1100" i="5"/>
  <c r="W1102" i="5"/>
  <c r="W1050" i="5"/>
  <c r="W1051" i="5"/>
  <c r="W1052" i="5"/>
  <c r="W1053" i="5"/>
  <c r="W1054" i="5"/>
  <c r="W1055" i="5"/>
  <c r="W1056" i="5"/>
  <c r="W1057" i="5"/>
  <c r="W1058" i="5"/>
  <c r="W1059" i="5"/>
  <c r="W1060" i="5"/>
  <c r="W1061" i="5"/>
  <c r="W1062" i="5"/>
  <c r="W1063" i="5"/>
  <c r="W1064" i="5"/>
  <c r="W1065" i="5"/>
  <c r="W1073" i="5"/>
  <c r="W1040" i="5"/>
  <c r="W1041" i="5"/>
  <c r="W1042" i="5"/>
  <c r="W1043" i="5"/>
  <c r="W1044" i="5"/>
  <c r="W1045" i="5"/>
  <c r="W1046" i="5"/>
  <c r="W1047" i="5"/>
  <c r="W1048" i="5"/>
  <c r="W1049" i="5"/>
  <c r="W989" i="5"/>
  <c r="W1022" i="5"/>
  <c r="W1023" i="5"/>
  <c r="W1024" i="5"/>
  <c r="W1025" i="5"/>
  <c r="W1026" i="5"/>
  <c r="W1027" i="5"/>
  <c r="W1028" i="5"/>
  <c r="W1030" i="5"/>
  <c r="W1031" i="5"/>
  <c r="W1032" i="5"/>
  <c r="W1033" i="5"/>
  <c r="W1034" i="5"/>
  <c r="W1035" i="5"/>
  <c r="W1036" i="5"/>
  <c r="W1037" i="5"/>
  <c r="W1038" i="5"/>
  <c r="W1039" i="5"/>
  <c r="W1019" i="5"/>
  <c r="T1020" i="5"/>
  <c r="W995" i="5" l="1"/>
  <c r="W996" i="5"/>
  <c r="W993" i="5"/>
  <c r="W994" i="5"/>
  <c r="W985" i="5"/>
  <c r="W986" i="5"/>
  <c r="W987" i="5"/>
  <c r="W988" i="5"/>
  <c r="W990" i="5"/>
  <c r="W991" i="5"/>
  <c r="W992" i="5"/>
  <c r="W983" i="5"/>
  <c r="T985" i="5"/>
  <c r="W984" i="5"/>
  <c r="W917" i="5"/>
  <c r="W918" i="5"/>
  <c r="W919" i="5"/>
  <c r="W920" i="5"/>
  <c r="W921" i="5"/>
  <c r="W838" i="5"/>
  <c r="W839" i="5"/>
  <c r="W840" i="5"/>
  <c r="W841" i="5"/>
  <c r="W806" i="5" l="1"/>
  <c r="W807" i="5"/>
  <c r="W808" i="5"/>
  <c r="W809" i="5"/>
  <c r="W810" i="5"/>
  <c r="W811" i="5"/>
  <c r="W812" i="5"/>
  <c r="W813" i="5"/>
  <c r="W814" i="5"/>
  <c r="W815" i="5"/>
  <c r="W816" i="5"/>
  <c r="W817" i="5"/>
  <c r="W818" i="5"/>
  <c r="W819" i="5"/>
  <c r="W820" i="5"/>
  <c r="W803" i="5"/>
  <c r="W804" i="5"/>
  <c r="W805" i="5"/>
  <c r="W821" i="5"/>
  <c r="W822" i="5"/>
  <c r="W823" i="5"/>
  <c r="W824" i="5"/>
  <c r="W797" i="5"/>
  <c r="W798" i="5"/>
  <c r="W799" i="5"/>
  <c r="W800" i="5"/>
  <c r="W801" i="5"/>
  <c r="W802" i="5"/>
  <c r="W796" i="5"/>
  <c r="W792" i="5"/>
  <c r="W793" i="5"/>
  <c r="W794" i="5"/>
  <c r="W795" i="5"/>
  <c r="W825" i="5"/>
  <c r="W826" i="5"/>
  <c r="W827" i="5"/>
  <c r="W828" i="5"/>
  <c r="W829" i="5"/>
  <c r="W830" i="5"/>
  <c r="W831" i="5"/>
  <c r="W832" i="5"/>
  <c r="W833" i="5"/>
  <c r="W834" i="5"/>
  <c r="W835" i="5"/>
  <c r="W836" i="5"/>
  <c r="W837" i="5"/>
  <c r="W683" i="5"/>
  <c r="W682" i="5" l="1"/>
  <c r="W681" i="5"/>
  <c r="W680" i="5"/>
  <c r="W679" i="5"/>
  <c r="W678" i="5"/>
  <c r="T680" i="5"/>
  <c r="W979" i="5"/>
  <c r="W980" i="5"/>
  <c r="W982" i="5"/>
  <c r="W961" i="5"/>
  <c r="W962" i="5"/>
  <c r="W963" i="5"/>
  <c r="W964" i="5"/>
  <c r="W966" i="5"/>
  <c r="W958" i="5"/>
  <c r="W959" i="5"/>
  <c r="W960" i="5"/>
  <c r="W955" i="5"/>
  <c r="W956" i="5"/>
  <c r="W957" i="5"/>
  <c r="W946" i="5"/>
  <c r="W947" i="5"/>
  <c r="W948" i="5"/>
  <c r="W949" i="5"/>
  <c r="W950" i="5"/>
  <c r="W951" i="5"/>
  <c r="W952" i="5"/>
  <c r="W953" i="5"/>
  <c r="W954" i="5"/>
  <c r="W975" i="5"/>
  <c r="W969" i="5"/>
  <c r="W968" i="5"/>
  <c r="W971" i="5"/>
  <c r="W970" i="5"/>
  <c r="W973" i="5" l="1"/>
  <c r="W974" i="5"/>
  <c r="W976" i="5"/>
  <c r="W977" i="5"/>
  <c r="W978" i="5"/>
  <c r="W972" i="5" l="1"/>
  <c r="W967" i="5"/>
  <c r="W942" i="5"/>
  <c r="W944" i="5"/>
  <c r="W924" i="5" l="1"/>
  <c r="W922" i="5"/>
  <c r="T924" i="5"/>
  <c r="W940" i="5"/>
  <c r="W938" i="5"/>
  <c r="W936" i="5"/>
  <c r="W934" i="5"/>
  <c r="W932" i="5"/>
  <c r="W930" i="5"/>
  <c r="W928" i="5"/>
  <c r="W926" i="5"/>
  <c r="W923" i="5"/>
  <c r="W511" i="5" l="1"/>
  <c r="W512" i="5"/>
  <c r="W517" i="5"/>
  <c r="W674" i="5"/>
  <c r="W675" i="5"/>
  <c r="W676" i="5"/>
  <c r="W677" i="5"/>
  <c r="W998" i="5"/>
  <c r="W999" i="5"/>
  <c r="W1000" i="5"/>
  <c r="W1001" i="5"/>
  <c r="W1002" i="5"/>
  <c r="W1003" i="5"/>
  <c r="W1004" i="5"/>
  <c r="W1005" i="5"/>
  <c r="W1006" i="5"/>
  <c r="W1007" i="5"/>
  <c r="W1008" i="5"/>
  <c r="W1009" i="5"/>
  <c r="W1010" i="5"/>
  <c r="W1011" i="5"/>
  <c r="W1012" i="5"/>
  <c r="W1013" i="5"/>
  <c r="W1014" i="5"/>
  <c r="W1015" i="5"/>
  <c r="W1017" i="5"/>
  <c r="W1018" i="5"/>
  <c r="W1020" i="5"/>
  <c r="W662" i="5"/>
  <c r="W644" i="5" l="1"/>
  <c r="W645" i="5"/>
  <c r="W646" i="5"/>
  <c r="W647" i="5"/>
  <c r="W648" i="5"/>
  <c r="W649" i="5"/>
  <c r="W650" i="5"/>
  <c r="W651" i="5"/>
  <c r="W652" i="5"/>
  <c r="W653" i="5"/>
  <c r="W654" i="5"/>
  <c r="W655" i="5"/>
  <c r="W656" i="5"/>
  <c r="W657" i="5"/>
  <c r="W658" i="5"/>
  <c r="W659" i="5"/>
  <c r="W660" i="5"/>
  <c r="W661" i="5"/>
  <c r="W663" i="5"/>
  <c r="W664" i="5"/>
  <c r="W665" i="5"/>
  <c r="W666" i="5"/>
  <c r="W667" i="5"/>
  <c r="W668" i="5"/>
  <c r="W669" i="5"/>
  <c r="W670" i="5"/>
  <c r="W671" i="5"/>
  <c r="W672" i="5"/>
  <c r="W673" i="5"/>
  <c r="W598" i="5" l="1"/>
  <c r="W599" i="5"/>
  <c r="W600" i="5"/>
  <c r="W601" i="5"/>
  <c r="W602" i="5"/>
  <c r="W603" i="5"/>
  <c r="W604" i="5"/>
  <c r="W605" i="5"/>
  <c r="W606" i="5"/>
  <c r="W607" i="5"/>
  <c r="W608" i="5"/>
  <c r="W609" i="5"/>
  <c r="W610" i="5"/>
  <c r="W611" i="5"/>
  <c r="W612" i="5"/>
  <c r="W613" i="5"/>
  <c r="W614" i="5"/>
  <c r="W615" i="5"/>
  <c r="W616" i="5"/>
  <c r="W617" i="5"/>
  <c r="W618" i="5"/>
  <c r="W619" i="5"/>
  <c r="W620" i="5"/>
  <c r="W621" i="5"/>
  <c r="W622" i="5"/>
  <c r="W623" i="5"/>
  <c r="W624" i="5"/>
  <c r="W625" i="5"/>
  <c r="W626" i="5"/>
  <c r="W627" i="5"/>
  <c r="W628" i="5"/>
  <c r="W629" i="5"/>
  <c r="W630" i="5"/>
  <c r="W631" i="5"/>
  <c r="W632" i="5"/>
  <c r="W633" i="5"/>
  <c r="W634" i="5"/>
  <c r="W635" i="5"/>
  <c r="W636" i="5"/>
  <c r="W637" i="5"/>
  <c r="W638" i="5"/>
  <c r="W639" i="5"/>
  <c r="W640" i="5"/>
  <c r="W641" i="5"/>
  <c r="W642" i="5"/>
  <c r="W643" i="5"/>
  <c r="W573" i="5"/>
  <c r="W574" i="5"/>
  <c r="W575" i="5"/>
  <c r="W576" i="5"/>
  <c r="W577" i="5"/>
  <c r="W578" i="5"/>
  <c r="W579" i="5"/>
  <c r="W580" i="5"/>
  <c r="W581" i="5"/>
  <c r="W582" i="5"/>
  <c r="W583" i="5"/>
  <c r="W584" i="5"/>
  <c r="W585" i="5"/>
  <c r="W587" i="5"/>
  <c r="W588" i="5"/>
  <c r="W589" i="5"/>
  <c r="W590" i="5"/>
  <c r="W591" i="5"/>
  <c r="W592" i="5"/>
  <c r="W593" i="5"/>
  <c r="W594" i="5"/>
  <c r="W595" i="5"/>
  <c r="W596" i="5"/>
  <c r="W597" i="5"/>
  <c r="W553" i="5" l="1"/>
  <c r="W554" i="5"/>
  <c r="W555" i="5"/>
  <c r="W556" i="5"/>
  <c r="W557" i="5"/>
  <c r="W558" i="5"/>
  <c r="W559" i="5"/>
  <c r="W560" i="5"/>
  <c r="W561" i="5"/>
  <c r="W562" i="5"/>
  <c r="W563" i="5"/>
  <c r="W564" i="5"/>
  <c r="W565" i="5"/>
  <c r="W566" i="5"/>
  <c r="W567" i="5"/>
  <c r="W568" i="5"/>
  <c r="W569" i="5"/>
  <c r="W570" i="5"/>
  <c r="W571" i="5"/>
  <c r="W572" i="5"/>
  <c r="W518" i="5"/>
  <c r="W519" i="5"/>
  <c r="W520" i="5"/>
  <c r="W521" i="5"/>
  <c r="W522" i="5"/>
  <c r="W523" i="5"/>
  <c r="W524" i="5"/>
  <c r="W525" i="5"/>
  <c r="W526" i="5"/>
  <c r="W527" i="5"/>
  <c r="W529" i="5"/>
  <c r="W530" i="5"/>
  <c r="W531" i="5"/>
  <c r="W532" i="5"/>
  <c r="W533" i="5"/>
  <c r="W534" i="5"/>
  <c r="W535" i="5"/>
  <c r="W536" i="5"/>
  <c r="W537" i="5"/>
  <c r="W538" i="5"/>
  <c r="W539" i="5"/>
  <c r="W540" i="5"/>
  <c r="W541" i="5"/>
  <c r="W542" i="5"/>
  <c r="W543" i="5"/>
  <c r="W544" i="5"/>
  <c r="W545" i="5"/>
  <c r="W546" i="5"/>
  <c r="W547" i="5"/>
  <c r="W548" i="5"/>
  <c r="W549" i="5"/>
  <c r="W550" i="5"/>
  <c r="W551" i="5"/>
  <c r="W552" i="5"/>
  <c r="W486" i="5" l="1"/>
  <c r="W487" i="5"/>
  <c r="W488" i="5"/>
  <c r="W489" i="5"/>
  <c r="W490" i="5"/>
  <c r="W491" i="5"/>
  <c r="W492" i="5"/>
  <c r="W493" i="5"/>
  <c r="W494" i="5"/>
  <c r="W495" i="5"/>
  <c r="W506" i="5"/>
  <c r="W507" i="5"/>
  <c r="W508" i="5"/>
  <c r="W509" i="5"/>
  <c r="W510" i="5"/>
  <c r="T519" i="5"/>
  <c r="W470" i="5"/>
  <c r="W471" i="5"/>
  <c r="W472" i="5"/>
  <c r="W473" i="5"/>
  <c r="W474" i="5"/>
  <c r="W475" i="5"/>
  <c r="W476" i="5"/>
  <c r="W477" i="5"/>
  <c r="W478" i="5"/>
  <c r="W482" i="5"/>
  <c r="W483" i="5"/>
  <c r="W484" i="5"/>
  <c r="W485" i="5"/>
  <c r="W425" i="5"/>
  <c r="W424" i="5"/>
  <c r="W428" i="5"/>
  <c r="W426" i="5"/>
  <c r="W427" i="5"/>
  <c r="W423" i="5"/>
  <c r="W438" i="5"/>
  <c r="W439" i="5"/>
  <c r="W440" i="5"/>
  <c r="W441" i="5"/>
  <c r="W442" i="5"/>
  <c r="W443" i="5"/>
  <c r="W444" i="5"/>
  <c r="W445" i="5"/>
  <c r="W446" i="5"/>
  <c r="W447" i="5"/>
  <c r="W448" i="5"/>
  <c r="W449" i="5"/>
  <c r="W450" i="5"/>
  <c r="W451" i="5"/>
  <c r="W452" i="5"/>
  <c r="W453" i="5"/>
  <c r="W454" i="5"/>
  <c r="W455" i="5"/>
  <c r="W456" i="5"/>
  <c r="W457" i="5"/>
  <c r="W458" i="5"/>
  <c r="W459" i="5"/>
  <c r="W460" i="5"/>
  <c r="W461" i="5"/>
  <c r="W462" i="5"/>
  <c r="W463" i="5"/>
  <c r="W464" i="5"/>
  <c r="W465" i="5"/>
  <c r="W466" i="5"/>
  <c r="W467" i="5"/>
  <c r="W468" i="5"/>
  <c r="W469" i="5"/>
  <c r="W407" i="5"/>
  <c r="W408" i="5"/>
  <c r="W409" i="5"/>
  <c r="W410" i="5"/>
  <c r="W411" i="5"/>
  <c r="W413" i="5"/>
  <c r="W414" i="5"/>
  <c r="W415" i="5"/>
  <c r="W416" i="5"/>
  <c r="W417" i="5"/>
  <c r="W418" i="5"/>
  <c r="W419" i="5"/>
  <c r="W420" i="5"/>
  <c r="W421" i="5"/>
  <c r="W422" i="5"/>
  <c r="W429" i="5"/>
  <c r="W430" i="5"/>
  <c r="W431" i="5"/>
  <c r="W432" i="5"/>
  <c r="W433" i="5"/>
  <c r="W434" i="5"/>
  <c r="W435" i="5"/>
  <c r="W436" i="5"/>
  <c r="W437" i="5"/>
  <c r="W403" i="5"/>
  <c r="W404" i="5"/>
  <c r="W405" i="5"/>
  <c r="W406" i="5"/>
  <c r="W402" i="5"/>
  <c r="W383" i="5"/>
  <c r="W384" i="5"/>
  <c r="W385" i="5"/>
  <c r="W386" i="5"/>
  <c r="W387" i="5"/>
  <c r="W388" i="5"/>
  <c r="W389" i="5"/>
  <c r="W390" i="5"/>
  <c r="W391" i="5"/>
  <c r="W392" i="5"/>
  <c r="W393" i="5"/>
  <c r="W394" i="5"/>
  <c r="W395" i="5"/>
  <c r="W396" i="5"/>
  <c r="W397" i="5"/>
  <c r="W398" i="5"/>
  <c r="W399" i="5"/>
  <c r="W400" i="5"/>
  <c r="W401" i="5"/>
  <c r="W372" i="5"/>
  <c r="W373" i="5"/>
  <c r="W374" i="5"/>
  <c r="W375" i="5"/>
  <c r="W376" i="5"/>
  <c r="W377" i="5"/>
  <c r="W378" i="5"/>
  <c r="W379" i="5"/>
  <c r="W380" i="5"/>
  <c r="W381" i="5"/>
  <c r="W382" i="5"/>
  <c r="W347" i="5"/>
  <c r="W348" i="5"/>
  <c r="W349" i="5"/>
  <c r="W350" i="5"/>
  <c r="W351" i="5"/>
  <c r="W352" i="5"/>
  <c r="W353" i="5"/>
  <c r="W354" i="5"/>
  <c r="W355" i="5"/>
  <c r="W356" i="5"/>
  <c r="W357" i="5"/>
  <c r="W358" i="5"/>
  <c r="W359" i="5"/>
  <c r="W360" i="5"/>
  <c r="W361" i="5"/>
  <c r="W362" i="5"/>
  <c r="W363" i="5"/>
  <c r="W364" i="5"/>
  <c r="W365" i="5"/>
  <c r="W366" i="5"/>
  <c r="W367" i="5"/>
  <c r="W368" i="5"/>
  <c r="W369" i="5"/>
  <c r="W370" i="5"/>
  <c r="W371" i="5"/>
  <c r="W294" i="5"/>
  <c r="W295" i="5"/>
  <c r="W296" i="5"/>
  <c r="W339" i="5"/>
  <c r="W340" i="5"/>
  <c r="W341" i="5"/>
  <c r="W342" i="5"/>
  <c r="W343" i="5"/>
  <c r="W344" i="5"/>
  <c r="W345" i="5"/>
  <c r="W346" i="5"/>
  <c r="W233" i="5" l="1"/>
  <c r="W231" i="5"/>
  <c r="W228" i="5"/>
  <c r="V9" i="5"/>
  <c r="W9" i="5" s="1"/>
  <c r="V10" i="5"/>
  <c r="W10" i="5" s="1"/>
  <c r="V11" i="5"/>
  <c r="W11" i="5" s="1"/>
  <c r="V12" i="5"/>
  <c r="W12" i="5" s="1"/>
  <c r="V13" i="5"/>
  <c r="W13" i="5" s="1"/>
  <c r="V14" i="5"/>
  <c r="W14" i="5" s="1"/>
  <c r="V15" i="5"/>
  <c r="W15" i="5" s="1"/>
  <c r="W16" i="5"/>
  <c r="W17" i="5"/>
  <c r="W18" i="5"/>
  <c r="W19" i="5"/>
  <c r="W20" i="5"/>
  <c r="W21" i="5"/>
  <c r="W22" i="5"/>
  <c r="W25" i="5"/>
  <c r="W26" i="5"/>
  <c r="W27" i="5"/>
  <c r="W28" i="5"/>
  <c r="W29" i="5"/>
  <c r="W30" i="5"/>
  <c r="W31" i="5"/>
  <c r="W32" i="5"/>
  <c r="W34" i="5"/>
  <c r="W35" i="5"/>
  <c r="W36" i="5"/>
  <c r="W37" i="5"/>
  <c r="W38" i="5"/>
  <c r="W39" i="5"/>
  <c r="W40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149" i="5"/>
  <c r="W150" i="5"/>
  <c r="W151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87" i="5"/>
  <c r="W188" i="5"/>
  <c r="W189" i="5"/>
  <c r="W190" i="5"/>
  <c r="W191" i="5"/>
  <c r="W192" i="5"/>
  <c r="W193" i="5"/>
  <c r="W194" i="5"/>
  <c r="W195" i="5"/>
  <c r="W196" i="5"/>
  <c r="W197" i="5"/>
  <c r="W198" i="5"/>
  <c r="W199" i="5"/>
  <c r="W200" i="5"/>
  <c r="W201" i="5"/>
  <c r="W202" i="5"/>
  <c r="W203" i="5"/>
  <c r="W204" i="5"/>
  <c r="W205" i="5"/>
  <c r="W206" i="5"/>
  <c r="W207" i="5"/>
  <c r="W208" i="5"/>
  <c r="W209" i="5"/>
  <c r="W210" i="5"/>
  <c r="W211" i="5"/>
  <c r="W212" i="5"/>
  <c r="W213" i="5"/>
  <c r="W214" i="5"/>
  <c r="W219" i="5"/>
  <c r="W220" i="5"/>
  <c r="W221" i="5"/>
  <c r="W222" i="5"/>
  <c r="W223" i="5"/>
  <c r="W224" i="5"/>
  <c r="W225" i="5"/>
  <c r="W226" i="5"/>
  <c r="W227" i="5"/>
  <c r="W229" i="5"/>
  <c r="W230" i="5"/>
  <c r="W232" i="5"/>
  <c r="W234" i="5"/>
  <c r="W235" i="5"/>
  <c r="W236" i="5"/>
  <c r="W237" i="5"/>
  <c r="W238" i="5"/>
  <c r="W239" i="5"/>
  <c r="W240" i="5"/>
  <c r="W241" i="5"/>
  <c r="W242" i="5"/>
  <c r="W243" i="5"/>
  <c r="W244" i="5"/>
  <c r="W245" i="5"/>
  <c r="W246" i="5"/>
  <c r="W247" i="5"/>
  <c r="W248" i="5"/>
  <c r="W249" i="5"/>
  <c r="W250" i="5"/>
  <c r="W251" i="5"/>
  <c r="W252" i="5"/>
  <c r="W253" i="5"/>
  <c r="W254" i="5"/>
  <c r="W255" i="5"/>
  <c r="W256" i="5"/>
  <c r="W257" i="5"/>
  <c r="W258" i="5"/>
  <c r="W259" i="5"/>
  <c r="W260" i="5"/>
  <c r="W261" i="5"/>
  <c r="W262" i="5"/>
  <c r="W263" i="5"/>
  <c r="W264" i="5"/>
  <c r="W265" i="5"/>
  <c r="W266" i="5"/>
  <c r="W267" i="5"/>
  <c r="W268" i="5"/>
  <c r="W269" i="5"/>
  <c r="W270" i="5"/>
  <c r="W271" i="5"/>
  <c r="W272" i="5"/>
  <c r="W273" i="5"/>
  <c r="W274" i="5"/>
  <c r="W275" i="5"/>
  <c r="W276" i="5"/>
  <c r="W277" i="5"/>
  <c r="W278" i="5"/>
  <c r="W279" i="5"/>
  <c r="W280" i="5"/>
  <c r="W281" i="5"/>
  <c r="W282" i="5"/>
  <c r="W283" i="5"/>
  <c r="W284" i="5"/>
  <c r="W285" i="5"/>
  <c r="W286" i="5"/>
  <c r="W287" i="5"/>
  <c r="W288" i="5"/>
  <c r="W289" i="5"/>
  <c r="W290" i="5"/>
  <c r="W291" i="5"/>
  <c r="W292" i="5"/>
  <c r="W293" i="5"/>
  <c r="K154" i="4"/>
  <c r="E154" i="4"/>
  <c r="D154" i="4"/>
  <c r="K153" i="4"/>
  <c r="E153" i="4"/>
  <c r="D153" i="4"/>
  <c r="B153" i="4"/>
  <c r="K152" i="4"/>
  <c r="E152" i="4"/>
  <c r="D152" i="4"/>
  <c r="K151" i="4"/>
  <c r="E151" i="4"/>
  <c r="D151" i="4"/>
  <c r="B151" i="4"/>
  <c r="K150" i="4"/>
  <c r="E150" i="4"/>
  <c r="D150" i="4"/>
  <c r="K149" i="4"/>
  <c r="E149" i="4"/>
  <c r="D149" i="4"/>
  <c r="B149" i="4"/>
  <c r="K148" i="4"/>
  <c r="E148" i="4"/>
  <c r="D148" i="4"/>
  <c r="K147" i="4"/>
  <c r="E147" i="4"/>
  <c r="D147" i="4"/>
  <c r="B147" i="4"/>
  <c r="K146" i="4"/>
  <c r="E146" i="4"/>
  <c r="D146" i="4"/>
  <c r="K145" i="4"/>
  <c r="E145" i="4"/>
  <c r="D145" i="4"/>
  <c r="B145" i="4"/>
  <c r="K144" i="4"/>
  <c r="E144" i="4"/>
  <c r="D144" i="4"/>
  <c r="K143" i="4"/>
  <c r="E143" i="4"/>
  <c r="D143" i="4"/>
  <c r="B143" i="4"/>
  <c r="K142" i="4"/>
  <c r="E142" i="4"/>
  <c r="D142" i="4"/>
  <c r="K141" i="4"/>
  <c r="E141" i="4"/>
  <c r="D141" i="4"/>
  <c r="B141" i="4"/>
  <c r="K140" i="4"/>
  <c r="E140" i="4"/>
  <c r="D140" i="4"/>
  <c r="K139" i="4"/>
  <c r="E139" i="4"/>
  <c r="D139" i="4"/>
  <c r="B139" i="4"/>
  <c r="K138" i="4"/>
  <c r="E138" i="4"/>
  <c r="D138" i="4"/>
  <c r="K137" i="4"/>
  <c r="E137" i="4"/>
  <c r="D137" i="4"/>
  <c r="B137" i="4"/>
  <c r="K136" i="4"/>
  <c r="E136" i="4"/>
  <c r="D136" i="4"/>
  <c r="K135" i="4"/>
  <c r="E135" i="4"/>
  <c r="D135" i="4"/>
  <c r="B135" i="4"/>
  <c r="K134" i="4"/>
  <c r="E134" i="4"/>
  <c r="D134" i="4"/>
  <c r="K133" i="4"/>
  <c r="E133" i="4"/>
  <c r="D133" i="4"/>
  <c r="B133" i="4"/>
  <c r="K132" i="4"/>
  <c r="E132" i="4"/>
  <c r="D132" i="4"/>
  <c r="K131" i="4"/>
  <c r="E131" i="4"/>
  <c r="D131" i="4"/>
  <c r="B131" i="4"/>
  <c r="K130" i="4"/>
  <c r="E130" i="4"/>
  <c r="D130" i="4"/>
  <c r="K129" i="4"/>
  <c r="E129" i="4"/>
  <c r="D129" i="4"/>
  <c r="B129" i="4"/>
  <c r="K128" i="4"/>
  <c r="E128" i="4"/>
  <c r="D128" i="4"/>
  <c r="K127" i="4"/>
  <c r="E127" i="4"/>
  <c r="D127" i="4"/>
  <c r="B127" i="4"/>
  <c r="K126" i="4"/>
  <c r="E126" i="4"/>
  <c r="D126" i="4"/>
  <c r="K125" i="4"/>
  <c r="E125" i="4"/>
  <c r="D125" i="4"/>
  <c r="B125" i="4"/>
  <c r="K124" i="4"/>
  <c r="E124" i="4"/>
  <c r="D124" i="4"/>
  <c r="K123" i="4"/>
  <c r="E123" i="4"/>
  <c r="D123" i="4"/>
  <c r="B123" i="4"/>
  <c r="K122" i="4"/>
  <c r="E122" i="4"/>
  <c r="D122" i="4"/>
  <c r="K121" i="4"/>
  <c r="E121" i="4"/>
  <c r="D121" i="4"/>
  <c r="B121" i="4"/>
  <c r="K120" i="4"/>
  <c r="E120" i="4"/>
  <c r="D120" i="4"/>
  <c r="K119" i="4"/>
  <c r="E119" i="4"/>
  <c r="D119" i="4"/>
  <c r="B119" i="4"/>
  <c r="K118" i="4"/>
  <c r="E118" i="4"/>
  <c r="D118" i="4"/>
  <c r="K117" i="4"/>
  <c r="E117" i="4"/>
  <c r="D117" i="4"/>
  <c r="B117" i="4"/>
  <c r="K116" i="4"/>
  <c r="E116" i="4"/>
  <c r="D116" i="4"/>
  <c r="K115" i="4"/>
  <c r="E115" i="4"/>
  <c r="D115" i="4"/>
  <c r="B115" i="4"/>
  <c r="K114" i="4"/>
  <c r="E114" i="4"/>
  <c r="D114" i="4"/>
  <c r="K113" i="4"/>
  <c r="E113" i="4"/>
  <c r="D113" i="4"/>
  <c r="B113" i="4"/>
  <c r="K102" i="4"/>
  <c r="E102" i="4"/>
  <c r="D102" i="4"/>
  <c r="K101" i="4"/>
  <c r="E101" i="4"/>
  <c r="D101" i="4"/>
  <c r="B101" i="4"/>
  <c r="K100" i="4"/>
  <c r="E100" i="4"/>
  <c r="D100" i="4"/>
  <c r="K99" i="4"/>
  <c r="E99" i="4"/>
  <c r="D99" i="4"/>
  <c r="B99" i="4"/>
  <c r="K98" i="4"/>
  <c r="E98" i="4"/>
  <c r="D98" i="4"/>
  <c r="K97" i="4"/>
  <c r="E97" i="4"/>
  <c r="D97" i="4"/>
  <c r="B97" i="4"/>
  <c r="K96" i="4"/>
  <c r="E96" i="4"/>
  <c r="D96" i="4"/>
  <c r="K95" i="4"/>
  <c r="E95" i="4"/>
  <c r="D95" i="4"/>
  <c r="B95" i="4"/>
  <c r="K94" i="4"/>
  <c r="E94" i="4"/>
  <c r="D94" i="4"/>
  <c r="K93" i="4"/>
  <c r="E93" i="4"/>
  <c r="D93" i="4"/>
  <c r="B93" i="4"/>
  <c r="K92" i="4"/>
  <c r="E92" i="4"/>
  <c r="D92" i="4"/>
  <c r="K91" i="4"/>
  <c r="E91" i="4"/>
  <c r="D91" i="4"/>
  <c r="B91" i="4"/>
  <c r="K90" i="4"/>
  <c r="E90" i="4"/>
  <c r="D90" i="4"/>
  <c r="K89" i="4"/>
  <c r="E89" i="4"/>
  <c r="D89" i="4"/>
  <c r="B89" i="4"/>
  <c r="K88" i="4"/>
  <c r="E88" i="4"/>
  <c r="D88" i="4"/>
  <c r="K87" i="4"/>
  <c r="E87" i="4"/>
  <c r="D87" i="4"/>
  <c r="B87" i="4"/>
  <c r="K86" i="4"/>
  <c r="E86" i="4"/>
  <c r="D86" i="4"/>
  <c r="K85" i="4"/>
  <c r="E85" i="4"/>
  <c r="D85" i="4"/>
  <c r="B85" i="4"/>
  <c r="K84" i="4"/>
  <c r="E84" i="4"/>
  <c r="D84" i="4"/>
  <c r="K83" i="4"/>
  <c r="E83" i="4"/>
  <c r="D83" i="4"/>
  <c r="B83" i="4"/>
  <c r="K82" i="4"/>
  <c r="E82" i="4"/>
  <c r="D82" i="4"/>
  <c r="K81" i="4"/>
  <c r="E81" i="4"/>
  <c r="D81" i="4"/>
  <c r="B81" i="4"/>
  <c r="K80" i="4"/>
  <c r="E80" i="4"/>
  <c r="D80" i="4"/>
  <c r="K79" i="4"/>
  <c r="E79" i="4"/>
  <c r="D79" i="4"/>
  <c r="B79" i="4"/>
  <c r="K78" i="4"/>
  <c r="E78" i="4"/>
  <c r="D78" i="4"/>
  <c r="K77" i="4"/>
  <c r="E77" i="4"/>
  <c r="D77" i="4"/>
  <c r="B77" i="4"/>
  <c r="K76" i="4"/>
  <c r="E76" i="4"/>
  <c r="D76" i="4"/>
  <c r="K75" i="4"/>
  <c r="E75" i="4"/>
  <c r="D75" i="4"/>
  <c r="B75" i="4"/>
  <c r="K74" i="4"/>
  <c r="E74" i="4"/>
  <c r="D74" i="4"/>
  <c r="K73" i="4"/>
  <c r="E73" i="4"/>
  <c r="D73" i="4"/>
  <c r="B73" i="4"/>
  <c r="K72" i="4"/>
  <c r="E72" i="4"/>
  <c r="D72" i="4"/>
  <c r="K71" i="4"/>
  <c r="E71" i="4"/>
  <c r="D71" i="4"/>
  <c r="B71" i="4"/>
  <c r="K70" i="4"/>
  <c r="E70" i="4"/>
  <c r="D70" i="4"/>
  <c r="K69" i="4"/>
  <c r="E69" i="4"/>
  <c r="D69" i="4"/>
  <c r="B69" i="4"/>
  <c r="K68" i="4"/>
  <c r="E68" i="4"/>
  <c r="D68" i="4"/>
  <c r="K67" i="4"/>
  <c r="E67" i="4"/>
  <c r="D67" i="4"/>
  <c r="B67" i="4"/>
  <c r="K66" i="4"/>
  <c r="E66" i="4"/>
  <c r="D66" i="4"/>
  <c r="K65" i="4"/>
  <c r="E65" i="4"/>
  <c r="D65" i="4"/>
  <c r="B65" i="4"/>
  <c r="K64" i="4"/>
  <c r="E64" i="4"/>
  <c r="D64" i="4"/>
  <c r="K63" i="4"/>
  <c r="E63" i="4"/>
  <c r="D63" i="4"/>
  <c r="B63" i="4"/>
  <c r="K62" i="4"/>
  <c r="E62" i="4"/>
  <c r="D62" i="4"/>
  <c r="K61" i="4"/>
  <c r="E61" i="4"/>
  <c r="D61" i="4"/>
  <c r="B61" i="4"/>
  <c r="K51" i="4"/>
  <c r="J51" i="4"/>
  <c r="H51" i="4"/>
  <c r="F51" i="4"/>
  <c r="E51" i="4"/>
  <c r="D51" i="4"/>
  <c r="K50" i="4"/>
  <c r="E50" i="4"/>
  <c r="D50" i="4"/>
  <c r="B50" i="4"/>
  <c r="K49" i="4"/>
  <c r="J49" i="4"/>
  <c r="H49" i="4"/>
  <c r="F49" i="4"/>
  <c r="E49" i="4"/>
  <c r="D49" i="4"/>
  <c r="K48" i="4"/>
  <c r="E48" i="4"/>
  <c r="D48" i="4"/>
  <c r="B48" i="4"/>
  <c r="K47" i="4"/>
  <c r="J47" i="4"/>
  <c r="H47" i="4"/>
  <c r="F47" i="4"/>
  <c r="E47" i="4"/>
  <c r="D47" i="4"/>
  <c r="K46" i="4"/>
  <c r="E46" i="4"/>
  <c r="D46" i="4"/>
  <c r="B46" i="4"/>
  <c r="K45" i="4"/>
  <c r="J45" i="4"/>
  <c r="H45" i="4"/>
  <c r="F45" i="4"/>
  <c r="E45" i="4"/>
  <c r="D45" i="4"/>
  <c r="K44" i="4"/>
  <c r="E44" i="4"/>
  <c r="D44" i="4"/>
  <c r="B44" i="4"/>
  <c r="K43" i="4"/>
  <c r="J43" i="4"/>
  <c r="H43" i="4"/>
  <c r="F43" i="4"/>
  <c r="E43" i="4"/>
  <c r="D43" i="4"/>
  <c r="K42" i="4"/>
  <c r="E42" i="4"/>
  <c r="D42" i="4"/>
  <c r="B42" i="4"/>
  <c r="K41" i="4"/>
  <c r="J41" i="4"/>
  <c r="H41" i="4"/>
  <c r="F41" i="4"/>
  <c r="E41" i="4"/>
  <c r="D41" i="4"/>
  <c r="K40" i="4"/>
  <c r="E40" i="4"/>
  <c r="D40" i="4"/>
  <c r="B40" i="4"/>
  <c r="K39" i="4"/>
  <c r="J39" i="4"/>
  <c r="H39" i="4"/>
  <c r="F39" i="4"/>
  <c r="E39" i="4"/>
  <c r="D39" i="4"/>
  <c r="K38" i="4"/>
  <c r="E38" i="4"/>
  <c r="D38" i="4"/>
  <c r="B38" i="4"/>
  <c r="K37" i="4"/>
  <c r="J37" i="4"/>
  <c r="H37" i="4"/>
  <c r="F37" i="4"/>
  <c r="E37" i="4"/>
  <c r="D37" i="4"/>
  <c r="K36" i="4"/>
  <c r="E36" i="4"/>
  <c r="D36" i="4"/>
  <c r="B36" i="4"/>
  <c r="K35" i="4"/>
  <c r="J35" i="4"/>
  <c r="H35" i="4"/>
  <c r="F35" i="4"/>
  <c r="E35" i="4"/>
  <c r="D35" i="4"/>
  <c r="K34" i="4"/>
  <c r="E34" i="4"/>
  <c r="D34" i="4"/>
  <c r="B34" i="4"/>
  <c r="K33" i="4"/>
  <c r="J33" i="4"/>
  <c r="H33" i="4"/>
  <c r="F33" i="4"/>
  <c r="E33" i="4"/>
  <c r="D33" i="4"/>
  <c r="K32" i="4"/>
  <c r="E32" i="4"/>
  <c r="D32" i="4"/>
  <c r="B32" i="4"/>
  <c r="K31" i="4"/>
  <c r="J31" i="4"/>
  <c r="H31" i="4"/>
  <c r="F31" i="4"/>
  <c r="E31" i="4"/>
  <c r="D31" i="4"/>
  <c r="K30" i="4"/>
  <c r="E30" i="4"/>
  <c r="D30" i="4"/>
  <c r="B30" i="4"/>
  <c r="K29" i="4"/>
  <c r="J29" i="4"/>
  <c r="H29" i="4"/>
  <c r="F29" i="4"/>
  <c r="E29" i="4"/>
  <c r="D29" i="4"/>
  <c r="K28" i="4"/>
  <c r="E28" i="4"/>
  <c r="D28" i="4"/>
  <c r="B28" i="4"/>
  <c r="K27" i="4"/>
  <c r="J27" i="4"/>
  <c r="H27" i="4"/>
  <c r="F27" i="4"/>
  <c r="E27" i="4"/>
  <c r="D27" i="4"/>
  <c r="K26" i="4"/>
  <c r="E26" i="4"/>
  <c r="D26" i="4"/>
  <c r="B26" i="4"/>
  <c r="K25" i="4"/>
  <c r="J25" i="4"/>
  <c r="H25" i="4"/>
  <c r="F25" i="4"/>
  <c r="E25" i="4"/>
  <c r="D25" i="4"/>
  <c r="K24" i="4"/>
  <c r="E24" i="4"/>
  <c r="D24" i="4"/>
  <c r="B24" i="4"/>
  <c r="K23" i="4"/>
  <c r="J23" i="4"/>
  <c r="H23" i="4"/>
  <c r="F23" i="4"/>
  <c r="E23" i="4"/>
  <c r="D23" i="4"/>
  <c r="K22" i="4"/>
  <c r="E22" i="4"/>
  <c r="D22" i="4"/>
  <c r="B22" i="4"/>
  <c r="K21" i="4"/>
  <c r="J21" i="4"/>
  <c r="H21" i="4"/>
  <c r="F21" i="4"/>
  <c r="E21" i="4"/>
  <c r="D21" i="4"/>
  <c r="K20" i="4"/>
  <c r="E20" i="4"/>
  <c r="D20" i="4"/>
  <c r="B20" i="4"/>
  <c r="K19" i="4"/>
  <c r="E19" i="4"/>
  <c r="D19" i="4"/>
  <c r="K18" i="4"/>
  <c r="E18" i="4"/>
  <c r="D18" i="4"/>
  <c r="B18" i="4"/>
  <c r="K17" i="4"/>
  <c r="J17" i="4"/>
  <c r="H17" i="4"/>
  <c r="F17" i="4"/>
  <c r="E17" i="4"/>
  <c r="D17" i="4"/>
  <c r="K16" i="4"/>
  <c r="E16" i="4"/>
  <c r="D16" i="4"/>
  <c r="B16" i="4"/>
  <c r="K15" i="4"/>
  <c r="J15" i="4"/>
  <c r="H15" i="4"/>
  <c r="F15" i="4"/>
  <c r="E15" i="4"/>
  <c r="D15" i="4"/>
  <c r="K14" i="4"/>
  <c r="E14" i="4"/>
  <c r="D14" i="4"/>
  <c r="B14" i="4"/>
  <c r="E13" i="4"/>
  <c r="Q54" i="26" l="1"/>
  <c r="S384" i="60"/>
  <c r="T384" i="60" s="1"/>
  <c r="A384" i="60"/>
  <c r="R384" i="60" s="1"/>
  <c r="S383" i="60"/>
  <c r="T383" i="60" s="1"/>
  <c r="A383" i="60"/>
  <c r="R383" i="60" s="1"/>
  <c r="S382" i="60"/>
  <c r="T382" i="60" s="1"/>
  <c r="A382" i="60"/>
  <c r="R382" i="60" s="1"/>
  <c r="S381" i="60"/>
  <c r="T381" i="60" s="1"/>
  <c r="A381" i="60"/>
  <c r="R381" i="60" s="1"/>
  <c r="S380" i="60"/>
  <c r="T380" i="60" s="1"/>
  <c r="A380" i="60"/>
  <c r="R380" i="60" s="1"/>
  <c r="S379" i="60"/>
  <c r="T379" i="60" s="1"/>
  <c r="A379" i="60"/>
  <c r="R379" i="60" s="1"/>
  <c r="S378" i="60"/>
  <c r="T378" i="60" s="1"/>
  <c r="A378" i="60"/>
  <c r="R378" i="60" s="1"/>
  <c r="S377" i="60"/>
  <c r="T377" i="60" s="1"/>
  <c r="A377" i="60"/>
  <c r="R377" i="60" s="1"/>
  <c r="S376" i="60"/>
  <c r="T376" i="60" s="1"/>
  <c r="A376" i="60"/>
  <c r="R376" i="60" s="1"/>
  <c r="A375" i="60"/>
  <c r="R375" i="60" s="1"/>
  <c r="S374" i="60"/>
  <c r="T374" i="60" s="1"/>
  <c r="A374" i="60"/>
  <c r="R374" i="60" s="1"/>
  <c r="S373" i="60"/>
  <c r="T373" i="60" s="1"/>
  <c r="A373" i="60"/>
  <c r="R373" i="60" s="1"/>
  <c r="S372" i="60"/>
  <c r="T372" i="60" s="1"/>
  <c r="A372" i="60"/>
  <c r="R372" i="60" s="1"/>
  <c r="S371" i="60"/>
  <c r="T371" i="60" s="1"/>
  <c r="A371" i="60"/>
  <c r="R371" i="60" s="1"/>
  <c r="S370" i="60"/>
  <c r="T370" i="60" s="1"/>
  <c r="A370" i="60"/>
  <c r="R370" i="60" s="1"/>
  <c r="S369" i="60"/>
  <c r="T369" i="60" s="1"/>
  <c r="A369" i="60"/>
  <c r="R369" i="60" s="1"/>
  <c r="S368" i="60"/>
  <c r="T368" i="60" s="1"/>
  <c r="A368" i="60"/>
  <c r="R368" i="60" s="1"/>
  <c r="S367" i="60"/>
  <c r="T367" i="60" s="1"/>
  <c r="A367" i="60"/>
  <c r="R367" i="60" s="1"/>
  <c r="S366" i="60"/>
  <c r="T366" i="60" s="1"/>
  <c r="A366" i="60"/>
  <c r="R366" i="60" s="1"/>
  <c r="S365" i="60"/>
  <c r="T365" i="60" s="1"/>
  <c r="A365" i="60"/>
  <c r="R365" i="60" s="1"/>
  <c r="S364" i="60"/>
  <c r="T364" i="60" s="1"/>
  <c r="A364" i="60"/>
  <c r="R364" i="60" s="1"/>
  <c r="S363" i="60"/>
  <c r="T363" i="60" s="1"/>
  <c r="A363" i="60"/>
  <c r="R363" i="60" s="1"/>
  <c r="S362" i="60"/>
  <c r="T362" i="60" s="1"/>
  <c r="A362" i="60"/>
  <c r="R362" i="60" s="1"/>
  <c r="A361" i="60"/>
  <c r="A360" i="60"/>
  <c r="A359" i="60"/>
  <c r="A358" i="60"/>
  <c r="A357" i="60"/>
  <c r="A356" i="60"/>
  <c r="A355" i="60"/>
  <c r="A354" i="60"/>
  <c r="A353" i="60"/>
  <c r="A352" i="60"/>
  <c r="A351" i="60"/>
  <c r="A350" i="60"/>
  <c r="A349" i="60"/>
  <c r="A348" i="60"/>
  <c r="A347" i="60"/>
  <c r="A346" i="60"/>
  <c r="A345" i="60"/>
  <c r="A344" i="60"/>
  <c r="S343" i="60"/>
  <c r="T343" i="60" s="1"/>
  <c r="A343" i="60"/>
  <c r="R343" i="60" s="1"/>
  <c r="A342" i="60"/>
  <c r="A341" i="60"/>
  <c r="A340" i="60"/>
  <c r="S339" i="60"/>
  <c r="T339" i="60" s="1"/>
  <c r="A339" i="60"/>
  <c r="R339" i="60" s="1"/>
  <c r="S338" i="60"/>
  <c r="T338" i="60" s="1"/>
  <c r="A338" i="60"/>
  <c r="R338" i="60" s="1"/>
  <c r="S337" i="60"/>
  <c r="T337" i="60" s="1"/>
  <c r="A337" i="60"/>
  <c r="R337" i="60" s="1"/>
  <c r="S336" i="60"/>
  <c r="T336" i="60" s="1"/>
  <c r="A336" i="60"/>
  <c r="R336" i="60" s="1"/>
  <c r="S335" i="60"/>
  <c r="T335" i="60" s="1"/>
  <c r="A335" i="60"/>
  <c r="R335" i="60" s="1"/>
  <c r="S334" i="60"/>
  <c r="T334" i="60" s="1"/>
  <c r="A334" i="60"/>
  <c r="R334" i="60" s="1"/>
  <c r="S333" i="60"/>
  <c r="T333" i="60" s="1"/>
  <c r="A333" i="60"/>
  <c r="R333" i="60" s="1"/>
  <c r="S332" i="60"/>
  <c r="T332" i="60" s="1"/>
  <c r="A332" i="60"/>
  <c r="R332" i="60" s="1"/>
  <c r="S331" i="60"/>
  <c r="T331" i="60" s="1"/>
  <c r="A331" i="60"/>
  <c r="R331" i="60" s="1"/>
  <c r="S330" i="60"/>
  <c r="T330" i="60" s="1"/>
  <c r="Q330" i="60"/>
  <c r="A330" i="60"/>
  <c r="R330" i="60" s="1"/>
  <c r="S329" i="60"/>
  <c r="T329" i="60" s="1"/>
  <c r="Q329" i="60"/>
  <c r="A329" i="60"/>
  <c r="R329" i="60" s="1"/>
  <c r="S328" i="60"/>
  <c r="T328" i="60" s="1"/>
  <c r="Q328" i="60"/>
  <c r="A328" i="60"/>
  <c r="R328" i="60" s="1"/>
  <c r="S327" i="60"/>
  <c r="T327" i="60" s="1"/>
  <c r="Q327" i="60"/>
  <c r="A327" i="60"/>
  <c r="R327" i="60" s="1"/>
  <c r="S326" i="60"/>
  <c r="T326" i="60" s="1"/>
  <c r="Q326" i="60"/>
  <c r="A326" i="60"/>
  <c r="R326" i="60" s="1"/>
  <c r="S325" i="60"/>
  <c r="T325" i="60" s="1"/>
  <c r="Q325" i="60"/>
  <c r="A325" i="60"/>
  <c r="R325" i="60" s="1"/>
  <c r="S324" i="60"/>
  <c r="T324" i="60" s="1"/>
  <c r="Q324" i="60"/>
  <c r="A324" i="60"/>
  <c r="R324" i="60" s="1"/>
  <c r="S323" i="60"/>
  <c r="T323" i="60" s="1"/>
  <c r="Q323" i="60"/>
  <c r="A323" i="60"/>
  <c r="R323" i="60" s="1"/>
  <c r="S322" i="60"/>
  <c r="T322" i="60" s="1"/>
  <c r="Q322" i="60"/>
  <c r="A322" i="60"/>
  <c r="R322" i="60" s="1"/>
  <c r="S321" i="60"/>
  <c r="T321" i="60" s="1"/>
  <c r="Q321" i="60"/>
  <c r="A321" i="60"/>
  <c r="R321" i="60" s="1"/>
  <c r="S320" i="60"/>
  <c r="T320" i="60" s="1"/>
  <c r="Q320" i="60"/>
  <c r="A320" i="60"/>
  <c r="R320" i="60" s="1"/>
  <c r="S319" i="60"/>
  <c r="T319" i="60" s="1"/>
  <c r="Q319" i="60"/>
  <c r="A319" i="60"/>
  <c r="R319" i="60" s="1"/>
  <c r="S318" i="60"/>
  <c r="T318" i="60" s="1"/>
  <c r="Q318" i="60"/>
  <c r="A318" i="60"/>
  <c r="R318" i="60" s="1"/>
  <c r="S317" i="60"/>
  <c r="T317" i="60" s="1"/>
  <c r="Q317" i="60"/>
  <c r="A317" i="60"/>
  <c r="R317" i="60" s="1"/>
  <c r="S316" i="60"/>
  <c r="T316" i="60" s="1"/>
  <c r="Q316" i="60"/>
  <c r="A316" i="60"/>
  <c r="R316" i="60" s="1"/>
  <c r="S315" i="60"/>
  <c r="T315" i="60" s="1"/>
  <c r="Q315" i="60"/>
  <c r="A315" i="60"/>
  <c r="R315" i="60" s="1"/>
  <c r="S314" i="60"/>
  <c r="T314" i="60" s="1"/>
  <c r="Q314" i="60"/>
  <c r="A314" i="60"/>
  <c r="R314" i="60" s="1"/>
  <c r="S313" i="60"/>
  <c r="T313" i="60" s="1"/>
  <c r="Q313" i="60"/>
  <c r="A313" i="60"/>
  <c r="R313" i="60" s="1"/>
  <c r="S312" i="60"/>
  <c r="T312" i="60" s="1"/>
  <c r="Q312" i="60"/>
  <c r="A312" i="60"/>
  <c r="R312" i="60" s="1"/>
  <c r="S311" i="60"/>
  <c r="T311" i="60" s="1"/>
  <c r="Q311" i="60"/>
  <c r="A311" i="60"/>
  <c r="R311" i="60" s="1"/>
  <c r="S310" i="60"/>
  <c r="T310" i="60" s="1"/>
  <c r="Q310" i="60"/>
  <c r="A310" i="60"/>
  <c r="R310" i="60" s="1"/>
  <c r="S309" i="60"/>
  <c r="T309" i="60" s="1"/>
  <c r="Q309" i="60"/>
  <c r="A309" i="60"/>
  <c r="R309" i="60" s="1"/>
  <c r="S308" i="60"/>
  <c r="T308" i="60" s="1"/>
  <c r="Q308" i="60"/>
  <c r="A308" i="60"/>
  <c r="R308" i="60" s="1"/>
  <c r="S307" i="60"/>
  <c r="T307" i="60" s="1"/>
  <c r="Q307" i="60"/>
  <c r="A307" i="60"/>
  <c r="R307" i="60" s="1"/>
  <c r="S306" i="60"/>
  <c r="T306" i="60" s="1"/>
  <c r="Q306" i="60"/>
  <c r="A306" i="60"/>
  <c r="R306" i="60" s="1"/>
  <c r="S305" i="60"/>
  <c r="T305" i="60" s="1"/>
  <c r="Q305" i="60"/>
  <c r="A305" i="60"/>
  <c r="R305" i="60" s="1"/>
  <c r="S304" i="60"/>
  <c r="T304" i="60" s="1"/>
  <c r="Q304" i="60"/>
  <c r="A304" i="60"/>
  <c r="R304" i="60" s="1"/>
  <c r="S303" i="60"/>
  <c r="T303" i="60" s="1"/>
  <c r="Q303" i="60"/>
  <c r="A303" i="60"/>
  <c r="R303" i="60" s="1"/>
  <c r="S302" i="60"/>
  <c r="T302" i="60" s="1"/>
  <c r="Q302" i="60"/>
  <c r="A302" i="60"/>
  <c r="R302" i="60" s="1"/>
  <c r="S301" i="60"/>
  <c r="T301" i="60" s="1"/>
  <c r="Q301" i="60"/>
  <c r="A301" i="60"/>
  <c r="R301" i="60" s="1"/>
  <c r="S300" i="60"/>
  <c r="T300" i="60" s="1"/>
  <c r="Q300" i="60"/>
  <c r="A300" i="60"/>
  <c r="R300" i="60" s="1"/>
  <c r="S299" i="60"/>
  <c r="T299" i="60" s="1"/>
  <c r="Q299" i="60"/>
  <c r="A299" i="60"/>
  <c r="R299" i="60" s="1"/>
  <c r="S298" i="60"/>
  <c r="T298" i="60" s="1"/>
  <c r="Q298" i="60"/>
  <c r="A298" i="60"/>
  <c r="R298" i="60" s="1"/>
  <c r="S297" i="60"/>
  <c r="T297" i="60" s="1"/>
  <c r="Q297" i="60"/>
  <c r="A297" i="60"/>
  <c r="R297" i="60" s="1"/>
  <c r="S296" i="60"/>
  <c r="T296" i="60" s="1"/>
  <c r="Q296" i="60"/>
  <c r="A296" i="60"/>
  <c r="R296" i="60" s="1"/>
  <c r="S295" i="60"/>
  <c r="T295" i="60" s="1"/>
  <c r="Q295" i="60"/>
  <c r="A295" i="60"/>
  <c r="R295" i="60" s="1"/>
  <c r="S294" i="60"/>
  <c r="T294" i="60" s="1"/>
  <c r="Q294" i="60"/>
  <c r="A294" i="60"/>
  <c r="R294" i="60" s="1"/>
  <c r="S293" i="60"/>
  <c r="T293" i="60" s="1"/>
  <c r="Q293" i="60"/>
  <c r="A293" i="60"/>
  <c r="R293" i="60" s="1"/>
  <c r="S292" i="60"/>
  <c r="T292" i="60" s="1"/>
  <c r="Q292" i="60"/>
  <c r="A292" i="60"/>
  <c r="R292" i="60" s="1"/>
  <c r="S291" i="60"/>
  <c r="T291" i="60" s="1"/>
  <c r="Q291" i="60"/>
  <c r="A291" i="60"/>
  <c r="R291" i="60" s="1"/>
  <c r="S290" i="60"/>
  <c r="T290" i="60" s="1"/>
  <c r="Q290" i="60"/>
  <c r="A290" i="60"/>
  <c r="R290" i="60" s="1"/>
  <c r="S289" i="60"/>
  <c r="T289" i="60" s="1"/>
  <c r="Q289" i="60"/>
  <c r="A289" i="60"/>
  <c r="R289" i="60" s="1"/>
  <c r="S288" i="60"/>
  <c r="T288" i="60" s="1"/>
  <c r="Q288" i="60"/>
  <c r="A288" i="60"/>
  <c r="R288" i="60" s="1"/>
  <c r="S287" i="60"/>
  <c r="T287" i="60" s="1"/>
  <c r="Q287" i="60"/>
  <c r="A287" i="60"/>
  <c r="R287" i="60" s="1"/>
  <c r="S286" i="60"/>
  <c r="T286" i="60" s="1"/>
  <c r="Q286" i="60"/>
  <c r="A286" i="60"/>
  <c r="R286" i="60" s="1"/>
  <c r="S285" i="60"/>
  <c r="T285" i="60" s="1"/>
  <c r="Q285" i="60"/>
  <c r="A285" i="60"/>
  <c r="R285" i="60" s="1"/>
  <c r="S284" i="60"/>
  <c r="T284" i="60" s="1"/>
  <c r="Q284" i="60"/>
  <c r="A284" i="60"/>
  <c r="R284" i="60" s="1"/>
  <c r="S283" i="60"/>
  <c r="T283" i="60" s="1"/>
  <c r="Q283" i="60"/>
  <c r="A283" i="60"/>
  <c r="R283" i="60" s="1"/>
  <c r="S282" i="60"/>
  <c r="T282" i="60" s="1"/>
  <c r="Q282" i="60"/>
  <c r="A282" i="60"/>
  <c r="R282" i="60" s="1"/>
  <c r="S281" i="60"/>
  <c r="T281" i="60" s="1"/>
  <c r="Q281" i="60"/>
  <c r="A281" i="60"/>
  <c r="R281" i="60" s="1"/>
  <c r="S280" i="60"/>
  <c r="T280" i="60" s="1"/>
  <c r="Q280" i="60"/>
  <c r="A280" i="60"/>
  <c r="R280" i="60" s="1"/>
  <c r="S279" i="60"/>
  <c r="T279" i="60" s="1"/>
  <c r="Q279" i="60"/>
  <c r="A279" i="60"/>
  <c r="R279" i="60" s="1"/>
  <c r="S278" i="60"/>
  <c r="T278" i="60" s="1"/>
  <c r="Q278" i="60"/>
  <c r="A278" i="60"/>
  <c r="R278" i="60" s="1"/>
  <c r="S277" i="60"/>
  <c r="T277" i="60" s="1"/>
  <c r="Q277" i="60"/>
  <c r="A277" i="60"/>
  <c r="R277" i="60" s="1"/>
  <c r="S276" i="60"/>
  <c r="T276" i="60" s="1"/>
  <c r="Q276" i="60"/>
  <c r="A276" i="60"/>
  <c r="R276" i="60" s="1"/>
  <c r="S275" i="60"/>
  <c r="T275" i="60" s="1"/>
  <c r="Q275" i="60"/>
  <c r="A275" i="60"/>
  <c r="R275" i="60" s="1"/>
  <c r="S274" i="60"/>
  <c r="T274" i="60" s="1"/>
  <c r="Q274" i="60"/>
  <c r="A274" i="60"/>
  <c r="R274" i="60" s="1"/>
  <c r="S273" i="60"/>
  <c r="T273" i="60" s="1"/>
  <c r="Q273" i="60"/>
  <c r="A273" i="60"/>
  <c r="R273" i="60" s="1"/>
  <c r="S272" i="60"/>
  <c r="T272" i="60" s="1"/>
  <c r="Q272" i="60"/>
  <c r="A272" i="60"/>
  <c r="R272" i="60" s="1"/>
  <c r="S271" i="60"/>
  <c r="T271" i="60" s="1"/>
  <c r="Q271" i="60"/>
  <c r="A271" i="60"/>
  <c r="R271" i="60" s="1"/>
  <c r="S270" i="60"/>
  <c r="T270" i="60" s="1"/>
  <c r="Q270" i="60"/>
  <c r="A270" i="60"/>
  <c r="R270" i="60" s="1"/>
  <c r="S269" i="60"/>
  <c r="T269" i="60" s="1"/>
  <c r="Q269" i="60"/>
  <c r="A269" i="60"/>
  <c r="R269" i="60" s="1"/>
  <c r="S268" i="60"/>
  <c r="T268" i="60" s="1"/>
  <c r="Q268" i="60"/>
  <c r="A268" i="60"/>
  <c r="R268" i="60" s="1"/>
  <c r="S267" i="60"/>
  <c r="T267" i="60" s="1"/>
  <c r="Q267" i="60"/>
  <c r="A267" i="60"/>
  <c r="R267" i="60" s="1"/>
  <c r="S266" i="60"/>
  <c r="T266" i="60" s="1"/>
  <c r="Q266" i="60"/>
  <c r="A266" i="60"/>
  <c r="R266" i="60" s="1"/>
  <c r="S265" i="60"/>
  <c r="T265" i="60" s="1"/>
  <c r="Q265" i="60"/>
  <c r="A265" i="60"/>
  <c r="R265" i="60" s="1"/>
  <c r="S264" i="60"/>
  <c r="T264" i="60" s="1"/>
  <c r="Q264" i="60"/>
  <c r="A264" i="60"/>
  <c r="R264" i="60" s="1"/>
  <c r="S263" i="60"/>
  <c r="T263" i="60" s="1"/>
  <c r="Q263" i="60"/>
  <c r="A263" i="60"/>
  <c r="R263" i="60" s="1"/>
  <c r="S262" i="60"/>
  <c r="T262" i="60" s="1"/>
  <c r="Q262" i="60"/>
  <c r="A262" i="60"/>
  <c r="R262" i="60" s="1"/>
  <c r="S261" i="60"/>
  <c r="T261" i="60" s="1"/>
  <c r="Q261" i="60"/>
  <c r="A261" i="60"/>
  <c r="R261" i="60" s="1"/>
  <c r="S260" i="60"/>
  <c r="T260" i="60" s="1"/>
  <c r="Q260" i="60"/>
  <c r="A260" i="60"/>
  <c r="R260" i="60" s="1"/>
  <c r="S259" i="60"/>
  <c r="T259" i="60" s="1"/>
  <c r="Q259" i="60"/>
  <c r="A259" i="60"/>
  <c r="R259" i="60" s="1"/>
  <c r="S258" i="60"/>
  <c r="T258" i="60" s="1"/>
  <c r="Q258" i="60"/>
  <c r="A258" i="60"/>
  <c r="R258" i="60" s="1"/>
  <c r="S257" i="60"/>
  <c r="T257" i="60" s="1"/>
  <c r="Q257" i="60"/>
  <c r="A257" i="60"/>
  <c r="R257" i="60" s="1"/>
  <c r="S256" i="60"/>
  <c r="T256" i="60" s="1"/>
  <c r="Q256" i="60"/>
  <c r="A256" i="60"/>
  <c r="R256" i="60" s="1"/>
  <c r="S255" i="60"/>
  <c r="T255" i="60" s="1"/>
  <c r="Q255" i="60"/>
  <c r="A255" i="60"/>
  <c r="R255" i="60" s="1"/>
  <c r="S254" i="60"/>
  <c r="T254" i="60" s="1"/>
  <c r="Q254" i="60"/>
  <c r="A254" i="60"/>
  <c r="R254" i="60" s="1"/>
  <c r="S253" i="60"/>
  <c r="T253" i="60" s="1"/>
  <c r="Q253" i="60"/>
  <c r="A253" i="60"/>
  <c r="R253" i="60" s="1"/>
  <c r="S252" i="60"/>
  <c r="T252" i="60" s="1"/>
  <c r="Q252" i="60"/>
  <c r="A252" i="60"/>
  <c r="R252" i="60" s="1"/>
  <c r="S251" i="60"/>
  <c r="T251" i="60" s="1"/>
  <c r="Q251" i="60"/>
  <c r="A251" i="60"/>
  <c r="R251" i="60" s="1"/>
  <c r="S250" i="60"/>
  <c r="T250" i="60" s="1"/>
  <c r="Q250" i="60"/>
  <c r="A250" i="60"/>
  <c r="R250" i="60" s="1"/>
  <c r="S249" i="60"/>
  <c r="T249" i="60" s="1"/>
  <c r="Q249" i="60"/>
  <c r="A249" i="60"/>
  <c r="R249" i="60" s="1"/>
  <c r="S248" i="60"/>
  <c r="T248" i="60" s="1"/>
  <c r="Q248" i="60"/>
  <c r="A248" i="60"/>
  <c r="R248" i="60" s="1"/>
  <c r="S247" i="60"/>
  <c r="T247" i="60" s="1"/>
  <c r="Q247" i="60"/>
  <c r="A247" i="60"/>
  <c r="R247" i="60" s="1"/>
  <c r="S246" i="60"/>
  <c r="T246" i="60" s="1"/>
  <c r="Q246" i="60"/>
  <c r="A246" i="60"/>
  <c r="R246" i="60" s="1"/>
  <c r="S245" i="60"/>
  <c r="T245" i="60" s="1"/>
  <c r="Q245" i="60"/>
  <c r="A245" i="60"/>
  <c r="R245" i="60" s="1"/>
  <c r="S244" i="60"/>
  <c r="T244" i="60" s="1"/>
  <c r="Q244" i="60"/>
  <c r="A244" i="60"/>
  <c r="R244" i="60" s="1"/>
  <c r="S243" i="60"/>
  <c r="T243" i="60" s="1"/>
  <c r="Q243" i="60"/>
  <c r="A243" i="60"/>
  <c r="R243" i="60" s="1"/>
  <c r="S242" i="60"/>
  <c r="T242" i="60" s="1"/>
  <c r="Q242" i="60"/>
  <c r="A242" i="60"/>
  <c r="R242" i="60" s="1"/>
  <c r="S241" i="60"/>
  <c r="T241" i="60" s="1"/>
  <c r="Q241" i="60"/>
  <c r="A241" i="60"/>
  <c r="R241" i="60" s="1"/>
  <c r="S240" i="60"/>
  <c r="T240" i="60" s="1"/>
  <c r="Q240" i="60"/>
  <c r="A240" i="60"/>
  <c r="R240" i="60" s="1"/>
  <c r="S239" i="60"/>
  <c r="T239" i="60" s="1"/>
  <c r="Q239" i="60"/>
  <c r="A239" i="60"/>
  <c r="R239" i="60" s="1"/>
  <c r="S238" i="60"/>
  <c r="T238" i="60" s="1"/>
  <c r="Q238" i="60"/>
  <c r="A238" i="60"/>
  <c r="R238" i="60" s="1"/>
  <c r="S237" i="60"/>
  <c r="T237" i="60" s="1"/>
  <c r="Q237" i="60"/>
  <c r="A237" i="60"/>
  <c r="R237" i="60" s="1"/>
  <c r="S236" i="60"/>
  <c r="T236" i="60" s="1"/>
  <c r="Q236" i="60"/>
  <c r="A236" i="60"/>
  <c r="R236" i="60" s="1"/>
  <c r="S235" i="60"/>
  <c r="T235" i="60" s="1"/>
  <c r="Q235" i="60"/>
  <c r="A235" i="60"/>
  <c r="R235" i="60" s="1"/>
  <c r="S234" i="60"/>
  <c r="T234" i="60" s="1"/>
  <c r="Q234" i="60"/>
  <c r="A234" i="60"/>
  <c r="R234" i="60" s="1"/>
  <c r="S233" i="60"/>
  <c r="T233" i="60" s="1"/>
  <c r="Q233" i="60"/>
  <c r="A233" i="60"/>
  <c r="R233" i="60" s="1"/>
  <c r="S232" i="60"/>
  <c r="T232" i="60" s="1"/>
  <c r="Q232" i="60"/>
  <c r="A232" i="60"/>
  <c r="R232" i="60" s="1"/>
  <c r="S231" i="60"/>
  <c r="T231" i="60" s="1"/>
  <c r="Q231" i="60"/>
  <c r="A231" i="60"/>
  <c r="R231" i="60" s="1"/>
  <c r="S230" i="60"/>
  <c r="T230" i="60" s="1"/>
  <c r="Q230" i="60"/>
  <c r="A230" i="60"/>
  <c r="R230" i="60" s="1"/>
  <c r="S229" i="60"/>
  <c r="T229" i="60" s="1"/>
  <c r="Q229" i="60"/>
  <c r="A229" i="60"/>
  <c r="R229" i="60" s="1"/>
  <c r="S228" i="60"/>
  <c r="T228" i="60" s="1"/>
  <c r="Q228" i="60"/>
  <c r="A228" i="60"/>
  <c r="R228" i="60" s="1"/>
  <c r="S227" i="60"/>
  <c r="T227" i="60" s="1"/>
  <c r="Q227" i="60"/>
  <c r="A227" i="60"/>
  <c r="R227" i="60" s="1"/>
  <c r="S226" i="60"/>
  <c r="T226" i="60" s="1"/>
  <c r="Q226" i="60"/>
  <c r="A226" i="60"/>
  <c r="R226" i="60" s="1"/>
  <c r="S225" i="60"/>
  <c r="T225" i="60" s="1"/>
  <c r="Q225" i="60"/>
  <c r="A225" i="60"/>
  <c r="R225" i="60" s="1"/>
  <c r="S224" i="60"/>
  <c r="T224" i="60" s="1"/>
  <c r="Q224" i="60"/>
  <c r="A224" i="60"/>
  <c r="R224" i="60" s="1"/>
  <c r="S223" i="60"/>
  <c r="T223" i="60" s="1"/>
  <c r="Q223" i="60"/>
  <c r="A223" i="60"/>
  <c r="R223" i="60" s="1"/>
  <c r="S222" i="60"/>
  <c r="T222" i="60" s="1"/>
  <c r="Q222" i="60"/>
  <c r="A222" i="60"/>
  <c r="R222" i="60" s="1"/>
  <c r="S221" i="60"/>
  <c r="T221" i="60" s="1"/>
  <c r="Q221" i="60"/>
  <c r="A221" i="60"/>
  <c r="R221" i="60" s="1"/>
  <c r="S220" i="60"/>
  <c r="T220" i="60" s="1"/>
  <c r="Q220" i="60"/>
  <c r="A220" i="60"/>
  <c r="R220" i="60" s="1"/>
  <c r="S219" i="60"/>
  <c r="T219" i="60" s="1"/>
  <c r="Q219" i="60"/>
  <c r="A219" i="60"/>
  <c r="R219" i="60" s="1"/>
  <c r="S218" i="60"/>
  <c r="T218" i="60" s="1"/>
  <c r="Q218" i="60"/>
  <c r="A218" i="60"/>
  <c r="R218" i="60" s="1"/>
  <c r="S217" i="60"/>
  <c r="T217" i="60" s="1"/>
  <c r="Q217" i="60"/>
  <c r="A217" i="60"/>
  <c r="R217" i="60" s="1"/>
  <c r="S216" i="60"/>
  <c r="T216" i="60" s="1"/>
  <c r="Q216" i="60"/>
  <c r="A216" i="60"/>
  <c r="R216" i="60" s="1"/>
  <c r="S215" i="60"/>
  <c r="T215" i="60" s="1"/>
  <c r="Q215" i="60"/>
  <c r="A215" i="60"/>
  <c r="R215" i="60" s="1"/>
  <c r="S214" i="60"/>
  <c r="T214" i="60" s="1"/>
  <c r="Q214" i="60"/>
  <c r="A214" i="60"/>
  <c r="R214" i="60" s="1"/>
  <c r="S213" i="60"/>
  <c r="T213" i="60" s="1"/>
  <c r="Q213" i="60"/>
  <c r="A213" i="60"/>
  <c r="R213" i="60" s="1"/>
  <c r="S212" i="60"/>
  <c r="T212" i="60" s="1"/>
  <c r="Q212" i="60"/>
  <c r="A212" i="60"/>
  <c r="R212" i="60" s="1"/>
  <c r="S211" i="60"/>
  <c r="T211" i="60" s="1"/>
  <c r="Q211" i="60"/>
  <c r="A211" i="60"/>
  <c r="R211" i="60" s="1"/>
  <c r="S210" i="60"/>
  <c r="T210" i="60" s="1"/>
  <c r="Q210" i="60"/>
  <c r="A210" i="60"/>
  <c r="R210" i="60" s="1"/>
  <c r="S209" i="60"/>
  <c r="T209" i="60" s="1"/>
  <c r="Q209" i="60"/>
  <c r="A209" i="60"/>
  <c r="R209" i="60" s="1"/>
  <c r="S208" i="60"/>
  <c r="T208" i="60" s="1"/>
  <c r="Q208" i="60"/>
  <c r="A208" i="60"/>
  <c r="R208" i="60" s="1"/>
  <c r="S207" i="60"/>
  <c r="T207" i="60" s="1"/>
  <c r="Q207" i="60"/>
  <c r="A207" i="60"/>
  <c r="R207" i="60" s="1"/>
  <c r="S206" i="60"/>
  <c r="T206" i="60" s="1"/>
  <c r="Q206" i="60"/>
  <c r="A206" i="60"/>
  <c r="R206" i="60" s="1"/>
  <c r="S205" i="60"/>
  <c r="T205" i="60" s="1"/>
  <c r="Q205" i="60"/>
  <c r="A205" i="60"/>
  <c r="R205" i="60" s="1"/>
  <c r="S204" i="60"/>
  <c r="T204" i="60" s="1"/>
  <c r="Q204" i="60"/>
  <c r="A204" i="60"/>
  <c r="R204" i="60" s="1"/>
  <c r="S203" i="60"/>
  <c r="T203" i="60" s="1"/>
  <c r="Q203" i="60"/>
  <c r="A203" i="60"/>
  <c r="R203" i="60" s="1"/>
  <c r="S202" i="60"/>
  <c r="T202" i="60" s="1"/>
  <c r="Q202" i="60"/>
  <c r="A202" i="60"/>
  <c r="R202" i="60" s="1"/>
  <c r="S201" i="60"/>
  <c r="T201" i="60" s="1"/>
  <c r="Q201" i="60"/>
  <c r="A201" i="60"/>
  <c r="R201" i="60" s="1"/>
  <c r="S200" i="60"/>
  <c r="T200" i="60" s="1"/>
  <c r="Q200" i="60"/>
  <c r="A200" i="60"/>
  <c r="R200" i="60" s="1"/>
  <c r="S199" i="60"/>
  <c r="T199" i="60" s="1"/>
  <c r="Q199" i="60"/>
  <c r="A199" i="60"/>
  <c r="R199" i="60" s="1"/>
  <c r="S198" i="60"/>
  <c r="T198" i="60" s="1"/>
  <c r="Q198" i="60"/>
  <c r="A198" i="60"/>
  <c r="R198" i="60" s="1"/>
  <c r="S197" i="60"/>
  <c r="T197" i="60" s="1"/>
  <c r="Q197" i="60"/>
  <c r="A197" i="60"/>
  <c r="R197" i="60" s="1"/>
  <c r="S196" i="60"/>
  <c r="T196" i="60" s="1"/>
  <c r="Q196" i="60"/>
  <c r="A196" i="60"/>
  <c r="R196" i="60" s="1"/>
  <c r="S195" i="60"/>
  <c r="T195" i="60" s="1"/>
  <c r="Q195" i="60"/>
  <c r="A195" i="60"/>
  <c r="R195" i="60" s="1"/>
  <c r="S194" i="60"/>
  <c r="T194" i="60" s="1"/>
  <c r="Q194" i="60"/>
  <c r="A194" i="60"/>
  <c r="R194" i="60" s="1"/>
  <c r="S193" i="60"/>
  <c r="T193" i="60" s="1"/>
  <c r="Q193" i="60"/>
  <c r="A193" i="60"/>
  <c r="R193" i="60" s="1"/>
  <c r="S192" i="60"/>
  <c r="T192" i="60" s="1"/>
  <c r="Q192" i="60"/>
  <c r="A192" i="60"/>
  <c r="R192" i="60" s="1"/>
  <c r="S191" i="60"/>
  <c r="T191" i="60" s="1"/>
  <c r="Q191" i="60"/>
  <c r="A191" i="60"/>
  <c r="R191" i="60" s="1"/>
  <c r="S190" i="60"/>
  <c r="T190" i="60" s="1"/>
  <c r="Q190" i="60"/>
  <c r="A190" i="60"/>
  <c r="R190" i="60" s="1"/>
  <c r="S189" i="60"/>
  <c r="T189" i="60" s="1"/>
  <c r="Q189" i="60"/>
  <c r="A189" i="60"/>
  <c r="R189" i="60" s="1"/>
  <c r="S188" i="60"/>
  <c r="T188" i="60" s="1"/>
  <c r="Q188" i="60"/>
  <c r="A188" i="60"/>
  <c r="R188" i="60" s="1"/>
  <c r="S187" i="60"/>
  <c r="T187" i="60" s="1"/>
  <c r="Q187" i="60"/>
  <c r="A187" i="60"/>
  <c r="R187" i="60" s="1"/>
  <c r="S186" i="60"/>
  <c r="T186" i="60" s="1"/>
  <c r="Q186" i="60"/>
  <c r="A186" i="60"/>
  <c r="R186" i="60" s="1"/>
  <c r="S185" i="60"/>
  <c r="T185" i="60" s="1"/>
  <c r="Q185" i="60"/>
  <c r="A185" i="60"/>
  <c r="R185" i="60" s="1"/>
  <c r="S184" i="60"/>
  <c r="T184" i="60" s="1"/>
  <c r="Q184" i="60"/>
  <c r="A184" i="60"/>
  <c r="R184" i="60" s="1"/>
  <c r="S183" i="60"/>
  <c r="T183" i="60" s="1"/>
  <c r="Q183" i="60"/>
  <c r="A183" i="60"/>
  <c r="R183" i="60" s="1"/>
  <c r="S182" i="60"/>
  <c r="T182" i="60" s="1"/>
  <c r="Q182" i="60"/>
  <c r="A182" i="60"/>
  <c r="R182" i="60" s="1"/>
  <c r="S181" i="60"/>
  <c r="T181" i="60" s="1"/>
  <c r="Q181" i="60"/>
  <c r="A181" i="60"/>
  <c r="R181" i="60" s="1"/>
  <c r="S180" i="60"/>
  <c r="T180" i="60" s="1"/>
  <c r="Q180" i="60"/>
  <c r="A180" i="60"/>
  <c r="R180" i="60" s="1"/>
  <c r="S179" i="60"/>
  <c r="T179" i="60" s="1"/>
  <c r="Q179" i="60"/>
  <c r="A179" i="60"/>
  <c r="R179" i="60" s="1"/>
  <c r="S178" i="60"/>
  <c r="T178" i="60" s="1"/>
  <c r="Q178" i="60"/>
  <c r="A178" i="60"/>
  <c r="R178" i="60" s="1"/>
  <c r="S177" i="60"/>
  <c r="T177" i="60" s="1"/>
  <c r="Q177" i="60"/>
  <c r="A177" i="60"/>
  <c r="R177" i="60" s="1"/>
  <c r="S176" i="60"/>
  <c r="T176" i="60" s="1"/>
  <c r="Q176" i="60"/>
  <c r="A176" i="60"/>
  <c r="R176" i="60" s="1"/>
  <c r="S175" i="60"/>
  <c r="T175" i="60" s="1"/>
  <c r="Q175" i="60"/>
  <c r="A175" i="60"/>
  <c r="R175" i="60" s="1"/>
  <c r="S174" i="60"/>
  <c r="T174" i="60" s="1"/>
  <c r="Q174" i="60"/>
  <c r="A174" i="60"/>
  <c r="R174" i="60" s="1"/>
  <c r="S173" i="60"/>
  <c r="T173" i="60" s="1"/>
  <c r="Q173" i="60"/>
  <c r="A173" i="60"/>
  <c r="R173" i="60" s="1"/>
  <c r="S172" i="60"/>
  <c r="T172" i="60" s="1"/>
  <c r="Q172" i="60"/>
  <c r="A172" i="60"/>
  <c r="R172" i="60" s="1"/>
  <c r="S171" i="60"/>
  <c r="T171" i="60" s="1"/>
  <c r="Q171" i="60"/>
  <c r="A171" i="60"/>
  <c r="R171" i="60" s="1"/>
  <c r="S170" i="60"/>
  <c r="T170" i="60" s="1"/>
  <c r="Q170" i="60"/>
  <c r="A170" i="60"/>
  <c r="R170" i="60" s="1"/>
  <c r="S169" i="60"/>
  <c r="T169" i="60" s="1"/>
  <c r="Q169" i="60"/>
  <c r="A169" i="60"/>
  <c r="R169" i="60" s="1"/>
  <c r="S168" i="60"/>
  <c r="T168" i="60" s="1"/>
  <c r="Q168" i="60"/>
  <c r="A168" i="60"/>
  <c r="R168" i="60" s="1"/>
  <c r="S167" i="60"/>
  <c r="T167" i="60" s="1"/>
  <c r="Q167" i="60"/>
  <c r="A167" i="60"/>
  <c r="R167" i="60" s="1"/>
  <c r="S166" i="60"/>
  <c r="T166" i="60" s="1"/>
  <c r="Q166" i="60"/>
  <c r="A166" i="60"/>
  <c r="R166" i="60" s="1"/>
  <c r="S165" i="60"/>
  <c r="T165" i="60" s="1"/>
  <c r="Q165" i="60"/>
  <c r="A165" i="60"/>
  <c r="R165" i="60" s="1"/>
  <c r="S164" i="60"/>
  <c r="T164" i="60" s="1"/>
  <c r="Q164" i="60"/>
  <c r="A164" i="60"/>
  <c r="R164" i="60" s="1"/>
  <c r="S163" i="60"/>
  <c r="T163" i="60" s="1"/>
  <c r="Q163" i="60"/>
  <c r="A163" i="60"/>
  <c r="R163" i="60" s="1"/>
  <c r="S162" i="60"/>
  <c r="T162" i="60" s="1"/>
  <c r="Q162" i="60"/>
  <c r="A162" i="60"/>
  <c r="R162" i="60" s="1"/>
  <c r="S161" i="60"/>
  <c r="T161" i="60" s="1"/>
  <c r="Q161" i="60"/>
  <c r="A161" i="60"/>
  <c r="R161" i="60" s="1"/>
  <c r="S160" i="60"/>
  <c r="T160" i="60" s="1"/>
  <c r="Q160" i="60"/>
  <c r="A160" i="60"/>
  <c r="R160" i="60" s="1"/>
  <c r="S159" i="60"/>
  <c r="T159" i="60" s="1"/>
  <c r="Q159" i="60"/>
  <c r="A159" i="60"/>
  <c r="R159" i="60" s="1"/>
  <c r="S158" i="60"/>
  <c r="T158" i="60" s="1"/>
  <c r="Q158" i="60"/>
  <c r="A158" i="60"/>
  <c r="R158" i="60" s="1"/>
  <c r="S157" i="60"/>
  <c r="T157" i="60" s="1"/>
  <c r="Q157" i="60"/>
  <c r="A157" i="60"/>
  <c r="R157" i="60" s="1"/>
  <c r="S156" i="60"/>
  <c r="T156" i="60" s="1"/>
  <c r="Q156" i="60"/>
  <c r="A156" i="60"/>
  <c r="R156" i="60" s="1"/>
  <c r="S155" i="60"/>
  <c r="T155" i="60" s="1"/>
  <c r="Q155" i="60"/>
  <c r="A155" i="60"/>
  <c r="R155" i="60" s="1"/>
  <c r="S154" i="60"/>
  <c r="T154" i="60" s="1"/>
  <c r="Q154" i="60"/>
  <c r="A154" i="60"/>
  <c r="R154" i="60" s="1"/>
  <c r="S153" i="60"/>
  <c r="T153" i="60" s="1"/>
  <c r="Q153" i="60"/>
  <c r="A153" i="60"/>
  <c r="R153" i="60" s="1"/>
  <c r="S152" i="60"/>
  <c r="T152" i="60" s="1"/>
  <c r="Q152" i="60"/>
  <c r="A152" i="60"/>
  <c r="R152" i="60" s="1"/>
  <c r="S151" i="60"/>
  <c r="T151" i="60" s="1"/>
  <c r="Q151" i="60"/>
  <c r="A151" i="60"/>
  <c r="R151" i="60" s="1"/>
  <c r="S150" i="60"/>
  <c r="T150" i="60" s="1"/>
  <c r="Q150" i="60"/>
  <c r="A150" i="60"/>
  <c r="R150" i="60" s="1"/>
  <c r="S149" i="60"/>
  <c r="T149" i="60" s="1"/>
  <c r="Q149" i="60"/>
  <c r="A149" i="60"/>
  <c r="R149" i="60" s="1"/>
  <c r="S148" i="60"/>
  <c r="T148" i="60" s="1"/>
  <c r="Q148" i="60"/>
  <c r="A148" i="60"/>
  <c r="R148" i="60" s="1"/>
  <c r="S147" i="60"/>
  <c r="T147" i="60" s="1"/>
  <c r="Q147" i="60"/>
  <c r="A147" i="60"/>
  <c r="R147" i="60" s="1"/>
  <c r="S146" i="60"/>
  <c r="T146" i="60" s="1"/>
  <c r="Q146" i="60"/>
  <c r="A146" i="60"/>
  <c r="R146" i="60" s="1"/>
  <c r="S145" i="60"/>
  <c r="T145" i="60" s="1"/>
  <c r="Q145" i="60"/>
  <c r="A145" i="60"/>
  <c r="R145" i="60" s="1"/>
  <c r="S144" i="60"/>
  <c r="T144" i="60" s="1"/>
  <c r="Q144" i="60"/>
  <c r="A144" i="60"/>
  <c r="R144" i="60" s="1"/>
  <c r="S143" i="60"/>
  <c r="T143" i="60" s="1"/>
  <c r="Q143" i="60"/>
  <c r="A143" i="60"/>
  <c r="R143" i="60" s="1"/>
  <c r="S142" i="60"/>
  <c r="T142" i="60" s="1"/>
  <c r="Q142" i="60"/>
  <c r="A142" i="60"/>
  <c r="R142" i="60" s="1"/>
  <c r="S141" i="60"/>
  <c r="T141" i="60" s="1"/>
  <c r="Q141" i="60"/>
  <c r="A141" i="60"/>
  <c r="R141" i="60" s="1"/>
  <c r="S140" i="60"/>
  <c r="T140" i="60" s="1"/>
  <c r="Q140" i="60"/>
  <c r="A140" i="60"/>
  <c r="R140" i="60" s="1"/>
  <c r="S139" i="60"/>
  <c r="T139" i="60" s="1"/>
  <c r="Q139" i="60"/>
  <c r="A139" i="60"/>
  <c r="R139" i="60" s="1"/>
  <c r="S138" i="60"/>
  <c r="T138" i="60" s="1"/>
  <c r="Q138" i="60"/>
  <c r="A138" i="60"/>
  <c r="R138" i="60" s="1"/>
  <c r="S137" i="60"/>
  <c r="T137" i="60" s="1"/>
  <c r="Q137" i="60"/>
  <c r="A137" i="60"/>
  <c r="R137" i="60" s="1"/>
  <c r="S136" i="60"/>
  <c r="T136" i="60" s="1"/>
  <c r="Q136" i="60"/>
  <c r="A136" i="60"/>
  <c r="R136" i="60" s="1"/>
  <c r="S135" i="60"/>
  <c r="T135" i="60" s="1"/>
  <c r="Q135" i="60"/>
  <c r="A135" i="60"/>
  <c r="R135" i="60" s="1"/>
  <c r="S134" i="60"/>
  <c r="T134" i="60" s="1"/>
  <c r="Q134" i="60"/>
  <c r="A134" i="60"/>
  <c r="R134" i="60" s="1"/>
  <c r="S133" i="60"/>
  <c r="T133" i="60" s="1"/>
  <c r="S132" i="60"/>
  <c r="T132" i="60" s="1"/>
  <c r="Q132" i="60"/>
  <c r="A132" i="60"/>
  <c r="R132" i="60" s="1"/>
  <c r="S131" i="60"/>
  <c r="T131" i="60" s="1"/>
  <c r="S130" i="60"/>
  <c r="T130" i="60" s="1"/>
  <c r="S129" i="60"/>
  <c r="T129" i="60" s="1"/>
  <c r="Q129" i="60"/>
  <c r="A129" i="60"/>
  <c r="R129" i="60" s="1"/>
  <c r="S128" i="60"/>
  <c r="T128" i="60" s="1"/>
  <c r="S127" i="60"/>
  <c r="T127" i="60" s="1"/>
  <c r="S126" i="60"/>
  <c r="T126" i="60" s="1"/>
  <c r="S125" i="60"/>
  <c r="T125" i="60" s="1"/>
  <c r="S124" i="60"/>
  <c r="T124" i="60" s="1"/>
  <c r="Q124" i="60"/>
  <c r="A124" i="60"/>
  <c r="R124" i="60" s="1"/>
  <c r="S123" i="60"/>
  <c r="T123" i="60" s="1"/>
  <c r="S122" i="60"/>
  <c r="T122" i="60" s="1"/>
  <c r="S121" i="60"/>
  <c r="T121" i="60" s="1"/>
  <c r="S120" i="60"/>
  <c r="T120" i="60" s="1"/>
  <c r="S119" i="60"/>
  <c r="T119" i="60" s="1"/>
  <c r="S118" i="60"/>
  <c r="T118" i="60" s="1"/>
  <c r="S117" i="60"/>
  <c r="T117" i="60" s="1"/>
  <c r="S116" i="60"/>
  <c r="T116" i="60" s="1"/>
  <c r="Q116" i="60"/>
  <c r="A116" i="60"/>
  <c r="R116" i="60" s="1"/>
  <c r="S115" i="60"/>
  <c r="T115" i="60" s="1"/>
  <c r="S114" i="60"/>
  <c r="T114" i="60" s="1"/>
  <c r="S113" i="60"/>
  <c r="T113" i="60" s="1"/>
  <c r="S112" i="60"/>
  <c r="T112" i="60" s="1"/>
  <c r="S111" i="60"/>
  <c r="T111" i="60" s="1"/>
  <c r="S110" i="60"/>
  <c r="T110" i="60" s="1"/>
  <c r="Q110" i="60"/>
  <c r="A110" i="60"/>
  <c r="R110" i="60" s="1"/>
  <c r="S109" i="60"/>
  <c r="T109" i="60" s="1"/>
  <c r="S108" i="60"/>
  <c r="T108" i="60" s="1"/>
  <c r="S107" i="60"/>
  <c r="T107" i="60" s="1"/>
  <c r="S106" i="60"/>
  <c r="T106" i="60" s="1"/>
  <c r="Q106" i="60"/>
  <c r="A106" i="60"/>
  <c r="R106" i="60" s="1"/>
  <c r="S105" i="60"/>
  <c r="T105" i="60" s="1"/>
  <c r="S104" i="60"/>
  <c r="T104" i="60" s="1"/>
  <c r="S103" i="60"/>
  <c r="T103" i="60" s="1"/>
  <c r="S102" i="60"/>
  <c r="T102" i="60" s="1"/>
  <c r="S101" i="60"/>
  <c r="T101" i="60" s="1"/>
  <c r="Q101" i="60"/>
  <c r="A101" i="60"/>
  <c r="R101" i="60" s="1"/>
  <c r="S100" i="60"/>
  <c r="T100" i="60" s="1"/>
  <c r="S99" i="60"/>
  <c r="T99" i="60" s="1"/>
  <c r="S98" i="60"/>
  <c r="T98" i="60" s="1"/>
  <c r="S97" i="60"/>
  <c r="T97" i="60" s="1"/>
  <c r="S96" i="60"/>
  <c r="T96" i="60" s="1"/>
  <c r="Q96" i="60"/>
  <c r="A96" i="60"/>
  <c r="R96" i="60" s="1"/>
  <c r="S95" i="60"/>
  <c r="T95" i="60" s="1"/>
  <c r="S94" i="60"/>
  <c r="T94" i="60" s="1"/>
  <c r="S93" i="60"/>
  <c r="T93" i="60" s="1"/>
  <c r="S92" i="60"/>
  <c r="T92" i="60" s="1"/>
  <c r="Q92" i="60"/>
  <c r="A92" i="60"/>
  <c r="R92" i="60" s="1"/>
  <c r="S91" i="60"/>
  <c r="T91" i="60" s="1"/>
  <c r="S90" i="60"/>
  <c r="T90" i="60" s="1"/>
  <c r="S89" i="60"/>
  <c r="T89" i="60" s="1"/>
  <c r="S88" i="60"/>
  <c r="T88" i="60" s="1"/>
  <c r="Q88" i="60"/>
  <c r="A88" i="60"/>
  <c r="R88" i="60" s="1"/>
  <c r="S87" i="60"/>
  <c r="T87" i="60" s="1"/>
  <c r="S86" i="60"/>
  <c r="T86" i="60" s="1"/>
  <c r="S85" i="60"/>
  <c r="T85" i="60" s="1"/>
  <c r="S84" i="60"/>
  <c r="T84" i="60" s="1"/>
  <c r="Q84" i="60"/>
  <c r="A84" i="60"/>
  <c r="R84" i="60" s="1"/>
  <c r="S83" i="60"/>
  <c r="T83" i="60" s="1"/>
  <c r="S82" i="60"/>
  <c r="T82" i="60" s="1"/>
  <c r="S81" i="60"/>
  <c r="T81" i="60" s="1"/>
  <c r="S80" i="60"/>
  <c r="T80" i="60" s="1"/>
  <c r="S79" i="60"/>
  <c r="T79" i="60" s="1"/>
  <c r="S78" i="60"/>
  <c r="T78" i="60" s="1"/>
  <c r="S77" i="60"/>
  <c r="T77" i="60" s="1"/>
  <c r="S76" i="60"/>
  <c r="T76" i="60" s="1"/>
  <c r="S75" i="60"/>
  <c r="T75" i="60" s="1"/>
  <c r="S74" i="60"/>
  <c r="T74" i="60" s="1"/>
  <c r="S73" i="60"/>
  <c r="T73" i="60" s="1"/>
  <c r="S72" i="60"/>
  <c r="T72" i="60" s="1"/>
  <c r="S71" i="60"/>
  <c r="T71" i="60" s="1"/>
  <c r="S70" i="60"/>
  <c r="T70" i="60" s="1"/>
  <c r="S69" i="60"/>
  <c r="T69" i="60" s="1"/>
  <c r="S68" i="60"/>
  <c r="T68" i="60" s="1"/>
  <c r="S67" i="60"/>
  <c r="T67" i="60" s="1"/>
  <c r="S66" i="60"/>
  <c r="T66" i="60" s="1"/>
  <c r="S65" i="60"/>
  <c r="T65" i="60" s="1"/>
  <c r="S64" i="60"/>
  <c r="T64" i="60" s="1"/>
  <c r="S63" i="60"/>
  <c r="T63" i="60" s="1"/>
  <c r="S62" i="60"/>
  <c r="T62" i="60" s="1"/>
  <c r="S61" i="60"/>
  <c r="T61" i="60" s="1"/>
  <c r="Q61" i="60"/>
  <c r="A61" i="60"/>
  <c r="R61" i="60" s="1"/>
  <c r="S60" i="60"/>
  <c r="T60" i="60" s="1"/>
  <c r="S59" i="60"/>
  <c r="T59" i="60" s="1"/>
  <c r="Q59" i="60"/>
  <c r="A59" i="60" s="1"/>
  <c r="R59" i="60" s="1"/>
  <c r="S58" i="60"/>
  <c r="T58" i="60" s="1"/>
  <c r="S57" i="60"/>
  <c r="T57" i="60" s="1"/>
  <c r="S56" i="60"/>
  <c r="T56" i="60" s="1"/>
  <c r="S55" i="60"/>
  <c r="T55" i="60" s="1"/>
  <c r="S54" i="60"/>
  <c r="T54" i="60" s="1"/>
  <c r="S53" i="60"/>
  <c r="T53" i="60" s="1"/>
  <c r="S52" i="60"/>
  <c r="T52" i="60" s="1"/>
  <c r="S51" i="60"/>
  <c r="T51" i="60" s="1"/>
  <c r="S50" i="60"/>
  <c r="T50" i="60" s="1"/>
  <c r="S49" i="60"/>
  <c r="T49" i="60" s="1"/>
  <c r="S48" i="60"/>
  <c r="T48" i="60" s="1"/>
  <c r="S47" i="60"/>
  <c r="T47" i="60" s="1"/>
  <c r="S46" i="60"/>
  <c r="T46" i="60" s="1"/>
  <c r="S45" i="60"/>
  <c r="T45" i="60" s="1"/>
  <c r="S44" i="60"/>
  <c r="T44" i="60" s="1"/>
  <c r="S43" i="60"/>
  <c r="T43" i="60" s="1"/>
  <c r="S42" i="60"/>
  <c r="T42" i="60" s="1"/>
  <c r="S41" i="60"/>
  <c r="T41" i="60" s="1"/>
  <c r="S40" i="60"/>
  <c r="T40" i="60" s="1"/>
  <c r="S39" i="60"/>
  <c r="T39" i="60" s="1"/>
  <c r="S38" i="60"/>
  <c r="T38" i="60" s="1"/>
  <c r="S37" i="60"/>
  <c r="T37" i="60" s="1"/>
  <c r="S36" i="60"/>
  <c r="T36" i="60" s="1"/>
  <c r="S35" i="60"/>
  <c r="T35" i="60" s="1"/>
  <c r="S34" i="60"/>
  <c r="T34" i="60" s="1"/>
  <c r="S33" i="60"/>
  <c r="T33" i="60" s="1"/>
  <c r="Q33" i="60"/>
  <c r="A33" i="60" s="1"/>
  <c r="R33" i="60" s="1"/>
  <c r="S32" i="60"/>
  <c r="T32" i="60" s="1"/>
  <c r="S31" i="60"/>
  <c r="T31" i="60" s="1"/>
  <c r="S30" i="60"/>
  <c r="T30" i="60" s="1"/>
  <c r="S29" i="60"/>
  <c r="T29" i="60" s="1"/>
  <c r="S28" i="60"/>
  <c r="T28" i="60" s="1"/>
  <c r="S27" i="60"/>
  <c r="T27" i="60" s="1"/>
  <c r="S26" i="60"/>
  <c r="T26" i="60" s="1"/>
  <c r="S25" i="60"/>
  <c r="T25" i="60" s="1"/>
  <c r="S24" i="60"/>
  <c r="T24" i="60" s="1"/>
  <c r="Q24" i="60"/>
  <c r="A24" i="60"/>
  <c r="R24" i="60" s="1"/>
  <c r="S23" i="60"/>
  <c r="T23" i="60" s="1"/>
  <c r="S22" i="60"/>
  <c r="T22" i="60" s="1"/>
  <c r="S21" i="60"/>
  <c r="T21" i="60" s="1"/>
  <c r="S20" i="60"/>
  <c r="T20" i="60" s="1"/>
  <c r="S19" i="60"/>
  <c r="T19" i="60" s="1"/>
  <c r="S18" i="60"/>
  <c r="T18" i="60" s="1"/>
  <c r="S17" i="60"/>
  <c r="T17" i="60" s="1"/>
  <c r="S16" i="60"/>
  <c r="T16" i="60" s="1"/>
  <c r="S15" i="60"/>
  <c r="T15" i="60" s="1"/>
  <c r="Q15" i="60"/>
  <c r="A15" i="60"/>
  <c r="R15" i="60" s="1"/>
  <c r="S14" i="60"/>
  <c r="T14" i="60" s="1"/>
  <c r="S13" i="60"/>
  <c r="T13" i="60" s="1"/>
  <c r="S12" i="60"/>
  <c r="T12" i="60" s="1"/>
  <c r="Q12" i="60"/>
  <c r="A12" i="60"/>
  <c r="R12" i="60" s="1"/>
  <c r="S11" i="60"/>
  <c r="T11" i="60" s="1"/>
  <c r="S10" i="60"/>
  <c r="T10" i="60" s="1"/>
  <c r="S9" i="60"/>
  <c r="T9" i="60" s="1"/>
  <c r="S8" i="60"/>
  <c r="T8" i="60" s="1"/>
  <c r="AA7" i="60"/>
  <c r="Z7" i="60"/>
  <c r="S7" i="60"/>
  <c r="T7" i="60" s="1"/>
  <c r="S226" i="57" l="1"/>
  <c r="T226" i="57" s="1"/>
  <c r="Q226" i="57"/>
  <c r="A226" i="57"/>
  <c r="R226" i="57" s="1"/>
  <c r="S225" i="57"/>
  <c r="T225" i="57" s="1"/>
  <c r="Q225" i="57"/>
  <c r="A225" i="57"/>
  <c r="R225" i="57" s="1"/>
  <c r="S224" i="57"/>
  <c r="T224" i="57" s="1"/>
  <c r="Q224" i="57"/>
  <c r="A224" i="57"/>
  <c r="R224" i="57" s="1"/>
  <c r="S223" i="57"/>
  <c r="T223" i="57" s="1"/>
  <c r="Q223" i="57"/>
  <c r="A223" i="57"/>
  <c r="R223" i="57" s="1"/>
  <c r="S222" i="57"/>
  <c r="T222" i="57" s="1"/>
  <c r="Q222" i="57"/>
  <c r="A222" i="57"/>
  <c r="R222" i="57" s="1"/>
  <c r="S221" i="57"/>
  <c r="T221" i="57" s="1"/>
  <c r="Q221" i="57"/>
  <c r="A221" i="57"/>
  <c r="R221" i="57" s="1"/>
  <c r="S220" i="57"/>
  <c r="T220" i="57" s="1"/>
  <c r="Q220" i="57"/>
  <c r="A220" i="57"/>
  <c r="R220" i="57" s="1"/>
  <c r="S219" i="57"/>
  <c r="T219" i="57" s="1"/>
  <c r="Q219" i="57"/>
  <c r="A219" i="57"/>
  <c r="R219" i="57" s="1"/>
  <c r="S218" i="57"/>
  <c r="T218" i="57" s="1"/>
  <c r="Q218" i="57"/>
  <c r="A218" i="57"/>
  <c r="R218" i="57" s="1"/>
  <c r="S217" i="57"/>
  <c r="T217" i="57" s="1"/>
  <c r="Q217" i="57"/>
  <c r="A217" i="57"/>
  <c r="R217" i="57" s="1"/>
  <c r="S216" i="57"/>
  <c r="T216" i="57" s="1"/>
  <c r="Q216" i="57"/>
  <c r="A216" i="57"/>
  <c r="R216" i="57" s="1"/>
  <c r="S215" i="57"/>
  <c r="T215" i="57" s="1"/>
  <c r="Q215" i="57"/>
  <c r="A215" i="57"/>
  <c r="R215" i="57" s="1"/>
  <c r="S214" i="57"/>
  <c r="T214" i="57" s="1"/>
  <c r="Q214" i="57"/>
  <c r="A214" i="57"/>
  <c r="R214" i="57" s="1"/>
  <c r="S213" i="57"/>
  <c r="T213" i="57" s="1"/>
  <c r="Q213" i="57"/>
  <c r="A213" i="57"/>
  <c r="R213" i="57" s="1"/>
  <c r="S212" i="57"/>
  <c r="T212" i="57" s="1"/>
  <c r="Q212" i="57"/>
  <c r="A212" i="57"/>
  <c r="R212" i="57" s="1"/>
  <c r="S211" i="57"/>
  <c r="T211" i="57" s="1"/>
  <c r="Q211" i="57"/>
  <c r="A211" i="57"/>
  <c r="R211" i="57" s="1"/>
  <c r="S210" i="57"/>
  <c r="T210" i="57" s="1"/>
  <c r="Q210" i="57"/>
  <c r="A210" i="57"/>
  <c r="R210" i="57" s="1"/>
  <c r="S209" i="57"/>
  <c r="T209" i="57" s="1"/>
  <c r="Q209" i="57"/>
  <c r="A209" i="57"/>
  <c r="R209" i="57" s="1"/>
  <c r="S208" i="57"/>
  <c r="T208" i="57" s="1"/>
  <c r="Q208" i="57"/>
  <c r="A208" i="57"/>
  <c r="R208" i="57" s="1"/>
  <c r="S207" i="57"/>
  <c r="T207" i="57" s="1"/>
  <c r="Q207" i="57"/>
  <c r="A207" i="57"/>
  <c r="R207" i="57" s="1"/>
  <c r="S206" i="57"/>
  <c r="T206" i="57" s="1"/>
  <c r="Q206" i="57"/>
  <c r="A206" i="57"/>
  <c r="R206" i="57" s="1"/>
  <c r="S205" i="57"/>
  <c r="T205" i="57" s="1"/>
  <c r="Q205" i="57"/>
  <c r="A205" i="57"/>
  <c r="R205" i="57" s="1"/>
  <c r="S204" i="57"/>
  <c r="T204" i="57" s="1"/>
  <c r="Q204" i="57"/>
  <c r="A204" i="57"/>
  <c r="R204" i="57" s="1"/>
  <c r="S203" i="57"/>
  <c r="T203" i="57" s="1"/>
  <c r="Q203" i="57"/>
  <c r="A203" i="57"/>
  <c r="R203" i="57" s="1"/>
  <c r="S202" i="57"/>
  <c r="T202" i="57" s="1"/>
  <c r="Q202" i="57"/>
  <c r="A202" i="57"/>
  <c r="R202" i="57" s="1"/>
  <c r="S201" i="57"/>
  <c r="T201" i="57" s="1"/>
  <c r="Q201" i="57"/>
  <c r="A201" i="57"/>
  <c r="R201" i="57" s="1"/>
  <c r="S200" i="57"/>
  <c r="T200" i="57" s="1"/>
  <c r="Q200" i="57"/>
  <c r="A200" i="57"/>
  <c r="R200" i="57" s="1"/>
  <c r="S199" i="57"/>
  <c r="T199" i="57" s="1"/>
  <c r="Q199" i="57"/>
  <c r="A199" i="57"/>
  <c r="R199" i="57" s="1"/>
  <c r="S198" i="57"/>
  <c r="T198" i="57" s="1"/>
  <c r="Q198" i="57"/>
  <c r="A198" i="57"/>
  <c r="R198" i="57" s="1"/>
  <c r="S197" i="57"/>
  <c r="T197" i="57" s="1"/>
  <c r="Q197" i="57"/>
  <c r="A197" i="57"/>
  <c r="R197" i="57" s="1"/>
  <c r="S196" i="57"/>
  <c r="T196" i="57" s="1"/>
  <c r="Q196" i="57"/>
  <c r="A196" i="57"/>
  <c r="R196" i="57" s="1"/>
  <c r="S195" i="57"/>
  <c r="T195" i="57" s="1"/>
  <c r="Q195" i="57"/>
  <c r="A195" i="57"/>
  <c r="R195" i="57" s="1"/>
  <c r="S194" i="57"/>
  <c r="T194" i="57" s="1"/>
  <c r="Q194" i="57"/>
  <c r="A194" i="57"/>
  <c r="R194" i="57" s="1"/>
  <c r="S193" i="57"/>
  <c r="T193" i="57" s="1"/>
  <c r="Q193" i="57"/>
  <c r="A193" i="57"/>
  <c r="R193" i="57" s="1"/>
  <c r="S192" i="57"/>
  <c r="T192" i="57" s="1"/>
  <c r="Q192" i="57"/>
  <c r="A192" i="57"/>
  <c r="R192" i="57" s="1"/>
  <c r="S191" i="57"/>
  <c r="T191" i="57" s="1"/>
  <c r="Q191" i="57"/>
  <c r="A191" i="57"/>
  <c r="R191" i="57" s="1"/>
  <c r="S190" i="57"/>
  <c r="T190" i="57" s="1"/>
  <c r="Q190" i="57"/>
  <c r="A190" i="57"/>
  <c r="R190" i="57" s="1"/>
  <c r="S189" i="57"/>
  <c r="T189" i="57" s="1"/>
  <c r="Q189" i="57"/>
  <c r="A189" i="57"/>
  <c r="R189" i="57" s="1"/>
  <c r="S188" i="57"/>
  <c r="T188" i="57" s="1"/>
  <c r="Q188" i="57"/>
  <c r="A188" i="57"/>
  <c r="R188" i="57" s="1"/>
  <c r="S187" i="57"/>
  <c r="T187" i="57" s="1"/>
  <c r="Q187" i="57"/>
  <c r="A187" i="57"/>
  <c r="R187" i="57" s="1"/>
  <c r="S186" i="57"/>
  <c r="T186" i="57" s="1"/>
  <c r="Q186" i="57"/>
  <c r="A186" i="57"/>
  <c r="R186" i="57" s="1"/>
  <c r="S185" i="57"/>
  <c r="T185" i="57" s="1"/>
  <c r="Q185" i="57"/>
  <c r="A185" i="57"/>
  <c r="R185" i="57" s="1"/>
  <c r="S184" i="57"/>
  <c r="T184" i="57" s="1"/>
  <c r="Q184" i="57"/>
  <c r="A184" i="57"/>
  <c r="R184" i="57" s="1"/>
  <c r="S183" i="57"/>
  <c r="T183" i="57" s="1"/>
  <c r="Q183" i="57"/>
  <c r="A183" i="57"/>
  <c r="R183" i="57" s="1"/>
  <c r="S182" i="57"/>
  <c r="T182" i="57" s="1"/>
  <c r="Q182" i="57"/>
  <c r="A182" i="57"/>
  <c r="R182" i="57" s="1"/>
  <c r="S181" i="57"/>
  <c r="T181" i="57" s="1"/>
  <c r="Q181" i="57"/>
  <c r="A181" i="57"/>
  <c r="R181" i="57" s="1"/>
  <c r="S180" i="57"/>
  <c r="T180" i="57" s="1"/>
  <c r="Q180" i="57"/>
  <c r="A180" i="57"/>
  <c r="R180" i="57" s="1"/>
  <c r="S179" i="57"/>
  <c r="T179" i="57" s="1"/>
  <c r="Q179" i="57"/>
  <c r="A179" i="57"/>
  <c r="R179" i="57" s="1"/>
  <c r="S178" i="57"/>
  <c r="T178" i="57" s="1"/>
  <c r="Q178" i="57"/>
  <c r="A178" i="57"/>
  <c r="R178" i="57" s="1"/>
  <c r="S177" i="57"/>
  <c r="T177" i="57" s="1"/>
  <c r="Q177" i="57"/>
  <c r="A177" i="57"/>
  <c r="R177" i="57" s="1"/>
  <c r="S176" i="57"/>
  <c r="T176" i="57" s="1"/>
  <c r="Q176" i="57"/>
  <c r="A176" i="57"/>
  <c r="R176" i="57" s="1"/>
  <c r="S175" i="57"/>
  <c r="T175" i="57" s="1"/>
  <c r="Q175" i="57"/>
  <c r="A175" i="57"/>
  <c r="R175" i="57" s="1"/>
  <c r="S174" i="57"/>
  <c r="T174" i="57" s="1"/>
  <c r="Q174" i="57"/>
  <c r="A174" i="57"/>
  <c r="R174" i="57" s="1"/>
  <c r="S173" i="57"/>
  <c r="T173" i="57" s="1"/>
  <c r="Q173" i="57"/>
  <c r="A173" i="57"/>
  <c r="R173" i="57" s="1"/>
  <c r="S172" i="57"/>
  <c r="T172" i="57" s="1"/>
  <c r="Q172" i="57"/>
  <c r="A172" i="57"/>
  <c r="R172" i="57" s="1"/>
  <c r="S171" i="57"/>
  <c r="T171" i="57" s="1"/>
  <c r="Q171" i="57"/>
  <c r="A171" i="57"/>
  <c r="R171" i="57" s="1"/>
  <c r="S170" i="57"/>
  <c r="T170" i="57" s="1"/>
  <c r="Q170" i="57"/>
  <c r="A170" i="57"/>
  <c r="R170" i="57" s="1"/>
  <c r="S169" i="57"/>
  <c r="T169" i="57" s="1"/>
  <c r="Q169" i="57"/>
  <c r="A169" i="57"/>
  <c r="R169" i="57" s="1"/>
  <c r="S168" i="57"/>
  <c r="T168" i="57" s="1"/>
  <c r="Q168" i="57"/>
  <c r="A168" i="57"/>
  <c r="R168" i="57" s="1"/>
  <c r="S167" i="57"/>
  <c r="T167" i="57" s="1"/>
  <c r="Q167" i="57"/>
  <c r="A167" i="57"/>
  <c r="R167" i="57" s="1"/>
  <c r="S166" i="57"/>
  <c r="T166" i="57" s="1"/>
  <c r="Q166" i="57"/>
  <c r="A166" i="57"/>
  <c r="R166" i="57" s="1"/>
  <c r="S165" i="57"/>
  <c r="T165" i="57" s="1"/>
  <c r="Q165" i="57"/>
  <c r="A165" i="57"/>
  <c r="R165" i="57" s="1"/>
  <c r="S164" i="57"/>
  <c r="T164" i="57" s="1"/>
  <c r="Q164" i="57"/>
  <c r="A164" i="57"/>
  <c r="R164" i="57" s="1"/>
  <c r="S163" i="57"/>
  <c r="T163" i="57" s="1"/>
  <c r="Q163" i="57"/>
  <c r="A163" i="57"/>
  <c r="R163" i="57" s="1"/>
  <c r="S162" i="57"/>
  <c r="T162" i="57" s="1"/>
  <c r="Q162" i="57"/>
  <c r="A162" i="57"/>
  <c r="R162" i="57" s="1"/>
  <c r="S161" i="57"/>
  <c r="T161" i="57" s="1"/>
  <c r="Q161" i="57"/>
  <c r="A161" i="57"/>
  <c r="R161" i="57" s="1"/>
  <c r="S160" i="57"/>
  <c r="T160" i="57" s="1"/>
  <c r="Q160" i="57"/>
  <c r="A160" i="57"/>
  <c r="R160" i="57" s="1"/>
  <c r="S159" i="57"/>
  <c r="T159" i="57" s="1"/>
  <c r="Q159" i="57"/>
  <c r="A159" i="57"/>
  <c r="R159" i="57" s="1"/>
  <c r="S158" i="57"/>
  <c r="T158" i="57" s="1"/>
  <c r="Q158" i="57"/>
  <c r="A158" i="57"/>
  <c r="R158" i="57" s="1"/>
  <c r="S157" i="57"/>
  <c r="T157" i="57" s="1"/>
  <c r="Q157" i="57"/>
  <c r="A157" i="57"/>
  <c r="R157" i="57" s="1"/>
  <c r="S156" i="57"/>
  <c r="T156" i="57" s="1"/>
  <c r="Q156" i="57"/>
  <c r="A156" i="57"/>
  <c r="R156" i="57" s="1"/>
  <c r="S155" i="57"/>
  <c r="T155" i="57" s="1"/>
  <c r="Q155" i="57"/>
  <c r="A155" i="57"/>
  <c r="R155" i="57" s="1"/>
  <c r="S154" i="57"/>
  <c r="T154" i="57" s="1"/>
  <c r="Q154" i="57"/>
  <c r="A154" i="57"/>
  <c r="R154" i="57" s="1"/>
  <c r="S153" i="57"/>
  <c r="T153" i="57" s="1"/>
  <c r="Q153" i="57"/>
  <c r="A153" i="57"/>
  <c r="R153" i="57" s="1"/>
  <c r="S152" i="57"/>
  <c r="T152" i="57" s="1"/>
  <c r="Q152" i="57"/>
  <c r="A152" i="57"/>
  <c r="R152" i="57" s="1"/>
  <c r="S151" i="57"/>
  <c r="T151" i="57" s="1"/>
  <c r="Q151" i="57"/>
  <c r="A151" i="57"/>
  <c r="R151" i="57" s="1"/>
  <c r="S150" i="57"/>
  <c r="T150" i="57" s="1"/>
  <c r="Q150" i="57"/>
  <c r="A150" i="57"/>
  <c r="R150" i="57" s="1"/>
  <c r="S149" i="57"/>
  <c r="T149" i="57" s="1"/>
  <c r="Q149" i="57"/>
  <c r="A149" i="57"/>
  <c r="R149" i="57" s="1"/>
  <c r="S148" i="57"/>
  <c r="T148" i="57" s="1"/>
  <c r="Q148" i="57"/>
  <c r="A148" i="57"/>
  <c r="R148" i="57" s="1"/>
  <c r="S147" i="57"/>
  <c r="T147" i="57" s="1"/>
  <c r="Q147" i="57"/>
  <c r="A147" i="57"/>
  <c r="R147" i="57" s="1"/>
  <c r="S146" i="57"/>
  <c r="T146" i="57" s="1"/>
  <c r="Q146" i="57"/>
  <c r="A146" i="57"/>
  <c r="R146" i="57" s="1"/>
  <c r="S145" i="57"/>
  <c r="T145" i="57" s="1"/>
  <c r="Q145" i="57"/>
  <c r="A145" i="57"/>
  <c r="R145" i="57" s="1"/>
  <c r="S144" i="57"/>
  <c r="T144" i="57" s="1"/>
  <c r="Q144" i="57"/>
  <c r="A144" i="57"/>
  <c r="R144" i="57" s="1"/>
  <c r="S143" i="57"/>
  <c r="T143" i="57" s="1"/>
  <c r="Q143" i="57"/>
  <c r="A143" i="57"/>
  <c r="R143" i="57" s="1"/>
  <c r="S142" i="57"/>
  <c r="T142" i="57" s="1"/>
  <c r="Q142" i="57"/>
  <c r="A142" i="57"/>
  <c r="R142" i="57" s="1"/>
  <c r="S141" i="57"/>
  <c r="T141" i="57" s="1"/>
  <c r="Q141" i="57"/>
  <c r="A141" i="57"/>
  <c r="R141" i="57" s="1"/>
  <c r="S140" i="57"/>
  <c r="T140" i="57" s="1"/>
  <c r="Q140" i="57"/>
  <c r="A140" i="57"/>
  <c r="R140" i="57" s="1"/>
  <c r="S139" i="57"/>
  <c r="T139" i="57" s="1"/>
  <c r="Q139" i="57"/>
  <c r="A139" i="57"/>
  <c r="R139" i="57" s="1"/>
  <c r="S138" i="57"/>
  <c r="T138" i="57" s="1"/>
  <c r="Q138" i="57"/>
  <c r="A138" i="57"/>
  <c r="R138" i="57" s="1"/>
  <c r="S137" i="57"/>
  <c r="T137" i="57" s="1"/>
  <c r="Q137" i="57"/>
  <c r="A137" i="57"/>
  <c r="R137" i="57" s="1"/>
  <c r="S136" i="57"/>
  <c r="T136" i="57" s="1"/>
  <c r="Q136" i="57"/>
  <c r="A136" i="57"/>
  <c r="R136" i="57" s="1"/>
  <c r="S135" i="57"/>
  <c r="T135" i="57" s="1"/>
  <c r="Q135" i="57"/>
  <c r="A135" i="57"/>
  <c r="R135" i="57" s="1"/>
  <c r="S134" i="57"/>
  <c r="T134" i="57" s="1"/>
  <c r="Q134" i="57"/>
  <c r="A134" i="57"/>
  <c r="R134" i="57" s="1"/>
  <c r="S133" i="57"/>
  <c r="T133" i="57" s="1"/>
  <c r="Q133" i="57"/>
  <c r="A133" i="57"/>
  <c r="R133" i="57" s="1"/>
  <c r="S132" i="57"/>
  <c r="T132" i="57" s="1"/>
  <c r="Q132" i="57"/>
  <c r="A132" i="57"/>
  <c r="R132" i="57" s="1"/>
  <c r="S131" i="57"/>
  <c r="T131" i="57" s="1"/>
  <c r="Q131" i="57"/>
  <c r="A131" i="57"/>
  <c r="R131" i="57" s="1"/>
  <c r="S130" i="57"/>
  <c r="T130" i="57" s="1"/>
  <c r="Q130" i="57"/>
  <c r="A130" i="57"/>
  <c r="R130" i="57" s="1"/>
  <c r="S129" i="57"/>
  <c r="T129" i="57" s="1"/>
  <c r="Q129" i="57"/>
  <c r="A129" i="57"/>
  <c r="R129" i="57" s="1"/>
  <c r="S128" i="57"/>
  <c r="T128" i="57" s="1"/>
  <c r="Q128" i="57"/>
  <c r="A128" i="57"/>
  <c r="R128" i="57" s="1"/>
  <c r="S127" i="57"/>
  <c r="T127" i="57" s="1"/>
  <c r="Q127" i="57"/>
  <c r="A127" i="57"/>
  <c r="R127" i="57" s="1"/>
  <c r="S126" i="57"/>
  <c r="T126" i="57" s="1"/>
  <c r="Q126" i="57"/>
  <c r="A126" i="57"/>
  <c r="R126" i="57" s="1"/>
  <c r="S125" i="57"/>
  <c r="T125" i="57" s="1"/>
  <c r="Q125" i="57"/>
  <c r="A125" i="57"/>
  <c r="R125" i="57" s="1"/>
  <c r="S124" i="57"/>
  <c r="T124" i="57" s="1"/>
  <c r="Q124" i="57"/>
  <c r="A124" i="57"/>
  <c r="R124" i="57" s="1"/>
  <c r="S123" i="57"/>
  <c r="T123" i="57" s="1"/>
  <c r="Q123" i="57"/>
  <c r="A123" i="57"/>
  <c r="R123" i="57" s="1"/>
  <c r="S122" i="57"/>
  <c r="T122" i="57" s="1"/>
  <c r="Q122" i="57"/>
  <c r="A122" i="57"/>
  <c r="R122" i="57" s="1"/>
  <c r="S121" i="57"/>
  <c r="T121" i="57" s="1"/>
  <c r="Q121" i="57"/>
  <c r="A121" i="57"/>
  <c r="R121" i="57" s="1"/>
  <c r="S120" i="57"/>
  <c r="T120" i="57" s="1"/>
  <c r="Q120" i="57"/>
  <c r="A120" i="57"/>
  <c r="R120" i="57" s="1"/>
  <c r="S119" i="57"/>
  <c r="T119" i="57" s="1"/>
  <c r="Q119" i="57"/>
  <c r="A119" i="57"/>
  <c r="R119" i="57" s="1"/>
  <c r="S118" i="57"/>
  <c r="T118" i="57" s="1"/>
  <c r="Q118" i="57"/>
  <c r="A118" i="57"/>
  <c r="R118" i="57" s="1"/>
  <c r="S117" i="57"/>
  <c r="T117" i="57" s="1"/>
  <c r="Q117" i="57"/>
  <c r="A117" i="57"/>
  <c r="R117" i="57" s="1"/>
  <c r="S116" i="57"/>
  <c r="T116" i="57" s="1"/>
  <c r="Q116" i="57"/>
  <c r="A116" i="57"/>
  <c r="R116" i="57" s="1"/>
  <c r="S115" i="57"/>
  <c r="T115" i="57" s="1"/>
  <c r="Q115" i="57"/>
  <c r="A115" i="57"/>
  <c r="R115" i="57" s="1"/>
  <c r="S114" i="57"/>
  <c r="T114" i="57" s="1"/>
  <c r="Q114" i="57"/>
  <c r="A114" i="57"/>
  <c r="R114" i="57" s="1"/>
  <c r="S113" i="57"/>
  <c r="T113" i="57" s="1"/>
  <c r="Q113" i="57"/>
  <c r="A113" i="57"/>
  <c r="R113" i="57" s="1"/>
  <c r="S112" i="57"/>
  <c r="T112" i="57" s="1"/>
  <c r="Q112" i="57"/>
  <c r="A112" i="57"/>
  <c r="R112" i="57" s="1"/>
  <c r="S111" i="57"/>
  <c r="T111" i="57" s="1"/>
  <c r="Q111" i="57"/>
  <c r="A111" i="57"/>
  <c r="R111" i="57" s="1"/>
  <c r="S110" i="57"/>
  <c r="T110" i="57" s="1"/>
  <c r="Q110" i="57"/>
  <c r="A110" i="57"/>
  <c r="R110" i="57" s="1"/>
  <c r="S109" i="57"/>
  <c r="T109" i="57" s="1"/>
  <c r="Q109" i="57"/>
  <c r="A109" i="57"/>
  <c r="R109" i="57" s="1"/>
  <c r="S108" i="57"/>
  <c r="T108" i="57" s="1"/>
  <c r="Q108" i="57"/>
  <c r="A108" i="57"/>
  <c r="R108" i="57" s="1"/>
  <c r="S107" i="57"/>
  <c r="T107" i="57" s="1"/>
  <c r="Q107" i="57"/>
  <c r="A107" i="57"/>
  <c r="R107" i="57" s="1"/>
  <c r="S106" i="57"/>
  <c r="T106" i="57" s="1"/>
  <c r="Q106" i="57"/>
  <c r="A106" i="57"/>
  <c r="R106" i="57" s="1"/>
  <c r="S105" i="57"/>
  <c r="T105" i="57" s="1"/>
  <c r="Q105" i="57"/>
  <c r="A105" i="57"/>
  <c r="R105" i="57" s="1"/>
  <c r="S104" i="57"/>
  <c r="T104" i="57" s="1"/>
  <c r="Q104" i="57"/>
  <c r="A104" i="57"/>
  <c r="R104" i="57" s="1"/>
  <c r="S103" i="57"/>
  <c r="T103" i="57" s="1"/>
  <c r="Q103" i="57"/>
  <c r="A103" i="57"/>
  <c r="R103" i="57" s="1"/>
  <c r="S102" i="57"/>
  <c r="T102" i="57" s="1"/>
  <c r="Q102" i="57"/>
  <c r="A102" i="57"/>
  <c r="R102" i="57" s="1"/>
  <c r="S101" i="57"/>
  <c r="T101" i="57" s="1"/>
  <c r="Q101" i="57"/>
  <c r="A101" i="57"/>
  <c r="R101" i="57" s="1"/>
  <c r="S100" i="57"/>
  <c r="T100" i="57" s="1"/>
  <c r="Q100" i="57"/>
  <c r="A100" i="57"/>
  <c r="R100" i="57" s="1"/>
  <c r="S99" i="57"/>
  <c r="T99" i="57" s="1"/>
  <c r="Q99" i="57"/>
  <c r="A99" i="57"/>
  <c r="R99" i="57" s="1"/>
  <c r="S98" i="57"/>
  <c r="T98" i="57" s="1"/>
  <c r="Q98" i="57"/>
  <c r="A98" i="57"/>
  <c r="R98" i="57" s="1"/>
  <c r="S97" i="57"/>
  <c r="T97" i="57" s="1"/>
  <c r="Q97" i="57"/>
  <c r="A97" i="57"/>
  <c r="R97" i="57" s="1"/>
  <c r="S96" i="57"/>
  <c r="T96" i="57" s="1"/>
  <c r="Q96" i="57"/>
  <c r="A96" i="57"/>
  <c r="R96" i="57" s="1"/>
  <c r="S95" i="57"/>
  <c r="T95" i="57" s="1"/>
  <c r="Q95" i="57"/>
  <c r="A95" i="57"/>
  <c r="R95" i="57" s="1"/>
  <c r="S94" i="57"/>
  <c r="T94" i="57" s="1"/>
  <c r="Q94" i="57"/>
  <c r="A94" i="57"/>
  <c r="R94" i="57" s="1"/>
  <c r="S93" i="57"/>
  <c r="T93" i="57" s="1"/>
  <c r="Q93" i="57"/>
  <c r="A93" i="57"/>
  <c r="R93" i="57" s="1"/>
  <c r="S92" i="57"/>
  <c r="T92" i="57" s="1"/>
  <c r="Q92" i="57"/>
  <c r="A92" i="57"/>
  <c r="R92" i="57" s="1"/>
  <c r="S91" i="57"/>
  <c r="T91" i="57" s="1"/>
  <c r="Q91" i="57"/>
  <c r="A91" i="57"/>
  <c r="R91" i="57" s="1"/>
  <c r="S90" i="57"/>
  <c r="T90" i="57" s="1"/>
  <c r="Q90" i="57"/>
  <c r="A90" i="57"/>
  <c r="R90" i="57" s="1"/>
  <c r="S89" i="57"/>
  <c r="T89" i="57" s="1"/>
  <c r="Q89" i="57"/>
  <c r="A89" i="57"/>
  <c r="R89" i="57" s="1"/>
  <c r="S88" i="57"/>
  <c r="T88" i="57" s="1"/>
  <c r="Q88" i="57"/>
  <c r="A88" i="57"/>
  <c r="R88" i="57" s="1"/>
  <c r="S87" i="57"/>
  <c r="T87" i="57" s="1"/>
  <c r="Q87" i="57"/>
  <c r="A87" i="57"/>
  <c r="R87" i="57" s="1"/>
  <c r="S86" i="57"/>
  <c r="T86" i="57" s="1"/>
  <c r="Q86" i="57"/>
  <c r="A86" i="57"/>
  <c r="R86" i="57" s="1"/>
  <c r="S85" i="57"/>
  <c r="T85" i="57" s="1"/>
  <c r="Q85" i="57"/>
  <c r="A85" i="57"/>
  <c r="R85" i="57" s="1"/>
  <c r="S84" i="57"/>
  <c r="T84" i="57" s="1"/>
  <c r="Q84" i="57"/>
  <c r="A84" i="57"/>
  <c r="R84" i="57" s="1"/>
  <c r="S83" i="57"/>
  <c r="T83" i="57" s="1"/>
  <c r="Q83" i="57"/>
  <c r="A83" i="57"/>
  <c r="R83" i="57" s="1"/>
  <c r="S82" i="57"/>
  <c r="T82" i="57" s="1"/>
  <c r="Q82" i="57"/>
  <c r="A82" i="57"/>
  <c r="R82" i="57" s="1"/>
  <c r="S81" i="57"/>
  <c r="T81" i="57" s="1"/>
  <c r="Q81" i="57"/>
  <c r="A81" i="57"/>
  <c r="R81" i="57" s="1"/>
  <c r="S80" i="57"/>
  <c r="T80" i="57" s="1"/>
  <c r="Q80" i="57"/>
  <c r="A80" i="57"/>
  <c r="R80" i="57" s="1"/>
  <c r="S79" i="57"/>
  <c r="T79" i="57" s="1"/>
  <c r="Q79" i="57"/>
  <c r="A79" i="57"/>
  <c r="R79" i="57" s="1"/>
  <c r="S78" i="57"/>
  <c r="T78" i="57" s="1"/>
  <c r="Q78" i="57"/>
  <c r="A78" i="57"/>
  <c r="R78" i="57" s="1"/>
  <c r="S77" i="57"/>
  <c r="T77" i="57" s="1"/>
  <c r="Q77" i="57"/>
  <c r="A77" i="57"/>
  <c r="R77" i="57" s="1"/>
  <c r="S76" i="57"/>
  <c r="T76" i="57" s="1"/>
  <c r="Q76" i="57"/>
  <c r="A76" i="57"/>
  <c r="R76" i="57" s="1"/>
  <c r="S75" i="57"/>
  <c r="T75" i="57" s="1"/>
  <c r="Q75" i="57"/>
  <c r="A75" i="57"/>
  <c r="R75" i="57" s="1"/>
  <c r="S74" i="57"/>
  <c r="T74" i="57" s="1"/>
  <c r="Q74" i="57"/>
  <c r="A74" i="57"/>
  <c r="R74" i="57" s="1"/>
  <c r="S73" i="57"/>
  <c r="T73" i="57" s="1"/>
  <c r="Q73" i="57"/>
  <c r="A73" i="57"/>
  <c r="R73" i="57" s="1"/>
  <c r="S72" i="57"/>
  <c r="T72" i="57" s="1"/>
  <c r="Q72" i="57"/>
  <c r="A72" i="57"/>
  <c r="R72" i="57" s="1"/>
  <c r="S71" i="57"/>
  <c r="T71" i="57" s="1"/>
  <c r="Q71" i="57"/>
  <c r="A71" i="57"/>
  <c r="R71" i="57" s="1"/>
  <c r="S70" i="57"/>
  <c r="T70" i="57" s="1"/>
  <c r="Q70" i="57"/>
  <c r="A70" i="57"/>
  <c r="R70" i="57" s="1"/>
  <c r="S69" i="57"/>
  <c r="T69" i="57" s="1"/>
  <c r="Q69" i="57"/>
  <c r="A69" i="57"/>
  <c r="R69" i="57" s="1"/>
  <c r="S68" i="57"/>
  <c r="T68" i="57" s="1"/>
  <c r="Q68" i="57"/>
  <c r="A68" i="57"/>
  <c r="R68" i="57" s="1"/>
  <c r="S67" i="57"/>
  <c r="T67" i="57" s="1"/>
  <c r="Q67" i="57"/>
  <c r="A67" i="57"/>
  <c r="R67" i="57" s="1"/>
  <c r="S66" i="57"/>
  <c r="T66" i="57" s="1"/>
  <c r="Q66" i="57"/>
  <c r="A66" i="57"/>
  <c r="R66" i="57" s="1"/>
  <c r="S65" i="57"/>
  <c r="T65" i="57" s="1"/>
  <c r="Q65" i="57"/>
  <c r="A65" i="57"/>
  <c r="R65" i="57" s="1"/>
  <c r="S64" i="57"/>
  <c r="T64" i="57" s="1"/>
  <c r="Q64" i="57"/>
  <c r="A64" i="57"/>
  <c r="R64" i="57" s="1"/>
  <c r="S63" i="57"/>
  <c r="T63" i="57" s="1"/>
  <c r="Q63" i="57"/>
  <c r="A63" i="57"/>
  <c r="R63" i="57" s="1"/>
  <c r="S62" i="57"/>
  <c r="T62" i="57" s="1"/>
  <c r="Q62" i="57"/>
  <c r="A62" i="57"/>
  <c r="R62" i="57" s="1"/>
  <c r="S61" i="57"/>
  <c r="T61" i="57" s="1"/>
  <c r="Q61" i="57"/>
  <c r="A61" i="57"/>
  <c r="R61" i="57" s="1"/>
  <c r="S60" i="57"/>
  <c r="T60" i="57" s="1"/>
  <c r="Q60" i="57"/>
  <c r="A60" i="57"/>
  <c r="R60" i="57" s="1"/>
  <c r="S59" i="57"/>
  <c r="T59" i="57" s="1"/>
  <c r="Q59" i="57"/>
  <c r="A59" i="57"/>
  <c r="R59" i="57" s="1"/>
  <c r="S58" i="57"/>
  <c r="T58" i="57" s="1"/>
  <c r="Q58" i="57"/>
  <c r="A58" i="57"/>
  <c r="R58" i="57" s="1"/>
  <c r="S57" i="57"/>
  <c r="T57" i="57" s="1"/>
  <c r="Q57" i="57"/>
  <c r="A57" i="57"/>
  <c r="R57" i="57" s="1"/>
  <c r="S56" i="57"/>
  <c r="T56" i="57" s="1"/>
  <c r="Q56" i="57"/>
  <c r="A56" i="57"/>
  <c r="R56" i="57" s="1"/>
  <c r="S55" i="57"/>
  <c r="T55" i="57" s="1"/>
  <c r="Q55" i="57"/>
  <c r="A55" i="57"/>
  <c r="R55" i="57" s="1"/>
  <c r="S54" i="57"/>
  <c r="T54" i="57" s="1"/>
  <c r="Q54" i="57"/>
  <c r="A54" i="57"/>
  <c r="R54" i="57" s="1"/>
  <c r="S53" i="57"/>
  <c r="T53" i="57" s="1"/>
  <c r="Q53" i="57"/>
  <c r="A53" i="57"/>
  <c r="R53" i="57" s="1"/>
  <c r="S52" i="57"/>
  <c r="T52" i="57" s="1"/>
  <c r="Q52" i="57"/>
  <c r="A52" i="57"/>
  <c r="R52" i="57" s="1"/>
  <c r="S51" i="57"/>
  <c r="T51" i="57" s="1"/>
  <c r="Q51" i="57"/>
  <c r="A51" i="57"/>
  <c r="R51" i="57" s="1"/>
  <c r="S50" i="57"/>
  <c r="T50" i="57" s="1"/>
  <c r="Q50" i="57"/>
  <c r="A50" i="57"/>
  <c r="R50" i="57" s="1"/>
  <c r="S49" i="57"/>
  <c r="T49" i="57" s="1"/>
  <c r="Q49" i="57"/>
  <c r="A49" i="57"/>
  <c r="R49" i="57" s="1"/>
  <c r="S48" i="57"/>
  <c r="T48" i="57" s="1"/>
  <c r="Q48" i="57"/>
  <c r="A48" i="57"/>
  <c r="R48" i="57" s="1"/>
  <c r="S47" i="57"/>
  <c r="T47" i="57" s="1"/>
  <c r="Q47" i="57"/>
  <c r="A47" i="57"/>
  <c r="R47" i="57" s="1"/>
  <c r="S46" i="57"/>
  <c r="T46" i="57" s="1"/>
  <c r="Q46" i="57"/>
  <c r="A46" i="57"/>
  <c r="R46" i="57" s="1"/>
  <c r="S45" i="57"/>
  <c r="T45" i="57" s="1"/>
  <c r="Q45" i="57"/>
  <c r="A45" i="57"/>
  <c r="R45" i="57" s="1"/>
  <c r="S44" i="57"/>
  <c r="T44" i="57" s="1"/>
  <c r="Q44" i="57"/>
  <c r="A44" i="57"/>
  <c r="R44" i="57" s="1"/>
  <c r="S43" i="57"/>
  <c r="T43" i="57" s="1"/>
  <c r="Q43" i="57"/>
  <c r="A43" i="57"/>
  <c r="R43" i="57" s="1"/>
  <c r="S42" i="57"/>
  <c r="T42" i="57" s="1"/>
  <c r="Q42" i="57"/>
  <c r="A42" i="57"/>
  <c r="R42" i="57" s="1"/>
  <c r="S41" i="57"/>
  <c r="T41" i="57" s="1"/>
  <c r="Q41" i="57"/>
  <c r="A41" i="57"/>
  <c r="R41" i="57" s="1"/>
  <c r="S40" i="57"/>
  <c r="T40" i="57" s="1"/>
  <c r="Q40" i="57"/>
  <c r="A40" i="57"/>
  <c r="R40" i="57" s="1"/>
  <c r="S39" i="57"/>
  <c r="T39" i="57" s="1"/>
  <c r="Q39" i="57"/>
  <c r="A39" i="57"/>
  <c r="R39" i="57" s="1"/>
  <c r="S38" i="57"/>
  <c r="T38" i="57" s="1"/>
  <c r="Q38" i="57"/>
  <c r="A38" i="57"/>
  <c r="R38" i="57" s="1"/>
  <c r="S37" i="57"/>
  <c r="T37" i="57" s="1"/>
  <c r="Q37" i="57"/>
  <c r="A37" i="57"/>
  <c r="R37" i="57" s="1"/>
  <c r="S36" i="57"/>
  <c r="T36" i="57" s="1"/>
  <c r="Q36" i="57"/>
  <c r="A36" i="57"/>
  <c r="R36" i="57" s="1"/>
  <c r="S35" i="57"/>
  <c r="T35" i="57" s="1"/>
  <c r="S34" i="57"/>
  <c r="T34" i="57" s="1"/>
  <c r="S33" i="57"/>
  <c r="T33" i="57" s="1"/>
  <c r="S32" i="57"/>
  <c r="T32" i="57" s="1"/>
  <c r="S31" i="57"/>
  <c r="T31" i="57" s="1"/>
  <c r="Q31" i="57"/>
  <c r="A31" i="57"/>
  <c r="R31" i="57" s="1"/>
  <c r="S30" i="57"/>
  <c r="T30" i="57" s="1"/>
  <c r="S29" i="57"/>
  <c r="T29" i="57" s="1"/>
  <c r="S28" i="57"/>
  <c r="T28" i="57" s="1"/>
  <c r="S27" i="57"/>
  <c r="T27" i="57" s="1"/>
  <c r="S26" i="57"/>
  <c r="T26" i="57" s="1"/>
  <c r="S25" i="57"/>
  <c r="T25" i="57" s="1"/>
  <c r="S24" i="57"/>
  <c r="T24" i="57" s="1"/>
  <c r="S23" i="57"/>
  <c r="T23" i="57" s="1"/>
  <c r="S22" i="57"/>
  <c r="T22" i="57" s="1"/>
  <c r="S21" i="57"/>
  <c r="T21" i="57" s="1"/>
  <c r="S20" i="57"/>
  <c r="T20" i="57" s="1"/>
  <c r="S19" i="57"/>
  <c r="T19" i="57" s="1"/>
  <c r="S18" i="57"/>
  <c r="T18" i="57" s="1"/>
  <c r="S17" i="57"/>
  <c r="T17" i="57" s="1"/>
  <c r="S16" i="57"/>
  <c r="T16" i="57" s="1"/>
  <c r="S15" i="57"/>
  <c r="T15" i="57" s="1"/>
  <c r="S14" i="57"/>
  <c r="T14" i="57" s="1"/>
  <c r="S13" i="57"/>
  <c r="T13" i="57" s="1"/>
  <c r="S12" i="57"/>
  <c r="T12" i="57" s="1"/>
  <c r="S11" i="57"/>
  <c r="T11" i="57" s="1"/>
  <c r="Q11" i="57"/>
  <c r="A11" i="57"/>
  <c r="R11" i="57" s="1"/>
  <c r="S10" i="57"/>
  <c r="T10" i="57" s="1"/>
  <c r="S9" i="57"/>
  <c r="T9" i="57" s="1"/>
  <c r="S8" i="57"/>
  <c r="T8" i="57" s="1"/>
  <c r="AA7" i="57"/>
  <c r="Z7" i="57"/>
  <c r="Q35" i="57" s="1"/>
  <c r="A35" i="57" s="1"/>
  <c r="R35" i="57" s="1"/>
  <c r="S7" i="57"/>
  <c r="T7" i="57" s="1"/>
  <c r="Q152" i="56"/>
  <c r="Q153" i="56"/>
  <c r="Q154" i="56"/>
  <c r="Q155" i="56"/>
  <c r="Q156" i="56"/>
  <c r="Q157" i="56"/>
  <c r="Q158" i="56"/>
  <c r="Q159" i="56"/>
  <c r="Q160" i="56"/>
  <c r="A376" i="56"/>
  <c r="R369" i="56" s="1"/>
  <c r="A375" i="56"/>
  <c r="R368" i="56" s="1"/>
  <c r="A374" i="56"/>
  <c r="R367" i="56" s="1"/>
  <c r="A373" i="56"/>
  <c r="R366" i="56" s="1"/>
  <c r="A372" i="56"/>
  <c r="R365" i="56" s="1"/>
  <c r="A371" i="56"/>
  <c r="R364" i="56" s="1"/>
  <c r="A370" i="56"/>
  <c r="R363" i="56" s="1"/>
  <c r="S369" i="56"/>
  <c r="T369" i="56" s="1"/>
  <c r="A369" i="56"/>
  <c r="R362" i="56" s="1"/>
  <c r="S368" i="56"/>
  <c r="T368" i="56" s="1"/>
  <c r="A368" i="56"/>
  <c r="R361" i="56" s="1"/>
  <c r="S367" i="56"/>
  <c r="T367" i="56" s="1"/>
  <c r="A367" i="56"/>
  <c r="R360" i="56" s="1"/>
  <c r="S366" i="56"/>
  <c r="T366" i="56" s="1"/>
  <c r="A366" i="56"/>
  <c r="R359" i="56" s="1"/>
  <c r="S365" i="56"/>
  <c r="T365" i="56" s="1"/>
  <c r="A365" i="56"/>
  <c r="R358" i="56" s="1"/>
  <c r="S364" i="56"/>
  <c r="T364" i="56" s="1"/>
  <c r="A364" i="56"/>
  <c r="R357" i="56" s="1"/>
  <c r="S363" i="56"/>
  <c r="T363" i="56" s="1"/>
  <c r="A363" i="56"/>
  <c r="R356" i="56" s="1"/>
  <c r="S362" i="56"/>
  <c r="T362" i="56" s="1"/>
  <c r="A362" i="56"/>
  <c r="R355" i="56" s="1"/>
  <c r="S361" i="56"/>
  <c r="T361" i="56" s="1"/>
  <c r="A361" i="56"/>
  <c r="R354" i="56" s="1"/>
  <c r="A360" i="56"/>
  <c r="R353" i="56" s="1"/>
  <c r="S359" i="56"/>
  <c r="T359" i="56" s="1"/>
  <c r="A359" i="56"/>
  <c r="R352" i="56" s="1"/>
  <c r="S358" i="56"/>
  <c r="T358" i="56" s="1"/>
  <c r="A358" i="56"/>
  <c r="R351" i="56" s="1"/>
  <c r="S357" i="56"/>
  <c r="T357" i="56" s="1"/>
  <c r="A357" i="56"/>
  <c r="R350" i="56" s="1"/>
  <c r="S356" i="56"/>
  <c r="T356" i="56" s="1"/>
  <c r="A356" i="56"/>
  <c r="R349" i="56" s="1"/>
  <c r="S355" i="56"/>
  <c r="T355" i="56" s="1"/>
  <c r="A355" i="56"/>
  <c r="R348" i="56" s="1"/>
  <c r="S354" i="56"/>
  <c r="T354" i="56" s="1"/>
  <c r="A354" i="56"/>
  <c r="R347" i="56" s="1"/>
  <c r="S353" i="56"/>
  <c r="T353" i="56" s="1"/>
  <c r="A353" i="56"/>
  <c r="S352" i="56"/>
  <c r="T352" i="56" s="1"/>
  <c r="A352" i="56"/>
  <c r="S351" i="56"/>
  <c r="T351" i="56" s="1"/>
  <c r="A351" i="56"/>
  <c r="S350" i="56"/>
  <c r="T350" i="56" s="1"/>
  <c r="A350" i="56"/>
  <c r="S349" i="56"/>
  <c r="T349" i="56" s="1"/>
  <c r="A349" i="56"/>
  <c r="S348" i="56"/>
  <c r="T348" i="56" s="1"/>
  <c r="A348" i="56"/>
  <c r="S347" i="56"/>
  <c r="T347" i="56" s="1"/>
  <c r="A347" i="56"/>
  <c r="A346" i="56"/>
  <c r="A345" i="56"/>
  <c r="A344" i="56"/>
  <c r="A343" i="56"/>
  <c r="A342" i="56"/>
  <c r="A341" i="56"/>
  <c r="A340" i="56"/>
  <c r="A339" i="56"/>
  <c r="A338" i="56"/>
  <c r="A337" i="56"/>
  <c r="A336" i="56"/>
  <c r="A335" i="56"/>
  <c r="R328" i="56" s="1"/>
  <c r="A334" i="56"/>
  <c r="A333" i="56"/>
  <c r="A332" i="56"/>
  <c r="A331" i="56"/>
  <c r="R324" i="56" s="1"/>
  <c r="A330" i="56"/>
  <c r="R323" i="56" s="1"/>
  <c r="A329" i="56"/>
  <c r="R322" i="56" s="1"/>
  <c r="S328" i="56"/>
  <c r="T328" i="56" s="1"/>
  <c r="A328" i="56"/>
  <c r="R321" i="56" s="1"/>
  <c r="A327" i="56"/>
  <c r="R320" i="56" s="1"/>
  <c r="A326" i="56"/>
  <c r="R319" i="56" s="1"/>
  <c r="A325" i="56"/>
  <c r="R318" i="56" s="1"/>
  <c r="S324" i="56"/>
  <c r="T324" i="56" s="1"/>
  <c r="A324" i="56"/>
  <c r="R317" i="56" s="1"/>
  <c r="S323" i="56"/>
  <c r="T323" i="56" s="1"/>
  <c r="A323" i="56"/>
  <c r="R316" i="56" s="1"/>
  <c r="S322" i="56"/>
  <c r="T322" i="56" s="1"/>
  <c r="Q322" i="56"/>
  <c r="A322" i="56"/>
  <c r="R315" i="56" s="1"/>
  <c r="S321" i="56"/>
  <c r="T321" i="56" s="1"/>
  <c r="Q321" i="56"/>
  <c r="A321" i="56"/>
  <c r="R314" i="56" s="1"/>
  <c r="S320" i="56"/>
  <c r="T320" i="56" s="1"/>
  <c r="Q320" i="56"/>
  <c r="A320" i="56"/>
  <c r="R313" i="56" s="1"/>
  <c r="S319" i="56"/>
  <c r="T319" i="56" s="1"/>
  <c r="Q319" i="56"/>
  <c r="A319" i="56"/>
  <c r="R312" i="56" s="1"/>
  <c r="S318" i="56"/>
  <c r="T318" i="56" s="1"/>
  <c r="Q318" i="56"/>
  <c r="A318" i="56"/>
  <c r="R311" i="56" s="1"/>
  <c r="S317" i="56"/>
  <c r="T317" i="56" s="1"/>
  <c r="Q317" i="56"/>
  <c r="A317" i="56"/>
  <c r="R310" i="56" s="1"/>
  <c r="S316" i="56"/>
  <c r="T316" i="56" s="1"/>
  <c r="Q316" i="56"/>
  <c r="A316" i="56"/>
  <c r="R309" i="56" s="1"/>
  <c r="S315" i="56"/>
  <c r="T315" i="56" s="1"/>
  <c r="Q315" i="56"/>
  <c r="A315" i="56"/>
  <c r="R308" i="56" s="1"/>
  <c r="S314" i="56"/>
  <c r="T314" i="56" s="1"/>
  <c r="Q314" i="56"/>
  <c r="A314" i="56"/>
  <c r="R307" i="56" s="1"/>
  <c r="S313" i="56"/>
  <c r="T313" i="56" s="1"/>
  <c r="Q313" i="56"/>
  <c r="A313" i="56"/>
  <c r="R306" i="56" s="1"/>
  <c r="S312" i="56"/>
  <c r="T312" i="56" s="1"/>
  <c r="Q312" i="56"/>
  <c r="A312" i="56"/>
  <c r="R305" i="56" s="1"/>
  <c r="S311" i="56"/>
  <c r="T311" i="56" s="1"/>
  <c r="Q311" i="56"/>
  <c r="A311" i="56"/>
  <c r="R304" i="56" s="1"/>
  <c r="S310" i="56"/>
  <c r="T310" i="56" s="1"/>
  <c r="Q310" i="56"/>
  <c r="A310" i="56"/>
  <c r="R303" i="56" s="1"/>
  <c r="S309" i="56"/>
  <c r="T309" i="56" s="1"/>
  <c r="Q309" i="56"/>
  <c r="A309" i="56"/>
  <c r="R302" i="56" s="1"/>
  <c r="S308" i="56"/>
  <c r="T308" i="56" s="1"/>
  <c r="Q308" i="56"/>
  <c r="A308" i="56"/>
  <c r="R301" i="56" s="1"/>
  <c r="S307" i="56"/>
  <c r="T307" i="56" s="1"/>
  <c r="Q307" i="56"/>
  <c r="A307" i="56"/>
  <c r="R300" i="56" s="1"/>
  <c r="S306" i="56"/>
  <c r="T306" i="56" s="1"/>
  <c r="Q306" i="56"/>
  <c r="A306" i="56"/>
  <c r="R299" i="56" s="1"/>
  <c r="S305" i="56"/>
  <c r="T305" i="56" s="1"/>
  <c r="Q305" i="56"/>
  <c r="A305" i="56"/>
  <c r="R298" i="56" s="1"/>
  <c r="S304" i="56"/>
  <c r="T304" i="56" s="1"/>
  <c r="Q304" i="56"/>
  <c r="A304" i="56"/>
  <c r="R297" i="56" s="1"/>
  <c r="S303" i="56"/>
  <c r="T303" i="56" s="1"/>
  <c r="Q303" i="56"/>
  <c r="A303" i="56"/>
  <c r="R296" i="56" s="1"/>
  <c r="S302" i="56"/>
  <c r="T302" i="56" s="1"/>
  <c r="Q302" i="56"/>
  <c r="A302" i="56"/>
  <c r="R295" i="56" s="1"/>
  <c r="S301" i="56"/>
  <c r="T301" i="56" s="1"/>
  <c r="Q301" i="56"/>
  <c r="A301" i="56"/>
  <c r="R294" i="56" s="1"/>
  <c r="S300" i="56"/>
  <c r="T300" i="56" s="1"/>
  <c r="Q300" i="56"/>
  <c r="A300" i="56"/>
  <c r="R293" i="56" s="1"/>
  <c r="S299" i="56"/>
  <c r="T299" i="56" s="1"/>
  <c r="Q299" i="56"/>
  <c r="A299" i="56"/>
  <c r="R292" i="56" s="1"/>
  <c r="S298" i="56"/>
  <c r="T298" i="56" s="1"/>
  <c r="Q298" i="56"/>
  <c r="A298" i="56"/>
  <c r="R291" i="56" s="1"/>
  <c r="S297" i="56"/>
  <c r="T297" i="56" s="1"/>
  <c r="Q297" i="56"/>
  <c r="A297" i="56"/>
  <c r="R290" i="56" s="1"/>
  <c r="S296" i="56"/>
  <c r="T296" i="56" s="1"/>
  <c r="Q296" i="56"/>
  <c r="A296" i="56"/>
  <c r="R289" i="56" s="1"/>
  <c r="S295" i="56"/>
  <c r="T295" i="56" s="1"/>
  <c r="Q295" i="56"/>
  <c r="A295" i="56"/>
  <c r="R288" i="56" s="1"/>
  <c r="S294" i="56"/>
  <c r="T294" i="56" s="1"/>
  <c r="Q294" i="56"/>
  <c r="A294" i="56"/>
  <c r="R287" i="56" s="1"/>
  <c r="S293" i="56"/>
  <c r="T293" i="56" s="1"/>
  <c r="Q293" i="56"/>
  <c r="A293" i="56"/>
  <c r="R286" i="56" s="1"/>
  <c r="S292" i="56"/>
  <c r="T292" i="56" s="1"/>
  <c r="Q292" i="56"/>
  <c r="A292" i="56"/>
  <c r="R285" i="56" s="1"/>
  <c r="S291" i="56"/>
  <c r="T291" i="56" s="1"/>
  <c r="Q291" i="56"/>
  <c r="A291" i="56"/>
  <c r="R284" i="56" s="1"/>
  <c r="S290" i="56"/>
  <c r="T290" i="56" s="1"/>
  <c r="Q290" i="56"/>
  <c r="A290" i="56"/>
  <c r="R283" i="56" s="1"/>
  <c r="S289" i="56"/>
  <c r="T289" i="56" s="1"/>
  <c r="Q289" i="56"/>
  <c r="A289" i="56"/>
  <c r="R282" i="56" s="1"/>
  <c r="S288" i="56"/>
  <c r="T288" i="56" s="1"/>
  <c r="Q288" i="56"/>
  <c r="A288" i="56"/>
  <c r="R281" i="56" s="1"/>
  <c r="S287" i="56"/>
  <c r="T287" i="56" s="1"/>
  <c r="Q287" i="56"/>
  <c r="A287" i="56"/>
  <c r="R280" i="56" s="1"/>
  <c r="S286" i="56"/>
  <c r="T286" i="56" s="1"/>
  <c r="Q286" i="56"/>
  <c r="A286" i="56"/>
  <c r="R279" i="56" s="1"/>
  <c r="S285" i="56"/>
  <c r="T285" i="56" s="1"/>
  <c r="Q285" i="56"/>
  <c r="A285" i="56"/>
  <c r="R278" i="56" s="1"/>
  <c r="S284" i="56"/>
  <c r="T284" i="56" s="1"/>
  <c r="Q284" i="56"/>
  <c r="A284" i="56"/>
  <c r="R277" i="56" s="1"/>
  <c r="S283" i="56"/>
  <c r="T283" i="56" s="1"/>
  <c r="Q283" i="56"/>
  <c r="A283" i="56"/>
  <c r="R276" i="56" s="1"/>
  <c r="S282" i="56"/>
  <c r="T282" i="56" s="1"/>
  <c r="Q282" i="56"/>
  <c r="A282" i="56"/>
  <c r="R275" i="56" s="1"/>
  <c r="S281" i="56"/>
  <c r="T281" i="56" s="1"/>
  <c r="Q281" i="56"/>
  <c r="A281" i="56"/>
  <c r="R274" i="56" s="1"/>
  <c r="S280" i="56"/>
  <c r="T280" i="56" s="1"/>
  <c r="Q280" i="56"/>
  <c r="A280" i="56"/>
  <c r="R273" i="56" s="1"/>
  <c r="S279" i="56"/>
  <c r="T279" i="56" s="1"/>
  <c r="Q279" i="56"/>
  <c r="A279" i="56"/>
  <c r="R272" i="56" s="1"/>
  <c r="S278" i="56"/>
  <c r="T278" i="56" s="1"/>
  <c r="Q278" i="56"/>
  <c r="A278" i="56"/>
  <c r="R271" i="56" s="1"/>
  <c r="S277" i="56"/>
  <c r="T277" i="56" s="1"/>
  <c r="Q277" i="56"/>
  <c r="A277" i="56"/>
  <c r="R270" i="56" s="1"/>
  <c r="S276" i="56"/>
  <c r="T276" i="56" s="1"/>
  <c r="Q276" i="56"/>
  <c r="A276" i="56"/>
  <c r="R269" i="56" s="1"/>
  <c r="S275" i="56"/>
  <c r="T275" i="56" s="1"/>
  <c r="Q275" i="56"/>
  <c r="A275" i="56"/>
  <c r="R268" i="56" s="1"/>
  <c r="S274" i="56"/>
  <c r="T274" i="56" s="1"/>
  <c r="Q274" i="56"/>
  <c r="A274" i="56"/>
  <c r="R267" i="56" s="1"/>
  <c r="S273" i="56"/>
  <c r="T273" i="56" s="1"/>
  <c r="Q273" i="56"/>
  <c r="A273" i="56"/>
  <c r="R266" i="56" s="1"/>
  <c r="S272" i="56"/>
  <c r="T272" i="56" s="1"/>
  <c r="Q272" i="56"/>
  <c r="A272" i="56"/>
  <c r="R265" i="56" s="1"/>
  <c r="S271" i="56"/>
  <c r="T271" i="56" s="1"/>
  <c r="Q271" i="56"/>
  <c r="A271" i="56"/>
  <c r="R264" i="56" s="1"/>
  <c r="S270" i="56"/>
  <c r="T270" i="56" s="1"/>
  <c r="Q270" i="56"/>
  <c r="A270" i="56"/>
  <c r="R263" i="56" s="1"/>
  <c r="S269" i="56"/>
  <c r="T269" i="56" s="1"/>
  <c r="Q269" i="56"/>
  <c r="A269" i="56"/>
  <c r="R262" i="56" s="1"/>
  <c r="S268" i="56"/>
  <c r="T268" i="56" s="1"/>
  <c r="Q268" i="56"/>
  <c r="A268" i="56"/>
  <c r="R261" i="56" s="1"/>
  <c r="S267" i="56"/>
  <c r="T267" i="56" s="1"/>
  <c r="Q267" i="56"/>
  <c r="A267" i="56"/>
  <c r="R260" i="56" s="1"/>
  <c r="S266" i="56"/>
  <c r="T266" i="56" s="1"/>
  <c r="Q266" i="56"/>
  <c r="A266" i="56"/>
  <c r="R259" i="56" s="1"/>
  <c r="S265" i="56"/>
  <c r="T265" i="56" s="1"/>
  <c r="Q265" i="56"/>
  <c r="A265" i="56"/>
  <c r="R258" i="56" s="1"/>
  <c r="S264" i="56"/>
  <c r="T264" i="56" s="1"/>
  <c r="Q264" i="56"/>
  <c r="A264" i="56"/>
  <c r="R257" i="56" s="1"/>
  <c r="S263" i="56"/>
  <c r="T263" i="56" s="1"/>
  <c r="Q263" i="56"/>
  <c r="A263" i="56"/>
  <c r="R256" i="56" s="1"/>
  <c r="S262" i="56"/>
  <c r="T262" i="56" s="1"/>
  <c r="Q262" i="56"/>
  <c r="A262" i="56"/>
  <c r="R255" i="56" s="1"/>
  <c r="S261" i="56"/>
  <c r="T261" i="56" s="1"/>
  <c r="Q261" i="56"/>
  <c r="A261" i="56"/>
  <c r="R254" i="56" s="1"/>
  <c r="S260" i="56"/>
  <c r="T260" i="56" s="1"/>
  <c r="Q260" i="56"/>
  <c r="A260" i="56"/>
  <c r="R253" i="56" s="1"/>
  <c r="S259" i="56"/>
  <c r="T259" i="56" s="1"/>
  <c r="Q259" i="56"/>
  <c r="A259" i="56"/>
  <c r="R252" i="56" s="1"/>
  <c r="S258" i="56"/>
  <c r="T258" i="56" s="1"/>
  <c r="Q258" i="56"/>
  <c r="A258" i="56"/>
  <c r="R251" i="56" s="1"/>
  <c r="S257" i="56"/>
  <c r="T257" i="56" s="1"/>
  <c r="Q257" i="56"/>
  <c r="A257" i="56"/>
  <c r="R250" i="56" s="1"/>
  <c r="S256" i="56"/>
  <c r="T256" i="56" s="1"/>
  <c r="Q256" i="56"/>
  <c r="A256" i="56"/>
  <c r="R249" i="56" s="1"/>
  <c r="S255" i="56"/>
  <c r="T255" i="56" s="1"/>
  <c r="Q255" i="56"/>
  <c r="A255" i="56"/>
  <c r="R248" i="56" s="1"/>
  <c r="S254" i="56"/>
  <c r="T254" i="56" s="1"/>
  <c r="Q254" i="56"/>
  <c r="A254" i="56"/>
  <c r="R247" i="56" s="1"/>
  <c r="S253" i="56"/>
  <c r="T253" i="56" s="1"/>
  <c r="Q253" i="56"/>
  <c r="A253" i="56"/>
  <c r="R246" i="56" s="1"/>
  <c r="S252" i="56"/>
  <c r="T252" i="56" s="1"/>
  <c r="Q252" i="56"/>
  <c r="A252" i="56"/>
  <c r="S251" i="56"/>
  <c r="T251" i="56" s="1"/>
  <c r="Q251" i="56"/>
  <c r="A251" i="56"/>
  <c r="S250" i="56"/>
  <c r="T250" i="56" s="1"/>
  <c r="Q250" i="56"/>
  <c r="A250" i="56"/>
  <c r="S249" i="56"/>
  <c r="T249" i="56" s="1"/>
  <c r="Q249" i="56"/>
  <c r="A249" i="56"/>
  <c r="S248" i="56"/>
  <c r="T248" i="56" s="1"/>
  <c r="Q248" i="56"/>
  <c r="A248" i="56"/>
  <c r="S247" i="56"/>
  <c r="T247" i="56" s="1"/>
  <c r="Q247" i="56"/>
  <c r="A247" i="56"/>
  <c r="S246" i="56"/>
  <c r="T246" i="56" s="1"/>
  <c r="Q246" i="56"/>
  <c r="A246" i="56"/>
  <c r="S245" i="56"/>
  <c r="T245" i="56" s="1"/>
  <c r="Q245" i="56"/>
  <c r="A245" i="56"/>
  <c r="R245" i="56" s="1"/>
  <c r="S244" i="56"/>
  <c r="T244" i="56" s="1"/>
  <c r="Q244" i="56"/>
  <c r="A244" i="56"/>
  <c r="R244" i="56" s="1"/>
  <c r="S243" i="56"/>
  <c r="T243" i="56" s="1"/>
  <c r="Q243" i="56"/>
  <c r="A243" i="56"/>
  <c r="R243" i="56" s="1"/>
  <c r="S242" i="56"/>
  <c r="T242" i="56" s="1"/>
  <c r="Q242" i="56"/>
  <c r="A242" i="56"/>
  <c r="R242" i="56" s="1"/>
  <c r="S241" i="56"/>
  <c r="T241" i="56" s="1"/>
  <c r="Q241" i="56"/>
  <c r="A241" i="56"/>
  <c r="R241" i="56" s="1"/>
  <c r="S240" i="56"/>
  <c r="T240" i="56" s="1"/>
  <c r="Q240" i="56"/>
  <c r="A240" i="56"/>
  <c r="R240" i="56" s="1"/>
  <c r="S239" i="56"/>
  <c r="T239" i="56" s="1"/>
  <c r="Q239" i="56"/>
  <c r="A239" i="56"/>
  <c r="R239" i="56" s="1"/>
  <c r="S238" i="56"/>
  <c r="T238" i="56" s="1"/>
  <c r="Q238" i="56"/>
  <c r="A238" i="56"/>
  <c r="R238" i="56" s="1"/>
  <c r="S237" i="56"/>
  <c r="T237" i="56" s="1"/>
  <c r="Q237" i="56"/>
  <c r="A237" i="56"/>
  <c r="R237" i="56" s="1"/>
  <c r="S236" i="56"/>
  <c r="T236" i="56" s="1"/>
  <c r="Q236" i="56"/>
  <c r="A236" i="56"/>
  <c r="R236" i="56" s="1"/>
  <c r="S235" i="56"/>
  <c r="T235" i="56" s="1"/>
  <c r="Q235" i="56"/>
  <c r="A235" i="56"/>
  <c r="R235" i="56" s="1"/>
  <c r="S234" i="56"/>
  <c r="T234" i="56" s="1"/>
  <c r="Q234" i="56"/>
  <c r="A234" i="56"/>
  <c r="R234" i="56" s="1"/>
  <c r="S233" i="56"/>
  <c r="T233" i="56" s="1"/>
  <c r="Q233" i="56"/>
  <c r="A233" i="56"/>
  <c r="R233" i="56" s="1"/>
  <c r="S232" i="56"/>
  <c r="T232" i="56" s="1"/>
  <c r="Q232" i="56"/>
  <c r="A232" i="56"/>
  <c r="R232" i="56" s="1"/>
  <c r="S231" i="56"/>
  <c r="T231" i="56" s="1"/>
  <c r="Q231" i="56"/>
  <c r="A231" i="56"/>
  <c r="R231" i="56" s="1"/>
  <c r="S230" i="56"/>
  <c r="T230" i="56" s="1"/>
  <c r="Q230" i="56"/>
  <c r="A230" i="56"/>
  <c r="R230" i="56" s="1"/>
  <c r="S229" i="56"/>
  <c r="T229" i="56" s="1"/>
  <c r="Q229" i="56"/>
  <c r="A229" i="56"/>
  <c r="R229" i="56" s="1"/>
  <c r="S228" i="56"/>
  <c r="T228" i="56" s="1"/>
  <c r="Q228" i="56"/>
  <c r="A228" i="56"/>
  <c r="R228" i="56" s="1"/>
  <c r="S227" i="56"/>
  <c r="T227" i="56" s="1"/>
  <c r="Q227" i="56"/>
  <c r="A227" i="56"/>
  <c r="R227" i="56" s="1"/>
  <c r="S226" i="56"/>
  <c r="T226" i="56" s="1"/>
  <c r="Q226" i="56"/>
  <c r="A226" i="56"/>
  <c r="R226" i="56" s="1"/>
  <c r="S225" i="56"/>
  <c r="T225" i="56" s="1"/>
  <c r="Q225" i="56"/>
  <c r="A225" i="56"/>
  <c r="R225" i="56" s="1"/>
  <c r="S224" i="56"/>
  <c r="T224" i="56" s="1"/>
  <c r="Q224" i="56"/>
  <c r="A224" i="56"/>
  <c r="R224" i="56" s="1"/>
  <c r="S223" i="56"/>
  <c r="T223" i="56" s="1"/>
  <c r="Q223" i="56"/>
  <c r="A223" i="56"/>
  <c r="R223" i="56" s="1"/>
  <c r="S222" i="56"/>
  <c r="T222" i="56" s="1"/>
  <c r="Q222" i="56"/>
  <c r="A222" i="56"/>
  <c r="R222" i="56" s="1"/>
  <c r="S221" i="56"/>
  <c r="T221" i="56" s="1"/>
  <c r="Q221" i="56"/>
  <c r="A221" i="56"/>
  <c r="R221" i="56" s="1"/>
  <c r="S220" i="56"/>
  <c r="T220" i="56" s="1"/>
  <c r="Q220" i="56"/>
  <c r="A220" i="56"/>
  <c r="R220" i="56" s="1"/>
  <c r="S219" i="56"/>
  <c r="T219" i="56" s="1"/>
  <c r="Q219" i="56"/>
  <c r="A219" i="56"/>
  <c r="R219" i="56" s="1"/>
  <c r="S218" i="56"/>
  <c r="T218" i="56" s="1"/>
  <c r="Q218" i="56"/>
  <c r="A218" i="56"/>
  <c r="R218" i="56" s="1"/>
  <c r="S217" i="56"/>
  <c r="T217" i="56" s="1"/>
  <c r="Q217" i="56"/>
  <c r="A217" i="56"/>
  <c r="R217" i="56" s="1"/>
  <c r="S216" i="56"/>
  <c r="T216" i="56" s="1"/>
  <c r="Q216" i="56"/>
  <c r="A216" i="56"/>
  <c r="R216" i="56" s="1"/>
  <c r="S215" i="56"/>
  <c r="T215" i="56" s="1"/>
  <c r="Q215" i="56"/>
  <c r="A215" i="56"/>
  <c r="R215" i="56" s="1"/>
  <c r="S214" i="56"/>
  <c r="T214" i="56" s="1"/>
  <c r="Q214" i="56"/>
  <c r="A214" i="56"/>
  <c r="R214" i="56" s="1"/>
  <c r="S213" i="56"/>
  <c r="T213" i="56" s="1"/>
  <c r="Q213" i="56"/>
  <c r="A213" i="56"/>
  <c r="R213" i="56" s="1"/>
  <c r="S212" i="56"/>
  <c r="T212" i="56" s="1"/>
  <c r="Q212" i="56"/>
  <c r="A212" i="56"/>
  <c r="R212" i="56" s="1"/>
  <c r="S211" i="56"/>
  <c r="T211" i="56" s="1"/>
  <c r="Q211" i="56"/>
  <c r="A211" i="56"/>
  <c r="R211" i="56" s="1"/>
  <c r="S210" i="56"/>
  <c r="T210" i="56" s="1"/>
  <c r="Q210" i="56"/>
  <c r="A210" i="56"/>
  <c r="R210" i="56" s="1"/>
  <c r="S209" i="56"/>
  <c r="T209" i="56" s="1"/>
  <c r="Q209" i="56"/>
  <c r="A209" i="56"/>
  <c r="R209" i="56" s="1"/>
  <c r="S208" i="56"/>
  <c r="T208" i="56" s="1"/>
  <c r="Q208" i="56"/>
  <c r="A208" i="56"/>
  <c r="R208" i="56" s="1"/>
  <c r="S207" i="56"/>
  <c r="T207" i="56" s="1"/>
  <c r="Q207" i="56"/>
  <c r="A207" i="56"/>
  <c r="R207" i="56" s="1"/>
  <c r="S206" i="56"/>
  <c r="T206" i="56" s="1"/>
  <c r="Q206" i="56"/>
  <c r="A206" i="56"/>
  <c r="R206" i="56" s="1"/>
  <c r="S205" i="56"/>
  <c r="T205" i="56" s="1"/>
  <c r="Q205" i="56"/>
  <c r="A205" i="56"/>
  <c r="R205" i="56" s="1"/>
  <c r="S204" i="56"/>
  <c r="T204" i="56" s="1"/>
  <c r="Q204" i="56"/>
  <c r="A204" i="56"/>
  <c r="R204" i="56" s="1"/>
  <c r="S203" i="56"/>
  <c r="T203" i="56" s="1"/>
  <c r="Q203" i="56"/>
  <c r="A203" i="56"/>
  <c r="R203" i="56" s="1"/>
  <c r="S202" i="56"/>
  <c r="T202" i="56" s="1"/>
  <c r="Q202" i="56"/>
  <c r="A202" i="56"/>
  <c r="R202" i="56" s="1"/>
  <c r="S201" i="56"/>
  <c r="T201" i="56" s="1"/>
  <c r="Q201" i="56"/>
  <c r="A201" i="56"/>
  <c r="R201" i="56" s="1"/>
  <c r="S200" i="56"/>
  <c r="T200" i="56" s="1"/>
  <c r="Q200" i="56"/>
  <c r="A200" i="56"/>
  <c r="R200" i="56" s="1"/>
  <c r="S199" i="56"/>
  <c r="T199" i="56" s="1"/>
  <c r="Q199" i="56"/>
  <c r="A199" i="56"/>
  <c r="R199" i="56" s="1"/>
  <c r="S198" i="56"/>
  <c r="T198" i="56" s="1"/>
  <c r="Q198" i="56"/>
  <c r="A198" i="56"/>
  <c r="R198" i="56" s="1"/>
  <c r="S197" i="56"/>
  <c r="T197" i="56" s="1"/>
  <c r="Q197" i="56"/>
  <c r="A197" i="56"/>
  <c r="R197" i="56" s="1"/>
  <c r="S196" i="56"/>
  <c r="T196" i="56" s="1"/>
  <c r="Q196" i="56"/>
  <c r="A196" i="56"/>
  <c r="R196" i="56" s="1"/>
  <c r="S195" i="56"/>
  <c r="T195" i="56" s="1"/>
  <c r="Q195" i="56"/>
  <c r="A195" i="56"/>
  <c r="R195" i="56" s="1"/>
  <c r="S194" i="56"/>
  <c r="T194" i="56" s="1"/>
  <c r="Q194" i="56"/>
  <c r="A194" i="56"/>
  <c r="R194" i="56" s="1"/>
  <c r="S193" i="56"/>
  <c r="T193" i="56" s="1"/>
  <c r="Q193" i="56"/>
  <c r="A193" i="56"/>
  <c r="R193" i="56" s="1"/>
  <c r="S192" i="56"/>
  <c r="T192" i="56" s="1"/>
  <c r="Q192" i="56"/>
  <c r="A192" i="56"/>
  <c r="R192" i="56" s="1"/>
  <c r="S191" i="56"/>
  <c r="T191" i="56" s="1"/>
  <c r="Q191" i="56"/>
  <c r="A191" i="56"/>
  <c r="R191" i="56" s="1"/>
  <c r="S190" i="56"/>
  <c r="T190" i="56" s="1"/>
  <c r="Q190" i="56"/>
  <c r="A190" i="56"/>
  <c r="R190" i="56" s="1"/>
  <c r="S189" i="56"/>
  <c r="T189" i="56" s="1"/>
  <c r="Q189" i="56"/>
  <c r="A189" i="56"/>
  <c r="R189" i="56" s="1"/>
  <c r="S188" i="56"/>
  <c r="T188" i="56" s="1"/>
  <c r="Q188" i="56"/>
  <c r="A188" i="56"/>
  <c r="R188" i="56" s="1"/>
  <c r="S187" i="56"/>
  <c r="T187" i="56" s="1"/>
  <c r="Q187" i="56"/>
  <c r="A187" i="56"/>
  <c r="R187" i="56" s="1"/>
  <c r="S186" i="56"/>
  <c r="T186" i="56" s="1"/>
  <c r="Q186" i="56"/>
  <c r="A186" i="56"/>
  <c r="R186" i="56" s="1"/>
  <c r="S185" i="56"/>
  <c r="T185" i="56" s="1"/>
  <c r="Q185" i="56"/>
  <c r="A185" i="56"/>
  <c r="R185" i="56" s="1"/>
  <c r="S184" i="56"/>
  <c r="T184" i="56" s="1"/>
  <c r="Q184" i="56"/>
  <c r="A184" i="56"/>
  <c r="R184" i="56" s="1"/>
  <c r="S183" i="56"/>
  <c r="T183" i="56" s="1"/>
  <c r="Q183" i="56"/>
  <c r="A183" i="56"/>
  <c r="R183" i="56" s="1"/>
  <c r="S182" i="56"/>
  <c r="T182" i="56" s="1"/>
  <c r="Q182" i="56"/>
  <c r="A182" i="56"/>
  <c r="R182" i="56" s="1"/>
  <c r="S181" i="56"/>
  <c r="T181" i="56" s="1"/>
  <c r="Q181" i="56"/>
  <c r="A181" i="56"/>
  <c r="R181" i="56" s="1"/>
  <c r="S180" i="56"/>
  <c r="T180" i="56" s="1"/>
  <c r="Q180" i="56"/>
  <c r="A180" i="56"/>
  <c r="R180" i="56" s="1"/>
  <c r="S179" i="56"/>
  <c r="T179" i="56" s="1"/>
  <c r="Q179" i="56"/>
  <c r="A179" i="56"/>
  <c r="R179" i="56" s="1"/>
  <c r="S178" i="56"/>
  <c r="T178" i="56" s="1"/>
  <c r="Q178" i="56"/>
  <c r="A178" i="56"/>
  <c r="R178" i="56" s="1"/>
  <c r="S177" i="56"/>
  <c r="T177" i="56" s="1"/>
  <c r="Q177" i="56"/>
  <c r="A177" i="56"/>
  <c r="R177" i="56" s="1"/>
  <c r="S176" i="56"/>
  <c r="T176" i="56" s="1"/>
  <c r="Q176" i="56"/>
  <c r="A176" i="56"/>
  <c r="R176" i="56" s="1"/>
  <c r="S175" i="56"/>
  <c r="T175" i="56" s="1"/>
  <c r="Q175" i="56"/>
  <c r="A175" i="56"/>
  <c r="R175" i="56" s="1"/>
  <c r="S174" i="56"/>
  <c r="T174" i="56" s="1"/>
  <c r="Q174" i="56"/>
  <c r="A174" i="56"/>
  <c r="R174" i="56" s="1"/>
  <c r="S173" i="56"/>
  <c r="T173" i="56" s="1"/>
  <c r="Q173" i="56"/>
  <c r="A173" i="56"/>
  <c r="R173" i="56" s="1"/>
  <c r="S172" i="56"/>
  <c r="T172" i="56" s="1"/>
  <c r="Q172" i="56"/>
  <c r="A172" i="56"/>
  <c r="R172" i="56" s="1"/>
  <c r="S171" i="56"/>
  <c r="T171" i="56" s="1"/>
  <c r="Q171" i="56"/>
  <c r="A171" i="56"/>
  <c r="R171" i="56" s="1"/>
  <c r="S170" i="56"/>
  <c r="T170" i="56" s="1"/>
  <c r="Q170" i="56"/>
  <c r="A170" i="56"/>
  <c r="R170" i="56" s="1"/>
  <c r="S169" i="56"/>
  <c r="T169" i="56" s="1"/>
  <c r="Q169" i="56"/>
  <c r="A169" i="56"/>
  <c r="R169" i="56" s="1"/>
  <c r="S168" i="56"/>
  <c r="T168" i="56" s="1"/>
  <c r="Q168" i="56"/>
  <c r="A168" i="56"/>
  <c r="R168" i="56" s="1"/>
  <c r="S167" i="56"/>
  <c r="T167" i="56" s="1"/>
  <c r="Q167" i="56"/>
  <c r="A167" i="56"/>
  <c r="R167" i="56" s="1"/>
  <c r="S166" i="56"/>
  <c r="T166" i="56" s="1"/>
  <c r="Q166" i="56"/>
  <c r="A166" i="56"/>
  <c r="R166" i="56" s="1"/>
  <c r="S165" i="56"/>
  <c r="T165" i="56" s="1"/>
  <c r="Q165" i="56"/>
  <c r="A165" i="56"/>
  <c r="R165" i="56" s="1"/>
  <c r="S164" i="56"/>
  <c r="T164" i="56" s="1"/>
  <c r="Q164" i="56"/>
  <c r="A164" i="56"/>
  <c r="R164" i="56" s="1"/>
  <c r="S163" i="56"/>
  <c r="T163" i="56" s="1"/>
  <c r="Q163" i="56"/>
  <c r="A163" i="56"/>
  <c r="R163" i="56" s="1"/>
  <c r="S162" i="56"/>
  <c r="T162" i="56" s="1"/>
  <c r="Q162" i="56"/>
  <c r="A162" i="56"/>
  <c r="R162" i="56" s="1"/>
  <c r="S161" i="56"/>
  <c r="T161" i="56" s="1"/>
  <c r="Q161" i="56"/>
  <c r="A161" i="56"/>
  <c r="R161" i="56" s="1"/>
  <c r="S160" i="56"/>
  <c r="T160" i="56" s="1"/>
  <c r="A160" i="56"/>
  <c r="R160" i="56" s="1"/>
  <c r="S159" i="56"/>
  <c r="T159" i="56" s="1"/>
  <c r="A159" i="56"/>
  <c r="R159" i="56" s="1"/>
  <c r="S158" i="56"/>
  <c r="T158" i="56" s="1"/>
  <c r="A158" i="56"/>
  <c r="R158" i="56" s="1"/>
  <c r="S157" i="56"/>
  <c r="T157" i="56" s="1"/>
  <c r="A157" i="56"/>
  <c r="R157" i="56" s="1"/>
  <c r="S156" i="56"/>
  <c r="T156" i="56" s="1"/>
  <c r="A156" i="56"/>
  <c r="R156" i="56" s="1"/>
  <c r="S155" i="56"/>
  <c r="T155" i="56" s="1"/>
  <c r="A155" i="56"/>
  <c r="R155" i="56" s="1"/>
  <c r="S154" i="56"/>
  <c r="T154" i="56" s="1"/>
  <c r="A154" i="56"/>
  <c r="R154" i="56" s="1"/>
  <c r="S153" i="56"/>
  <c r="T153" i="56" s="1"/>
  <c r="A153" i="56"/>
  <c r="R153" i="56" s="1"/>
  <c r="S152" i="56"/>
  <c r="T152" i="56" s="1"/>
  <c r="A152" i="56"/>
  <c r="R152" i="56" s="1"/>
  <c r="S151" i="56"/>
  <c r="T151" i="56" s="1"/>
  <c r="S150" i="56"/>
  <c r="T150" i="56" s="1"/>
  <c r="S149" i="56"/>
  <c r="T149" i="56" s="1"/>
  <c r="Q149" i="56"/>
  <c r="A149" i="56"/>
  <c r="R149" i="56" s="1"/>
  <c r="S148" i="56"/>
  <c r="T148" i="56" s="1"/>
  <c r="S147" i="56"/>
  <c r="T147" i="56" s="1"/>
  <c r="S146" i="56"/>
  <c r="T146" i="56" s="1"/>
  <c r="S145" i="56"/>
  <c r="T145" i="56" s="1"/>
  <c r="S144" i="56"/>
  <c r="T144" i="56" s="1"/>
  <c r="S143" i="56"/>
  <c r="T143" i="56" s="1"/>
  <c r="S142" i="56"/>
  <c r="T142" i="56" s="1"/>
  <c r="S141" i="56"/>
  <c r="T141" i="56" s="1"/>
  <c r="S140" i="56"/>
  <c r="T140" i="56" s="1"/>
  <c r="Q140" i="56"/>
  <c r="A140" i="56"/>
  <c r="R140" i="56" s="1"/>
  <c r="S139" i="56"/>
  <c r="T139" i="56" s="1"/>
  <c r="S138" i="56"/>
  <c r="T138" i="56" s="1"/>
  <c r="S137" i="56"/>
  <c r="T137" i="56" s="1"/>
  <c r="S136" i="56"/>
  <c r="T136" i="56" s="1"/>
  <c r="S135" i="56"/>
  <c r="T135" i="56" s="1"/>
  <c r="S134" i="56"/>
  <c r="T134" i="56" s="1"/>
  <c r="S133" i="56"/>
  <c r="T133" i="56" s="1"/>
  <c r="S132" i="56"/>
  <c r="T132" i="56" s="1"/>
  <c r="S131" i="56"/>
  <c r="T131" i="56" s="1"/>
  <c r="S130" i="56"/>
  <c r="T130" i="56" s="1"/>
  <c r="S129" i="56"/>
  <c r="T129" i="56" s="1"/>
  <c r="S128" i="56"/>
  <c r="T128" i="56" s="1"/>
  <c r="S127" i="56"/>
  <c r="T127" i="56" s="1"/>
  <c r="S126" i="56"/>
  <c r="T126" i="56" s="1"/>
  <c r="S125" i="56"/>
  <c r="T125" i="56" s="1"/>
  <c r="S124" i="56"/>
  <c r="T124" i="56" s="1"/>
  <c r="S123" i="56"/>
  <c r="T123" i="56" s="1"/>
  <c r="S122" i="56"/>
  <c r="T122" i="56" s="1"/>
  <c r="S121" i="56"/>
  <c r="T121" i="56" s="1"/>
  <c r="S120" i="56"/>
  <c r="T120" i="56" s="1"/>
  <c r="S119" i="56"/>
  <c r="T119" i="56" s="1"/>
  <c r="S118" i="56"/>
  <c r="T118" i="56" s="1"/>
  <c r="S117" i="56"/>
  <c r="T117" i="56" s="1"/>
  <c r="S116" i="56"/>
  <c r="T116" i="56" s="1"/>
  <c r="S115" i="56"/>
  <c r="T115" i="56" s="1"/>
  <c r="S114" i="56"/>
  <c r="T114" i="56" s="1"/>
  <c r="S113" i="56"/>
  <c r="T113" i="56" s="1"/>
  <c r="S112" i="56"/>
  <c r="T112" i="56" s="1"/>
  <c r="S111" i="56"/>
  <c r="T111" i="56" s="1"/>
  <c r="S110" i="56"/>
  <c r="T110" i="56" s="1"/>
  <c r="S109" i="56"/>
  <c r="T109" i="56" s="1"/>
  <c r="S108" i="56"/>
  <c r="T108" i="56" s="1"/>
  <c r="S107" i="56"/>
  <c r="T107" i="56" s="1"/>
  <c r="S106" i="56"/>
  <c r="T106" i="56" s="1"/>
  <c r="S105" i="56"/>
  <c r="T105" i="56" s="1"/>
  <c r="S104" i="56"/>
  <c r="T104" i="56" s="1"/>
  <c r="S103" i="56"/>
  <c r="T103" i="56" s="1"/>
  <c r="S102" i="56"/>
  <c r="T102" i="56" s="1"/>
  <c r="S101" i="56"/>
  <c r="T101" i="56" s="1"/>
  <c r="S100" i="56"/>
  <c r="T100" i="56" s="1"/>
  <c r="S99" i="56"/>
  <c r="T99" i="56" s="1"/>
  <c r="S98" i="56"/>
  <c r="T98" i="56" s="1"/>
  <c r="S97" i="56"/>
  <c r="T97" i="56" s="1"/>
  <c r="S96" i="56"/>
  <c r="T96" i="56" s="1"/>
  <c r="S95" i="56"/>
  <c r="T95" i="56" s="1"/>
  <c r="S94" i="56"/>
  <c r="T94" i="56" s="1"/>
  <c r="S93" i="56"/>
  <c r="T93" i="56" s="1"/>
  <c r="S92" i="56"/>
  <c r="T92" i="56" s="1"/>
  <c r="S91" i="56"/>
  <c r="T91" i="56" s="1"/>
  <c r="S90" i="56"/>
  <c r="T90" i="56" s="1"/>
  <c r="S89" i="56"/>
  <c r="T89" i="56" s="1"/>
  <c r="S88" i="56"/>
  <c r="T88" i="56" s="1"/>
  <c r="S87" i="56"/>
  <c r="T87" i="56" s="1"/>
  <c r="S86" i="56"/>
  <c r="T86" i="56" s="1"/>
  <c r="S85" i="56"/>
  <c r="T85" i="56" s="1"/>
  <c r="S84" i="56"/>
  <c r="T84" i="56" s="1"/>
  <c r="S83" i="56"/>
  <c r="T83" i="56" s="1"/>
  <c r="S82" i="56"/>
  <c r="T82" i="56" s="1"/>
  <c r="S81" i="56"/>
  <c r="T81" i="56" s="1"/>
  <c r="S80" i="56"/>
  <c r="T80" i="56" s="1"/>
  <c r="S79" i="56"/>
  <c r="T79" i="56" s="1"/>
  <c r="S78" i="56"/>
  <c r="T78" i="56" s="1"/>
  <c r="S77" i="56"/>
  <c r="T77" i="56" s="1"/>
  <c r="S76" i="56"/>
  <c r="T76" i="56" s="1"/>
  <c r="S75" i="56"/>
  <c r="T75" i="56" s="1"/>
  <c r="S74" i="56"/>
  <c r="T74" i="56" s="1"/>
  <c r="S73" i="56"/>
  <c r="T73" i="56" s="1"/>
  <c r="S72" i="56"/>
  <c r="T72" i="56" s="1"/>
  <c r="S71" i="56"/>
  <c r="T71" i="56" s="1"/>
  <c r="S70" i="56"/>
  <c r="T70" i="56" s="1"/>
  <c r="S69" i="56"/>
  <c r="T69" i="56" s="1"/>
  <c r="S68" i="56"/>
  <c r="T68" i="56" s="1"/>
  <c r="S67" i="56"/>
  <c r="T67" i="56" s="1"/>
  <c r="S66" i="56"/>
  <c r="T66" i="56" s="1"/>
  <c r="S65" i="56"/>
  <c r="T65" i="56" s="1"/>
  <c r="S64" i="56"/>
  <c r="T64" i="56" s="1"/>
  <c r="S63" i="56"/>
  <c r="T63" i="56" s="1"/>
  <c r="S62" i="56"/>
  <c r="T62" i="56" s="1"/>
  <c r="S61" i="56"/>
  <c r="T61" i="56" s="1"/>
  <c r="S60" i="56"/>
  <c r="T60" i="56" s="1"/>
  <c r="S59" i="56"/>
  <c r="T59" i="56" s="1"/>
  <c r="Q59" i="56"/>
  <c r="A59" i="56"/>
  <c r="R59" i="56" s="1"/>
  <c r="S58" i="56"/>
  <c r="T58" i="56" s="1"/>
  <c r="S57" i="56"/>
  <c r="T57" i="56" s="1"/>
  <c r="S56" i="56"/>
  <c r="T56" i="56" s="1"/>
  <c r="S55" i="56"/>
  <c r="T55" i="56" s="1"/>
  <c r="S54" i="56"/>
  <c r="T54" i="56" s="1"/>
  <c r="S53" i="56"/>
  <c r="T53" i="56" s="1"/>
  <c r="S52" i="56"/>
  <c r="T52" i="56" s="1"/>
  <c r="S51" i="56"/>
  <c r="T51" i="56" s="1"/>
  <c r="S50" i="56"/>
  <c r="T50" i="56" s="1"/>
  <c r="S49" i="56"/>
  <c r="T49" i="56" s="1"/>
  <c r="S48" i="56"/>
  <c r="T48" i="56" s="1"/>
  <c r="S47" i="56"/>
  <c r="T47" i="56" s="1"/>
  <c r="S46" i="56"/>
  <c r="T46" i="56" s="1"/>
  <c r="S45" i="56"/>
  <c r="T45" i="56" s="1"/>
  <c r="S44" i="56"/>
  <c r="T44" i="56" s="1"/>
  <c r="S43" i="56"/>
  <c r="T43" i="56" s="1"/>
  <c r="S42" i="56"/>
  <c r="T42" i="56" s="1"/>
  <c r="S41" i="56"/>
  <c r="T41" i="56" s="1"/>
  <c r="S40" i="56"/>
  <c r="T40" i="56" s="1"/>
  <c r="S39" i="56"/>
  <c r="T39" i="56" s="1"/>
  <c r="S38" i="56"/>
  <c r="T38" i="56" s="1"/>
  <c r="S37" i="56"/>
  <c r="T37" i="56" s="1"/>
  <c r="S36" i="56"/>
  <c r="T36" i="56" s="1"/>
  <c r="S35" i="56"/>
  <c r="T35" i="56" s="1"/>
  <c r="S34" i="56"/>
  <c r="T34" i="56" s="1"/>
  <c r="S33" i="56"/>
  <c r="T33" i="56" s="1"/>
  <c r="S32" i="56"/>
  <c r="T32" i="56" s="1"/>
  <c r="S31" i="56"/>
  <c r="T31" i="56" s="1"/>
  <c r="S30" i="56"/>
  <c r="T30" i="56" s="1"/>
  <c r="S29" i="56"/>
  <c r="T29" i="56" s="1"/>
  <c r="S28" i="56"/>
  <c r="T28" i="56" s="1"/>
  <c r="S27" i="56"/>
  <c r="T27" i="56" s="1"/>
  <c r="S26" i="56"/>
  <c r="T26" i="56" s="1"/>
  <c r="S25" i="56"/>
  <c r="T25" i="56" s="1"/>
  <c r="S24" i="56"/>
  <c r="T24" i="56" s="1"/>
  <c r="S23" i="56"/>
  <c r="T23" i="56" s="1"/>
  <c r="S22" i="56"/>
  <c r="T22" i="56" s="1"/>
  <c r="S21" i="56"/>
  <c r="T21" i="56" s="1"/>
  <c r="S20" i="56"/>
  <c r="T20" i="56" s="1"/>
  <c r="S19" i="56"/>
  <c r="T19" i="56" s="1"/>
  <c r="S18" i="56"/>
  <c r="T18" i="56" s="1"/>
  <c r="S17" i="56"/>
  <c r="T17" i="56" s="1"/>
  <c r="S16" i="56"/>
  <c r="T16" i="56" s="1"/>
  <c r="Q16" i="56"/>
  <c r="A16" i="56"/>
  <c r="R16" i="56" s="1"/>
  <c r="S15" i="56"/>
  <c r="T15" i="56" s="1"/>
  <c r="S14" i="56"/>
  <c r="T14" i="56" s="1"/>
  <c r="S13" i="56"/>
  <c r="T13" i="56" s="1"/>
  <c r="S12" i="56"/>
  <c r="T12" i="56" s="1"/>
  <c r="S11" i="56"/>
  <c r="T11" i="56" s="1"/>
  <c r="S10" i="56"/>
  <c r="T10" i="56" s="1"/>
  <c r="S9" i="56"/>
  <c r="T9" i="56" s="1"/>
  <c r="S8" i="56"/>
  <c r="T8" i="56" s="1"/>
  <c r="AA7" i="56"/>
  <c r="Z7" i="56"/>
  <c r="S7" i="56"/>
  <c r="T7" i="56" s="1"/>
  <c r="S82" i="46"/>
  <c r="T82" i="46" s="1"/>
  <c r="S83" i="46"/>
  <c r="T83" i="46" s="1"/>
  <c r="S84" i="46"/>
  <c r="T84" i="46" s="1"/>
  <c r="S85" i="46"/>
  <c r="T85" i="46" s="1"/>
  <c r="S86" i="46"/>
  <c r="T86" i="46" s="1"/>
  <c r="S87" i="46"/>
  <c r="T87" i="46" s="1"/>
  <c r="S88" i="46"/>
  <c r="T88" i="46" s="1"/>
  <c r="S89" i="46"/>
  <c r="T89" i="46" s="1"/>
  <c r="S90" i="46"/>
  <c r="T90" i="46" s="1"/>
  <c r="S91" i="46"/>
  <c r="T91" i="46" s="1"/>
  <c r="S92" i="46"/>
  <c r="T92" i="46" s="1"/>
  <c r="S93" i="46"/>
  <c r="T93" i="46" s="1"/>
  <c r="S94" i="46"/>
  <c r="T94" i="46" s="1"/>
  <c r="S95" i="46"/>
  <c r="T95" i="46" s="1"/>
  <c r="S96" i="46"/>
  <c r="T96" i="46" s="1"/>
  <c r="S97" i="46"/>
  <c r="T97" i="46" s="1"/>
  <c r="S98" i="46"/>
  <c r="T98" i="46" s="1"/>
  <c r="S99" i="46"/>
  <c r="T99" i="46" s="1"/>
  <c r="S100" i="46"/>
  <c r="T100" i="46" s="1"/>
  <c r="S101" i="46"/>
  <c r="T101" i="46" s="1"/>
  <c r="S102" i="46"/>
  <c r="T102" i="46" s="1"/>
  <c r="S103" i="46"/>
  <c r="T103" i="46" s="1"/>
  <c r="S104" i="46"/>
  <c r="T104" i="46" s="1"/>
  <c r="S105" i="46"/>
  <c r="T105" i="46" s="1"/>
  <c r="S106" i="46"/>
  <c r="T106" i="46" s="1"/>
  <c r="S107" i="46"/>
  <c r="T107" i="46" s="1"/>
  <c r="S108" i="46"/>
  <c r="T108" i="46" s="1"/>
  <c r="S109" i="46"/>
  <c r="T109" i="46" s="1"/>
  <c r="S110" i="46"/>
  <c r="T110" i="46" s="1"/>
  <c r="S111" i="46"/>
  <c r="T111" i="46" s="1"/>
  <c r="S112" i="46"/>
  <c r="T112" i="46" s="1"/>
  <c r="S113" i="46"/>
  <c r="S114" i="46"/>
  <c r="T114" i="46" s="1"/>
  <c r="S115" i="46"/>
  <c r="T115" i="46" s="1"/>
  <c r="S116" i="46"/>
  <c r="T116" i="46" s="1"/>
  <c r="S73" i="46"/>
  <c r="T73" i="46" s="1"/>
  <c r="S74" i="46"/>
  <c r="T74" i="46" s="1"/>
  <c r="S75" i="46"/>
  <c r="T75" i="46" s="1"/>
  <c r="S76" i="46"/>
  <c r="T76" i="46" s="1"/>
  <c r="S77" i="46"/>
  <c r="T77" i="46" s="1"/>
  <c r="S78" i="46"/>
  <c r="T78" i="46" s="1"/>
  <c r="S79" i="46"/>
  <c r="T79" i="46" s="1"/>
  <c r="S80" i="46"/>
  <c r="T80" i="46" s="1"/>
  <c r="S81" i="46"/>
  <c r="T81" i="46" s="1"/>
  <c r="S63" i="46"/>
  <c r="S64" i="46"/>
  <c r="S65" i="46"/>
  <c r="S66" i="46"/>
  <c r="T66" i="46" s="1"/>
  <c r="S67" i="46"/>
  <c r="T67" i="46" s="1"/>
  <c r="S68" i="46"/>
  <c r="T68" i="46" s="1"/>
  <c r="S69" i="46"/>
  <c r="T69" i="46" s="1"/>
  <c r="S70" i="46"/>
  <c r="T70" i="46" s="1"/>
  <c r="S71" i="46"/>
  <c r="T71" i="46" s="1"/>
  <c r="S72" i="46"/>
  <c r="T72" i="46" s="1"/>
  <c r="S27" i="46"/>
  <c r="S28" i="46"/>
  <c r="S29" i="46"/>
  <c r="S30" i="46"/>
  <c r="S31" i="46"/>
  <c r="S32" i="46"/>
  <c r="S33" i="46"/>
  <c r="S34" i="46"/>
  <c r="S35" i="46"/>
  <c r="S36" i="46"/>
  <c r="S37" i="46"/>
  <c r="S38" i="46"/>
  <c r="S39" i="46"/>
  <c r="S40" i="46"/>
  <c r="S41" i="46"/>
  <c r="S42" i="46"/>
  <c r="S43" i="46"/>
  <c r="S44" i="46"/>
  <c r="S45" i="46"/>
  <c r="S46" i="46"/>
  <c r="S47" i="46"/>
  <c r="S48" i="46"/>
  <c r="S49" i="46"/>
  <c r="S50" i="46"/>
  <c r="S51" i="46"/>
  <c r="S52" i="46"/>
  <c r="S53" i="46"/>
  <c r="S54" i="46"/>
  <c r="S55" i="46"/>
  <c r="S56" i="46"/>
  <c r="S57" i="46"/>
  <c r="S58" i="46"/>
  <c r="S59" i="46"/>
  <c r="S60" i="46"/>
  <c r="S61" i="46"/>
  <c r="S62" i="46"/>
  <c r="S14" i="46"/>
  <c r="S15" i="46"/>
  <c r="S16" i="46"/>
  <c r="S17" i="46"/>
  <c r="S18" i="46"/>
  <c r="S19" i="46"/>
  <c r="S20" i="46"/>
  <c r="S21" i="46"/>
  <c r="S22" i="46"/>
  <c r="S23" i="46"/>
  <c r="S24" i="46"/>
  <c r="S25" i="46"/>
  <c r="S26" i="46"/>
  <c r="S12" i="46"/>
  <c r="S13" i="46"/>
  <c r="T113" i="46"/>
  <c r="S117" i="46"/>
  <c r="T117" i="46" s="1"/>
  <c r="S118" i="46"/>
  <c r="T118" i="46" s="1"/>
  <c r="S119" i="46"/>
  <c r="T119" i="46" s="1"/>
  <c r="S120" i="46"/>
  <c r="T120" i="46" s="1"/>
  <c r="S121" i="46"/>
  <c r="T121" i="46" s="1"/>
  <c r="S122" i="46"/>
  <c r="T122" i="46" s="1"/>
  <c r="S123" i="46"/>
  <c r="T123" i="46" s="1"/>
  <c r="S124" i="46"/>
  <c r="T124" i="46" s="1"/>
  <c r="S125" i="46"/>
  <c r="T125" i="46" s="1"/>
  <c r="S126" i="46"/>
  <c r="T126" i="46" s="1"/>
  <c r="S127" i="46"/>
  <c r="T127" i="46" s="1"/>
  <c r="S128" i="46"/>
  <c r="T128" i="46" s="1"/>
  <c r="S129" i="46"/>
  <c r="T129" i="46" s="1"/>
  <c r="S130" i="46"/>
  <c r="T130" i="46" s="1"/>
  <c r="S131" i="46"/>
  <c r="T131" i="46" s="1"/>
  <c r="S132" i="46"/>
  <c r="T132" i="46" s="1"/>
  <c r="S133" i="46"/>
  <c r="T133" i="46" s="1"/>
  <c r="S134" i="46"/>
  <c r="T134" i="46" s="1"/>
  <c r="S135" i="46"/>
  <c r="T135" i="46" s="1"/>
  <c r="S136" i="46"/>
  <c r="T136" i="46" s="1"/>
  <c r="S137" i="46"/>
  <c r="T137" i="46" s="1"/>
  <c r="S138" i="46"/>
  <c r="T138" i="46" s="1"/>
  <c r="S139" i="46"/>
  <c r="T139" i="46" s="1"/>
  <c r="S140" i="46"/>
  <c r="T140" i="46" s="1"/>
  <c r="S141" i="46"/>
  <c r="T141" i="46" s="1"/>
  <c r="S142" i="46"/>
  <c r="T142" i="46" s="1"/>
  <c r="S143" i="46"/>
  <c r="T143" i="46" s="1"/>
  <c r="S144" i="46"/>
  <c r="T144" i="46" s="1"/>
  <c r="S145" i="46"/>
  <c r="T145" i="46" s="1"/>
  <c r="S146" i="46"/>
  <c r="T146" i="46" s="1"/>
  <c r="S147" i="46"/>
  <c r="T147" i="46" s="1"/>
  <c r="S148" i="46"/>
  <c r="T148" i="46" s="1"/>
  <c r="S149" i="46"/>
  <c r="T149" i="46" s="1"/>
  <c r="S150" i="46"/>
  <c r="T150" i="46" s="1"/>
  <c r="S151" i="46"/>
  <c r="T151" i="46" s="1"/>
  <c r="S152" i="46"/>
  <c r="T152" i="46" s="1"/>
  <c r="S153" i="46"/>
  <c r="T153" i="46" s="1"/>
  <c r="S154" i="46"/>
  <c r="T154" i="46" s="1"/>
  <c r="S155" i="46"/>
  <c r="T155" i="46" s="1"/>
  <c r="S156" i="46"/>
  <c r="T156" i="46" s="1"/>
  <c r="S157" i="46"/>
  <c r="T157" i="46" s="1"/>
  <c r="S158" i="46"/>
  <c r="T158" i="46" s="1"/>
  <c r="S159" i="46"/>
  <c r="T159" i="46" s="1"/>
  <c r="S160" i="46"/>
  <c r="T160" i="46" s="1"/>
  <c r="S161" i="46"/>
  <c r="T161" i="46" s="1"/>
  <c r="S162" i="46"/>
  <c r="T162" i="46" s="1"/>
  <c r="S163" i="46"/>
  <c r="T163" i="46" s="1"/>
  <c r="S164" i="46"/>
  <c r="T164" i="46" s="1"/>
  <c r="S165" i="46"/>
  <c r="T165" i="46" s="1"/>
  <c r="S166" i="46"/>
  <c r="T166" i="46" s="1"/>
  <c r="S167" i="46"/>
  <c r="T167" i="46" s="1"/>
  <c r="S168" i="46"/>
  <c r="T168" i="46" s="1"/>
  <c r="S169" i="46"/>
  <c r="T169" i="46" s="1"/>
  <c r="S170" i="46"/>
  <c r="T170" i="46" s="1"/>
  <c r="S171" i="46"/>
  <c r="T171" i="46" s="1"/>
  <c r="Q29" i="57" l="1"/>
  <c r="A29" i="57" s="1"/>
  <c r="R29" i="57" s="1"/>
  <c r="Q33" i="57"/>
  <c r="A33" i="57" s="1"/>
  <c r="R33" i="57" s="1"/>
  <c r="Q26" i="57"/>
  <c r="A26" i="57" s="1"/>
  <c r="R26" i="57" s="1"/>
  <c r="Q30" i="57"/>
  <c r="A30" i="57" s="1"/>
  <c r="R30" i="57" s="1"/>
  <c r="Q34" i="57"/>
  <c r="A34" i="57" s="1"/>
  <c r="R34" i="57" s="1"/>
  <c r="Q28" i="57"/>
  <c r="A28" i="57" s="1"/>
  <c r="R28" i="57" s="1"/>
  <c r="Q32" i="57"/>
  <c r="A32" i="57" s="1"/>
  <c r="R32" i="57" s="1"/>
  <c r="Q27" i="57"/>
  <c r="A27" i="57" s="1"/>
  <c r="R27" i="57" s="1"/>
  <c r="Q143" i="56"/>
  <c r="A143" i="56" s="1"/>
  <c r="R143" i="56" s="1"/>
  <c r="S8" i="52"/>
  <c r="S9" i="52"/>
  <c r="S10" i="52"/>
  <c r="S11" i="52"/>
  <c r="S12" i="52"/>
  <c r="S13" i="52"/>
  <c r="S14" i="52"/>
  <c r="S15" i="52"/>
  <c r="S16" i="52"/>
  <c r="S17" i="52"/>
  <c r="S18" i="52"/>
  <c r="S19" i="52"/>
  <c r="S20" i="52"/>
  <c r="S21" i="52"/>
  <c r="S22" i="52"/>
  <c r="S23" i="52"/>
  <c r="S24" i="52"/>
  <c r="S25" i="52"/>
  <c r="S26" i="52"/>
  <c r="S27" i="52"/>
  <c r="S28" i="52"/>
  <c r="S29" i="52"/>
  <c r="S30" i="52"/>
  <c r="S31" i="52"/>
  <c r="S32" i="52"/>
  <c r="S33" i="52"/>
  <c r="S34" i="52"/>
  <c r="S35" i="52"/>
  <c r="S36" i="52"/>
  <c r="S37" i="52"/>
  <c r="S38" i="52"/>
  <c r="S39" i="52"/>
  <c r="S40" i="52"/>
  <c r="S41" i="52"/>
  <c r="S42" i="52"/>
  <c r="S43" i="52"/>
  <c r="S44" i="52"/>
  <c r="S45" i="52"/>
  <c r="S46" i="52"/>
  <c r="S47" i="52"/>
  <c r="S48" i="52"/>
  <c r="S49" i="52"/>
  <c r="S50" i="52"/>
  <c r="S51" i="52"/>
  <c r="S52" i="52"/>
  <c r="S53" i="52"/>
  <c r="S54" i="52"/>
  <c r="S55" i="52"/>
  <c r="S56" i="52"/>
  <c r="S57" i="52"/>
  <c r="S58" i="52"/>
  <c r="S59" i="52"/>
  <c r="S60" i="52"/>
  <c r="S61" i="52"/>
  <c r="S62" i="52"/>
  <c r="S63" i="52"/>
  <c r="S64" i="52"/>
  <c r="S65" i="52"/>
  <c r="S66" i="52"/>
  <c r="S67" i="52"/>
  <c r="S68" i="52"/>
  <c r="S69" i="52"/>
  <c r="S70" i="52"/>
  <c r="S71" i="52"/>
  <c r="S72" i="52"/>
  <c r="S73" i="52"/>
  <c r="S74" i="52"/>
  <c r="S75" i="52"/>
  <c r="S76" i="52"/>
  <c r="S77" i="52"/>
  <c r="S78" i="52"/>
  <c r="S79" i="52"/>
  <c r="S80" i="52"/>
  <c r="S81" i="52"/>
  <c r="S82" i="52"/>
  <c r="S83" i="52"/>
  <c r="S84" i="52"/>
  <c r="S85" i="52"/>
  <c r="S86" i="52"/>
  <c r="S87" i="52"/>
  <c r="S88" i="52"/>
  <c r="S89" i="52"/>
  <c r="S90" i="52"/>
  <c r="S91" i="52"/>
  <c r="S92" i="52"/>
  <c r="S93" i="52"/>
  <c r="S94" i="52"/>
  <c r="S95" i="52"/>
  <c r="S96" i="52"/>
  <c r="S97" i="52"/>
  <c r="S98" i="52"/>
  <c r="S99" i="52"/>
  <c r="S100" i="52"/>
  <c r="S101" i="52"/>
  <c r="S102" i="52"/>
  <c r="S103" i="52"/>
  <c r="S104" i="52"/>
  <c r="S105" i="52"/>
  <c r="S106" i="52"/>
  <c r="S107" i="52"/>
  <c r="S108" i="52"/>
  <c r="S109" i="52"/>
  <c r="S110" i="52"/>
  <c r="S111" i="52"/>
  <c r="S112" i="52"/>
  <c r="S113" i="52"/>
  <c r="S114" i="52"/>
  <c r="S115" i="52"/>
  <c r="S116" i="52"/>
  <c r="S384" i="54" l="1"/>
  <c r="T384" i="54" s="1"/>
  <c r="A384" i="54"/>
  <c r="R384" i="54" s="1"/>
  <c r="S383" i="54"/>
  <c r="T383" i="54" s="1"/>
  <c r="A383" i="54"/>
  <c r="R383" i="54" s="1"/>
  <c r="S382" i="54"/>
  <c r="T382" i="54" s="1"/>
  <c r="A382" i="54"/>
  <c r="R382" i="54" s="1"/>
  <c r="S381" i="54"/>
  <c r="T381" i="54" s="1"/>
  <c r="A381" i="54"/>
  <c r="R381" i="54" s="1"/>
  <c r="S380" i="54"/>
  <c r="T380" i="54" s="1"/>
  <c r="A380" i="54"/>
  <c r="R380" i="54" s="1"/>
  <c r="S379" i="54"/>
  <c r="T379" i="54" s="1"/>
  <c r="A379" i="54"/>
  <c r="R379" i="54" s="1"/>
  <c r="S378" i="54"/>
  <c r="T378" i="54" s="1"/>
  <c r="A378" i="54"/>
  <c r="R378" i="54" s="1"/>
  <c r="S377" i="54"/>
  <c r="T377" i="54" s="1"/>
  <c r="A377" i="54"/>
  <c r="R377" i="54" s="1"/>
  <c r="S376" i="54"/>
  <c r="T376" i="54" s="1"/>
  <c r="A376" i="54"/>
  <c r="R376" i="54" s="1"/>
  <c r="A375" i="54"/>
  <c r="R375" i="54" s="1"/>
  <c r="S374" i="54"/>
  <c r="T374" i="54" s="1"/>
  <c r="A374" i="54"/>
  <c r="R374" i="54" s="1"/>
  <c r="S373" i="54"/>
  <c r="T373" i="54" s="1"/>
  <c r="A373" i="54"/>
  <c r="R373" i="54" s="1"/>
  <c r="S372" i="54"/>
  <c r="T372" i="54" s="1"/>
  <c r="A372" i="54"/>
  <c r="R372" i="54" s="1"/>
  <c r="S371" i="54"/>
  <c r="T371" i="54" s="1"/>
  <c r="A371" i="54"/>
  <c r="R371" i="54" s="1"/>
  <c r="S370" i="54"/>
  <c r="T370" i="54" s="1"/>
  <c r="A370" i="54"/>
  <c r="R370" i="54" s="1"/>
  <c r="S369" i="54"/>
  <c r="T369" i="54" s="1"/>
  <c r="A369" i="54"/>
  <c r="R369" i="54" s="1"/>
  <c r="S368" i="54"/>
  <c r="T368" i="54" s="1"/>
  <c r="A368" i="54"/>
  <c r="R368" i="54" s="1"/>
  <c r="S367" i="54"/>
  <c r="T367" i="54" s="1"/>
  <c r="A367" i="54"/>
  <c r="R367" i="54" s="1"/>
  <c r="S366" i="54"/>
  <c r="T366" i="54" s="1"/>
  <c r="A366" i="54"/>
  <c r="R366" i="54" s="1"/>
  <c r="S365" i="54"/>
  <c r="T365" i="54" s="1"/>
  <c r="A365" i="54"/>
  <c r="R365" i="54" s="1"/>
  <c r="S364" i="54"/>
  <c r="T364" i="54" s="1"/>
  <c r="A364" i="54"/>
  <c r="R364" i="54" s="1"/>
  <c r="S363" i="54"/>
  <c r="T363" i="54" s="1"/>
  <c r="A363" i="54"/>
  <c r="R363" i="54" s="1"/>
  <c r="S362" i="54"/>
  <c r="T362" i="54" s="1"/>
  <c r="A362" i="54"/>
  <c r="R362" i="54" s="1"/>
  <c r="A361" i="54"/>
  <c r="A360" i="54"/>
  <c r="A359" i="54"/>
  <c r="A358" i="54"/>
  <c r="A357" i="54"/>
  <c r="A356" i="54"/>
  <c r="A355" i="54"/>
  <c r="A354" i="54"/>
  <c r="A353" i="54"/>
  <c r="A352" i="54"/>
  <c r="A351" i="54"/>
  <c r="A350" i="54"/>
  <c r="A349" i="54"/>
  <c r="A348" i="54"/>
  <c r="A347" i="54"/>
  <c r="A346" i="54"/>
  <c r="A345" i="54"/>
  <c r="A344" i="54"/>
  <c r="S343" i="54"/>
  <c r="T343" i="54" s="1"/>
  <c r="A343" i="54"/>
  <c r="R343" i="54" s="1"/>
  <c r="A342" i="54"/>
  <c r="A341" i="54"/>
  <c r="A340" i="54"/>
  <c r="S339" i="54"/>
  <c r="T339" i="54" s="1"/>
  <c r="A339" i="54"/>
  <c r="R339" i="54" s="1"/>
  <c r="S338" i="54"/>
  <c r="T338" i="54" s="1"/>
  <c r="A338" i="54"/>
  <c r="R338" i="54" s="1"/>
  <c r="S337" i="54"/>
  <c r="T337" i="54" s="1"/>
  <c r="A337" i="54"/>
  <c r="R337" i="54" s="1"/>
  <c r="S336" i="54"/>
  <c r="T336" i="54" s="1"/>
  <c r="A336" i="54"/>
  <c r="R336" i="54" s="1"/>
  <c r="S335" i="54"/>
  <c r="T335" i="54" s="1"/>
  <c r="A335" i="54"/>
  <c r="R335" i="54" s="1"/>
  <c r="S334" i="54"/>
  <c r="T334" i="54" s="1"/>
  <c r="A334" i="54"/>
  <c r="R334" i="54" s="1"/>
  <c r="S333" i="54"/>
  <c r="T333" i="54" s="1"/>
  <c r="A333" i="54"/>
  <c r="R333" i="54" s="1"/>
  <c r="S332" i="54"/>
  <c r="T332" i="54" s="1"/>
  <c r="A332" i="54"/>
  <c r="R332" i="54" s="1"/>
  <c r="S331" i="54"/>
  <c r="T331" i="54" s="1"/>
  <c r="A331" i="54"/>
  <c r="R331" i="54" s="1"/>
  <c r="S330" i="54"/>
  <c r="T330" i="54" s="1"/>
  <c r="Q330" i="54"/>
  <c r="A330" i="54"/>
  <c r="R330" i="54" s="1"/>
  <c r="S329" i="54"/>
  <c r="T329" i="54" s="1"/>
  <c r="Q329" i="54"/>
  <c r="A329" i="54"/>
  <c r="R329" i="54" s="1"/>
  <c r="S328" i="54"/>
  <c r="T328" i="54" s="1"/>
  <c r="Q328" i="54"/>
  <c r="A328" i="54"/>
  <c r="R328" i="54" s="1"/>
  <c r="S327" i="54"/>
  <c r="T327" i="54" s="1"/>
  <c r="Q327" i="54"/>
  <c r="A327" i="54"/>
  <c r="R327" i="54" s="1"/>
  <c r="S326" i="54"/>
  <c r="T326" i="54" s="1"/>
  <c r="Q326" i="54"/>
  <c r="A326" i="54"/>
  <c r="R326" i="54" s="1"/>
  <c r="S325" i="54"/>
  <c r="T325" i="54" s="1"/>
  <c r="Q325" i="54"/>
  <c r="A325" i="54"/>
  <c r="R325" i="54" s="1"/>
  <c r="S324" i="54"/>
  <c r="T324" i="54" s="1"/>
  <c r="Q324" i="54"/>
  <c r="A324" i="54"/>
  <c r="R324" i="54" s="1"/>
  <c r="S323" i="54"/>
  <c r="T323" i="54" s="1"/>
  <c r="Q323" i="54"/>
  <c r="A323" i="54"/>
  <c r="R323" i="54" s="1"/>
  <c r="S322" i="54"/>
  <c r="T322" i="54" s="1"/>
  <c r="Q322" i="54"/>
  <c r="A322" i="54"/>
  <c r="R322" i="54" s="1"/>
  <c r="S321" i="54"/>
  <c r="T321" i="54" s="1"/>
  <c r="Q321" i="54"/>
  <c r="A321" i="54"/>
  <c r="R321" i="54" s="1"/>
  <c r="S320" i="54"/>
  <c r="T320" i="54" s="1"/>
  <c r="Q320" i="54"/>
  <c r="A320" i="54"/>
  <c r="R320" i="54" s="1"/>
  <c r="S319" i="54"/>
  <c r="T319" i="54" s="1"/>
  <c r="Q319" i="54"/>
  <c r="A319" i="54"/>
  <c r="R319" i="54" s="1"/>
  <c r="S318" i="54"/>
  <c r="T318" i="54" s="1"/>
  <c r="Q318" i="54"/>
  <c r="A318" i="54"/>
  <c r="R318" i="54" s="1"/>
  <c r="S317" i="54"/>
  <c r="T317" i="54" s="1"/>
  <c r="Q317" i="54"/>
  <c r="A317" i="54"/>
  <c r="R317" i="54" s="1"/>
  <c r="S316" i="54"/>
  <c r="T316" i="54" s="1"/>
  <c r="Q316" i="54"/>
  <c r="A316" i="54"/>
  <c r="R316" i="54" s="1"/>
  <c r="S315" i="54"/>
  <c r="T315" i="54" s="1"/>
  <c r="Q315" i="54"/>
  <c r="A315" i="54"/>
  <c r="R315" i="54" s="1"/>
  <c r="S314" i="54"/>
  <c r="T314" i="54" s="1"/>
  <c r="Q314" i="54"/>
  <c r="A314" i="54"/>
  <c r="R314" i="54" s="1"/>
  <c r="S313" i="54"/>
  <c r="T313" i="54" s="1"/>
  <c r="Q313" i="54"/>
  <c r="A313" i="54"/>
  <c r="R313" i="54" s="1"/>
  <c r="S312" i="54"/>
  <c r="T312" i="54" s="1"/>
  <c r="Q312" i="54"/>
  <c r="A312" i="54"/>
  <c r="R312" i="54" s="1"/>
  <c r="S311" i="54"/>
  <c r="T311" i="54" s="1"/>
  <c r="Q311" i="54"/>
  <c r="A311" i="54"/>
  <c r="R311" i="54" s="1"/>
  <c r="S310" i="54"/>
  <c r="T310" i="54" s="1"/>
  <c r="Q310" i="54"/>
  <c r="A310" i="54"/>
  <c r="R310" i="54" s="1"/>
  <c r="S309" i="54"/>
  <c r="T309" i="54" s="1"/>
  <c r="Q309" i="54"/>
  <c r="A309" i="54"/>
  <c r="R309" i="54" s="1"/>
  <c r="S308" i="54"/>
  <c r="T308" i="54" s="1"/>
  <c r="Q308" i="54"/>
  <c r="A308" i="54"/>
  <c r="R308" i="54" s="1"/>
  <c r="S307" i="54"/>
  <c r="T307" i="54" s="1"/>
  <c r="Q307" i="54"/>
  <c r="A307" i="54"/>
  <c r="R307" i="54" s="1"/>
  <c r="S306" i="54"/>
  <c r="T306" i="54" s="1"/>
  <c r="Q306" i="54"/>
  <c r="A306" i="54"/>
  <c r="R306" i="54" s="1"/>
  <c r="S305" i="54"/>
  <c r="T305" i="54" s="1"/>
  <c r="Q305" i="54"/>
  <c r="A305" i="54"/>
  <c r="R305" i="54" s="1"/>
  <c r="S304" i="54"/>
  <c r="T304" i="54" s="1"/>
  <c r="Q304" i="54"/>
  <c r="A304" i="54"/>
  <c r="R304" i="54" s="1"/>
  <c r="S303" i="54"/>
  <c r="T303" i="54" s="1"/>
  <c r="Q303" i="54"/>
  <c r="A303" i="54"/>
  <c r="R303" i="54" s="1"/>
  <c r="S302" i="54"/>
  <c r="T302" i="54" s="1"/>
  <c r="Q302" i="54"/>
  <c r="A302" i="54"/>
  <c r="R302" i="54" s="1"/>
  <c r="S301" i="54"/>
  <c r="T301" i="54" s="1"/>
  <c r="Q301" i="54"/>
  <c r="A301" i="54"/>
  <c r="R301" i="54" s="1"/>
  <c r="S300" i="54"/>
  <c r="T300" i="54" s="1"/>
  <c r="Q300" i="54"/>
  <c r="A300" i="54"/>
  <c r="R300" i="54" s="1"/>
  <c r="S299" i="54"/>
  <c r="T299" i="54" s="1"/>
  <c r="Q299" i="54"/>
  <c r="A299" i="54"/>
  <c r="R299" i="54" s="1"/>
  <c r="S298" i="54"/>
  <c r="T298" i="54" s="1"/>
  <c r="Q298" i="54"/>
  <c r="A298" i="54"/>
  <c r="R298" i="54" s="1"/>
  <c r="S297" i="54"/>
  <c r="T297" i="54" s="1"/>
  <c r="Q297" i="54"/>
  <c r="A297" i="54"/>
  <c r="R297" i="54" s="1"/>
  <c r="S296" i="54"/>
  <c r="T296" i="54" s="1"/>
  <c r="Q296" i="54"/>
  <c r="A296" i="54"/>
  <c r="R296" i="54" s="1"/>
  <c r="S295" i="54"/>
  <c r="T295" i="54" s="1"/>
  <c r="Q295" i="54"/>
  <c r="A295" i="54"/>
  <c r="R295" i="54" s="1"/>
  <c r="S294" i="54"/>
  <c r="T294" i="54" s="1"/>
  <c r="Q294" i="54"/>
  <c r="A294" i="54"/>
  <c r="R294" i="54" s="1"/>
  <c r="S293" i="54"/>
  <c r="T293" i="54" s="1"/>
  <c r="Q293" i="54"/>
  <c r="A293" i="54"/>
  <c r="R293" i="54" s="1"/>
  <c r="S292" i="54"/>
  <c r="T292" i="54" s="1"/>
  <c r="Q292" i="54"/>
  <c r="A292" i="54"/>
  <c r="R292" i="54" s="1"/>
  <c r="S291" i="54"/>
  <c r="T291" i="54" s="1"/>
  <c r="Q291" i="54"/>
  <c r="A291" i="54"/>
  <c r="R291" i="54" s="1"/>
  <c r="S290" i="54"/>
  <c r="T290" i="54" s="1"/>
  <c r="Q290" i="54"/>
  <c r="A290" i="54"/>
  <c r="R290" i="54" s="1"/>
  <c r="S289" i="54"/>
  <c r="T289" i="54" s="1"/>
  <c r="Q289" i="54"/>
  <c r="A289" i="54"/>
  <c r="R289" i="54" s="1"/>
  <c r="S288" i="54"/>
  <c r="T288" i="54" s="1"/>
  <c r="Q288" i="54"/>
  <c r="A288" i="54"/>
  <c r="R288" i="54" s="1"/>
  <c r="S287" i="54"/>
  <c r="T287" i="54" s="1"/>
  <c r="Q287" i="54"/>
  <c r="A287" i="54"/>
  <c r="R287" i="54" s="1"/>
  <c r="S286" i="54"/>
  <c r="T286" i="54" s="1"/>
  <c r="Q286" i="54"/>
  <c r="A286" i="54"/>
  <c r="R286" i="54" s="1"/>
  <c r="S285" i="54"/>
  <c r="T285" i="54" s="1"/>
  <c r="Q285" i="54"/>
  <c r="A285" i="54"/>
  <c r="R285" i="54" s="1"/>
  <c r="S284" i="54"/>
  <c r="T284" i="54" s="1"/>
  <c r="Q284" i="54"/>
  <c r="A284" i="54"/>
  <c r="R284" i="54" s="1"/>
  <c r="S283" i="54"/>
  <c r="T283" i="54" s="1"/>
  <c r="Q283" i="54"/>
  <c r="A283" i="54"/>
  <c r="R283" i="54" s="1"/>
  <c r="S282" i="54"/>
  <c r="T282" i="54" s="1"/>
  <c r="Q282" i="54"/>
  <c r="A282" i="54"/>
  <c r="R282" i="54" s="1"/>
  <c r="S281" i="54"/>
  <c r="T281" i="54" s="1"/>
  <c r="Q281" i="54"/>
  <c r="A281" i="54"/>
  <c r="R281" i="54" s="1"/>
  <c r="S280" i="54"/>
  <c r="T280" i="54" s="1"/>
  <c r="Q280" i="54"/>
  <c r="A280" i="54"/>
  <c r="R280" i="54" s="1"/>
  <c r="S279" i="54"/>
  <c r="T279" i="54" s="1"/>
  <c r="Q279" i="54"/>
  <c r="A279" i="54"/>
  <c r="R279" i="54" s="1"/>
  <c r="S278" i="54"/>
  <c r="T278" i="54" s="1"/>
  <c r="Q278" i="54"/>
  <c r="A278" i="54"/>
  <c r="R278" i="54" s="1"/>
  <c r="S277" i="54"/>
  <c r="T277" i="54" s="1"/>
  <c r="Q277" i="54"/>
  <c r="A277" i="54"/>
  <c r="R277" i="54" s="1"/>
  <c r="S276" i="54"/>
  <c r="T276" i="54" s="1"/>
  <c r="Q276" i="54"/>
  <c r="A276" i="54"/>
  <c r="R276" i="54" s="1"/>
  <c r="S275" i="54"/>
  <c r="T275" i="54" s="1"/>
  <c r="Q275" i="54"/>
  <c r="A275" i="54"/>
  <c r="R275" i="54" s="1"/>
  <c r="S274" i="54"/>
  <c r="T274" i="54" s="1"/>
  <c r="Q274" i="54"/>
  <c r="A274" i="54"/>
  <c r="R274" i="54" s="1"/>
  <c r="S273" i="54"/>
  <c r="T273" i="54" s="1"/>
  <c r="Q273" i="54"/>
  <c r="A273" i="54"/>
  <c r="R273" i="54" s="1"/>
  <c r="S272" i="54"/>
  <c r="T272" i="54" s="1"/>
  <c r="Q272" i="54"/>
  <c r="A272" i="54"/>
  <c r="R272" i="54" s="1"/>
  <c r="S271" i="54"/>
  <c r="T271" i="54" s="1"/>
  <c r="Q271" i="54"/>
  <c r="A271" i="54"/>
  <c r="R271" i="54" s="1"/>
  <c r="S270" i="54"/>
  <c r="T270" i="54" s="1"/>
  <c r="Q270" i="54"/>
  <c r="A270" i="54"/>
  <c r="R270" i="54" s="1"/>
  <c r="S269" i="54"/>
  <c r="T269" i="54" s="1"/>
  <c r="Q269" i="54"/>
  <c r="A269" i="54"/>
  <c r="R269" i="54" s="1"/>
  <c r="S268" i="54"/>
  <c r="T268" i="54" s="1"/>
  <c r="Q268" i="54"/>
  <c r="A268" i="54"/>
  <c r="R268" i="54" s="1"/>
  <c r="S267" i="54"/>
  <c r="T267" i="54" s="1"/>
  <c r="Q267" i="54"/>
  <c r="A267" i="54"/>
  <c r="R267" i="54" s="1"/>
  <c r="S266" i="54"/>
  <c r="T266" i="54" s="1"/>
  <c r="Q266" i="54"/>
  <c r="A266" i="54"/>
  <c r="R266" i="54" s="1"/>
  <c r="S265" i="54"/>
  <c r="T265" i="54" s="1"/>
  <c r="Q265" i="54"/>
  <c r="A265" i="54"/>
  <c r="R265" i="54" s="1"/>
  <c r="S264" i="54"/>
  <c r="T264" i="54" s="1"/>
  <c r="Q264" i="54"/>
  <c r="A264" i="54"/>
  <c r="R264" i="54" s="1"/>
  <c r="S263" i="54"/>
  <c r="T263" i="54" s="1"/>
  <c r="Q263" i="54"/>
  <c r="A263" i="54"/>
  <c r="R263" i="54" s="1"/>
  <c r="S262" i="54"/>
  <c r="T262" i="54" s="1"/>
  <c r="Q262" i="54"/>
  <c r="A262" i="54"/>
  <c r="R262" i="54" s="1"/>
  <c r="S261" i="54"/>
  <c r="T261" i="54" s="1"/>
  <c r="Q261" i="54"/>
  <c r="A261" i="54"/>
  <c r="R261" i="54" s="1"/>
  <c r="S260" i="54"/>
  <c r="T260" i="54" s="1"/>
  <c r="Q260" i="54"/>
  <c r="A260" i="54"/>
  <c r="R260" i="54" s="1"/>
  <c r="S259" i="54"/>
  <c r="T259" i="54" s="1"/>
  <c r="Q259" i="54"/>
  <c r="A259" i="54"/>
  <c r="R259" i="54" s="1"/>
  <c r="S258" i="54"/>
  <c r="T258" i="54" s="1"/>
  <c r="Q258" i="54"/>
  <c r="A258" i="54"/>
  <c r="R258" i="54" s="1"/>
  <c r="S257" i="54"/>
  <c r="T257" i="54" s="1"/>
  <c r="Q257" i="54"/>
  <c r="A257" i="54"/>
  <c r="R257" i="54" s="1"/>
  <c r="S256" i="54"/>
  <c r="T256" i="54" s="1"/>
  <c r="Q256" i="54"/>
  <c r="A256" i="54"/>
  <c r="R256" i="54" s="1"/>
  <c r="S255" i="54"/>
  <c r="T255" i="54" s="1"/>
  <c r="Q255" i="54"/>
  <c r="A255" i="54"/>
  <c r="R255" i="54" s="1"/>
  <c r="S254" i="54"/>
  <c r="T254" i="54" s="1"/>
  <c r="Q254" i="54"/>
  <c r="A254" i="54"/>
  <c r="R254" i="54" s="1"/>
  <c r="S253" i="54"/>
  <c r="T253" i="54" s="1"/>
  <c r="Q253" i="54"/>
  <c r="A253" i="54"/>
  <c r="R253" i="54" s="1"/>
  <c r="S252" i="54"/>
  <c r="T252" i="54" s="1"/>
  <c r="Q252" i="54"/>
  <c r="A252" i="54"/>
  <c r="R252" i="54" s="1"/>
  <c r="S251" i="54"/>
  <c r="T251" i="54" s="1"/>
  <c r="Q251" i="54"/>
  <c r="A251" i="54"/>
  <c r="R251" i="54" s="1"/>
  <c r="S250" i="54"/>
  <c r="T250" i="54" s="1"/>
  <c r="Q250" i="54"/>
  <c r="A250" i="54"/>
  <c r="R250" i="54" s="1"/>
  <c r="S249" i="54"/>
  <c r="T249" i="54" s="1"/>
  <c r="Q249" i="54"/>
  <c r="A249" i="54"/>
  <c r="R249" i="54" s="1"/>
  <c r="S248" i="54"/>
  <c r="T248" i="54" s="1"/>
  <c r="Q248" i="54"/>
  <c r="A248" i="54"/>
  <c r="R248" i="54" s="1"/>
  <c r="S247" i="54"/>
  <c r="T247" i="54" s="1"/>
  <c r="Q247" i="54"/>
  <c r="A247" i="54"/>
  <c r="R247" i="54" s="1"/>
  <c r="S246" i="54"/>
  <c r="T246" i="54" s="1"/>
  <c r="Q246" i="54"/>
  <c r="A246" i="54"/>
  <c r="R246" i="54" s="1"/>
  <c r="S245" i="54"/>
  <c r="T245" i="54" s="1"/>
  <c r="Q245" i="54"/>
  <c r="A245" i="54"/>
  <c r="R245" i="54" s="1"/>
  <c r="S244" i="54"/>
  <c r="T244" i="54" s="1"/>
  <c r="Q244" i="54"/>
  <c r="A244" i="54"/>
  <c r="R244" i="54" s="1"/>
  <c r="S243" i="54"/>
  <c r="T243" i="54" s="1"/>
  <c r="Q243" i="54"/>
  <c r="A243" i="54"/>
  <c r="R243" i="54" s="1"/>
  <c r="S242" i="54"/>
  <c r="T242" i="54" s="1"/>
  <c r="Q242" i="54"/>
  <c r="A242" i="54"/>
  <c r="R242" i="54" s="1"/>
  <c r="S241" i="54"/>
  <c r="T241" i="54" s="1"/>
  <c r="Q241" i="54"/>
  <c r="A241" i="54"/>
  <c r="R241" i="54" s="1"/>
  <c r="S240" i="54"/>
  <c r="T240" i="54" s="1"/>
  <c r="Q240" i="54"/>
  <c r="A240" i="54"/>
  <c r="R240" i="54" s="1"/>
  <c r="S239" i="54"/>
  <c r="T239" i="54" s="1"/>
  <c r="Q239" i="54"/>
  <c r="A239" i="54"/>
  <c r="R239" i="54" s="1"/>
  <c r="S238" i="54"/>
  <c r="T238" i="54" s="1"/>
  <c r="Q238" i="54"/>
  <c r="A238" i="54"/>
  <c r="R238" i="54" s="1"/>
  <c r="S237" i="54"/>
  <c r="T237" i="54" s="1"/>
  <c r="Q237" i="54"/>
  <c r="A237" i="54"/>
  <c r="R237" i="54" s="1"/>
  <c r="S236" i="54"/>
  <c r="T236" i="54" s="1"/>
  <c r="Q236" i="54"/>
  <c r="A236" i="54"/>
  <c r="R236" i="54" s="1"/>
  <c r="S235" i="54"/>
  <c r="T235" i="54" s="1"/>
  <c r="Q235" i="54"/>
  <c r="A235" i="54"/>
  <c r="R235" i="54" s="1"/>
  <c r="S234" i="54"/>
  <c r="T234" i="54" s="1"/>
  <c r="Q234" i="54"/>
  <c r="A234" i="54"/>
  <c r="R234" i="54" s="1"/>
  <c r="S233" i="54"/>
  <c r="T233" i="54" s="1"/>
  <c r="Q233" i="54"/>
  <c r="A233" i="54"/>
  <c r="R233" i="54" s="1"/>
  <c r="S232" i="54"/>
  <c r="T232" i="54" s="1"/>
  <c r="Q232" i="54"/>
  <c r="A232" i="54"/>
  <c r="R232" i="54" s="1"/>
  <c r="S231" i="54"/>
  <c r="T231" i="54" s="1"/>
  <c r="Q231" i="54"/>
  <c r="A231" i="54"/>
  <c r="R231" i="54" s="1"/>
  <c r="S230" i="54"/>
  <c r="T230" i="54" s="1"/>
  <c r="Q230" i="54"/>
  <c r="A230" i="54"/>
  <c r="R230" i="54" s="1"/>
  <c r="S229" i="54"/>
  <c r="T229" i="54" s="1"/>
  <c r="Q229" i="54"/>
  <c r="A229" i="54"/>
  <c r="R229" i="54" s="1"/>
  <c r="S228" i="54"/>
  <c r="T228" i="54" s="1"/>
  <c r="Q228" i="54"/>
  <c r="A228" i="54"/>
  <c r="R228" i="54" s="1"/>
  <c r="S227" i="54"/>
  <c r="T227" i="54" s="1"/>
  <c r="Q227" i="54"/>
  <c r="A227" i="54"/>
  <c r="R227" i="54" s="1"/>
  <c r="S226" i="54"/>
  <c r="T226" i="54" s="1"/>
  <c r="Q226" i="54"/>
  <c r="A226" i="54"/>
  <c r="R226" i="54" s="1"/>
  <c r="S225" i="54"/>
  <c r="T225" i="54" s="1"/>
  <c r="Q225" i="54"/>
  <c r="A225" i="54"/>
  <c r="R225" i="54" s="1"/>
  <c r="S224" i="54"/>
  <c r="T224" i="54" s="1"/>
  <c r="Q224" i="54"/>
  <c r="A224" i="54"/>
  <c r="R224" i="54" s="1"/>
  <c r="S223" i="54"/>
  <c r="T223" i="54" s="1"/>
  <c r="Q223" i="54"/>
  <c r="A223" i="54"/>
  <c r="R223" i="54" s="1"/>
  <c r="S222" i="54"/>
  <c r="T222" i="54" s="1"/>
  <c r="Q222" i="54"/>
  <c r="A222" i="54"/>
  <c r="R222" i="54" s="1"/>
  <c r="S221" i="54"/>
  <c r="T221" i="54" s="1"/>
  <c r="Q221" i="54"/>
  <c r="A221" i="54"/>
  <c r="R221" i="54" s="1"/>
  <c r="S220" i="54"/>
  <c r="T220" i="54" s="1"/>
  <c r="Q220" i="54"/>
  <c r="A220" i="54"/>
  <c r="R220" i="54" s="1"/>
  <c r="S219" i="54"/>
  <c r="T219" i="54" s="1"/>
  <c r="Q219" i="54"/>
  <c r="A219" i="54"/>
  <c r="R219" i="54" s="1"/>
  <c r="S218" i="54"/>
  <c r="T218" i="54" s="1"/>
  <c r="Q218" i="54"/>
  <c r="A218" i="54"/>
  <c r="R218" i="54" s="1"/>
  <c r="S217" i="54"/>
  <c r="T217" i="54" s="1"/>
  <c r="Q217" i="54"/>
  <c r="A217" i="54"/>
  <c r="R217" i="54" s="1"/>
  <c r="S216" i="54"/>
  <c r="T216" i="54" s="1"/>
  <c r="Q216" i="54"/>
  <c r="A216" i="54"/>
  <c r="R216" i="54" s="1"/>
  <c r="S215" i="54"/>
  <c r="T215" i="54" s="1"/>
  <c r="Q215" i="54"/>
  <c r="A215" i="54"/>
  <c r="R215" i="54" s="1"/>
  <c r="S214" i="54"/>
  <c r="T214" i="54" s="1"/>
  <c r="Q214" i="54"/>
  <c r="A214" i="54"/>
  <c r="R214" i="54" s="1"/>
  <c r="S213" i="54"/>
  <c r="T213" i="54" s="1"/>
  <c r="Q213" i="54"/>
  <c r="A213" i="54"/>
  <c r="R213" i="54" s="1"/>
  <c r="S212" i="54"/>
  <c r="T212" i="54" s="1"/>
  <c r="Q212" i="54"/>
  <c r="A212" i="54"/>
  <c r="R212" i="54" s="1"/>
  <c r="S211" i="54"/>
  <c r="T211" i="54" s="1"/>
  <c r="Q211" i="54"/>
  <c r="A211" i="54"/>
  <c r="R211" i="54" s="1"/>
  <c r="S210" i="54"/>
  <c r="T210" i="54" s="1"/>
  <c r="Q210" i="54"/>
  <c r="A210" i="54"/>
  <c r="R210" i="54" s="1"/>
  <c r="S209" i="54"/>
  <c r="T209" i="54" s="1"/>
  <c r="Q209" i="54"/>
  <c r="A209" i="54"/>
  <c r="R209" i="54" s="1"/>
  <c r="S208" i="54"/>
  <c r="T208" i="54" s="1"/>
  <c r="Q208" i="54"/>
  <c r="A208" i="54"/>
  <c r="R208" i="54" s="1"/>
  <c r="S207" i="54"/>
  <c r="T207" i="54" s="1"/>
  <c r="Q207" i="54"/>
  <c r="A207" i="54"/>
  <c r="R207" i="54" s="1"/>
  <c r="S206" i="54"/>
  <c r="T206" i="54" s="1"/>
  <c r="Q206" i="54"/>
  <c r="A206" i="54"/>
  <c r="R206" i="54" s="1"/>
  <c r="S205" i="54"/>
  <c r="T205" i="54" s="1"/>
  <c r="Q205" i="54"/>
  <c r="A205" i="54"/>
  <c r="R205" i="54" s="1"/>
  <c r="S204" i="54"/>
  <c r="T204" i="54" s="1"/>
  <c r="Q204" i="54"/>
  <c r="A204" i="54"/>
  <c r="R204" i="54" s="1"/>
  <c r="S203" i="54"/>
  <c r="T203" i="54" s="1"/>
  <c r="Q203" i="54"/>
  <c r="A203" i="54"/>
  <c r="R203" i="54" s="1"/>
  <c r="S202" i="54"/>
  <c r="T202" i="54" s="1"/>
  <c r="Q202" i="54"/>
  <c r="A202" i="54"/>
  <c r="R202" i="54" s="1"/>
  <c r="S201" i="54"/>
  <c r="T201" i="54" s="1"/>
  <c r="Q201" i="54"/>
  <c r="A201" i="54"/>
  <c r="R201" i="54" s="1"/>
  <c r="S200" i="54"/>
  <c r="T200" i="54" s="1"/>
  <c r="Q200" i="54"/>
  <c r="A200" i="54"/>
  <c r="R200" i="54" s="1"/>
  <c r="S199" i="54"/>
  <c r="T199" i="54" s="1"/>
  <c r="Q199" i="54"/>
  <c r="A199" i="54"/>
  <c r="R199" i="54" s="1"/>
  <c r="S198" i="54"/>
  <c r="T198" i="54" s="1"/>
  <c r="Q198" i="54"/>
  <c r="A198" i="54"/>
  <c r="R198" i="54" s="1"/>
  <c r="S197" i="54"/>
  <c r="T197" i="54" s="1"/>
  <c r="Q197" i="54"/>
  <c r="A197" i="54"/>
  <c r="R197" i="54" s="1"/>
  <c r="S196" i="54"/>
  <c r="T196" i="54" s="1"/>
  <c r="Q196" i="54"/>
  <c r="A196" i="54"/>
  <c r="R196" i="54" s="1"/>
  <c r="S195" i="54"/>
  <c r="T195" i="54" s="1"/>
  <c r="Q195" i="54"/>
  <c r="A195" i="54"/>
  <c r="R195" i="54" s="1"/>
  <c r="S194" i="54"/>
  <c r="T194" i="54" s="1"/>
  <c r="Q194" i="54"/>
  <c r="A194" i="54"/>
  <c r="R194" i="54" s="1"/>
  <c r="S193" i="54"/>
  <c r="T193" i="54" s="1"/>
  <c r="Q193" i="54"/>
  <c r="A193" i="54"/>
  <c r="R193" i="54" s="1"/>
  <c r="S192" i="54"/>
  <c r="T192" i="54" s="1"/>
  <c r="Q192" i="54"/>
  <c r="A192" i="54"/>
  <c r="R192" i="54" s="1"/>
  <c r="S191" i="54"/>
  <c r="T191" i="54" s="1"/>
  <c r="Q191" i="54"/>
  <c r="A191" i="54"/>
  <c r="R191" i="54" s="1"/>
  <c r="S190" i="54"/>
  <c r="T190" i="54" s="1"/>
  <c r="Q190" i="54"/>
  <c r="A190" i="54"/>
  <c r="R190" i="54" s="1"/>
  <c r="S189" i="54"/>
  <c r="T189" i="54" s="1"/>
  <c r="Q189" i="54"/>
  <c r="A189" i="54"/>
  <c r="R189" i="54" s="1"/>
  <c r="S188" i="54"/>
  <c r="T188" i="54" s="1"/>
  <c r="Q188" i="54"/>
  <c r="A188" i="54"/>
  <c r="R188" i="54" s="1"/>
  <c r="S187" i="54"/>
  <c r="T187" i="54" s="1"/>
  <c r="Q187" i="54"/>
  <c r="A187" i="54"/>
  <c r="R187" i="54" s="1"/>
  <c r="S186" i="54"/>
  <c r="T186" i="54" s="1"/>
  <c r="Q186" i="54"/>
  <c r="A186" i="54"/>
  <c r="R186" i="54" s="1"/>
  <c r="S185" i="54"/>
  <c r="T185" i="54" s="1"/>
  <c r="Q185" i="54"/>
  <c r="A185" i="54"/>
  <c r="R185" i="54" s="1"/>
  <c r="S184" i="54"/>
  <c r="T184" i="54" s="1"/>
  <c r="Q184" i="54"/>
  <c r="A184" i="54"/>
  <c r="R184" i="54" s="1"/>
  <c r="S183" i="54"/>
  <c r="T183" i="54" s="1"/>
  <c r="Q183" i="54"/>
  <c r="A183" i="54"/>
  <c r="R183" i="54" s="1"/>
  <c r="S182" i="54"/>
  <c r="T182" i="54" s="1"/>
  <c r="Q182" i="54"/>
  <c r="A182" i="54"/>
  <c r="R182" i="54" s="1"/>
  <c r="S181" i="54"/>
  <c r="T181" i="54" s="1"/>
  <c r="Q181" i="54"/>
  <c r="A181" i="54"/>
  <c r="R181" i="54" s="1"/>
  <c r="S180" i="54"/>
  <c r="T180" i="54" s="1"/>
  <c r="Q180" i="54"/>
  <c r="A180" i="54"/>
  <c r="R180" i="54" s="1"/>
  <c r="S179" i="54"/>
  <c r="T179" i="54" s="1"/>
  <c r="Q179" i="54"/>
  <c r="A179" i="54"/>
  <c r="R179" i="54" s="1"/>
  <c r="S178" i="54"/>
  <c r="T178" i="54" s="1"/>
  <c r="Q178" i="54"/>
  <c r="A178" i="54"/>
  <c r="R178" i="54" s="1"/>
  <c r="S177" i="54"/>
  <c r="T177" i="54" s="1"/>
  <c r="Q177" i="54"/>
  <c r="A177" i="54"/>
  <c r="R177" i="54" s="1"/>
  <c r="S176" i="54"/>
  <c r="T176" i="54" s="1"/>
  <c r="Q176" i="54"/>
  <c r="A176" i="54"/>
  <c r="R176" i="54" s="1"/>
  <c r="S175" i="54"/>
  <c r="T175" i="54" s="1"/>
  <c r="Q175" i="54"/>
  <c r="A175" i="54"/>
  <c r="R175" i="54" s="1"/>
  <c r="S174" i="54"/>
  <c r="T174" i="54" s="1"/>
  <c r="Q174" i="54"/>
  <c r="A174" i="54"/>
  <c r="R174" i="54" s="1"/>
  <c r="S173" i="54"/>
  <c r="T173" i="54" s="1"/>
  <c r="Q173" i="54"/>
  <c r="A173" i="54"/>
  <c r="R173" i="54" s="1"/>
  <c r="S172" i="54"/>
  <c r="T172" i="54" s="1"/>
  <c r="Q172" i="54"/>
  <c r="A172" i="54"/>
  <c r="R172" i="54" s="1"/>
  <c r="S171" i="54"/>
  <c r="T171" i="54" s="1"/>
  <c r="Q171" i="54"/>
  <c r="A171" i="54"/>
  <c r="R171" i="54" s="1"/>
  <c r="S170" i="54"/>
  <c r="T170" i="54" s="1"/>
  <c r="Q170" i="54"/>
  <c r="A170" i="54"/>
  <c r="R170" i="54" s="1"/>
  <c r="S169" i="54"/>
  <c r="T169" i="54" s="1"/>
  <c r="Q169" i="54"/>
  <c r="A169" i="54"/>
  <c r="R169" i="54" s="1"/>
  <c r="S168" i="54"/>
  <c r="T168" i="54" s="1"/>
  <c r="Q168" i="54"/>
  <c r="A168" i="54"/>
  <c r="R168" i="54" s="1"/>
  <c r="S167" i="54"/>
  <c r="T167" i="54" s="1"/>
  <c r="Q167" i="54"/>
  <c r="A167" i="54"/>
  <c r="R167" i="54" s="1"/>
  <c r="S166" i="54"/>
  <c r="T166" i="54" s="1"/>
  <c r="Q166" i="54"/>
  <c r="A166" i="54"/>
  <c r="R166" i="54" s="1"/>
  <c r="S165" i="54"/>
  <c r="T165" i="54" s="1"/>
  <c r="Q165" i="54"/>
  <c r="A165" i="54"/>
  <c r="R165" i="54" s="1"/>
  <c r="S164" i="54"/>
  <c r="T164" i="54" s="1"/>
  <c r="Q164" i="54"/>
  <c r="A164" i="54"/>
  <c r="R164" i="54" s="1"/>
  <c r="S163" i="54"/>
  <c r="T163" i="54" s="1"/>
  <c r="Q163" i="54"/>
  <c r="A163" i="54"/>
  <c r="R163" i="54" s="1"/>
  <c r="S162" i="54"/>
  <c r="T162" i="54" s="1"/>
  <c r="Q162" i="54"/>
  <c r="A162" i="54"/>
  <c r="R162" i="54" s="1"/>
  <c r="S161" i="54"/>
  <c r="T161" i="54" s="1"/>
  <c r="Q161" i="54"/>
  <c r="A161" i="54"/>
  <c r="R161" i="54" s="1"/>
  <c r="S160" i="54"/>
  <c r="T160" i="54" s="1"/>
  <c r="Q160" i="54"/>
  <c r="A160" i="54"/>
  <c r="R160" i="54" s="1"/>
  <c r="S159" i="54"/>
  <c r="T159" i="54" s="1"/>
  <c r="Q159" i="54"/>
  <c r="A159" i="54"/>
  <c r="R159" i="54" s="1"/>
  <c r="S158" i="54"/>
  <c r="T158" i="54" s="1"/>
  <c r="Q158" i="54"/>
  <c r="A158" i="54"/>
  <c r="R158" i="54" s="1"/>
  <c r="S157" i="54"/>
  <c r="T157" i="54" s="1"/>
  <c r="Q157" i="54"/>
  <c r="A157" i="54"/>
  <c r="R157" i="54" s="1"/>
  <c r="S156" i="54"/>
  <c r="T156" i="54" s="1"/>
  <c r="Q156" i="54"/>
  <c r="A156" i="54"/>
  <c r="R156" i="54" s="1"/>
  <c r="S155" i="54"/>
  <c r="T155" i="54" s="1"/>
  <c r="Q155" i="54"/>
  <c r="A155" i="54"/>
  <c r="R155" i="54" s="1"/>
  <c r="S154" i="54"/>
  <c r="T154" i="54" s="1"/>
  <c r="Q154" i="54"/>
  <c r="A154" i="54"/>
  <c r="R154" i="54" s="1"/>
  <c r="S153" i="54"/>
  <c r="T153" i="54" s="1"/>
  <c r="Q153" i="54"/>
  <c r="A153" i="54"/>
  <c r="R153" i="54" s="1"/>
  <c r="S152" i="54"/>
  <c r="T152" i="54" s="1"/>
  <c r="Q152" i="54"/>
  <c r="A152" i="54"/>
  <c r="R152" i="54" s="1"/>
  <c r="S151" i="54"/>
  <c r="T151" i="54" s="1"/>
  <c r="Q151" i="54"/>
  <c r="A151" i="54"/>
  <c r="R151" i="54" s="1"/>
  <c r="S150" i="54"/>
  <c r="T150" i="54" s="1"/>
  <c r="Q150" i="54"/>
  <c r="A150" i="54"/>
  <c r="R150" i="54" s="1"/>
  <c r="S149" i="54"/>
  <c r="T149" i="54" s="1"/>
  <c r="Q149" i="54"/>
  <c r="A149" i="54"/>
  <c r="R149" i="54" s="1"/>
  <c r="S148" i="54"/>
  <c r="T148" i="54" s="1"/>
  <c r="Q148" i="54"/>
  <c r="A148" i="54"/>
  <c r="R148" i="54" s="1"/>
  <c r="S147" i="54"/>
  <c r="T147" i="54" s="1"/>
  <c r="Q147" i="54"/>
  <c r="A147" i="54"/>
  <c r="R147" i="54" s="1"/>
  <c r="S146" i="54"/>
  <c r="T146" i="54" s="1"/>
  <c r="Q146" i="54"/>
  <c r="A146" i="54"/>
  <c r="R146" i="54" s="1"/>
  <c r="S145" i="54"/>
  <c r="T145" i="54" s="1"/>
  <c r="Q145" i="54"/>
  <c r="A145" i="54"/>
  <c r="R145" i="54" s="1"/>
  <c r="S144" i="54"/>
  <c r="T144" i="54" s="1"/>
  <c r="Q144" i="54"/>
  <c r="A144" i="54"/>
  <c r="R144" i="54" s="1"/>
  <c r="S143" i="54"/>
  <c r="T143" i="54" s="1"/>
  <c r="Q143" i="54"/>
  <c r="A143" i="54"/>
  <c r="R143" i="54" s="1"/>
  <c r="S142" i="54"/>
  <c r="T142" i="54" s="1"/>
  <c r="Q142" i="54"/>
  <c r="A142" i="54"/>
  <c r="R142" i="54" s="1"/>
  <c r="S141" i="54"/>
  <c r="T141" i="54" s="1"/>
  <c r="Q141" i="54"/>
  <c r="A141" i="54"/>
  <c r="R141" i="54" s="1"/>
  <c r="S140" i="54"/>
  <c r="T140" i="54" s="1"/>
  <c r="Q140" i="54"/>
  <c r="A140" i="54"/>
  <c r="R140" i="54" s="1"/>
  <c r="S139" i="54"/>
  <c r="T139" i="54" s="1"/>
  <c r="Q139" i="54"/>
  <c r="A139" i="54"/>
  <c r="R139" i="54" s="1"/>
  <c r="S138" i="54"/>
  <c r="T138" i="54" s="1"/>
  <c r="Q138" i="54"/>
  <c r="A138" i="54"/>
  <c r="R138" i="54" s="1"/>
  <c r="S137" i="54"/>
  <c r="T137" i="54" s="1"/>
  <c r="Q137" i="54"/>
  <c r="A137" i="54"/>
  <c r="R137" i="54" s="1"/>
  <c r="S136" i="54"/>
  <c r="T136" i="54" s="1"/>
  <c r="Q136" i="54"/>
  <c r="A136" i="54"/>
  <c r="R136" i="54" s="1"/>
  <c r="S135" i="54"/>
  <c r="T135" i="54" s="1"/>
  <c r="Q135" i="54"/>
  <c r="A135" i="54"/>
  <c r="R135" i="54" s="1"/>
  <c r="S134" i="54"/>
  <c r="T134" i="54" s="1"/>
  <c r="Q134" i="54"/>
  <c r="A134" i="54"/>
  <c r="R134" i="54" s="1"/>
  <c r="S133" i="54"/>
  <c r="T133" i="54" s="1"/>
  <c r="Q133" i="54"/>
  <c r="A133" i="54"/>
  <c r="R133" i="54" s="1"/>
  <c r="S132" i="54"/>
  <c r="T132" i="54" s="1"/>
  <c r="Q132" i="54"/>
  <c r="A132" i="54"/>
  <c r="R132" i="54" s="1"/>
  <c r="S131" i="54"/>
  <c r="T131" i="54" s="1"/>
  <c r="Q131" i="54"/>
  <c r="A131" i="54"/>
  <c r="R131" i="54" s="1"/>
  <c r="S130" i="54"/>
  <c r="T130" i="54" s="1"/>
  <c r="Q130" i="54"/>
  <c r="A130" i="54"/>
  <c r="R130" i="54" s="1"/>
  <c r="S129" i="54"/>
  <c r="T129" i="54" s="1"/>
  <c r="Q129" i="54"/>
  <c r="A129" i="54"/>
  <c r="R129" i="54" s="1"/>
  <c r="S128" i="54"/>
  <c r="T128" i="54" s="1"/>
  <c r="Q128" i="54"/>
  <c r="A128" i="54"/>
  <c r="R128" i="54" s="1"/>
  <c r="S127" i="54"/>
  <c r="T127" i="54" s="1"/>
  <c r="Q127" i="54"/>
  <c r="A127" i="54"/>
  <c r="R127" i="54" s="1"/>
  <c r="S126" i="54"/>
  <c r="T126" i="54" s="1"/>
  <c r="Q126" i="54"/>
  <c r="A126" i="54"/>
  <c r="R126" i="54" s="1"/>
  <c r="S125" i="54"/>
  <c r="T125" i="54" s="1"/>
  <c r="Q125" i="54"/>
  <c r="A125" i="54"/>
  <c r="R125" i="54" s="1"/>
  <c r="S124" i="54"/>
  <c r="T124" i="54" s="1"/>
  <c r="Q124" i="54"/>
  <c r="A124" i="54"/>
  <c r="R124" i="54" s="1"/>
  <c r="S123" i="54"/>
  <c r="T123" i="54" s="1"/>
  <c r="Q123" i="54"/>
  <c r="A123" i="54"/>
  <c r="R123" i="54" s="1"/>
  <c r="S122" i="54"/>
  <c r="T122" i="54" s="1"/>
  <c r="Q122" i="54"/>
  <c r="A122" i="54"/>
  <c r="R122" i="54" s="1"/>
  <c r="S121" i="54"/>
  <c r="T121" i="54" s="1"/>
  <c r="Q121" i="54"/>
  <c r="A121" i="54"/>
  <c r="R121" i="54" s="1"/>
  <c r="S120" i="54"/>
  <c r="T120" i="54" s="1"/>
  <c r="Q120" i="54"/>
  <c r="A120" i="54"/>
  <c r="R120" i="54" s="1"/>
  <c r="S119" i="54"/>
  <c r="T119" i="54" s="1"/>
  <c r="Q119" i="54"/>
  <c r="A119" i="54"/>
  <c r="R119" i="54" s="1"/>
  <c r="S118" i="54"/>
  <c r="T118" i="54" s="1"/>
  <c r="Q118" i="54"/>
  <c r="A118" i="54"/>
  <c r="R118" i="54" s="1"/>
  <c r="S117" i="54"/>
  <c r="T117" i="54" s="1"/>
  <c r="Q117" i="54"/>
  <c r="A117" i="54"/>
  <c r="R117" i="54" s="1"/>
  <c r="S116" i="54"/>
  <c r="T116" i="54" s="1"/>
  <c r="Q116" i="54"/>
  <c r="A116" i="54"/>
  <c r="R116" i="54" s="1"/>
  <c r="S115" i="54"/>
  <c r="T115" i="54" s="1"/>
  <c r="Q115" i="54"/>
  <c r="A115" i="54"/>
  <c r="R115" i="54" s="1"/>
  <c r="S114" i="54"/>
  <c r="T114" i="54" s="1"/>
  <c r="Q114" i="54"/>
  <c r="A114" i="54"/>
  <c r="R114" i="54" s="1"/>
  <c r="S113" i="54"/>
  <c r="T113" i="54" s="1"/>
  <c r="Q113" i="54"/>
  <c r="A113" i="54"/>
  <c r="R113" i="54" s="1"/>
  <c r="S112" i="54"/>
  <c r="T112" i="54" s="1"/>
  <c r="Q112" i="54"/>
  <c r="A112" i="54"/>
  <c r="R112" i="54" s="1"/>
  <c r="S111" i="54"/>
  <c r="T111" i="54" s="1"/>
  <c r="Q111" i="54"/>
  <c r="A111" i="54"/>
  <c r="R111" i="54" s="1"/>
  <c r="S110" i="54"/>
  <c r="T110" i="54" s="1"/>
  <c r="Q110" i="54"/>
  <c r="A110" i="54"/>
  <c r="R110" i="54" s="1"/>
  <c r="S109" i="54"/>
  <c r="T109" i="54" s="1"/>
  <c r="Q109" i="54"/>
  <c r="A109" i="54"/>
  <c r="R109" i="54" s="1"/>
  <c r="S108" i="54"/>
  <c r="T108" i="54" s="1"/>
  <c r="Q108" i="54"/>
  <c r="A108" i="54"/>
  <c r="R108" i="54" s="1"/>
  <c r="S107" i="54"/>
  <c r="T107" i="54" s="1"/>
  <c r="Q107" i="54"/>
  <c r="A107" i="54"/>
  <c r="R107" i="54" s="1"/>
  <c r="S106" i="54"/>
  <c r="T106" i="54" s="1"/>
  <c r="Q106" i="54"/>
  <c r="A106" i="54"/>
  <c r="R106" i="54" s="1"/>
  <c r="S105" i="54"/>
  <c r="T105" i="54" s="1"/>
  <c r="Q105" i="54"/>
  <c r="A105" i="54"/>
  <c r="R105" i="54" s="1"/>
  <c r="S104" i="54"/>
  <c r="T104" i="54" s="1"/>
  <c r="Q104" i="54"/>
  <c r="A104" i="54"/>
  <c r="R104" i="54" s="1"/>
  <c r="S103" i="54"/>
  <c r="T103" i="54" s="1"/>
  <c r="Q103" i="54"/>
  <c r="A103" i="54"/>
  <c r="R103" i="54" s="1"/>
  <c r="S102" i="54"/>
  <c r="T102" i="54" s="1"/>
  <c r="Q102" i="54"/>
  <c r="A102" i="54"/>
  <c r="R102" i="54" s="1"/>
  <c r="S101" i="54"/>
  <c r="T101" i="54" s="1"/>
  <c r="Q101" i="54"/>
  <c r="A101" i="54"/>
  <c r="R101" i="54" s="1"/>
  <c r="S100" i="54"/>
  <c r="T100" i="54" s="1"/>
  <c r="Q100" i="54"/>
  <c r="A100" i="54"/>
  <c r="R100" i="54" s="1"/>
  <c r="S99" i="54"/>
  <c r="T99" i="54" s="1"/>
  <c r="Q99" i="54"/>
  <c r="A99" i="54"/>
  <c r="R99" i="54" s="1"/>
  <c r="S98" i="54"/>
  <c r="T98" i="54" s="1"/>
  <c r="Q98" i="54"/>
  <c r="A98" i="54"/>
  <c r="R98" i="54" s="1"/>
  <c r="S97" i="54"/>
  <c r="T97" i="54" s="1"/>
  <c r="Q97" i="54"/>
  <c r="A97" i="54"/>
  <c r="R97" i="54" s="1"/>
  <c r="S96" i="54"/>
  <c r="T96" i="54" s="1"/>
  <c r="Q96" i="54"/>
  <c r="A96" i="54"/>
  <c r="R96" i="54" s="1"/>
  <c r="S95" i="54"/>
  <c r="T95" i="54" s="1"/>
  <c r="Q95" i="54"/>
  <c r="A95" i="54"/>
  <c r="R95" i="54" s="1"/>
  <c r="S94" i="54"/>
  <c r="T94" i="54" s="1"/>
  <c r="Q94" i="54"/>
  <c r="A94" i="54"/>
  <c r="R94" i="54" s="1"/>
  <c r="S93" i="54"/>
  <c r="T93" i="54" s="1"/>
  <c r="Q93" i="54"/>
  <c r="A93" i="54"/>
  <c r="R93" i="54" s="1"/>
  <c r="S92" i="54"/>
  <c r="T92" i="54" s="1"/>
  <c r="Q92" i="54"/>
  <c r="A92" i="54"/>
  <c r="R92" i="54" s="1"/>
  <c r="S91" i="54"/>
  <c r="T91" i="54" s="1"/>
  <c r="Q91" i="54"/>
  <c r="A91" i="54"/>
  <c r="R91" i="54" s="1"/>
  <c r="S90" i="54"/>
  <c r="T90" i="54" s="1"/>
  <c r="Q90" i="54"/>
  <c r="A90" i="54"/>
  <c r="R90" i="54" s="1"/>
  <c r="S89" i="54"/>
  <c r="T89" i="54" s="1"/>
  <c r="Q89" i="54"/>
  <c r="A89" i="54"/>
  <c r="R89" i="54" s="1"/>
  <c r="S88" i="54"/>
  <c r="T88" i="54" s="1"/>
  <c r="Q88" i="54"/>
  <c r="A88" i="54"/>
  <c r="R88" i="54" s="1"/>
  <c r="S87" i="54"/>
  <c r="T87" i="54" s="1"/>
  <c r="Q87" i="54"/>
  <c r="A87" i="54"/>
  <c r="R87" i="54" s="1"/>
  <c r="S86" i="54"/>
  <c r="T86" i="54" s="1"/>
  <c r="Q86" i="54"/>
  <c r="A86" i="54"/>
  <c r="R86" i="54" s="1"/>
  <c r="S85" i="54"/>
  <c r="T85" i="54" s="1"/>
  <c r="Q85" i="54"/>
  <c r="A85" i="54"/>
  <c r="R85" i="54" s="1"/>
  <c r="S84" i="54"/>
  <c r="T84" i="54" s="1"/>
  <c r="Q84" i="54"/>
  <c r="A84" i="54"/>
  <c r="R84" i="54" s="1"/>
  <c r="S83" i="54"/>
  <c r="T83" i="54" s="1"/>
  <c r="Q83" i="54"/>
  <c r="A83" i="54"/>
  <c r="R83" i="54" s="1"/>
  <c r="S82" i="54"/>
  <c r="T82" i="54" s="1"/>
  <c r="Q82" i="54"/>
  <c r="A82" i="54"/>
  <c r="R82" i="54" s="1"/>
  <c r="S81" i="54"/>
  <c r="T81" i="54" s="1"/>
  <c r="Q81" i="54"/>
  <c r="A81" i="54"/>
  <c r="R81" i="54" s="1"/>
  <c r="S80" i="54"/>
  <c r="T80" i="54" s="1"/>
  <c r="Q80" i="54"/>
  <c r="A80" i="54"/>
  <c r="R80" i="54" s="1"/>
  <c r="S79" i="54"/>
  <c r="T79" i="54" s="1"/>
  <c r="Q79" i="54"/>
  <c r="A79" i="54"/>
  <c r="R79" i="54" s="1"/>
  <c r="S78" i="54"/>
  <c r="T78" i="54" s="1"/>
  <c r="Q78" i="54"/>
  <c r="A78" i="54"/>
  <c r="R78" i="54" s="1"/>
  <c r="S77" i="54"/>
  <c r="T77" i="54" s="1"/>
  <c r="Q77" i="54"/>
  <c r="A77" i="54"/>
  <c r="R77" i="54" s="1"/>
  <c r="S76" i="54"/>
  <c r="T76" i="54" s="1"/>
  <c r="Q76" i="54"/>
  <c r="A76" i="54"/>
  <c r="R76" i="54" s="1"/>
  <c r="S75" i="54"/>
  <c r="T75" i="54" s="1"/>
  <c r="Q75" i="54"/>
  <c r="A75" i="54"/>
  <c r="R75" i="54" s="1"/>
  <c r="S74" i="54"/>
  <c r="T74" i="54" s="1"/>
  <c r="Q74" i="54"/>
  <c r="A74" i="54"/>
  <c r="R74" i="54" s="1"/>
  <c r="S73" i="54"/>
  <c r="T73" i="54" s="1"/>
  <c r="Q73" i="54"/>
  <c r="A73" i="54"/>
  <c r="R73" i="54" s="1"/>
  <c r="S72" i="54"/>
  <c r="T72" i="54" s="1"/>
  <c r="Q72" i="54"/>
  <c r="A72" i="54"/>
  <c r="R72" i="54" s="1"/>
  <c r="S71" i="54"/>
  <c r="T71" i="54" s="1"/>
  <c r="Q71" i="54"/>
  <c r="A71" i="54"/>
  <c r="R71" i="54" s="1"/>
  <c r="S70" i="54"/>
  <c r="T70" i="54" s="1"/>
  <c r="Q70" i="54"/>
  <c r="A70" i="54"/>
  <c r="R70" i="54" s="1"/>
  <c r="S69" i="54"/>
  <c r="T69" i="54" s="1"/>
  <c r="Q69" i="54"/>
  <c r="A69" i="54"/>
  <c r="R69" i="54" s="1"/>
  <c r="S68" i="54"/>
  <c r="T68" i="54" s="1"/>
  <c r="Q68" i="54"/>
  <c r="A68" i="54"/>
  <c r="R68" i="54" s="1"/>
  <c r="S67" i="54"/>
  <c r="T67" i="54" s="1"/>
  <c r="Q67" i="54"/>
  <c r="A67" i="54"/>
  <c r="R67" i="54" s="1"/>
  <c r="S66" i="54"/>
  <c r="T66" i="54" s="1"/>
  <c r="Q66" i="54"/>
  <c r="A66" i="54"/>
  <c r="R66" i="54" s="1"/>
  <c r="S65" i="54"/>
  <c r="T65" i="54" s="1"/>
  <c r="Q65" i="54"/>
  <c r="A65" i="54"/>
  <c r="R65" i="54" s="1"/>
  <c r="S64" i="54"/>
  <c r="T64" i="54" s="1"/>
  <c r="Q64" i="54"/>
  <c r="A64" i="54"/>
  <c r="R64" i="54" s="1"/>
  <c r="S63" i="54"/>
  <c r="T63" i="54" s="1"/>
  <c r="Q63" i="54"/>
  <c r="A63" i="54"/>
  <c r="R63" i="54" s="1"/>
  <c r="S62" i="54"/>
  <c r="T62" i="54" s="1"/>
  <c r="Q62" i="54"/>
  <c r="A62" i="54"/>
  <c r="R62" i="54" s="1"/>
  <c r="S61" i="54"/>
  <c r="T61" i="54" s="1"/>
  <c r="Q61" i="54"/>
  <c r="A61" i="54"/>
  <c r="R61" i="54" s="1"/>
  <c r="S60" i="54"/>
  <c r="T60" i="54" s="1"/>
  <c r="Q60" i="54"/>
  <c r="A60" i="54"/>
  <c r="R60" i="54" s="1"/>
  <c r="S59" i="54"/>
  <c r="T59" i="54" s="1"/>
  <c r="Q59" i="54"/>
  <c r="A59" i="54"/>
  <c r="R59" i="54" s="1"/>
  <c r="S58" i="54"/>
  <c r="T58" i="54" s="1"/>
  <c r="Q58" i="54"/>
  <c r="A58" i="54"/>
  <c r="R58" i="54" s="1"/>
  <c r="S57" i="54"/>
  <c r="T57" i="54" s="1"/>
  <c r="Q57" i="54"/>
  <c r="A57" i="54"/>
  <c r="R57" i="54" s="1"/>
  <c r="S56" i="54"/>
  <c r="T56" i="54" s="1"/>
  <c r="Q56" i="54"/>
  <c r="A56" i="54"/>
  <c r="R56" i="54" s="1"/>
  <c r="S55" i="54"/>
  <c r="T55" i="54" s="1"/>
  <c r="Q55" i="54"/>
  <c r="A55" i="54"/>
  <c r="R55" i="54" s="1"/>
  <c r="S54" i="54"/>
  <c r="T54" i="54" s="1"/>
  <c r="Q54" i="54"/>
  <c r="A54" i="54"/>
  <c r="R54" i="54" s="1"/>
  <c r="S53" i="54"/>
  <c r="T53" i="54" s="1"/>
  <c r="Q53" i="54"/>
  <c r="A53" i="54"/>
  <c r="R53" i="54" s="1"/>
  <c r="S52" i="54"/>
  <c r="T52" i="54" s="1"/>
  <c r="Q52" i="54"/>
  <c r="A52" i="54"/>
  <c r="R52" i="54" s="1"/>
  <c r="S51" i="54"/>
  <c r="T51" i="54" s="1"/>
  <c r="Q51" i="54"/>
  <c r="A51" i="54"/>
  <c r="R51" i="54" s="1"/>
  <c r="S50" i="54"/>
  <c r="T50" i="54" s="1"/>
  <c r="Q50" i="54"/>
  <c r="A50" i="54"/>
  <c r="R50" i="54" s="1"/>
  <c r="S49" i="54"/>
  <c r="T49" i="54" s="1"/>
  <c r="Q49" i="54"/>
  <c r="A49" i="54"/>
  <c r="R49" i="54" s="1"/>
  <c r="S48" i="54"/>
  <c r="T48" i="54" s="1"/>
  <c r="Q48" i="54"/>
  <c r="A48" i="54"/>
  <c r="R48" i="54" s="1"/>
  <c r="S47" i="54"/>
  <c r="T47" i="54" s="1"/>
  <c r="Q47" i="54"/>
  <c r="A47" i="54"/>
  <c r="R47" i="54" s="1"/>
  <c r="S46" i="54"/>
  <c r="T46" i="54" s="1"/>
  <c r="Q46" i="54"/>
  <c r="A46" i="54"/>
  <c r="R46" i="54" s="1"/>
  <c r="S45" i="54"/>
  <c r="T45" i="54" s="1"/>
  <c r="Q45" i="54"/>
  <c r="A45" i="54"/>
  <c r="R45" i="54" s="1"/>
  <c r="S44" i="54"/>
  <c r="T44" i="54" s="1"/>
  <c r="Q44" i="54"/>
  <c r="A44" i="54"/>
  <c r="R44" i="54" s="1"/>
  <c r="S43" i="54"/>
  <c r="T43" i="54" s="1"/>
  <c r="Q43" i="54"/>
  <c r="A43" i="54"/>
  <c r="R43" i="54" s="1"/>
  <c r="S42" i="54"/>
  <c r="T42" i="54" s="1"/>
  <c r="Q42" i="54"/>
  <c r="A42" i="54"/>
  <c r="R42" i="54" s="1"/>
  <c r="S41" i="54"/>
  <c r="T41" i="54" s="1"/>
  <c r="Q41" i="54"/>
  <c r="A41" i="54"/>
  <c r="R41" i="54" s="1"/>
  <c r="S40" i="54"/>
  <c r="T40" i="54" s="1"/>
  <c r="Q40" i="54"/>
  <c r="A40" i="54"/>
  <c r="R40" i="54" s="1"/>
  <c r="S39" i="54"/>
  <c r="T39" i="54" s="1"/>
  <c r="Q39" i="54"/>
  <c r="A39" i="54"/>
  <c r="R39" i="54" s="1"/>
  <c r="S38" i="54"/>
  <c r="T38" i="54" s="1"/>
  <c r="Q38" i="54"/>
  <c r="A38" i="54"/>
  <c r="R38" i="54" s="1"/>
  <c r="S37" i="54"/>
  <c r="T37" i="54" s="1"/>
  <c r="Q37" i="54"/>
  <c r="A37" i="54"/>
  <c r="R37" i="54" s="1"/>
  <c r="S36" i="54"/>
  <c r="T36" i="54" s="1"/>
  <c r="Q36" i="54"/>
  <c r="A36" i="54"/>
  <c r="R36" i="54" s="1"/>
  <c r="S35" i="54"/>
  <c r="T35" i="54" s="1"/>
  <c r="Q35" i="54"/>
  <c r="A35" i="54"/>
  <c r="R35" i="54" s="1"/>
  <c r="S34" i="54"/>
  <c r="T34" i="54" s="1"/>
  <c r="Q34" i="54"/>
  <c r="A34" i="54"/>
  <c r="R34" i="54" s="1"/>
  <c r="S33" i="54"/>
  <c r="T33" i="54" s="1"/>
  <c r="Q33" i="54"/>
  <c r="A33" i="54"/>
  <c r="R33" i="54" s="1"/>
  <c r="S32" i="54"/>
  <c r="T32" i="54" s="1"/>
  <c r="Q32" i="54"/>
  <c r="A32" i="54"/>
  <c r="R32" i="54" s="1"/>
  <c r="S31" i="54"/>
  <c r="T31" i="54" s="1"/>
  <c r="Q31" i="54"/>
  <c r="A31" i="54"/>
  <c r="R31" i="54" s="1"/>
  <c r="S30" i="54"/>
  <c r="T30" i="54" s="1"/>
  <c r="Q30" i="54"/>
  <c r="A30" i="54"/>
  <c r="R30" i="54" s="1"/>
  <c r="S29" i="54"/>
  <c r="T29" i="54" s="1"/>
  <c r="Q29" i="54"/>
  <c r="A29" i="54"/>
  <c r="R29" i="54" s="1"/>
  <c r="S28" i="54"/>
  <c r="T28" i="54" s="1"/>
  <c r="Q28" i="54"/>
  <c r="A28" i="54"/>
  <c r="R28" i="54" s="1"/>
  <c r="S27" i="54"/>
  <c r="T27" i="54" s="1"/>
  <c r="Q27" i="54"/>
  <c r="A27" i="54"/>
  <c r="R27" i="54" s="1"/>
  <c r="S26" i="54"/>
  <c r="T26" i="54" s="1"/>
  <c r="Q26" i="54"/>
  <c r="A26" i="54"/>
  <c r="R26" i="54" s="1"/>
  <c r="S25" i="54"/>
  <c r="T25" i="54" s="1"/>
  <c r="Q25" i="54"/>
  <c r="A25" i="54"/>
  <c r="R25" i="54" s="1"/>
  <c r="S24" i="54"/>
  <c r="T24" i="54" s="1"/>
  <c r="Q24" i="54"/>
  <c r="A24" i="54"/>
  <c r="R24" i="54" s="1"/>
  <c r="S23" i="54"/>
  <c r="T23" i="54" s="1"/>
  <c r="Q23" i="54"/>
  <c r="A23" i="54"/>
  <c r="R23" i="54" s="1"/>
  <c r="S22" i="54"/>
  <c r="T22" i="54" s="1"/>
  <c r="Q22" i="54"/>
  <c r="A22" i="54"/>
  <c r="R22" i="54" s="1"/>
  <c r="S21" i="54"/>
  <c r="T21" i="54" s="1"/>
  <c r="Q21" i="54"/>
  <c r="A21" i="54"/>
  <c r="R21" i="54" s="1"/>
  <c r="S20" i="54"/>
  <c r="T20" i="54" s="1"/>
  <c r="Q20" i="54"/>
  <c r="A20" i="54"/>
  <c r="R20" i="54" s="1"/>
  <c r="S19" i="54"/>
  <c r="T19" i="54" s="1"/>
  <c r="Q19" i="54"/>
  <c r="A19" i="54"/>
  <c r="R19" i="54" s="1"/>
  <c r="S18" i="54"/>
  <c r="T18" i="54" s="1"/>
  <c r="Q18" i="54"/>
  <c r="A18" i="54"/>
  <c r="R18" i="54" s="1"/>
  <c r="S17" i="54"/>
  <c r="T17" i="54" s="1"/>
  <c r="Q17" i="54"/>
  <c r="A17" i="54"/>
  <c r="R17" i="54" s="1"/>
  <c r="S16" i="54"/>
  <c r="T16" i="54" s="1"/>
  <c r="Q16" i="54"/>
  <c r="A16" i="54"/>
  <c r="R16" i="54" s="1"/>
  <c r="S15" i="54"/>
  <c r="T15" i="54" s="1"/>
  <c r="S14" i="54"/>
  <c r="T14" i="54" s="1"/>
  <c r="S13" i="54"/>
  <c r="T13" i="54" s="1"/>
  <c r="S12" i="54"/>
  <c r="T12" i="54" s="1"/>
  <c r="S11" i="54"/>
  <c r="T11" i="54" s="1"/>
  <c r="S10" i="54"/>
  <c r="T10" i="54" s="1"/>
  <c r="S9" i="54"/>
  <c r="T9" i="54" s="1"/>
  <c r="A9" i="54"/>
  <c r="R9" i="54" s="1"/>
  <c r="S8" i="54"/>
  <c r="T8" i="54" s="1"/>
  <c r="AA7" i="54"/>
  <c r="Z7" i="54"/>
  <c r="S7" i="54"/>
  <c r="T7" i="54" s="1"/>
  <c r="A388" i="52"/>
  <c r="R385" i="52" s="1"/>
  <c r="A387" i="52"/>
  <c r="R384" i="52" s="1"/>
  <c r="A386" i="52"/>
  <c r="R383" i="52" s="1"/>
  <c r="S385" i="52"/>
  <c r="T385" i="52" s="1"/>
  <c r="A385" i="52"/>
  <c r="R382" i="52" s="1"/>
  <c r="S384" i="52"/>
  <c r="T384" i="52" s="1"/>
  <c r="A384" i="52"/>
  <c r="R381" i="52" s="1"/>
  <c r="S383" i="52"/>
  <c r="T383" i="52" s="1"/>
  <c r="A383" i="52"/>
  <c r="R380" i="52" s="1"/>
  <c r="S382" i="52"/>
  <c r="T382" i="52" s="1"/>
  <c r="A382" i="52"/>
  <c r="R379" i="52" s="1"/>
  <c r="S381" i="52"/>
  <c r="T381" i="52" s="1"/>
  <c r="A381" i="52"/>
  <c r="R378" i="52" s="1"/>
  <c r="S380" i="52"/>
  <c r="T380" i="52" s="1"/>
  <c r="A380" i="52"/>
  <c r="R377" i="52" s="1"/>
  <c r="S379" i="52"/>
  <c r="T379" i="52" s="1"/>
  <c r="A379" i="52"/>
  <c r="R376" i="52" s="1"/>
  <c r="S378" i="52"/>
  <c r="T378" i="52" s="1"/>
  <c r="A378" i="52"/>
  <c r="R375" i="52" s="1"/>
  <c r="S377" i="52"/>
  <c r="T377" i="52" s="1"/>
  <c r="A377" i="52"/>
  <c r="R374" i="52" s="1"/>
  <c r="A376" i="52"/>
  <c r="R373" i="52" s="1"/>
  <c r="S375" i="52"/>
  <c r="T375" i="52" s="1"/>
  <c r="A375" i="52"/>
  <c r="R372" i="52" s="1"/>
  <c r="S374" i="52"/>
  <c r="T374" i="52" s="1"/>
  <c r="A374" i="52"/>
  <c r="R371" i="52" s="1"/>
  <c r="S373" i="52"/>
  <c r="T373" i="52" s="1"/>
  <c r="A373" i="52"/>
  <c r="R370" i="52" s="1"/>
  <c r="S372" i="52"/>
  <c r="T372" i="52" s="1"/>
  <c r="A372" i="52"/>
  <c r="R369" i="52" s="1"/>
  <c r="S371" i="52"/>
  <c r="T371" i="52" s="1"/>
  <c r="A371" i="52"/>
  <c r="R368" i="52" s="1"/>
  <c r="S370" i="52"/>
  <c r="T370" i="52" s="1"/>
  <c r="A370" i="52"/>
  <c r="R367" i="52" s="1"/>
  <c r="S369" i="52"/>
  <c r="T369" i="52" s="1"/>
  <c r="A369" i="52"/>
  <c r="R366" i="52" s="1"/>
  <c r="S368" i="52"/>
  <c r="T368" i="52" s="1"/>
  <c r="A368" i="52"/>
  <c r="R365" i="52" s="1"/>
  <c r="S367" i="52"/>
  <c r="T367" i="52" s="1"/>
  <c r="A367" i="52"/>
  <c r="R364" i="52" s="1"/>
  <c r="S366" i="52"/>
  <c r="T366" i="52" s="1"/>
  <c r="A366" i="52"/>
  <c r="R363" i="52" s="1"/>
  <c r="S365" i="52"/>
  <c r="T365" i="52" s="1"/>
  <c r="A365" i="52"/>
  <c r="S364" i="52"/>
  <c r="T364" i="52" s="1"/>
  <c r="A364" i="52"/>
  <c r="S363" i="52"/>
  <c r="T363" i="52" s="1"/>
  <c r="A363" i="52"/>
  <c r="A362" i="52"/>
  <c r="A361" i="52"/>
  <c r="A360" i="52"/>
  <c r="A359" i="52"/>
  <c r="A358" i="52"/>
  <c r="A357" i="52"/>
  <c r="A356" i="52"/>
  <c r="A355" i="52"/>
  <c r="A354" i="52"/>
  <c r="A353" i="52"/>
  <c r="A352" i="52"/>
  <c r="A351" i="52"/>
  <c r="A350" i="52"/>
  <c r="A349" i="52"/>
  <c r="A348" i="52"/>
  <c r="A347" i="52"/>
  <c r="R344" i="52" s="1"/>
  <c r="A346" i="52"/>
  <c r="A345" i="52"/>
  <c r="S344" i="52"/>
  <c r="T344" i="52" s="1"/>
  <c r="A344" i="52"/>
  <c r="A343" i="52"/>
  <c r="R340" i="52" s="1"/>
  <c r="A342" i="52"/>
  <c r="R339" i="52" s="1"/>
  <c r="A341" i="52"/>
  <c r="R338" i="52" s="1"/>
  <c r="S340" i="52"/>
  <c r="T340" i="52" s="1"/>
  <c r="A340" i="52"/>
  <c r="R337" i="52" s="1"/>
  <c r="S339" i="52"/>
  <c r="T339" i="52" s="1"/>
  <c r="A339" i="52"/>
  <c r="R336" i="52" s="1"/>
  <c r="S338" i="52"/>
  <c r="T338" i="52" s="1"/>
  <c r="A338" i="52"/>
  <c r="R335" i="52" s="1"/>
  <c r="S337" i="52"/>
  <c r="T337" i="52" s="1"/>
  <c r="A337" i="52"/>
  <c r="R334" i="52" s="1"/>
  <c r="S336" i="52"/>
  <c r="T336" i="52" s="1"/>
  <c r="A336" i="52"/>
  <c r="R333" i="52" s="1"/>
  <c r="S335" i="52"/>
  <c r="T335" i="52" s="1"/>
  <c r="A335" i="52"/>
  <c r="R332" i="52" s="1"/>
  <c r="S334" i="52"/>
  <c r="T334" i="52" s="1"/>
  <c r="Q334" i="52"/>
  <c r="A334" i="52"/>
  <c r="R331" i="52" s="1"/>
  <c r="S333" i="52"/>
  <c r="T333" i="52" s="1"/>
  <c r="Q333" i="52"/>
  <c r="A333" i="52"/>
  <c r="R330" i="52" s="1"/>
  <c r="S332" i="52"/>
  <c r="T332" i="52" s="1"/>
  <c r="Q332" i="52"/>
  <c r="A332" i="52"/>
  <c r="R329" i="52" s="1"/>
  <c r="S331" i="52"/>
  <c r="T331" i="52" s="1"/>
  <c r="Q331" i="52"/>
  <c r="A331" i="52"/>
  <c r="R328" i="52" s="1"/>
  <c r="S330" i="52"/>
  <c r="T330" i="52" s="1"/>
  <c r="Q330" i="52"/>
  <c r="A330" i="52"/>
  <c r="R327" i="52" s="1"/>
  <c r="S329" i="52"/>
  <c r="T329" i="52" s="1"/>
  <c r="Q329" i="52"/>
  <c r="A329" i="52"/>
  <c r="R326" i="52" s="1"/>
  <c r="S328" i="52"/>
  <c r="T328" i="52" s="1"/>
  <c r="Q328" i="52"/>
  <c r="A328" i="52"/>
  <c r="R325" i="52" s="1"/>
  <c r="S327" i="52"/>
  <c r="T327" i="52" s="1"/>
  <c r="Q327" i="52"/>
  <c r="A327" i="52"/>
  <c r="R324" i="52" s="1"/>
  <c r="S326" i="52"/>
  <c r="T326" i="52" s="1"/>
  <c r="Q326" i="52"/>
  <c r="A326" i="52"/>
  <c r="R323" i="52" s="1"/>
  <c r="S325" i="52"/>
  <c r="T325" i="52" s="1"/>
  <c r="Q325" i="52"/>
  <c r="A325" i="52"/>
  <c r="R322" i="52" s="1"/>
  <c r="S324" i="52"/>
  <c r="T324" i="52" s="1"/>
  <c r="Q324" i="52"/>
  <c r="A324" i="52"/>
  <c r="R321" i="52" s="1"/>
  <c r="S323" i="52"/>
  <c r="T323" i="52" s="1"/>
  <c r="Q323" i="52"/>
  <c r="A323" i="52"/>
  <c r="R320" i="52" s="1"/>
  <c r="S322" i="52"/>
  <c r="T322" i="52" s="1"/>
  <c r="Q322" i="52"/>
  <c r="A322" i="52"/>
  <c r="R319" i="52" s="1"/>
  <c r="S321" i="52"/>
  <c r="T321" i="52" s="1"/>
  <c r="Q321" i="52"/>
  <c r="A321" i="52"/>
  <c r="R318" i="52" s="1"/>
  <c r="S320" i="52"/>
  <c r="T320" i="52" s="1"/>
  <c r="Q320" i="52"/>
  <c r="A320" i="52"/>
  <c r="R317" i="52" s="1"/>
  <c r="S319" i="52"/>
  <c r="T319" i="52" s="1"/>
  <c r="Q319" i="52"/>
  <c r="A319" i="52"/>
  <c r="R316" i="52" s="1"/>
  <c r="S318" i="52"/>
  <c r="T318" i="52" s="1"/>
  <c r="Q318" i="52"/>
  <c r="A318" i="52"/>
  <c r="R315" i="52" s="1"/>
  <c r="S317" i="52"/>
  <c r="T317" i="52" s="1"/>
  <c r="Q317" i="52"/>
  <c r="A317" i="52"/>
  <c r="R314" i="52" s="1"/>
  <c r="S316" i="52"/>
  <c r="T316" i="52" s="1"/>
  <c r="Q316" i="52"/>
  <c r="A316" i="52"/>
  <c r="R313" i="52" s="1"/>
  <c r="S315" i="52"/>
  <c r="T315" i="52" s="1"/>
  <c r="Q315" i="52"/>
  <c r="A315" i="52"/>
  <c r="R312" i="52" s="1"/>
  <c r="S314" i="52"/>
  <c r="T314" i="52" s="1"/>
  <c r="Q314" i="52"/>
  <c r="A314" i="52"/>
  <c r="R311" i="52" s="1"/>
  <c r="S313" i="52"/>
  <c r="T313" i="52" s="1"/>
  <c r="Q313" i="52"/>
  <c r="A313" i="52"/>
  <c r="R310" i="52" s="1"/>
  <c r="S312" i="52"/>
  <c r="T312" i="52" s="1"/>
  <c r="Q312" i="52"/>
  <c r="A312" i="52"/>
  <c r="R309" i="52" s="1"/>
  <c r="S311" i="52"/>
  <c r="T311" i="52" s="1"/>
  <c r="Q311" i="52"/>
  <c r="A311" i="52"/>
  <c r="R308" i="52" s="1"/>
  <c r="S310" i="52"/>
  <c r="T310" i="52" s="1"/>
  <c r="Q310" i="52"/>
  <c r="A310" i="52"/>
  <c r="R307" i="52" s="1"/>
  <c r="S309" i="52"/>
  <c r="T309" i="52" s="1"/>
  <c r="Q309" i="52"/>
  <c r="A309" i="52"/>
  <c r="R306" i="52" s="1"/>
  <c r="S308" i="52"/>
  <c r="T308" i="52" s="1"/>
  <c r="Q308" i="52"/>
  <c r="A308" i="52"/>
  <c r="R305" i="52" s="1"/>
  <c r="S307" i="52"/>
  <c r="T307" i="52" s="1"/>
  <c r="Q307" i="52"/>
  <c r="A307" i="52"/>
  <c r="R304" i="52" s="1"/>
  <c r="S306" i="52"/>
  <c r="T306" i="52" s="1"/>
  <c r="Q306" i="52"/>
  <c r="A306" i="52"/>
  <c r="R303" i="52" s="1"/>
  <c r="S305" i="52"/>
  <c r="T305" i="52" s="1"/>
  <c r="Q305" i="52"/>
  <c r="A305" i="52"/>
  <c r="R302" i="52" s="1"/>
  <c r="S304" i="52"/>
  <c r="T304" i="52" s="1"/>
  <c r="Q304" i="52"/>
  <c r="A304" i="52"/>
  <c r="R301" i="52" s="1"/>
  <c r="S303" i="52"/>
  <c r="T303" i="52" s="1"/>
  <c r="Q303" i="52"/>
  <c r="A303" i="52"/>
  <c r="R300" i="52" s="1"/>
  <c r="S302" i="52"/>
  <c r="T302" i="52" s="1"/>
  <c r="Q302" i="52"/>
  <c r="A302" i="52"/>
  <c r="R299" i="52" s="1"/>
  <c r="S301" i="52"/>
  <c r="T301" i="52" s="1"/>
  <c r="Q301" i="52"/>
  <c r="A301" i="52"/>
  <c r="R298" i="52" s="1"/>
  <c r="S300" i="52"/>
  <c r="T300" i="52" s="1"/>
  <c r="Q300" i="52"/>
  <c r="A300" i="52"/>
  <c r="R297" i="52" s="1"/>
  <c r="S299" i="52"/>
  <c r="T299" i="52" s="1"/>
  <c r="Q299" i="52"/>
  <c r="A299" i="52"/>
  <c r="R296" i="52" s="1"/>
  <c r="S298" i="52"/>
  <c r="T298" i="52" s="1"/>
  <c r="Q298" i="52"/>
  <c r="A298" i="52"/>
  <c r="R295" i="52" s="1"/>
  <c r="S297" i="52"/>
  <c r="T297" i="52" s="1"/>
  <c r="Q297" i="52"/>
  <c r="A297" i="52"/>
  <c r="R294" i="52" s="1"/>
  <c r="S296" i="52"/>
  <c r="T296" i="52" s="1"/>
  <c r="Q296" i="52"/>
  <c r="A296" i="52"/>
  <c r="R293" i="52" s="1"/>
  <c r="S295" i="52"/>
  <c r="T295" i="52" s="1"/>
  <c r="Q295" i="52"/>
  <c r="A295" i="52"/>
  <c r="R292" i="52" s="1"/>
  <c r="S294" i="52"/>
  <c r="T294" i="52" s="1"/>
  <c r="Q294" i="52"/>
  <c r="A294" i="52"/>
  <c r="R291" i="52" s="1"/>
  <c r="S293" i="52"/>
  <c r="T293" i="52" s="1"/>
  <c r="Q293" i="52"/>
  <c r="A293" i="52"/>
  <c r="R290" i="52" s="1"/>
  <c r="S292" i="52"/>
  <c r="T292" i="52" s="1"/>
  <c r="Q292" i="52"/>
  <c r="A292" i="52"/>
  <c r="R289" i="52" s="1"/>
  <c r="S291" i="52"/>
  <c r="T291" i="52" s="1"/>
  <c r="Q291" i="52"/>
  <c r="A291" i="52"/>
  <c r="R288" i="52" s="1"/>
  <c r="S290" i="52"/>
  <c r="T290" i="52" s="1"/>
  <c r="Q290" i="52"/>
  <c r="A290" i="52"/>
  <c r="R287" i="52" s="1"/>
  <c r="S289" i="52"/>
  <c r="T289" i="52" s="1"/>
  <c r="Q289" i="52"/>
  <c r="A289" i="52"/>
  <c r="R286" i="52" s="1"/>
  <c r="S288" i="52"/>
  <c r="T288" i="52" s="1"/>
  <c r="Q288" i="52"/>
  <c r="A288" i="52"/>
  <c r="R285" i="52" s="1"/>
  <c r="S287" i="52"/>
  <c r="T287" i="52" s="1"/>
  <c r="Q287" i="52"/>
  <c r="A287" i="52"/>
  <c r="R284" i="52" s="1"/>
  <c r="S286" i="52"/>
  <c r="T286" i="52" s="1"/>
  <c r="Q286" i="52"/>
  <c r="A286" i="52"/>
  <c r="R283" i="52" s="1"/>
  <c r="S285" i="52"/>
  <c r="T285" i="52" s="1"/>
  <c r="Q285" i="52"/>
  <c r="A285" i="52"/>
  <c r="R282" i="52" s="1"/>
  <c r="S284" i="52"/>
  <c r="T284" i="52" s="1"/>
  <c r="Q284" i="52"/>
  <c r="A284" i="52"/>
  <c r="R281" i="52" s="1"/>
  <c r="S283" i="52"/>
  <c r="T283" i="52" s="1"/>
  <c r="Q283" i="52"/>
  <c r="A283" i="52"/>
  <c r="R280" i="52" s="1"/>
  <c r="S282" i="52"/>
  <c r="T282" i="52" s="1"/>
  <c r="Q282" i="52"/>
  <c r="A282" i="52"/>
  <c r="R279" i="52" s="1"/>
  <c r="S281" i="52"/>
  <c r="T281" i="52" s="1"/>
  <c r="Q281" i="52"/>
  <c r="A281" i="52"/>
  <c r="R278" i="52" s="1"/>
  <c r="S280" i="52"/>
  <c r="T280" i="52" s="1"/>
  <c r="Q280" i="52"/>
  <c r="A280" i="52"/>
  <c r="R277" i="52" s="1"/>
  <c r="S279" i="52"/>
  <c r="T279" i="52" s="1"/>
  <c r="Q279" i="52"/>
  <c r="A279" i="52"/>
  <c r="R276" i="52" s="1"/>
  <c r="S278" i="52"/>
  <c r="T278" i="52" s="1"/>
  <c r="Q278" i="52"/>
  <c r="A278" i="52"/>
  <c r="R275" i="52" s="1"/>
  <c r="S277" i="52"/>
  <c r="T277" i="52" s="1"/>
  <c r="Q277" i="52"/>
  <c r="A277" i="52"/>
  <c r="R274" i="52" s="1"/>
  <c r="S276" i="52"/>
  <c r="T276" i="52" s="1"/>
  <c r="Q276" i="52"/>
  <c r="A276" i="52"/>
  <c r="R273" i="52" s="1"/>
  <c r="S275" i="52"/>
  <c r="T275" i="52" s="1"/>
  <c r="Q275" i="52"/>
  <c r="A275" i="52"/>
  <c r="R272" i="52" s="1"/>
  <c r="S274" i="52"/>
  <c r="T274" i="52" s="1"/>
  <c r="Q274" i="52"/>
  <c r="A274" i="52"/>
  <c r="R271" i="52" s="1"/>
  <c r="S273" i="52"/>
  <c r="T273" i="52" s="1"/>
  <c r="Q273" i="52"/>
  <c r="A273" i="52"/>
  <c r="R270" i="52" s="1"/>
  <c r="S272" i="52"/>
  <c r="T272" i="52" s="1"/>
  <c r="Q272" i="52"/>
  <c r="A272" i="52"/>
  <c r="R269" i="52" s="1"/>
  <c r="S271" i="52"/>
  <c r="T271" i="52" s="1"/>
  <c r="Q271" i="52"/>
  <c r="A271" i="52"/>
  <c r="R268" i="52" s="1"/>
  <c r="S270" i="52"/>
  <c r="T270" i="52" s="1"/>
  <c r="Q270" i="52"/>
  <c r="A270" i="52"/>
  <c r="R267" i="52" s="1"/>
  <c r="S269" i="52"/>
  <c r="T269" i="52" s="1"/>
  <c r="Q269" i="52"/>
  <c r="A269" i="52"/>
  <c r="R266" i="52" s="1"/>
  <c r="S268" i="52"/>
  <c r="T268" i="52" s="1"/>
  <c r="Q268" i="52"/>
  <c r="A268" i="52"/>
  <c r="R265" i="52" s="1"/>
  <c r="S267" i="52"/>
  <c r="T267" i="52" s="1"/>
  <c r="Q267" i="52"/>
  <c r="A267" i="52"/>
  <c r="R264" i="52" s="1"/>
  <c r="S266" i="52"/>
  <c r="T266" i="52" s="1"/>
  <c r="Q266" i="52"/>
  <c r="A266" i="52"/>
  <c r="R263" i="52" s="1"/>
  <c r="S265" i="52"/>
  <c r="T265" i="52" s="1"/>
  <c r="Q265" i="52"/>
  <c r="A265" i="52"/>
  <c r="R262" i="52" s="1"/>
  <c r="S264" i="52"/>
  <c r="T264" i="52" s="1"/>
  <c r="Q264" i="52"/>
  <c r="A264" i="52"/>
  <c r="R261" i="52" s="1"/>
  <c r="S263" i="52"/>
  <c r="T263" i="52" s="1"/>
  <c r="Q263" i="52"/>
  <c r="A263" i="52"/>
  <c r="R260" i="52" s="1"/>
  <c r="S262" i="52"/>
  <c r="T262" i="52" s="1"/>
  <c r="Q262" i="52"/>
  <c r="A262" i="52"/>
  <c r="R259" i="52" s="1"/>
  <c r="S261" i="52"/>
  <c r="T261" i="52" s="1"/>
  <c r="Q261" i="52"/>
  <c r="A261" i="52"/>
  <c r="R258" i="52" s="1"/>
  <c r="S260" i="52"/>
  <c r="T260" i="52" s="1"/>
  <c r="Q260" i="52"/>
  <c r="A260" i="52"/>
  <c r="R257" i="52" s="1"/>
  <c r="S259" i="52"/>
  <c r="T259" i="52" s="1"/>
  <c r="Q259" i="52"/>
  <c r="A259" i="52"/>
  <c r="R256" i="52" s="1"/>
  <c r="S258" i="52"/>
  <c r="T258" i="52" s="1"/>
  <c r="Q258" i="52"/>
  <c r="A258" i="52"/>
  <c r="R255" i="52" s="1"/>
  <c r="S257" i="52"/>
  <c r="T257" i="52" s="1"/>
  <c r="Q257" i="52"/>
  <c r="A257" i="52"/>
  <c r="R254" i="52" s="1"/>
  <c r="S256" i="52"/>
  <c r="T256" i="52" s="1"/>
  <c r="Q256" i="52"/>
  <c r="A256" i="52"/>
  <c r="R253" i="52" s="1"/>
  <c r="S255" i="52"/>
  <c r="T255" i="52" s="1"/>
  <c r="Q255" i="52"/>
  <c r="A255" i="52"/>
  <c r="R252" i="52" s="1"/>
  <c r="S254" i="52"/>
  <c r="T254" i="52" s="1"/>
  <c r="Q254" i="52"/>
  <c r="A254" i="52"/>
  <c r="R251" i="52" s="1"/>
  <c r="S253" i="52"/>
  <c r="T253" i="52" s="1"/>
  <c r="Q253" i="52"/>
  <c r="A253" i="52"/>
  <c r="R250" i="52" s="1"/>
  <c r="S252" i="52"/>
  <c r="T252" i="52" s="1"/>
  <c r="Q252" i="52"/>
  <c r="A252" i="52"/>
  <c r="R249" i="52" s="1"/>
  <c r="S251" i="52"/>
  <c r="T251" i="52" s="1"/>
  <c r="Q251" i="52"/>
  <c r="A251" i="52"/>
  <c r="R248" i="52" s="1"/>
  <c r="S250" i="52"/>
  <c r="T250" i="52" s="1"/>
  <c r="Q250" i="52"/>
  <c r="A250" i="52"/>
  <c r="R247" i="52" s="1"/>
  <c r="S249" i="52"/>
  <c r="T249" i="52" s="1"/>
  <c r="Q249" i="52"/>
  <c r="A249" i="52"/>
  <c r="R246" i="52" s="1"/>
  <c r="S248" i="52"/>
  <c r="T248" i="52" s="1"/>
  <c r="Q248" i="52"/>
  <c r="A248" i="52"/>
  <c r="R245" i="52" s="1"/>
  <c r="S247" i="52"/>
  <c r="T247" i="52" s="1"/>
  <c r="Q247" i="52"/>
  <c r="A247" i="52"/>
  <c r="R244" i="52" s="1"/>
  <c r="S246" i="52"/>
  <c r="T246" i="52" s="1"/>
  <c r="Q246" i="52"/>
  <c r="A246" i="52"/>
  <c r="R243" i="52" s="1"/>
  <c r="S245" i="52"/>
  <c r="T245" i="52" s="1"/>
  <c r="Q245" i="52"/>
  <c r="A245" i="52"/>
  <c r="R242" i="52" s="1"/>
  <c r="S244" i="52"/>
  <c r="T244" i="52" s="1"/>
  <c r="Q244" i="52"/>
  <c r="A244" i="52"/>
  <c r="R241" i="52" s="1"/>
  <c r="S243" i="52"/>
  <c r="T243" i="52" s="1"/>
  <c r="Q243" i="52"/>
  <c r="A243" i="52"/>
  <c r="R240" i="52" s="1"/>
  <c r="S242" i="52"/>
  <c r="T242" i="52" s="1"/>
  <c r="Q242" i="52"/>
  <c r="A242" i="52"/>
  <c r="R239" i="52" s="1"/>
  <c r="S241" i="52"/>
  <c r="T241" i="52" s="1"/>
  <c r="Q241" i="52"/>
  <c r="A241" i="52"/>
  <c r="R238" i="52" s="1"/>
  <c r="S240" i="52"/>
  <c r="T240" i="52" s="1"/>
  <c r="Q240" i="52"/>
  <c r="A240" i="52"/>
  <c r="R237" i="52" s="1"/>
  <c r="S239" i="52"/>
  <c r="T239" i="52" s="1"/>
  <c r="Q239" i="52"/>
  <c r="A239" i="52"/>
  <c r="R236" i="52" s="1"/>
  <c r="S238" i="52"/>
  <c r="T238" i="52" s="1"/>
  <c r="Q238" i="52"/>
  <c r="A238" i="52"/>
  <c r="R235" i="52" s="1"/>
  <c r="S237" i="52"/>
  <c r="T237" i="52" s="1"/>
  <c r="Q237" i="52"/>
  <c r="A237" i="52"/>
  <c r="R234" i="52" s="1"/>
  <c r="S236" i="52"/>
  <c r="T236" i="52" s="1"/>
  <c r="Q236" i="52"/>
  <c r="A236" i="52"/>
  <c r="R233" i="52" s="1"/>
  <c r="S235" i="52"/>
  <c r="T235" i="52" s="1"/>
  <c r="Q235" i="52"/>
  <c r="A235" i="52"/>
  <c r="R232" i="52" s="1"/>
  <c r="S234" i="52"/>
  <c r="T234" i="52" s="1"/>
  <c r="Q234" i="52"/>
  <c r="A234" i="52"/>
  <c r="R231" i="52" s="1"/>
  <c r="S233" i="52"/>
  <c r="T233" i="52" s="1"/>
  <c r="Q233" i="52"/>
  <c r="A233" i="52"/>
  <c r="R230" i="52" s="1"/>
  <c r="S232" i="52"/>
  <c r="T232" i="52" s="1"/>
  <c r="Q232" i="52"/>
  <c r="A232" i="52"/>
  <c r="R229" i="52" s="1"/>
  <c r="S231" i="52"/>
  <c r="T231" i="52" s="1"/>
  <c r="Q231" i="52"/>
  <c r="A231" i="52"/>
  <c r="R228" i="52" s="1"/>
  <c r="S230" i="52"/>
  <c r="T230" i="52" s="1"/>
  <c r="Q230" i="52"/>
  <c r="A230" i="52"/>
  <c r="R227" i="52" s="1"/>
  <c r="S229" i="52"/>
  <c r="T229" i="52" s="1"/>
  <c r="Q229" i="52"/>
  <c r="A229" i="52"/>
  <c r="R226" i="52" s="1"/>
  <c r="S228" i="52"/>
  <c r="T228" i="52" s="1"/>
  <c r="Q228" i="52"/>
  <c r="A228" i="52"/>
  <c r="R225" i="52" s="1"/>
  <c r="S227" i="52"/>
  <c r="T227" i="52" s="1"/>
  <c r="Q227" i="52"/>
  <c r="A227" i="52"/>
  <c r="R224" i="52" s="1"/>
  <c r="S226" i="52"/>
  <c r="T226" i="52" s="1"/>
  <c r="Q226" i="52"/>
  <c r="A226" i="52"/>
  <c r="R223" i="52" s="1"/>
  <c r="S225" i="52"/>
  <c r="T225" i="52" s="1"/>
  <c r="Q225" i="52"/>
  <c r="A225" i="52"/>
  <c r="R222" i="52" s="1"/>
  <c r="S224" i="52"/>
  <c r="T224" i="52" s="1"/>
  <c r="Q224" i="52"/>
  <c r="A224" i="52"/>
  <c r="R221" i="52" s="1"/>
  <c r="S223" i="52"/>
  <c r="T223" i="52" s="1"/>
  <c r="Q223" i="52"/>
  <c r="A223" i="52"/>
  <c r="R220" i="52" s="1"/>
  <c r="S222" i="52"/>
  <c r="T222" i="52" s="1"/>
  <c r="Q222" i="52"/>
  <c r="A222" i="52"/>
  <c r="R219" i="52" s="1"/>
  <c r="S221" i="52"/>
  <c r="T221" i="52" s="1"/>
  <c r="Q221" i="52"/>
  <c r="A221" i="52"/>
  <c r="R218" i="52" s="1"/>
  <c r="S220" i="52"/>
  <c r="T220" i="52" s="1"/>
  <c r="Q220" i="52"/>
  <c r="A220" i="52"/>
  <c r="R217" i="52" s="1"/>
  <c r="S219" i="52"/>
  <c r="T219" i="52" s="1"/>
  <c r="Q219" i="52"/>
  <c r="A219" i="52"/>
  <c r="R216" i="52" s="1"/>
  <c r="S218" i="52"/>
  <c r="T218" i="52" s="1"/>
  <c r="Q218" i="52"/>
  <c r="A218" i="52"/>
  <c r="R215" i="52" s="1"/>
  <c r="S217" i="52"/>
  <c r="T217" i="52" s="1"/>
  <c r="Q217" i="52"/>
  <c r="A217" i="52"/>
  <c r="R214" i="52" s="1"/>
  <c r="S216" i="52"/>
  <c r="T216" i="52" s="1"/>
  <c r="Q216" i="52"/>
  <c r="A216" i="52"/>
  <c r="R213" i="52" s="1"/>
  <c r="S215" i="52"/>
  <c r="T215" i="52" s="1"/>
  <c r="Q215" i="52"/>
  <c r="A215" i="52"/>
  <c r="R212" i="52" s="1"/>
  <c r="S214" i="52"/>
  <c r="T214" i="52" s="1"/>
  <c r="Q214" i="52"/>
  <c r="A214" i="52"/>
  <c r="R211" i="52" s="1"/>
  <c r="S213" i="52"/>
  <c r="T213" i="52" s="1"/>
  <c r="Q213" i="52"/>
  <c r="A213" i="52"/>
  <c r="R210" i="52" s="1"/>
  <c r="S212" i="52"/>
  <c r="T212" i="52" s="1"/>
  <c r="Q212" i="52"/>
  <c r="A212" i="52"/>
  <c r="R209" i="52" s="1"/>
  <c r="S211" i="52"/>
  <c r="T211" i="52" s="1"/>
  <c r="Q211" i="52"/>
  <c r="A211" i="52"/>
  <c r="R208" i="52" s="1"/>
  <c r="S210" i="52"/>
  <c r="T210" i="52" s="1"/>
  <c r="Q210" i="52"/>
  <c r="A210" i="52"/>
  <c r="R207" i="52" s="1"/>
  <c r="S209" i="52"/>
  <c r="T209" i="52" s="1"/>
  <c r="Q209" i="52"/>
  <c r="A209" i="52"/>
  <c r="R206" i="52" s="1"/>
  <c r="S208" i="52"/>
  <c r="T208" i="52" s="1"/>
  <c r="Q208" i="52"/>
  <c r="A208" i="52"/>
  <c r="R205" i="52" s="1"/>
  <c r="S207" i="52"/>
  <c r="T207" i="52" s="1"/>
  <c r="Q207" i="52"/>
  <c r="A207" i="52"/>
  <c r="R204" i="52" s="1"/>
  <c r="S206" i="52"/>
  <c r="T206" i="52" s="1"/>
  <c r="Q206" i="52"/>
  <c r="A206" i="52"/>
  <c r="R203" i="52" s="1"/>
  <c r="S205" i="52"/>
  <c r="T205" i="52" s="1"/>
  <c r="Q205" i="52"/>
  <c r="A205" i="52"/>
  <c r="R202" i="52" s="1"/>
  <c r="S204" i="52"/>
  <c r="T204" i="52" s="1"/>
  <c r="Q204" i="52"/>
  <c r="A204" i="52"/>
  <c r="R201" i="52" s="1"/>
  <c r="S203" i="52"/>
  <c r="T203" i="52" s="1"/>
  <c r="Q203" i="52"/>
  <c r="A203" i="52"/>
  <c r="R200" i="52" s="1"/>
  <c r="S202" i="52"/>
  <c r="T202" i="52" s="1"/>
  <c r="Q202" i="52"/>
  <c r="A202" i="52"/>
  <c r="R199" i="52" s="1"/>
  <c r="S201" i="52"/>
  <c r="T201" i="52" s="1"/>
  <c r="Q201" i="52"/>
  <c r="A201" i="52"/>
  <c r="R198" i="52" s="1"/>
  <c r="S200" i="52"/>
  <c r="T200" i="52" s="1"/>
  <c r="Q200" i="52"/>
  <c r="A200" i="52"/>
  <c r="R197" i="52" s="1"/>
  <c r="S199" i="52"/>
  <c r="T199" i="52" s="1"/>
  <c r="Q199" i="52"/>
  <c r="A199" i="52"/>
  <c r="R196" i="52" s="1"/>
  <c r="S198" i="52"/>
  <c r="T198" i="52" s="1"/>
  <c r="Q198" i="52"/>
  <c r="A198" i="52"/>
  <c r="R195" i="52" s="1"/>
  <c r="S197" i="52"/>
  <c r="T197" i="52" s="1"/>
  <c r="Q197" i="52"/>
  <c r="A197" i="52"/>
  <c r="R194" i="52" s="1"/>
  <c r="S196" i="52"/>
  <c r="T196" i="52" s="1"/>
  <c r="Q196" i="52"/>
  <c r="A196" i="52"/>
  <c r="R193" i="52" s="1"/>
  <c r="S195" i="52"/>
  <c r="T195" i="52" s="1"/>
  <c r="Q195" i="52"/>
  <c r="A195" i="52"/>
  <c r="R192" i="52" s="1"/>
  <c r="S194" i="52"/>
  <c r="T194" i="52" s="1"/>
  <c r="Q194" i="52"/>
  <c r="A194" i="52"/>
  <c r="R191" i="52" s="1"/>
  <c r="S193" i="52"/>
  <c r="T193" i="52" s="1"/>
  <c r="Q193" i="52"/>
  <c r="A193" i="52"/>
  <c r="R190" i="52" s="1"/>
  <c r="S192" i="52"/>
  <c r="T192" i="52" s="1"/>
  <c r="Q192" i="52"/>
  <c r="A192" i="52"/>
  <c r="R189" i="52" s="1"/>
  <c r="S191" i="52"/>
  <c r="T191" i="52" s="1"/>
  <c r="Q191" i="52"/>
  <c r="A191" i="52"/>
  <c r="R188" i="52" s="1"/>
  <c r="S190" i="52"/>
  <c r="T190" i="52" s="1"/>
  <c r="Q190" i="52"/>
  <c r="A190" i="52"/>
  <c r="R187" i="52" s="1"/>
  <c r="S189" i="52"/>
  <c r="T189" i="52" s="1"/>
  <c r="Q189" i="52"/>
  <c r="A189" i="52"/>
  <c r="R186" i="52" s="1"/>
  <c r="S188" i="52"/>
  <c r="T188" i="52" s="1"/>
  <c r="Q188" i="52"/>
  <c r="A188" i="52"/>
  <c r="R185" i="52" s="1"/>
  <c r="S187" i="52"/>
  <c r="T187" i="52" s="1"/>
  <c r="Q187" i="52"/>
  <c r="A187" i="52"/>
  <c r="R184" i="52" s="1"/>
  <c r="S186" i="52"/>
  <c r="T186" i="52" s="1"/>
  <c r="Q186" i="52"/>
  <c r="A186" i="52"/>
  <c r="R183" i="52" s="1"/>
  <c r="S185" i="52"/>
  <c r="T185" i="52" s="1"/>
  <c r="Q185" i="52"/>
  <c r="A185" i="52"/>
  <c r="R182" i="52" s="1"/>
  <c r="S184" i="52"/>
  <c r="T184" i="52" s="1"/>
  <c r="Q184" i="52"/>
  <c r="A184" i="52"/>
  <c r="R181" i="52" s="1"/>
  <c r="S183" i="52"/>
  <c r="T183" i="52" s="1"/>
  <c r="Q183" i="52"/>
  <c r="A183" i="52"/>
  <c r="R180" i="52" s="1"/>
  <c r="S182" i="52"/>
  <c r="T182" i="52" s="1"/>
  <c r="Q182" i="52"/>
  <c r="A182" i="52"/>
  <c r="R179" i="52" s="1"/>
  <c r="S181" i="52"/>
  <c r="T181" i="52" s="1"/>
  <c r="Q181" i="52"/>
  <c r="A181" i="52"/>
  <c r="R178" i="52" s="1"/>
  <c r="S180" i="52"/>
  <c r="T180" i="52" s="1"/>
  <c r="Q180" i="52"/>
  <c r="A180" i="52"/>
  <c r="R177" i="52" s="1"/>
  <c r="S179" i="52"/>
  <c r="T179" i="52" s="1"/>
  <c r="Q179" i="52"/>
  <c r="A179" i="52"/>
  <c r="R176" i="52" s="1"/>
  <c r="S178" i="52"/>
  <c r="T178" i="52" s="1"/>
  <c r="Q178" i="52"/>
  <c r="A178" i="52"/>
  <c r="R175" i="52" s="1"/>
  <c r="S177" i="52"/>
  <c r="T177" i="52" s="1"/>
  <c r="Q177" i="52"/>
  <c r="A177" i="52"/>
  <c r="R174" i="52" s="1"/>
  <c r="S176" i="52"/>
  <c r="T176" i="52" s="1"/>
  <c r="Q176" i="52"/>
  <c r="A176" i="52"/>
  <c r="R173" i="52" s="1"/>
  <c r="S175" i="52"/>
  <c r="T175" i="52" s="1"/>
  <c r="Q175" i="52"/>
  <c r="A175" i="52"/>
  <c r="R172" i="52" s="1"/>
  <c r="S174" i="52"/>
  <c r="T174" i="52" s="1"/>
  <c r="Q174" i="52"/>
  <c r="A174" i="52"/>
  <c r="R171" i="52" s="1"/>
  <c r="S173" i="52"/>
  <c r="T173" i="52" s="1"/>
  <c r="Q173" i="52"/>
  <c r="A173" i="52"/>
  <c r="R170" i="52" s="1"/>
  <c r="S172" i="52"/>
  <c r="T172" i="52" s="1"/>
  <c r="Q172" i="52"/>
  <c r="A172" i="52"/>
  <c r="R169" i="52" s="1"/>
  <c r="S171" i="52"/>
  <c r="T171" i="52" s="1"/>
  <c r="Q171" i="52"/>
  <c r="A171" i="52"/>
  <c r="R168" i="52" s="1"/>
  <c r="S170" i="52"/>
  <c r="T170" i="52" s="1"/>
  <c r="Q170" i="52"/>
  <c r="A170" i="52"/>
  <c r="R167" i="52" s="1"/>
  <c r="S169" i="52"/>
  <c r="T169" i="52" s="1"/>
  <c r="Q169" i="52"/>
  <c r="A169" i="52"/>
  <c r="R166" i="52" s="1"/>
  <c r="S168" i="52"/>
  <c r="T168" i="52" s="1"/>
  <c r="Q168" i="52"/>
  <c r="A168" i="52"/>
  <c r="R165" i="52" s="1"/>
  <c r="S167" i="52"/>
  <c r="T167" i="52" s="1"/>
  <c r="Q167" i="52"/>
  <c r="A167" i="52"/>
  <c r="R164" i="52" s="1"/>
  <c r="S166" i="52"/>
  <c r="T166" i="52" s="1"/>
  <c r="Q166" i="52"/>
  <c r="A166" i="52"/>
  <c r="R163" i="52" s="1"/>
  <c r="S165" i="52"/>
  <c r="T165" i="52" s="1"/>
  <c r="Q165" i="52"/>
  <c r="A165" i="52"/>
  <c r="R162" i="52" s="1"/>
  <c r="S164" i="52"/>
  <c r="T164" i="52" s="1"/>
  <c r="Q164" i="52"/>
  <c r="A164" i="52"/>
  <c r="R161" i="52" s="1"/>
  <c r="S163" i="52"/>
  <c r="T163" i="52" s="1"/>
  <c r="Q163" i="52"/>
  <c r="A163" i="52"/>
  <c r="R160" i="52" s="1"/>
  <c r="S162" i="52"/>
  <c r="T162" i="52" s="1"/>
  <c r="Q162" i="52"/>
  <c r="A162" i="52"/>
  <c r="R159" i="52" s="1"/>
  <c r="S161" i="52"/>
  <c r="T161" i="52" s="1"/>
  <c r="Q161" i="52"/>
  <c r="A161" i="52"/>
  <c r="R158" i="52" s="1"/>
  <c r="S160" i="52"/>
  <c r="T160" i="52" s="1"/>
  <c r="Q160" i="52"/>
  <c r="A160" i="52"/>
  <c r="R157" i="52" s="1"/>
  <c r="S159" i="52"/>
  <c r="T159" i="52" s="1"/>
  <c r="Q159" i="52"/>
  <c r="A159" i="52"/>
  <c r="R156" i="52" s="1"/>
  <c r="S158" i="52"/>
  <c r="T158" i="52" s="1"/>
  <c r="Q158" i="52"/>
  <c r="A158" i="52"/>
  <c r="R155" i="52" s="1"/>
  <c r="S157" i="52"/>
  <c r="T157" i="52" s="1"/>
  <c r="Q157" i="52"/>
  <c r="A157" i="52"/>
  <c r="R154" i="52" s="1"/>
  <c r="S156" i="52"/>
  <c r="T156" i="52" s="1"/>
  <c r="Q156" i="52"/>
  <c r="A156" i="52"/>
  <c r="R153" i="52" s="1"/>
  <c r="S155" i="52"/>
  <c r="T155" i="52" s="1"/>
  <c r="Q155" i="52"/>
  <c r="A155" i="52"/>
  <c r="R152" i="52" s="1"/>
  <c r="S154" i="52"/>
  <c r="T154" i="52" s="1"/>
  <c r="Q154" i="52"/>
  <c r="A154" i="52"/>
  <c r="R151" i="52" s="1"/>
  <c r="S153" i="52"/>
  <c r="T153" i="52" s="1"/>
  <c r="Q153" i="52"/>
  <c r="A153" i="52"/>
  <c r="R150" i="52" s="1"/>
  <c r="S152" i="52"/>
  <c r="T152" i="52" s="1"/>
  <c r="Q152" i="52"/>
  <c r="A152" i="52"/>
  <c r="R149" i="52" s="1"/>
  <c r="S151" i="52"/>
  <c r="T151" i="52" s="1"/>
  <c r="Q151" i="52"/>
  <c r="A151" i="52"/>
  <c r="R148" i="52" s="1"/>
  <c r="S150" i="52"/>
  <c r="T150" i="52" s="1"/>
  <c r="Q150" i="52"/>
  <c r="A150" i="52"/>
  <c r="R147" i="52" s="1"/>
  <c r="S149" i="52"/>
  <c r="T149" i="52" s="1"/>
  <c r="Q149" i="52"/>
  <c r="A149" i="52"/>
  <c r="R146" i="52" s="1"/>
  <c r="S148" i="52"/>
  <c r="T148" i="52" s="1"/>
  <c r="Q148" i="52"/>
  <c r="A148" i="52"/>
  <c r="R145" i="52" s="1"/>
  <c r="S147" i="52"/>
  <c r="T147" i="52" s="1"/>
  <c r="Q147" i="52"/>
  <c r="A147" i="52"/>
  <c r="R144" i="52" s="1"/>
  <c r="S146" i="52"/>
  <c r="T146" i="52" s="1"/>
  <c r="Q146" i="52"/>
  <c r="A146" i="52"/>
  <c r="R143" i="52" s="1"/>
  <c r="S145" i="52"/>
  <c r="T145" i="52" s="1"/>
  <c r="Q145" i="52"/>
  <c r="A145" i="52"/>
  <c r="R142" i="52" s="1"/>
  <c r="S144" i="52"/>
  <c r="T144" i="52" s="1"/>
  <c r="Q144" i="52"/>
  <c r="A144" i="52"/>
  <c r="R141" i="52" s="1"/>
  <c r="S143" i="52"/>
  <c r="T143" i="52" s="1"/>
  <c r="Q143" i="52"/>
  <c r="A143" i="52"/>
  <c r="R140" i="52" s="1"/>
  <c r="S142" i="52"/>
  <c r="T142" i="52" s="1"/>
  <c r="Q142" i="52"/>
  <c r="A142" i="52"/>
  <c r="R139" i="52" s="1"/>
  <c r="S141" i="52"/>
  <c r="T141" i="52" s="1"/>
  <c r="Q141" i="52"/>
  <c r="A141" i="52"/>
  <c r="R138" i="52" s="1"/>
  <c r="S140" i="52"/>
  <c r="T140" i="52" s="1"/>
  <c r="Q140" i="52"/>
  <c r="A140" i="52"/>
  <c r="R137" i="52" s="1"/>
  <c r="S139" i="52"/>
  <c r="T139" i="52" s="1"/>
  <c r="Q139" i="52"/>
  <c r="A139" i="52"/>
  <c r="R136" i="52" s="1"/>
  <c r="S138" i="52"/>
  <c r="T138" i="52" s="1"/>
  <c r="Q138" i="52"/>
  <c r="A138" i="52"/>
  <c r="R135" i="52" s="1"/>
  <c r="S137" i="52"/>
  <c r="T137" i="52" s="1"/>
  <c r="Q137" i="52"/>
  <c r="A137" i="52"/>
  <c r="R134" i="52" s="1"/>
  <c r="S136" i="52"/>
  <c r="T136" i="52" s="1"/>
  <c r="Q136" i="52"/>
  <c r="A136" i="52"/>
  <c r="R133" i="52" s="1"/>
  <c r="S135" i="52"/>
  <c r="T135" i="52" s="1"/>
  <c r="Q135" i="52"/>
  <c r="A135" i="52"/>
  <c r="R132" i="52" s="1"/>
  <c r="S134" i="52"/>
  <c r="T134" i="52" s="1"/>
  <c r="Q134" i="52"/>
  <c r="A134" i="52"/>
  <c r="R131" i="52" s="1"/>
  <c r="S133" i="52"/>
  <c r="T133" i="52" s="1"/>
  <c r="Q133" i="52"/>
  <c r="A133" i="52"/>
  <c r="R130" i="52" s="1"/>
  <c r="S132" i="52"/>
  <c r="T132" i="52" s="1"/>
  <c r="Q132" i="52"/>
  <c r="A132" i="52"/>
  <c r="R129" i="52" s="1"/>
  <c r="S131" i="52"/>
  <c r="T131" i="52" s="1"/>
  <c r="Q131" i="52"/>
  <c r="A131" i="52"/>
  <c r="R128" i="52" s="1"/>
  <c r="S130" i="52"/>
  <c r="T130" i="52" s="1"/>
  <c r="Q130" i="52"/>
  <c r="A130" i="52"/>
  <c r="R127" i="52" s="1"/>
  <c r="S129" i="52"/>
  <c r="T129" i="52" s="1"/>
  <c r="Q129" i="52"/>
  <c r="A129" i="52"/>
  <c r="R126" i="52" s="1"/>
  <c r="S128" i="52"/>
  <c r="T128" i="52" s="1"/>
  <c r="Q128" i="52"/>
  <c r="A128" i="52"/>
  <c r="R125" i="52" s="1"/>
  <c r="S127" i="52"/>
  <c r="T127" i="52" s="1"/>
  <c r="Q127" i="52"/>
  <c r="A127" i="52"/>
  <c r="R124" i="52" s="1"/>
  <c r="S126" i="52"/>
  <c r="T126" i="52" s="1"/>
  <c r="Q126" i="52"/>
  <c r="A126" i="52"/>
  <c r="R123" i="52" s="1"/>
  <c r="S125" i="52"/>
  <c r="T125" i="52" s="1"/>
  <c r="Q125" i="52"/>
  <c r="A125" i="52"/>
  <c r="R122" i="52" s="1"/>
  <c r="S124" i="52"/>
  <c r="T124" i="52" s="1"/>
  <c r="Q124" i="52"/>
  <c r="A124" i="52"/>
  <c r="R121" i="52" s="1"/>
  <c r="S123" i="52"/>
  <c r="T123" i="52" s="1"/>
  <c r="Q123" i="52"/>
  <c r="A123" i="52"/>
  <c r="R120" i="52" s="1"/>
  <c r="S122" i="52"/>
  <c r="T122" i="52" s="1"/>
  <c r="Q122" i="52"/>
  <c r="A122" i="52"/>
  <c r="R119" i="52" s="1"/>
  <c r="S121" i="52"/>
  <c r="T121" i="52" s="1"/>
  <c r="Q121" i="52"/>
  <c r="A121" i="52"/>
  <c r="R118" i="52" s="1"/>
  <c r="S120" i="52"/>
  <c r="T120" i="52" s="1"/>
  <c r="Q120" i="52"/>
  <c r="A120" i="52"/>
  <c r="R117" i="52" s="1"/>
  <c r="S119" i="52"/>
  <c r="T119" i="52" s="1"/>
  <c r="Q119" i="52"/>
  <c r="A119" i="52"/>
  <c r="S118" i="52"/>
  <c r="T118" i="52" s="1"/>
  <c r="Q118" i="52"/>
  <c r="A118" i="52"/>
  <c r="S117" i="52"/>
  <c r="T117" i="52" s="1"/>
  <c r="T116" i="52"/>
  <c r="T115" i="52"/>
  <c r="T114" i="52"/>
  <c r="T113" i="52"/>
  <c r="T112" i="52"/>
  <c r="T111" i="52"/>
  <c r="T110" i="52"/>
  <c r="T109" i="52"/>
  <c r="T108" i="52"/>
  <c r="T107" i="52"/>
  <c r="T106" i="52"/>
  <c r="T105" i="52"/>
  <c r="T104" i="52"/>
  <c r="T103" i="52"/>
  <c r="T102" i="52"/>
  <c r="T101" i="52"/>
  <c r="T100" i="52"/>
  <c r="T99" i="52"/>
  <c r="T98" i="52"/>
  <c r="T97" i="52"/>
  <c r="T96" i="52"/>
  <c r="T95" i="52"/>
  <c r="T94" i="52"/>
  <c r="T93" i="52"/>
  <c r="T92" i="52"/>
  <c r="T91" i="52"/>
  <c r="T90" i="52"/>
  <c r="T89" i="52"/>
  <c r="T88" i="52"/>
  <c r="T87" i="52"/>
  <c r="T86" i="52"/>
  <c r="T85" i="52"/>
  <c r="T84" i="52"/>
  <c r="T83" i="52"/>
  <c r="T82" i="52"/>
  <c r="T81" i="52"/>
  <c r="T80" i="52"/>
  <c r="T79" i="52"/>
  <c r="T78" i="52"/>
  <c r="T77" i="52"/>
  <c r="T76" i="52"/>
  <c r="Q76" i="52"/>
  <c r="A76" i="52"/>
  <c r="R76" i="52" s="1"/>
  <c r="T75" i="52"/>
  <c r="T74" i="52"/>
  <c r="T73" i="52"/>
  <c r="T72" i="52"/>
  <c r="T71" i="52"/>
  <c r="T70" i="52"/>
  <c r="T69" i="52"/>
  <c r="T68" i="52"/>
  <c r="T67" i="52"/>
  <c r="T66" i="52"/>
  <c r="T65" i="52"/>
  <c r="T64" i="52"/>
  <c r="T63" i="52"/>
  <c r="T62" i="52"/>
  <c r="T61" i="52"/>
  <c r="T60" i="52"/>
  <c r="T59" i="52"/>
  <c r="T58" i="52"/>
  <c r="T57" i="52"/>
  <c r="T56" i="52"/>
  <c r="T55" i="52"/>
  <c r="T54" i="52"/>
  <c r="T53" i="52"/>
  <c r="T52" i="52"/>
  <c r="T51" i="52"/>
  <c r="T50" i="52"/>
  <c r="T49" i="52"/>
  <c r="T48" i="52"/>
  <c r="T47" i="52"/>
  <c r="T46" i="52"/>
  <c r="T45" i="52"/>
  <c r="T44" i="52"/>
  <c r="T43" i="52"/>
  <c r="T42" i="52"/>
  <c r="T41" i="52"/>
  <c r="T40" i="52"/>
  <c r="T39" i="52"/>
  <c r="Q39" i="52"/>
  <c r="A39" i="52"/>
  <c r="R39" i="52" s="1"/>
  <c r="T38" i="52"/>
  <c r="T37" i="52"/>
  <c r="T36" i="52"/>
  <c r="T35" i="52"/>
  <c r="T34" i="52"/>
  <c r="T33" i="52"/>
  <c r="T32" i="52"/>
  <c r="T31" i="52"/>
  <c r="T30" i="52"/>
  <c r="T29" i="52"/>
  <c r="T28" i="52"/>
  <c r="T27" i="52"/>
  <c r="T26" i="52"/>
  <c r="T25" i="52"/>
  <c r="T24" i="52"/>
  <c r="T23" i="52"/>
  <c r="T22" i="52"/>
  <c r="T21" i="52"/>
  <c r="T20" i="52"/>
  <c r="T19" i="52"/>
  <c r="T18" i="52"/>
  <c r="T17" i="52"/>
  <c r="Q17" i="52"/>
  <c r="A17" i="52"/>
  <c r="R17" i="52" s="1"/>
  <c r="T16" i="52"/>
  <c r="T15" i="52"/>
  <c r="T14" i="52"/>
  <c r="T13" i="52"/>
  <c r="T12" i="52"/>
  <c r="T11" i="52"/>
  <c r="T10" i="52"/>
  <c r="T9" i="52"/>
  <c r="T8" i="52"/>
  <c r="AA7" i="52"/>
  <c r="Z7" i="52"/>
  <c r="S7" i="52"/>
  <c r="T7" i="52" s="1"/>
  <c r="Q15" i="52" l="1"/>
  <c r="A15" i="52" s="1"/>
  <c r="R15" i="52" s="1"/>
  <c r="Q13" i="52"/>
  <c r="A13" i="52" s="1"/>
  <c r="R13" i="52" s="1"/>
  <c r="A376" i="51"/>
  <c r="R369" i="51" s="1"/>
  <c r="A375" i="51"/>
  <c r="R368" i="51" s="1"/>
  <c r="A374" i="51"/>
  <c r="R367" i="51" s="1"/>
  <c r="A373" i="51"/>
  <c r="R366" i="51" s="1"/>
  <c r="A372" i="51"/>
  <c r="R365" i="51" s="1"/>
  <c r="A371" i="51"/>
  <c r="R364" i="51" s="1"/>
  <c r="A370" i="51"/>
  <c r="R363" i="51" s="1"/>
  <c r="S369" i="51"/>
  <c r="T369" i="51" s="1"/>
  <c r="A369" i="51"/>
  <c r="R362" i="51" s="1"/>
  <c r="S368" i="51"/>
  <c r="T368" i="51" s="1"/>
  <c r="A368" i="51"/>
  <c r="R361" i="51" s="1"/>
  <c r="S367" i="51"/>
  <c r="T367" i="51" s="1"/>
  <c r="A367" i="51"/>
  <c r="R360" i="51" s="1"/>
  <c r="S366" i="51"/>
  <c r="T366" i="51" s="1"/>
  <c r="A366" i="51"/>
  <c r="R359" i="51" s="1"/>
  <c r="S365" i="51"/>
  <c r="T365" i="51" s="1"/>
  <c r="A365" i="51"/>
  <c r="R358" i="51" s="1"/>
  <c r="S364" i="51"/>
  <c r="T364" i="51" s="1"/>
  <c r="A364" i="51"/>
  <c r="R357" i="51" s="1"/>
  <c r="S363" i="51"/>
  <c r="T363" i="51" s="1"/>
  <c r="A363" i="51"/>
  <c r="R356" i="51" s="1"/>
  <c r="S362" i="51"/>
  <c r="T362" i="51" s="1"/>
  <c r="A362" i="51"/>
  <c r="R355" i="51" s="1"/>
  <c r="S361" i="51"/>
  <c r="T361" i="51" s="1"/>
  <c r="A361" i="51"/>
  <c r="R354" i="51" s="1"/>
  <c r="A360" i="51"/>
  <c r="R353" i="51" s="1"/>
  <c r="S359" i="51"/>
  <c r="T359" i="51" s="1"/>
  <c r="A359" i="51"/>
  <c r="R352" i="51" s="1"/>
  <c r="S358" i="51"/>
  <c r="T358" i="51" s="1"/>
  <c r="A358" i="51"/>
  <c r="R351" i="51" s="1"/>
  <c r="S357" i="51"/>
  <c r="T357" i="51" s="1"/>
  <c r="A357" i="51"/>
  <c r="R350" i="51" s="1"/>
  <c r="S356" i="51"/>
  <c r="T356" i="51" s="1"/>
  <c r="A356" i="51"/>
  <c r="R349" i="51" s="1"/>
  <c r="S355" i="51"/>
  <c r="T355" i="51" s="1"/>
  <c r="A355" i="51"/>
  <c r="R348" i="51" s="1"/>
  <c r="S354" i="51"/>
  <c r="T354" i="51" s="1"/>
  <c r="A354" i="51"/>
  <c r="R347" i="51" s="1"/>
  <c r="S353" i="51"/>
  <c r="T353" i="51" s="1"/>
  <c r="A353" i="51"/>
  <c r="S352" i="51"/>
  <c r="T352" i="51" s="1"/>
  <c r="A352" i="51"/>
  <c r="S351" i="51"/>
  <c r="T351" i="51" s="1"/>
  <c r="A351" i="51"/>
  <c r="S350" i="51"/>
  <c r="T350" i="51" s="1"/>
  <c r="A350" i="51"/>
  <c r="S349" i="51"/>
  <c r="T349" i="51" s="1"/>
  <c r="A349" i="51"/>
  <c r="S348" i="51"/>
  <c r="T348" i="51" s="1"/>
  <c r="A348" i="51"/>
  <c r="S347" i="51"/>
  <c r="T347" i="51" s="1"/>
  <c r="A347" i="51"/>
  <c r="A346" i="51"/>
  <c r="A345" i="51"/>
  <c r="A344" i="51"/>
  <c r="A343" i="51"/>
  <c r="A342" i="51"/>
  <c r="A341" i="51"/>
  <c r="A340" i="51"/>
  <c r="A339" i="51"/>
  <c r="A338" i="51"/>
  <c r="A337" i="51"/>
  <c r="A336" i="51"/>
  <c r="A335" i="51"/>
  <c r="R328" i="51" s="1"/>
  <c r="A334" i="51"/>
  <c r="A333" i="51"/>
  <c r="A332" i="51"/>
  <c r="A331" i="51"/>
  <c r="R324" i="51" s="1"/>
  <c r="A330" i="51"/>
  <c r="R323" i="51" s="1"/>
  <c r="A329" i="51"/>
  <c r="R322" i="51" s="1"/>
  <c r="S328" i="51"/>
  <c r="T328" i="51" s="1"/>
  <c r="A328" i="51"/>
  <c r="A327" i="51"/>
  <c r="R320" i="51" s="1"/>
  <c r="A326" i="51"/>
  <c r="R319" i="51" s="1"/>
  <c r="A325" i="51"/>
  <c r="R318" i="51" s="1"/>
  <c r="S324" i="51"/>
  <c r="T324" i="51" s="1"/>
  <c r="A324" i="51"/>
  <c r="R317" i="51" s="1"/>
  <c r="S323" i="51"/>
  <c r="T323" i="51" s="1"/>
  <c r="A323" i="51"/>
  <c r="R316" i="51" s="1"/>
  <c r="S322" i="51"/>
  <c r="T322" i="51" s="1"/>
  <c r="Q322" i="51"/>
  <c r="A322" i="51"/>
  <c r="R315" i="51" s="1"/>
  <c r="S321" i="51"/>
  <c r="T321" i="51" s="1"/>
  <c r="R321" i="51"/>
  <c r="Q321" i="51"/>
  <c r="A321" i="51"/>
  <c r="R314" i="51" s="1"/>
  <c r="S320" i="51"/>
  <c r="T320" i="51" s="1"/>
  <c r="Q320" i="51"/>
  <c r="A320" i="51"/>
  <c r="R313" i="51" s="1"/>
  <c r="S319" i="51"/>
  <c r="T319" i="51" s="1"/>
  <c r="Q319" i="51"/>
  <c r="A319" i="51"/>
  <c r="R312" i="51" s="1"/>
  <c r="S318" i="51"/>
  <c r="T318" i="51" s="1"/>
  <c r="Q318" i="51"/>
  <c r="A318" i="51"/>
  <c r="R311" i="51" s="1"/>
  <c r="S317" i="51"/>
  <c r="T317" i="51" s="1"/>
  <c r="Q317" i="51"/>
  <c r="A317" i="51"/>
  <c r="R310" i="51" s="1"/>
  <c r="S316" i="51"/>
  <c r="T316" i="51" s="1"/>
  <c r="Q316" i="51"/>
  <c r="A316" i="51"/>
  <c r="R309" i="51" s="1"/>
  <c r="S315" i="51"/>
  <c r="T315" i="51" s="1"/>
  <c r="Q315" i="51"/>
  <c r="A315" i="51"/>
  <c r="R308" i="51" s="1"/>
  <c r="S314" i="51"/>
  <c r="T314" i="51" s="1"/>
  <c r="Q314" i="51"/>
  <c r="A314" i="51"/>
  <c r="R307" i="51" s="1"/>
  <c r="S313" i="51"/>
  <c r="T313" i="51" s="1"/>
  <c r="Q313" i="51"/>
  <c r="A313" i="51"/>
  <c r="R306" i="51" s="1"/>
  <c r="S312" i="51"/>
  <c r="T312" i="51" s="1"/>
  <c r="Q312" i="51"/>
  <c r="A312" i="51"/>
  <c r="R305" i="51" s="1"/>
  <c r="S311" i="51"/>
  <c r="T311" i="51" s="1"/>
  <c r="Q311" i="51"/>
  <c r="A311" i="51"/>
  <c r="R304" i="51" s="1"/>
  <c r="S310" i="51"/>
  <c r="T310" i="51" s="1"/>
  <c r="Q310" i="51"/>
  <c r="A310" i="51"/>
  <c r="R303" i="51" s="1"/>
  <c r="S309" i="51"/>
  <c r="T309" i="51" s="1"/>
  <c r="Q309" i="51"/>
  <c r="A309" i="51"/>
  <c r="R302" i="51" s="1"/>
  <c r="S308" i="51"/>
  <c r="T308" i="51" s="1"/>
  <c r="Q308" i="51"/>
  <c r="A308" i="51"/>
  <c r="R301" i="51" s="1"/>
  <c r="S307" i="51"/>
  <c r="T307" i="51" s="1"/>
  <c r="Q307" i="51"/>
  <c r="A307" i="51"/>
  <c r="R300" i="51" s="1"/>
  <c r="S306" i="51"/>
  <c r="T306" i="51" s="1"/>
  <c r="Q306" i="51"/>
  <c r="A306" i="51"/>
  <c r="R299" i="51" s="1"/>
  <c r="S305" i="51"/>
  <c r="T305" i="51" s="1"/>
  <c r="Q305" i="51"/>
  <c r="A305" i="51"/>
  <c r="R298" i="51" s="1"/>
  <c r="S304" i="51"/>
  <c r="T304" i="51" s="1"/>
  <c r="Q304" i="51"/>
  <c r="A304" i="51"/>
  <c r="R297" i="51" s="1"/>
  <c r="S303" i="51"/>
  <c r="T303" i="51" s="1"/>
  <c r="Q303" i="51"/>
  <c r="A303" i="51"/>
  <c r="R296" i="51" s="1"/>
  <c r="S302" i="51"/>
  <c r="T302" i="51" s="1"/>
  <c r="Q302" i="51"/>
  <c r="A302" i="51"/>
  <c r="R295" i="51" s="1"/>
  <c r="S301" i="51"/>
  <c r="T301" i="51" s="1"/>
  <c r="Q301" i="51"/>
  <c r="A301" i="51"/>
  <c r="R294" i="51" s="1"/>
  <c r="S300" i="51"/>
  <c r="T300" i="51" s="1"/>
  <c r="Q300" i="51"/>
  <c r="A300" i="51"/>
  <c r="R293" i="51" s="1"/>
  <c r="S299" i="51"/>
  <c r="T299" i="51" s="1"/>
  <c r="Q299" i="51"/>
  <c r="A299" i="51"/>
  <c r="R292" i="51" s="1"/>
  <c r="S298" i="51"/>
  <c r="T298" i="51" s="1"/>
  <c r="Q298" i="51"/>
  <c r="A298" i="51"/>
  <c r="R291" i="51" s="1"/>
  <c r="S297" i="51"/>
  <c r="T297" i="51" s="1"/>
  <c r="Q297" i="51"/>
  <c r="A297" i="51"/>
  <c r="R290" i="51" s="1"/>
  <c r="S296" i="51"/>
  <c r="T296" i="51" s="1"/>
  <c r="Q296" i="51"/>
  <c r="A296" i="51"/>
  <c r="R289" i="51" s="1"/>
  <c r="S295" i="51"/>
  <c r="T295" i="51" s="1"/>
  <c r="Q295" i="51"/>
  <c r="A295" i="51"/>
  <c r="R288" i="51" s="1"/>
  <c r="S294" i="51"/>
  <c r="T294" i="51" s="1"/>
  <c r="Q294" i="51"/>
  <c r="A294" i="51"/>
  <c r="R287" i="51" s="1"/>
  <c r="S293" i="51"/>
  <c r="T293" i="51" s="1"/>
  <c r="Q293" i="51"/>
  <c r="A293" i="51"/>
  <c r="R286" i="51" s="1"/>
  <c r="S292" i="51"/>
  <c r="T292" i="51" s="1"/>
  <c r="Q292" i="51"/>
  <c r="A292" i="51"/>
  <c r="R285" i="51" s="1"/>
  <c r="S291" i="51"/>
  <c r="T291" i="51" s="1"/>
  <c r="Q291" i="51"/>
  <c r="A291" i="51"/>
  <c r="R284" i="51" s="1"/>
  <c r="S290" i="51"/>
  <c r="T290" i="51" s="1"/>
  <c r="Q290" i="51"/>
  <c r="A290" i="51"/>
  <c r="R283" i="51" s="1"/>
  <c r="S289" i="51"/>
  <c r="T289" i="51" s="1"/>
  <c r="Q289" i="51"/>
  <c r="A289" i="51"/>
  <c r="R282" i="51" s="1"/>
  <c r="S288" i="51"/>
  <c r="T288" i="51" s="1"/>
  <c r="Q288" i="51"/>
  <c r="A288" i="51"/>
  <c r="R281" i="51" s="1"/>
  <c r="S287" i="51"/>
  <c r="T287" i="51" s="1"/>
  <c r="Q287" i="51"/>
  <c r="A287" i="51"/>
  <c r="R280" i="51" s="1"/>
  <c r="S286" i="51"/>
  <c r="T286" i="51" s="1"/>
  <c r="Q286" i="51"/>
  <c r="A286" i="51"/>
  <c r="R279" i="51" s="1"/>
  <c r="S285" i="51"/>
  <c r="T285" i="51" s="1"/>
  <c r="Q285" i="51"/>
  <c r="A285" i="51"/>
  <c r="R278" i="51" s="1"/>
  <c r="S284" i="51"/>
  <c r="T284" i="51" s="1"/>
  <c r="Q284" i="51"/>
  <c r="A284" i="51"/>
  <c r="R277" i="51" s="1"/>
  <c r="S283" i="51"/>
  <c r="T283" i="51" s="1"/>
  <c r="Q283" i="51"/>
  <c r="A283" i="51"/>
  <c r="R276" i="51" s="1"/>
  <c r="S282" i="51"/>
  <c r="T282" i="51" s="1"/>
  <c r="Q282" i="51"/>
  <c r="A282" i="51"/>
  <c r="R275" i="51" s="1"/>
  <c r="S281" i="51"/>
  <c r="T281" i="51" s="1"/>
  <c r="Q281" i="51"/>
  <c r="A281" i="51"/>
  <c r="R274" i="51" s="1"/>
  <c r="S280" i="51"/>
  <c r="T280" i="51" s="1"/>
  <c r="Q280" i="51"/>
  <c r="A280" i="51"/>
  <c r="R273" i="51" s="1"/>
  <c r="S279" i="51"/>
  <c r="T279" i="51" s="1"/>
  <c r="Q279" i="51"/>
  <c r="A279" i="51"/>
  <c r="R272" i="51" s="1"/>
  <c r="S278" i="51"/>
  <c r="T278" i="51" s="1"/>
  <c r="Q278" i="51"/>
  <c r="A278" i="51"/>
  <c r="R271" i="51" s="1"/>
  <c r="S277" i="51"/>
  <c r="T277" i="51" s="1"/>
  <c r="Q277" i="51"/>
  <c r="A277" i="51"/>
  <c r="R270" i="51" s="1"/>
  <c r="S276" i="51"/>
  <c r="T276" i="51" s="1"/>
  <c r="Q276" i="51"/>
  <c r="A276" i="51"/>
  <c r="R269" i="51" s="1"/>
  <c r="S275" i="51"/>
  <c r="T275" i="51" s="1"/>
  <c r="Q275" i="51"/>
  <c r="A275" i="51"/>
  <c r="R268" i="51" s="1"/>
  <c r="S274" i="51"/>
  <c r="T274" i="51" s="1"/>
  <c r="Q274" i="51"/>
  <c r="A274" i="51"/>
  <c r="R267" i="51" s="1"/>
  <c r="S273" i="51"/>
  <c r="T273" i="51" s="1"/>
  <c r="Q273" i="51"/>
  <c r="A273" i="51"/>
  <c r="R266" i="51" s="1"/>
  <c r="S272" i="51"/>
  <c r="T272" i="51" s="1"/>
  <c r="Q272" i="51"/>
  <c r="A272" i="51"/>
  <c r="R265" i="51" s="1"/>
  <c r="S271" i="51"/>
  <c r="T271" i="51" s="1"/>
  <c r="Q271" i="51"/>
  <c r="A271" i="51"/>
  <c r="R264" i="51" s="1"/>
  <c r="S270" i="51"/>
  <c r="T270" i="51" s="1"/>
  <c r="Q270" i="51"/>
  <c r="A270" i="51"/>
  <c r="R263" i="51" s="1"/>
  <c r="S269" i="51"/>
  <c r="T269" i="51" s="1"/>
  <c r="Q269" i="51"/>
  <c r="A269" i="51"/>
  <c r="R262" i="51" s="1"/>
  <c r="S268" i="51"/>
  <c r="T268" i="51" s="1"/>
  <c r="Q268" i="51"/>
  <c r="A268" i="51"/>
  <c r="R261" i="51" s="1"/>
  <c r="S267" i="51"/>
  <c r="T267" i="51" s="1"/>
  <c r="Q267" i="51"/>
  <c r="A267" i="51"/>
  <c r="R260" i="51" s="1"/>
  <c r="S266" i="51"/>
  <c r="T266" i="51" s="1"/>
  <c r="Q266" i="51"/>
  <c r="A266" i="51"/>
  <c r="R259" i="51" s="1"/>
  <c r="S265" i="51"/>
  <c r="T265" i="51" s="1"/>
  <c r="Q265" i="51"/>
  <c r="A265" i="51"/>
  <c r="R258" i="51" s="1"/>
  <c r="S264" i="51"/>
  <c r="T264" i="51" s="1"/>
  <c r="Q264" i="51"/>
  <c r="A264" i="51"/>
  <c r="R257" i="51" s="1"/>
  <c r="S263" i="51"/>
  <c r="T263" i="51" s="1"/>
  <c r="Q263" i="51"/>
  <c r="A263" i="51"/>
  <c r="R256" i="51" s="1"/>
  <c r="S262" i="51"/>
  <c r="T262" i="51" s="1"/>
  <c r="Q262" i="51"/>
  <c r="A262" i="51"/>
  <c r="R255" i="51" s="1"/>
  <c r="S261" i="51"/>
  <c r="T261" i="51" s="1"/>
  <c r="Q261" i="51"/>
  <c r="A261" i="51"/>
  <c r="R254" i="51" s="1"/>
  <c r="S260" i="51"/>
  <c r="T260" i="51" s="1"/>
  <c r="Q260" i="51"/>
  <c r="A260" i="51"/>
  <c r="R253" i="51" s="1"/>
  <c r="S259" i="51"/>
  <c r="T259" i="51" s="1"/>
  <c r="Q259" i="51"/>
  <c r="A259" i="51"/>
  <c r="R252" i="51" s="1"/>
  <c r="S258" i="51"/>
  <c r="T258" i="51" s="1"/>
  <c r="Q258" i="51"/>
  <c r="A258" i="51"/>
  <c r="R251" i="51" s="1"/>
  <c r="S257" i="51"/>
  <c r="T257" i="51" s="1"/>
  <c r="Q257" i="51"/>
  <c r="A257" i="51"/>
  <c r="R250" i="51" s="1"/>
  <c r="S256" i="51"/>
  <c r="T256" i="51" s="1"/>
  <c r="Q256" i="51"/>
  <c r="A256" i="51"/>
  <c r="R249" i="51" s="1"/>
  <c r="S255" i="51"/>
  <c r="T255" i="51" s="1"/>
  <c r="Q255" i="51"/>
  <c r="A255" i="51"/>
  <c r="R248" i="51" s="1"/>
  <c r="S254" i="51"/>
  <c r="T254" i="51" s="1"/>
  <c r="Q254" i="51"/>
  <c r="A254" i="51"/>
  <c r="R247" i="51" s="1"/>
  <c r="S253" i="51"/>
  <c r="T253" i="51" s="1"/>
  <c r="Q253" i="51"/>
  <c r="A253" i="51"/>
  <c r="R246" i="51" s="1"/>
  <c r="S252" i="51"/>
  <c r="T252" i="51" s="1"/>
  <c r="Q252" i="51"/>
  <c r="A252" i="51"/>
  <c r="S251" i="51"/>
  <c r="T251" i="51" s="1"/>
  <c r="Q251" i="51"/>
  <c r="A251" i="51"/>
  <c r="S250" i="51"/>
  <c r="T250" i="51" s="1"/>
  <c r="Q250" i="51"/>
  <c r="A250" i="51"/>
  <c r="S249" i="51"/>
  <c r="T249" i="51" s="1"/>
  <c r="Q249" i="51"/>
  <c r="A249" i="51"/>
  <c r="S248" i="51"/>
  <c r="T248" i="51" s="1"/>
  <c r="Q248" i="51"/>
  <c r="A248" i="51"/>
  <c r="S247" i="51"/>
  <c r="T247" i="51" s="1"/>
  <c r="Q247" i="51"/>
  <c r="A247" i="51"/>
  <c r="S246" i="51"/>
  <c r="T246" i="51" s="1"/>
  <c r="Q246" i="51"/>
  <c r="A246" i="51"/>
  <c r="S245" i="51"/>
  <c r="T245" i="51" s="1"/>
  <c r="Q245" i="51"/>
  <c r="A245" i="51"/>
  <c r="R245" i="51" s="1"/>
  <c r="S244" i="51"/>
  <c r="T244" i="51" s="1"/>
  <c r="Q244" i="51"/>
  <c r="A244" i="51"/>
  <c r="R244" i="51" s="1"/>
  <c r="S243" i="51"/>
  <c r="T243" i="51" s="1"/>
  <c r="Q243" i="51"/>
  <c r="A243" i="51"/>
  <c r="R243" i="51" s="1"/>
  <c r="S242" i="51"/>
  <c r="T242" i="51" s="1"/>
  <c r="Q242" i="51"/>
  <c r="A242" i="51"/>
  <c r="R242" i="51" s="1"/>
  <c r="S241" i="51"/>
  <c r="T241" i="51" s="1"/>
  <c r="Q241" i="51"/>
  <c r="A241" i="51"/>
  <c r="R241" i="51" s="1"/>
  <c r="S240" i="51"/>
  <c r="T240" i="51" s="1"/>
  <c r="Q240" i="51"/>
  <c r="A240" i="51"/>
  <c r="R240" i="51" s="1"/>
  <c r="S239" i="51"/>
  <c r="T239" i="51" s="1"/>
  <c r="Q239" i="51"/>
  <c r="A239" i="51"/>
  <c r="R239" i="51" s="1"/>
  <c r="S238" i="51"/>
  <c r="T238" i="51" s="1"/>
  <c r="Q238" i="51"/>
  <c r="A238" i="51"/>
  <c r="R238" i="51" s="1"/>
  <c r="S237" i="51"/>
  <c r="T237" i="51" s="1"/>
  <c r="Q237" i="51"/>
  <c r="A237" i="51"/>
  <c r="R237" i="51" s="1"/>
  <c r="S236" i="51"/>
  <c r="T236" i="51" s="1"/>
  <c r="Q236" i="51"/>
  <c r="A236" i="51"/>
  <c r="R236" i="51" s="1"/>
  <c r="S235" i="51"/>
  <c r="T235" i="51" s="1"/>
  <c r="Q235" i="51"/>
  <c r="A235" i="51"/>
  <c r="R235" i="51" s="1"/>
  <c r="S234" i="51"/>
  <c r="T234" i="51" s="1"/>
  <c r="Q234" i="51"/>
  <c r="A234" i="51"/>
  <c r="R234" i="51" s="1"/>
  <c r="S233" i="51"/>
  <c r="T233" i="51" s="1"/>
  <c r="Q233" i="51"/>
  <c r="A233" i="51"/>
  <c r="R233" i="51" s="1"/>
  <c r="S232" i="51"/>
  <c r="T232" i="51" s="1"/>
  <c r="Q232" i="51"/>
  <c r="A232" i="51"/>
  <c r="R232" i="51" s="1"/>
  <c r="S231" i="51"/>
  <c r="T231" i="51" s="1"/>
  <c r="Q231" i="51"/>
  <c r="A231" i="51"/>
  <c r="R231" i="51" s="1"/>
  <c r="S230" i="51"/>
  <c r="T230" i="51" s="1"/>
  <c r="Q230" i="51"/>
  <c r="A230" i="51"/>
  <c r="R230" i="51" s="1"/>
  <c r="S229" i="51"/>
  <c r="T229" i="51" s="1"/>
  <c r="Q229" i="51"/>
  <c r="A229" i="51"/>
  <c r="R229" i="51" s="1"/>
  <c r="S228" i="51"/>
  <c r="T228" i="51" s="1"/>
  <c r="Q228" i="51"/>
  <c r="A228" i="51"/>
  <c r="R228" i="51" s="1"/>
  <c r="S227" i="51"/>
  <c r="T227" i="51" s="1"/>
  <c r="Q227" i="51"/>
  <c r="A227" i="51"/>
  <c r="R227" i="51" s="1"/>
  <c r="S226" i="51"/>
  <c r="T226" i="51" s="1"/>
  <c r="Q226" i="51"/>
  <c r="A226" i="51"/>
  <c r="R226" i="51" s="1"/>
  <c r="S225" i="51"/>
  <c r="T225" i="51" s="1"/>
  <c r="Q225" i="51"/>
  <c r="A225" i="51"/>
  <c r="R225" i="51" s="1"/>
  <c r="S224" i="51"/>
  <c r="T224" i="51" s="1"/>
  <c r="Q224" i="51"/>
  <c r="A224" i="51"/>
  <c r="R224" i="51" s="1"/>
  <c r="S223" i="51"/>
  <c r="T223" i="51" s="1"/>
  <c r="Q223" i="51"/>
  <c r="A223" i="51"/>
  <c r="R223" i="51" s="1"/>
  <c r="S222" i="51"/>
  <c r="T222" i="51" s="1"/>
  <c r="Q222" i="51"/>
  <c r="A222" i="51"/>
  <c r="R222" i="51" s="1"/>
  <c r="S221" i="51"/>
  <c r="T221" i="51" s="1"/>
  <c r="Q221" i="51"/>
  <c r="A221" i="51"/>
  <c r="R221" i="51" s="1"/>
  <c r="S220" i="51"/>
  <c r="T220" i="51" s="1"/>
  <c r="Q220" i="51"/>
  <c r="A220" i="51"/>
  <c r="R220" i="51" s="1"/>
  <c r="S219" i="51"/>
  <c r="T219" i="51" s="1"/>
  <c r="Q219" i="51"/>
  <c r="A219" i="51"/>
  <c r="R219" i="51" s="1"/>
  <c r="S218" i="51"/>
  <c r="T218" i="51" s="1"/>
  <c r="Q218" i="51"/>
  <c r="A218" i="51"/>
  <c r="R218" i="51" s="1"/>
  <c r="S217" i="51"/>
  <c r="T217" i="51" s="1"/>
  <c r="Q217" i="51"/>
  <c r="A217" i="51"/>
  <c r="R217" i="51" s="1"/>
  <c r="S216" i="51"/>
  <c r="T216" i="51" s="1"/>
  <c r="Q216" i="51"/>
  <c r="A216" i="51"/>
  <c r="R216" i="51" s="1"/>
  <c r="S215" i="51"/>
  <c r="T215" i="51" s="1"/>
  <c r="Q215" i="51"/>
  <c r="A215" i="51"/>
  <c r="R215" i="51" s="1"/>
  <c r="S214" i="51"/>
  <c r="T214" i="51" s="1"/>
  <c r="Q214" i="51"/>
  <c r="A214" i="51"/>
  <c r="R214" i="51" s="1"/>
  <c r="S213" i="51"/>
  <c r="T213" i="51" s="1"/>
  <c r="Q213" i="51"/>
  <c r="A213" i="51"/>
  <c r="R213" i="51" s="1"/>
  <c r="S212" i="51"/>
  <c r="T212" i="51" s="1"/>
  <c r="Q212" i="51"/>
  <c r="A212" i="51"/>
  <c r="R212" i="51" s="1"/>
  <c r="S211" i="51"/>
  <c r="T211" i="51" s="1"/>
  <c r="Q211" i="51"/>
  <c r="A211" i="51"/>
  <c r="R211" i="51" s="1"/>
  <c r="S210" i="51"/>
  <c r="T210" i="51" s="1"/>
  <c r="Q210" i="51"/>
  <c r="A210" i="51"/>
  <c r="R210" i="51" s="1"/>
  <c r="S209" i="51"/>
  <c r="T209" i="51" s="1"/>
  <c r="Q209" i="51"/>
  <c r="A209" i="51"/>
  <c r="R209" i="51" s="1"/>
  <c r="S208" i="51"/>
  <c r="T208" i="51" s="1"/>
  <c r="Q208" i="51"/>
  <c r="A208" i="51"/>
  <c r="R208" i="51" s="1"/>
  <c r="S207" i="51"/>
  <c r="T207" i="51" s="1"/>
  <c r="Q207" i="51"/>
  <c r="A207" i="51"/>
  <c r="R207" i="51" s="1"/>
  <c r="S206" i="51"/>
  <c r="T206" i="51" s="1"/>
  <c r="Q206" i="51"/>
  <c r="A206" i="51"/>
  <c r="R206" i="51" s="1"/>
  <c r="S205" i="51"/>
  <c r="T205" i="51" s="1"/>
  <c r="Q205" i="51"/>
  <c r="A205" i="51"/>
  <c r="R205" i="51" s="1"/>
  <c r="S204" i="51"/>
  <c r="T204" i="51" s="1"/>
  <c r="Q204" i="51"/>
  <c r="A204" i="51"/>
  <c r="R204" i="51" s="1"/>
  <c r="S203" i="51"/>
  <c r="T203" i="51" s="1"/>
  <c r="Q203" i="51"/>
  <c r="A203" i="51"/>
  <c r="R203" i="51" s="1"/>
  <c r="S202" i="51"/>
  <c r="T202" i="51" s="1"/>
  <c r="Q202" i="51"/>
  <c r="A202" i="51"/>
  <c r="R202" i="51" s="1"/>
  <c r="S201" i="51"/>
  <c r="T201" i="51" s="1"/>
  <c r="Q201" i="51"/>
  <c r="A201" i="51"/>
  <c r="R201" i="51" s="1"/>
  <c r="S200" i="51"/>
  <c r="T200" i="51" s="1"/>
  <c r="Q200" i="51"/>
  <c r="A200" i="51"/>
  <c r="R200" i="51" s="1"/>
  <c r="S199" i="51"/>
  <c r="T199" i="51" s="1"/>
  <c r="Q199" i="51"/>
  <c r="A199" i="51"/>
  <c r="R199" i="51" s="1"/>
  <c r="S198" i="51"/>
  <c r="T198" i="51" s="1"/>
  <c r="Q198" i="51"/>
  <c r="A198" i="51"/>
  <c r="R198" i="51" s="1"/>
  <c r="S197" i="51"/>
  <c r="T197" i="51" s="1"/>
  <c r="Q197" i="51"/>
  <c r="A197" i="51"/>
  <c r="R197" i="51" s="1"/>
  <c r="S196" i="51"/>
  <c r="T196" i="51" s="1"/>
  <c r="Q196" i="51"/>
  <c r="A196" i="51"/>
  <c r="R196" i="51" s="1"/>
  <c r="S195" i="51"/>
  <c r="T195" i="51" s="1"/>
  <c r="Q195" i="51"/>
  <c r="A195" i="51"/>
  <c r="R195" i="51" s="1"/>
  <c r="S194" i="51"/>
  <c r="T194" i="51" s="1"/>
  <c r="Q194" i="51"/>
  <c r="A194" i="51"/>
  <c r="R194" i="51" s="1"/>
  <c r="S193" i="51"/>
  <c r="T193" i="51" s="1"/>
  <c r="Q193" i="51"/>
  <c r="A193" i="51"/>
  <c r="R193" i="51" s="1"/>
  <c r="S192" i="51"/>
  <c r="T192" i="51" s="1"/>
  <c r="Q192" i="51"/>
  <c r="A192" i="51"/>
  <c r="R192" i="51" s="1"/>
  <c r="S191" i="51"/>
  <c r="T191" i="51" s="1"/>
  <c r="Q191" i="51"/>
  <c r="A191" i="51"/>
  <c r="R191" i="51" s="1"/>
  <c r="S190" i="51"/>
  <c r="T190" i="51" s="1"/>
  <c r="Q190" i="51"/>
  <c r="A190" i="51"/>
  <c r="R190" i="51" s="1"/>
  <c r="S189" i="51"/>
  <c r="T189" i="51" s="1"/>
  <c r="Q189" i="51"/>
  <c r="A189" i="51"/>
  <c r="R189" i="51" s="1"/>
  <c r="S188" i="51"/>
  <c r="T188" i="51" s="1"/>
  <c r="Q188" i="51"/>
  <c r="A188" i="51"/>
  <c r="R188" i="51" s="1"/>
  <c r="S187" i="51"/>
  <c r="T187" i="51" s="1"/>
  <c r="Q187" i="51"/>
  <c r="A187" i="51"/>
  <c r="R187" i="51" s="1"/>
  <c r="S186" i="51"/>
  <c r="T186" i="51" s="1"/>
  <c r="Q186" i="51"/>
  <c r="A186" i="51"/>
  <c r="R186" i="51" s="1"/>
  <c r="S185" i="51"/>
  <c r="T185" i="51" s="1"/>
  <c r="Q185" i="51"/>
  <c r="A185" i="51"/>
  <c r="R185" i="51" s="1"/>
  <c r="S184" i="51"/>
  <c r="T184" i="51" s="1"/>
  <c r="Q184" i="51"/>
  <c r="A184" i="51"/>
  <c r="R184" i="51" s="1"/>
  <c r="S183" i="51"/>
  <c r="T183" i="51" s="1"/>
  <c r="Q183" i="51"/>
  <c r="A183" i="51"/>
  <c r="R183" i="51" s="1"/>
  <c r="S182" i="51"/>
  <c r="T182" i="51" s="1"/>
  <c r="Q182" i="51"/>
  <c r="A182" i="51"/>
  <c r="R182" i="51" s="1"/>
  <c r="S181" i="51"/>
  <c r="T181" i="51" s="1"/>
  <c r="Q181" i="51"/>
  <c r="A181" i="51"/>
  <c r="R181" i="51" s="1"/>
  <c r="S180" i="51"/>
  <c r="T180" i="51" s="1"/>
  <c r="Q180" i="51"/>
  <c r="A180" i="51"/>
  <c r="R180" i="51" s="1"/>
  <c r="S179" i="51"/>
  <c r="T179" i="51" s="1"/>
  <c r="Q179" i="51"/>
  <c r="A179" i="51"/>
  <c r="R179" i="51" s="1"/>
  <c r="S178" i="51"/>
  <c r="T178" i="51" s="1"/>
  <c r="Q178" i="51"/>
  <c r="A178" i="51"/>
  <c r="R178" i="51" s="1"/>
  <c r="S177" i="51"/>
  <c r="T177" i="51" s="1"/>
  <c r="Q177" i="51"/>
  <c r="A177" i="51"/>
  <c r="R177" i="51" s="1"/>
  <c r="S176" i="51"/>
  <c r="T176" i="51" s="1"/>
  <c r="Q176" i="51"/>
  <c r="A176" i="51"/>
  <c r="R176" i="51" s="1"/>
  <c r="S175" i="51"/>
  <c r="T175" i="51" s="1"/>
  <c r="Q175" i="51"/>
  <c r="A175" i="51"/>
  <c r="R175" i="51" s="1"/>
  <c r="S174" i="51"/>
  <c r="T174" i="51" s="1"/>
  <c r="Q174" i="51"/>
  <c r="A174" i="51"/>
  <c r="R174" i="51" s="1"/>
  <c r="S173" i="51"/>
  <c r="T173" i="51" s="1"/>
  <c r="Q173" i="51"/>
  <c r="A173" i="51"/>
  <c r="R173" i="51" s="1"/>
  <c r="S172" i="51"/>
  <c r="T172" i="51" s="1"/>
  <c r="Q172" i="51"/>
  <c r="A172" i="51"/>
  <c r="R172" i="51" s="1"/>
  <c r="S171" i="51"/>
  <c r="T171" i="51" s="1"/>
  <c r="Q171" i="51"/>
  <c r="A171" i="51"/>
  <c r="R171" i="51" s="1"/>
  <c r="S170" i="51"/>
  <c r="T170" i="51" s="1"/>
  <c r="Q170" i="51"/>
  <c r="A170" i="51"/>
  <c r="R170" i="51" s="1"/>
  <c r="S169" i="51"/>
  <c r="T169" i="51" s="1"/>
  <c r="Q169" i="51"/>
  <c r="A169" i="51"/>
  <c r="R169" i="51" s="1"/>
  <c r="S168" i="51"/>
  <c r="T168" i="51" s="1"/>
  <c r="Q168" i="51"/>
  <c r="A168" i="51"/>
  <c r="R168" i="51" s="1"/>
  <c r="S167" i="51"/>
  <c r="T167" i="51" s="1"/>
  <c r="Q167" i="51"/>
  <c r="A167" i="51"/>
  <c r="R167" i="51" s="1"/>
  <c r="S166" i="51"/>
  <c r="T166" i="51" s="1"/>
  <c r="Q166" i="51"/>
  <c r="A166" i="51"/>
  <c r="R166" i="51" s="1"/>
  <c r="S165" i="51"/>
  <c r="T165" i="51" s="1"/>
  <c r="Q165" i="51"/>
  <c r="A165" i="51"/>
  <c r="R165" i="51" s="1"/>
  <c r="S164" i="51"/>
  <c r="T164" i="51" s="1"/>
  <c r="Q164" i="51"/>
  <c r="A164" i="51"/>
  <c r="R164" i="51" s="1"/>
  <c r="S163" i="51"/>
  <c r="T163" i="51" s="1"/>
  <c r="Q163" i="51"/>
  <c r="A163" i="51"/>
  <c r="R163" i="51" s="1"/>
  <c r="S162" i="51"/>
  <c r="T162" i="51" s="1"/>
  <c r="Q162" i="51"/>
  <c r="A162" i="51"/>
  <c r="R162" i="51" s="1"/>
  <c r="S161" i="51"/>
  <c r="T161" i="51" s="1"/>
  <c r="Q161" i="51"/>
  <c r="A161" i="51"/>
  <c r="R161" i="51" s="1"/>
  <c r="S160" i="51"/>
  <c r="T160" i="51" s="1"/>
  <c r="Q160" i="51"/>
  <c r="A160" i="51"/>
  <c r="R160" i="51" s="1"/>
  <c r="S159" i="51"/>
  <c r="T159" i="51" s="1"/>
  <c r="Q159" i="51"/>
  <c r="A159" i="51"/>
  <c r="R159" i="51" s="1"/>
  <c r="S158" i="51"/>
  <c r="T158" i="51" s="1"/>
  <c r="Q158" i="51"/>
  <c r="A158" i="51"/>
  <c r="R158" i="51" s="1"/>
  <c r="S157" i="51"/>
  <c r="T157" i="51" s="1"/>
  <c r="Q157" i="51"/>
  <c r="A157" i="51"/>
  <c r="R157" i="51" s="1"/>
  <c r="S156" i="51"/>
  <c r="T156" i="51" s="1"/>
  <c r="Q156" i="51"/>
  <c r="A156" i="51"/>
  <c r="R156" i="51" s="1"/>
  <c r="S155" i="51"/>
  <c r="T155" i="51" s="1"/>
  <c r="Q155" i="51"/>
  <c r="A155" i="51"/>
  <c r="R155" i="51" s="1"/>
  <c r="S154" i="51"/>
  <c r="T154" i="51" s="1"/>
  <c r="Q154" i="51"/>
  <c r="A154" i="51"/>
  <c r="R154" i="51" s="1"/>
  <c r="S153" i="51"/>
  <c r="T153" i="51" s="1"/>
  <c r="Q153" i="51"/>
  <c r="A153" i="51"/>
  <c r="R153" i="51" s="1"/>
  <c r="S152" i="51"/>
  <c r="T152" i="51" s="1"/>
  <c r="Q152" i="51"/>
  <c r="A152" i="51"/>
  <c r="R152" i="51" s="1"/>
  <c r="S151" i="51"/>
  <c r="T151" i="51" s="1"/>
  <c r="Q151" i="51"/>
  <c r="A151" i="51"/>
  <c r="R151" i="51" s="1"/>
  <c r="S150" i="51"/>
  <c r="T150" i="51" s="1"/>
  <c r="Q150" i="51"/>
  <c r="A150" i="51"/>
  <c r="R150" i="51" s="1"/>
  <c r="S149" i="51"/>
  <c r="T149" i="51" s="1"/>
  <c r="Q149" i="51"/>
  <c r="A149" i="51"/>
  <c r="R149" i="51" s="1"/>
  <c r="S148" i="51"/>
  <c r="T148" i="51" s="1"/>
  <c r="Q148" i="51"/>
  <c r="A148" i="51"/>
  <c r="R148" i="51" s="1"/>
  <c r="S147" i="51"/>
  <c r="T147" i="51" s="1"/>
  <c r="Q147" i="51"/>
  <c r="A147" i="51"/>
  <c r="R147" i="51" s="1"/>
  <c r="S146" i="51"/>
  <c r="T146" i="51" s="1"/>
  <c r="Q146" i="51"/>
  <c r="A146" i="51"/>
  <c r="R146" i="51" s="1"/>
  <c r="S145" i="51"/>
  <c r="T145" i="51" s="1"/>
  <c r="Q145" i="51"/>
  <c r="A145" i="51"/>
  <c r="R145" i="51" s="1"/>
  <c r="S144" i="51"/>
  <c r="T144" i="51" s="1"/>
  <c r="S143" i="51"/>
  <c r="T143" i="51" s="1"/>
  <c r="S142" i="51"/>
  <c r="T142" i="51" s="1"/>
  <c r="S141" i="51"/>
  <c r="T141" i="51" s="1"/>
  <c r="S140" i="51"/>
  <c r="T140" i="51" s="1"/>
  <c r="Q140" i="51"/>
  <c r="A140" i="51"/>
  <c r="R140" i="51" s="1"/>
  <c r="S139" i="51"/>
  <c r="T139" i="51" s="1"/>
  <c r="S138" i="51"/>
  <c r="T138" i="51" s="1"/>
  <c r="S137" i="51"/>
  <c r="T137" i="51" s="1"/>
  <c r="S136" i="51"/>
  <c r="T136" i="51" s="1"/>
  <c r="S135" i="51"/>
  <c r="T135" i="51" s="1"/>
  <c r="Q135" i="51"/>
  <c r="A135" i="51"/>
  <c r="R135" i="51" s="1"/>
  <c r="S134" i="51"/>
  <c r="T134" i="51" s="1"/>
  <c r="S133" i="51"/>
  <c r="T133" i="51" s="1"/>
  <c r="S132" i="51"/>
  <c r="T132" i="51" s="1"/>
  <c r="Q132" i="51"/>
  <c r="A132" i="51"/>
  <c r="R132" i="51" s="1"/>
  <c r="S131" i="51"/>
  <c r="T131" i="51" s="1"/>
  <c r="S130" i="51"/>
  <c r="T130" i="51" s="1"/>
  <c r="S129" i="51"/>
  <c r="T129" i="51" s="1"/>
  <c r="S128" i="51"/>
  <c r="T128" i="51" s="1"/>
  <c r="S127" i="51"/>
  <c r="T127" i="51" s="1"/>
  <c r="Q127" i="51"/>
  <c r="A127" i="51"/>
  <c r="R127" i="51" s="1"/>
  <c r="S126" i="51"/>
  <c r="T126" i="51" s="1"/>
  <c r="S125" i="51"/>
  <c r="T125" i="51" s="1"/>
  <c r="S124" i="51"/>
  <c r="T124" i="51" s="1"/>
  <c r="S123" i="51"/>
  <c r="T123" i="51" s="1"/>
  <c r="S122" i="51"/>
  <c r="T122" i="51" s="1"/>
  <c r="S121" i="51"/>
  <c r="T121" i="51" s="1"/>
  <c r="S120" i="51"/>
  <c r="T120" i="51" s="1"/>
  <c r="S119" i="51"/>
  <c r="T119" i="51" s="1"/>
  <c r="S118" i="51"/>
  <c r="T118" i="51" s="1"/>
  <c r="S117" i="51"/>
  <c r="T117" i="51" s="1"/>
  <c r="S116" i="51"/>
  <c r="T116" i="51" s="1"/>
  <c r="S115" i="51"/>
  <c r="T115" i="51" s="1"/>
  <c r="S114" i="51"/>
  <c r="T114" i="51" s="1"/>
  <c r="S113" i="51"/>
  <c r="T113" i="51" s="1"/>
  <c r="Q113" i="51"/>
  <c r="A113" i="51"/>
  <c r="R113" i="51" s="1"/>
  <c r="S112" i="51"/>
  <c r="T112" i="51" s="1"/>
  <c r="S111" i="51"/>
  <c r="T111" i="51" s="1"/>
  <c r="S110" i="51"/>
  <c r="T110" i="51" s="1"/>
  <c r="S109" i="51"/>
  <c r="T109" i="51" s="1"/>
  <c r="S108" i="51"/>
  <c r="T108" i="51" s="1"/>
  <c r="Q108" i="51"/>
  <c r="A108" i="51"/>
  <c r="R108" i="51" s="1"/>
  <c r="S107" i="51"/>
  <c r="T107" i="51" s="1"/>
  <c r="S106" i="51"/>
  <c r="T106" i="51" s="1"/>
  <c r="S105" i="51"/>
  <c r="T105" i="51" s="1"/>
  <c r="S104" i="51"/>
  <c r="T104" i="51" s="1"/>
  <c r="S103" i="51"/>
  <c r="T103" i="51" s="1"/>
  <c r="S102" i="51"/>
  <c r="T102" i="51" s="1"/>
  <c r="S101" i="51"/>
  <c r="T101" i="51" s="1"/>
  <c r="S100" i="51"/>
  <c r="T100" i="51" s="1"/>
  <c r="S99" i="51"/>
  <c r="T99" i="51" s="1"/>
  <c r="S98" i="51"/>
  <c r="T98" i="51" s="1"/>
  <c r="S97" i="51"/>
  <c r="T97" i="51" s="1"/>
  <c r="S96" i="51"/>
  <c r="T96" i="51" s="1"/>
  <c r="S95" i="51"/>
  <c r="T95" i="51" s="1"/>
  <c r="S94" i="51"/>
  <c r="T94" i="51" s="1"/>
  <c r="S93" i="51"/>
  <c r="T93" i="51" s="1"/>
  <c r="S92" i="51"/>
  <c r="T92" i="51" s="1"/>
  <c r="S91" i="51"/>
  <c r="T91" i="51" s="1"/>
  <c r="S90" i="51"/>
  <c r="T90" i="51" s="1"/>
  <c r="S89" i="51"/>
  <c r="T89" i="51" s="1"/>
  <c r="S88" i="51"/>
  <c r="T88" i="51" s="1"/>
  <c r="S87" i="51"/>
  <c r="T87" i="51" s="1"/>
  <c r="S86" i="51"/>
  <c r="T86" i="51" s="1"/>
  <c r="S85" i="51"/>
  <c r="T85" i="51" s="1"/>
  <c r="S84" i="51"/>
  <c r="T84" i="51" s="1"/>
  <c r="S83" i="51"/>
  <c r="T83" i="51" s="1"/>
  <c r="S82" i="51"/>
  <c r="T82" i="51" s="1"/>
  <c r="S81" i="51"/>
  <c r="T81" i="51" s="1"/>
  <c r="S80" i="51"/>
  <c r="T80" i="51" s="1"/>
  <c r="S79" i="51"/>
  <c r="T79" i="51" s="1"/>
  <c r="S78" i="51"/>
  <c r="T78" i="51" s="1"/>
  <c r="S77" i="51"/>
  <c r="T77" i="51" s="1"/>
  <c r="S76" i="51"/>
  <c r="T76" i="51" s="1"/>
  <c r="S75" i="51"/>
  <c r="T75" i="51" s="1"/>
  <c r="S74" i="51"/>
  <c r="T74" i="51" s="1"/>
  <c r="S73" i="51"/>
  <c r="T73" i="51" s="1"/>
  <c r="S72" i="51"/>
  <c r="T72" i="51" s="1"/>
  <c r="S71" i="51"/>
  <c r="T71" i="51" s="1"/>
  <c r="S70" i="51"/>
  <c r="T70" i="51" s="1"/>
  <c r="S69" i="51"/>
  <c r="T69" i="51" s="1"/>
  <c r="S68" i="51"/>
  <c r="T68" i="51" s="1"/>
  <c r="S67" i="51"/>
  <c r="T67" i="51" s="1"/>
  <c r="S66" i="51"/>
  <c r="T66" i="51" s="1"/>
  <c r="S65" i="51"/>
  <c r="T65" i="51" s="1"/>
  <c r="S64" i="51"/>
  <c r="T64" i="51" s="1"/>
  <c r="S63" i="51"/>
  <c r="T63" i="51" s="1"/>
  <c r="S62" i="51"/>
  <c r="T62" i="51" s="1"/>
  <c r="S61" i="51"/>
  <c r="T61" i="51" s="1"/>
  <c r="S60" i="51"/>
  <c r="T60" i="51" s="1"/>
  <c r="S59" i="51"/>
  <c r="T59" i="51" s="1"/>
  <c r="S58" i="51"/>
  <c r="T58" i="51" s="1"/>
  <c r="S57" i="51"/>
  <c r="T57" i="51" s="1"/>
  <c r="S56" i="51"/>
  <c r="T56" i="51" s="1"/>
  <c r="S55" i="51"/>
  <c r="T55" i="51" s="1"/>
  <c r="S54" i="51"/>
  <c r="T54" i="51" s="1"/>
  <c r="S53" i="51"/>
  <c r="T53" i="51" s="1"/>
  <c r="S52" i="51"/>
  <c r="T52" i="51" s="1"/>
  <c r="S51" i="51"/>
  <c r="T51" i="51" s="1"/>
  <c r="S50" i="51"/>
  <c r="T50" i="51" s="1"/>
  <c r="S49" i="51"/>
  <c r="T49" i="51" s="1"/>
  <c r="S48" i="51"/>
  <c r="T48" i="51" s="1"/>
  <c r="S47" i="51"/>
  <c r="T47" i="51" s="1"/>
  <c r="S46" i="51"/>
  <c r="T46" i="51" s="1"/>
  <c r="S45" i="51"/>
  <c r="T45" i="51" s="1"/>
  <c r="S44" i="51"/>
  <c r="T44" i="51" s="1"/>
  <c r="S43" i="51"/>
  <c r="T43" i="51" s="1"/>
  <c r="S42" i="51"/>
  <c r="T42" i="51" s="1"/>
  <c r="S41" i="51"/>
  <c r="T41" i="51" s="1"/>
  <c r="S40" i="51"/>
  <c r="T40" i="51" s="1"/>
  <c r="S39" i="51"/>
  <c r="T39" i="51" s="1"/>
  <c r="S38" i="51"/>
  <c r="T38" i="51" s="1"/>
  <c r="S37" i="51"/>
  <c r="T37" i="51" s="1"/>
  <c r="S36" i="51"/>
  <c r="T36" i="51" s="1"/>
  <c r="S35" i="51"/>
  <c r="T35" i="51" s="1"/>
  <c r="S34" i="51"/>
  <c r="T34" i="51" s="1"/>
  <c r="S33" i="51"/>
  <c r="T33" i="51" s="1"/>
  <c r="S32" i="51"/>
  <c r="T32" i="51" s="1"/>
  <c r="S31" i="51"/>
  <c r="T31" i="51" s="1"/>
  <c r="S30" i="51"/>
  <c r="T30" i="51" s="1"/>
  <c r="S29" i="51"/>
  <c r="T29" i="51" s="1"/>
  <c r="S28" i="51"/>
  <c r="T28" i="51" s="1"/>
  <c r="S27" i="51"/>
  <c r="T27" i="51" s="1"/>
  <c r="S26" i="51"/>
  <c r="T26" i="51" s="1"/>
  <c r="S25" i="51"/>
  <c r="T25" i="51" s="1"/>
  <c r="S24" i="51"/>
  <c r="T24" i="51" s="1"/>
  <c r="S23" i="51"/>
  <c r="T23" i="51" s="1"/>
  <c r="S22" i="51"/>
  <c r="T22" i="51" s="1"/>
  <c r="S21" i="51"/>
  <c r="T21" i="51" s="1"/>
  <c r="S20" i="51"/>
  <c r="T20" i="51" s="1"/>
  <c r="S19" i="51"/>
  <c r="T19" i="51" s="1"/>
  <c r="S18" i="51"/>
  <c r="T18" i="51" s="1"/>
  <c r="S17" i="51"/>
  <c r="T17" i="51" s="1"/>
  <c r="S16" i="51"/>
  <c r="T16" i="51" s="1"/>
  <c r="S15" i="51"/>
  <c r="T15" i="51" s="1"/>
  <c r="S14" i="51"/>
  <c r="T14" i="51" s="1"/>
  <c r="S13" i="51"/>
  <c r="T13" i="51" s="1"/>
  <c r="S12" i="51"/>
  <c r="T12" i="51" s="1"/>
  <c r="S11" i="51"/>
  <c r="T11" i="51" s="1"/>
  <c r="S10" i="51"/>
  <c r="T10" i="51" s="1"/>
  <c r="S9" i="51"/>
  <c r="T9" i="51" s="1"/>
  <c r="S8" i="51"/>
  <c r="T8" i="51" s="1"/>
  <c r="AA7" i="51"/>
  <c r="Z7" i="51"/>
  <c r="S7" i="51"/>
  <c r="T7" i="51" s="1"/>
  <c r="Q96" i="51" l="1"/>
  <c r="A96" i="51" s="1"/>
  <c r="R96" i="51" s="1"/>
  <c r="Q16" i="51"/>
  <c r="A16" i="51" s="1"/>
  <c r="R16" i="51" s="1"/>
  <c r="Q59" i="51"/>
  <c r="A59" i="51" s="1"/>
  <c r="R59" i="51" s="1"/>
  <c r="Q82" i="51"/>
  <c r="A82" i="51" s="1"/>
  <c r="R82" i="51" s="1"/>
  <c r="S388" i="50"/>
  <c r="T388" i="50" s="1"/>
  <c r="R388" i="50"/>
  <c r="S387" i="50"/>
  <c r="T387" i="50" s="1"/>
  <c r="R387" i="50"/>
  <c r="S386" i="50"/>
  <c r="T386" i="50" s="1"/>
  <c r="R386" i="50"/>
  <c r="S385" i="50"/>
  <c r="T385" i="50" s="1"/>
  <c r="R385" i="50"/>
  <c r="S384" i="50"/>
  <c r="T384" i="50" s="1"/>
  <c r="R384" i="50"/>
  <c r="S383" i="50"/>
  <c r="T383" i="50" s="1"/>
  <c r="R383" i="50"/>
  <c r="S382" i="50"/>
  <c r="T382" i="50" s="1"/>
  <c r="R382" i="50"/>
  <c r="S381" i="50"/>
  <c r="T381" i="50" s="1"/>
  <c r="R381" i="50"/>
  <c r="S380" i="50"/>
  <c r="T380" i="50" s="1"/>
  <c r="R380" i="50"/>
  <c r="R379" i="50"/>
  <c r="S378" i="50"/>
  <c r="T378" i="50" s="1"/>
  <c r="R378" i="50"/>
  <c r="S377" i="50"/>
  <c r="T377" i="50" s="1"/>
  <c r="R377" i="50"/>
  <c r="S376" i="50"/>
  <c r="T376" i="50" s="1"/>
  <c r="R376" i="50"/>
  <c r="S375" i="50"/>
  <c r="T375" i="50" s="1"/>
  <c r="R375" i="50"/>
  <c r="S374" i="50"/>
  <c r="T374" i="50" s="1"/>
  <c r="R374" i="50"/>
  <c r="S373" i="50"/>
  <c r="T373" i="50" s="1"/>
  <c r="R373" i="50"/>
  <c r="S372" i="50"/>
  <c r="T372" i="50" s="1"/>
  <c r="R372" i="50"/>
  <c r="S371" i="50"/>
  <c r="T371" i="50" s="1"/>
  <c r="R371" i="50"/>
  <c r="S370" i="50"/>
  <c r="T370" i="50" s="1"/>
  <c r="R370" i="50"/>
  <c r="S369" i="50"/>
  <c r="T369" i="50" s="1"/>
  <c r="R369" i="50"/>
  <c r="S368" i="50"/>
  <c r="T368" i="50" s="1"/>
  <c r="R368" i="50"/>
  <c r="S367" i="50"/>
  <c r="T367" i="50" s="1"/>
  <c r="R367" i="50"/>
  <c r="S366" i="50"/>
  <c r="T366" i="50" s="1"/>
  <c r="R366" i="50"/>
  <c r="S347" i="50"/>
  <c r="T347" i="50" s="1"/>
  <c r="R347" i="50"/>
  <c r="S171" i="50"/>
  <c r="T171" i="50" s="1"/>
  <c r="Q171" i="50"/>
  <c r="A171" i="50"/>
  <c r="R171" i="50" s="1"/>
  <c r="S170" i="50"/>
  <c r="T170" i="50" s="1"/>
  <c r="Q170" i="50"/>
  <c r="A170" i="50"/>
  <c r="R170" i="50" s="1"/>
  <c r="S169" i="50"/>
  <c r="T169" i="50" s="1"/>
  <c r="Q169" i="50"/>
  <c r="A169" i="50"/>
  <c r="R169" i="50" s="1"/>
  <c r="S168" i="50"/>
  <c r="T168" i="50" s="1"/>
  <c r="Q168" i="50"/>
  <c r="A168" i="50"/>
  <c r="R168" i="50" s="1"/>
  <c r="S167" i="50"/>
  <c r="T167" i="50" s="1"/>
  <c r="Q167" i="50"/>
  <c r="A167" i="50"/>
  <c r="R167" i="50" s="1"/>
  <c r="S166" i="50"/>
  <c r="T166" i="50" s="1"/>
  <c r="Q166" i="50"/>
  <c r="A166" i="50"/>
  <c r="R166" i="50" s="1"/>
  <c r="S165" i="50"/>
  <c r="T165" i="50" s="1"/>
  <c r="Q165" i="50"/>
  <c r="A165" i="50"/>
  <c r="R165" i="50" s="1"/>
  <c r="S164" i="50"/>
  <c r="T164" i="50" s="1"/>
  <c r="Q164" i="50"/>
  <c r="A164" i="50"/>
  <c r="R164" i="50" s="1"/>
  <c r="S163" i="50"/>
  <c r="T163" i="50" s="1"/>
  <c r="Q163" i="50"/>
  <c r="A163" i="50"/>
  <c r="R163" i="50" s="1"/>
  <c r="S162" i="50"/>
  <c r="T162" i="50" s="1"/>
  <c r="Q162" i="50"/>
  <c r="A162" i="50"/>
  <c r="R162" i="50" s="1"/>
  <c r="S161" i="50"/>
  <c r="T161" i="50" s="1"/>
  <c r="Q161" i="50"/>
  <c r="A161" i="50"/>
  <c r="R161" i="50" s="1"/>
  <c r="S160" i="50"/>
  <c r="T160" i="50" s="1"/>
  <c r="Q160" i="50"/>
  <c r="A160" i="50"/>
  <c r="R160" i="50" s="1"/>
  <c r="S159" i="50"/>
  <c r="T159" i="50" s="1"/>
  <c r="Q159" i="50"/>
  <c r="A159" i="50"/>
  <c r="R159" i="50" s="1"/>
  <c r="S158" i="50"/>
  <c r="T158" i="50" s="1"/>
  <c r="Q158" i="50"/>
  <c r="A158" i="50"/>
  <c r="R158" i="50" s="1"/>
  <c r="S157" i="50"/>
  <c r="T157" i="50" s="1"/>
  <c r="Q157" i="50"/>
  <c r="A157" i="50"/>
  <c r="R157" i="50" s="1"/>
  <c r="S156" i="50"/>
  <c r="T156" i="50" s="1"/>
  <c r="Q156" i="50"/>
  <c r="A156" i="50"/>
  <c r="R156" i="50" s="1"/>
  <c r="S155" i="50"/>
  <c r="T155" i="50" s="1"/>
  <c r="Q155" i="50"/>
  <c r="A155" i="50"/>
  <c r="R155" i="50" s="1"/>
  <c r="S154" i="50"/>
  <c r="T154" i="50" s="1"/>
  <c r="Q154" i="50"/>
  <c r="A154" i="50"/>
  <c r="R154" i="50" s="1"/>
  <c r="S153" i="50"/>
  <c r="T153" i="50" s="1"/>
  <c r="Q153" i="50"/>
  <c r="A153" i="50"/>
  <c r="R153" i="50" s="1"/>
  <c r="S152" i="50"/>
  <c r="T152" i="50" s="1"/>
  <c r="Q152" i="50"/>
  <c r="A152" i="50"/>
  <c r="R152" i="50" s="1"/>
  <c r="S151" i="50"/>
  <c r="T151" i="50" s="1"/>
  <c r="Q151" i="50"/>
  <c r="A151" i="50"/>
  <c r="R151" i="50" s="1"/>
  <c r="S150" i="50"/>
  <c r="T150" i="50" s="1"/>
  <c r="Q150" i="50"/>
  <c r="A150" i="50"/>
  <c r="R150" i="50" s="1"/>
  <c r="S149" i="50"/>
  <c r="T149" i="50" s="1"/>
  <c r="Q149" i="50"/>
  <c r="A149" i="50"/>
  <c r="R149" i="50" s="1"/>
  <c r="S148" i="50"/>
  <c r="T148" i="50" s="1"/>
  <c r="Q148" i="50"/>
  <c r="A148" i="50"/>
  <c r="R148" i="50" s="1"/>
  <c r="S147" i="50"/>
  <c r="T147" i="50" s="1"/>
  <c r="Q147" i="50"/>
  <c r="A147" i="50"/>
  <c r="R147" i="50" s="1"/>
  <c r="S146" i="50"/>
  <c r="T146" i="50" s="1"/>
  <c r="Q146" i="50"/>
  <c r="A146" i="50"/>
  <c r="R146" i="50" s="1"/>
  <c r="S145" i="50"/>
  <c r="T145" i="50" s="1"/>
  <c r="Q145" i="50"/>
  <c r="A145" i="50"/>
  <c r="R145" i="50" s="1"/>
  <c r="S144" i="50"/>
  <c r="T144" i="50" s="1"/>
  <c r="Q144" i="50"/>
  <c r="A144" i="50"/>
  <c r="R144" i="50" s="1"/>
  <c r="S143" i="50"/>
  <c r="T143" i="50" s="1"/>
  <c r="Q143" i="50"/>
  <c r="A143" i="50"/>
  <c r="R143" i="50" s="1"/>
  <c r="S142" i="50"/>
  <c r="T142" i="50" s="1"/>
  <c r="Q142" i="50"/>
  <c r="A142" i="50"/>
  <c r="R142" i="50" s="1"/>
  <c r="S141" i="50"/>
  <c r="T141" i="50" s="1"/>
  <c r="Q141" i="50"/>
  <c r="A141" i="50"/>
  <c r="R141" i="50" s="1"/>
  <c r="S140" i="50"/>
  <c r="T140" i="50" s="1"/>
  <c r="Q140" i="50"/>
  <c r="A140" i="50"/>
  <c r="R140" i="50" s="1"/>
  <c r="S139" i="50"/>
  <c r="T139" i="50" s="1"/>
  <c r="Q139" i="50"/>
  <c r="A139" i="50"/>
  <c r="R139" i="50" s="1"/>
  <c r="S138" i="50"/>
  <c r="T138" i="50" s="1"/>
  <c r="Q138" i="50"/>
  <c r="A138" i="50"/>
  <c r="R138" i="50" s="1"/>
  <c r="S137" i="50"/>
  <c r="T137" i="50" s="1"/>
  <c r="Q137" i="50"/>
  <c r="A137" i="50"/>
  <c r="R137" i="50" s="1"/>
  <c r="S136" i="50"/>
  <c r="T136" i="50" s="1"/>
  <c r="Q136" i="50"/>
  <c r="A136" i="50"/>
  <c r="R136" i="50" s="1"/>
  <c r="S135" i="50"/>
  <c r="T135" i="50" s="1"/>
  <c r="Q135" i="50"/>
  <c r="A135" i="50"/>
  <c r="R135" i="50" s="1"/>
  <c r="S134" i="50"/>
  <c r="T134" i="50" s="1"/>
  <c r="Q134" i="50"/>
  <c r="A134" i="50"/>
  <c r="R134" i="50" s="1"/>
  <c r="S133" i="50"/>
  <c r="T133" i="50" s="1"/>
  <c r="Q133" i="50"/>
  <c r="A133" i="50"/>
  <c r="R133" i="50" s="1"/>
  <c r="S132" i="50"/>
  <c r="T132" i="50" s="1"/>
  <c r="Q132" i="50"/>
  <c r="A132" i="50"/>
  <c r="R132" i="50" s="1"/>
  <c r="S131" i="50"/>
  <c r="T131" i="50" s="1"/>
  <c r="Q131" i="50"/>
  <c r="A131" i="50"/>
  <c r="R131" i="50" s="1"/>
  <c r="S130" i="50"/>
  <c r="T130" i="50" s="1"/>
  <c r="Q130" i="50"/>
  <c r="A130" i="50"/>
  <c r="R130" i="50" s="1"/>
  <c r="S129" i="50"/>
  <c r="T129" i="50" s="1"/>
  <c r="Q129" i="50"/>
  <c r="A129" i="50"/>
  <c r="R129" i="50" s="1"/>
  <c r="S128" i="50"/>
  <c r="T128" i="50" s="1"/>
  <c r="Q128" i="50"/>
  <c r="A128" i="50"/>
  <c r="R128" i="50" s="1"/>
  <c r="S127" i="50"/>
  <c r="T127" i="50" s="1"/>
  <c r="Q127" i="50"/>
  <c r="A127" i="50"/>
  <c r="R127" i="50" s="1"/>
  <c r="S126" i="50"/>
  <c r="T126" i="50" s="1"/>
  <c r="Q126" i="50"/>
  <c r="A126" i="50"/>
  <c r="R126" i="50" s="1"/>
  <c r="S125" i="50"/>
  <c r="T125" i="50" s="1"/>
  <c r="Q125" i="50"/>
  <c r="A125" i="50"/>
  <c r="R125" i="50" s="1"/>
  <c r="S124" i="50"/>
  <c r="T124" i="50" s="1"/>
  <c r="Q124" i="50"/>
  <c r="A124" i="50"/>
  <c r="R124" i="50" s="1"/>
  <c r="S123" i="50"/>
  <c r="T123" i="50" s="1"/>
  <c r="Q123" i="50"/>
  <c r="A123" i="50"/>
  <c r="R123" i="50" s="1"/>
  <c r="S122" i="50"/>
  <c r="T122" i="50" s="1"/>
  <c r="Q122" i="50"/>
  <c r="A122" i="50"/>
  <c r="R122" i="50" s="1"/>
  <c r="S121" i="50"/>
  <c r="T121" i="50" s="1"/>
  <c r="Q121" i="50"/>
  <c r="A121" i="50"/>
  <c r="R121" i="50" s="1"/>
  <c r="S120" i="50"/>
  <c r="T120" i="50" s="1"/>
  <c r="Q120" i="50"/>
  <c r="A120" i="50"/>
  <c r="R120" i="50" s="1"/>
  <c r="S119" i="50"/>
  <c r="T119" i="50" s="1"/>
  <c r="Q119" i="50"/>
  <c r="A119" i="50"/>
  <c r="R119" i="50" s="1"/>
  <c r="S118" i="50"/>
  <c r="T118" i="50" s="1"/>
  <c r="Q118" i="50"/>
  <c r="A118" i="50"/>
  <c r="R118" i="50" s="1"/>
  <c r="S117" i="50"/>
  <c r="T117" i="50" s="1"/>
  <c r="Q117" i="50"/>
  <c r="A117" i="50"/>
  <c r="R117" i="50" s="1"/>
  <c r="S116" i="50"/>
  <c r="T116" i="50" s="1"/>
  <c r="Q116" i="50"/>
  <c r="A116" i="50"/>
  <c r="R116" i="50" s="1"/>
  <c r="S115" i="50"/>
  <c r="T115" i="50" s="1"/>
  <c r="Q115" i="50"/>
  <c r="A115" i="50"/>
  <c r="R115" i="50" s="1"/>
  <c r="S114" i="50"/>
  <c r="T114" i="50" s="1"/>
  <c r="Q114" i="50"/>
  <c r="A114" i="50"/>
  <c r="R114" i="50" s="1"/>
  <c r="S113" i="50"/>
  <c r="T113" i="50" s="1"/>
  <c r="Q113" i="50"/>
  <c r="A113" i="50"/>
  <c r="R113" i="50" s="1"/>
  <c r="S112" i="50"/>
  <c r="T112" i="50" s="1"/>
  <c r="Q112" i="50"/>
  <c r="A112" i="50"/>
  <c r="R112" i="50" s="1"/>
  <c r="S111" i="50"/>
  <c r="T111" i="50" s="1"/>
  <c r="Q111" i="50"/>
  <c r="A111" i="50"/>
  <c r="R111" i="50" s="1"/>
  <c r="S110" i="50"/>
  <c r="T110" i="50" s="1"/>
  <c r="Q110" i="50"/>
  <c r="A110" i="50"/>
  <c r="R110" i="50" s="1"/>
  <c r="S109" i="50"/>
  <c r="T109" i="50" s="1"/>
  <c r="Q109" i="50"/>
  <c r="A109" i="50"/>
  <c r="R109" i="50" s="1"/>
  <c r="S108" i="50"/>
  <c r="T108" i="50" s="1"/>
  <c r="Q108" i="50"/>
  <c r="A108" i="50"/>
  <c r="R108" i="50" s="1"/>
  <c r="S107" i="50"/>
  <c r="T107" i="50" s="1"/>
  <c r="Q107" i="50"/>
  <c r="A107" i="50"/>
  <c r="R107" i="50" s="1"/>
  <c r="S106" i="50"/>
  <c r="T106" i="50" s="1"/>
  <c r="Q106" i="50"/>
  <c r="A106" i="50"/>
  <c r="R106" i="50" s="1"/>
  <c r="S105" i="50"/>
  <c r="T105" i="50" s="1"/>
  <c r="Q105" i="50"/>
  <c r="A105" i="50"/>
  <c r="R105" i="50" s="1"/>
  <c r="S104" i="50"/>
  <c r="T104" i="50" s="1"/>
  <c r="Q104" i="50"/>
  <c r="A104" i="50"/>
  <c r="R104" i="50" s="1"/>
  <c r="S103" i="50"/>
  <c r="T103" i="50" s="1"/>
  <c r="Q103" i="50"/>
  <c r="A103" i="50"/>
  <c r="R103" i="50" s="1"/>
  <c r="S102" i="50"/>
  <c r="T102" i="50" s="1"/>
  <c r="Q102" i="50"/>
  <c r="A102" i="50"/>
  <c r="R102" i="50" s="1"/>
  <c r="S101" i="50"/>
  <c r="T101" i="50" s="1"/>
  <c r="Q101" i="50"/>
  <c r="A101" i="50"/>
  <c r="R101" i="50" s="1"/>
  <c r="S100" i="50"/>
  <c r="T100" i="50" s="1"/>
  <c r="Q100" i="50"/>
  <c r="A100" i="50"/>
  <c r="R100" i="50" s="1"/>
  <c r="S99" i="50"/>
  <c r="T99" i="50" s="1"/>
  <c r="Q99" i="50"/>
  <c r="A99" i="50"/>
  <c r="R99" i="50" s="1"/>
  <c r="S98" i="50"/>
  <c r="T98" i="50" s="1"/>
  <c r="Q98" i="50"/>
  <c r="A98" i="50"/>
  <c r="R98" i="50" s="1"/>
  <c r="S97" i="50"/>
  <c r="T97" i="50" s="1"/>
  <c r="Q97" i="50"/>
  <c r="A97" i="50"/>
  <c r="R97" i="50" s="1"/>
  <c r="S96" i="50"/>
  <c r="T96" i="50" s="1"/>
  <c r="Q96" i="50"/>
  <c r="A96" i="50"/>
  <c r="R96" i="50" s="1"/>
  <c r="S95" i="50"/>
  <c r="T95" i="50" s="1"/>
  <c r="Q95" i="50"/>
  <c r="A95" i="50"/>
  <c r="R95" i="50" s="1"/>
  <c r="S94" i="50"/>
  <c r="T94" i="50" s="1"/>
  <c r="Q94" i="50"/>
  <c r="A94" i="50"/>
  <c r="R94" i="50" s="1"/>
  <c r="S93" i="50"/>
  <c r="T93" i="50" s="1"/>
  <c r="Q93" i="50"/>
  <c r="A93" i="50"/>
  <c r="R93" i="50" s="1"/>
  <c r="S92" i="50"/>
  <c r="T92" i="50" s="1"/>
  <c r="Q92" i="50"/>
  <c r="A92" i="50"/>
  <c r="R92" i="50" s="1"/>
  <c r="S91" i="50"/>
  <c r="T91" i="50" s="1"/>
  <c r="Q91" i="50"/>
  <c r="A91" i="50"/>
  <c r="R91" i="50" s="1"/>
  <c r="S90" i="50"/>
  <c r="T90" i="50" s="1"/>
  <c r="Q90" i="50"/>
  <c r="A90" i="50"/>
  <c r="R90" i="50" s="1"/>
  <c r="S89" i="50"/>
  <c r="T89" i="50" s="1"/>
  <c r="Q89" i="50"/>
  <c r="A89" i="50"/>
  <c r="R89" i="50" s="1"/>
  <c r="S88" i="50"/>
  <c r="T88" i="50" s="1"/>
  <c r="Q88" i="50"/>
  <c r="A88" i="50"/>
  <c r="R88" i="50" s="1"/>
  <c r="S87" i="50"/>
  <c r="T87" i="50" s="1"/>
  <c r="Q87" i="50"/>
  <c r="A87" i="50"/>
  <c r="R87" i="50" s="1"/>
  <c r="S86" i="50"/>
  <c r="T86" i="50" s="1"/>
  <c r="Q86" i="50"/>
  <c r="A86" i="50"/>
  <c r="R86" i="50" s="1"/>
  <c r="S85" i="50"/>
  <c r="T85" i="50" s="1"/>
  <c r="Q85" i="50"/>
  <c r="A85" i="50"/>
  <c r="R85" i="50" s="1"/>
  <c r="S84" i="50"/>
  <c r="T84" i="50" s="1"/>
  <c r="Q84" i="50"/>
  <c r="A84" i="50"/>
  <c r="R84" i="50" s="1"/>
  <c r="S83" i="50"/>
  <c r="T83" i="50" s="1"/>
  <c r="Q83" i="50"/>
  <c r="A83" i="50"/>
  <c r="R83" i="50" s="1"/>
  <c r="S82" i="50"/>
  <c r="T82" i="50" s="1"/>
  <c r="Q82" i="50"/>
  <c r="A82" i="50"/>
  <c r="R82" i="50" s="1"/>
  <c r="S81" i="50"/>
  <c r="T81" i="50" s="1"/>
  <c r="Q81" i="50"/>
  <c r="A81" i="50"/>
  <c r="R81" i="50" s="1"/>
  <c r="S80" i="50"/>
  <c r="T80" i="50" s="1"/>
  <c r="Q80" i="50"/>
  <c r="A80" i="50"/>
  <c r="R80" i="50" s="1"/>
  <c r="S79" i="50"/>
  <c r="T79" i="50" s="1"/>
  <c r="Q79" i="50"/>
  <c r="A79" i="50"/>
  <c r="R79" i="50" s="1"/>
  <c r="S78" i="50"/>
  <c r="T78" i="50" s="1"/>
  <c r="Q78" i="50"/>
  <c r="A78" i="50"/>
  <c r="R78" i="50" s="1"/>
  <c r="S77" i="50"/>
  <c r="T77" i="50" s="1"/>
  <c r="Q77" i="50"/>
  <c r="A77" i="50"/>
  <c r="R77" i="50" s="1"/>
  <c r="S76" i="50"/>
  <c r="T76" i="50" s="1"/>
  <c r="Q76" i="50"/>
  <c r="A76" i="50"/>
  <c r="R76" i="50" s="1"/>
  <c r="S75" i="50"/>
  <c r="T75" i="50" s="1"/>
  <c r="Q75" i="50"/>
  <c r="A75" i="50"/>
  <c r="R75" i="50" s="1"/>
  <c r="S74" i="50"/>
  <c r="T74" i="50" s="1"/>
  <c r="Q74" i="50"/>
  <c r="A74" i="50"/>
  <c r="R74" i="50" s="1"/>
  <c r="S73" i="50"/>
  <c r="T73" i="50" s="1"/>
  <c r="Q73" i="50"/>
  <c r="A73" i="50"/>
  <c r="R73" i="50" s="1"/>
  <c r="S72" i="50"/>
  <c r="T72" i="50" s="1"/>
  <c r="Q72" i="50"/>
  <c r="A72" i="50"/>
  <c r="R72" i="50" s="1"/>
  <c r="S71" i="50"/>
  <c r="T71" i="50" s="1"/>
  <c r="Q71" i="50"/>
  <c r="A71" i="50"/>
  <c r="R71" i="50" s="1"/>
  <c r="S70" i="50"/>
  <c r="T70" i="50" s="1"/>
  <c r="S69" i="50"/>
  <c r="T69" i="50" s="1"/>
  <c r="S68" i="50"/>
  <c r="T68" i="50" s="1"/>
  <c r="Q68" i="50"/>
  <c r="A68" i="50"/>
  <c r="R68" i="50" s="1"/>
  <c r="S67" i="50"/>
  <c r="T67" i="50" s="1"/>
  <c r="S66" i="50"/>
  <c r="T66" i="50" s="1"/>
  <c r="S65" i="50"/>
  <c r="T65" i="50" s="1"/>
  <c r="S64" i="50"/>
  <c r="T64" i="50" s="1"/>
  <c r="S63" i="50"/>
  <c r="T63" i="50" s="1"/>
  <c r="S62" i="50"/>
  <c r="T62" i="50" s="1"/>
  <c r="S61" i="50"/>
  <c r="T61" i="50" s="1"/>
  <c r="S60" i="50"/>
  <c r="T60" i="50" s="1"/>
  <c r="S59" i="50"/>
  <c r="T59" i="50" s="1"/>
  <c r="S58" i="50"/>
  <c r="T58" i="50" s="1"/>
  <c r="Q58" i="50"/>
  <c r="A58" i="50"/>
  <c r="R58" i="50" s="1"/>
  <c r="S57" i="50"/>
  <c r="T57" i="50" s="1"/>
  <c r="S56" i="50"/>
  <c r="T56" i="50" s="1"/>
  <c r="S55" i="50"/>
  <c r="T55" i="50" s="1"/>
  <c r="S54" i="50"/>
  <c r="T54" i="50" s="1"/>
  <c r="S53" i="50"/>
  <c r="T53" i="50" s="1"/>
  <c r="S52" i="50"/>
  <c r="T52" i="50" s="1"/>
  <c r="S51" i="50"/>
  <c r="T51" i="50" s="1"/>
  <c r="S50" i="50"/>
  <c r="T50" i="50" s="1"/>
  <c r="Q50" i="50"/>
  <c r="A50" i="50"/>
  <c r="R50" i="50" s="1"/>
  <c r="S49" i="50"/>
  <c r="T49" i="50" s="1"/>
  <c r="S48" i="50"/>
  <c r="T48" i="50" s="1"/>
  <c r="S47" i="50"/>
  <c r="T47" i="50" s="1"/>
  <c r="S46" i="50"/>
  <c r="T46" i="50" s="1"/>
  <c r="S45" i="50"/>
  <c r="T45" i="50" s="1"/>
  <c r="S44" i="50"/>
  <c r="T44" i="50" s="1"/>
  <c r="S43" i="50"/>
  <c r="T43" i="50" s="1"/>
  <c r="Q43" i="50"/>
  <c r="A43" i="50"/>
  <c r="R43" i="50" s="1"/>
  <c r="S42" i="50"/>
  <c r="T42" i="50" s="1"/>
  <c r="S41" i="50"/>
  <c r="T41" i="50" s="1"/>
  <c r="Q41" i="50"/>
  <c r="A41" i="50"/>
  <c r="R41" i="50" s="1"/>
  <c r="S40" i="50"/>
  <c r="T40" i="50" s="1"/>
  <c r="S39" i="50"/>
  <c r="T39" i="50" s="1"/>
  <c r="Q39" i="50"/>
  <c r="A39" i="50"/>
  <c r="R39" i="50" s="1"/>
  <c r="S38" i="50"/>
  <c r="T38" i="50" s="1"/>
  <c r="S37" i="50"/>
  <c r="T37" i="50" s="1"/>
  <c r="S36" i="50"/>
  <c r="T36" i="50" s="1"/>
  <c r="S35" i="50"/>
  <c r="T35" i="50" s="1"/>
  <c r="S34" i="50"/>
  <c r="T34" i="50" s="1"/>
  <c r="S33" i="50"/>
  <c r="T33" i="50" s="1"/>
  <c r="S32" i="50"/>
  <c r="T32" i="50" s="1"/>
  <c r="S31" i="50"/>
  <c r="T31" i="50" s="1"/>
  <c r="S30" i="50"/>
  <c r="T30" i="50" s="1"/>
  <c r="S29" i="50"/>
  <c r="T29" i="50" s="1"/>
  <c r="S28" i="50"/>
  <c r="T28" i="50" s="1"/>
  <c r="S27" i="50"/>
  <c r="T27" i="50" s="1"/>
  <c r="S26" i="50"/>
  <c r="T26" i="50" s="1"/>
  <c r="S25" i="50"/>
  <c r="T25" i="50" s="1"/>
  <c r="S24" i="50"/>
  <c r="T24" i="50" s="1"/>
  <c r="S23" i="50"/>
  <c r="T23" i="50" s="1"/>
  <c r="S22" i="50"/>
  <c r="T22" i="50" s="1"/>
  <c r="S21" i="50"/>
  <c r="T21" i="50" s="1"/>
  <c r="S20" i="50"/>
  <c r="T20" i="50" s="1"/>
  <c r="S19" i="50"/>
  <c r="T19" i="50" s="1"/>
  <c r="S18" i="50"/>
  <c r="T18" i="50" s="1"/>
  <c r="S17" i="50"/>
  <c r="T17" i="50" s="1"/>
  <c r="S16" i="50"/>
  <c r="T16" i="50" s="1"/>
  <c r="S15" i="50"/>
  <c r="T15" i="50" s="1"/>
  <c r="S14" i="50"/>
  <c r="T14" i="50" s="1"/>
  <c r="S13" i="50"/>
  <c r="T13" i="50" s="1"/>
  <c r="S12" i="50"/>
  <c r="T12" i="50" s="1"/>
  <c r="S11" i="50"/>
  <c r="T11" i="50" s="1"/>
  <c r="S10" i="50"/>
  <c r="T10" i="50" s="1"/>
  <c r="S9" i="50"/>
  <c r="T9" i="50" s="1"/>
  <c r="S8" i="50"/>
  <c r="T8" i="50" s="1"/>
  <c r="AA7" i="50"/>
  <c r="Z7" i="50"/>
  <c r="S7" i="50"/>
  <c r="T7" i="50" s="1"/>
  <c r="A388" i="46"/>
  <c r="R385" i="46" s="1"/>
  <c r="A387" i="46"/>
  <c r="R384" i="46" s="1"/>
  <c r="A386" i="46"/>
  <c r="R383" i="46" s="1"/>
  <c r="S385" i="46"/>
  <c r="T385" i="46" s="1"/>
  <c r="A385" i="46"/>
  <c r="R382" i="46" s="1"/>
  <c r="S384" i="46"/>
  <c r="T384" i="46" s="1"/>
  <c r="A384" i="46"/>
  <c r="R381" i="46" s="1"/>
  <c r="S383" i="46"/>
  <c r="T383" i="46" s="1"/>
  <c r="A383" i="46"/>
  <c r="R380" i="46" s="1"/>
  <c r="S382" i="46"/>
  <c r="T382" i="46" s="1"/>
  <c r="A382" i="46"/>
  <c r="R379" i="46" s="1"/>
  <c r="S381" i="46"/>
  <c r="T381" i="46" s="1"/>
  <c r="A381" i="46"/>
  <c r="R378" i="46" s="1"/>
  <c r="S380" i="46"/>
  <c r="T380" i="46" s="1"/>
  <c r="A380" i="46"/>
  <c r="R377" i="46" s="1"/>
  <c r="S379" i="46"/>
  <c r="T379" i="46" s="1"/>
  <c r="A379" i="46"/>
  <c r="R376" i="46" s="1"/>
  <c r="S378" i="46"/>
  <c r="T378" i="46" s="1"/>
  <c r="A378" i="46"/>
  <c r="R375" i="46" s="1"/>
  <c r="S377" i="46"/>
  <c r="T377" i="46" s="1"/>
  <c r="A377" i="46"/>
  <c r="R374" i="46" s="1"/>
  <c r="A376" i="46"/>
  <c r="R373" i="46" s="1"/>
  <c r="S375" i="46"/>
  <c r="T375" i="46" s="1"/>
  <c r="A375" i="46"/>
  <c r="R372" i="46" s="1"/>
  <c r="S374" i="46"/>
  <c r="T374" i="46" s="1"/>
  <c r="A374" i="46"/>
  <c r="R371" i="46" s="1"/>
  <c r="S373" i="46"/>
  <c r="T373" i="46" s="1"/>
  <c r="A373" i="46"/>
  <c r="R370" i="46" s="1"/>
  <c r="S372" i="46"/>
  <c r="T372" i="46" s="1"/>
  <c r="A372" i="46"/>
  <c r="R369" i="46" s="1"/>
  <c r="S371" i="46"/>
  <c r="T371" i="46" s="1"/>
  <c r="A371" i="46"/>
  <c r="R368" i="46" s="1"/>
  <c r="S370" i="46"/>
  <c r="T370" i="46" s="1"/>
  <c r="A370" i="46"/>
  <c r="R367" i="46" s="1"/>
  <c r="S369" i="46"/>
  <c r="T369" i="46" s="1"/>
  <c r="A369" i="46"/>
  <c r="R366" i="46" s="1"/>
  <c r="S368" i="46"/>
  <c r="T368" i="46" s="1"/>
  <c r="A368" i="46"/>
  <c r="R365" i="46" s="1"/>
  <c r="S367" i="46"/>
  <c r="T367" i="46" s="1"/>
  <c r="A367" i="46"/>
  <c r="R364" i="46" s="1"/>
  <c r="S366" i="46"/>
  <c r="T366" i="46" s="1"/>
  <c r="A366" i="46"/>
  <c r="R363" i="46" s="1"/>
  <c r="S365" i="46"/>
  <c r="T365" i="46" s="1"/>
  <c r="A365" i="46"/>
  <c r="S364" i="46"/>
  <c r="T364" i="46" s="1"/>
  <c r="A364" i="46"/>
  <c r="S363" i="46"/>
  <c r="T363" i="46" s="1"/>
  <c r="A363" i="46"/>
  <c r="A362" i="46"/>
  <c r="A361" i="46"/>
  <c r="A360" i="46"/>
  <c r="A359" i="46"/>
  <c r="A358" i="46"/>
  <c r="A357" i="46"/>
  <c r="A356" i="46"/>
  <c r="A355" i="46"/>
  <c r="A354" i="46"/>
  <c r="A353" i="46"/>
  <c r="A352" i="46"/>
  <c r="A351" i="46"/>
  <c r="A350" i="46"/>
  <c r="A349" i="46"/>
  <c r="A348" i="46"/>
  <c r="A347" i="46"/>
  <c r="R344" i="46" s="1"/>
  <c r="A346" i="46"/>
  <c r="A345" i="46"/>
  <c r="S344" i="46"/>
  <c r="T344" i="46" s="1"/>
  <c r="A344" i="46"/>
  <c r="A343" i="46"/>
  <c r="R340" i="46" s="1"/>
  <c r="A342" i="46"/>
  <c r="R339" i="46" s="1"/>
  <c r="A341" i="46"/>
  <c r="R338" i="46" s="1"/>
  <c r="S340" i="46"/>
  <c r="T340" i="46" s="1"/>
  <c r="A340" i="46"/>
  <c r="R337" i="46" s="1"/>
  <c r="S339" i="46"/>
  <c r="T339" i="46" s="1"/>
  <c r="A339" i="46"/>
  <c r="R336" i="46" s="1"/>
  <c r="S338" i="46"/>
  <c r="T338" i="46" s="1"/>
  <c r="A338" i="46"/>
  <c r="R335" i="46" s="1"/>
  <c r="S337" i="46"/>
  <c r="T337" i="46" s="1"/>
  <c r="A337" i="46"/>
  <c r="R334" i="46" s="1"/>
  <c r="S336" i="46"/>
  <c r="T336" i="46" s="1"/>
  <c r="A336" i="46"/>
  <c r="R333" i="46" s="1"/>
  <c r="S335" i="46"/>
  <c r="T335" i="46" s="1"/>
  <c r="A335" i="46"/>
  <c r="R332" i="46" s="1"/>
  <c r="S334" i="46"/>
  <c r="T334" i="46" s="1"/>
  <c r="Q334" i="46"/>
  <c r="A334" i="46"/>
  <c r="R331" i="46" s="1"/>
  <c r="S333" i="46"/>
  <c r="T333" i="46" s="1"/>
  <c r="Q333" i="46"/>
  <c r="A333" i="46"/>
  <c r="R330" i="46" s="1"/>
  <c r="S332" i="46"/>
  <c r="T332" i="46" s="1"/>
  <c r="Q332" i="46"/>
  <c r="A332" i="46"/>
  <c r="R329" i="46" s="1"/>
  <c r="S331" i="46"/>
  <c r="T331" i="46" s="1"/>
  <c r="Q331" i="46"/>
  <c r="A331" i="46"/>
  <c r="R328" i="46" s="1"/>
  <c r="S330" i="46"/>
  <c r="T330" i="46" s="1"/>
  <c r="Q330" i="46"/>
  <c r="A330" i="46"/>
  <c r="R327" i="46" s="1"/>
  <c r="S329" i="46"/>
  <c r="T329" i="46" s="1"/>
  <c r="Q329" i="46"/>
  <c r="A329" i="46"/>
  <c r="R326" i="46" s="1"/>
  <c r="S328" i="46"/>
  <c r="T328" i="46" s="1"/>
  <c r="Q328" i="46"/>
  <c r="A328" i="46"/>
  <c r="R325" i="46" s="1"/>
  <c r="S327" i="46"/>
  <c r="T327" i="46" s="1"/>
  <c r="Q327" i="46"/>
  <c r="A327" i="46"/>
  <c r="R324" i="46" s="1"/>
  <c r="S326" i="46"/>
  <c r="T326" i="46" s="1"/>
  <c r="Q326" i="46"/>
  <c r="A326" i="46"/>
  <c r="R323" i="46" s="1"/>
  <c r="S325" i="46"/>
  <c r="T325" i="46" s="1"/>
  <c r="Q325" i="46"/>
  <c r="A325" i="46"/>
  <c r="R322" i="46" s="1"/>
  <c r="S324" i="46"/>
  <c r="T324" i="46" s="1"/>
  <c r="Q324" i="46"/>
  <c r="A324" i="46"/>
  <c r="R321" i="46" s="1"/>
  <c r="S323" i="46"/>
  <c r="T323" i="46" s="1"/>
  <c r="Q323" i="46"/>
  <c r="A323" i="46"/>
  <c r="R320" i="46" s="1"/>
  <c r="S322" i="46"/>
  <c r="T322" i="46" s="1"/>
  <c r="Q322" i="46"/>
  <c r="A322" i="46"/>
  <c r="R319" i="46" s="1"/>
  <c r="S321" i="46"/>
  <c r="T321" i="46" s="1"/>
  <c r="Q321" i="46"/>
  <c r="A321" i="46"/>
  <c r="R318" i="46" s="1"/>
  <c r="S320" i="46"/>
  <c r="T320" i="46" s="1"/>
  <c r="Q320" i="46"/>
  <c r="A320" i="46"/>
  <c r="R317" i="46" s="1"/>
  <c r="S319" i="46"/>
  <c r="T319" i="46" s="1"/>
  <c r="Q319" i="46"/>
  <c r="A319" i="46"/>
  <c r="R316" i="46" s="1"/>
  <c r="S318" i="46"/>
  <c r="T318" i="46" s="1"/>
  <c r="Q318" i="46"/>
  <c r="A318" i="46"/>
  <c r="R315" i="46" s="1"/>
  <c r="S317" i="46"/>
  <c r="T317" i="46" s="1"/>
  <c r="Q317" i="46"/>
  <c r="A317" i="46"/>
  <c r="R314" i="46" s="1"/>
  <c r="S316" i="46"/>
  <c r="T316" i="46" s="1"/>
  <c r="Q316" i="46"/>
  <c r="A316" i="46"/>
  <c r="R313" i="46" s="1"/>
  <c r="S315" i="46"/>
  <c r="T315" i="46" s="1"/>
  <c r="Q315" i="46"/>
  <c r="A315" i="46"/>
  <c r="R312" i="46" s="1"/>
  <c r="S314" i="46"/>
  <c r="T314" i="46" s="1"/>
  <c r="Q314" i="46"/>
  <c r="A314" i="46"/>
  <c r="R311" i="46" s="1"/>
  <c r="S313" i="46"/>
  <c r="T313" i="46" s="1"/>
  <c r="Q313" i="46"/>
  <c r="A313" i="46"/>
  <c r="R310" i="46" s="1"/>
  <c r="S312" i="46"/>
  <c r="T312" i="46" s="1"/>
  <c r="Q312" i="46"/>
  <c r="A312" i="46"/>
  <c r="R309" i="46" s="1"/>
  <c r="S311" i="46"/>
  <c r="T311" i="46" s="1"/>
  <c r="Q311" i="46"/>
  <c r="A311" i="46"/>
  <c r="R308" i="46" s="1"/>
  <c r="S310" i="46"/>
  <c r="T310" i="46" s="1"/>
  <c r="Q310" i="46"/>
  <c r="A310" i="46"/>
  <c r="R307" i="46" s="1"/>
  <c r="S309" i="46"/>
  <c r="T309" i="46" s="1"/>
  <c r="Q309" i="46"/>
  <c r="A309" i="46"/>
  <c r="R306" i="46" s="1"/>
  <c r="S308" i="46"/>
  <c r="T308" i="46" s="1"/>
  <c r="Q308" i="46"/>
  <c r="A308" i="46"/>
  <c r="R305" i="46" s="1"/>
  <c r="S307" i="46"/>
  <c r="T307" i="46" s="1"/>
  <c r="Q307" i="46"/>
  <c r="A307" i="46"/>
  <c r="R304" i="46" s="1"/>
  <c r="S306" i="46"/>
  <c r="T306" i="46" s="1"/>
  <c r="Q306" i="46"/>
  <c r="A306" i="46"/>
  <c r="R303" i="46" s="1"/>
  <c r="S305" i="46"/>
  <c r="T305" i="46" s="1"/>
  <c r="Q305" i="46"/>
  <c r="A305" i="46"/>
  <c r="R302" i="46" s="1"/>
  <c r="S304" i="46"/>
  <c r="T304" i="46" s="1"/>
  <c r="Q304" i="46"/>
  <c r="A304" i="46"/>
  <c r="R301" i="46" s="1"/>
  <c r="S303" i="46"/>
  <c r="T303" i="46" s="1"/>
  <c r="Q303" i="46"/>
  <c r="A303" i="46"/>
  <c r="R300" i="46" s="1"/>
  <c r="S302" i="46"/>
  <c r="T302" i="46" s="1"/>
  <c r="Q302" i="46"/>
  <c r="A302" i="46"/>
  <c r="R299" i="46" s="1"/>
  <c r="S301" i="46"/>
  <c r="T301" i="46" s="1"/>
  <c r="Q301" i="46"/>
  <c r="A301" i="46"/>
  <c r="R298" i="46" s="1"/>
  <c r="S300" i="46"/>
  <c r="T300" i="46" s="1"/>
  <c r="Q300" i="46"/>
  <c r="A300" i="46"/>
  <c r="R297" i="46" s="1"/>
  <c r="S299" i="46"/>
  <c r="T299" i="46" s="1"/>
  <c r="Q299" i="46"/>
  <c r="A299" i="46"/>
  <c r="R296" i="46" s="1"/>
  <c r="S298" i="46"/>
  <c r="T298" i="46" s="1"/>
  <c r="Q298" i="46"/>
  <c r="A298" i="46"/>
  <c r="R295" i="46" s="1"/>
  <c r="S297" i="46"/>
  <c r="T297" i="46" s="1"/>
  <c r="Q297" i="46"/>
  <c r="A297" i="46"/>
  <c r="R294" i="46" s="1"/>
  <c r="S296" i="46"/>
  <c r="T296" i="46" s="1"/>
  <c r="Q296" i="46"/>
  <c r="A296" i="46"/>
  <c r="R293" i="46" s="1"/>
  <c r="S295" i="46"/>
  <c r="T295" i="46" s="1"/>
  <c r="Q295" i="46"/>
  <c r="A295" i="46"/>
  <c r="R292" i="46" s="1"/>
  <c r="S294" i="46"/>
  <c r="T294" i="46" s="1"/>
  <c r="Q294" i="46"/>
  <c r="A294" i="46"/>
  <c r="R291" i="46" s="1"/>
  <c r="S293" i="46"/>
  <c r="T293" i="46" s="1"/>
  <c r="Q293" i="46"/>
  <c r="A293" i="46"/>
  <c r="R290" i="46" s="1"/>
  <c r="S292" i="46"/>
  <c r="T292" i="46" s="1"/>
  <c r="Q292" i="46"/>
  <c r="A292" i="46"/>
  <c r="R289" i="46" s="1"/>
  <c r="S291" i="46"/>
  <c r="T291" i="46" s="1"/>
  <c r="Q291" i="46"/>
  <c r="A291" i="46"/>
  <c r="R288" i="46" s="1"/>
  <c r="S290" i="46"/>
  <c r="T290" i="46" s="1"/>
  <c r="Q290" i="46"/>
  <c r="A290" i="46"/>
  <c r="R287" i="46" s="1"/>
  <c r="S289" i="46"/>
  <c r="T289" i="46" s="1"/>
  <c r="Q289" i="46"/>
  <c r="A289" i="46"/>
  <c r="R286" i="46" s="1"/>
  <c r="S288" i="46"/>
  <c r="T288" i="46" s="1"/>
  <c r="Q288" i="46"/>
  <c r="A288" i="46"/>
  <c r="R285" i="46" s="1"/>
  <c r="S287" i="46"/>
  <c r="T287" i="46" s="1"/>
  <c r="Q287" i="46"/>
  <c r="A287" i="46"/>
  <c r="R284" i="46" s="1"/>
  <c r="S286" i="46"/>
  <c r="T286" i="46" s="1"/>
  <c r="Q286" i="46"/>
  <c r="A286" i="46"/>
  <c r="R283" i="46" s="1"/>
  <c r="S285" i="46"/>
  <c r="T285" i="46" s="1"/>
  <c r="Q285" i="46"/>
  <c r="A285" i="46"/>
  <c r="R282" i="46" s="1"/>
  <c r="S284" i="46"/>
  <c r="T284" i="46" s="1"/>
  <c r="Q284" i="46"/>
  <c r="A284" i="46"/>
  <c r="R281" i="46" s="1"/>
  <c r="S283" i="46"/>
  <c r="T283" i="46" s="1"/>
  <c r="Q283" i="46"/>
  <c r="A283" i="46"/>
  <c r="R280" i="46" s="1"/>
  <c r="S282" i="46"/>
  <c r="T282" i="46" s="1"/>
  <c r="Q282" i="46"/>
  <c r="A282" i="46"/>
  <c r="R279" i="46" s="1"/>
  <c r="S281" i="46"/>
  <c r="T281" i="46" s="1"/>
  <c r="Q281" i="46"/>
  <c r="A281" i="46"/>
  <c r="R278" i="46" s="1"/>
  <c r="S280" i="46"/>
  <c r="T280" i="46" s="1"/>
  <c r="Q280" i="46"/>
  <c r="A280" i="46"/>
  <c r="R277" i="46" s="1"/>
  <c r="S279" i="46"/>
  <c r="T279" i="46" s="1"/>
  <c r="Q279" i="46"/>
  <c r="A279" i="46"/>
  <c r="R276" i="46" s="1"/>
  <c r="S278" i="46"/>
  <c r="T278" i="46" s="1"/>
  <c r="Q278" i="46"/>
  <c r="A278" i="46"/>
  <c r="R275" i="46" s="1"/>
  <c r="S277" i="46"/>
  <c r="T277" i="46" s="1"/>
  <c r="Q277" i="46"/>
  <c r="A277" i="46"/>
  <c r="R274" i="46" s="1"/>
  <c r="S276" i="46"/>
  <c r="T276" i="46" s="1"/>
  <c r="Q276" i="46"/>
  <c r="A276" i="46"/>
  <c r="R273" i="46" s="1"/>
  <c r="S275" i="46"/>
  <c r="T275" i="46" s="1"/>
  <c r="Q275" i="46"/>
  <c r="A275" i="46"/>
  <c r="R272" i="46" s="1"/>
  <c r="S274" i="46"/>
  <c r="T274" i="46" s="1"/>
  <c r="Q274" i="46"/>
  <c r="A274" i="46"/>
  <c r="R271" i="46" s="1"/>
  <c r="S273" i="46"/>
  <c r="T273" i="46" s="1"/>
  <c r="Q273" i="46"/>
  <c r="A273" i="46"/>
  <c r="R270" i="46" s="1"/>
  <c r="S272" i="46"/>
  <c r="T272" i="46" s="1"/>
  <c r="Q272" i="46"/>
  <c r="A272" i="46"/>
  <c r="R269" i="46" s="1"/>
  <c r="S271" i="46"/>
  <c r="T271" i="46" s="1"/>
  <c r="Q271" i="46"/>
  <c r="A271" i="46"/>
  <c r="R268" i="46" s="1"/>
  <c r="S270" i="46"/>
  <c r="T270" i="46" s="1"/>
  <c r="Q270" i="46"/>
  <c r="A270" i="46"/>
  <c r="R267" i="46" s="1"/>
  <c r="S269" i="46"/>
  <c r="T269" i="46" s="1"/>
  <c r="Q269" i="46"/>
  <c r="A269" i="46"/>
  <c r="R266" i="46" s="1"/>
  <c r="S268" i="46"/>
  <c r="T268" i="46" s="1"/>
  <c r="Q268" i="46"/>
  <c r="A268" i="46"/>
  <c r="R265" i="46" s="1"/>
  <c r="S267" i="46"/>
  <c r="T267" i="46" s="1"/>
  <c r="Q267" i="46"/>
  <c r="A267" i="46"/>
  <c r="R264" i="46" s="1"/>
  <c r="S266" i="46"/>
  <c r="T266" i="46" s="1"/>
  <c r="Q266" i="46"/>
  <c r="A266" i="46"/>
  <c r="R263" i="46" s="1"/>
  <c r="S265" i="46"/>
  <c r="T265" i="46" s="1"/>
  <c r="Q265" i="46"/>
  <c r="A265" i="46"/>
  <c r="R262" i="46" s="1"/>
  <c r="S264" i="46"/>
  <c r="T264" i="46" s="1"/>
  <c r="Q264" i="46"/>
  <c r="A264" i="46"/>
  <c r="R261" i="46" s="1"/>
  <c r="S263" i="46"/>
  <c r="T263" i="46" s="1"/>
  <c r="Q263" i="46"/>
  <c r="A263" i="46"/>
  <c r="R260" i="46" s="1"/>
  <c r="S262" i="46"/>
  <c r="T262" i="46" s="1"/>
  <c r="Q262" i="46"/>
  <c r="A262" i="46"/>
  <c r="R259" i="46" s="1"/>
  <c r="S261" i="46"/>
  <c r="T261" i="46" s="1"/>
  <c r="Q261" i="46"/>
  <c r="A261" i="46"/>
  <c r="R258" i="46" s="1"/>
  <c r="S260" i="46"/>
  <c r="T260" i="46" s="1"/>
  <c r="Q260" i="46"/>
  <c r="A260" i="46"/>
  <c r="R257" i="46" s="1"/>
  <c r="S259" i="46"/>
  <c r="T259" i="46" s="1"/>
  <c r="Q259" i="46"/>
  <c r="A259" i="46"/>
  <c r="R256" i="46" s="1"/>
  <c r="S258" i="46"/>
  <c r="T258" i="46" s="1"/>
  <c r="Q258" i="46"/>
  <c r="A258" i="46"/>
  <c r="R255" i="46" s="1"/>
  <c r="S257" i="46"/>
  <c r="T257" i="46" s="1"/>
  <c r="Q257" i="46"/>
  <c r="A257" i="46"/>
  <c r="R254" i="46" s="1"/>
  <c r="S256" i="46"/>
  <c r="T256" i="46" s="1"/>
  <c r="Q256" i="46"/>
  <c r="A256" i="46"/>
  <c r="R253" i="46" s="1"/>
  <c r="S255" i="46"/>
  <c r="T255" i="46" s="1"/>
  <c r="Q255" i="46"/>
  <c r="A255" i="46"/>
  <c r="R252" i="46" s="1"/>
  <c r="S254" i="46"/>
  <c r="T254" i="46" s="1"/>
  <c r="Q254" i="46"/>
  <c r="A254" i="46"/>
  <c r="R251" i="46" s="1"/>
  <c r="S253" i="46"/>
  <c r="T253" i="46" s="1"/>
  <c r="Q253" i="46"/>
  <c r="A253" i="46"/>
  <c r="R250" i="46" s="1"/>
  <c r="S252" i="46"/>
  <c r="T252" i="46" s="1"/>
  <c r="Q252" i="46"/>
  <c r="A252" i="46"/>
  <c r="R249" i="46" s="1"/>
  <c r="S251" i="46"/>
  <c r="T251" i="46" s="1"/>
  <c r="Q251" i="46"/>
  <c r="A251" i="46"/>
  <c r="R248" i="46" s="1"/>
  <c r="S250" i="46"/>
  <c r="T250" i="46" s="1"/>
  <c r="Q250" i="46"/>
  <c r="A250" i="46"/>
  <c r="R247" i="46" s="1"/>
  <c r="S249" i="46"/>
  <c r="T249" i="46" s="1"/>
  <c r="Q249" i="46"/>
  <c r="A249" i="46"/>
  <c r="R246" i="46" s="1"/>
  <c r="S248" i="46"/>
  <c r="T248" i="46" s="1"/>
  <c r="Q248" i="46"/>
  <c r="A248" i="46"/>
  <c r="R245" i="46" s="1"/>
  <c r="S247" i="46"/>
  <c r="T247" i="46" s="1"/>
  <c r="Q247" i="46"/>
  <c r="A247" i="46"/>
  <c r="R244" i="46" s="1"/>
  <c r="S246" i="46"/>
  <c r="T246" i="46" s="1"/>
  <c r="Q246" i="46"/>
  <c r="A246" i="46"/>
  <c r="R243" i="46" s="1"/>
  <c r="S245" i="46"/>
  <c r="T245" i="46" s="1"/>
  <c r="Q245" i="46"/>
  <c r="A245" i="46"/>
  <c r="R242" i="46" s="1"/>
  <c r="S244" i="46"/>
  <c r="T244" i="46" s="1"/>
  <c r="Q244" i="46"/>
  <c r="A244" i="46"/>
  <c r="R241" i="46" s="1"/>
  <c r="S243" i="46"/>
  <c r="T243" i="46" s="1"/>
  <c r="Q243" i="46"/>
  <c r="A243" i="46"/>
  <c r="R240" i="46" s="1"/>
  <c r="S242" i="46"/>
  <c r="T242" i="46" s="1"/>
  <c r="Q242" i="46"/>
  <c r="A242" i="46"/>
  <c r="R239" i="46" s="1"/>
  <c r="S241" i="46"/>
  <c r="T241" i="46" s="1"/>
  <c r="Q241" i="46"/>
  <c r="A241" i="46"/>
  <c r="R238" i="46" s="1"/>
  <c r="S240" i="46"/>
  <c r="T240" i="46" s="1"/>
  <c r="Q240" i="46"/>
  <c r="A240" i="46"/>
  <c r="R237" i="46" s="1"/>
  <c r="S239" i="46"/>
  <c r="T239" i="46" s="1"/>
  <c r="Q239" i="46"/>
  <c r="A239" i="46"/>
  <c r="R236" i="46" s="1"/>
  <c r="S238" i="46"/>
  <c r="T238" i="46" s="1"/>
  <c r="Q238" i="46"/>
  <c r="A238" i="46"/>
  <c r="R235" i="46" s="1"/>
  <c r="S237" i="46"/>
  <c r="T237" i="46" s="1"/>
  <c r="Q237" i="46"/>
  <c r="A237" i="46"/>
  <c r="R234" i="46" s="1"/>
  <c r="S236" i="46"/>
  <c r="T236" i="46" s="1"/>
  <c r="Q236" i="46"/>
  <c r="A236" i="46"/>
  <c r="R233" i="46" s="1"/>
  <c r="S235" i="46"/>
  <c r="T235" i="46" s="1"/>
  <c r="Q235" i="46"/>
  <c r="A235" i="46"/>
  <c r="R232" i="46" s="1"/>
  <c r="S234" i="46"/>
  <c r="T234" i="46" s="1"/>
  <c r="Q234" i="46"/>
  <c r="A234" i="46"/>
  <c r="R231" i="46" s="1"/>
  <c r="S233" i="46"/>
  <c r="T233" i="46" s="1"/>
  <c r="Q233" i="46"/>
  <c r="A233" i="46"/>
  <c r="R230" i="46" s="1"/>
  <c r="S232" i="46"/>
  <c r="T232" i="46" s="1"/>
  <c r="Q232" i="46"/>
  <c r="A232" i="46"/>
  <c r="R229" i="46" s="1"/>
  <c r="S231" i="46"/>
  <c r="T231" i="46" s="1"/>
  <c r="Q231" i="46"/>
  <c r="A231" i="46"/>
  <c r="R228" i="46" s="1"/>
  <c r="S230" i="46"/>
  <c r="T230" i="46" s="1"/>
  <c r="Q230" i="46"/>
  <c r="A230" i="46"/>
  <c r="R227" i="46" s="1"/>
  <c r="S229" i="46"/>
  <c r="T229" i="46" s="1"/>
  <c r="Q229" i="46"/>
  <c r="A229" i="46"/>
  <c r="R226" i="46" s="1"/>
  <c r="S228" i="46"/>
  <c r="T228" i="46" s="1"/>
  <c r="Q228" i="46"/>
  <c r="A228" i="46"/>
  <c r="R225" i="46" s="1"/>
  <c r="S227" i="46"/>
  <c r="T227" i="46" s="1"/>
  <c r="Q227" i="46"/>
  <c r="A227" i="46"/>
  <c r="R224" i="46" s="1"/>
  <c r="S226" i="46"/>
  <c r="T226" i="46" s="1"/>
  <c r="Q226" i="46"/>
  <c r="A226" i="46"/>
  <c r="R223" i="46" s="1"/>
  <c r="S225" i="46"/>
  <c r="T225" i="46" s="1"/>
  <c r="Q225" i="46"/>
  <c r="A225" i="46"/>
  <c r="R222" i="46" s="1"/>
  <c r="S224" i="46"/>
  <c r="T224" i="46" s="1"/>
  <c r="Q224" i="46"/>
  <c r="A224" i="46"/>
  <c r="R221" i="46" s="1"/>
  <c r="S223" i="46"/>
  <c r="T223" i="46" s="1"/>
  <c r="Q223" i="46"/>
  <c r="A223" i="46"/>
  <c r="R220" i="46" s="1"/>
  <c r="S222" i="46"/>
  <c r="T222" i="46" s="1"/>
  <c r="Q222" i="46"/>
  <c r="A222" i="46"/>
  <c r="R219" i="46" s="1"/>
  <c r="S221" i="46"/>
  <c r="T221" i="46" s="1"/>
  <c r="Q221" i="46"/>
  <c r="A221" i="46"/>
  <c r="R218" i="46" s="1"/>
  <c r="S220" i="46"/>
  <c r="T220" i="46" s="1"/>
  <c r="Q220" i="46"/>
  <c r="A220" i="46"/>
  <c r="R217" i="46" s="1"/>
  <c r="S219" i="46"/>
  <c r="T219" i="46" s="1"/>
  <c r="Q219" i="46"/>
  <c r="A219" i="46"/>
  <c r="R216" i="46" s="1"/>
  <c r="S218" i="46"/>
  <c r="T218" i="46" s="1"/>
  <c r="Q218" i="46"/>
  <c r="A218" i="46"/>
  <c r="R215" i="46" s="1"/>
  <c r="S217" i="46"/>
  <c r="T217" i="46" s="1"/>
  <c r="Q217" i="46"/>
  <c r="A217" i="46"/>
  <c r="R214" i="46" s="1"/>
  <c r="S216" i="46"/>
  <c r="T216" i="46" s="1"/>
  <c r="Q216" i="46"/>
  <c r="A216" i="46"/>
  <c r="R213" i="46" s="1"/>
  <c r="S215" i="46"/>
  <c r="T215" i="46" s="1"/>
  <c r="Q215" i="46"/>
  <c r="A215" i="46"/>
  <c r="R212" i="46" s="1"/>
  <c r="S214" i="46"/>
  <c r="T214" i="46" s="1"/>
  <c r="Q214" i="46"/>
  <c r="A214" i="46"/>
  <c r="R211" i="46" s="1"/>
  <c r="S213" i="46"/>
  <c r="T213" i="46" s="1"/>
  <c r="Q213" i="46"/>
  <c r="A213" i="46"/>
  <c r="R210" i="46" s="1"/>
  <c r="S212" i="46"/>
  <c r="T212" i="46" s="1"/>
  <c r="Q212" i="46"/>
  <c r="A212" i="46"/>
  <c r="R209" i="46" s="1"/>
  <c r="S211" i="46"/>
  <c r="T211" i="46" s="1"/>
  <c r="Q211" i="46"/>
  <c r="A211" i="46"/>
  <c r="R208" i="46" s="1"/>
  <c r="S210" i="46"/>
  <c r="T210" i="46" s="1"/>
  <c r="Q210" i="46"/>
  <c r="A210" i="46"/>
  <c r="R207" i="46" s="1"/>
  <c r="S209" i="46"/>
  <c r="T209" i="46" s="1"/>
  <c r="Q209" i="46"/>
  <c r="A209" i="46"/>
  <c r="R206" i="46" s="1"/>
  <c r="S208" i="46"/>
  <c r="T208" i="46" s="1"/>
  <c r="Q208" i="46"/>
  <c r="A208" i="46"/>
  <c r="R205" i="46" s="1"/>
  <c r="S207" i="46"/>
  <c r="T207" i="46" s="1"/>
  <c r="Q207" i="46"/>
  <c r="A207" i="46"/>
  <c r="R204" i="46" s="1"/>
  <c r="S206" i="46"/>
  <c r="T206" i="46" s="1"/>
  <c r="Q206" i="46"/>
  <c r="A206" i="46"/>
  <c r="R203" i="46" s="1"/>
  <c r="S205" i="46"/>
  <c r="T205" i="46" s="1"/>
  <c r="Q205" i="46"/>
  <c r="A205" i="46"/>
  <c r="R202" i="46" s="1"/>
  <c r="S204" i="46"/>
  <c r="T204" i="46" s="1"/>
  <c r="Q204" i="46"/>
  <c r="A204" i="46"/>
  <c r="R201" i="46" s="1"/>
  <c r="S203" i="46"/>
  <c r="T203" i="46" s="1"/>
  <c r="Q203" i="46"/>
  <c r="A203" i="46"/>
  <c r="R200" i="46" s="1"/>
  <c r="S202" i="46"/>
  <c r="T202" i="46" s="1"/>
  <c r="Q202" i="46"/>
  <c r="A202" i="46"/>
  <c r="R199" i="46" s="1"/>
  <c r="S201" i="46"/>
  <c r="T201" i="46" s="1"/>
  <c r="Q201" i="46"/>
  <c r="A201" i="46"/>
  <c r="R198" i="46" s="1"/>
  <c r="S200" i="46"/>
  <c r="T200" i="46" s="1"/>
  <c r="Q200" i="46"/>
  <c r="A200" i="46"/>
  <c r="R197" i="46" s="1"/>
  <c r="S199" i="46"/>
  <c r="T199" i="46" s="1"/>
  <c r="Q199" i="46"/>
  <c r="A199" i="46"/>
  <c r="R196" i="46" s="1"/>
  <c r="S198" i="46"/>
  <c r="T198" i="46" s="1"/>
  <c r="Q198" i="46"/>
  <c r="A198" i="46"/>
  <c r="R195" i="46" s="1"/>
  <c r="S197" i="46"/>
  <c r="T197" i="46" s="1"/>
  <c r="Q197" i="46"/>
  <c r="A197" i="46"/>
  <c r="R194" i="46" s="1"/>
  <c r="S196" i="46"/>
  <c r="T196" i="46" s="1"/>
  <c r="Q196" i="46"/>
  <c r="A196" i="46"/>
  <c r="R193" i="46" s="1"/>
  <c r="S195" i="46"/>
  <c r="T195" i="46" s="1"/>
  <c r="Q195" i="46"/>
  <c r="A195" i="46"/>
  <c r="R192" i="46" s="1"/>
  <c r="S194" i="46"/>
  <c r="T194" i="46" s="1"/>
  <c r="Q194" i="46"/>
  <c r="A194" i="46"/>
  <c r="R191" i="46" s="1"/>
  <c r="S193" i="46"/>
  <c r="T193" i="46" s="1"/>
  <c r="Q193" i="46"/>
  <c r="A193" i="46"/>
  <c r="R190" i="46" s="1"/>
  <c r="S192" i="46"/>
  <c r="T192" i="46" s="1"/>
  <c r="Q192" i="46"/>
  <c r="A192" i="46"/>
  <c r="R189" i="46" s="1"/>
  <c r="S191" i="46"/>
  <c r="T191" i="46" s="1"/>
  <c r="Q191" i="46"/>
  <c r="A191" i="46"/>
  <c r="R188" i="46" s="1"/>
  <c r="S190" i="46"/>
  <c r="T190" i="46" s="1"/>
  <c r="Q190" i="46"/>
  <c r="A190" i="46"/>
  <c r="R187" i="46" s="1"/>
  <c r="S189" i="46"/>
  <c r="T189" i="46" s="1"/>
  <c r="Q189" i="46"/>
  <c r="A189" i="46"/>
  <c r="R186" i="46" s="1"/>
  <c r="S188" i="46"/>
  <c r="T188" i="46" s="1"/>
  <c r="Q188" i="46"/>
  <c r="A188" i="46"/>
  <c r="R185" i="46" s="1"/>
  <c r="S187" i="46"/>
  <c r="T187" i="46" s="1"/>
  <c r="Q187" i="46"/>
  <c r="A187" i="46"/>
  <c r="R184" i="46" s="1"/>
  <c r="S186" i="46"/>
  <c r="T186" i="46" s="1"/>
  <c r="Q186" i="46"/>
  <c r="A186" i="46"/>
  <c r="R183" i="46" s="1"/>
  <c r="S185" i="46"/>
  <c r="T185" i="46" s="1"/>
  <c r="Q185" i="46"/>
  <c r="A185" i="46"/>
  <c r="R182" i="46" s="1"/>
  <c r="S184" i="46"/>
  <c r="T184" i="46" s="1"/>
  <c r="Q184" i="46"/>
  <c r="A184" i="46"/>
  <c r="R181" i="46" s="1"/>
  <c r="S183" i="46"/>
  <c r="T183" i="46" s="1"/>
  <c r="Q183" i="46"/>
  <c r="A183" i="46"/>
  <c r="R180" i="46" s="1"/>
  <c r="S182" i="46"/>
  <c r="T182" i="46" s="1"/>
  <c r="Q182" i="46"/>
  <c r="A182" i="46"/>
  <c r="R179" i="46" s="1"/>
  <c r="S181" i="46"/>
  <c r="T181" i="46" s="1"/>
  <c r="Q181" i="46"/>
  <c r="A181" i="46"/>
  <c r="R178" i="46" s="1"/>
  <c r="S180" i="46"/>
  <c r="T180" i="46" s="1"/>
  <c r="Q180" i="46"/>
  <c r="A180" i="46"/>
  <c r="R177" i="46" s="1"/>
  <c r="S179" i="46"/>
  <c r="T179" i="46" s="1"/>
  <c r="Q179" i="46"/>
  <c r="A179" i="46"/>
  <c r="R176" i="46" s="1"/>
  <c r="S178" i="46"/>
  <c r="T178" i="46" s="1"/>
  <c r="Q178" i="46"/>
  <c r="A178" i="46"/>
  <c r="R175" i="46" s="1"/>
  <c r="S177" i="46"/>
  <c r="T177" i="46" s="1"/>
  <c r="Q177" i="46"/>
  <c r="A177" i="46"/>
  <c r="R174" i="46" s="1"/>
  <c r="S176" i="46"/>
  <c r="T176" i="46" s="1"/>
  <c r="Q176" i="46"/>
  <c r="A176" i="46"/>
  <c r="R173" i="46" s="1"/>
  <c r="S175" i="46"/>
  <c r="T175" i="46" s="1"/>
  <c r="Q175" i="46"/>
  <c r="A175" i="46"/>
  <c r="R172" i="46" s="1"/>
  <c r="S174" i="46"/>
  <c r="T174" i="46" s="1"/>
  <c r="Q174" i="46"/>
  <c r="A174" i="46"/>
  <c r="S173" i="46"/>
  <c r="T173" i="46" s="1"/>
  <c r="Q173" i="46"/>
  <c r="A173" i="46"/>
  <c r="S172" i="46"/>
  <c r="T172" i="46" s="1"/>
  <c r="Q172" i="46"/>
  <c r="A172" i="46"/>
  <c r="Q171" i="46"/>
  <c r="A171" i="46"/>
  <c r="R171" i="46" s="1"/>
  <c r="Q170" i="46"/>
  <c r="A170" i="46"/>
  <c r="R170" i="46" s="1"/>
  <c r="Q169" i="46"/>
  <c r="A169" i="46"/>
  <c r="R169" i="46" s="1"/>
  <c r="Q168" i="46"/>
  <c r="A168" i="46"/>
  <c r="R168" i="46" s="1"/>
  <c r="Q167" i="46"/>
  <c r="A167" i="46"/>
  <c r="R167" i="46" s="1"/>
  <c r="Q166" i="46"/>
  <c r="A166" i="46"/>
  <c r="R166" i="46" s="1"/>
  <c r="Q165" i="46"/>
  <c r="A165" i="46"/>
  <c r="R165" i="46" s="1"/>
  <c r="Q164" i="46"/>
  <c r="A164" i="46"/>
  <c r="R164" i="46" s="1"/>
  <c r="Q163" i="46"/>
  <c r="A163" i="46"/>
  <c r="R163" i="46" s="1"/>
  <c r="Q162" i="46"/>
  <c r="A162" i="46"/>
  <c r="R162" i="46" s="1"/>
  <c r="Q161" i="46"/>
  <c r="A161" i="46"/>
  <c r="R161" i="46" s="1"/>
  <c r="Q160" i="46"/>
  <c r="A160" i="46"/>
  <c r="R160" i="46" s="1"/>
  <c r="Q159" i="46"/>
  <c r="A159" i="46"/>
  <c r="R159" i="46" s="1"/>
  <c r="Q158" i="46"/>
  <c r="A158" i="46"/>
  <c r="R158" i="46" s="1"/>
  <c r="Q157" i="46"/>
  <c r="A157" i="46"/>
  <c r="R157" i="46" s="1"/>
  <c r="Q156" i="46"/>
  <c r="A156" i="46"/>
  <c r="R156" i="46" s="1"/>
  <c r="Q155" i="46"/>
  <c r="A155" i="46"/>
  <c r="R155" i="46" s="1"/>
  <c r="Q154" i="46"/>
  <c r="A154" i="46"/>
  <c r="R154" i="46" s="1"/>
  <c r="Q153" i="46"/>
  <c r="A153" i="46"/>
  <c r="R153" i="46" s="1"/>
  <c r="Q152" i="46"/>
  <c r="A152" i="46"/>
  <c r="R152" i="46" s="1"/>
  <c r="Q151" i="46"/>
  <c r="A151" i="46"/>
  <c r="R151" i="46" s="1"/>
  <c r="Q150" i="46"/>
  <c r="A150" i="46"/>
  <c r="R150" i="46" s="1"/>
  <c r="Q149" i="46"/>
  <c r="A149" i="46"/>
  <c r="R149" i="46" s="1"/>
  <c r="Q148" i="46"/>
  <c r="A148" i="46"/>
  <c r="R148" i="46" s="1"/>
  <c r="Q147" i="46"/>
  <c r="A147" i="46"/>
  <c r="R147" i="46" s="1"/>
  <c r="Q146" i="46"/>
  <c r="A146" i="46"/>
  <c r="R146" i="46" s="1"/>
  <c r="Q145" i="46"/>
  <c r="A145" i="46"/>
  <c r="R145" i="46" s="1"/>
  <c r="Q144" i="46"/>
  <c r="A144" i="46"/>
  <c r="R144" i="46" s="1"/>
  <c r="Q143" i="46"/>
  <c r="A143" i="46"/>
  <c r="R143" i="46" s="1"/>
  <c r="Q142" i="46"/>
  <c r="A142" i="46"/>
  <c r="R142" i="46" s="1"/>
  <c r="Q141" i="46"/>
  <c r="A141" i="46"/>
  <c r="R141" i="46" s="1"/>
  <c r="Q140" i="46"/>
  <c r="A140" i="46"/>
  <c r="R140" i="46" s="1"/>
  <c r="Q139" i="46"/>
  <c r="A139" i="46"/>
  <c r="R139" i="46" s="1"/>
  <c r="Q138" i="46"/>
  <c r="A138" i="46"/>
  <c r="R138" i="46" s="1"/>
  <c r="Q137" i="46"/>
  <c r="A137" i="46"/>
  <c r="R137" i="46" s="1"/>
  <c r="Q136" i="46"/>
  <c r="A136" i="46"/>
  <c r="R136" i="46" s="1"/>
  <c r="Q135" i="46"/>
  <c r="A135" i="46"/>
  <c r="R135" i="46" s="1"/>
  <c r="Q134" i="46"/>
  <c r="A134" i="46"/>
  <c r="R134" i="46" s="1"/>
  <c r="Q133" i="46"/>
  <c r="A133" i="46"/>
  <c r="R133" i="46" s="1"/>
  <c r="Q132" i="46"/>
  <c r="A132" i="46"/>
  <c r="R132" i="46" s="1"/>
  <c r="Q131" i="46"/>
  <c r="A131" i="46"/>
  <c r="R131" i="46" s="1"/>
  <c r="Q130" i="46"/>
  <c r="A130" i="46"/>
  <c r="R130" i="46" s="1"/>
  <c r="Q129" i="46"/>
  <c r="A129" i="46"/>
  <c r="R129" i="46" s="1"/>
  <c r="Q128" i="46"/>
  <c r="A128" i="46"/>
  <c r="R128" i="46" s="1"/>
  <c r="Q127" i="46"/>
  <c r="A127" i="46"/>
  <c r="R127" i="46" s="1"/>
  <c r="Q126" i="46"/>
  <c r="A126" i="46"/>
  <c r="R126" i="46" s="1"/>
  <c r="Q125" i="46"/>
  <c r="A125" i="46"/>
  <c r="R125" i="46" s="1"/>
  <c r="Q124" i="46"/>
  <c r="A124" i="46"/>
  <c r="R124" i="46" s="1"/>
  <c r="Q123" i="46"/>
  <c r="A123" i="46"/>
  <c r="R123" i="46" s="1"/>
  <c r="Q122" i="46"/>
  <c r="A122" i="46"/>
  <c r="R122" i="46" s="1"/>
  <c r="Q121" i="46"/>
  <c r="A121" i="46"/>
  <c r="R121" i="46" s="1"/>
  <c r="Q120" i="46"/>
  <c r="A120" i="46"/>
  <c r="R120" i="46" s="1"/>
  <c r="Q119" i="46"/>
  <c r="A119" i="46"/>
  <c r="R119" i="46" s="1"/>
  <c r="Q118" i="46"/>
  <c r="A118" i="46"/>
  <c r="R118" i="46" s="1"/>
  <c r="Q117" i="46"/>
  <c r="A117" i="46"/>
  <c r="R117" i="46" s="1"/>
  <c r="Q116" i="46"/>
  <c r="A116" i="46"/>
  <c r="R116" i="46" s="1"/>
  <c r="Q115" i="46"/>
  <c r="A115" i="46"/>
  <c r="R115" i="46" s="1"/>
  <c r="Q114" i="46"/>
  <c r="A114" i="46"/>
  <c r="R114" i="46" s="1"/>
  <c r="Q113" i="46"/>
  <c r="A113" i="46"/>
  <c r="R113" i="46" s="1"/>
  <c r="Q112" i="46"/>
  <c r="A112" i="46"/>
  <c r="R112" i="46" s="1"/>
  <c r="Q111" i="46"/>
  <c r="A111" i="46"/>
  <c r="R111" i="46" s="1"/>
  <c r="Q110" i="46"/>
  <c r="A110" i="46"/>
  <c r="R110" i="46" s="1"/>
  <c r="Q109" i="46"/>
  <c r="A109" i="46"/>
  <c r="R109" i="46" s="1"/>
  <c r="Q108" i="46"/>
  <c r="A108" i="46" s="1"/>
  <c r="R108" i="46" s="1"/>
  <c r="Q107" i="46"/>
  <c r="A107" i="46" s="1"/>
  <c r="R107" i="46" s="1"/>
  <c r="Q106" i="46"/>
  <c r="A106" i="46"/>
  <c r="R106" i="46" s="1"/>
  <c r="Q105" i="46"/>
  <c r="A105" i="46"/>
  <c r="R105" i="46" s="1"/>
  <c r="Q104" i="46"/>
  <c r="A104" i="46"/>
  <c r="R104" i="46" s="1"/>
  <c r="Q103" i="46"/>
  <c r="A103" i="46"/>
  <c r="R103" i="46" s="1"/>
  <c r="Q102" i="46"/>
  <c r="A102" i="46"/>
  <c r="R102" i="46" s="1"/>
  <c r="Q101" i="46"/>
  <c r="A101" i="46"/>
  <c r="R101" i="46" s="1"/>
  <c r="T65" i="46"/>
  <c r="T64" i="46"/>
  <c r="T63" i="46"/>
  <c r="T62" i="46"/>
  <c r="T61" i="46"/>
  <c r="T60" i="46"/>
  <c r="T59" i="46"/>
  <c r="T58" i="46"/>
  <c r="T57" i="46"/>
  <c r="T56" i="46"/>
  <c r="T55" i="46"/>
  <c r="T54" i="46"/>
  <c r="T53" i="46"/>
  <c r="T52" i="46"/>
  <c r="T51" i="46"/>
  <c r="T50" i="46"/>
  <c r="T49" i="46"/>
  <c r="T48" i="46"/>
  <c r="T47" i="46"/>
  <c r="T46" i="46"/>
  <c r="T45" i="46"/>
  <c r="T44" i="46"/>
  <c r="T43" i="46"/>
  <c r="Q43" i="46"/>
  <c r="A43" i="46" s="1"/>
  <c r="R43" i="46" s="1"/>
  <c r="T42" i="46"/>
  <c r="T41" i="46"/>
  <c r="T40" i="46"/>
  <c r="T39" i="46"/>
  <c r="T38" i="46"/>
  <c r="T37" i="46"/>
  <c r="T36" i="46"/>
  <c r="T35" i="46"/>
  <c r="Q35" i="46"/>
  <c r="A35" i="46" s="1"/>
  <c r="R35" i="46" s="1"/>
  <c r="T34" i="46"/>
  <c r="T33" i="46"/>
  <c r="T32" i="46"/>
  <c r="T31" i="46"/>
  <c r="T30" i="46"/>
  <c r="T29" i="46"/>
  <c r="T28" i="46"/>
  <c r="T27" i="46"/>
  <c r="T26" i="46"/>
  <c r="T25" i="46"/>
  <c r="T24" i="46"/>
  <c r="T23" i="46"/>
  <c r="T22" i="46"/>
  <c r="T21" i="46"/>
  <c r="T20" i="46"/>
  <c r="T19" i="46"/>
  <c r="T18" i="46"/>
  <c r="T17" i="46"/>
  <c r="Q17" i="46"/>
  <c r="A17" i="46" s="1"/>
  <c r="R17" i="46" s="1"/>
  <c r="T16" i="46"/>
  <c r="T15" i="46"/>
  <c r="T14" i="46"/>
  <c r="T13" i="46"/>
  <c r="T12" i="46"/>
  <c r="S11" i="46"/>
  <c r="T11" i="46" s="1"/>
  <c r="S10" i="46"/>
  <c r="T10" i="46" s="1"/>
  <c r="S9" i="46"/>
  <c r="T9" i="46" s="1"/>
  <c r="S8" i="46"/>
  <c r="T8" i="46" s="1"/>
  <c r="AA7" i="46"/>
  <c r="Z7" i="46"/>
  <c r="S7" i="46"/>
  <c r="T7" i="46" s="1"/>
  <c r="Q33" i="50" l="1"/>
  <c r="A33" i="50" s="1"/>
  <c r="R33" i="50" s="1"/>
  <c r="Q70" i="50"/>
  <c r="A70" i="50" s="1"/>
  <c r="R70" i="50" s="1"/>
  <c r="Q62" i="50"/>
  <c r="A62" i="50" s="1"/>
  <c r="R62" i="50" s="1"/>
  <c r="Q59" i="50"/>
  <c r="A59" i="50" s="1"/>
  <c r="R59" i="50" s="1"/>
  <c r="Q51" i="50"/>
  <c r="A51" i="50" s="1"/>
  <c r="R51" i="50" s="1"/>
  <c r="Q47" i="50"/>
  <c r="A47" i="50" s="1"/>
  <c r="R47" i="50" s="1"/>
  <c r="Q38" i="50"/>
  <c r="A38" i="50" s="1"/>
  <c r="R38" i="50" s="1"/>
  <c r="Q34" i="50"/>
  <c r="A34" i="50" s="1"/>
  <c r="R34" i="50" s="1"/>
  <c r="Q67" i="50"/>
  <c r="A67" i="50" s="1"/>
  <c r="R67" i="50" s="1"/>
  <c r="Q54" i="50"/>
  <c r="A54" i="50" s="1"/>
  <c r="R54" i="50" s="1"/>
  <c r="Q52" i="50"/>
  <c r="A52" i="50" s="1"/>
  <c r="R52" i="50" s="1"/>
  <c r="Q48" i="50"/>
  <c r="A48" i="50" s="1"/>
  <c r="R48" i="50" s="1"/>
  <c r="Q46" i="50"/>
  <c r="A46" i="50" s="1"/>
  <c r="R46" i="50" s="1"/>
  <c r="Q44" i="50"/>
  <c r="A44" i="50" s="1"/>
  <c r="R44" i="50" s="1"/>
  <c r="Q42" i="50"/>
  <c r="A42" i="50" s="1"/>
  <c r="R42" i="50" s="1"/>
  <c r="Q36" i="50"/>
  <c r="A36" i="50" s="1"/>
  <c r="R36" i="50" s="1"/>
  <c r="Q64" i="50"/>
  <c r="A64" i="50" s="1"/>
  <c r="R64" i="50" s="1"/>
  <c r="Q60" i="50"/>
  <c r="A60" i="50" s="1"/>
  <c r="R60" i="50" s="1"/>
  <c r="Q56" i="50"/>
  <c r="A56" i="50" s="1"/>
  <c r="R56" i="50" s="1"/>
  <c r="Q69" i="50"/>
  <c r="A69" i="50" s="1"/>
  <c r="R69" i="50" s="1"/>
  <c r="Q65" i="50"/>
  <c r="A65" i="50" s="1"/>
  <c r="R65" i="50" s="1"/>
  <c r="Q61" i="50"/>
  <c r="A61" i="50" s="1"/>
  <c r="R61" i="50" s="1"/>
  <c r="Q57" i="50"/>
  <c r="A57" i="50" s="1"/>
  <c r="R57" i="50" s="1"/>
  <c r="Q53" i="50"/>
  <c r="A53" i="50" s="1"/>
  <c r="R53" i="50" s="1"/>
  <c r="Q49" i="50"/>
  <c r="A49" i="50" s="1"/>
  <c r="R49" i="50" s="1"/>
  <c r="Q45" i="50"/>
  <c r="A45" i="50" s="1"/>
  <c r="R45" i="50" s="1"/>
  <c r="Q35" i="50"/>
  <c r="A35" i="50" s="1"/>
  <c r="R35" i="50" s="1"/>
  <c r="Q55" i="50"/>
  <c r="A55" i="50" s="1"/>
  <c r="R55" i="50" s="1"/>
  <c r="Q37" i="50"/>
  <c r="A37" i="50" s="1"/>
  <c r="R37" i="50" s="1"/>
  <c r="Q40" i="50"/>
  <c r="A40" i="50" s="1"/>
  <c r="R40" i="50" s="1"/>
  <c r="Q63" i="50"/>
  <c r="A63" i="50" s="1"/>
  <c r="R63" i="50" s="1"/>
  <c r="Q66" i="50"/>
  <c r="A66" i="50" s="1"/>
  <c r="R66" i="50" s="1"/>
  <c r="Q21" i="46"/>
  <c r="A21" i="46" s="1"/>
  <c r="R21" i="46" s="1"/>
  <c r="S384" i="45"/>
  <c r="T384" i="45" s="1"/>
  <c r="A384" i="45"/>
  <c r="R384" i="45" s="1"/>
  <c r="S383" i="45"/>
  <c r="T383" i="45" s="1"/>
  <c r="A383" i="45"/>
  <c r="R383" i="45" s="1"/>
  <c r="S382" i="45"/>
  <c r="T382" i="45" s="1"/>
  <c r="A382" i="45"/>
  <c r="R382" i="45" s="1"/>
  <c r="S381" i="45"/>
  <c r="T381" i="45" s="1"/>
  <c r="A381" i="45"/>
  <c r="R381" i="45" s="1"/>
  <c r="S380" i="45"/>
  <c r="T380" i="45" s="1"/>
  <c r="A380" i="45"/>
  <c r="R380" i="45" s="1"/>
  <c r="S379" i="45"/>
  <c r="T379" i="45" s="1"/>
  <c r="A379" i="45"/>
  <c r="R379" i="45" s="1"/>
  <c r="S378" i="45"/>
  <c r="T378" i="45" s="1"/>
  <c r="A378" i="45"/>
  <c r="R378" i="45" s="1"/>
  <c r="S377" i="45"/>
  <c r="T377" i="45" s="1"/>
  <c r="A377" i="45"/>
  <c r="R377" i="45" s="1"/>
  <c r="S376" i="45"/>
  <c r="T376" i="45" s="1"/>
  <c r="A376" i="45"/>
  <c r="R376" i="45" s="1"/>
  <c r="A375" i="45"/>
  <c r="R375" i="45" s="1"/>
  <c r="S374" i="45"/>
  <c r="T374" i="45" s="1"/>
  <c r="A374" i="45"/>
  <c r="R374" i="45" s="1"/>
  <c r="S373" i="45"/>
  <c r="T373" i="45" s="1"/>
  <c r="A373" i="45"/>
  <c r="R373" i="45" s="1"/>
  <c r="S372" i="45"/>
  <c r="T372" i="45" s="1"/>
  <c r="A372" i="45"/>
  <c r="R372" i="45" s="1"/>
  <c r="S371" i="45"/>
  <c r="T371" i="45" s="1"/>
  <c r="A371" i="45"/>
  <c r="R371" i="45" s="1"/>
  <c r="S370" i="45"/>
  <c r="T370" i="45" s="1"/>
  <c r="A370" i="45"/>
  <c r="R370" i="45" s="1"/>
  <c r="S369" i="45"/>
  <c r="T369" i="45" s="1"/>
  <c r="A369" i="45"/>
  <c r="R369" i="45" s="1"/>
  <c r="S368" i="45"/>
  <c r="T368" i="45" s="1"/>
  <c r="A368" i="45"/>
  <c r="R368" i="45" s="1"/>
  <c r="S367" i="45"/>
  <c r="T367" i="45" s="1"/>
  <c r="A367" i="45"/>
  <c r="R367" i="45" s="1"/>
  <c r="S366" i="45"/>
  <c r="T366" i="45" s="1"/>
  <c r="A366" i="45"/>
  <c r="R366" i="45" s="1"/>
  <c r="S365" i="45"/>
  <c r="T365" i="45" s="1"/>
  <c r="A365" i="45"/>
  <c r="R365" i="45" s="1"/>
  <c r="S364" i="45"/>
  <c r="T364" i="45" s="1"/>
  <c r="A364" i="45"/>
  <c r="R364" i="45" s="1"/>
  <c r="S363" i="45"/>
  <c r="T363" i="45" s="1"/>
  <c r="A363" i="45"/>
  <c r="R363" i="45" s="1"/>
  <c r="S362" i="45"/>
  <c r="T362" i="45" s="1"/>
  <c r="A362" i="45"/>
  <c r="R362" i="45" s="1"/>
  <c r="A361" i="45"/>
  <c r="A360" i="45"/>
  <c r="A359" i="45"/>
  <c r="A358" i="45"/>
  <c r="A357" i="45"/>
  <c r="A356" i="45"/>
  <c r="A355" i="45"/>
  <c r="A354" i="45"/>
  <c r="A353" i="45"/>
  <c r="A352" i="45"/>
  <c r="A351" i="45"/>
  <c r="A350" i="45"/>
  <c r="A349" i="45"/>
  <c r="A348" i="45"/>
  <c r="A347" i="45"/>
  <c r="A346" i="45"/>
  <c r="A345" i="45"/>
  <c r="A344" i="45"/>
  <c r="S343" i="45"/>
  <c r="T343" i="45" s="1"/>
  <c r="A343" i="45"/>
  <c r="R343" i="45" s="1"/>
  <c r="A342" i="45"/>
  <c r="A341" i="45"/>
  <c r="A340" i="45"/>
  <c r="S339" i="45"/>
  <c r="T339" i="45" s="1"/>
  <c r="A339" i="45"/>
  <c r="R339" i="45" s="1"/>
  <c r="S338" i="45"/>
  <c r="T338" i="45" s="1"/>
  <c r="A338" i="45"/>
  <c r="R338" i="45" s="1"/>
  <c r="S337" i="45"/>
  <c r="T337" i="45" s="1"/>
  <c r="A337" i="45"/>
  <c r="R337" i="45" s="1"/>
  <c r="S336" i="45"/>
  <c r="T336" i="45" s="1"/>
  <c r="A336" i="45"/>
  <c r="R336" i="45" s="1"/>
  <c r="S335" i="45"/>
  <c r="T335" i="45" s="1"/>
  <c r="A335" i="45"/>
  <c r="R335" i="45" s="1"/>
  <c r="S334" i="45"/>
  <c r="T334" i="45" s="1"/>
  <c r="A334" i="45"/>
  <c r="R334" i="45" s="1"/>
  <c r="S333" i="45"/>
  <c r="T333" i="45" s="1"/>
  <c r="A333" i="45"/>
  <c r="R333" i="45" s="1"/>
  <c r="S332" i="45"/>
  <c r="T332" i="45" s="1"/>
  <c r="A332" i="45"/>
  <c r="R332" i="45" s="1"/>
  <c r="S331" i="45"/>
  <c r="T331" i="45" s="1"/>
  <c r="A331" i="45"/>
  <c r="R331" i="45" s="1"/>
  <c r="S330" i="45"/>
  <c r="T330" i="45" s="1"/>
  <c r="Q330" i="45"/>
  <c r="A330" i="45"/>
  <c r="R330" i="45" s="1"/>
  <c r="S329" i="45"/>
  <c r="T329" i="45" s="1"/>
  <c r="Q329" i="45"/>
  <c r="A329" i="45"/>
  <c r="R329" i="45" s="1"/>
  <c r="S328" i="45"/>
  <c r="T328" i="45" s="1"/>
  <c r="Q328" i="45"/>
  <c r="A328" i="45"/>
  <c r="R328" i="45" s="1"/>
  <c r="S327" i="45"/>
  <c r="T327" i="45" s="1"/>
  <c r="Q327" i="45"/>
  <c r="A327" i="45"/>
  <c r="R327" i="45" s="1"/>
  <c r="S326" i="45"/>
  <c r="T326" i="45" s="1"/>
  <c r="Q326" i="45"/>
  <c r="A326" i="45"/>
  <c r="R326" i="45" s="1"/>
  <c r="S325" i="45"/>
  <c r="T325" i="45" s="1"/>
  <c r="Q325" i="45"/>
  <c r="A325" i="45"/>
  <c r="R325" i="45" s="1"/>
  <c r="S324" i="45"/>
  <c r="T324" i="45" s="1"/>
  <c r="Q324" i="45"/>
  <c r="A324" i="45"/>
  <c r="R324" i="45" s="1"/>
  <c r="S323" i="45"/>
  <c r="T323" i="45" s="1"/>
  <c r="Q323" i="45"/>
  <c r="A323" i="45"/>
  <c r="R323" i="45" s="1"/>
  <c r="S322" i="45"/>
  <c r="T322" i="45" s="1"/>
  <c r="Q322" i="45"/>
  <c r="A322" i="45"/>
  <c r="R322" i="45" s="1"/>
  <c r="S321" i="45"/>
  <c r="T321" i="45" s="1"/>
  <c r="Q321" i="45"/>
  <c r="A321" i="45"/>
  <c r="R321" i="45" s="1"/>
  <c r="S320" i="45"/>
  <c r="T320" i="45" s="1"/>
  <c r="Q320" i="45"/>
  <c r="A320" i="45"/>
  <c r="R320" i="45" s="1"/>
  <c r="S319" i="45"/>
  <c r="T319" i="45" s="1"/>
  <c r="Q319" i="45"/>
  <c r="A319" i="45"/>
  <c r="R319" i="45" s="1"/>
  <c r="S318" i="45"/>
  <c r="T318" i="45" s="1"/>
  <c r="Q318" i="45"/>
  <c r="A318" i="45"/>
  <c r="R318" i="45" s="1"/>
  <c r="S317" i="45"/>
  <c r="T317" i="45" s="1"/>
  <c r="Q317" i="45"/>
  <c r="A317" i="45"/>
  <c r="R317" i="45" s="1"/>
  <c r="S316" i="45"/>
  <c r="T316" i="45" s="1"/>
  <c r="Q316" i="45"/>
  <c r="A316" i="45"/>
  <c r="R316" i="45" s="1"/>
  <c r="S315" i="45"/>
  <c r="T315" i="45" s="1"/>
  <c r="Q315" i="45"/>
  <c r="A315" i="45"/>
  <c r="R315" i="45" s="1"/>
  <c r="S314" i="45"/>
  <c r="T314" i="45" s="1"/>
  <c r="Q314" i="45"/>
  <c r="A314" i="45"/>
  <c r="R314" i="45" s="1"/>
  <c r="S313" i="45"/>
  <c r="T313" i="45" s="1"/>
  <c r="Q313" i="45"/>
  <c r="A313" i="45"/>
  <c r="R313" i="45" s="1"/>
  <c r="S312" i="45"/>
  <c r="T312" i="45" s="1"/>
  <c r="Q312" i="45"/>
  <c r="A312" i="45"/>
  <c r="R312" i="45" s="1"/>
  <c r="S311" i="45"/>
  <c r="T311" i="45" s="1"/>
  <c r="Q311" i="45"/>
  <c r="A311" i="45"/>
  <c r="R311" i="45" s="1"/>
  <c r="S310" i="45"/>
  <c r="T310" i="45" s="1"/>
  <c r="Q310" i="45"/>
  <c r="A310" i="45"/>
  <c r="R310" i="45" s="1"/>
  <c r="S309" i="45"/>
  <c r="T309" i="45" s="1"/>
  <c r="Q309" i="45"/>
  <c r="A309" i="45"/>
  <c r="R309" i="45" s="1"/>
  <c r="S308" i="45"/>
  <c r="T308" i="45" s="1"/>
  <c r="Q308" i="45"/>
  <c r="A308" i="45"/>
  <c r="R308" i="45" s="1"/>
  <c r="S307" i="45"/>
  <c r="T307" i="45" s="1"/>
  <c r="Q307" i="45"/>
  <c r="A307" i="45"/>
  <c r="R307" i="45" s="1"/>
  <c r="S306" i="45"/>
  <c r="T306" i="45" s="1"/>
  <c r="Q306" i="45"/>
  <c r="A306" i="45"/>
  <c r="R306" i="45" s="1"/>
  <c r="S305" i="45"/>
  <c r="T305" i="45" s="1"/>
  <c r="Q305" i="45"/>
  <c r="A305" i="45"/>
  <c r="R305" i="45" s="1"/>
  <c r="S304" i="45"/>
  <c r="T304" i="45" s="1"/>
  <c r="Q304" i="45"/>
  <c r="A304" i="45"/>
  <c r="R304" i="45" s="1"/>
  <c r="S303" i="45"/>
  <c r="T303" i="45" s="1"/>
  <c r="Q303" i="45"/>
  <c r="A303" i="45"/>
  <c r="R303" i="45" s="1"/>
  <c r="S302" i="45"/>
  <c r="T302" i="45" s="1"/>
  <c r="Q302" i="45"/>
  <c r="A302" i="45"/>
  <c r="R302" i="45" s="1"/>
  <c r="S301" i="45"/>
  <c r="T301" i="45" s="1"/>
  <c r="Q301" i="45"/>
  <c r="A301" i="45"/>
  <c r="R301" i="45" s="1"/>
  <c r="S300" i="45"/>
  <c r="T300" i="45" s="1"/>
  <c r="Q300" i="45"/>
  <c r="A300" i="45"/>
  <c r="R300" i="45" s="1"/>
  <c r="S299" i="45"/>
  <c r="T299" i="45" s="1"/>
  <c r="Q299" i="45"/>
  <c r="A299" i="45"/>
  <c r="R299" i="45" s="1"/>
  <c r="S298" i="45"/>
  <c r="T298" i="45" s="1"/>
  <c r="Q298" i="45"/>
  <c r="A298" i="45"/>
  <c r="R298" i="45" s="1"/>
  <c r="S297" i="45"/>
  <c r="T297" i="45" s="1"/>
  <c r="Q297" i="45"/>
  <c r="A297" i="45"/>
  <c r="R297" i="45" s="1"/>
  <c r="S296" i="45"/>
  <c r="T296" i="45" s="1"/>
  <c r="Q296" i="45"/>
  <c r="A296" i="45"/>
  <c r="R296" i="45" s="1"/>
  <c r="S295" i="45"/>
  <c r="T295" i="45" s="1"/>
  <c r="Q295" i="45"/>
  <c r="A295" i="45"/>
  <c r="R295" i="45" s="1"/>
  <c r="S294" i="45"/>
  <c r="T294" i="45" s="1"/>
  <c r="Q294" i="45"/>
  <c r="A294" i="45"/>
  <c r="R294" i="45" s="1"/>
  <c r="S293" i="45"/>
  <c r="T293" i="45" s="1"/>
  <c r="Q293" i="45"/>
  <c r="A293" i="45"/>
  <c r="R293" i="45" s="1"/>
  <c r="S292" i="45"/>
  <c r="T292" i="45" s="1"/>
  <c r="Q292" i="45"/>
  <c r="A292" i="45"/>
  <c r="R292" i="45" s="1"/>
  <c r="S291" i="45"/>
  <c r="T291" i="45" s="1"/>
  <c r="Q291" i="45"/>
  <c r="A291" i="45"/>
  <c r="R291" i="45" s="1"/>
  <c r="S290" i="45"/>
  <c r="T290" i="45" s="1"/>
  <c r="Q290" i="45"/>
  <c r="A290" i="45"/>
  <c r="R290" i="45" s="1"/>
  <c r="S289" i="45"/>
  <c r="T289" i="45" s="1"/>
  <c r="Q289" i="45"/>
  <c r="A289" i="45"/>
  <c r="R289" i="45" s="1"/>
  <c r="S288" i="45"/>
  <c r="T288" i="45" s="1"/>
  <c r="Q288" i="45"/>
  <c r="A288" i="45"/>
  <c r="R288" i="45" s="1"/>
  <c r="S287" i="45"/>
  <c r="T287" i="45" s="1"/>
  <c r="Q287" i="45"/>
  <c r="A287" i="45"/>
  <c r="R287" i="45" s="1"/>
  <c r="S286" i="45"/>
  <c r="T286" i="45" s="1"/>
  <c r="Q286" i="45"/>
  <c r="A286" i="45"/>
  <c r="R286" i="45" s="1"/>
  <c r="S285" i="45"/>
  <c r="T285" i="45" s="1"/>
  <c r="Q285" i="45"/>
  <c r="A285" i="45"/>
  <c r="R285" i="45" s="1"/>
  <c r="S284" i="45"/>
  <c r="T284" i="45" s="1"/>
  <c r="Q284" i="45"/>
  <c r="A284" i="45"/>
  <c r="R284" i="45" s="1"/>
  <c r="S283" i="45"/>
  <c r="T283" i="45" s="1"/>
  <c r="Q283" i="45"/>
  <c r="A283" i="45"/>
  <c r="R283" i="45" s="1"/>
  <c r="S282" i="45"/>
  <c r="T282" i="45" s="1"/>
  <c r="Q282" i="45"/>
  <c r="A282" i="45"/>
  <c r="R282" i="45" s="1"/>
  <c r="S281" i="45"/>
  <c r="T281" i="45" s="1"/>
  <c r="Q281" i="45"/>
  <c r="A281" i="45"/>
  <c r="R281" i="45" s="1"/>
  <c r="S280" i="45"/>
  <c r="T280" i="45" s="1"/>
  <c r="Q280" i="45"/>
  <c r="A280" i="45"/>
  <c r="R280" i="45" s="1"/>
  <c r="S279" i="45"/>
  <c r="T279" i="45" s="1"/>
  <c r="Q279" i="45"/>
  <c r="A279" i="45"/>
  <c r="R279" i="45" s="1"/>
  <c r="S278" i="45"/>
  <c r="T278" i="45" s="1"/>
  <c r="Q278" i="45"/>
  <c r="A278" i="45"/>
  <c r="R278" i="45" s="1"/>
  <c r="S277" i="45"/>
  <c r="T277" i="45" s="1"/>
  <c r="Q277" i="45"/>
  <c r="A277" i="45"/>
  <c r="R277" i="45" s="1"/>
  <c r="S276" i="45"/>
  <c r="T276" i="45" s="1"/>
  <c r="Q276" i="45"/>
  <c r="A276" i="45"/>
  <c r="R276" i="45" s="1"/>
  <c r="S275" i="45"/>
  <c r="T275" i="45" s="1"/>
  <c r="Q275" i="45"/>
  <c r="A275" i="45"/>
  <c r="R275" i="45" s="1"/>
  <c r="S274" i="45"/>
  <c r="T274" i="45" s="1"/>
  <c r="Q274" i="45"/>
  <c r="A274" i="45"/>
  <c r="R274" i="45" s="1"/>
  <c r="S273" i="45"/>
  <c r="T273" i="45" s="1"/>
  <c r="Q273" i="45"/>
  <c r="A273" i="45"/>
  <c r="R273" i="45" s="1"/>
  <c r="S272" i="45"/>
  <c r="T272" i="45" s="1"/>
  <c r="Q272" i="45"/>
  <c r="A272" i="45"/>
  <c r="R272" i="45" s="1"/>
  <c r="S271" i="45"/>
  <c r="T271" i="45" s="1"/>
  <c r="Q271" i="45"/>
  <c r="A271" i="45"/>
  <c r="R271" i="45" s="1"/>
  <c r="S270" i="45"/>
  <c r="T270" i="45" s="1"/>
  <c r="Q270" i="45"/>
  <c r="A270" i="45"/>
  <c r="R270" i="45" s="1"/>
  <c r="S269" i="45"/>
  <c r="T269" i="45" s="1"/>
  <c r="Q269" i="45"/>
  <c r="A269" i="45"/>
  <c r="R269" i="45" s="1"/>
  <c r="S268" i="45"/>
  <c r="T268" i="45" s="1"/>
  <c r="Q268" i="45"/>
  <c r="A268" i="45"/>
  <c r="R268" i="45" s="1"/>
  <c r="S267" i="45"/>
  <c r="T267" i="45" s="1"/>
  <c r="Q267" i="45"/>
  <c r="A267" i="45"/>
  <c r="R267" i="45" s="1"/>
  <c r="S266" i="45"/>
  <c r="T266" i="45" s="1"/>
  <c r="Q266" i="45"/>
  <c r="A266" i="45"/>
  <c r="R266" i="45" s="1"/>
  <c r="S265" i="45"/>
  <c r="T265" i="45" s="1"/>
  <c r="Q265" i="45"/>
  <c r="A265" i="45"/>
  <c r="R265" i="45" s="1"/>
  <c r="S264" i="45"/>
  <c r="T264" i="45" s="1"/>
  <c r="Q264" i="45"/>
  <c r="A264" i="45"/>
  <c r="R264" i="45" s="1"/>
  <c r="S263" i="45"/>
  <c r="T263" i="45" s="1"/>
  <c r="Q263" i="45"/>
  <c r="A263" i="45"/>
  <c r="R263" i="45" s="1"/>
  <c r="S262" i="45"/>
  <c r="T262" i="45" s="1"/>
  <c r="Q262" i="45"/>
  <c r="A262" i="45"/>
  <c r="R262" i="45" s="1"/>
  <c r="S261" i="45"/>
  <c r="T261" i="45" s="1"/>
  <c r="Q261" i="45"/>
  <c r="A261" i="45"/>
  <c r="R261" i="45" s="1"/>
  <c r="S260" i="45"/>
  <c r="T260" i="45" s="1"/>
  <c r="Q260" i="45"/>
  <c r="A260" i="45"/>
  <c r="R260" i="45" s="1"/>
  <c r="S259" i="45"/>
  <c r="T259" i="45" s="1"/>
  <c r="Q259" i="45"/>
  <c r="A259" i="45"/>
  <c r="R259" i="45" s="1"/>
  <c r="S258" i="45"/>
  <c r="T258" i="45" s="1"/>
  <c r="Q258" i="45"/>
  <c r="A258" i="45"/>
  <c r="R258" i="45" s="1"/>
  <c r="S257" i="45"/>
  <c r="T257" i="45" s="1"/>
  <c r="Q257" i="45"/>
  <c r="A257" i="45"/>
  <c r="R257" i="45" s="1"/>
  <c r="S256" i="45"/>
  <c r="T256" i="45" s="1"/>
  <c r="Q256" i="45"/>
  <c r="A256" i="45"/>
  <c r="R256" i="45" s="1"/>
  <c r="S255" i="45"/>
  <c r="T255" i="45" s="1"/>
  <c r="Q255" i="45"/>
  <c r="A255" i="45"/>
  <c r="R255" i="45" s="1"/>
  <c r="S254" i="45"/>
  <c r="T254" i="45" s="1"/>
  <c r="Q254" i="45"/>
  <c r="A254" i="45"/>
  <c r="R254" i="45" s="1"/>
  <c r="S253" i="45"/>
  <c r="T253" i="45" s="1"/>
  <c r="Q253" i="45"/>
  <c r="A253" i="45"/>
  <c r="R253" i="45" s="1"/>
  <c r="S252" i="45"/>
  <c r="T252" i="45" s="1"/>
  <c r="Q252" i="45"/>
  <c r="A252" i="45"/>
  <c r="R252" i="45" s="1"/>
  <c r="S251" i="45"/>
  <c r="T251" i="45" s="1"/>
  <c r="Q251" i="45"/>
  <c r="A251" i="45"/>
  <c r="R251" i="45" s="1"/>
  <c r="S250" i="45"/>
  <c r="T250" i="45" s="1"/>
  <c r="Q250" i="45"/>
  <c r="A250" i="45"/>
  <c r="R250" i="45" s="1"/>
  <c r="S249" i="45"/>
  <c r="T249" i="45" s="1"/>
  <c r="Q249" i="45"/>
  <c r="A249" i="45"/>
  <c r="R249" i="45" s="1"/>
  <c r="S248" i="45"/>
  <c r="T248" i="45" s="1"/>
  <c r="Q248" i="45"/>
  <c r="A248" i="45"/>
  <c r="R248" i="45" s="1"/>
  <c r="S247" i="45"/>
  <c r="T247" i="45" s="1"/>
  <c r="Q247" i="45"/>
  <c r="A247" i="45"/>
  <c r="R247" i="45" s="1"/>
  <c r="S246" i="45"/>
  <c r="T246" i="45" s="1"/>
  <c r="Q246" i="45"/>
  <c r="A246" i="45"/>
  <c r="R246" i="45" s="1"/>
  <c r="S245" i="45"/>
  <c r="T245" i="45" s="1"/>
  <c r="Q245" i="45"/>
  <c r="A245" i="45"/>
  <c r="R245" i="45" s="1"/>
  <c r="S244" i="45"/>
  <c r="T244" i="45" s="1"/>
  <c r="Q244" i="45"/>
  <c r="A244" i="45"/>
  <c r="R244" i="45" s="1"/>
  <c r="S243" i="45"/>
  <c r="T243" i="45" s="1"/>
  <c r="Q243" i="45"/>
  <c r="A243" i="45"/>
  <c r="R243" i="45" s="1"/>
  <c r="S242" i="45"/>
  <c r="T242" i="45" s="1"/>
  <c r="Q242" i="45"/>
  <c r="A242" i="45"/>
  <c r="R242" i="45" s="1"/>
  <c r="S241" i="45"/>
  <c r="T241" i="45" s="1"/>
  <c r="Q241" i="45"/>
  <c r="A241" i="45"/>
  <c r="R241" i="45" s="1"/>
  <c r="S240" i="45"/>
  <c r="T240" i="45" s="1"/>
  <c r="Q240" i="45"/>
  <c r="A240" i="45"/>
  <c r="R240" i="45" s="1"/>
  <c r="S239" i="45"/>
  <c r="T239" i="45" s="1"/>
  <c r="Q239" i="45"/>
  <c r="A239" i="45"/>
  <c r="R239" i="45" s="1"/>
  <c r="S238" i="45"/>
  <c r="T238" i="45" s="1"/>
  <c r="Q238" i="45"/>
  <c r="A238" i="45"/>
  <c r="R238" i="45" s="1"/>
  <c r="S237" i="45"/>
  <c r="T237" i="45" s="1"/>
  <c r="Q237" i="45"/>
  <c r="A237" i="45"/>
  <c r="R237" i="45" s="1"/>
  <c r="S236" i="45"/>
  <c r="T236" i="45" s="1"/>
  <c r="Q236" i="45"/>
  <c r="A236" i="45"/>
  <c r="R236" i="45" s="1"/>
  <c r="S235" i="45"/>
  <c r="T235" i="45" s="1"/>
  <c r="Q235" i="45"/>
  <c r="A235" i="45"/>
  <c r="R235" i="45" s="1"/>
  <c r="S234" i="45"/>
  <c r="T234" i="45" s="1"/>
  <c r="Q234" i="45"/>
  <c r="A234" i="45"/>
  <c r="R234" i="45" s="1"/>
  <c r="S233" i="45"/>
  <c r="T233" i="45" s="1"/>
  <c r="Q233" i="45"/>
  <c r="A233" i="45"/>
  <c r="R233" i="45" s="1"/>
  <c r="S232" i="45"/>
  <c r="T232" i="45" s="1"/>
  <c r="Q232" i="45"/>
  <c r="A232" i="45"/>
  <c r="R232" i="45" s="1"/>
  <c r="S231" i="45"/>
  <c r="T231" i="45" s="1"/>
  <c r="Q231" i="45"/>
  <c r="A231" i="45"/>
  <c r="R231" i="45" s="1"/>
  <c r="S230" i="45"/>
  <c r="T230" i="45" s="1"/>
  <c r="Q230" i="45"/>
  <c r="A230" i="45"/>
  <c r="R230" i="45" s="1"/>
  <c r="S229" i="45"/>
  <c r="T229" i="45" s="1"/>
  <c r="Q229" i="45"/>
  <c r="A229" i="45"/>
  <c r="R229" i="45" s="1"/>
  <c r="S228" i="45"/>
  <c r="T228" i="45" s="1"/>
  <c r="Q228" i="45"/>
  <c r="A228" i="45"/>
  <c r="R228" i="45" s="1"/>
  <c r="S227" i="45"/>
  <c r="T227" i="45" s="1"/>
  <c r="Q227" i="45"/>
  <c r="A227" i="45"/>
  <c r="R227" i="45" s="1"/>
  <c r="S226" i="45"/>
  <c r="T226" i="45" s="1"/>
  <c r="Q226" i="45"/>
  <c r="A226" i="45"/>
  <c r="R226" i="45" s="1"/>
  <c r="S225" i="45"/>
  <c r="T225" i="45" s="1"/>
  <c r="Q225" i="45"/>
  <c r="A225" i="45"/>
  <c r="R225" i="45" s="1"/>
  <c r="S224" i="45"/>
  <c r="T224" i="45" s="1"/>
  <c r="Q224" i="45"/>
  <c r="A224" i="45"/>
  <c r="R224" i="45" s="1"/>
  <c r="S223" i="45"/>
  <c r="T223" i="45" s="1"/>
  <c r="Q223" i="45"/>
  <c r="A223" i="45"/>
  <c r="R223" i="45" s="1"/>
  <c r="S222" i="45"/>
  <c r="T222" i="45" s="1"/>
  <c r="Q222" i="45"/>
  <c r="A222" i="45"/>
  <c r="R222" i="45" s="1"/>
  <c r="S221" i="45"/>
  <c r="T221" i="45" s="1"/>
  <c r="Q221" i="45"/>
  <c r="A221" i="45"/>
  <c r="R221" i="45" s="1"/>
  <c r="S220" i="45"/>
  <c r="T220" i="45" s="1"/>
  <c r="Q220" i="45"/>
  <c r="A220" i="45"/>
  <c r="R220" i="45" s="1"/>
  <c r="S219" i="45"/>
  <c r="T219" i="45" s="1"/>
  <c r="Q219" i="45"/>
  <c r="A219" i="45"/>
  <c r="R219" i="45" s="1"/>
  <c r="S218" i="45"/>
  <c r="T218" i="45" s="1"/>
  <c r="Q218" i="45"/>
  <c r="A218" i="45"/>
  <c r="R218" i="45" s="1"/>
  <c r="S217" i="45"/>
  <c r="T217" i="45" s="1"/>
  <c r="Q217" i="45"/>
  <c r="A217" i="45"/>
  <c r="R217" i="45" s="1"/>
  <c r="S216" i="45"/>
  <c r="T216" i="45" s="1"/>
  <c r="Q216" i="45"/>
  <c r="A216" i="45"/>
  <c r="R216" i="45" s="1"/>
  <c r="S215" i="45"/>
  <c r="T215" i="45" s="1"/>
  <c r="Q215" i="45"/>
  <c r="A215" i="45"/>
  <c r="R215" i="45" s="1"/>
  <c r="S214" i="45"/>
  <c r="T214" i="45" s="1"/>
  <c r="Q214" i="45"/>
  <c r="A214" i="45"/>
  <c r="R214" i="45" s="1"/>
  <c r="S213" i="45"/>
  <c r="T213" i="45" s="1"/>
  <c r="Q213" i="45"/>
  <c r="A213" i="45"/>
  <c r="R213" i="45" s="1"/>
  <c r="S212" i="45"/>
  <c r="T212" i="45" s="1"/>
  <c r="Q212" i="45"/>
  <c r="A212" i="45"/>
  <c r="R212" i="45" s="1"/>
  <c r="S211" i="45"/>
  <c r="T211" i="45" s="1"/>
  <c r="Q211" i="45"/>
  <c r="A211" i="45"/>
  <c r="R211" i="45" s="1"/>
  <c r="S210" i="45"/>
  <c r="T210" i="45" s="1"/>
  <c r="Q210" i="45"/>
  <c r="A210" i="45"/>
  <c r="R210" i="45" s="1"/>
  <c r="S209" i="45"/>
  <c r="T209" i="45" s="1"/>
  <c r="Q209" i="45"/>
  <c r="A209" i="45"/>
  <c r="R209" i="45" s="1"/>
  <c r="S208" i="45"/>
  <c r="T208" i="45" s="1"/>
  <c r="Q208" i="45"/>
  <c r="A208" i="45"/>
  <c r="R208" i="45" s="1"/>
  <c r="S207" i="45"/>
  <c r="T207" i="45" s="1"/>
  <c r="Q207" i="45"/>
  <c r="A207" i="45"/>
  <c r="R207" i="45" s="1"/>
  <c r="S206" i="45"/>
  <c r="T206" i="45" s="1"/>
  <c r="Q206" i="45"/>
  <c r="A206" i="45"/>
  <c r="R206" i="45" s="1"/>
  <c r="S205" i="45"/>
  <c r="T205" i="45" s="1"/>
  <c r="Q205" i="45"/>
  <c r="A205" i="45"/>
  <c r="R205" i="45" s="1"/>
  <c r="S204" i="45"/>
  <c r="T204" i="45" s="1"/>
  <c r="Q204" i="45"/>
  <c r="A204" i="45"/>
  <c r="R204" i="45" s="1"/>
  <c r="S203" i="45"/>
  <c r="T203" i="45" s="1"/>
  <c r="Q203" i="45"/>
  <c r="A203" i="45"/>
  <c r="R203" i="45" s="1"/>
  <c r="S202" i="45"/>
  <c r="T202" i="45" s="1"/>
  <c r="Q202" i="45"/>
  <c r="A202" i="45"/>
  <c r="R202" i="45" s="1"/>
  <c r="S201" i="45"/>
  <c r="T201" i="45" s="1"/>
  <c r="Q201" i="45"/>
  <c r="A201" i="45"/>
  <c r="R201" i="45" s="1"/>
  <c r="S200" i="45"/>
  <c r="T200" i="45" s="1"/>
  <c r="Q200" i="45"/>
  <c r="A200" i="45"/>
  <c r="R200" i="45" s="1"/>
  <c r="S199" i="45"/>
  <c r="T199" i="45" s="1"/>
  <c r="Q199" i="45"/>
  <c r="A199" i="45"/>
  <c r="R199" i="45" s="1"/>
  <c r="S198" i="45"/>
  <c r="T198" i="45" s="1"/>
  <c r="Q198" i="45"/>
  <c r="A198" i="45"/>
  <c r="R198" i="45" s="1"/>
  <c r="S197" i="45"/>
  <c r="T197" i="45" s="1"/>
  <c r="Q197" i="45"/>
  <c r="A197" i="45"/>
  <c r="R197" i="45" s="1"/>
  <c r="S196" i="45"/>
  <c r="T196" i="45" s="1"/>
  <c r="Q196" i="45"/>
  <c r="A196" i="45"/>
  <c r="R196" i="45" s="1"/>
  <c r="S195" i="45"/>
  <c r="T195" i="45" s="1"/>
  <c r="Q195" i="45"/>
  <c r="A195" i="45"/>
  <c r="R195" i="45" s="1"/>
  <c r="S194" i="45"/>
  <c r="T194" i="45" s="1"/>
  <c r="Q194" i="45"/>
  <c r="A194" i="45"/>
  <c r="R194" i="45" s="1"/>
  <c r="S193" i="45"/>
  <c r="T193" i="45" s="1"/>
  <c r="Q193" i="45"/>
  <c r="A193" i="45"/>
  <c r="R193" i="45" s="1"/>
  <c r="S192" i="45"/>
  <c r="T192" i="45" s="1"/>
  <c r="Q192" i="45"/>
  <c r="A192" i="45"/>
  <c r="R192" i="45" s="1"/>
  <c r="S191" i="45"/>
  <c r="T191" i="45" s="1"/>
  <c r="Q191" i="45"/>
  <c r="A191" i="45"/>
  <c r="R191" i="45" s="1"/>
  <c r="S190" i="45"/>
  <c r="T190" i="45" s="1"/>
  <c r="Q190" i="45"/>
  <c r="A190" i="45"/>
  <c r="R190" i="45" s="1"/>
  <c r="S189" i="45"/>
  <c r="T189" i="45" s="1"/>
  <c r="Q189" i="45"/>
  <c r="A189" i="45"/>
  <c r="R189" i="45" s="1"/>
  <c r="S188" i="45"/>
  <c r="T188" i="45" s="1"/>
  <c r="Q188" i="45"/>
  <c r="A188" i="45"/>
  <c r="R188" i="45" s="1"/>
  <c r="S187" i="45"/>
  <c r="T187" i="45" s="1"/>
  <c r="Q187" i="45"/>
  <c r="A187" i="45"/>
  <c r="R187" i="45" s="1"/>
  <c r="S186" i="45"/>
  <c r="T186" i="45" s="1"/>
  <c r="Q186" i="45"/>
  <c r="A186" i="45"/>
  <c r="R186" i="45" s="1"/>
  <c r="S185" i="45"/>
  <c r="T185" i="45" s="1"/>
  <c r="Q185" i="45"/>
  <c r="A185" i="45"/>
  <c r="R185" i="45" s="1"/>
  <c r="S184" i="45"/>
  <c r="T184" i="45" s="1"/>
  <c r="Q184" i="45"/>
  <c r="A184" i="45"/>
  <c r="R184" i="45" s="1"/>
  <c r="S183" i="45"/>
  <c r="T183" i="45" s="1"/>
  <c r="Q183" i="45"/>
  <c r="A183" i="45"/>
  <c r="R183" i="45" s="1"/>
  <c r="S182" i="45"/>
  <c r="T182" i="45" s="1"/>
  <c r="Q182" i="45"/>
  <c r="A182" i="45"/>
  <c r="R182" i="45" s="1"/>
  <c r="S181" i="45"/>
  <c r="T181" i="45" s="1"/>
  <c r="Q181" i="45"/>
  <c r="A181" i="45"/>
  <c r="R181" i="45" s="1"/>
  <c r="S180" i="45"/>
  <c r="T180" i="45" s="1"/>
  <c r="Q180" i="45"/>
  <c r="A180" i="45"/>
  <c r="R180" i="45" s="1"/>
  <c r="S179" i="45"/>
  <c r="T179" i="45" s="1"/>
  <c r="Q179" i="45"/>
  <c r="A179" i="45"/>
  <c r="R179" i="45" s="1"/>
  <c r="S178" i="45"/>
  <c r="T178" i="45" s="1"/>
  <c r="Q178" i="45"/>
  <c r="A178" i="45"/>
  <c r="R178" i="45" s="1"/>
  <c r="S177" i="45"/>
  <c r="T177" i="45" s="1"/>
  <c r="Q177" i="45"/>
  <c r="A177" i="45"/>
  <c r="R177" i="45" s="1"/>
  <c r="S176" i="45"/>
  <c r="T176" i="45" s="1"/>
  <c r="Q176" i="45"/>
  <c r="A176" i="45"/>
  <c r="R176" i="45" s="1"/>
  <c r="S175" i="45"/>
  <c r="T175" i="45" s="1"/>
  <c r="Q175" i="45"/>
  <c r="A175" i="45"/>
  <c r="R175" i="45" s="1"/>
  <c r="S174" i="45"/>
  <c r="T174" i="45" s="1"/>
  <c r="Q174" i="45"/>
  <c r="A174" i="45"/>
  <c r="R174" i="45" s="1"/>
  <c r="S173" i="45"/>
  <c r="T173" i="45" s="1"/>
  <c r="Q173" i="45"/>
  <c r="A173" i="45"/>
  <c r="R173" i="45" s="1"/>
  <c r="S172" i="45"/>
  <c r="T172" i="45" s="1"/>
  <c r="Q172" i="45"/>
  <c r="A172" i="45"/>
  <c r="R172" i="45" s="1"/>
  <c r="S171" i="45"/>
  <c r="T171" i="45" s="1"/>
  <c r="Q171" i="45"/>
  <c r="A171" i="45"/>
  <c r="R171" i="45" s="1"/>
  <c r="S170" i="45"/>
  <c r="T170" i="45" s="1"/>
  <c r="Q170" i="45"/>
  <c r="A170" i="45"/>
  <c r="R170" i="45" s="1"/>
  <c r="S169" i="45"/>
  <c r="T169" i="45" s="1"/>
  <c r="Q169" i="45"/>
  <c r="A169" i="45"/>
  <c r="R169" i="45" s="1"/>
  <c r="S168" i="45"/>
  <c r="T168" i="45" s="1"/>
  <c r="Q168" i="45"/>
  <c r="A168" i="45"/>
  <c r="R168" i="45" s="1"/>
  <c r="S167" i="45"/>
  <c r="T167" i="45" s="1"/>
  <c r="Q167" i="45"/>
  <c r="A167" i="45"/>
  <c r="R167" i="45" s="1"/>
  <c r="S166" i="45"/>
  <c r="T166" i="45" s="1"/>
  <c r="Q166" i="45"/>
  <c r="A166" i="45"/>
  <c r="R166" i="45" s="1"/>
  <c r="S165" i="45"/>
  <c r="T165" i="45" s="1"/>
  <c r="Q165" i="45"/>
  <c r="A165" i="45"/>
  <c r="R165" i="45" s="1"/>
  <c r="S164" i="45"/>
  <c r="T164" i="45" s="1"/>
  <c r="Q164" i="45"/>
  <c r="A164" i="45"/>
  <c r="R164" i="45" s="1"/>
  <c r="S163" i="45"/>
  <c r="T163" i="45" s="1"/>
  <c r="Q163" i="45"/>
  <c r="A163" i="45"/>
  <c r="R163" i="45" s="1"/>
  <c r="S162" i="45"/>
  <c r="T162" i="45" s="1"/>
  <c r="Q162" i="45"/>
  <c r="A162" i="45"/>
  <c r="R162" i="45" s="1"/>
  <c r="S161" i="45"/>
  <c r="T161" i="45" s="1"/>
  <c r="Q161" i="45"/>
  <c r="A161" i="45"/>
  <c r="R161" i="45" s="1"/>
  <c r="S160" i="45"/>
  <c r="T160" i="45" s="1"/>
  <c r="Q160" i="45"/>
  <c r="A160" i="45"/>
  <c r="R160" i="45" s="1"/>
  <c r="S159" i="45"/>
  <c r="T159" i="45" s="1"/>
  <c r="Q159" i="45"/>
  <c r="A159" i="45"/>
  <c r="R159" i="45" s="1"/>
  <c r="S158" i="45"/>
  <c r="T158" i="45" s="1"/>
  <c r="Q158" i="45"/>
  <c r="A158" i="45"/>
  <c r="R158" i="45" s="1"/>
  <c r="S157" i="45"/>
  <c r="T157" i="45" s="1"/>
  <c r="Q157" i="45"/>
  <c r="A157" i="45"/>
  <c r="R157" i="45" s="1"/>
  <c r="S156" i="45"/>
  <c r="T156" i="45" s="1"/>
  <c r="Q156" i="45"/>
  <c r="A156" i="45"/>
  <c r="R156" i="45" s="1"/>
  <c r="S155" i="45"/>
  <c r="T155" i="45" s="1"/>
  <c r="Q155" i="45"/>
  <c r="A155" i="45"/>
  <c r="R155" i="45" s="1"/>
  <c r="S154" i="45"/>
  <c r="T154" i="45" s="1"/>
  <c r="Q154" i="45"/>
  <c r="A154" i="45"/>
  <c r="R154" i="45" s="1"/>
  <c r="S153" i="45"/>
  <c r="T153" i="45" s="1"/>
  <c r="Q153" i="45"/>
  <c r="A153" i="45"/>
  <c r="R153" i="45" s="1"/>
  <c r="S152" i="45"/>
  <c r="T152" i="45" s="1"/>
  <c r="Q152" i="45"/>
  <c r="A152" i="45"/>
  <c r="R152" i="45" s="1"/>
  <c r="S151" i="45"/>
  <c r="T151" i="45" s="1"/>
  <c r="Q151" i="45"/>
  <c r="A151" i="45"/>
  <c r="R151" i="45" s="1"/>
  <c r="S150" i="45"/>
  <c r="T150" i="45" s="1"/>
  <c r="Q150" i="45"/>
  <c r="A150" i="45"/>
  <c r="R150" i="45" s="1"/>
  <c r="S149" i="45"/>
  <c r="T149" i="45" s="1"/>
  <c r="Q149" i="45"/>
  <c r="A149" i="45"/>
  <c r="R149" i="45" s="1"/>
  <c r="S148" i="45"/>
  <c r="T148" i="45" s="1"/>
  <c r="Q148" i="45"/>
  <c r="A148" i="45"/>
  <c r="R148" i="45" s="1"/>
  <c r="S147" i="45"/>
  <c r="T147" i="45" s="1"/>
  <c r="Q147" i="45"/>
  <c r="A147" i="45"/>
  <c r="R147" i="45" s="1"/>
  <c r="S146" i="45"/>
  <c r="T146" i="45" s="1"/>
  <c r="Q146" i="45"/>
  <c r="A146" i="45"/>
  <c r="R146" i="45" s="1"/>
  <c r="S145" i="45"/>
  <c r="T145" i="45" s="1"/>
  <c r="Q145" i="45"/>
  <c r="A145" i="45"/>
  <c r="R145" i="45" s="1"/>
  <c r="S144" i="45"/>
  <c r="T144" i="45" s="1"/>
  <c r="Q144" i="45"/>
  <c r="A144" i="45"/>
  <c r="R144" i="45" s="1"/>
  <c r="S143" i="45"/>
  <c r="T143" i="45" s="1"/>
  <c r="Q143" i="45"/>
  <c r="A143" i="45"/>
  <c r="R143" i="45" s="1"/>
  <c r="S142" i="45"/>
  <c r="T142" i="45" s="1"/>
  <c r="Q142" i="45"/>
  <c r="A142" i="45"/>
  <c r="R142" i="45" s="1"/>
  <c r="S141" i="45"/>
  <c r="T141" i="45" s="1"/>
  <c r="Q141" i="45"/>
  <c r="A141" i="45"/>
  <c r="R141" i="45" s="1"/>
  <c r="S140" i="45"/>
  <c r="T140" i="45" s="1"/>
  <c r="Q140" i="45"/>
  <c r="A140" i="45"/>
  <c r="R140" i="45" s="1"/>
  <c r="S139" i="45"/>
  <c r="T139" i="45" s="1"/>
  <c r="Q139" i="45"/>
  <c r="A139" i="45"/>
  <c r="R139" i="45" s="1"/>
  <c r="S138" i="45"/>
  <c r="T138" i="45" s="1"/>
  <c r="Q138" i="45"/>
  <c r="A138" i="45"/>
  <c r="R138" i="45" s="1"/>
  <c r="S137" i="45"/>
  <c r="T137" i="45" s="1"/>
  <c r="Q137" i="45"/>
  <c r="A137" i="45"/>
  <c r="R137" i="45" s="1"/>
  <c r="S136" i="45"/>
  <c r="T136" i="45" s="1"/>
  <c r="Q136" i="45"/>
  <c r="A136" i="45"/>
  <c r="R136" i="45" s="1"/>
  <c r="S135" i="45"/>
  <c r="T135" i="45" s="1"/>
  <c r="Q135" i="45"/>
  <c r="A135" i="45"/>
  <c r="R135" i="45" s="1"/>
  <c r="S134" i="45"/>
  <c r="T134" i="45" s="1"/>
  <c r="Q134" i="45"/>
  <c r="A134" i="45"/>
  <c r="R134" i="45" s="1"/>
  <c r="S133" i="45"/>
  <c r="T133" i="45" s="1"/>
  <c r="Q133" i="45"/>
  <c r="A133" i="45"/>
  <c r="R133" i="45" s="1"/>
  <c r="S132" i="45"/>
  <c r="T132" i="45" s="1"/>
  <c r="Q132" i="45"/>
  <c r="A132" i="45"/>
  <c r="R132" i="45" s="1"/>
  <c r="S131" i="45"/>
  <c r="T131" i="45" s="1"/>
  <c r="Q131" i="45"/>
  <c r="A131" i="45"/>
  <c r="R131" i="45" s="1"/>
  <c r="S130" i="45"/>
  <c r="T130" i="45" s="1"/>
  <c r="Q130" i="45"/>
  <c r="A130" i="45"/>
  <c r="R130" i="45" s="1"/>
  <c r="S129" i="45"/>
  <c r="T129" i="45" s="1"/>
  <c r="Q129" i="45"/>
  <c r="A129" i="45"/>
  <c r="R129" i="45" s="1"/>
  <c r="S128" i="45"/>
  <c r="T128" i="45" s="1"/>
  <c r="Q128" i="45"/>
  <c r="A128" i="45"/>
  <c r="R128" i="45" s="1"/>
  <c r="S127" i="45"/>
  <c r="T127" i="45" s="1"/>
  <c r="Q127" i="45"/>
  <c r="A127" i="45"/>
  <c r="R127" i="45" s="1"/>
  <c r="S126" i="45"/>
  <c r="T126" i="45" s="1"/>
  <c r="Q126" i="45"/>
  <c r="A126" i="45"/>
  <c r="R126" i="45" s="1"/>
  <c r="S125" i="45"/>
  <c r="T125" i="45" s="1"/>
  <c r="Q125" i="45"/>
  <c r="A125" i="45"/>
  <c r="R125" i="45" s="1"/>
  <c r="S124" i="45"/>
  <c r="T124" i="45" s="1"/>
  <c r="Q124" i="45"/>
  <c r="A124" i="45"/>
  <c r="R124" i="45" s="1"/>
  <c r="S123" i="45"/>
  <c r="T123" i="45" s="1"/>
  <c r="Q123" i="45"/>
  <c r="A123" i="45"/>
  <c r="R123" i="45" s="1"/>
  <c r="S122" i="45"/>
  <c r="T122" i="45" s="1"/>
  <c r="Q122" i="45"/>
  <c r="A122" i="45"/>
  <c r="R122" i="45" s="1"/>
  <c r="S121" i="45"/>
  <c r="T121" i="45" s="1"/>
  <c r="Q121" i="45"/>
  <c r="A121" i="45"/>
  <c r="R121" i="45" s="1"/>
  <c r="S120" i="45"/>
  <c r="T120" i="45" s="1"/>
  <c r="Q120" i="45"/>
  <c r="A120" i="45"/>
  <c r="R120" i="45" s="1"/>
  <c r="S119" i="45"/>
  <c r="T119" i="45" s="1"/>
  <c r="Q119" i="45"/>
  <c r="A119" i="45"/>
  <c r="R119" i="45" s="1"/>
  <c r="S118" i="45"/>
  <c r="T118" i="45" s="1"/>
  <c r="Q118" i="45"/>
  <c r="A118" i="45"/>
  <c r="R118" i="45" s="1"/>
  <c r="S117" i="45"/>
  <c r="T117" i="45" s="1"/>
  <c r="Q117" i="45"/>
  <c r="A117" i="45"/>
  <c r="R117" i="45" s="1"/>
  <c r="S116" i="45"/>
  <c r="T116" i="45" s="1"/>
  <c r="Q116" i="45"/>
  <c r="A116" i="45"/>
  <c r="R116" i="45" s="1"/>
  <c r="S115" i="45"/>
  <c r="T115" i="45" s="1"/>
  <c r="Q115" i="45"/>
  <c r="A115" i="45"/>
  <c r="R115" i="45" s="1"/>
  <c r="S114" i="45"/>
  <c r="T114" i="45" s="1"/>
  <c r="Q114" i="45"/>
  <c r="A114" i="45"/>
  <c r="R114" i="45" s="1"/>
  <c r="S113" i="45"/>
  <c r="T113" i="45" s="1"/>
  <c r="Q113" i="45"/>
  <c r="A113" i="45"/>
  <c r="R113" i="45" s="1"/>
  <c r="S112" i="45"/>
  <c r="T112" i="45" s="1"/>
  <c r="Q112" i="45"/>
  <c r="A112" i="45"/>
  <c r="R112" i="45" s="1"/>
  <c r="S111" i="45"/>
  <c r="T111" i="45" s="1"/>
  <c r="Q111" i="45"/>
  <c r="A111" i="45"/>
  <c r="R111" i="45" s="1"/>
  <c r="S110" i="45"/>
  <c r="T110" i="45" s="1"/>
  <c r="Q110" i="45"/>
  <c r="A110" i="45"/>
  <c r="R110" i="45" s="1"/>
  <c r="S109" i="45"/>
  <c r="T109" i="45" s="1"/>
  <c r="Q109" i="45"/>
  <c r="A109" i="45"/>
  <c r="R109" i="45" s="1"/>
  <c r="S108" i="45"/>
  <c r="T108" i="45" s="1"/>
  <c r="Q108" i="45"/>
  <c r="A108" i="45"/>
  <c r="R108" i="45" s="1"/>
  <c r="S107" i="45"/>
  <c r="T107" i="45" s="1"/>
  <c r="Q107" i="45"/>
  <c r="A107" i="45"/>
  <c r="R107" i="45" s="1"/>
  <c r="S106" i="45"/>
  <c r="T106" i="45" s="1"/>
  <c r="Q106" i="45"/>
  <c r="A106" i="45"/>
  <c r="R106" i="45" s="1"/>
  <c r="S105" i="45"/>
  <c r="T105" i="45" s="1"/>
  <c r="Q105" i="45"/>
  <c r="A105" i="45"/>
  <c r="R105" i="45" s="1"/>
  <c r="S104" i="45"/>
  <c r="T104" i="45" s="1"/>
  <c r="Q104" i="45"/>
  <c r="A104" i="45"/>
  <c r="R104" i="45" s="1"/>
  <c r="S103" i="45"/>
  <c r="T103" i="45" s="1"/>
  <c r="Q103" i="45"/>
  <c r="A103" i="45"/>
  <c r="R103" i="45" s="1"/>
  <c r="S102" i="45"/>
  <c r="T102" i="45" s="1"/>
  <c r="Q102" i="45"/>
  <c r="A102" i="45"/>
  <c r="R102" i="45" s="1"/>
  <c r="S101" i="45"/>
  <c r="T101" i="45" s="1"/>
  <c r="Q101" i="45"/>
  <c r="A101" i="45"/>
  <c r="R101" i="45" s="1"/>
  <c r="S100" i="45"/>
  <c r="T100" i="45" s="1"/>
  <c r="Q100" i="45"/>
  <c r="A100" i="45"/>
  <c r="R100" i="45" s="1"/>
  <c r="S99" i="45"/>
  <c r="T99" i="45" s="1"/>
  <c r="Q99" i="45"/>
  <c r="A99" i="45"/>
  <c r="R99" i="45" s="1"/>
  <c r="S98" i="45"/>
  <c r="T98" i="45" s="1"/>
  <c r="Q98" i="45"/>
  <c r="A98" i="45"/>
  <c r="R98" i="45" s="1"/>
  <c r="S97" i="45"/>
  <c r="T97" i="45" s="1"/>
  <c r="Q97" i="45"/>
  <c r="A97" i="45"/>
  <c r="R97" i="45" s="1"/>
  <c r="S96" i="45"/>
  <c r="T96" i="45" s="1"/>
  <c r="Q96" i="45"/>
  <c r="A96" i="45"/>
  <c r="R96" i="45" s="1"/>
  <c r="S95" i="45"/>
  <c r="T95" i="45" s="1"/>
  <c r="Q95" i="45"/>
  <c r="A95" i="45"/>
  <c r="R95" i="45" s="1"/>
  <c r="S94" i="45"/>
  <c r="T94" i="45" s="1"/>
  <c r="Q94" i="45"/>
  <c r="A94" i="45"/>
  <c r="R94" i="45" s="1"/>
  <c r="S93" i="45"/>
  <c r="T93" i="45" s="1"/>
  <c r="Q93" i="45"/>
  <c r="A93" i="45"/>
  <c r="R93" i="45" s="1"/>
  <c r="S92" i="45"/>
  <c r="T92" i="45" s="1"/>
  <c r="Q92" i="45"/>
  <c r="A92" i="45"/>
  <c r="R92" i="45" s="1"/>
  <c r="S91" i="45"/>
  <c r="T91" i="45" s="1"/>
  <c r="Q91" i="45"/>
  <c r="A91" i="45"/>
  <c r="R91" i="45" s="1"/>
  <c r="S90" i="45"/>
  <c r="T90" i="45" s="1"/>
  <c r="Q90" i="45"/>
  <c r="A90" i="45"/>
  <c r="R90" i="45" s="1"/>
  <c r="S89" i="45"/>
  <c r="T89" i="45" s="1"/>
  <c r="Q89" i="45"/>
  <c r="A89" i="45"/>
  <c r="R89" i="45" s="1"/>
  <c r="S88" i="45"/>
  <c r="T88" i="45" s="1"/>
  <c r="Q88" i="45"/>
  <c r="A88" i="45"/>
  <c r="R88" i="45" s="1"/>
  <c r="S87" i="45"/>
  <c r="T87" i="45" s="1"/>
  <c r="Q87" i="45"/>
  <c r="A87" i="45"/>
  <c r="R87" i="45" s="1"/>
  <c r="S86" i="45"/>
  <c r="T86" i="45" s="1"/>
  <c r="Q86" i="45"/>
  <c r="A86" i="45"/>
  <c r="R86" i="45" s="1"/>
  <c r="S85" i="45"/>
  <c r="T85" i="45" s="1"/>
  <c r="Q85" i="45"/>
  <c r="A85" i="45"/>
  <c r="R85" i="45" s="1"/>
  <c r="S84" i="45"/>
  <c r="T84" i="45" s="1"/>
  <c r="Q84" i="45"/>
  <c r="A84" i="45"/>
  <c r="R84" i="45" s="1"/>
  <c r="S83" i="45"/>
  <c r="T83" i="45" s="1"/>
  <c r="Q83" i="45"/>
  <c r="A83" i="45"/>
  <c r="R83" i="45" s="1"/>
  <c r="S82" i="45"/>
  <c r="T82" i="45" s="1"/>
  <c r="Q82" i="45"/>
  <c r="A82" i="45"/>
  <c r="R82" i="45" s="1"/>
  <c r="S81" i="45"/>
  <c r="T81" i="45" s="1"/>
  <c r="Q81" i="45"/>
  <c r="A81" i="45"/>
  <c r="R81" i="45" s="1"/>
  <c r="S80" i="45"/>
  <c r="T80" i="45" s="1"/>
  <c r="Q80" i="45"/>
  <c r="A80" i="45"/>
  <c r="R80" i="45" s="1"/>
  <c r="S79" i="45"/>
  <c r="T79" i="45" s="1"/>
  <c r="Q79" i="45"/>
  <c r="A79" i="45"/>
  <c r="R79" i="45" s="1"/>
  <c r="S78" i="45"/>
  <c r="T78" i="45" s="1"/>
  <c r="Q78" i="45"/>
  <c r="A78" i="45"/>
  <c r="R78" i="45" s="1"/>
  <c r="S77" i="45"/>
  <c r="T77" i="45" s="1"/>
  <c r="Q77" i="45"/>
  <c r="A77" i="45"/>
  <c r="R77" i="45" s="1"/>
  <c r="S76" i="45"/>
  <c r="T76" i="45" s="1"/>
  <c r="Q76" i="45"/>
  <c r="A76" i="45"/>
  <c r="R76" i="45" s="1"/>
  <c r="S75" i="45"/>
  <c r="T75" i="45" s="1"/>
  <c r="Q75" i="45"/>
  <c r="A75" i="45"/>
  <c r="R75" i="45" s="1"/>
  <c r="S74" i="45"/>
  <c r="T74" i="45" s="1"/>
  <c r="Q74" i="45"/>
  <c r="A74" i="45"/>
  <c r="R74" i="45" s="1"/>
  <c r="S73" i="45"/>
  <c r="T73" i="45" s="1"/>
  <c r="Q73" i="45"/>
  <c r="A73" i="45"/>
  <c r="R73" i="45" s="1"/>
  <c r="S72" i="45"/>
  <c r="T72" i="45" s="1"/>
  <c r="Q72" i="45"/>
  <c r="A72" i="45"/>
  <c r="R72" i="45" s="1"/>
  <c r="S71" i="45"/>
  <c r="T71" i="45" s="1"/>
  <c r="Q71" i="45"/>
  <c r="A71" i="45"/>
  <c r="R71" i="45" s="1"/>
  <c r="S70" i="45"/>
  <c r="T70" i="45" s="1"/>
  <c r="Q70" i="45"/>
  <c r="A70" i="45"/>
  <c r="R70" i="45" s="1"/>
  <c r="S69" i="45"/>
  <c r="T69" i="45" s="1"/>
  <c r="Q69" i="45"/>
  <c r="A69" i="45"/>
  <c r="R69" i="45" s="1"/>
  <c r="S68" i="45"/>
  <c r="T68" i="45" s="1"/>
  <c r="Q68" i="45"/>
  <c r="A68" i="45"/>
  <c r="R68" i="45" s="1"/>
  <c r="S67" i="45"/>
  <c r="T67" i="45" s="1"/>
  <c r="Q67" i="45"/>
  <c r="A67" i="45"/>
  <c r="R67" i="45" s="1"/>
  <c r="S66" i="45"/>
  <c r="T66" i="45" s="1"/>
  <c r="Q66" i="45"/>
  <c r="A66" i="45"/>
  <c r="R66" i="45" s="1"/>
  <c r="S65" i="45"/>
  <c r="T65" i="45" s="1"/>
  <c r="Q65" i="45"/>
  <c r="A65" i="45"/>
  <c r="R65" i="45" s="1"/>
  <c r="S64" i="45"/>
  <c r="T64" i="45" s="1"/>
  <c r="Q64" i="45"/>
  <c r="A64" i="45"/>
  <c r="R64" i="45" s="1"/>
  <c r="S63" i="45"/>
  <c r="T63" i="45" s="1"/>
  <c r="Q63" i="45"/>
  <c r="A63" i="45"/>
  <c r="R63" i="45" s="1"/>
  <c r="S62" i="45"/>
  <c r="T62" i="45" s="1"/>
  <c r="Q62" i="45"/>
  <c r="A62" i="45"/>
  <c r="R62" i="45" s="1"/>
  <c r="S61" i="45"/>
  <c r="T61" i="45" s="1"/>
  <c r="Q61" i="45"/>
  <c r="A61" i="45"/>
  <c r="R61" i="45" s="1"/>
  <c r="S60" i="45"/>
  <c r="T60" i="45" s="1"/>
  <c r="Q60" i="45"/>
  <c r="A60" i="45"/>
  <c r="R60" i="45" s="1"/>
  <c r="S59" i="45"/>
  <c r="T59" i="45" s="1"/>
  <c r="Q59" i="45"/>
  <c r="A59" i="45"/>
  <c r="R59" i="45" s="1"/>
  <c r="S58" i="45"/>
  <c r="T58" i="45" s="1"/>
  <c r="Q58" i="45"/>
  <c r="A58" i="45"/>
  <c r="R58" i="45" s="1"/>
  <c r="S57" i="45"/>
  <c r="T57" i="45" s="1"/>
  <c r="Q57" i="45"/>
  <c r="A57" i="45"/>
  <c r="R57" i="45" s="1"/>
  <c r="S56" i="45"/>
  <c r="T56" i="45" s="1"/>
  <c r="Q56" i="45"/>
  <c r="A56" i="45"/>
  <c r="R56" i="45" s="1"/>
  <c r="S55" i="45"/>
  <c r="T55" i="45" s="1"/>
  <c r="Q55" i="45"/>
  <c r="A55" i="45"/>
  <c r="R55" i="45" s="1"/>
  <c r="S54" i="45"/>
  <c r="T54" i="45" s="1"/>
  <c r="Q54" i="45"/>
  <c r="A54" i="45"/>
  <c r="R54" i="45" s="1"/>
  <c r="S53" i="45"/>
  <c r="T53" i="45" s="1"/>
  <c r="Q53" i="45"/>
  <c r="A53" i="45"/>
  <c r="R53" i="45" s="1"/>
  <c r="S52" i="45"/>
  <c r="T52" i="45" s="1"/>
  <c r="Q52" i="45"/>
  <c r="A52" i="45"/>
  <c r="R52" i="45" s="1"/>
  <c r="S51" i="45"/>
  <c r="T51" i="45" s="1"/>
  <c r="Q51" i="45"/>
  <c r="A51" i="45"/>
  <c r="R51" i="45" s="1"/>
  <c r="S50" i="45"/>
  <c r="T50" i="45" s="1"/>
  <c r="Q50" i="45"/>
  <c r="A50" i="45"/>
  <c r="R50" i="45" s="1"/>
  <c r="S49" i="45"/>
  <c r="T49" i="45" s="1"/>
  <c r="Q49" i="45"/>
  <c r="A49" i="45"/>
  <c r="R49" i="45" s="1"/>
  <c r="S48" i="45"/>
  <c r="T48" i="45" s="1"/>
  <c r="Q48" i="45"/>
  <c r="A48" i="45"/>
  <c r="R48" i="45" s="1"/>
  <c r="S47" i="45"/>
  <c r="T47" i="45" s="1"/>
  <c r="Q47" i="45"/>
  <c r="A47" i="45"/>
  <c r="R47" i="45" s="1"/>
  <c r="S46" i="45"/>
  <c r="T46" i="45" s="1"/>
  <c r="Q46" i="45"/>
  <c r="A46" i="45"/>
  <c r="R46" i="45" s="1"/>
  <c r="S45" i="45"/>
  <c r="T45" i="45" s="1"/>
  <c r="Q45" i="45"/>
  <c r="A45" i="45"/>
  <c r="R45" i="45" s="1"/>
  <c r="S44" i="45"/>
  <c r="T44" i="45" s="1"/>
  <c r="Q44" i="45"/>
  <c r="A44" i="45"/>
  <c r="R44" i="45" s="1"/>
  <c r="S43" i="45"/>
  <c r="T43" i="45" s="1"/>
  <c r="Q43" i="45"/>
  <c r="A43" i="45"/>
  <c r="R43" i="45" s="1"/>
  <c r="S42" i="45"/>
  <c r="T42" i="45" s="1"/>
  <c r="Q42" i="45"/>
  <c r="A42" i="45"/>
  <c r="R42" i="45" s="1"/>
  <c r="S41" i="45"/>
  <c r="T41" i="45" s="1"/>
  <c r="Q41" i="45"/>
  <c r="A41" i="45"/>
  <c r="R41" i="45" s="1"/>
  <c r="S40" i="45"/>
  <c r="T40" i="45" s="1"/>
  <c r="Q40" i="45"/>
  <c r="A40" i="45"/>
  <c r="R40" i="45" s="1"/>
  <c r="S39" i="45"/>
  <c r="T39" i="45" s="1"/>
  <c r="Q39" i="45"/>
  <c r="A39" i="45"/>
  <c r="R39" i="45" s="1"/>
  <c r="S38" i="45"/>
  <c r="T38" i="45" s="1"/>
  <c r="Q38" i="45"/>
  <c r="A38" i="45"/>
  <c r="R38" i="45" s="1"/>
  <c r="S37" i="45"/>
  <c r="T37" i="45" s="1"/>
  <c r="Q37" i="45"/>
  <c r="A37" i="45"/>
  <c r="R37" i="45" s="1"/>
  <c r="S36" i="45"/>
  <c r="T36" i="45" s="1"/>
  <c r="S35" i="45"/>
  <c r="T35" i="45" s="1"/>
  <c r="S34" i="45"/>
  <c r="T34" i="45" s="1"/>
  <c r="S33" i="45"/>
  <c r="T33" i="45" s="1"/>
  <c r="S32" i="45"/>
  <c r="T32" i="45" s="1"/>
  <c r="S31" i="45"/>
  <c r="T31" i="45" s="1"/>
  <c r="S30" i="45"/>
  <c r="T30" i="45" s="1"/>
  <c r="S29" i="45"/>
  <c r="T29" i="45" s="1"/>
  <c r="S28" i="45"/>
  <c r="T28" i="45" s="1"/>
  <c r="S27" i="45"/>
  <c r="T27" i="45" s="1"/>
  <c r="S26" i="45"/>
  <c r="T26" i="45" s="1"/>
  <c r="S25" i="45"/>
  <c r="T25" i="45" s="1"/>
  <c r="S24" i="45"/>
  <c r="T24" i="45" s="1"/>
  <c r="S23" i="45"/>
  <c r="T23" i="45" s="1"/>
  <c r="S22" i="45"/>
  <c r="T22" i="45" s="1"/>
  <c r="S21" i="45"/>
  <c r="T21" i="45" s="1"/>
  <c r="S20" i="45"/>
  <c r="T20" i="45" s="1"/>
  <c r="S19" i="45"/>
  <c r="T19" i="45" s="1"/>
  <c r="S18" i="45"/>
  <c r="T18" i="45" s="1"/>
  <c r="S17" i="45"/>
  <c r="T17" i="45" s="1"/>
  <c r="S16" i="45"/>
  <c r="T16" i="45" s="1"/>
  <c r="S15" i="45"/>
  <c r="T15" i="45" s="1"/>
  <c r="S14" i="45"/>
  <c r="T14" i="45" s="1"/>
  <c r="S13" i="45"/>
  <c r="T13" i="45" s="1"/>
  <c r="S12" i="45"/>
  <c r="T12" i="45" s="1"/>
  <c r="S11" i="45"/>
  <c r="T11" i="45" s="1"/>
  <c r="S10" i="45"/>
  <c r="T10" i="45" s="1"/>
  <c r="S9" i="45"/>
  <c r="T9" i="45" s="1"/>
  <c r="S8" i="45"/>
  <c r="T8" i="45" s="1"/>
  <c r="AA7" i="45"/>
  <c r="Z7" i="45"/>
  <c r="S7" i="45"/>
  <c r="T7" i="45" s="1"/>
  <c r="Q36" i="45" l="1"/>
  <c r="A36" i="45" s="1"/>
  <c r="R36" i="45" s="1"/>
  <c r="Q31" i="45"/>
  <c r="A31" i="45" s="1"/>
  <c r="R31" i="45" s="1"/>
  <c r="Q14" i="42" l="1"/>
  <c r="Q15" i="42"/>
  <c r="Q16" i="42"/>
  <c r="Q17" i="42"/>
  <c r="Q18" i="42"/>
  <c r="Q19" i="42"/>
  <c r="Q20" i="42"/>
  <c r="Q21" i="42"/>
  <c r="Q22" i="42"/>
  <c r="Q23" i="42"/>
  <c r="Q24" i="42"/>
  <c r="Q25" i="42"/>
  <c r="Q26" i="42"/>
  <c r="Q27" i="42"/>
  <c r="Q28" i="42"/>
  <c r="Q29" i="42"/>
  <c r="Q30" i="42"/>
  <c r="Q31" i="42"/>
  <c r="Q32" i="42"/>
  <c r="Q33" i="42"/>
  <c r="Q34" i="42"/>
  <c r="Q35" i="42"/>
  <c r="Q36" i="42"/>
  <c r="Q37" i="42"/>
  <c r="Q38" i="42"/>
  <c r="Q39" i="42"/>
  <c r="Q40" i="42"/>
  <c r="Q41" i="42"/>
  <c r="Q42" i="42"/>
  <c r="Q43" i="42"/>
  <c r="Q44" i="42"/>
  <c r="Q45" i="42"/>
  <c r="Q46" i="42"/>
  <c r="Q47" i="42"/>
  <c r="Q48" i="42"/>
  <c r="Q49" i="42"/>
  <c r="Q50" i="42"/>
  <c r="Q51" i="42"/>
  <c r="Q52" i="42"/>
  <c r="Q53" i="42"/>
  <c r="Q54" i="42"/>
  <c r="Q55" i="42"/>
  <c r="Q56" i="42"/>
  <c r="Q57" i="42"/>
  <c r="Q58" i="42"/>
  <c r="Q59" i="42"/>
  <c r="Q60" i="42"/>
  <c r="Q61" i="42"/>
  <c r="S384" i="42" l="1"/>
  <c r="T384" i="42" s="1"/>
  <c r="A384" i="42"/>
  <c r="R384" i="42" s="1"/>
  <c r="S383" i="42"/>
  <c r="T383" i="42" s="1"/>
  <c r="A383" i="42"/>
  <c r="R383" i="42" s="1"/>
  <c r="S382" i="42"/>
  <c r="T382" i="42" s="1"/>
  <c r="A382" i="42"/>
  <c r="R382" i="42" s="1"/>
  <c r="S381" i="42"/>
  <c r="T381" i="42" s="1"/>
  <c r="A381" i="42"/>
  <c r="R381" i="42" s="1"/>
  <c r="S380" i="42"/>
  <c r="T380" i="42" s="1"/>
  <c r="A380" i="42"/>
  <c r="R380" i="42" s="1"/>
  <c r="S379" i="42"/>
  <c r="T379" i="42" s="1"/>
  <c r="A379" i="42"/>
  <c r="R379" i="42" s="1"/>
  <c r="S378" i="42"/>
  <c r="T378" i="42" s="1"/>
  <c r="A378" i="42"/>
  <c r="R378" i="42" s="1"/>
  <c r="S377" i="42"/>
  <c r="T377" i="42" s="1"/>
  <c r="A377" i="42"/>
  <c r="R377" i="42" s="1"/>
  <c r="S376" i="42"/>
  <c r="T376" i="42" s="1"/>
  <c r="A376" i="42"/>
  <c r="R376" i="42" s="1"/>
  <c r="A375" i="42"/>
  <c r="R375" i="42" s="1"/>
  <c r="S374" i="42"/>
  <c r="T374" i="42" s="1"/>
  <c r="A374" i="42"/>
  <c r="R374" i="42" s="1"/>
  <c r="S373" i="42"/>
  <c r="T373" i="42" s="1"/>
  <c r="A373" i="42"/>
  <c r="R373" i="42" s="1"/>
  <c r="S372" i="42"/>
  <c r="T372" i="42" s="1"/>
  <c r="A372" i="42"/>
  <c r="R372" i="42" s="1"/>
  <c r="S371" i="42"/>
  <c r="T371" i="42" s="1"/>
  <c r="A371" i="42"/>
  <c r="R371" i="42" s="1"/>
  <c r="S370" i="42"/>
  <c r="T370" i="42" s="1"/>
  <c r="A370" i="42"/>
  <c r="R370" i="42" s="1"/>
  <c r="S369" i="42"/>
  <c r="T369" i="42" s="1"/>
  <c r="A369" i="42"/>
  <c r="R369" i="42" s="1"/>
  <c r="S368" i="42"/>
  <c r="T368" i="42" s="1"/>
  <c r="A368" i="42"/>
  <c r="R368" i="42" s="1"/>
  <c r="S367" i="42"/>
  <c r="T367" i="42" s="1"/>
  <c r="A367" i="42"/>
  <c r="R367" i="42" s="1"/>
  <c r="S366" i="42"/>
  <c r="T366" i="42" s="1"/>
  <c r="A366" i="42"/>
  <c r="R366" i="42" s="1"/>
  <c r="S365" i="42"/>
  <c r="T365" i="42" s="1"/>
  <c r="A365" i="42"/>
  <c r="R365" i="42" s="1"/>
  <c r="S364" i="42"/>
  <c r="T364" i="42" s="1"/>
  <c r="A364" i="42"/>
  <c r="R364" i="42" s="1"/>
  <c r="S363" i="42"/>
  <c r="T363" i="42" s="1"/>
  <c r="A363" i="42"/>
  <c r="R363" i="42" s="1"/>
  <c r="S362" i="42"/>
  <c r="T362" i="42" s="1"/>
  <c r="A362" i="42"/>
  <c r="R362" i="42" s="1"/>
  <c r="A361" i="42"/>
  <c r="A360" i="42"/>
  <c r="A359" i="42"/>
  <c r="A358" i="42"/>
  <c r="A357" i="42"/>
  <c r="A356" i="42"/>
  <c r="A355" i="42"/>
  <c r="A354" i="42"/>
  <c r="A353" i="42"/>
  <c r="A352" i="42"/>
  <c r="A351" i="42"/>
  <c r="A350" i="42"/>
  <c r="A349" i="42"/>
  <c r="A348" i="42"/>
  <c r="A347" i="42"/>
  <c r="A346" i="42"/>
  <c r="A345" i="42"/>
  <c r="A344" i="42"/>
  <c r="S343" i="42"/>
  <c r="T343" i="42" s="1"/>
  <c r="A343" i="42"/>
  <c r="R343" i="42" s="1"/>
  <c r="A342" i="42"/>
  <c r="A341" i="42"/>
  <c r="A340" i="42"/>
  <c r="S339" i="42"/>
  <c r="T339" i="42" s="1"/>
  <c r="A339" i="42"/>
  <c r="R339" i="42" s="1"/>
  <c r="S338" i="42"/>
  <c r="T338" i="42" s="1"/>
  <c r="A338" i="42"/>
  <c r="R338" i="42" s="1"/>
  <c r="S337" i="42"/>
  <c r="T337" i="42" s="1"/>
  <c r="A337" i="42"/>
  <c r="R337" i="42" s="1"/>
  <c r="S336" i="42"/>
  <c r="T336" i="42" s="1"/>
  <c r="A336" i="42"/>
  <c r="R336" i="42" s="1"/>
  <c r="S335" i="42"/>
  <c r="T335" i="42" s="1"/>
  <c r="A335" i="42"/>
  <c r="R335" i="42" s="1"/>
  <c r="S334" i="42"/>
  <c r="T334" i="42" s="1"/>
  <c r="A334" i="42"/>
  <c r="R334" i="42" s="1"/>
  <c r="S333" i="42"/>
  <c r="T333" i="42" s="1"/>
  <c r="A333" i="42"/>
  <c r="R333" i="42" s="1"/>
  <c r="S332" i="42"/>
  <c r="T332" i="42" s="1"/>
  <c r="A332" i="42"/>
  <c r="R332" i="42" s="1"/>
  <c r="S331" i="42"/>
  <c r="T331" i="42" s="1"/>
  <c r="A331" i="42"/>
  <c r="R331" i="42" s="1"/>
  <c r="S330" i="42"/>
  <c r="T330" i="42" s="1"/>
  <c r="Q330" i="42"/>
  <c r="A330" i="42"/>
  <c r="R330" i="42" s="1"/>
  <c r="S329" i="42"/>
  <c r="T329" i="42" s="1"/>
  <c r="Q329" i="42"/>
  <c r="A329" i="42"/>
  <c r="R329" i="42" s="1"/>
  <c r="S328" i="42"/>
  <c r="T328" i="42" s="1"/>
  <c r="Q328" i="42"/>
  <c r="A328" i="42"/>
  <c r="R328" i="42" s="1"/>
  <c r="S327" i="42"/>
  <c r="T327" i="42" s="1"/>
  <c r="Q327" i="42"/>
  <c r="A327" i="42"/>
  <c r="R327" i="42" s="1"/>
  <c r="S326" i="42"/>
  <c r="T326" i="42" s="1"/>
  <c r="Q326" i="42"/>
  <c r="A326" i="42"/>
  <c r="R326" i="42" s="1"/>
  <c r="S325" i="42"/>
  <c r="T325" i="42" s="1"/>
  <c r="Q325" i="42"/>
  <c r="A325" i="42"/>
  <c r="R325" i="42" s="1"/>
  <c r="S324" i="42"/>
  <c r="T324" i="42" s="1"/>
  <c r="Q324" i="42"/>
  <c r="A324" i="42"/>
  <c r="R324" i="42" s="1"/>
  <c r="S323" i="42"/>
  <c r="T323" i="42" s="1"/>
  <c r="Q323" i="42"/>
  <c r="A323" i="42"/>
  <c r="R323" i="42" s="1"/>
  <c r="S322" i="42"/>
  <c r="T322" i="42" s="1"/>
  <c r="Q322" i="42"/>
  <c r="A322" i="42"/>
  <c r="R322" i="42" s="1"/>
  <c r="S321" i="42"/>
  <c r="T321" i="42" s="1"/>
  <c r="Q321" i="42"/>
  <c r="A321" i="42"/>
  <c r="R321" i="42" s="1"/>
  <c r="S320" i="42"/>
  <c r="T320" i="42" s="1"/>
  <c r="Q320" i="42"/>
  <c r="A320" i="42"/>
  <c r="R320" i="42" s="1"/>
  <c r="S319" i="42"/>
  <c r="T319" i="42" s="1"/>
  <c r="Q319" i="42"/>
  <c r="A319" i="42"/>
  <c r="R319" i="42" s="1"/>
  <c r="S318" i="42"/>
  <c r="T318" i="42" s="1"/>
  <c r="Q318" i="42"/>
  <c r="A318" i="42"/>
  <c r="R318" i="42" s="1"/>
  <c r="S317" i="42"/>
  <c r="T317" i="42" s="1"/>
  <c r="Q317" i="42"/>
  <c r="A317" i="42"/>
  <c r="R317" i="42" s="1"/>
  <c r="S316" i="42"/>
  <c r="T316" i="42" s="1"/>
  <c r="Q316" i="42"/>
  <c r="A316" i="42"/>
  <c r="R316" i="42" s="1"/>
  <c r="S315" i="42"/>
  <c r="T315" i="42" s="1"/>
  <c r="Q315" i="42"/>
  <c r="A315" i="42"/>
  <c r="R315" i="42" s="1"/>
  <c r="S314" i="42"/>
  <c r="T314" i="42" s="1"/>
  <c r="Q314" i="42"/>
  <c r="A314" i="42"/>
  <c r="R314" i="42" s="1"/>
  <c r="S313" i="42"/>
  <c r="T313" i="42" s="1"/>
  <c r="Q313" i="42"/>
  <c r="A313" i="42"/>
  <c r="R313" i="42" s="1"/>
  <c r="S312" i="42"/>
  <c r="T312" i="42" s="1"/>
  <c r="Q312" i="42"/>
  <c r="A312" i="42"/>
  <c r="R312" i="42" s="1"/>
  <c r="S311" i="42"/>
  <c r="T311" i="42" s="1"/>
  <c r="Q311" i="42"/>
  <c r="A311" i="42"/>
  <c r="R311" i="42" s="1"/>
  <c r="S310" i="42"/>
  <c r="T310" i="42" s="1"/>
  <c r="Q310" i="42"/>
  <c r="A310" i="42"/>
  <c r="R310" i="42" s="1"/>
  <c r="S309" i="42"/>
  <c r="T309" i="42" s="1"/>
  <c r="Q309" i="42"/>
  <c r="A309" i="42"/>
  <c r="R309" i="42" s="1"/>
  <c r="S308" i="42"/>
  <c r="T308" i="42" s="1"/>
  <c r="Q308" i="42"/>
  <c r="A308" i="42"/>
  <c r="R308" i="42" s="1"/>
  <c r="S307" i="42"/>
  <c r="T307" i="42" s="1"/>
  <c r="Q307" i="42"/>
  <c r="A307" i="42"/>
  <c r="R307" i="42" s="1"/>
  <c r="S306" i="42"/>
  <c r="T306" i="42" s="1"/>
  <c r="Q306" i="42"/>
  <c r="A306" i="42"/>
  <c r="R306" i="42" s="1"/>
  <c r="S305" i="42"/>
  <c r="T305" i="42" s="1"/>
  <c r="Q305" i="42"/>
  <c r="A305" i="42"/>
  <c r="R305" i="42" s="1"/>
  <c r="S304" i="42"/>
  <c r="T304" i="42" s="1"/>
  <c r="Q304" i="42"/>
  <c r="A304" i="42"/>
  <c r="R304" i="42" s="1"/>
  <c r="S303" i="42"/>
  <c r="T303" i="42" s="1"/>
  <c r="Q303" i="42"/>
  <c r="A303" i="42"/>
  <c r="R303" i="42" s="1"/>
  <c r="S302" i="42"/>
  <c r="T302" i="42" s="1"/>
  <c r="Q302" i="42"/>
  <c r="A302" i="42"/>
  <c r="R302" i="42" s="1"/>
  <c r="S301" i="42"/>
  <c r="T301" i="42" s="1"/>
  <c r="Q301" i="42"/>
  <c r="A301" i="42"/>
  <c r="R301" i="42" s="1"/>
  <c r="S300" i="42"/>
  <c r="T300" i="42" s="1"/>
  <c r="Q300" i="42"/>
  <c r="A300" i="42"/>
  <c r="R300" i="42" s="1"/>
  <c r="S299" i="42"/>
  <c r="T299" i="42" s="1"/>
  <c r="Q299" i="42"/>
  <c r="A299" i="42"/>
  <c r="R299" i="42" s="1"/>
  <c r="S298" i="42"/>
  <c r="T298" i="42" s="1"/>
  <c r="Q298" i="42"/>
  <c r="A298" i="42"/>
  <c r="R298" i="42" s="1"/>
  <c r="S297" i="42"/>
  <c r="T297" i="42" s="1"/>
  <c r="Q297" i="42"/>
  <c r="A297" i="42"/>
  <c r="R297" i="42" s="1"/>
  <c r="S296" i="42"/>
  <c r="T296" i="42" s="1"/>
  <c r="Q296" i="42"/>
  <c r="A296" i="42"/>
  <c r="R296" i="42" s="1"/>
  <c r="S295" i="42"/>
  <c r="T295" i="42" s="1"/>
  <c r="Q295" i="42"/>
  <c r="A295" i="42"/>
  <c r="R295" i="42" s="1"/>
  <c r="S294" i="42"/>
  <c r="T294" i="42" s="1"/>
  <c r="Q294" i="42"/>
  <c r="A294" i="42"/>
  <c r="R294" i="42" s="1"/>
  <c r="S293" i="42"/>
  <c r="T293" i="42" s="1"/>
  <c r="Q293" i="42"/>
  <c r="A293" i="42"/>
  <c r="R293" i="42" s="1"/>
  <c r="S292" i="42"/>
  <c r="T292" i="42" s="1"/>
  <c r="Q292" i="42"/>
  <c r="A292" i="42"/>
  <c r="R292" i="42" s="1"/>
  <c r="S291" i="42"/>
  <c r="T291" i="42" s="1"/>
  <c r="Q291" i="42"/>
  <c r="A291" i="42"/>
  <c r="R291" i="42" s="1"/>
  <c r="S290" i="42"/>
  <c r="T290" i="42" s="1"/>
  <c r="Q290" i="42"/>
  <c r="A290" i="42"/>
  <c r="R290" i="42" s="1"/>
  <c r="S289" i="42"/>
  <c r="T289" i="42" s="1"/>
  <c r="Q289" i="42"/>
  <c r="A289" i="42"/>
  <c r="R289" i="42" s="1"/>
  <c r="S288" i="42"/>
  <c r="T288" i="42" s="1"/>
  <c r="Q288" i="42"/>
  <c r="A288" i="42"/>
  <c r="R288" i="42" s="1"/>
  <c r="S287" i="42"/>
  <c r="T287" i="42" s="1"/>
  <c r="Q287" i="42"/>
  <c r="A287" i="42"/>
  <c r="R287" i="42" s="1"/>
  <c r="S286" i="42"/>
  <c r="T286" i="42" s="1"/>
  <c r="Q286" i="42"/>
  <c r="A286" i="42"/>
  <c r="R286" i="42" s="1"/>
  <c r="S285" i="42"/>
  <c r="T285" i="42" s="1"/>
  <c r="Q285" i="42"/>
  <c r="A285" i="42"/>
  <c r="R285" i="42" s="1"/>
  <c r="S284" i="42"/>
  <c r="T284" i="42" s="1"/>
  <c r="Q284" i="42"/>
  <c r="A284" i="42"/>
  <c r="R284" i="42" s="1"/>
  <c r="S283" i="42"/>
  <c r="T283" i="42" s="1"/>
  <c r="Q283" i="42"/>
  <c r="A283" i="42"/>
  <c r="R283" i="42" s="1"/>
  <c r="S282" i="42"/>
  <c r="T282" i="42" s="1"/>
  <c r="Q282" i="42"/>
  <c r="A282" i="42"/>
  <c r="R282" i="42" s="1"/>
  <c r="S281" i="42"/>
  <c r="T281" i="42" s="1"/>
  <c r="Q281" i="42"/>
  <c r="A281" i="42"/>
  <c r="R281" i="42" s="1"/>
  <c r="S280" i="42"/>
  <c r="T280" i="42" s="1"/>
  <c r="Q280" i="42"/>
  <c r="A280" i="42"/>
  <c r="R280" i="42" s="1"/>
  <c r="S279" i="42"/>
  <c r="T279" i="42" s="1"/>
  <c r="Q279" i="42"/>
  <c r="A279" i="42"/>
  <c r="R279" i="42" s="1"/>
  <c r="S278" i="42"/>
  <c r="T278" i="42" s="1"/>
  <c r="Q278" i="42"/>
  <c r="A278" i="42"/>
  <c r="R278" i="42" s="1"/>
  <c r="S277" i="42"/>
  <c r="T277" i="42" s="1"/>
  <c r="Q277" i="42"/>
  <c r="A277" i="42"/>
  <c r="R277" i="42" s="1"/>
  <c r="S276" i="42"/>
  <c r="T276" i="42" s="1"/>
  <c r="Q276" i="42"/>
  <c r="A276" i="42"/>
  <c r="R276" i="42" s="1"/>
  <c r="S275" i="42"/>
  <c r="T275" i="42" s="1"/>
  <c r="Q275" i="42"/>
  <c r="A275" i="42"/>
  <c r="R275" i="42" s="1"/>
  <c r="S274" i="42"/>
  <c r="T274" i="42" s="1"/>
  <c r="Q274" i="42"/>
  <c r="A274" i="42"/>
  <c r="R274" i="42" s="1"/>
  <c r="S273" i="42"/>
  <c r="T273" i="42" s="1"/>
  <c r="Q273" i="42"/>
  <c r="A273" i="42"/>
  <c r="R273" i="42" s="1"/>
  <c r="S272" i="42"/>
  <c r="T272" i="42" s="1"/>
  <c r="Q272" i="42"/>
  <c r="A272" i="42"/>
  <c r="R272" i="42" s="1"/>
  <c r="S271" i="42"/>
  <c r="T271" i="42" s="1"/>
  <c r="Q271" i="42"/>
  <c r="A271" i="42"/>
  <c r="R271" i="42" s="1"/>
  <c r="S270" i="42"/>
  <c r="T270" i="42" s="1"/>
  <c r="Q270" i="42"/>
  <c r="A270" i="42"/>
  <c r="R270" i="42" s="1"/>
  <c r="S269" i="42"/>
  <c r="T269" i="42" s="1"/>
  <c r="Q269" i="42"/>
  <c r="A269" i="42"/>
  <c r="R269" i="42" s="1"/>
  <c r="S268" i="42"/>
  <c r="T268" i="42" s="1"/>
  <c r="Q268" i="42"/>
  <c r="A268" i="42"/>
  <c r="R268" i="42" s="1"/>
  <c r="S267" i="42"/>
  <c r="T267" i="42" s="1"/>
  <c r="Q267" i="42"/>
  <c r="A267" i="42"/>
  <c r="R267" i="42" s="1"/>
  <c r="S266" i="42"/>
  <c r="T266" i="42" s="1"/>
  <c r="Q266" i="42"/>
  <c r="A266" i="42"/>
  <c r="R266" i="42" s="1"/>
  <c r="S265" i="42"/>
  <c r="T265" i="42" s="1"/>
  <c r="Q265" i="42"/>
  <c r="A265" i="42"/>
  <c r="R265" i="42" s="1"/>
  <c r="S264" i="42"/>
  <c r="T264" i="42" s="1"/>
  <c r="Q264" i="42"/>
  <c r="A264" i="42"/>
  <c r="R264" i="42" s="1"/>
  <c r="S263" i="42"/>
  <c r="T263" i="42" s="1"/>
  <c r="Q263" i="42"/>
  <c r="A263" i="42"/>
  <c r="R263" i="42" s="1"/>
  <c r="S262" i="42"/>
  <c r="T262" i="42" s="1"/>
  <c r="Q262" i="42"/>
  <c r="A262" i="42"/>
  <c r="R262" i="42" s="1"/>
  <c r="S261" i="42"/>
  <c r="T261" i="42" s="1"/>
  <c r="Q261" i="42"/>
  <c r="A261" i="42"/>
  <c r="R261" i="42" s="1"/>
  <c r="S260" i="42"/>
  <c r="T260" i="42" s="1"/>
  <c r="Q260" i="42"/>
  <c r="A260" i="42"/>
  <c r="R260" i="42" s="1"/>
  <c r="S259" i="42"/>
  <c r="T259" i="42" s="1"/>
  <c r="Q259" i="42"/>
  <c r="A259" i="42"/>
  <c r="R259" i="42" s="1"/>
  <c r="S258" i="42"/>
  <c r="T258" i="42" s="1"/>
  <c r="Q258" i="42"/>
  <c r="A258" i="42"/>
  <c r="R258" i="42" s="1"/>
  <c r="S257" i="42"/>
  <c r="T257" i="42" s="1"/>
  <c r="Q257" i="42"/>
  <c r="A257" i="42"/>
  <c r="R257" i="42" s="1"/>
  <c r="S256" i="42"/>
  <c r="T256" i="42" s="1"/>
  <c r="Q256" i="42"/>
  <c r="A256" i="42"/>
  <c r="R256" i="42" s="1"/>
  <c r="S255" i="42"/>
  <c r="T255" i="42" s="1"/>
  <c r="Q255" i="42"/>
  <c r="A255" i="42"/>
  <c r="R255" i="42" s="1"/>
  <c r="S254" i="42"/>
  <c r="T254" i="42" s="1"/>
  <c r="Q254" i="42"/>
  <c r="A254" i="42"/>
  <c r="R254" i="42" s="1"/>
  <c r="S253" i="42"/>
  <c r="T253" i="42" s="1"/>
  <c r="Q253" i="42"/>
  <c r="A253" i="42"/>
  <c r="R253" i="42" s="1"/>
  <c r="S252" i="42"/>
  <c r="T252" i="42" s="1"/>
  <c r="Q252" i="42"/>
  <c r="A252" i="42"/>
  <c r="R252" i="42" s="1"/>
  <c r="S251" i="42"/>
  <c r="T251" i="42" s="1"/>
  <c r="Q251" i="42"/>
  <c r="A251" i="42"/>
  <c r="R251" i="42" s="1"/>
  <c r="S250" i="42"/>
  <c r="T250" i="42" s="1"/>
  <c r="Q250" i="42"/>
  <c r="A250" i="42"/>
  <c r="R250" i="42" s="1"/>
  <c r="S249" i="42"/>
  <c r="T249" i="42" s="1"/>
  <c r="Q249" i="42"/>
  <c r="A249" i="42"/>
  <c r="R249" i="42" s="1"/>
  <c r="S248" i="42"/>
  <c r="T248" i="42" s="1"/>
  <c r="Q248" i="42"/>
  <c r="A248" i="42"/>
  <c r="R248" i="42" s="1"/>
  <c r="S247" i="42"/>
  <c r="T247" i="42" s="1"/>
  <c r="Q247" i="42"/>
  <c r="A247" i="42"/>
  <c r="R247" i="42" s="1"/>
  <c r="S246" i="42"/>
  <c r="T246" i="42" s="1"/>
  <c r="Q246" i="42"/>
  <c r="A246" i="42"/>
  <c r="R246" i="42" s="1"/>
  <c r="S245" i="42"/>
  <c r="T245" i="42" s="1"/>
  <c r="Q245" i="42"/>
  <c r="A245" i="42"/>
  <c r="R245" i="42" s="1"/>
  <c r="S244" i="42"/>
  <c r="T244" i="42" s="1"/>
  <c r="Q244" i="42"/>
  <c r="A244" i="42"/>
  <c r="R244" i="42" s="1"/>
  <c r="S243" i="42"/>
  <c r="T243" i="42" s="1"/>
  <c r="Q243" i="42"/>
  <c r="A243" i="42"/>
  <c r="R243" i="42" s="1"/>
  <c r="S242" i="42"/>
  <c r="T242" i="42" s="1"/>
  <c r="Q242" i="42"/>
  <c r="A242" i="42"/>
  <c r="R242" i="42" s="1"/>
  <c r="S241" i="42"/>
  <c r="T241" i="42" s="1"/>
  <c r="Q241" i="42"/>
  <c r="A241" i="42"/>
  <c r="R241" i="42" s="1"/>
  <c r="S240" i="42"/>
  <c r="T240" i="42" s="1"/>
  <c r="Q240" i="42"/>
  <c r="A240" i="42"/>
  <c r="R240" i="42" s="1"/>
  <c r="S239" i="42"/>
  <c r="T239" i="42" s="1"/>
  <c r="Q239" i="42"/>
  <c r="A239" i="42"/>
  <c r="R239" i="42" s="1"/>
  <c r="S238" i="42"/>
  <c r="T238" i="42" s="1"/>
  <c r="Q238" i="42"/>
  <c r="A238" i="42"/>
  <c r="R238" i="42" s="1"/>
  <c r="S237" i="42"/>
  <c r="T237" i="42" s="1"/>
  <c r="Q237" i="42"/>
  <c r="A237" i="42"/>
  <c r="R237" i="42" s="1"/>
  <c r="S236" i="42"/>
  <c r="T236" i="42" s="1"/>
  <c r="Q236" i="42"/>
  <c r="A236" i="42"/>
  <c r="R236" i="42" s="1"/>
  <c r="S235" i="42"/>
  <c r="T235" i="42" s="1"/>
  <c r="Q235" i="42"/>
  <c r="A235" i="42"/>
  <c r="R235" i="42" s="1"/>
  <c r="S234" i="42"/>
  <c r="T234" i="42" s="1"/>
  <c r="Q234" i="42"/>
  <c r="A234" i="42"/>
  <c r="R234" i="42" s="1"/>
  <c r="S233" i="42"/>
  <c r="T233" i="42" s="1"/>
  <c r="Q233" i="42"/>
  <c r="A233" i="42"/>
  <c r="R233" i="42" s="1"/>
  <c r="S232" i="42"/>
  <c r="T232" i="42" s="1"/>
  <c r="Q232" i="42"/>
  <c r="A232" i="42"/>
  <c r="R232" i="42" s="1"/>
  <c r="S231" i="42"/>
  <c r="T231" i="42" s="1"/>
  <c r="Q231" i="42"/>
  <c r="A231" i="42"/>
  <c r="R231" i="42" s="1"/>
  <c r="S230" i="42"/>
  <c r="T230" i="42" s="1"/>
  <c r="Q230" i="42"/>
  <c r="A230" i="42"/>
  <c r="R230" i="42" s="1"/>
  <c r="S229" i="42"/>
  <c r="T229" i="42" s="1"/>
  <c r="Q229" i="42"/>
  <c r="A229" i="42"/>
  <c r="R229" i="42" s="1"/>
  <c r="S228" i="42"/>
  <c r="T228" i="42" s="1"/>
  <c r="Q228" i="42"/>
  <c r="A228" i="42"/>
  <c r="R228" i="42" s="1"/>
  <c r="S227" i="42"/>
  <c r="T227" i="42" s="1"/>
  <c r="Q227" i="42"/>
  <c r="A227" i="42"/>
  <c r="R227" i="42" s="1"/>
  <c r="S226" i="42"/>
  <c r="T226" i="42" s="1"/>
  <c r="Q226" i="42"/>
  <c r="A226" i="42"/>
  <c r="R226" i="42" s="1"/>
  <c r="S225" i="42"/>
  <c r="T225" i="42" s="1"/>
  <c r="Q225" i="42"/>
  <c r="A225" i="42"/>
  <c r="R225" i="42" s="1"/>
  <c r="S224" i="42"/>
  <c r="T224" i="42" s="1"/>
  <c r="Q224" i="42"/>
  <c r="A224" i="42"/>
  <c r="R224" i="42" s="1"/>
  <c r="S223" i="42"/>
  <c r="T223" i="42" s="1"/>
  <c r="Q223" i="42"/>
  <c r="A223" i="42"/>
  <c r="R223" i="42" s="1"/>
  <c r="S222" i="42"/>
  <c r="T222" i="42" s="1"/>
  <c r="Q222" i="42"/>
  <c r="A222" i="42"/>
  <c r="R222" i="42" s="1"/>
  <c r="S221" i="42"/>
  <c r="T221" i="42" s="1"/>
  <c r="Q221" i="42"/>
  <c r="A221" i="42"/>
  <c r="R221" i="42" s="1"/>
  <c r="S220" i="42"/>
  <c r="T220" i="42" s="1"/>
  <c r="Q220" i="42"/>
  <c r="A220" i="42"/>
  <c r="R220" i="42" s="1"/>
  <c r="S219" i="42"/>
  <c r="T219" i="42" s="1"/>
  <c r="Q219" i="42"/>
  <c r="A219" i="42"/>
  <c r="R219" i="42" s="1"/>
  <c r="S218" i="42"/>
  <c r="T218" i="42" s="1"/>
  <c r="Q218" i="42"/>
  <c r="A218" i="42"/>
  <c r="R218" i="42" s="1"/>
  <c r="S217" i="42"/>
  <c r="T217" i="42" s="1"/>
  <c r="Q217" i="42"/>
  <c r="A217" i="42"/>
  <c r="R217" i="42" s="1"/>
  <c r="S216" i="42"/>
  <c r="T216" i="42" s="1"/>
  <c r="Q216" i="42"/>
  <c r="A216" i="42"/>
  <c r="R216" i="42" s="1"/>
  <c r="S215" i="42"/>
  <c r="T215" i="42" s="1"/>
  <c r="Q215" i="42"/>
  <c r="A215" i="42"/>
  <c r="R215" i="42" s="1"/>
  <c r="S214" i="42"/>
  <c r="T214" i="42" s="1"/>
  <c r="Q214" i="42"/>
  <c r="A214" i="42"/>
  <c r="R214" i="42" s="1"/>
  <c r="S213" i="42"/>
  <c r="T213" i="42" s="1"/>
  <c r="Q213" i="42"/>
  <c r="A213" i="42"/>
  <c r="R213" i="42" s="1"/>
  <c r="S212" i="42"/>
  <c r="T212" i="42" s="1"/>
  <c r="Q212" i="42"/>
  <c r="A212" i="42"/>
  <c r="R212" i="42" s="1"/>
  <c r="S211" i="42"/>
  <c r="T211" i="42" s="1"/>
  <c r="Q211" i="42"/>
  <c r="A211" i="42"/>
  <c r="R211" i="42" s="1"/>
  <c r="S210" i="42"/>
  <c r="T210" i="42" s="1"/>
  <c r="Q210" i="42"/>
  <c r="A210" i="42"/>
  <c r="R210" i="42" s="1"/>
  <c r="S209" i="42"/>
  <c r="T209" i="42" s="1"/>
  <c r="Q209" i="42"/>
  <c r="A209" i="42"/>
  <c r="R209" i="42" s="1"/>
  <c r="S208" i="42"/>
  <c r="T208" i="42" s="1"/>
  <c r="Q208" i="42"/>
  <c r="A208" i="42"/>
  <c r="R208" i="42" s="1"/>
  <c r="S207" i="42"/>
  <c r="T207" i="42" s="1"/>
  <c r="Q207" i="42"/>
  <c r="A207" i="42"/>
  <c r="R207" i="42" s="1"/>
  <c r="S206" i="42"/>
  <c r="T206" i="42" s="1"/>
  <c r="Q206" i="42"/>
  <c r="A206" i="42"/>
  <c r="R206" i="42" s="1"/>
  <c r="S205" i="42"/>
  <c r="T205" i="42" s="1"/>
  <c r="Q205" i="42"/>
  <c r="A205" i="42"/>
  <c r="R205" i="42" s="1"/>
  <c r="S204" i="42"/>
  <c r="T204" i="42" s="1"/>
  <c r="Q204" i="42"/>
  <c r="A204" i="42"/>
  <c r="R204" i="42" s="1"/>
  <c r="S203" i="42"/>
  <c r="T203" i="42" s="1"/>
  <c r="Q203" i="42"/>
  <c r="A203" i="42"/>
  <c r="R203" i="42" s="1"/>
  <c r="S202" i="42"/>
  <c r="T202" i="42" s="1"/>
  <c r="Q202" i="42"/>
  <c r="A202" i="42"/>
  <c r="R202" i="42" s="1"/>
  <c r="S201" i="42"/>
  <c r="T201" i="42" s="1"/>
  <c r="Q201" i="42"/>
  <c r="A201" i="42"/>
  <c r="R201" i="42" s="1"/>
  <c r="S200" i="42"/>
  <c r="T200" i="42" s="1"/>
  <c r="Q200" i="42"/>
  <c r="A200" i="42"/>
  <c r="R200" i="42" s="1"/>
  <c r="S199" i="42"/>
  <c r="T199" i="42" s="1"/>
  <c r="Q199" i="42"/>
  <c r="A199" i="42"/>
  <c r="R199" i="42" s="1"/>
  <c r="S198" i="42"/>
  <c r="T198" i="42" s="1"/>
  <c r="Q198" i="42"/>
  <c r="A198" i="42"/>
  <c r="R198" i="42" s="1"/>
  <c r="S197" i="42"/>
  <c r="T197" i="42" s="1"/>
  <c r="Q197" i="42"/>
  <c r="A197" i="42"/>
  <c r="R197" i="42" s="1"/>
  <c r="S196" i="42"/>
  <c r="T196" i="42" s="1"/>
  <c r="Q196" i="42"/>
  <c r="A196" i="42"/>
  <c r="R196" i="42" s="1"/>
  <c r="S195" i="42"/>
  <c r="T195" i="42" s="1"/>
  <c r="Q195" i="42"/>
  <c r="A195" i="42"/>
  <c r="R195" i="42" s="1"/>
  <c r="S194" i="42"/>
  <c r="T194" i="42" s="1"/>
  <c r="Q194" i="42"/>
  <c r="A194" i="42"/>
  <c r="R194" i="42" s="1"/>
  <c r="S193" i="42"/>
  <c r="T193" i="42" s="1"/>
  <c r="Q193" i="42"/>
  <c r="A193" i="42"/>
  <c r="R193" i="42" s="1"/>
  <c r="S192" i="42"/>
  <c r="T192" i="42" s="1"/>
  <c r="Q192" i="42"/>
  <c r="A192" i="42"/>
  <c r="R192" i="42" s="1"/>
  <c r="S191" i="42"/>
  <c r="T191" i="42" s="1"/>
  <c r="Q191" i="42"/>
  <c r="A191" i="42"/>
  <c r="R191" i="42" s="1"/>
  <c r="S190" i="42"/>
  <c r="T190" i="42" s="1"/>
  <c r="Q190" i="42"/>
  <c r="A190" i="42"/>
  <c r="R190" i="42" s="1"/>
  <c r="S189" i="42"/>
  <c r="T189" i="42" s="1"/>
  <c r="Q189" i="42"/>
  <c r="A189" i="42"/>
  <c r="R189" i="42" s="1"/>
  <c r="S188" i="42"/>
  <c r="T188" i="42" s="1"/>
  <c r="Q188" i="42"/>
  <c r="A188" i="42"/>
  <c r="R188" i="42" s="1"/>
  <c r="S187" i="42"/>
  <c r="T187" i="42" s="1"/>
  <c r="Q187" i="42"/>
  <c r="A187" i="42"/>
  <c r="R187" i="42" s="1"/>
  <c r="S186" i="42"/>
  <c r="T186" i="42" s="1"/>
  <c r="Q186" i="42"/>
  <c r="A186" i="42"/>
  <c r="R186" i="42" s="1"/>
  <c r="S185" i="42"/>
  <c r="T185" i="42" s="1"/>
  <c r="Q185" i="42"/>
  <c r="A185" i="42"/>
  <c r="R185" i="42" s="1"/>
  <c r="S184" i="42"/>
  <c r="T184" i="42" s="1"/>
  <c r="Q184" i="42"/>
  <c r="A184" i="42"/>
  <c r="R184" i="42" s="1"/>
  <c r="S183" i="42"/>
  <c r="T183" i="42" s="1"/>
  <c r="Q183" i="42"/>
  <c r="A183" i="42"/>
  <c r="R183" i="42" s="1"/>
  <c r="S182" i="42"/>
  <c r="T182" i="42" s="1"/>
  <c r="Q182" i="42"/>
  <c r="A182" i="42"/>
  <c r="R182" i="42" s="1"/>
  <c r="S181" i="42"/>
  <c r="T181" i="42" s="1"/>
  <c r="Q181" i="42"/>
  <c r="A181" i="42"/>
  <c r="R181" i="42" s="1"/>
  <c r="S180" i="42"/>
  <c r="T180" i="42" s="1"/>
  <c r="Q180" i="42"/>
  <c r="A180" i="42"/>
  <c r="R180" i="42" s="1"/>
  <c r="S179" i="42"/>
  <c r="T179" i="42" s="1"/>
  <c r="Q179" i="42"/>
  <c r="A179" i="42"/>
  <c r="R179" i="42" s="1"/>
  <c r="S178" i="42"/>
  <c r="T178" i="42" s="1"/>
  <c r="Q178" i="42"/>
  <c r="A178" i="42"/>
  <c r="R178" i="42" s="1"/>
  <c r="S177" i="42"/>
  <c r="T177" i="42" s="1"/>
  <c r="Q177" i="42"/>
  <c r="A177" i="42"/>
  <c r="R177" i="42" s="1"/>
  <c r="S176" i="42"/>
  <c r="T176" i="42" s="1"/>
  <c r="Q176" i="42"/>
  <c r="A176" i="42"/>
  <c r="R176" i="42" s="1"/>
  <c r="S175" i="42"/>
  <c r="T175" i="42" s="1"/>
  <c r="Q175" i="42"/>
  <c r="A175" i="42"/>
  <c r="R175" i="42" s="1"/>
  <c r="S174" i="42"/>
  <c r="T174" i="42" s="1"/>
  <c r="Q174" i="42"/>
  <c r="A174" i="42"/>
  <c r="R174" i="42" s="1"/>
  <c r="S173" i="42"/>
  <c r="T173" i="42" s="1"/>
  <c r="Q173" i="42"/>
  <c r="A173" i="42"/>
  <c r="R173" i="42" s="1"/>
  <c r="S172" i="42"/>
  <c r="T172" i="42" s="1"/>
  <c r="Q172" i="42"/>
  <c r="A172" i="42"/>
  <c r="R172" i="42" s="1"/>
  <c r="S171" i="42"/>
  <c r="T171" i="42" s="1"/>
  <c r="Q171" i="42"/>
  <c r="A171" i="42"/>
  <c r="R171" i="42" s="1"/>
  <c r="S170" i="42"/>
  <c r="T170" i="42" s="1"/>
  <c r="Q170" i="42"/>
  <c r="A170" i="42"/>
  <c r="R170" i="42" s="1"/>
  <c r="S169" i="42"/>
  <c r="T169" i="42" s="1"/>
  <c r="Q169" i="42"/>
  <c r="A169" i="42"/>
  <c r="R169" i="42" s="1"/>
  <c r="S168" i="42"/>
  <c r="T168" i="42" s="1"/>
  <c r="Q168" i="42"/>
  <c r="A168" i="42"/>
  <c r="R168" i="42" s="1"/>
  <c r="S167" i="42"/>
  <c r="T167" i="42" s="1"/>
  <c r="Q167" i="42"/>
  <c r="A167" i="42"/>
  <c r="R167" i="42" s="1"/>
  <c r="S166" i="42"/>
  <c r="T166" i="42" s="1"/>
  <c r="Q166" i="42"/>
  <c r="A166" i="42"/>
  <c r="R166" i="42" s="1"/>
  <c r="S165" i="42"/>
  <c r="T165" i="42" s="1"/>
  <c r="Q165" i="42"/>
  <c r="A165" i="42"/>
  <c r="R165" i="42" s="1"/>
  <c r="S164" i="42"/>
  <c r="T164" i="42" s="1"/>
  <c r="Q164" i="42"/>
  <c r="A164" i="42"/>
  <c r="R164" i="42" s="1"/>
  <c r="S163" i="42"/>
  <c r="T163" i="42" s="1"/>
  <c r="Q163" i="42"/>
  <c r="A163" i="42"/>
  <c r="R163" i="42" s="1"/>
  <c r="S162" i="42"/>
  <c r="T162" i="42" s="1"/>
  <c r="Q162" i="42"/>
  <c r="A162" i="42"/>
  <c r="R162" i="42" s="1"/>
  <c r="S161" i="42"/>
  <c r="T161" i="42" s="1"/>
  <c r="Q161" i="42"/>
  <c r="A161" i="42"/>
  <c r="R161" i="42" s="1"/>
  <c r="S160" i="42"/>
  <c r="T160" i="42" s="1"/>
  <c r="Q160" i="42"/>
  <c r="A160" i="42"/>
  <c r="R160" i="42" s="1"/>
  <c r="S159" i="42"/>
  <c r="T159" i="42" s="1"/>
  <c r="Q159" i="42"/>
  <c r="A159" i="42"/>
  <c r="R159" i="42" s="1"/>
  <c r="S158" i="42"/>
  <c r="T158" i="42" s="1"/>
  <c r="Q158" i="42"/>
  <c r="A158" i="42"/>
  <c r="R158" i="42" s="1"/>
  <c r="S157" i="42"/>
  <c r="T157" i="42" s="1"/>
  <c r="Q157" i="42"/>
  <c r="A157" i="42"/>
  <c r="R157" i="42" s="1"/>
  <c r="S156" i="42"/>
  <c r="T156" i="42" s="1"/>
  <c r="Q156" i="42"/>
  <c r="A156" i="42"/>
  <c r="R156" i="42" s="1"/>
  <c r="S155" i="42"/>
  <c r="T155" i="42" s="1"/>
  <c r="Q155" i="42"/>
  <c r="A155" i="42"/>
  <c r="R155" i="42" s="1"/>
  <c r="S154" i="42"/>
  <c r="T154" i="42" s="1"/>
  <c r="Q154" i="42"/>
  <c r="A154" i="42"/>
  <c r="R154" i="42" s="1"/>
  <c r="S153" i="42"/>
  <c r="T153" i="42" s="1"/>
  <c r="Q153" i="42"/>
  <c r="A153" i="42"/>
  <c r="R153" i="42" s="1"/>
  <c r="S152" i="42"/>
  <c r="T152" i="42" s="1"/>
  <c r="Q152" i="42"/>
  <c r="A152" i="42"/>
  <c r="R152" i="42" s="1"/>
  <c r="S151" i="42"/>
  <c r="T151" i="42" s="1"/>
  <c r="Q151" i="42"/>
  <c r="A151" i="42"/>
  <c r="R151" i="42" s="1"/>
  <c r="S150" i="42"/>
  <c r="T150" i="42" s="1"/>
  <c r="Q150" i="42"/>
  <c r="A150" i="42"/>
  <c r="R150" i="42" s="1"/>
  <c r="S149" i="42"/>
  <c r="T149" i="42" s="1"/>
  <c r="Q149" i="42"/>
  <c r="A149" i="42"/>
  <c r="R149" i="42" s="1"/>
  <c r="S148" i="42"/>
  <c r="T148" i="42" s="1"/>
  <c r="Q148" i="42"/>
  <c r="A148" i="42"/>
  <c r="R148" i="42" s="1"/>
  <c r="S147" i="42"/>
  <c r="T147" i="42" s="1"/>
  <c r="Q147" i="42"/>
  <c r="A147" i="42"/>
  <c r="R147" i="42" s="1"/>
  <c r="S146" i="42"/>
  <c r="T146" i="42" s="1"/>
  <c r="Q146" i="42"/>
  <c r="A146" i="42"/>
  <c r="R146" i="42" s="1"/>
  <c r="S145" i="42"/>
  <c r="T145" i="42" s="1"/>
  <c r="Q145" i="42"/>
  <c r="A145" i="42"/>
  <c r="R145" i="42" s="1"/>
  <c r="S144" i="42"/>
  <c r="T144" i="42" s="1"/>
  <c r="Q144" i="42"/>
  <c r="A144" i="42"/>
  <c r="R144" i="42" s="1"/>
  <c r="S143" i="42"/>
  <c r="T143" i="42" s="1"/>
  <c r="Q143" i="42"/>
  <c r="A143" i="42"/>
  <c r="R143" i="42" s="1"/>
  <c r="S142" i="42"/>
  <c r="T142" i="42" s="1"/>
  <c r="Q142" i="42"/>
  <c r="A142" i="42"/>
  <c r="R142" i="42" s="1"/>
  <c r="S141" i="42"/>
  <c r="T141" i="42" s="1"/>
  <c r="Q141" i="42"/>
  <c r="A141" i="42"/>
  <c r="R141" i="42" s="1"/>
  <c r="S140" i="42"/>
  <c r="T140" i="42" s="1"/>
  <c r="Q140" i="42"/>
  <c r="A140" i="42"/>
  <c r="R140" i="42" s="1"/>
  <c r="S139" i="42"/>
  <c r="T139" i="42" s="1"/>
  <c r="Q139" i="42"/>
  <c r="A139" i="42"/>
  <c r="R139" i="42" s="1"/>
  <c r="S138" i="42"/>
  <c r="T138" i="42" s="1"/>
  <c r="Q138" i="42"/>
  <c r="A138" i="42"/>
  <c r="R138" i="42" s="1"/>
  <c r="S137" i="42"/>
  <c r="T137" i="42" s="1"/>
  <c r="Q137" i="42"/>
  <c r="A137" i="42"/>
  <c r="R137" i="42" s="1"/>
  <c r="S136" i="42"/>
  <c r="T136" i="42" s="1"/>
  <c r="Q136" i="42"/>
  <c r="A136" i="42"/>
  <c r="R136" i="42" s="1"/>
  <c r="S135" i="42"/>
  <c r="T135" i="42" s="1"/>
  <c r="Q135" i="42"/>
  <c r="A135" i="42"/>
  <c r="R135" i="42" s="1"/>
  <c r="S134" i="42"/>
  <c r="T134" i="42" s="1"/>
  <c r="Q134" i="42"/>
  <c r="A134" i="42"/>
  <c r="R134" i="42" s="1"/>
  <c r="S133" i="42"/>
  <c r="T133" i="42" s="1"/>
  <c r="Q133" i="42"/>
  <c r="A133" i="42"/>
  <c r="R133" i="42" s="1"/>
  <c r="S132" i="42"/>
  <c r="T132" i="42" s="1"/>
  <c r="Q132" i="42"/>
  <c r="A132" i="42"/>
  <c r="R132" i="42" s="1"/>
  <c r="S131" i="42"/>
  <c r="T131" i="42" s="1"/>
  <c r="Q131" i="42"/>
  <c r="A131" i="42"/>
  <c r="R131" i="42" s="1"/>
  <c r="S130" i="42"/>
  <c r="T130" i="42" s="1"/>
  <c r="Q130" i="42"/>
  <c r="A130" i="42"/>
  <c r="R130" i="42" s="1"/>
  <c r="S129" i="42"/>
  <c r="T129" i="42" s="1"/>
  <c r="Q129" i="42"/>
  <c r="A129" i="42"/>
  <c r="R129" i="42" s="1"/>
  <c r="S128" i="42"/>
  <c r="T128" i="42" s="1"/>
  <c r="Q128" i="42"/>
  <c r="A128" i="42"/>
  <c r="R128" i="42" s="1"/>
  <c r="S127" i="42"/>
  <c r="T127" i="42" s="1"/>
  <c r="Q127" i="42"/>
  <c r="A127" i="42"/>
  <c r="R127" i="42" s="1"/>
  <c r="S126" i="42"/>
  <c r="T126" i="42" s="1"/>
  <c r="Q126" i="42"/>
  <c r="A126" i="42"/>
  <c r="R126" i="42" s="1"/>
  <c r="S125" i="42"/>
  <c r="T125" i="42" s="1"/>
  <c r="Q125" i="42"/>
  <c r="A125" i="42"/>
  <c r="R125" i="42" s="1"/>
  <c r="S124" i="42"/>
  <c r="T124" i="42" s="1"/>
  <c r="Q124" i="42"/>
  <c r="A124" i="42"/>
  <c r="R124" i="42" s="1"/>
  <c r="S123" i="42"/>
  <c r="T123" i="42" s="1"/>
  <c r="Q123" i="42"/>
  <c r="A123" i="42"/>
  <c r="R123" i="42" s="1"/>
  <c r="S122" i="42"/>
  <c r="T122" i="42" s="1"/>
  <c r="Q122" i="42"/>
  <c r="A122" i="42"/>
  <c r="R122" i="42" s="1"/>
  <c r="S121" i="42"/>
  <c r="T121" i="42" s="1"/>
  <c r="Q121" i="42"/>
  <c r="A121" i="42"/>
  <c r="R121" i="42" s="1"/>
  <c r="S120" i="42"/>
  <c r="T120" i="42" s="1"/>
  <c r="Q120" i="42"/>
  <c r="A120" i="42"/>
  <c r="R120" i="42" s="1"/>
  <c r="S119" i="42"/>
  <c r="T119" i="42" s="1"/>
  <c r="Q119" i="42"/>
  <c r="A119" i="42"/>
  <c r="R119" i="42" s="1"/>
  <c r="S118" i="42"/>
  <c r="T118" i="42" s="1"/>
  <c r="Q118" i="42"/>
  <c r="A118" i="42"/>
  <c r="R118" i="42" s="1"/>
  <c r="S117" i="42"/>
  <c r="T117" i="42" s="1"/>
  <c r="Q117" i="42"/>
  <c r="A117" i="42"/>
  <c r="R117" i="42" s="1"/>
  <c r="S116" i="42"/>
  <c r="T116" i="42" s="1"/>
  <c r="Q116" i="42"/>
  <c r="A116" i="42"/>
  <c r="R116" i="42" s="1"/>
  <c r="S115" i="42"/>
  <c r="T115" i="42" s="1"/>
  <c r="Q115" i="42"/>
  <c r="A115" i="42"/>
  <c r="R115" i="42" s="1"/>
  <c r="S114" i="42"/>
  <c r="T114" i="42" s="1"/>
  <c r="Q114" i="42"/>
  <c r="A114" i="42"/>
  <c r="R114" i="42" s="1"/>
  <c r="S113" i="42"/>
  <c r="T113" i="42" s="1"/>
  <c r="Q113" i="42"/>
  <c r="A113" i="42"/>
  <c r="R113" i="42" s="1"/>
  <c r="S112" i="42"/>
  <c r="T112" i="42" s="1"/>
  <c r="Q112" i="42"/>
  <c r="A112" i="42"/>
  <c r="R112" i="42" s="1"/>
  <c r="S111" i="42"/>
  <c r="T111" i="42" s="1"/>
  <c r="Q111" i="42"/>
  <c r="A111" i="42"/>
  <c r="R111" i="42" s="1"/>
  <c r="S110" i="42"/>
  <c r="T110" i="42" s="1"/>
  <c r="Q110" i="42"/>
  <c r="A110" i="42"/>
  <c r="R110" i="42" s="1"/>
  <c r="S109" i="42"/>
  <c r="T109" i="42" s="1"/>
  <c r="Q109" i="42"/>
  <c r="A109" i="42"/>
  <c r="R109" i="42" s="1"/>
  <c r="S108" i="42"/>
  <c r="T108" i="42" s="1"/>
  <c r="Q108" i="42"/>
  <c r="A108" i="42"/>
  <c r="R108" i="42" s="1"/>
  <c r="S107" i="42"/>
  <c r="T107" i="42" s="1"/>
  <c r="Q107" i="42"/>
  <c r="A107" i="42"/>
  <c r="R107" i="42" s="1"/>
  <c r="S106" i="42"/>
  <c r="T106" i="42" s="1"/>
  <c r="Q106" i="42"/>
  <c r="A106" i="42"/>
  <c r="R106" i="42" s="1"/>
  <c r="S105" i="42"/>
  <c r="T105" i="42" s="1"/>
  <c r="Q105" i="42"/>
  <c r="A105" i="42"/>
  <c r="R105" i="42" s="1"/>
  <c r="S104" i="42"/>
  <c r="T104" i="42" s="1"/>
  <c r="Q104" i="42"/>
  <c r="A104" i="42"/>
  <c r="R104" i="42" s="1"/>
  <c r="S103" i="42"/>
  <c r="T103" i="42" s="1"/>
  <c r="Q103" i="42"/>
  <c r="A103" i="42"/>
  <c r="R103" i="42" s="1"/>
  <c r="S102" i="42"/>
  <c r="T102" i="42" s="1"/>
  <c r="Q102" i="42"/>
  <c r="A102" i="42"/>
  <c r="R102" i="42" s="1"/>
  <c r="S101" i="42"/>
  <c r="T101" i="42" s="1"/>
  <c r="Q101" i="42"/>
  <c r="A101" i="42"/>
  <c r="R101" i="42" s="1"/>
  <c r="S100" i="42"/>
  <c r="T100" i="42" s="1"/>
  <c r="Q100" i="42"/>
  <c r="A100" i="42"/>
  <c r="R100" i="42" s="1"/>
  <c r="S99" i="42"/>
  <c r="T99" i="42" s="1"/>
  <c r="Q99" i="42"/>
  <c r="A99" i="42"/>
  <c r="R99" i="42" s="1"/>
  <c r="S98" i="42"/>
  <c r="T98" i="42" s="1"/>
  <c r="Q98" i="42"/>
  <c r="A98" i="42"/>
  <c r="R98" i="42" s="1"/>
  <c r="S97" i="42"/>
  <c r="T97" i="42" s="1"/>
  <c r="Q97" i="42"/>
  <c r="A97" i="42"/>
  <c r="R97" i="42" s="1"/>
  <c r="S96" i="42"/>
  <c r="T96" i="42" s="1"/>
  <c r="Q96" i="42"/>
  <c r="A96" i="42"/>
  <c r="R96" i="42" s="1"/>
  <c r="S95" i="42"/>
  <c r="T95" i="42" s="1"/>
  <c r="Q95" i="42"/>
  <c r="A95" i="42"/>
  <c r="R95" i="42" s="1"/>
  <c r="S94" i="42"/>
  <c r="T94" i="42" s="1"/>
  <c r="Q94" i="42"/>
  <c r="A94" i="42"/>
  <c r="R94" i="42" s="1"/>
  <c r="S93" i="42"/>
  <c r="T93" i="42" s="1"/>
  <c r="Q93" i="42"/>
  <c r="A93" i="42"/>
  <c r="R93" i="42" s="1"/>
  <c r="S92" i="42"/>
  <c r="T92" i="42" s="1"/>
  <c r="Q92" i="42"/>
  <c r="A92" i="42"/>
  <c r="R92" i="42" s="1"/>
  <c r="S91" i="42"/>
  <c r="T91" i="42" s="1"/>
  <c r="Q91" i="42"/>
  <c r="A91" i="42"/>
  <c r="R91" i="42" s="1"/>
  <c r="S90" i="42"/>
  <c r="T90" i="42" s="1"/>
  <c r="Q90" i="42"/>
  <c r="A90" i="42"/>
  <c r="R90" i="42" s="1"/>
  <c r="S89" i="42"/>
  <c r="T89" i="42" s="1"/>
  <c r="Q89" i="42"/>
  <c r="A89" i="42"/>
  <c r="R89" i="42" s="1"/>
  <c r="S88" i="42"/>
  <c r="T88" i="42" s="1"/>
  <c r="Q88" i="42"/>
  <c r="A88" i="42"/>
  <c r="R88" i="42" s="1"/>
  <c r="S87" i="42"/>
  <c r="T87" i="42" s="1"/>
  <c r="Q87" i="42"/>
  <c r="A87" i="42"/>
  <c r="R87" i="42" s="1"/>
  <c r="S86" i="42"/>
  <c r="T86" i="42" s="1"/>
  <c r="Q86" i="42"/>
  <c r="A86" i="42"/>
  <c r="R86" i="42" s="1"/>
  <c r="S85" i="42"/>
  <c r="T85" i="42" s="1"/>
  <c r="Q85" i="42"/>
  <c r="A85" i="42"/>
  <c r="R85" i="42" s="1"/>
  <c r="S84" i="42"/>
  <c r="T84" i="42" s="1"/>
  <c r="Q84" i="42"/>
  <c r="A84" i="42"/>
  <c r="R84" i="42" s="1"/>
  <c r="S83" i="42"/>
  <c r="T83" i="42" s="1"/>
  <c r="Q83" i="42"/>
  <c r="A83" i="42"/>
  <c r="R83" i="42" s="1"/>
  <c r="S82" i="42"/>
  <c r="T82" i="42" s="1"/>
  <c r="Q82" i="42"/>
  <c r="A82" i="42"/>
  <c r="R82" i="42" s="1"/>
  <c r="S81" i="42"/>
  <c r="T81" i="42" s="1"/>
  <c r="Q81" i="42"/>
  <c r="A81" i="42"/>
  <c r="R81" i="42" s="1"/>
  <c r="S80" i="42"/>
  <c r="T80" i="42" s="1"/>
  <c r="Q80" i="42"/>
  <c r="A80" i="42"/>
  <c r="R80" i="42" s="1"/>
  <c r="S79" i="42"/>
  <c r="T79" i="42" s="1"/>
  <c r="Q79" i="42"/>
  <c r="A79" i="42"/>
  <c r="R79" i="42" s="1"/>
  <c r="S78" i="42"/>
  <c r="T78" i="42" s="1"/>
  <c r="Q78" i="42"/>
  <c r="A78" i="42"/>
  <c r="R78" i="42" s="1"/>
  <c r="S77" i="42"/>
  <c r="T77" i="42" s="1"/>
  <c r="Q77" i="42"/>
  <c r="A77" i="42"/>
  <c r="R77" i="42" s="1"/>
  <c r="S76" i="42"/>
  <c r="T76" i="42" s="1"/>
  <c r="Q76" i="42"/>
  <c r="A76" i="42"/>
  <c r="R76" i="42" s="1"/>
  <c r="S75" i="42"/>
  <c r="T75" i="42" s="1"/>
  <c r="Q75" i="42"/>
  <c r="A75" i="42"/>
  <c r="R75" i="42" s="1"/>
  <c r="S74" i="42"/>
  <c r="T74" i="42" s="1"/>
  <c r="Q74" i="42"/>
  <c r="A74" i="42"/>
  <c r="R74" i="42" s="1"/>
  <c r="S73" i="42"/>
  <c r="T73" i="42" s="1"/>
  <c r="Q73" i="42"/>
  <c r="A73" i="42"/>
  <c r="R73" i="42" s="1"/>
  <c r="S72" i="42"/>
  <c r="T72" i="42" s="1"/>
  <c r="Q72" i="42"/>
  <c r="A72" i="42"/>
  <c r="R72" i="42" s="1"/>
  <c r="S71" i="42"/>
  <c r="T71" i="42" s="1"/>
  <c r="Q71" i="42"/>
  <c r="A71" i="42"/>
  <c r="R71" i="42" s="1"/>
  <c r="S70" i="42"/>
  <c r="T70" i="42" s="1"/>
  <c r="Q70" i="42"/>
  <c r="A70" i="42"/>
  <c r="R70" i="42" s="1"/>
  <c r="S69" i="42"/>
  <c r="T69" i="42" s="1"/>
  <c r="Q69" i="42"/>
  <c r="A69" i="42"/>
  <c r="R69" i="42" s="1"/>
  <c r="S68" i="42"/>
  <c r="T68" i="42" s="1"/>
  <c r="Q68" i="42"/>
  <c r="A68" i="42"/>
  <c r="R68" i="42" s="1"/>
  <c r="S67" i="42"/>
  <c r="T67" i="42" s="1"/>
  <c r="Q67" i="42"/>
  <c r="A67" i="42"/>
  <c r="R67" i="42" s="1"/>
  <c r="S66" i="42"/>
  <c r="T66" i="42" s="1"/>
  <c r="Q66" i="42"/>
  <c r="A66" i="42"/>
  <c r="R66" i="42" s="1"/>
  <c r="S65" i="42"/>
  <c r="T65" i="42" s="1"/>
  <c r="Q65" i="42"/>
  <c r="A65" i="42"/>
  <c r="R65" i="42" s="1"/>
  <c r="S64" i="42"/>
  <c r="T64" i="42" s="1"/>
  <c r="Q64" i="42"/>
  <c r="A64" i="42"/>
  <c r="R64" i="42" s="1"/>
  <c r="S63" i="42"/>
  <c r="T63" i="42" s="1"/>
  <c r="Q63" i="42"/>
  <c r="A63" i="42"/>
  <c r="R63" i="42" s="1"/>
  <c r="S62" i="42"/>
  <c r="T62" i="42" s="1"/>
  <c r="Q62" i="42"/>
  <c r="A62" i="42"/>
  <c r="R62" i="42" s="1"/>
  <c r="S61" i="42"/>
  <c r="T61" i="42" s="1"/>
  <c r="A61" i="42"/>
  <c r="R61" i="42" s="1"/>
  <c r="S60" i="42"/>
  <c r="T60" i="42" s="1"/>
  <c r="A60" i="42"/>
  <c r="R60" i="42" s="1"/>
  <c r="S59" i="42"/>
  <c r="T59" i="42" s="1"/>
  <c r="A59" i="42"/>
  <c r="R59" i="42" s="1"/>
  <c r="S58" i="42"/>
  <c r="T58" i="42" s="1"/>
  <c r="A58" i="42"/>
  <c r="R58" i="42" s="1"/>
  <c r="S57" i="42"/>
  <c r="T57" i="42" s="1"/>
  <c r="A57" i="42"/>
  <c r="R57" i="42" s="1"/>
  <c r="S56" i="42"/>
  <c r="T56" i="42" s="1"/>
  <c r="A56" i="42"/>
  <c r="R56" i="42" s="1"/>
  <c r="S55" i="42"/>
  <c r="T55" i="42" s="1"/>
  <c r="A55" i="42"/>
  <c r="R55" i="42" s="1"/>
  <c r="S54" i="42"/>
  <c r="T54" i="42" s="1"/>
  <c r="A54" i="42"/>
  <c r="R54" i="42" s="1"/>
  <c r="S53" i="42"/>
  <c r="T53" i="42" s="1"/>
  <c r="A53" i="42"/>
  <c r="R53" i="42" s="1"/>
  <c r="S52" i="42"/>
  <c r="T52" i="42" s="1"/>
  <c r="A52" i="42"/>
  <c r="R52" i="42" s="1"/>
  <c r="S51" i="42"/>
  <c r="T51" i="42" s="1"/>
  <c r="A51" i="42"/>
  <c r="R51" i="42" s="1"/>
  <c r="S50" i="42"/>
  <c r="T50" i="42" s="1"/>
  <c r="A50" i="42"/>
  <c r="R50" i="42" s="1"/>
  <c r="S49" i="42"/>
  <c r="T49" i="42" s="1"/>
  <c r="A49" i="42"/>
  <c r="R49" i="42" s="1"/>
  <c r="S48" i="42"/>
  <c r="T48" i="42" s="1"/>
  <c r="A48" i="42"/>
  <c r="R48" i="42" s="1"/>
  <c r="S47" i="42"/>
  <c r="T47" i="42" s="1"/>
  <c r="A47" i="42"/>
  <c r="R47" i="42" s="1"/>
  <c r="S46" i="42"/>
  <c r="T46" i="42" s="1"/>
  <c r="A46" i="42"/>
  <c r="R46" i="42" s="1"/>
  <c r="S45" i="42"/>
  <c r="T45" i="42" s="1"/>
  <c r="A45" i="42"/>
  <c r="R45" i="42" s="1"/>
  <c r="S44" i="42"/>
  <c r="T44" i="42" s="1"/>
  <c r="A44" i="42"/>
  <c r="R44" i="42" s="1"/>
  <c r="S43" i="42"/>
  <c r="T43" i="42" s="1"/>
  <c r="A43" i="42"/>
  <c r="R43" i="42" s="1"/>
  <c r="S42" i="42"/>
  <c r="T42" i="42" s="1"/>
  <c r="A42" i="42"/>
  <c r="R42" i="42" s="1"/>
  <c r="S41" i="42"/>
  <c r="T41" i="42" s="1"/>
  <c r="A41" i="42"/>
  <c r="R41" i="42" s="1"/>
  <c r="S40" i="42"/>
  <c r="T40" i="42" s="1"/>
  <c r="A40" i="42"/>
  <c r="R40" i="42" s="1"/>
  <c r="S39" i="42"/>
  <c r="T39" i="42" s="1"/>
  <c r="A39" i="42"/>
  <c r="R39" i="42" s="1"/>
  <c r="S38" i="42"/>
  <c r="T38" i="42" s="1"/>
  <c r="A38" i="42"/>
  <c r="R38" i="42" s="1"/>
  <c r="S37" i="42"/>
  <c r="T37" i="42" s="1"/>
  <c r="A37" i="42"/>
  <c r="R37" i="42" s="1"/>
  <c r="S36" i="42"/>
  <c r="T36" i="42" s="1"/>
  <c r="A36" i="42"/>
  <c r="R36" i="42" s="1"/>
  <c r="S35" i="42"/>
  <c r="T35" i="42" s="1"/>
  <c r="A35" i="42"/>
  <c r="R35" i="42" s="1"/>
  <c r="S34" i="42"/>
  <c r="T34" i="42" s="1"/>
  <c r="A34" i="42"/>
  <c r="R34" i="42" s="1"/>
  <c r="S33" i="42"/>
  <c r="T33" i="42" s="1"/>
  <c r="A33" i="42"/>
  <c r="R33" i="42" s="1"/>
  <c r="S32" i="42"/>
  <c r="T32" i="42" s="1"/>
  <c r="A32" i="42"/>
  <c r="R32" i="42" s="1"/>
  <c r="S31" i="42"/>
  <c r="T31" i="42" s="1"/>
  <c r="A31" i="42"/>
  <c r="R31" i="42" s="1"/>
  <c r="S30" i="42"/>
  <c r="T30" i="42" s="1"/>
  <c r="A30" i="42"/>
  <c r="R30" i="42" s="1"/>
  <c r="S29" i="42"/>
  <c r="T29" i="42" s="1"/>
  <c r="A29" i="42"/>
  <c r="R29" i="42" s="1"/>
  <c r="S28" i="42"/>
  <c r="T28" i="42" s="1"/>
  <c r="A28" i="42"/>
  <c r="R28" i="42" s="1"/>
  <c r="S27" i="42"/>
  <c r="T27" i="42" s="1"/>
  <c r="A27" i="42"/>
  <c r="R27" i="42" s="1"/>
  <c r="S26" i="42"/>
  <c r="T26" i="42" s="1"/>
  <c r="A26" i="42"/>
  <c r="R26" i="42" s="1"/>
  <c r="S25" i="42"/>
  <c r="T25" i="42" s="1"/>
  <c r="A25" i="42"/>
  <c r="R25" i="42" s="1"/>
  <c r="S24" i="42"/>
  <c r="T24" i="42" s="1"/>
  <c r="A24" i="42"/>
  <c r="R24" i="42" s="1"/>
  <c r="S23" i="42"/>
  <c r="T23" i="42" s="1"/>
  <c r="A23" i="42"/>
  <c r="R23" i="42" s="1"/>
  <c r="S22" i="42"/>
  <c r="T22" i="42" s="1"/>
  <c r="A22" i="42"/>
  <c r="R22" i="42" s="1"/>
  <c r="S21" i="42"/>
  <c r="T21" i="42" s="1"/>
  <c r="A21" i="42"/>
  <c r="R21" i="42" s="1"/>
  <c r="S20" i="42"/>
  <c r="T20" i="42" s="1"/>
  <c r="A20" i="42"/>
  <c r="R20" i="42" s="1"/>
  <c r="S19" i="42"/>
  <c r="T19" i="42" s="1"/>
  <c r="A19" i="42"/>
  <c r="R19" i="42" s="1"/>
  <c r="S18" i="42"/>
  <c r="T18" i="42" s="1"/>
  <c r="A18" i="42"/>
  <c r="R18" i="42" s="1"/>
  <c r="S17" i="42"/>
  <c r="T17" i="42" s="1"/>
  <c r="A17" i="42"/>
  <c r="R17" i="42" s="1"/>
  <c r="S16" i="42"/>
  <c r="T16" i="42" s="1"/>
  <c r="A16" i="42"/>
  <c r="R16" i="42" s="1"/>
  <c r="S15" i="42"/>
  <c r="T15" i="42" s="1"/>
  <c r="A15" i="42"/>
  <c r="R15" i="42" s="1"/>
  <c r="S14" i="42"/>
  <c r="T14" i="42" s="1"/>
  <c r="A14" i="42"/>
  <c r="R14" i="42" s="1"/>
  <c r="S13" i="42"/>
  <c r="T13" i="42" s="1"/>
  <c r="S12" i="42"/>
  <c r="T12" i="42" s="1"/>
  <c r="S11" i="42"/>
  <c r="T11" i="42" s="1"/>
  <c r="S10" i="42"/>
  <c r="T10" i="42" s="1"/>
  <c r="S9" i="42"/>
  <c r="T9" i="42" s="1"/>
  <c r="S8" i="42"/>
  <c r="T8" i="42" s="1"/>
  <c r="AA7" i="42"/>
  <c r="Z7" i="42"/>
  <c r="S7" i="42"/>
  <c r="T7" i="42" s="1"/>
  <c r="S384" i="39"/>
  <c r="T384" i="39" s="1"/>
  <c r="A384" i="39"/>
  <c r="R384" i="39" s="1"/>
  <c r="S383" i="39"/>
  <c r="T383" i="39" s="1"/>
  <c r="A383" i="39"/>
  <c r="R383" i="39" s="1"/>
  <c r="S382" i="39"/>
  <c r="T382" i="39" s="1"/>
  <c r="A382" i="39"/>
  <c r="R382" i="39" s="1"/>
  <c r="S381" i="39"/>
  <c r="T381" i="39" s="1"/>
  <c r="A381" i="39"/>
  <c r="R381" i="39" s="1"/>
  <c r="S380" i="39"/>
  <c r="T380" i="39" s="1"/>
  <c r="A380" i="39"/>
  <c r="R380" i="39" s="1"/>
  <c r="S379" i="39"/>
  <c r="T379" i="39" s="1"/>
  <c r="A379" i="39"/>
  <c r="R379" i="39" s="1"/>
  <c r="S378" i="39"/>
  <c r="T378" i="39" s="1"/>
  <c r="A378" i="39"/>
  <c r="R378" i="39" s="1"/>
  <c r="S377" i="39"/>
  <c r="T377" i="39" s="1"/>
  <c r="A377" i="39"/>
  <c r="R377" i="39" s="1"/>
  <c r="S376" i="39"/>
  <c r="T376" i="39" s="1"/>
  <c r="A376" i="39"/>
  <c r="R376" i="39" s="1"/>
  <c r="A375" i="39"/>
  <c r="R375" i="39" s="1"/>
  <c r="S374" i="39"/>
  <c r="T374" i="39" s="1"/>
  <c r="A374" i="39"/>
  <c r="R374" i="39" s="1"/>
  <c r="S373" i="39"/>
  <c r="T373" i="39" s="1"/>
  <c r="A373" i="39"/>
  <c r="R373" i="39" s="1"/>
  <c r="S372" i="39"/>
  <c r="T372" i="39" s="1"/>
  <c r="A372" i="39"/>
  <c r="R372" i="39" s="1"/>
  <c r="S371" i="39"/>
  <c r="T371" i="39" s="1"/>
  <c r="A371" i="39"/>
  <c r="R371" i="39" s="1"/>
  <c r="S370" i="39"/>
  <c r="T370" i="39" s="1"/>
  <c r="A370" i="39"/>
  <c r="R370" i="39" s="1"/>
  <c r="S369" i="39"/>
  <c r="T369" i="39" s="1"/>
  <c r="A369" i="39"/>
  <c r="R369" i="39" s="1"/>
  <c r="S368" i="39"/>
  <c r="T368" i="39" s="1"/>
  <c r="A368" i="39"/>
  <c r="R368" i="39" s="1"/>
  <c r="S367" i="39"/>
  <c r="T367" i="39" s="1"/>
  <c r="A367" i="39"/>
  <c r="R367" i="39" s="1"/>
  <c r="S366" i="39"/>
  <c r="T366" i="39" s="1"/>
  <c r="A366" i="39"/>
  <c r="R366" i="39" s="1"/>
  <c r="S365" i="39"/>
  <c r="T365" i="39" s="1"/>
  <c r="A365" i="39"/>
  <c r="R365" i="39" s="1"/>
  <c r="S364" i="39"/>
  <c r="T364" i="39" s="1"/>
  <c r="A364" i="39"/>
  <c r="R364" i="39" s="1"/>
  <c r="S363" i="39"/>
  <c r="T363" i="39" s="1"/>
  <c r="A363" i="39"/>
  <c r="R363" i="39" s="1"/>
  <c r="S362" i="39"/>
  <c r="T362" i="39" s="1"/>
  <c r="A362" i="39"/>
  <c r="R362" i="39" s="1"/>
  <c r="A361" i="39"/>
  <c r="A360" i="39"/>
  <c r="A359" i="39"/>
  <c r="A358" i="39"/>
  <c r="A357" i="39"/>
  <c r="A356" i="39"/>
  <c r="A355" i="39"/>
  <c r="A354" i="39"/>
  <c r="A353" i="39"/>
  <c r="A352" i="39"/>
  <c r="A351" i="39"/>
  <c r="A350" i="39"/>
  <c r="A349" i="39"/>
  <c r="A348" i="39"/>
  <c r="A347" i="39"/>
  <c r="A346" i="39"/>
  <c r="A345" i="39"/>
  <c r="A344" i="39"/>
  <c r="S343" i="39"/>
  <c r="T343" i="39" s="1"/>
  <c r="A343" i="39"/>
  <c r="R343" i="39" s="1"/>
  <c r="A342" i="39"/>
  <c r="A341" i="39"/>
  <c r="A340" i="39"/>
  <c r="S339" i="39"/>
  <c r="T339" i="39" s="1"/>
  <c r="A339" i="39"/>
  <c r="R339" i="39" s="1"/>
  <c r="S338" i="39"/>
  <c r="T338" i="39" s="1"/>
  <c r="A338" i="39"/>
  <c r="R338" i="39" s="1"/>
  <c r="S337" i="39"/>
  <c r="T337" i="39" s="1"/>
  <c r="A337" i="39"/>
  <c r="R337" i="39" s="1"/>
  <c r="S336" i="39"/>
  <c r="T336" i="39" s="1"/>
  <c r="A336" i="39"/>
  <c r="R336" i="39" s="1"/>
  <c r="S335" i="39"/>
  <c r="T335" i="39" s="1"/>
  <c r="A335" i="39"/>
  <c r="R335" i="39" s="1"/>
  <c r="S334" i="39"/>
  <c r="T334" i="39" s="1"/>
  <c r="A334" i="39"/>
  <c r="R334" i="39" s="1"/>
  <c r="S333" i="39"/>
  <c r="T333" i="39" s="1"/>
  <c r="A333" i="39"/>
  <c r="R333" i="39" s="1"/>
  <c r="S332" i="39"/>
  <c r="T332" i="39" s="1"/>
  <c r="A332" i="39"/>
  <c r="R332" i="39" s="1"/>
  <c r="S331" i="39"/>
  <c r="T331" i="39" s="1"/>
  <c r="A331" i="39"/>
  <c r="R331" i="39" s="1"/>
  <c r="S330" i="39"/>
  <c r="T330" i="39" s="1"/>
  <c r="Q330" i="39"/>
  <c r="A330" i="39"/>
  <c r="R330" i="39" s="1"/>
  <c r="S329" i="39"/>
  <c r="T329" i="39" s="1"/>
  <c r="Q329" i="39"/>
  <c r="A329" i="39"/>
  <c r="R329" i="39" s="1"/>
  <c r="S328" i="39"/>
  <c r="T328" i="39" s="1"/>
  <c r="Q328" i="39"/>
  <c r="A328" i="39"/>
  <c r="R328" i="39" s="1"/>
  <c r="S327" i="39"/>
  <c r="T327" i="39" s="1"/>
  <c r="Q327" i="39"/>
  <c r="A327" i="39"/>
  <c r="R327" i="39" s="1"/>
  <c r="S326" i="39"/>
  <c r="T326" i="39" s="1"/>
  <c r="Q326" i="39"/>
  <c r="A326" i="39"/>
  <c r="R326" i="39" s="1"/>
  <c r="S325" i="39"/>
  <c r="T325" i="39" s="1"/>
  <c r="Q325" i="39"/>
  <c r="A325" i="39"/>
  <c r="R325" i="39" s="1"/>
  <c r="S324" i="39"/>
  <c r="T324" i="39" s="1"/>
  <c r="Q324" i="39"/>
  <c r="A324" i="39"/>
  <c r="R324" i="39" s="1"/>
  <c r="S323" i="39"/>
  <c r="T323" i="39" s="1"/>
  <c r="Q323" i="39"/>
  <c r="A323" i="39"/>
  <c r="R323" i="39" s="1"/>
  <c r="S322" i="39"/>
  <c r="T322" i="39" s="1"/>
  <c r="Q322" i="39"/>
  <c r="A322" i="39"/>
  <c r="R322" i="39" s="1"/>
  <c r="S321" i="39"/>
  <c r="T321" i="39" s="1"/>
  <c r="Q321" i="39"/>
  <c r="A321" i="39"/>
  <c r="R321" i="39" s="1"/>
  <c r="S320" i="39"/>
  <c r="T320" i="39" s="1"/>
  <c r="Q320" i="39"/>
  <c r="A320" i="39"/>
  <c r="R320" i="39" s="1"/>
  <c r="S319" i="39"/>
  <c r="T319" i="39" s="1"/>
  <c r="Q319" i="39"/>
  <c r="A319" i="39"/>
  <c r="R319" i="39" s="1"/>
  <c r="S318" i="39"/>
  <c r="T318" i="39" s="1"/>
  <c r="Q318" i="39"/>
  <c r="A318" i="39"/>
  <c r="R318" i="39" s="1"/>
  <c r="S317" i="39"/>
  <c r="T317" i="39" s="1"/>
  <c r="Q317" i="39"/>
  <c r="A317" i="39"/>
  <c r="R317" i="39" s="1"/>
  <c r="S316" i="39"/>
  <c r="T316" i="39" s="1"/>
  <c r="Q316" i="39"/>
  <c r="A316" i="39"/>
  <c r="R316" i="39" s="1"/>
  <c r="S315" i="39"/>
  <c r="T315" i="39" s="1"/>
  <c r="Q315" i="39"/>
  <c r="A315" i="39"/>
  <c r="R315" i="39" s="1"/>
  <c r="S314" i="39"/>
  <c r="T314" i="39" s="1"/>
  <c r="Q314" i="39"/>
  <c r="A314" i="39"/>
  <c r="R314" i="39" s="1"/>
  <c r="S313" i="39"/>
  <c r="T313" i="39" s="1"/>
  <c r="Q313" i="39"/>
  <c r="A313" i="39"/>
  <c r="R313" i="39" s="1"/>
  <c r="S312" i="39"/>
  <c r="T312" i="39" s="1"/>
  <c r="Q312" i="39"/>
  <c r="A312" i="39"/>
  <c r="R312" i="39" s="1"/>
  <c r="S311" i="39"/>
  <c r="T311" i="39" s="1"/>
  <c r="Q311" i="39"/>
  <c r="A311" i="39"/>
  <c r="R311" i="39" s="1"/>
  <c r="S310" i="39"/>
  <c r="T310" i="39" s="1"/>
  <c r="Q310" i="39"/>
  <c r="A310" i="39"/>
  <c r="R310" i="39" s="1"/>
  <c r="S309" i="39"/>
  <c r="T309" i="39" s="1"/>
  <c r="Q309" i="39"/>
  <c r="A309" i="39"/>
  <c r="R309" i="39" s="1"/>
  <c r="S308" i="39"/>
  <c r="T308" i="39" s="1"/>
  <c r="Q308" i="39"/>
  <c r="A308" i="39"/>
  <c r="R308" i="39" s="1"/>
  <c r="S307" i="39"/>
  <c r="T307" i="39" s="1"/>
  <c r="Q307" i="39"/>
  <c r="A307" i="39"/>
  <c r="R307" i="39" s="1"/>
  <c r="S306" i="39"/>
  <c r="T306" i="39" s="1"/>
  <c r="Q306" i="39"/>
  <c r="A306" i="39"/>
  <c r="R306" i="39" s="1"/>
  <c r="S305" i="39"/>
  <c r="T305" i="39" s="1"/>
  <c r="Q305" i="39"/>
  <c r="A305" i="39"/>
  <c r="R305" i="39" s="1"/>
  <c r="S304" i="39"/>
  <c r="T304" i="39" s="1"/>
  <c r="Q304" i="39"/>
  <c r="A304" i="39"/>
  <c r="R304" i="39" s="1"/>
  <c r="S303" i="39"/>
  <c r="T303" i="39" s="1"/>
  <c r="Q303" i="39"/>
  <c r="A303" i="39"/>
  <c r="R303" i="39" s="1"/>
  <c r="S302" i="39"/>
  <c r="T302" i="39" s="1"/>
  <c r="Q302" i="39"/>
  <c r="A302" i="39"/>
  <c r="R302" i="39" s="1"/>
  <c r="S301" i="39"/>
  <c r="T301" i="39" s="1"/>
  <c r="Q301" i="39"/>
  <c r="A301" i="39"/>
  <c r="R301" i="39" s="1"/>
  <c r="S300" i="39"/>
  <c r="T300" i="39" s="1"/>
  <c r="Q300" i="39"/>
  <c r="A300" i="39"/>
  <c r="R300" i="39" s="1"/>
  <c r="S299" i="39"/>
  <c r="T299" i="39" s="1"/>
  <c r="Q299" i="39"/>
  <c r="A299" i="39"/>
  <c r="R299" i="39" s="1"/>
  <c r="S298" i="39"/>
  <c r="T298" i="39" s="1"/>
  <c r="Q298" i="39"/>
  <c r="A298" i="39"/>
  <c r="R298" i="39" s="1"/>
  <c r="S297" i="39"/>
  <c r="T297" i="39" s="1"/>
  <c r="Q297" i="39"/>
  <c r="A297" i="39"/>
  <c r="R297" i="39" s="1"/>
  <c r="S296" i="39"/>
  <c r="T296" i="39" s="1"/>
  <c r="Q296" i="39"/>
  <c r="A296" i="39"/>
  <c r="R296" i="39" s="1"/>
  <c r="S295" i="39"/>
  <c r="T295" i="39" s="1"/>
  <c r="Q295" i="39"/>
  <c r="A295" i="39"/>
  <c r="R295" i="39" s="1"/>
  <c r="S294" i="39"/>
  <c r="T294" i="39" s="1"/>
  <c r="Q294" i="39"/>
  <c r="A294" i="39"/>
  <c r="R294" i="39" s="1"/>
  <c r="S293" i="39"/>
  <c r="T293" i="39" s="1"/>
  <c r="Q293" i="39"/>
  <c r="A293" i="39"/>
  <c r="R293" i="39" s="1"/>
  <c r="S292" i="39"/>
  <c r="T292" i="39" s="1"/>
  <c r="Q292" i="39"/>
  <c r="A292" i="39"/>
  <c r="R292" i="39" s="1"/>
  <c r="S291" i="39"/>
  <c r="T291" i="39" s="1"/>
  <c r="Q291" i="39"/>
  <c r="A291" i="39"/>
  <c r="R291" i="39" s="1"/>
  <c r="S290" i="39"/>
  <c r="T290" i="39" s="1"/>
  <c r="Q290" i="39"/>
  <c r="A290" i="39"/>
  <c r="R290" i="39" s="1"/>
  <c r="S289" i="39"/>
  <c r="T289" i="39" s="1"/>
  <c r="Q289" i="39"/>
  <c r="A289" i="39"/>
  <c r="R289" i="39" s="1"/>
  <c r="S288" i="39"/>
  <c r="T288" i="39" s="1"/>
  <c r="Q288" i="39"/>
  <c r="A288" i="39"/>
  <c r="R288" i="39" s="1"/>
  <c r="S287" i="39"/>
  <c r="T287" i="39" s="1"/>
  <c r="Q287" i="39"/>
  <c r="A287" i="39"/>
  <c r="R287" i="39" s="1"/>
  <c r="S286" i="39"/>
  <c r="T286" i="39" s="1"/>
  <c r="Q286" i="39"/>
  <c r="A286" i="39"/>
  <c r="R286" i="39" s="1"/>
  <c r="S285" i="39"/>
  <c r="T285" i="39" s="1"/>
  <c r="Q285" i="39"/>
  <c r="A285" i="39"/>
  <c r="R285" i="39" s="1"/>
  <c r="S284" i="39"/>
  <c r="T284" i="39" s="1"/>
  <c r="Q284" i="39"/>
  <c r="A284" i="39"/>
  <c r="R284" i="39" s="1"/>
  <c r="S283" i="39"/>
  <c r="T283" i="39" s="1"/>
  <c r="Q283" i="39"/>
  <c r="A283" i="39"/>
  <c r="R283" i="39" s="1"/>
  <c r="S282" i="39"/>
  <c r="T282" i="39" s="1"/>
  <c r="Q282" i="39"/>
  <c r="A282" i="39"/>
  <c r="R282" i="39" s="1"/>
  <c r="S281" i="39"/>
  <c r="T281" i="39" s="1"/>
  <c r="Q281" i="39"/>
  <c r="A281" i="39"/>
  <c r="R281" i="39" s="1"/>
  <c r="S280" i="39"/>
  <c r="T280" i="39" s="1"/>
  <c r="Q280" i="39"/>
  <c r="A280" i="39"/>
  <c r="R280" i="39" s="1"/>
  <c r="S279" i="39"/>
  <c r="T279" i="39" s="1"/>
  <c r="Q279" i="39"/>
  <c r="A279" i="39"/>
  <c r="R279" i="39" s="1"/>
  <c r="S278" i="39"/>
  <c r="T278" i="39" s="1"/>
  <c r="Q278" i="39"/>
  <c r="A278" i="39"/>
  <c r="R278" i="39" s="1"/>
  <c r="S277" i="39"/>
  <c r="T277" i="39" s="1"/>
  <c r="Q277" i="39"/>
  <c r="A277" i="39"/>
  <c r="R277" i="39" s="1"/>
  <c r="S276" i="39"/>
  <c r="T276" i="39" s="1"/>
  <c r="Q276" i="39"/>
  <c r="A276" i="39"/>
  <c r="R276" i="39" s="1"/>
  <c r="S275" i="39"/>
  <c r="T275" i="39" s="1"/>
  <c r="Q275" i="39"/>
  <c r="A275" i="39"/>
  <c r="R275" i="39" s="1"/>
  <c r="S274" i="39"/>
  <c r="T274" i="39" s="1"/>
  <c r="Q274" i="39"/>
  <c r="A274" i="39"/>
  <c r="R274" i="39" s="1"/>
  <c r="S273" i="39"/>
  <c r="T273" i="39" s="1"/>
  <c r="Q273" i="39"/>
  <c r="A273" i="39"/>
  <c r="R273" i="39" s="1"/>
  <c r="S272" i="39"/>
  <c r="T272" i="39" s="1"/>
  <c r="Q272" i="39"/>
  <c r="A272" i="39"/>
  <c r="R272" i="39" s="1"/>
  <c r="S271" i="39"/>
  <c r="T271" i="39" s="1"/>
  <c r="Q271" i="39"/>
  <c r="A271" i="39"/>
  <c r="R271" i="39" s="1"/>
  <c r="S270" i="39"/>
  <c r="T270" i="39" s="1"/>
  <c r="Q270" i="39"/>
  <c r="A270" i="39"/>
  <c r="R270" i="39" s="1"/>
  <c r="S269" i="39"/>
  <c r="T269" i="39" s="1"/>
  <c r="Q269" i="39"/>
  <c r="A269" i="39"/>
  <c r="R269" i="39" s="1"/>
  <c r="S268" i="39"/>
  <c r="T268" i="39" s="1"/>
  <c r="Q268" i="39"/>
  <c r="A268" i="39"/>
  <c r="R268" i="39" s="1"/>
  <c r="S267" i="39"/>
  <c r="T267" i="39" s="1"/>
  <c r="Q267" i="39"/>
  <c r="A267" i="39"/>
  <c r="R267" i="39" s="1"/>
  <c r="S266" i="39"/>
  <c r="T266" i="39" s="1"/>
  <c r="Q266" i="39"/>
  <c r="A266" i="39"/>
  <c r="R266" i="39" s="1"/>
  <c r="S265" i="39"/>
  <c r="T265" i="39" s="1"/>
  <c r="Q265" i="39"/>
  <c r="A265" i="39"/>
  <c r="R265" i="39" s="1"/>
  <c r="S264" i="39"/>
  <c r="T264" i="39" s="1"/>
  <c r="Q264" i="39"/>
  <c r="A264" i="39"/>
  <c r="R264" i="39" s="1"/>
  <c r="S263" i="39"/>
  <c r="T263" i="39" s="1"/>
  <c r="Q263" i="39"/>
  <c r="A263" i="39"/>
  <c r="R263" i="39" s="1"/>
  <c r="S262" i="39"/>
  <c r="T262" i="39" s="1"/>
  <c r="Q262" i="39"/>
  <c r="A262" i="39"/>
  <c r="R262" i="39" s="1"/>
  <c r="S261" i="39"/>
  <c r="T261" i="39" s="1"/>
  <c r="Q261" i="39"/>
  <c r="A261" i="39"/>
  <c r="R261" i="39" s="1"/>
  <c r="S260" i="39"/>
  <c r="T260" i="39" s="1"/>
  <c r="Q260" i="39"/>
  <c r="A260" i="39"/>
  <c r="R260" i="39" s="1"/>
  <c r="S259" i="39"/>
  <c r="T259" i="39" s="1"/>
  <c r="Q259" i="39"/>
  <c r="A259" i="39"/>
  <c r="R259" i="39" s="1"/>
  <c r="S258" i="39"/>
  <c r="T258" i="39" s="1"/>
  <c r="Q258" i="39"/>
  <c r="A258" i="39"/>
  <c r="R258" i="39" s="1"/>
  <c r="S257" i="39"/>
  <c r="T257" i="39" s="1"/>
  <c r="Q257" i="39"/>
  <c r="A257" i="39"/>
  <c r="R257" i="39" s="1"/>
  <c r="S256" i="39"/>
  <c r="T256" i="39" s="1"/>
  <c r="Q256" i="39"/>
  <c r="A256" i="39"/>
  <c r="R256" i="39" s="1"/>
  <c r="S255" i="39"/>
  <c r="T255" i="39" s="1"/>
  <c r="Q255" i="39"/>
  <c r="A255" i="39"/>
  <c r="R255" i="39" s="1"/>
  <c r="S254" i="39"/>
  <c r="T254" i="39" s="1"/>
  <c r="Q254" i="39"/>
  <c r="A254" i="39"/>
  <c r="R254" i="39" s="1"/>
  <c r="S253" i="39"/>
  <c r="T253" i="39" s="1"/>
  <c r="Q253" i="39"/>
  <c r="A253" i="39"/>
  <c r="R253" i="39" s="1"/>
  <c r="S252" i="39"/>
  <c r="T252" i="39" s="1"/>
  <c r="Q252" i="39"/>
  <c r="A252" i="39"/>
  <c r="R252" i="39" s="1"/>
  <c r="S251" i="39"/>
  <c r="T251" i="39" s="1"/>
  <c r="Q251" i="39"/>
  <c r="A251" i="39"/>
  <c r="R251" i="39" s="1"/>
  <c r="S250" i="39"/>
  <c r="T250" i="39" s="1"/>
  <c r="Q250" i="39"/>
  <c r="A250" i="39"/>
  <c r="R250" i="39" s="1"/>
  <c r="S249" i="39"/>
  <c r="T249" i="39" s="1"/>
  <c r="Q249" i="39"/>
  <c r="A249" i="39"/>
  <c r="R249" i="39" s="1"/>
  <c r="S248" i="39"/>
  <c r="T248" i="39" s="1"/>
  <c r="Q248" i="39"/>
  <c r="A248" i="39"/>
  <c r="R248" i="39" s="1"/>
  <c r="S247" i="39"/>
  <c r="T247" i="39" s="1"/>
  <c r="Q247" i="39"/>
  <c r="A247" i="39"/>
  <c r="R247" i="39" s="1"/>
  <c r="S246" i="39"/>
  <c r="T246" i="39" s="1"/>
  <c r="Q246" i="39"/>
  <c r="A246" i="39"/>
  <c r="R246" i="39" s="1"/>
  <c r="S245" i="39"/>
  <c r="T245" i="39" s="1"/>
  <c r="Q245" i="39"/>
  <c r="A245" i="39"/>
  <c r="R245" i="39" s="1"/>
  <c r="S244" i="39"/>
  <c r="T244" i="39" s="1"/>
  <c r="Q244" i="39"/>
  <c r="A244" i="39"/>
  <c r="R244" i="39" s="1"/>
  <c r="S243" i="39"/>
  <c r="T243" i="39" s="1"/>
  <c r="Q243" i="39"/>
  <c r="A243" i="39"/>
  <c r="R243" i="39" s="1"/>
  <c r="S242" i="39"/>
  <c r="T242" i="39" s="1"/>
  <c r="Q242" i="39"/>
  <c r="A242" i="39"/>
  <c r="R242" i="39" s="1"/>
  <c r="S241" i="39"/>
  <c r="T241" i="39" s="1"/>
  <c r="Q241" i="39"/>
  <c r="A241" i="39"/>
  <c r="R241" i="39" s="1"/>
  <c r="S240" i="39"/>
  <c r="T240" i="39" s="1"/>
  <c r="Q240" i="39"/>
  <c r="A240" i="39"/>
  <c r="R240" i="39" s="1"/>
  <c r="S239" i="39"/>
  <c r="T239" i="39" s="1"/>
  <c r="Q239" i="39"/>
  <c r="A239" i="39"/>
  <c r="R239" i="39" s="1"/>
  <c r="S238" i="39"/>
  <c r="T238" i="39" s="1"/>
  <c r="Q238" i="39"/>
  <c r="A238" i="39"/>
  <c r="R238" i="39" s="1"/>
  <c r="S237" i="39"/>
  <c r="T237" i="39" s="1"/>
  <c r="Q237" i="39"/>
  <c r="A237" i="39"/>
  <c r="R237" i="39" s="1"/>
  <c r="S236" i="39"/>
  <c r="T236" i="39" s="1"/>
  <c r="Q236" i="39"/>
  <c r="A236" i="39"/>
  <c r="R236" i="39" s="1"/>
  <c r="S235" i="39"/>
  <c r="T235" i="39" s="1"/>
  <c r="Q235" i="39"/>
  <c r="A235" i="39"/>
  <c r="R235" i="39" s="1"/>
  <c r="S234" i="39"/>
  <c r="T234" i="39" s="1"/>
  <c r="Q234" i="39"/>
  <c r="A234" i="39"/>
  <c r="R234" i="39" s="1"/>
  <c r="S233" i="39"/>
  <c r="T233" i="39" s="1"/>
  <c r="Q233" i="39"/>
  <c r="A233" i="39"/>
  <c r="R233" i="39" s="1"/>
  <c r="S232" i="39"/>
  <c r="T232" i="39" s="1"/>
  <c r="Q232" i="39"/>
  <c r="A232" i="39"/>
  <c r="R232" i="39" s="1"/>
  <c r="S231" i="39"/>
  <c r="T231" i="39" s="1"/>
  <c r="Q231" i="39"/>
  <c r="A231" i="39"/>
  <c r="R231" i="39" s="1"/>
  <c r="S230" i="39"/>
  <c r="T230" i="39" s="1"/>
  <c r="Q230" i="39"/>
  <c r="A230" i="39"/>
  <c r="R230" i="39" s="1"/>
  <c r="S229" i="39"/>
  <c r="T229" i="39" s="1"/>
  <c r="Q229" i="39"/>
  <c r="A229" i="39"/>
  <c r="R229" i="39" s="1"/>
  <c r="S228" i="39"/>
  <c r="T228" i="39" s="1"/>
  <c r="Q228" i="39"/>
  <c r="A228" i="39"/>
  <c r="R228" i="39" s="1"/>
  <c r="S227" i="39"/>
  <c r="T227" i="39" s="1"/>
  <c r="Q227" i="39"/>
  <c r="A227" i="39"/>
  <c r="R227" i="39" s="1"/>
  <c r="S226" i="39"/>
  <c r="T226" i="39" s="1"/>
  <c r="Q226" i="39"/>
  <c r="A226" i="39"/>
  <c r="R226" i="39" s="1"/>
  <c r="S225" i="39"/>
  <c r="T225" i="39" s="1"/>
  <c r="Q225" i="39"/>
  <c r="A225" i="39"/>
  <c r="R225" i="39" s="1"/>
  <c r="S224" i="39"/>
  <c r="T224" i="39" s="1"/>
  <c r="Q224" i="39"/>
  <c r="A224" i="39"/>
  <c r="R224" i="39" s="1"/>
  <c r="S223" i="39"/>
  <c r="T223" i="39" s="1"/>
  <c r="Q223" i="39"/>
  <c r="A223" i="39"/>
  <c r="R223" i="39" s="1"/>
  <c r="S222" i="39"/>
  <c r="T222" i="39" s="1"/>
  <c r="Q222" i="39"/>
  <c r="A222" i="39"/>
  <c r="R222" i="39" s="1"/>
  <c r="S221" i="39"/>
  <c r="T221" i="39" s="1"/>
  <c r="Q221" i="39"/>
  <c r="A221" i="39"/>
  <c r="R221" i="39" s="1"/>
  <c r="S220" i="39"/>
  <c r="T220" i="39" s="1"/>
  <c r="Q220" i="39"/>
  <c r="A220" i="39"/>
  <c r="R220" i="39" s="1"/>
  <c r="S219" i="39"/>
  <c r="T219" i="39" s="1"/>
  <c r="Q219" i="39"/>
  <c r="A219" i="39"/>
  <c r="R219" i="39" s="1"/>
  <c r="S218" i="39"/>
  <c r="T218" i="39" s="1"/>
  <c r="Q218" i="39"/>
  <c r="A218" i="39"/>
  <c r="R218" i="39" s="1"/>
  <c r="S217" i="39"/>
  <c r="T217" i="39" s="1"/>
  <c r="Q217" i="39"/>
  <c r="A217" i="39"/>
  <c r="R217" i="39" s="1"/>
  <c r="S216" i="39"/>
  <c r="T216" i="39" s="1"/>
  <c r="Q216" i="39"/>
  <c r="A216" i="39"/>
  <c r="R216" i="39" s="1"/>
  <c r="S215" i="39"/>
  <c r="T215" i="39" s="1"/>
  <c r="Q215" i="39"/>
  <c r="A215" i="39"/>
  <c r="R215" i="39" s="1"/>
  <c r="S214" i="39"/>
  <c r="T214" i="39" s="1"/>
  <c r="Q214" i="39"/>
  <c r="A214" i="39"/>
  <c r="R214" i="39" s="1"/>
  <c r="S213" i="39"/>
  <c r="T213" i="39" s="1"/>
  <c r="Q213" i="39"/>
  <c r="A213" i="39"/>
  <c r="R213" i="39" s="1"/>
  <c r="S212" i="39"/>
  <c r="T212" i="39" s="1"/>
  <c r="Q212" i="39"/>
  <c r="A212" i="39"/>
  <c r="R212" i="39" s="1"/>
  <c r="S211" i="39"/>
  <c r="T211" i="39" s="1"/>
  <c r="Q211" i="39"/>
  <c r="A211" i="39"/>
  <c r="R211" i="39" s="1"/>
  <c r="S210" i="39"/>
  <c r="T210" i="39" s="1"/>
  <c r="Q210" i="39"/>
  <c r="A210" i="39"/>
  <c r="R210" i="39" s="1"/>
  <c r="S209" i="39"/>
  <c r="T209" i="39" s="1"/>
  <c r="Q209" i="39"/>
  <c r="A209" i="39"/>
  <c r="R209" i="39" s="1"/>
  <c r="S208" i="39"/>
  <c r="T208" i="39" s="1"/>
  <c r="Q208" i="39"/>
  <c r="A208" i="39"/>
  <c r="R208" i="39" s="1"/>
  <c r="S207" i="39"/>
  <c r="T207" i="39" s="1"/>
  <c r="Q207" i="39"/>
  <c r="A207" i="39"/>
  <c r="R207" i="39" s="1"/>
  <c r="S206" i="39"/>
  <c r="T206" i="39" s="1"/>
  <c r="Q206" i="39"/>
  <c r="A206" i="39"/>
  <c r="R206" i="39" s="1"/>
  <c r="S205" i="39"/>
  <c r="T205" i="39" s="1"/>
  <c r="Q205" i="39"/>
  <c r="A205" i="39"/>
  <c r="R205" i="39" s="1"/>
  <c r="S204" i="39"/>
  <c r="T204" i="39" s="1"/>
  <c r="Q204" i="39"/>
  <c r="A204" i="39"/>
  <c r="R204" i="39" s="1"/>
  <c r="S203" i="39"/>
  <c r="T203" i="39" s="1"/>
  <c r="Q203" i="39"/>
  <c r="A203" i="39"/>
  <c r="R203" i="39" s="1"/>
  <c r="S202" i="39"/>
  <c r="T202" i="39" s="1"/>
  <c r="Q202" i="39"/>
  <c r="A202" i="39"/>
  <c r="R202" i="39" s="1"/>
  <c r="S201" i="39"/>
  <c r="T201" i="39" s="1"/>
  <c r="Q201" i="39"/>
  <c r="A201" i="39"/>
  <c r="R201" i="39" s="1"/>
  <c r="S200" i="39"/>
  <c r="T200" i="39" s="1"/>
  <c r="Q200" i="39"/>
  <c r="A200" i="39"/>
  <c r="R200" i="39" s="1"/>
  <c r="S199" i="39"/>
  <c r="T199" i="39" s="1"/>
  <c r="Q199" i="39"/>
  <c r="A199" i="39"/>
  <c r="R199" i="39" s="1"/>
  <c r="S198" i="39"/>
  <c r="T198" i="39" s="1"/>
  <c r="Q198" i="39"/>
  <c r="A198" i="39"/>
  <c r="R198" i="39" s="1"/>
  <c r="S197" i="39"/>
  <c r="T197" i="39" s="1"/>
  <c r="Q197" i="39"/>
  <c r="A197" i="39"/>
  <c r="R197" i="39" s="1"/>
  <c r="S196" i="39"/>
  <c r="T196" i="39" s="1"/>
  <c r="Q196" i="39"/>
  <c r="A196" i="39"/>
  <c r="R196" i="39" s="1"/>
  <c r="S195" i="39"/>
  <c r="T195" i="39" s="1"/>
  <c r="Q195" i="39"/>
  <c r="A195" i="39"/>
  <c r="R195" i="39" s="1"/>
  <c r="S194" i="39"/>
  <c r="T194" i="39" s="1"/>
  <c r="Q194" i="39"/>
  <c r="A194" i="39"/>
  <c r="R194" i="39" s="1"/>
  <c r="S193" i="39"/>
  <c r="T193" i="39" s="1"/>
  <c r="Q193" i="39"/>
  <c r="A193" i="39"/>
  <c r="R193" i="39" s="1"/>
  <c r="S192" i="39"/>
  <c r="T192" i="39" s="1"/>
  <c r="Q192" i="39"/>
  <c r="A192" i="39"/>
  <c r="R192" i="39" s="1"/>
  <c r="S191" i="39"/>
  <c r="T191" i="39" s="1"/>
  <c r="Q191" i="39"/>
  <c r="A191" i="39"/>
  <c r="R191" i="39" s="1"/>
  <c r="S190" i="39"/>
  <c r="T190" i="39" s="1"/>
  <c r="Q190" i="39"/>
  <c r="A190" i="39"/>
  <c r="R190" i="39" s="1"/>
  <c r="S189" i="39"/>
  <c r="T189" i="39" s="1"/>
  <c r="Q189" i="39"/>
  <c r="A189" i="39"/>
  <c r="R189" i="39" s="1"/>
  <c r="S188" i="39"/>
  <c r="T188" i="39" s="1"/>
  <c r="Q188" i="39"/>
  <c r="A188" i="39"/>
  <c r="R188" i="39" s="1"/>
  <c r="S187" i="39"/>
  <c r="T187" i="39" s="1"/>
  <c r="Q187" i="39"/>
  <c r="A187" i="39"/>
  <c r="R187" i="39" s="1"/>
  <c r="S186" i="39"/>
  <c r="T186" i="39" s="1"/>
  <c r="Q186" i="39"/>
  <c r="A186" i="39"/>
  <c r="R186" i="39" s="1"/>
  <c r="S185" i="39"/>
  <c r="T185" i="39" s="1"/>
  <c r="Q185" i="39"/>
  <c r="A185" i="39"/>
  <c r="R185" i="39" s="1"/>
  <c r="S184" i="39"/>
  <c r="T184" i="39" s="1"/>
  <c r="Q184" i="39"/>
  <c r="A184" i="39"/>
  <c r="R184" i="39" s="1"/>
  <c r="S183" i="39"/>
  <c r="T183" i="39" s="1"/>
  <c r="Q183" i="39"/>
  <c r="A183" i="39"/>
  <c r="R183" i="39" s="1"/>
  <c r="S182" i="39"/>
  <c r="T182" i="39" s="1"/>
  <c r="Q182" i="39"/>
  <c r="A182" i="39"/>
  <c r="R182" i="39" s="1"/>
  <c r="S181" i="39"/>
  <c r="T181" i="39" s="1"/>
  <c r="Q181" i="39"/>
  <c r="A181" i="39"/>
  <c r="R181" i="39" s="1"/>
  <c r="S180" i="39"/>
  <c r="T180" i="39" s="1"/>
  <c r="Q180" i="39"/>
  <c r="A180" i="39"/>
  <c r="R180" i="39" s="1"/>
  <c r="S179" i="39"/>
  <c r="T179" i="39" s="1"/>
  <c r="Q179" i="39"/>
  <c r="A179" i="39"/>
  <c r="R179" i="39" s="1"/>
  <c r="S178" i="39"/>
  <c r="T178" i="39" s="1"/>
  <c r="Q178" i="39"/>
  <c r="A178" i="39"/>
  <c r="R178" i="39" s="1"/>
  <c r="S177" i="39"/>
  <c r="T177" i="39" s="1"/>
  <c r="Q177" i="39"/>
  <c r="A177" i="39"/>
  <c r="R177" i="39" s="1"/>
  <c r="S176" i="39"/>
  <c r="T176" i="39" s="1"/>
  <c r="Q176" i="39"/>
  <c r="A176" i="39"/>
  <c r="R176" i="39" s="1"/>
  <c r="S175" i="39"/>
  <c r="T175" i="39" s="1"/>
  <c r="Q175" i="39"/>
  <c r="A175" i="39"/>
  <c r="R175" i="39" s="1"/>
  <c r="S174" i="39"/>
  <c r="T174" i="39" s="1"/>
  <c r="Q174" i="39"/>
  <c r="A174" i="39"/>
  <c r="R174" i="39" s="1"/>
  <c r="S173" i="39"/>
  <c r="T173" i="39" s="1"/>
  <c r="Q173" i="39"/>
  <c r="A173" i="39"/>
  <c r="R173" i="39" s="1"/>
  <c r="S172" i="39"/>
  <c r="T172" i="39" s="1"/>
  <c r="Q172" i="39"/>
  <c r="A172" i="39"/>
  <c r="R172" i="39" s="1"/>
  <c r="S171" i="39"/>
  <c r="T171" i="39" s="1"/>
  <c r="Q171" i="39"/>
  <c r="A171" i="39"/>
  <c r="R171" i="39" s="1"/>
  <c r="S170" i="39"/>
  <c r="T170" i="39" s="1"/>
  <c r="Q170" i="39"/>
  <c r="A170" i="39"/>
  <c r="R170" i="39" s="1"/>
  <c r="S169" i="39"/>
  <c r="T169" i="39" s="1"/>
  <c r="Q169" i="39"/>
  <c r="A169" i="39"/>
  <c r="R169" i="39" s="1"/>
  <c r="S168" i="39"/>
  <c r="T168" i="39" s="1"/>
  <c r="Q168" i="39"/>
  <c r="A168" i="39"/>
  <c r="R168" i="39" s="1"/>
  <c r="S167" i="39"/>
  <c r="T167" i="39" s="1"/>
  <c r="Q167" i="39"/>
  <c r="A167" i="39"/>
  <c r="R167" i="39" s="1"/>
  <c r="S166" i="39"/>
  <c r="T166" i="39" s="1"/>
  <c r="Q166" i="39"/>
  <c r="A166" i="39"/>
  <c r="R166" i="39" s="1"/>
  <c r="S165" i="39"/>
  <c r="T165" i="39" s="1"/>
  <c r="Q165" i="39"/>
  <c r="A165" i="39"/>
  <c r="R165" i="39" s="1"/>
  <c r="S164" i="39"/>
  <c r="T164" i="39" s="1"/>
  <c r="Q164" i="39"/>
  <c r="A164" i="39"/>
  <c r="R164" i="39" s="1"/>
  <c r="S163" i="39"/>
  <c r="T163" i="39" s="1"/>
  <c r="Q163" i="39"/>
  <c r="A163" i="39"/>
  <c r="R163" i="39" s="1"/>
  <c r="S162" i="39"/>
  <c r="T162" i="39" s="1"/>
  <c r="Q162" i="39"/>
  <c r="A162" i="39"/>
  <c r="R162" i="39" s="1"/>
  <c r="S161" i="39"/>
  <c r="T161" i="39" s="1"/>
  <c r="Q161" i="39"/>
  <c r="A161" i="39"/>
  <c r="R161" i="39" s="1"/>
  <c r="S160" i="39"/>
  <c r="T160" i="39" s="1"/>
  <c r="Q160" i="39"/>
  <c r="A160" i="39"/>
  <c r="R160" i="39" s="1"/>
  <c r="S159" i="39"/>
  <c r="T159" i="39" s="1"/>
  <c r="Q159" i="39"/>
  <c r="A159" i="39"/>
  <c r="R159" i="39" s="1"/>
  <c r="S158" i="39"/>
  <c r="T158" i="39" s="1"/>
  <c r="Q158" i="39"/>
  <c r="A158" i="39"/>
  <c r="R158" i="39" s="1"/>
  <c r="S157" i="39"/>
  <c r="T157" i="39" s="1"/>
  <c r="Q157" i="39"/>
  <c r="A157" i="39"/>
  <c r="R157" i="39" s="1"/>
  <c r="S156" i="39"/>
  <c r="T156" i="39" s="1"/>
  <c r="Q156" i="39"/>
  <c r="A156" i="39"/>
  <c r="R156" i="39" s="1"/>
  <c r="S155" i="39"/>
  <c r="T155" i="39" s="1"/>
  <c r="Q155" i="39"/>
  <c r="A155" i="39"/>
  <c r="R155" i="39" s="1"/>
  <c r="S154" i="39"/>
  <c r="T154" i="39" s="1"/>
  <c r="Q154" i="39"/>
  <c r="A154" i="39"/>
  <c r="R154" i="39" s="1"/>
  <c r="S153" i="39"/>
  <c r="T153" i="39" s="1"/>
  <c r="Q153" i="39"/>
  <c r="A153" i="39"/>
  <c r="R153" i="39" s="1"/>
  <c r="S152" i="39"/>
  <c r="T152" i="39" s="1"/>
  <c r="Q152" i="39"/>
  <c r="A152" i="39"/>
  <c r="R152" i="39" s="1"/>
  <c r="S151" i="39"/>
  <c r="T151" i="39" s="1"/>
  <c r="Q151" i="39"/>
  <c r="A151" i="39"/>
  <c r="R151" i="39" s="1"/>
  <c r="S150" i="39"/>
  <c r="T150" i="39" s="1"/>
  <c r="Q150" i="39"/>
  <c r="A150" i="39"/>
  <c r="R150" i="39" s="1"/>
  <c r="S149" i="39"/>
  <c r="T149" i="39" s="1"/>
  <c r="Q149" i="39"/>
  <c r="A149" i="39"/>
  <c r="R149" i="39" s="1"/>
  <c r="S148" i="39"/>
  <c r="T148" i="39" s="1"/>
  <c r="Q148" i="39"/>
  <c r="A148" i="39"/>
  <c r="R148" i="39" s="1"/>
  <c r="S147" i="39"/>
  <c r="T147" i="39" s="1"/>
  <c r="Q147" i="39"/>
  <c r="A147" i="39"/>
  <c r="R147" i="39" s="1"/>
  <c r="S146" i="39"/>
  <c r="T146" i="39" s="1"/>
  <c r="Q146" i="39"/>
  <c r="A146" i="39"/>
  <c r="R146" i="39" s="1"/>
  <c r="S145" i="39"/>
  <c r="T145" i="39" s="1"/>
  <c r="Q145" i="39"/>
  <c r="A145" i="39"/>
  <c r="R145" i="39" s="1"/>
  <c r="S144" i="39"/>
  <c r="T144" i="39" s="1"/>
  <c r="Q144" i="39"/>
  <c r="A144" i="39"/>
  <c r="R144" i="39" s="1"/>
  <c r="S143" i="39"/>
  <c r="T143" i="39" s="1"/>
  <c r="Q143" i="39"/>
  <c r="A143" i="39"/>
  <c r="R143" i="39" s="1"/>
  <c r="S142" i="39"/>
  <c r="T142" i="39" s="1"/>
  <c r="Q142" i="39"/>
  <c r="A142" i="39"/>
  <c r="R142" i="39" s="1"/>
  <c r="S141" i="39"/>
  <c r="T141" i="39" s="1"/>
  <c r="Q141" i="39"/>
  <c r="A141" i="39"/>
  <c r="R141" i="39" s="1"/>
  <c r="S140" i="39"/>
  <c r="T140" i="39" s="1"/>
  <c r="Q140" i="39"/>
  <c r="A140" i="39"/>
  <c r="R140" i="39" s="1"/>
  <c r="S139" i="39"/>
  <c r="T139" i="39" s="1"/>
  <c r="Q139" i="39"/>
  <c r="A139" i="39"/>
  <c r="R139" i="39" s="1"/>
  <c r="S138" i="39"/>
  <c r="T138" i="39" s="1"/>
  <c r="Q138" i="39"/>
  <c r="A138" i="39"/>
  <c r="R138" i="39" s="1"/>
  <c r="S137" i="39"/>
  <c r="T137" i="39" s="1"/>
  <c r="Q137" i="39"/>
  <c r="A137" i="39"/>
  <c r="R137" i="39" s="1"/>
  <c r="S136" i="39"/>
  <c r="T136" i="39" s="1"/>
  <c r="Q136" i="39"/>
  <c r="A136" i="39"/>
  <c r="R136" i="39" s="1"/>
  <c r="S135" i="39"/>
  <c r="T135" i="39" s="1"/>
  <c r="Q135" i="39"/>
  <c r="A135" i="39" s="1"/>
  <c r="R135" i="39" s="1"/>
  <c r="S134" i="39"/>
  <c r="T134" i="39" s="1"/>
  <c r="Q134" i="39"/>
  <c r="A134" i="39"/>
  <c r="R134" i="39" s="1"/>
  <c r="S133" i="39"/>
  <c r="T133" i="39" s="1"/>
  <c r="S132" i="39"/>
  <c r="T132" i="39" s="1"/>
  <c r="Q132" i="39"/>
  <c r="A132" i="39"/>
  <c r="R132" i="39" s="1"/>
  <c r="S131" i="39"/>
  <c r="T131" i="39" s="1"/>
  <c r="S130" i="39"/>
  <c r="T130" i="39" s="1"/>
  <c r="S129" i="39"/>
  <c r="T129" i="39" s="1"/>
  <c r="Q129" i="39"/>
  <c r="A129" i="39"/>
  <c r="R129" i="39" s="1"/>
  <c r="S128" i="39"/>
  <c r="T128" i="39" s="1"/>
  <c r="S127" i="39"/>
  <c r="T127" i="39" s="1"/>
  <c r="S126" i="39"/>
  <c r="T126" i="39" s="1"/>
  <c r="S125" i="39"/>
  <c r="T125" i="39" s="1"/>
  <c r="S124" i="39"/>
  <c r="T124" i="39" s="1"/>
  <c r="Q124" i="39"/>
  <c r="A124" i="39"/>
  <c r="R124" i="39" s="1"/>
  <c r="S123" i="39"/>
  <c r="T123" i="39" s="1"/>
  <c r="S122" i="39"/>
  <c r="T122" i="39" s="1"/>
  <c r="S121" i="39"/>
  <c r="T121" i="39" s="1"/>
  <c r="S120" i="39"/>
  <c r="T120" i="39" s="1"/>
  <c r="S119" i="39"/>
  <c r="T119" i="39" s="1"/>
  <c r="S118" i="39"/>
  <c r="T118" i="39" s="1"/>
  <c r="S117" i="39"/>
  <c r="T117" i="39" s="1"/>
  <c r="S116" i="39"/>
  <c r="T116" i="39" s="1"/>
  <c r="Q116" i="39"/>
  <c r="A116" i="39"/>
  <c r="R116" i="39" s="1"/>
  <c r="S115" i="39"/>
  <c r="T115" i="39" s="1"/>
  <c r="S114" i="39"/>
  <c r="T114" i="39" s="1"/>
  <c r="S113" i="39"/>
  <c r="T113" i="39" s="1"/>
  <c r="S112" i="39"/>
  <c r="T112" i="39" s="1"/>
  <c r="S111" i="39"/>
  <c r="T111" i="39" s="1"/>
  <c r="S110" i="39"/>
  <c r="T110" i="39" s="1"/>
  <c r="S109" i="39"/>
  <c r="T109" i="39" s="1"/>
  <c r="S108" i="39"/>
  <c r="T108" i="39" s="1"/>
  <c r="S107" i="39"/>
  <c r="T107" i="39" s="1"/>
  <c r="S106" i="39"/>
  <c r="T106" i="39" s="1"/>
  <c r="S105" i="39"/>
  <c r="T105" i="39" s="1"/>
  <c r="S104" i="39"/>
  <c r="T104" i="39" s="1"/>
  <c r="S103" i="39"/>
  <c r="T103" i="39" s="1"/>
  <c r="S102" i="39"/>
  <c r="T102" i="39" s="1"/>
  <c r="S101" i="39"/>
  <c r="T101" i="39" s="1"/>
  <c r="Q101" i="39"/>
  <c r="A101" i="39"/>
  <c r="R101" i="39" s="1"/>
  <c r="S100" i="39"/>
  <c r="T100" i="39" s="1"/>
  <c r="S99" i="39"/>
  <c r="T99" i="39" s="1"/>
  <c r="S98" i="39"/>
  <c r="T98" i="39" s="1"/>
  <c r="S97" i="39"/>
  <c r="T97" i="39" s="1"/>
  <c r="S96" i="39"/>
  <c r="T96" i="39" s="1"/>
  <c r="Q96" i="39"/>
  <c r="A96" i="39"/>
  <c r="R96" i="39" s="1"/>
  <c r="S95" i="39"/>
  <c r="T95" i="39" s="1"/>
  <c r="S94" i="39"/>
  <c r="T94" i="39" s="1"/>
  <c r="S93" i="39"/>
  <c r="T93" i="39" s="1"/>
  <c r="S92" i="39"/>
  <c r="T92" i="39" s="1"/>
  <c r="S91" i="39"/>
  <c r="T91" i="39" s="1"/>
  <c r="S90" i="39"/>
  <c r="T90" i="39" s="1"/>
  <c r="S89" i="39"/>
  <c r="T89" i="39" s="1"/>
  <c r="S88" i="39"/>
  <c r="T88" i="39" s="1"/>
  <c r="Q88" i="39"/>
  <c r="A88" i="39" s="1"/>
  <c r="R88" i="39" s="1"/>
  <c r="S87" i="39"/>
  <c r="T87" i="39" s="1"/>
  <c r="S86" i="39"/>
  <c r="T86" i="39" s="1"/>
  <c r="S85" i="39"/>
  <c r="T85" i="39" s="1"/>
  <c r="S84" i="39"/>
  <c r="T84" i="39" s="1"/>
  <c r="Q84" i="39"/>
  <c r="A84" i="39"/>
  <c r="R84" i="39" s="1"/>
  <c r="S83" i="39"/>
  <c r="T83" i="39" s="1"/>
  <c r="S82" i="39"/>
  <c r="T82" i="39" s="1"/>
  <c r="S81" i="39"/>
  <c r="T81" i="39" s="1"/>
  <c r="S80" i="39"/>
  <c r="T80" i="39" s="1"/>
  <c r="Q80" i="39"/>
  <c r="A80" i="39"/>
  <c r="R80" i="39" s="1"/>
  <c r="S79" i="39"/>
  <c r="T79" i="39" s="1"/>
  <c r="S78" i="39"/>
  <c r="T78" i="39" s="1"/>
  <c r="S77" i="39"/>
  <c r="T77" i="39" s="1"/>
  <c r="S76" i="39"/>
  <c r="T76" i="39" s="1"/>
  <c r="S75" i="39"/>
  <c r="T75" i="39" s="1"/>
  <c r="Q75" i="39"/>
  <c r="A75" i="39" s="1"/>
  <c r="R75" i="39" s="1"/>
  <c r="S74" i="39"/>
  <c r="T74" i="39" s="1"/>
  <c r="S73" i="39"/>
  <c r="T73" i="39" s="1"/>
  <c r="S72" i="39"/>
  <c r="T72" i="39" s="1"/>
  <c r="S71" i="39"/>
  <c r="T71" i="39" s="1"/>
  <c r="S70" i="39"/>
  <c r="T70" i="39" s="1"/>
  <c r="Q70" i="39"/>
  <c r="A70" i="39"/>
  <c r="R70" i="39" s="1"/>
  <c r="S69" i="39"/>
  <c r="T69" i="39" s="1"/>
  <c r="S68" i="39"/>
  <c r="T68" i="39" s="1"/>
  <c r="S67" i="39"/>
  <c r="T67" i="39" s="1"/>
  <c r="S66" i="39"/>
  <c r="T66" i="39" s="1"/>
  <c r="S65" i="39"/>
  <c r="T65" i="39" s="1"/>
  <c r="Q65" i="39"/>
  <c r="A65" i="39" s="1"/>
  <c r="R65" i="39" s="1"/>
  <c r="S64" i="39"/>
  <c r="T64" i="39" s="1"/>
  <c r="S63" i="39"/>
  <c r="T63" i="39" s="1"/>
  <c r="S62" i="39"/>
  <c r="T62" i="39" s="1"/>
  <c r="S61" i="39"/>
  <c r="T61" i="39" s="1"/>
  <c r="Q61" i="39"/>
  <c r="A61" i="39"/>
  <c r="R61" i="39" s="1"/>
  <c r="S60" i="39"/>
  <c r="T60" i="39" s="1"/>
  <c r="Q60" i="39"/>
  <c r="A60" i="39"/>
  <c r="R60" i="39" s="1"/>
  <c r="S59" i="39"/>
  <c r="T59" i="39" s="1"/>
  <c r="S58" i="39"/>
  <c r="T58" i="39" s="1"/>
  <c r="S57" i="39"/>
  <c r="T57" i="39" s="1"/>
  <c r="S56" i="39"/>
  <c r="T56" i="39" s="1"/>
  <c r="S55" i="39"/>
  <c r="T55" i="39" s="1"/>
  <c r="S54" i="39"/>
  <c r="T54" i="39" s="1"/>
  <c r="S53" i="39"/>
  <c r="T53" i="39" s="1"/>
  <c r="S52" i="39"/>
  <c r="T52" i="39" s="1"/>
  <c r="S51" i="39"/>
  <c r="T51" i="39" s="1"/>
  <c r="S50" i="39"/>
  <c r="T50" i="39" s="1"/>
  <c r="S49" i="39"/>
  <c r="T49" i="39" s="1"/>
  <c r="S48" i="39"/>
  <c r="T48" i="39" s="1"/>
  <c r="S47" i="39"/>
  <c r="T47" i="39" s="1"/>
  <c r="S46" i="39"/>
  <c r="T46" i="39" s="1"/>
  <c r="S45" i="39"/>
  <c r="T45" i="39" s="1"/>
  <c r="S44" i="39"/>
  <c r="T44" i="39" s="1"/>
  <c r="S43" i="39"/>
  <c r="T43" i="39" s="1"/>
  <c r="S42" i="39"/>
  <c r="T42" i="39" s="1"/>
  <c r="S41" i="39"/>
  <c r="T41" i="39" s="1"/>
  <c r="S40" i="39"/>
  <c r="T40" i="39" s="1"/>
  <c r="Q40" i="39"/>
  <c r="A40" i="39"/>
  <c r="R40" i="39" s="1"/>
  <c r="S39" i="39"/>
  <c r="T39" i="39" s="1"/>
  <c r="S38" i="39"/>
  <c r="T38" i="39" s="1"/>
  <c r="S37" i="39"/>
  <c r="T37" i="39" s="1"/>
  <c r="S36" i="39"/>
  <c r="T36" i="39" s="1"/>
  <c r="S35" i="39"/>
  <c r="T35" i="39" s="1"/>
  <c r="S34" i="39"/>
  <c r="T34" i="39" s="1"/>
  <c r="S33" i="39"/>
  <c r="T33" i="39" s="1"/>
  <c r="S32" i="39"/>
  <c r="T32" i="39" s="1"/>
  <c r="S31" i="39"/>
  <c r="T31" i="39" s="1"/>
  <c r="S30" i="39"/>
  <c r="T30" i="39" s="1"/>
  <c r="S29" i="39"/>
  <c r="T29" i="39" s="1"/>
  <c r="S28" i="39"/>
  <c r="T28" i="39" s="1"/>
  <c r="S27" i="39"/>
  <c r="T27" i="39" s="1"/>
  <c r="S26" i="39"/>
  <c r="T26" i="39" s="1"/>
  <c r="S25" i="39"/>
  <c r="T25" i="39" s="1"/>
  <c r="S24" i="39"/>
  <c r="T24" i="39" s="1"/>
  <c r="Q24" i="39"/>
  <c r="A24" i="39" s="1"/>
  <c r="R24" i="39" s="1"/>
  <c r="S23" i="39"/>
  <c r="T23" i="39" s="1"/>
  <c r="S22" i="39"/>
  <c r="T22" i="39" s="1"/>
  <c r="S21" i="39"/>
  <c r="T21" i="39" s="1"/>
  <c r="S20" i="39"/>
  <c r="T20" i="39" s="1"/>
  <c r="S19" i="39"/>
  <c r="T19" i="39" s="1"/>
  <c r="S18" i="39"/>
  <c r="T18" i="39" s="1"/>
  <c r="S17" i="39"/>
  <c r="T17" i="39" s="1"/>
  <c r="S16" i="39"/>
  <c r="T16" i="39" s="1"/>
  <c r="S15" i="39"/>
  <c r="T15" i="39" s="1"/>
  <c r="Q15" i="39"/>
  <c r="A15" i="39"/>
  <c r="R15" i="39" s="1"/>
  <c r="S14" i="39"/>
  <c r="T14" i="39" s="1"/>
  <c r="S13" i="39"/>
  <c r="T13" i="39" s="1"/>
  <c r="S12" i="39"/>
  <c r="T12" i="39" s="1"/>
  <c r="Q12" i="39"/>
  <c r="A12" i="39"/>
  <c r="R12" i="39" s="1"/>
  <c r="S11" i="39"/>
  <c r="T11" i="39" s="1"/>
  <c r="S10" i="39"/>
  <c r="T10" i="39" s="1"/>
  <c r="S9" i="39"/>
  <c r="T9" i="39" s="1"/>
  <c r="S8" i="39"/>
  <c r="T8" i="39" s="1"/>
  <c r="AA7" i="39"/>
  <c r="Z7" i="39"/>
  <c r="S7" i="39"/>
  <c r="T7" i="39" s="1"/>
  <c r="Q8" i="33" l="1"/>
  <c r="Q9" i="33"/>
  <c r="Q10" i="33"/>
  <c r="Q11" i="33"/>
  <c r="Q12" i="33"/>
  <c r="Q13" i="33"/>
  <c r="Q14" i="33"/>
  <c r="Q15" i="33"/>
  <c r="Q16" i="33"/>
  <c r="Q17" i="33"/>
  <c r="Q18" i="33"/>
  <c r="Q19" i="33"/>
  <c r="Q20" i="33"/>
  <c r="Q21" i="33"/>
  <c r="Q22" i="33"/>
  <c r="Q23" i="33"/>
  <c r="Q24" i="33"/>
  <c r="Q25" i="33"/>
  <c r="S384" i="33"/>
  <c r="T384" i="33" s="1"/>
  <c r="A384" i="33"/>
  <c r="R384" i="33" s="1"/>
  <c r="S383" i="33"/>
  <c r="T383" i="33" s="1"/>
  <c r="A383" i="33"/>
  <c r="R383" i="33" s="1"/>
  <c r="S382" i="33"/>
  <c r="T382" i="33" s="1"/>
  <c r="A382" i="33"/>
  <c r="R382" i="33" s="1"/>
  <c r="S381" i="33"/>
  <c r="T381" i="33" s="1"/>
  <c r="A381" i="33"/>
  <c r="R381" i="33" s="1"/>
  <c r="S380" i="33"/>
  <c r="T380" i="33" s="1"/>
  <c r="A380" i="33"/>
  <c r="R380" i="33" s="1"/>
  <c r="S379" i="33"/>
  <c r="T379" i="33" s="1"/>
  <c r="A379" i="33"/>
  <c r="R379" i="33" s="1"/>
  <c r="S378" i="33"/>
  <c r="T378" i="33" s="1"/>
  <c r="A378" i="33"/>
  <c r="R378" i="33" s="1"/>
  <c r="S377" i="33"/>
  <c r="T377" i="33" s="1"/>
  <c r="A377" i="33"/>
  <c r="R377" i="33" s="1"/>
  <c r="S376" i="33"/>
  <c r="T376" i="33" s="1"/>
  <c r="A376" i="33"/>
  <c r="R376" i="33" s="1"/>
  <c r="A375" i="33"/>
  <c r="R375" i="33" s="1"/>
  <c r="S374" i="33"/>
  <c r="T374" i="33" s="1"/>
  <c r="A374" i="33"/>
  <c r="R374" i="33" s="1"/>
  <c r="S373" i="33"/>
  <c r="T373" i="33" s="1"/>
  <c r="A373" i="33"/>
  <c r="R373" i="33" s="1"/>
  <c r="S372" i="33"/>
  <c r="T372" i="33" s="1"/>
  <c r="A372" i="33"/>
  <c r="R372" i="33" s="1"/>
  <c r="S371" i="33"/>
  <c r="T371" i="33" s="1"/>
  <c r="A371" i="33"/>
  <c r="R371" i="33" s="1"/>
  <c r="S370" i="33"/>
  <c r="T370" i="33" s="1"/>
  <c r="A370" i="33"/>
  <c r="R370" i="33" s="1"/>
  <c r="S369" i="33"/>
  <c r="T369" i="33" s="1"/>
  <c r="A369" i="33"/>
  <c r="R369" i="33" s="1"/>
  <c r="S368" i="33"/>
  <c r="T368" i="33" s="1"/>
  <c r="A368" i="33"/>
  <c r="R368" i="33" s="1"/>
  <c r="S367" i="33"/>
  <c r="T367" i="33" s="1"/>
  <c r="A367" i="33"/>
  <c r="R367" i="33" s="1"/>
  <c r="S366" i="33"/>
  <c r="T366" i="33" s="1"/>
  <c r="A366" i="33"/>
  <c r="R366" i="33" s="1"/>
  <c r="S365" i="33"/>
  <c r="T365" i="33" s="1"/>
  <c r="A365" i="33"/>
  <c r="R365" i="33" s="1"/>
  <c r="S364" i="33"/>
  <c r="T364" i="33" s="1"/>
  <c r="A364" i="33"/>
  <c r="R364" i="33" s="1"/>
  <c r="S363" i="33"/>
  <c r="T363" i="33" s="1"/>
  <c r="A363" i="33"/>
  <c r="R363" i="33" s="1"/>
  <c r="S362" i="33"/>
  <c r="T362" i="33" s="1"/>
  <c r="A362" i="33"/>
  <c r="R362" i="33" s="1"/>
  <c r="A361" i="33"/>
  <c r="A360" i="33"/>
  <c r="A359" i="33"/>
  <c r="A358" i="33"/>
  <c r="A357" i="33"/>
  <c r="A356" i="33"/>
  <c r="A355" i="33"/>
  <c r="A354" i="33"/>
  <c r="A353" i="33"/>
  <c r="A352" i="33"/>
  <c r="A351" i="33"/>
  <c r="A350" i="33"/>
  <c r="A349" i="33"/>
  <c r="A348" i="33"/>
  <c r="A347" i="33"/>
  <c r="A346" i="33"/>
  <c r="A345" i="33"/>
  <c r="A344" i="33"/>
  <c r="S343" i="33"/>
  <c r="T343" i="33" s="1"/>
  <c r="A343" i="33"/>
  <c r="R343" i="33" s="1"/>
  <c r="A342" i="33"/>
  <c r="A341" i="33"/>
  <c r="A340" i="33"/>
  <c r="S339" i="33"/>
  <c r="T339" i="33" s="1"/>
  <c r="A339" i="33"/>
  <c r="R339" i="33" s="1"/>
  <c r="S338" i="33"/>
  <c r="T338" i="33" s="1"/>
  <c r="A338" i="33"/>
  <c r="R338" i="33" s="1"/>
  <c r="S337" i="33"/>
  <c r="T337" i="33" s="1"/>
  <c r="A337" i="33"/>
  <c r="R337" i="33" s="1"/>
  <c r="S336" i="33"/>
  <c r="T336" i="33" s="1"/>
  <c r="A336" i="33"/>
  <c r="R336" i="33" s="1"/>
  <c r="S335" i="33"/>
  <c r="T335" i="33" s="1"/>
  <c r="A335" i="33"/>
  <c r="R335" i="33" s="1"/>
  <c r="S334" i="33"/>
  <c r="T334" i="33" s="1"/>
  <c r="A334" i="33"/>
  <c r="R334" i="33" s="1"/>
  <c r="S333" i="33"/>
  <c r="T333" i="33" s="1"/>
  <c r="A333" i="33"/>
  <c r="R333" i="33" s="1"/>
  <c r="S332" i="33"/>
  <c r="T332" i="33" s="1"/>
  <c r="A332" i="33"/>
  <c r="R332" i="33" s="1"/>
  <c r="S331" i="33"/>
  <c r="T331" i="33" s="1"/>
  <c r="A331" i="33"/>
  <c r="R331" i="33" s="1"/>
  <c r="S330" i="33"/>
  <c r="T330" i="33" s="1"/>
  <c r="Q330" i="33"/>
  <c r="A330" i="33"/>
  <c r="R330" i="33" s="1"/>
  <c r="S329" i="33"/>
  <c r="T329" i="33" s="1"/>
  <c r="Q329" i="33"/>
  <c r="A329" i="33"/>
  <c r="R329" i="33" s="1"/>
  <c r="S328" i="33"/>
  <c r="T328" i="33" s="1"/>
  <c r="Q328" i="33"/>
  <c r="A328" i="33"/>
  <c r="R328" i="33" s="1"/>
  <c r="S327" i="33"/>
  <c r="T327" i="33" s="1"/>
  <c r="Q327" i="33"/>
  <c r="A327" i="33"/>
  <c r="R327" i="33" s="1"/>
  <c r="S326" i="33"/>
  <c r="T326" i="33" s="1"/>
  <c r="Q326" i="33"/>
  <c r="A326" i="33"/>
  <c r="R326" i="33" s="1"/>
  <c r="S325" i="33"/>
  <c r="T325" i="33" s="1"/>
  <c r="Q325" i="33"/>
  <c r="A325" i="33"/>
  <c r="R325" i="33" s="1"/>
  <c r="S324" i="33"/>
  <c r="T324" i="33" s="1"/>
  <c r="Q324" i="33"/>
  <c r="A324" i="33"/>
  <c r="R324" i="33" s="1"/>
  <c r="S323" i="33"/>
  <c r="T323" i="33" s="1"/>
  <c r="Q323" i="33"/>
  <c r="A323" i="33"/>
  <c r="R323" i="33" s="1"/>
  <c r="S322" i="33"/>
  <c r="T322" i="33" s="1"/>
  <c r="Q322" i="33"/>
  <c r="A322" i="33"/>
  <c r="R322" i="33" s="1"/>
  <c r="S321" i="33"/>
  <c r="T321" i="33" s="1"/>
  <c r="Q321" i="33"/>
  <c r="A321" i="33"/>
  <c r="R321" i="33" s="1"/>
  <c r="S320" i="33"/>
  <c r="T320" i="33" s="1"/>
  <c r="Q320" i="33"/>
  <c r="A320" i="33"/>
  <c r="R320" i="33" s="1"/>
  <c r="S319" i="33"/>
  <c r="T319" i="33" s="1"/>
  <c r="Q319" i="33"/>
  <c r="A319" i="33"/>
  <c r="R319" i="33" s="1"/>
  <c r="S318" i="33"/>
  <c r="T318" i="33" s="1"/>
  <c r="Q318" i="33"/>
  <c r="A318" i="33"/>
  <c r="R318" i="33" s="1"/>
  <c r="S317" i="33"/>
  <c r="T317" i="33" s="1"/>
  <c r="Q317" i="33"/>
  <c r="A317" i="33"/>
  <c r="R317" i="33" s="1"/>
  <c r="S316" i="33"/>
  <c r="T316" i="33" s="1"/>
  <c r="Q316" i="33"/>
  <c r="A316" i="33"/>
  <c r="R316" i="33" s="1"/>
  <c r="S315" i="33"/>
  <c r="T315" i="33" s="1"/>
  <c r="Q315" i="33"/>
  <c r="A315" i="33"/>
  <c r="R315" i="33" s="1"/>
  <c r="S314" i="33"/>
  <c r="T314" i="33" s="1"/>
  <c r="Q314" i="33"/>
  <c r="A314" i="33"/>
  <c r="R314" i="33" s="1"/>
  <c r="S313" i="33"/>
  <c r="T313" i="33" s="1"/>
  <c r="Q313" i="33"/>
  <c r="A313" i="33"/>
  <c r="R313" i="33" s="1"/>
  <c r="S312" i="33"/>
  <c r="T312" i="33" s="1"/>
  <c r="Q312" i="33"/>
  <c r="A312" i="33"/>
  <c r="R312" i="33" s="1"/>
  <c r="S311" i="33"/>
  <c r="T311" i="33" s="1"/>
  <c r="Q311" i="33"/>
  <c r="A311" i="33"/>
  <c r="R311" i="33" s="1"/>
  <c r="S310" i="33"/>
  <c r="T310" i="33" s="1"/>
  <c r="Q310" i="33"/>
  <c r="A310" i="33"/>
  <c r="R310" i="33" s="1"/>
  <c r="S309" i="33"/>
  <c r="T309" i="33" s="1"/>
  <c r="Q309" i="33"/>
  <c r="A309" i="33"/>
  <c r="R309" i="33" s="1"/>
  <c r="S308" i="33"/>
  <c r="T308" i="33" s="1"/>
  <c r="Q308" i="33"/>
  <c r="A308" i="33"/>
  <c r="R308" i="33" s="1"/>
  <c r="S307" i="33"/>
  <c r="T307" i="33" s="1"/>
  <c r="Q307" i="33"/>
  <c r="A307" i="33"/>
  <c r="R307" i="33" s="1"/>
  <c r="S306" i="33"/>
  <c r="T306" i="33" s="1"/>
  <c r="Q306" i="33"/>
  <c r="A306" i="33"/>
  <c r="R306" i="33" s="1"/>
  <c r="S305" i="33"/>
  <c r="T305" i="33" s="1"/>
  <c r="Q305" i="33"/>
  <c r="A305" i="33"/>
  <c r="R305" i="33" s="1"/>
  <c r="S304" i="33"/>
  <c r="T304" i="33" s="1"/>
  <c r="Q304" i="33"/>
  <c r="A304" i="33"/>
  <c r="R304" i="33" s="1"/>
  <c r="S303" i="33"/>
  <c r="T303" i="33" s="1"/>
  <c r="Q303" i="33"/>
  <c r="A303" i="33"/>
  <c r="R303" i="33" s="1"/>
  <c r="S302" i="33"/>
  <c r="T302" i="33" s="1"/>
  <c r="Q302" i="33"/>
  <c r="A302" i="33"/>
  <c r="R302" i="33" s="1"/>
  <c r="S301" i="33"/>
  <c r="T301" i="33" s="1"/>
  <c r="Q301" i="33"/>
  <c r="A301" i="33"/>
  <c r="R301" i="33" s="1"/>
  <c r="S300" i="33"/>
  <c r="T300" i="33" s="1"/>
  <c r="Q300" i="33"/>
  <c r="A300" i="33"/>
  <c r="R300" i="33" s="1"/>
  <c r="S299" i="33"/>
  <c r="T299" i="33" s="1"/>
  <c r="Q299" i="33"/>
  <c r="A299" i="33"/>
  <c r="R299" i="33" s="1"/>
  <c r="S298" i="33"/>
  <c r="T298" i="33" s="1"/>
  <c r="Q298" i="33"/>
  <c r="A298" i="33"/>
  <c r="R298" i="33" s="1"/>
  <c r="S297" i="33"/>
  <c r="T297" i="33" s="1"/>
  <c r="Q297" i="33"/>
  <c r="A297" i="33"/>
  <c r="R297" i="33" s="1"/>
  <c r="S296" i="33"/>
  <c r="T296" i="33" s="1"/>
  <c r="Q296" i="33"/>
  <c r="A296" i="33"/>
  <c r="R296" i="33" s="1"/>
  <c r="S295" i="33"/>
  <c r="T295" i="33" s="1"/>
  <c r="Q295" i="33"/>
  <c r="A295" i="33"/>
  <c r="R295" i="33" s="1"/>
  <c r="S294" i="33"/>
  <c r="T294" i="33" s="1"/>
  <c r="Q294" i="33"/>
  <c r="A294" i="33"/>
  <c r="R294" i="33" s="1"/>
  <c r="S293" i="33"/>
  <c r="T293" i="33" s="1"/>
  <c r="Q293" i="33"/>
  <c r="A293" i="33"/>
  <c r="R293" i="33" s="1"/>
  <c r="S292" i="33"/>
  <c r="T292" i="33" s="1"/>
  <c r="Q292" i="33"/>
  <c r="A292" i="33"/>
  <c r="R292" i="33" s="1"/>
  <c r="S291" i="33"/>
  <c r="T291" i="33" s="1"/>
  <c r="Q291" i="33"/>
  <c r="A291" i="33"/>
  <c r="R291" i="33" s="1"/>
  <c r="S290" i="33"/>
  <c r="T290" i="33" s="1"/>
  <c r="Q290" i="33"/>
  <c r="A290" i="33"/>
  <c r="R290" i="33" s="1"/>
  <c r="S289" i="33"/>
  <c r="T289" i="33" s="1"/>
  <c r="Q289" i="33"/>
  <c r="A289" i="33"/>
  <c r="R289" i="33" s="1"/>
  <c r="S288" i="33"/>
  <c r="T288" i="33" s="1"/>
  <c r="Q288" i="33"/>
  <c r="A288" i="33"/>
  <c r="R288" i="33" s="1"/>
  <c r="S287" i="33"/>
  <c r="T287" i="33" s="1"/>
  <c r="Q287" i="33"/>
  <c r="A287" i="33"/>
  <c r="R287" i="33" s="1"/>
  <c r="S286" i="33"/>
  <c r="T286" i="33" s="1"/>
  <c r="Q286" i="33"/>
  <c r="A286" i="33"/>
  <c r="R286" i="33" s="1"/>
  <c r="S285" i="33"/>
  <c r="T285" i="33" s="1"/>
  <c r="Q285" i="33"/>
  <c r="A285" i="33"/>
  <c r="R285" i="33" s="1"/>
  <c r="S284" i="33"/>
  <c r="T284" i="33" s="1"/>
  <c r="Q284" i="33"/>
  <c r="A284" i="33"/>
  <c r="R284" i="33" s="1"/>
  <c r="S283" i="33"/>
  <c r="T283" i="33" s="1"/>
  <c r="Q283" i="33"/>
  <c r="A283" i="33"/>
  <c r="R283" i="33" s="1"/>
  <c r="S282" i="33"/>
  <c r="T282" i="33" s="1"/>
  <c r="Q282" i="33"/>
  <c r="A282" i="33"/>
  <c r="R282" i="33" s="1"/>
  <c r="S281" i="33"/>
  <c r="T281" i="33" s="1"/>
  <c r="Q281" i="33"/>
  <c r="A281" i="33"/>
  <c r="R281" i="33" s="1"/>
  <c r="S280" i="33"/>
  <c r="T280" i="33" s="1"/>
  <c r="Q280" i="33"/>
  <c r="A280" i="33"/>
  <c r="R280" i="33" s="1"/>
  <c r="S279" i="33"/>
  <c r="T279" i="33" s="1"/>
  <c r="Q279" i="33"/>
  <c r="A279" i="33"/>
  <c r="R279" i="33" s="1"/>
  <c r="S278" i="33"/>
  <c r="T278" i="33" s="1"/>
  <c r="Q278" i="33"/>
  <c r="A278" i="33"/>
  <c r="R278" i="33" s="1"/>
  <c r="S277" i="33"/>
  <c r="T277" i="33" s="1"/>
  <c r="Q277" i="33"/>
  <c r="A277" i="33"/>
  <c r="R277" i="33" s="1"/>
  <c r="S276" i="33"/>
  <c r="T276" i="33" s="1"/>
  <c r="Q276" i="33"/>
  <c r="A276" i="33"/>
  <c r="R276" i="33" s="1"/>
  <c r="S275" i="33"/>
  <c r="T275" i="33" s="1"/>
  <c r="Q275" i="33"/>
  <c r="A275" i="33"/>
  <c r="R275" i="33" s="1"/>
  <c r="S274" i="33"/>
  <c r="T274" i="33" s="1"/>
  <c r="Q274" i="33"/>
  <c r="A274" i="33"/>
  <c r="R274" i="33" s="1"/>
  <c r="S273" i="33"/>
  <c r="T273" i="33" s="1"/>
  <c r="Q273" i="33"/>
  <c r="A273" i="33"/>
  <c r="R273" i="33" s="1"/>
  <c r="S272" i="33"/>
  <c r="T272" i="33" s="1"/>
  <c r="Q272" i="33"/>
  <c r="A272" i="33"/>
  <c r="R272" i="33" s="1"/>
  <c r="S271" i="33"/>
  <c r="T271" i="33" s="1"/>
  <c r="Q271" i="33"/>
  <c r="A271" i="33"/>
  <c r="R271" i="33" s="1"/>
  <c r="S270" i="33"/>
  <c r="T270" i="33" s="1"/>
  <c r="Q270" i="33"/>
  <c r="A270" i="33"/>
  <c r="R270" i="33" s="1"/>
  <c r="S269" i="33"/>
  <c r="T269" i="33" s="1"/>
  <c r="Q269" i="33"/>
  <c r="A269" i="33"/>
  <c r="R269" i="33" s="1"/>
  <c r="S268" i="33"/>
  <c r="T268" i="33" s="1"/>
  <c r="Q268" i="33"/>
  <c r="A268" i="33"/>
  <c r="R268" i="33" s="1"/>
  <c r="S267" i="33"/>
  <c r="T267" i="33" s="1"/>
  <c r="Q267" i="33"/>
  <c r="A267" i="33"/>
  <c r="R267" i="33" s="1"/>
  <c r="S266" i="33"/>
  <c r="T266" i="33" s="1"/>
  <c r="Q266" i="33"/>
  <c r="A266" i="33"/>
  <c r="R266" i="33" s="1"/>
  <c r="S265" i="33"/>
  <c r="T265" i="33" s="1"/>
  <c r="Q265" i="33"/>
  <c r="A265" i="33"/>
  <c r="R265" i="33" s="1"/>
  <c r="S264" i="33"/>
  <c r="T264" i="33" s="1"/>
  <c r="Q264" i="33"/>
  <c r="A264" i="33"/>
  <c r="R264" i="33" s="1"/>
  <c r="S263" i="33"/>
  <c r="T263" i="33" s="1"/>
  <c r="Q263" i="33"/>
  <c r="A263" i="33"/>
  <c r="R263" i="33" s="1"/>
  <c r="S262" i="33"/>
  <c r="T262" i="33" s="1"/>
  <c r="Q262" i="33"/>
  <c r="A262" i="33"/>
  <c r="R262" i="33" s="1"/>
  <c r="S261" i="33"/>
  <c r="T261" i="33" s="1"/>
  <c r="Q261" i="33"/>
  <c r="A261" i="33"/>
  <c r="R261" i="33" s="1"/>
  <c r="S260" i="33"/>
  <c r="T260" i="33" s="1"/>
  <c r="Q260" i="33"/>
  <c r="A260" i="33"/>
  <c r="R260" i="33" s="1"/>
  <c r="S259" i="33"/>
  <c r="T259" i="33" s="1"/>
  <c r="Q259" i="33"/>
  <c r="A259" i="33"/>
  <c r="R259" i="33" s="1"/>
  <c r="S258" i="33"/>
  <c r="T258" i="33" s="1"/>
  <c r="Q258" i="33"/>
  <c r="A258" i="33"/>
  <c r="R258" i="33" s="1"/>
  <c r="S257" i="33"/>
  <c r="T257" i="33" s="1"/>
  <c r="Q257" i="33"/>
  <c r="A257" i="33"/>
  <c r="R257" i="33" s="1"/>
  <c r="S256" i="33"/>
  <c r="T256" i="33" s="1"/>
  <c r="Q256" i="33"/>
  <c r="A256" i="33"/>
  <c r="R256" i="33" s="1"/>
  <c r="S255" i="33"/>
  <c r="T255" i="33" s="1"/>
  <c r="Q255" i="33"/>
  <c r="A255" i="33"/>
  <c r="R255" i="33" s="1"/>
  <c r="S254" i="33"/>
  <c r="T254" i="33" s="1"/>
  <c r="Q254" i="33"/>
  <c r="A254" i="33"/>
  <c r="R254" i="33" s="1"/>
  <c r="S253" i="33"/>
  <c r="T253" i="33" s="1"/>
  <c r="Q253" i="33"/>
  <c r="A253" i="33"/>
  <c r="R253" i="33" s="1"/>
  <c r="S252" i="33"/>
  <c r="T252" i="33" s="1"/>
  <c r="Q252" i="33"/>
  <c r="A252" i="33"/>
  <c r="R252" i="33" s="1"/>
  <c r="S251" i="33"/>
  <c r="T251" i="33" s="1"/>
  <c r="Q251" i="33"/>
  <c r="A251" i="33"/>
  <c r="R251" i="33" s="1"/>
  <c r="S250" i="33"/>
  <c r="T250" i="33" s="1"/>
  <c r="Q250" i="33"/>
  <c r="A250" i="33"/>
  <c r="R250" i="33" s="1"/>
  <c r="S249" i="33"/>
  <c r="T249" i="33" s="1"/>
  <c r="Q249" i="33"/>
  <c r="A249" i="33"/>
  <c r="R249" i="33" s="1"/>
  <c r="S248" i="33"/>
  <c r="T248" i="33" s="1"/>
  <c r="Q248" i="33"/>
  <c r="A248" i="33"/>
  <c r="R248" i="33" s="1"/>
  <c r="S247" i="33"/>
  <c r="T247" i="33" s="1"/>
  <c r="Q247" i="33"/>
  <c r="A247" i="33"/>
  <c r="R247" i="33" s="1"/>
  <c r="S246" i="33"/>
  <c r="T246" i="33" s="1"/>
  <c r="Q246" i="33"/>
  <c r="A246" i="33"/>
  <c r="R246" i="33" s="1"/>
  <c r="S245" i="33"/>
  <c r="T245" i="33" s="1"/>
  <c r="Q245" i="33"/>
  <c r="A245" i="33"/>
  <c r="R245" i="33" s="1"/>
  <c r="S244" i="33"/>
  <c r="T244" i="33" s="1"/>
  <c r="Q244" i="33"/>
  <c r="A244" i="33"/>
  <c r="R244" i="33" s="1"/>
  <c r="S243" i="33"/>
  <c r="T243" i="33" s="1"/>
  <c r="Q243" i="33"/>
  <c r="A243" i="33"/>
  <c r="R243" i="33" s="1"/>
  <c r="S242" i="33"/>
  <c r="T242" i="33" s="1"/>
  <c r="Q242" i="33"/>
  <c r="A242" i="33"/>
  <c r="R242" i="33" s="1"/>
  <c r="S241" i="33"/>
  <c r="T241" i="33" s="1"/>
  <c r="Q241" i="33"/>
  <c r="A241" i="33"/>
  <c r="R241" i="33" s="1"/>
  <c r="S240" i="33"/>
  <c r="T240" i="33" s="1"/>
  <c r="Q240" i="33"/>
  <c r="A240" i="33"/>
  <c r="R240" i="33" s="1"/>
  <c r="S239" i="33"/>
  <c r="T239" i="33" s="1"/>
  <c r="Q239" i="33"/>
  <c r="A239" i="33"/>
  <c r="R239" i="33" s="1"/>
  <c r="S238" i="33"/>
  <c r="T238" i="33" s="1"/>
  <c r="Q238" i="33"/>
  <c r="A238" i="33"/>
  <c r="R238" i="33" s="1"/>
  <c r="S237" i="33"/>
  <c r="T237" i="33" s="1"/>
  <c r="Q237" i="33"/>
  <c r="A237" i="33"/>
  <c r="R237" i="33" s="1"/>
  <c r="S236" i="33"/>
  <c r="T236" i="33" s="1"/>
  <c r="Q236" i="33"/>
  <c r="A236" i="33"/>
  <c r="R236" i="33" s="1"/>
  <c r="S235" i="33"/>
  <c r="T235" i="33" s="1"/>
  <c r="Q235" i="33"/>
  <c r="A235" i="33"/>
  <c r="R235" i="33" s="1"/>
  <c r="S234" i="33"/>
  <c r="T234" i="33" s="1"/>
  <c r="Q234" i="33"/>
  <c r="A234" i="33"/>
  <c r="R234" i="33" s="1"/>
  <c r="S233" i="33"/>
  <c r="T233" i="33" s="1"/>
  <c r="Q233" i="33"/>
  <c r="A233" i="33"/>
  <c r="R233" i="33" s="1"/>
  <c r="S232" i="33"/>
  <c r="T232" i="33" s="1"/>
  <c r="Q232" i="33"/>
  <c r="A232" i="33"/>
  <c r="R232" i="33" s="1"/>
  <c r="S231" i="33"/>
  <c r="T231" i="33" s="1"/>
  <c r="Q231" i="33"/>
  <c r="A231" i="33"/>
  <c r="R231" i="33" s="1"/>
  <c r="S230" i="33"/>
  <c r="T230" i="33" s="1"/>
  <c r="Q230" i="33"/>
  <c r="A230" i="33"/>
  <c r="R230" i="33" s="1"/>
  <c r="S229" i="33"/>
  <c r="T229" i="33" s="1"/>
  <c r="Q229" i="33"/>
  <c r="A229" i="33"/>
  <c r="R229" i="33" s="1"/>
  <c r="S228" i="33"/>
  <c r="T228" i="33" s="1"/>
  <c r="Q228" i="33"/>
  <c r="A228" i="33"/>
  <c r="R228" i="33" s="1"/>
  <c r="S227" i="33"/>
  <c r="T227" i="33" s="1"/>
  <c r="Q227" i="33"/>
  <c r="A227" i="33"/>
  <c r="R227" i="33" s="1"/>
  <c r="S226" i="33"/>
  <c r="T226" i="33" s="1"/>
  <c r="Q226" i="33"/>
  <c r="A226" i="33"/>
  <c r="R226" i="33" s="1"/>
  <c r="S225" i="33"/>
  <c r="T225" i="33" s="1"/>
  <c r="Q225" i="33"/>
  <c r="A225" i="33"/>
  <c r="R225" i="33" s="1"/>
  <c r="S224" i="33"/>
  <c r="T224" i="33" s="1"/>
  <c r="Q224" i="33"/>
  <c r="A224" i="33"/>
  <c r="R224" i="33" s="1"/>
  <c r="S223" i="33"/>
  <c r="T223" i="33" s="1"/>
  <c r="Q223" i="33"/>
  <c r="A223" i="33"/>
  <c r="R223" i="33" s="1"/>
  <c r="S222" i="33"/>
  <c r="T222" i="33" s="1"/>
  <c r="Q222" i="33"/>
  <c r="A222" i="33"/>
  <c r="R222" i="33" s="1"/>
  <c r="S221" i="33"/>
  <c r="T221" i="33" s="1"/>
  <c r="Q221" i="33"/>
  <c r="A221" i="33"/>
  <c r="R221" i="33" s="1"/>
  <c r="S220" i="33"/>
  <c r="T220" i="33" s="1"/>
  <c r="Q220" i="33"/>
  <c r="A220" i="33"/>
  <c r="R220" i="33" s="1"/>
  <c r="S219" i="33"/>
  <c r="T219" i="33" s="1"/>
  <c r="Q219" i="33"/>
  <c r="A219" i="33"/>
  <c r="R219" i="33" s="1"/>
  <c r="S218" i="33"/>
  <c r="T218" i="33" s="1"/>
  <c r="Q218" i="33"/>
  <c r="A218" i="33"/>
  <c r="R218" i="33" s="1"/>
  <c r="S217" i="33"/>
  <c r="T217" i="33" s="1"/>
  <c r="Q217" i="33"/>
  <c r="A217" i="33"/>
  <c r="R217" i="33" s="1"/>
  <c r="S216" i="33"/>
  <c r="T216" i="33" s="1"/>
  <c r="Q216" i="33"/>
  <c r="A216" i="33"/>
  <c r="R216" i="33" s="1"/>
  <c r="S215" i="33"/>
  <c r="T215" i="33" s="1"/>
  <c r="Q215" i="33"/>
  <c r="A215" i="33"/>
  <c r="R215" i="33" s="1"/>
  <c r="S214" i="33"/>
  <c r="T214" i="33" s="1"/>
  <c r="Q214" i="33"/>
  <c r="A214" i="33"/>
  <c r="R214" i="33" s="1"/>
  <c r="S213" i="33"/>
  <c r="T213" i="33" s="1"/>
  <c r="Q213" i="33"/>
  <c r="A213" i="33"/>
  <c r="R213" i="33" s="1"/>
  <c r="S212" i="33"/>
  <c r="T212" i="33" s="1"/>
  <c r="Q212" i="33"/>
  <c r="A212" i="33"/>
  <c r="R212" i="33" s="1"/>
  <c r="S211" i="33"/>
  <c r="T211" i="33" s="1"/>
  <c r="Q211" i="33"/>
  <c r="A211" i="33"/>
  <c r="R211" i="33" s="1"/>
  <c r="S210" i="33"/>
  <c r="T210" i="33" s="1"/>
  <c r="Q210" i="33"/>
  <c r="A210" i="33"/>
  <c r="R210" i="33" s="1"/>
  <c r="S209" i="33"/>
  <c r="T209" i="33" s="1"/>
  <c r="Q209" i="33"/>
  <c r="A209" i="33"/>
  <c r="R209" i="33" s="1"/>
  <c r="S208" i="33"/>
  <c r="T208" i="33" s="1"/>
  <c r="Q208" i="33"/>
  <c r="A208" i="33"/>
  <c r="R208" i="33" s="1"/>
  <c r="S207" i="33"/>
  <c r="T207" i="33" s="1"/>
  <c r="Q207" i="33"/>
  <c r="A207" i="33"/>
  <c r="R207" i="33" s="1"/>
  <c r="S206" i="33"/>
  <c r="T206" i="33" s="1"/>
  <c r="Q206" i="33"/>
  <c r="A206" i="33"/>
  <c r="R206" i="33" s="1"/>
  <c r="S205" i="33"/>
  <c r="T205" i="33" s="1"/>
  <c r="Q205" i="33"/>
  <c r="A205" i="33"/>
  <c r="R205" i="33" s="1"/>
  <c r="S204" i="33"/>
  <c r="T204" i="33" s="1"/>
  <c r="Q204" i="33"/>
  <c r="A204" i="33"/>
  <c r="R204" i="33" s="1"/>
  <c r="S203" i="33"/>
  <c r="T203" i="33" s="1"/>
  <c r="Q203" i="33"/>
  <c r="A203" i="33"/>
  <c r="R203" i="33" s="1"/>
  <c r="S202" i="33"/>
  <c r="T202" i="33" s="1"/>
  <c r="Q202" i="33"/>
  <c r="A202" i="33"/>
  <c r="R202" i="33" s="1"/>
  <c r="S201" i="33"/>
  <c r="T201" i="33" s="1"/>
  <c r="Q201" i="33"/>
  <c r="A201" i="33"/>
  <c r="R201" i="33" s="1"/>
  <c r="S200" i="33"/>
  <c r="T200" i="33" s="1"/>
  <c r="Q200" i="33"/>
  <c r="A200" i="33"/>
  <c r="R200" i="33" s="1"/>
  <c r="S199" i="33"/>
  <c r="T199" i="33" s="1"/>
  <c r="Q199" i="33"/>
  <c r="A199" i="33"/>
  <c r="R199" i="33" s="1"/>
  <c r="S198" i="33"/>
  <c r="T198" i="33" s="1"/>
  <c r="Q198" i="33"/>
  <c r="A198" i="33"/>
  <c r="R198" i="33" s="1"/>
  <c r="S197" i="33"/>
  <c r="T197" i="33" s="1"/>
  <c r="Q197" i="33"/>
  <c r="A197" i="33"/>
  <c r="R197" i="33" s="1"/>
  <c r="S196" i="33"/>
  <c r="T196" i="33" s="1"/>
  <c r="Q196" i="33"/>
  <c r="A196" i="33"/>
  <c r="R196" i="33" s="1"/>
  <c r="S195" i="33"/>
  <c r="T195" i="33" s="1"/>
  <c r="Q195" i="33"/>
  <c r="A195" i="33"/>
  <c r="R195" i="33" s="1"/>
  <c r="S194" i="33"/>
  <c r="T194" i="33" s="1"/>
  <c r="Q194" i="33"/>
  <c r="A194" i="33"/>
  <c r="R194" i="33" s="1"/>
  <c r="S193" i="33"/>
  <c r="T193" i="33" s="1"/>
  <c r="Q193" i="33"/>
  <c r="A193" i="33"/>
  <c r="R193" i="33" s="1"/>
  <c r="S192" i="33"/>
  <c r="T192" i="33" s="1"/>
  <c r="Q192" i="33"/>
  <c r="A192" i="33"/>
  <c r="R192" i="33" s="1"/>
  <c r="S191" i="33"/>
  <c r="T191" i="33" s="1"/>
  <c r="Q191" i="33"/>
  <c r="A191" i="33"/>
  <c r="R191" i="33" s="1"/>
  <c r="S190" i="33"/>
  <c r="T190" i="33" s="1"/>
  <c r="Q190" i="33"/>
  <c r="A190" i="33"/>
  <c r="R190" i="33" s="1"/>
  <c r="S189" i="33"/>
  <c r="T189" i="33" s="1"/>
  <c r="Q189" i="33"/>
  <c r="A189" i="33"/>
  <c r="R189" i="33" s="1"/>
  <c r="S188" i="33"/>
  <c r="T188" i="33" s="1"/>
  <c r="Q188" i="33"/>
  <c r="A188" i="33"/>
  <c r="R188" i="33" s="1"/>
  <c r="S187" i="33"/>
  <c r="T187" i="33" s="1"/>
  <c r="Q187" i="33"/>
  <c r="A187" i="33"/>
  <c r="R187" i="33" s="1"/>
  <c r="S186" i="33"/>
  <c r="T186" i="33" s="1"/>
  <c r="Q186" i="33"/>
  <c r="A186" i="33"/>
  <c r="R186" i="33" s="1"/>
  <c r="S185" i="33"/>
  <c r="T185" i="33" s="1"/>
  <c r="Q185" i="33"/>
  <c r="A185" i="33"/>
  <c r="R185" i="33" s="1"/>
  <c r="S184" i="33"/>
  <c r="T184" i="33" s="1"/>
  <c r="Q184" i="33"/>
  <c r="A184" i="33"/>
  <c r="R184" i="33" s="1"/>
  <c r="S183" i="33"/>
  <c r="T183" i="33" s="1"/>
  <c r="Q183" i="33"/>
  <c r="A183" i="33"/>
  <c r="R183" i="33" s="1"/>
  <c r="S182" i="33"/>
  <c r="T182" i="33" s="1"/>
  <c r="Q182" i="33"/>
  <c r="A182" i="33"/>
  <c r="R182" i="33" s="1"/>
  <c r="S181" i="33"/>
  <c r="T181" i="33" s="1"/>
  <c r="Q181" i="33"/>
  <c r="A181" i="33"/>
  <c r="R181" i="33" s="1"/>
  <c r="S180" i="33"/>
  <c r="T180" i="33" s="1"/>
  <c r="Q180" i="33"/>
  <c r="A180" i="33"/>
  <c r="R180" i="33" s="1"/>
  <c r="S179" i="33"/>
  <c r="T179" i="33" s="1"/>
  <c r="Q179" i="33"/>
  <c r="A179" i="33"/>
  <c r="R179" i="33" s="1"/>
  <c r="S178" i="33"/>
  <c r="T178" i="33" s="1"/>
  <c r="Q178" i="33"/>
  <c r="A178" i="33"/>
  <c r="R178" i="33" s="1"/>
  <c r="S177" i="33"/>
  <c r="T177" i="33" s="1"/>
  <c r="Q177" i="33"/>
  <c r="A177" i="33"/>
  <c r="R177" i="33" s="1"/>
  <c r="S176" i="33"/>
  <c r="T176" i="33" s="1"/>
  <c r="Q176" i="33"/>
  <c r="A176" i="33"/>
  <c r="R176" i="33" s="1"/>
  <c r="S175" i="33"/>
  <c r="T175" i="33" s="1"/>
  <c r="Q175" i="33"/>
  <c r="A175" i="33"/>
  <c r="R175" i="33" s="1"/>
  <c r="S174" i="33"/>
  <c r="T174" i="33" s="1"/>
  <c r="Q174" i="33"/>
  <c r="A174" i="33"/>
  <c r="R174" i="33" s="1"/>
  <c r="S173" i="33"/>
  <c r="T173" i="33" s="1"/>
  <c r="Q173" i="33"/>
  <c r="A173" i="33"/>
  <c r="R173" i="33" s="1"/>
  <c r="S172" i="33"/>
  <c r="T172" i="33" s="1"/>
  <c r="Q172" i="33"/>
  <c r="A172" i="33"/>
  <c r="R172" i="33" s="1"/>
  <c r="S171" i="33"/>
  <c r="T171" i="33" s="1"/>
  <c r="Q171" i="33"/>
  <c r="A171" i="33"/>
  <c r="R171" i="33" s="1"/>
  <c r="S170" i="33"/>
  <c r="T170" i="33" s="1"/>
  <c r="Q170" i="33"/>
  <c r="A170" i="33"/>
  <c r="R170" i="33" s="1"/>
  <c r="S169" i="33"/>
  <c r="T169" i="33" s="1"/>
  <c r="Q169" i="33"/>
  <c r="A169" i="33"/>
  <c r="R169" i="33" s="1"/>
  <c r="S168" i="33"/>
  <c r="T168" i="33" s="1"/>
  <c r="Q168" i="33"/>
  <c r="A168" i="33"/>
  <c r="R168" i="33" s="1"/>
  <c r="S167" i="33"/>
  <c r="T167" i="33" s="1"/>
  <c r="Q167" i="33"/>
  <c r="A167" i="33"/>
  <c r="R167" i="33" s="1"/>
  <c r="S166" i="33"/>
  <c r="T166" i="33" s="1"/>
  <c r="Q166" i="33"/>
  <c r="A166" i="33"/>
  <c r="R166" i="33" s="1"/>
  <c r="S165" i="33"/>
  <c r="T165" i="33" s="1"/>
  <c r="Q165" i="33"/>
  <c r="A165" i="33"/>
  <c r="R165" i="33" s="1"/>
  <c r="S164" i="33"/>
  <c r="T164" i="33" s="1"/>
  <c r="Q164" i="33"/>
  <c r="A164" i="33"/>
  <c r="R164" i="33" s="1"/>
  <c r="S163" i="33"/>
  <c r="T163" i="33" s="1"/>
  <c r="Q163" i="33"/>
  <c r="A163" i="33"/>
  <c r="R163" i="33" s="1"/>
  <c r="S162" i="33"/>
  <c r="T162" i="33" s="1"/>
  <c r="Q162" i="33"/>
  <c r="A162" i="33"/>
  <c r="R162" i="33" s="1"/>
  <c r="S161" i="33"/>
  <c r="T161" i="33" s="1"/>
  <c r="Q161" i="33"/>
  <c r="A161" i="33"/>
  <c r="R161" i="33" s="1"/>
  <c r="S160" i="33"/>
  <c r="T160" i="33" s="1"/>
  <c r="Q160" i="33"/>
  <c r="A160" i="33"/>
  <c r="R160" i="33" s="1"/>
  <c r="S159" i="33"/>
  <c r="T159" i="33" s="1"/>
  <c r="Q159" i="33"/>
  <c r="A159" i="33"/>
  <c r="R159" i="33" s="1"/>
  <c r="S158" i="33"/>
  <c r="T158" i="33" s="1"/>
  <c r="Q158" i="33"/>
  <c r="A158" i="33"/>
  <c r="R158" i="33" s="1"/>
  <c r="S157" i="33"/>
  <c r="T157" i="33" s="1"/>
  <c r="Q157" i="33"/>
  <c r="A157" i="33"/>
  <c r="R157" i="33" s="1"/>
  <c r="S156" i="33"/>
  <c r="T156" i="33" s="1"/>
  <c r="Q156" i="33"/>
  <c r="A156" i="33"/>
  <c r="R156" i="33" s="1"/>
  <c r="S155" i="33"/>
  <c r="T155" i="33" s="1"/>
  <c r="Q155" i="33"/>
  <c r="A155" i="33"/>
  <c r="R155" i="33" s="1"/>
  <c r="S154" i="33"/>
  <c r="T154" i="33" s="1"/>
  <c r="Q154" i="33"/>
  <c r="A154" i="33"/>
  <c r="R154" i="33" s="1"/>
  <c r="S153" i="33"/>
  <c r="T153" i="33" s="1"/>
  <c r="Q153" i="33"/>
  <c r="A153" i="33"/>
  <c r="R153" i="33" s="1"/>
  <c r="S152" i="33"/>
  <c r="T152" i="33" s="1"/>
  <c r="Q152" i="33"/>
  <c r="A152" i="33"/>
  <c r="R152" i="33" s="1"/>
  <c r="S151" i="33"/>
  <c r="T151" i="33" s="1"/>
  <c r="Q151" i="33"/>
  <c r="A151" i="33"/>
  <c r="R151" i="33" s="1"/>
  <c r="S150" i="33"/>
  <c r="T150" i="33" s="1"/>
  <c r="Q150" i="33"/>
  <c r="A150" i="33"/>
  <c r="R150" i="33" s="1"/>
  <c r="S149" i="33"/>
  <c r="T149" i="33" s="1"/>
  <c r="Q149" i="33"/>
  <c r="A149" i="33"/>
  <c r="R149" i="33" s="1"/>
  <c r="S148" i="33"/>
  <c r="T148" i="33" s="1"/>
  <c r="Q148" i="33"/>
  <c r="A148" i="33"/>
  <c r="R148" i="33" s="1"/>
  <c r="S147" i="33"/>
  <c r="T147" i="33" s="1"/>
  <c r="Q147" i="33"/>
  <c r="A147" i="33"/>
  <c r="R147" i="33" s="1"/>
  <c r="S146" i="33"/>
  <c r="T146" i="33" s="1"/>
  <c r="Q146" i="33"/>
  <c r="A146" i="33"/>
  <c r="R146" i="33" s="1"/>
  <c r="S145" i="33"/>
  <c r="T145" i="33" s="1"/>
  <c r="Q145" i="33"/>
  <c r="A145" i="33"/>
  <c r="R145" i="33" s="1"/>
  <c r="S144" i="33"/>
  <c r="T144" i="33" s="1"/>
  <c r="Q144" i="33"/>
  <c r="A144" i="33"/>
  <c r="R144" i="33" s="1"/>
  <c r="S143" i="33"/>
  <c r="T143" i="33" s="1"/>
  <c r="Q143" i="33"/>
  <c r="A143" i="33"/>
  <c r="R143" i="33" s="1"/>
  <c r="S142" i="33"/>
  <c r="T142" i="33" s="1"/>
  <c r="Q142" i="33"/>
  <c r="A142" i="33"/>
  <c r="R142" i="33" s="1"/>
  <c r="S141" i="33"/>
  <c r="T141" i="33" s="1"/>
  <c r="Q141" i="33"/>
  <c r="A141" i="33"/>
  <c r="R141" i="33" s="1"/>
  <c r="S140" i="33"/>
  <c r="T140" i="33" s="1"/>
  <c r="Q140" i="33"/>
  <c r="A140" i="33"/>
  <c r="R140" i="33" s="1"/>
  <c r="S139" i="33"/>
  <c r="T139" i="33" s="1"/>
  <c r="Q139" i="33"/>
  <c r="A139" i="33"/>
  <c r="R139" i="33" s="1"/>
  <c r="S138" i="33"/>
  <c r="T138" i="33" s="1"/>
  <c r="Q138" i="33"/>
  <c r="A138" i="33"/>
  <c r="R138" i="33" s="1"/>
  <c r="S137" i="33"/>
  <c r="T137" i="33" s="1"/>
  <c r="Q137" i="33"/>
  <c r="A137" i="33"/>
  <c r="R137" i="33" s="1"/>
  <c r="S136" i="33"/>
  <c r="T136" i="33" s="1"/>
  <c r="Q136" i="33"/>
  <c r="A136" i="33"/>
  <c r="R136" i="33" s="1"/>
  <c r="S135" i="33"/>
  <c r="T135" i="33" s="1"/>
  <c r="Q135" i="33"/>
  <c r="A135" i="33"/>
  <c r="R135" i="33" s="1"/>
  <c r="S134" i="33"/>
  <c r="T134" i="33" s="1"/>
  <c r="Q134" i="33"/>
  <c r="A134" i="33"/>
  <c r="R134" i="33" s="1"/>
  <c r="S133" i="33"/>
  <c r="T133" i="33" s="1"/>
  <c r="Q133" i="33"/>
  <c r="A133" i="33"/>
  <c r="R133" i="33" s="1"/>
  <c r="S132" i="33"/>
  <c r="T132" i="33" s="1"/>
  <c r="Q132" i="33"/>
  <c r="A132" i="33"/>
  <c r="R132" i="33" s="1"/>
  <c r="S131" i="33"/>
  <c r="T131" i="33" s="1"/>
  <c r="Q131" i="33"/>
  <c r="A131" i="33"/>
  <c r="R131" i="33" s="1"/>
  <c r="S130" i="33"/>
  <c r="T130" i="33" s="1"/>
  <c r="Q130" i="33"/>
  <c r="A130" i="33"/>
  <c r="R130" i="33" s="1"/>
  <c r="S129" i="33"/>
  <c r="T129" i="33" s="1"/>
  <c r="Q129" i="33"/>
  <c r="A129" i="33"/>
  <c r="R129" i="33" s="1"/>
  <c r="S128" i="33"/>
  <c r="T128" i="33" s="1"/>
  <c r="Q128" i="33"/>
  <c r="A128" i="33"/>
  <c r="R128" i="33" s="1"/>
  <c r="S127" i="33"/>
  <c r="T127" i="33" s="1"/>
  <c r="Q127" i="33"/>
  <c r="A127" i="33"/>
  <c r="R127" i="33" s="1"/>
  <c r="S126" i="33"/>
  <c r="T126" i="33" s="1"/>
  <c r="Q126" i="33"/>
  <c r="A126" i="33"/>
  <c r="R126" i="33" s="1"/>
  <c r="S125" i="33"/>
  <c r="T125" i="33" s="1"/>
  <c r="Q125" i="33"/>
  <c r="A125" i="33"/>
  <c r="R125" i="33" s="1"/>
  <c r="S124" i="33"/>
  <c r="T124" i="33" s="1"/>
  <c r="Q124" i="33"/>
  <c r="A124" i="33"/>
  <c r="R124" i="33" s="1"/>
  <c r="S123" i="33"/>
  <c r="T123" i="33" s="1"/>
  <c r="Q123" i="33"/>
  <c r="A123" i="33"/>
  <c r="R123" i="33" s="1"/>
  <c r="S122" i="33"/>
  <c r="T122" i="33" s="1"/>
  <c r="Q122" i="33"/>
  <c r="A122" i="33"/>
  <c r="R122" i="33" s="1"/>
  <c r="S121" i="33"/>
  <c r="T121" i="33" s="1"/>
  <c r="Q121" i="33"/>
  <c r="A121" i="33"/>
  <c r="R121" i="33" s="1"/>
  <c r="S120" i="33"/>
  <c r="T120" i="33" s="1"/>
  <c r="Q120" i="33"/>
  <c r="A120" i="33"/>
  <c r="R120" i="33" s="1"/>
  <c r="S119" i="33"/>
  <c r="T119" i="33" s="1"/>
  <c r="Q119" i="33"/>
  <c r="A119" i="33"/>
  <c r="R119" i="33" s="1"/>
  <c r="S118" i="33"/>
  <c r="T118" i="33" s="1"/>
  <c r="Q118" i="33"/>
  <c r="A118" i="33"/>
  <c r="R118" i="33" s="1"/>
  <c r="S117" i="33"/>
  <c r="T117" i="33" s="1"/>
  <c r="Q117" i="33"/>
  <c r="A117" i="33"/>
  <c r="R117" i="33" s="1"/>
  <c r="S116" i="33"/>
  <c r="T116" i="33" s="1"/>
  <c r="Q116" i="33"/>
  <c r="A116" i="33"/>
  <c r="R116" i="33" s="1"/>
  <c r="S115" i="33"/>
  <c r="T115" i="33" s="1"/>
  <c r="Q115" i="33"/>
  <c r="A115" i="33"/>
  <c r="R115" i="33" s="1"/>
  <c r="S114" i="33"/>
  <c r="T114" i="33" s="1"/>
  <c r="Q114" i="33"/>
  <c r="A114" i="33"/>
  <c r="R114" i="33" s="1"/>
  <c r="S113" i="33"/>
  <c r="T113" i="33" s="1"/>
  <c r="Q113" i="33"/>
  <c r="A113" i="33"/>
  <c r="R113" i="33" s="1"/>
  <c r="S112" i="33"/>
  <c r="T112" i="33" s="1"/>
  <c r="Q112" i="33"/>
  <c r="A112" i="33"/>
  <c r="R112" i="33" s="1"/>
  <c r="S111" i="33"/>
  <c r="T111" i="33" s="1"/>
  <c r="Q111" i="33"/>
  <c r="A111" i="33"/>
  <c r="R111" i="33" s="1"/>
  <c r="S110" i="33"/>
  <c r="T110" i="33" s="1"/>
  <c r="Q110" i="33"/>
  <c r="A110" i="33"/>
  <c r="R110" i="33" s="1"/>
  <c r="S109" i="33"/>
  <c r="T109" i="33" s="1"/>
  <c r="Q109" i="33"/>
  <c r="A109" i="33"/>
  <c r="R109" i="33" s="1"/>
  <c r="S108" i="33"/>
  <c r="T108" i="33" s="1"/>
  <c r="Q108" i="33"/>
  <c r="A108" i="33"/>
  <c r="R108" i="33" s="1"/>
  <c r="S107" i="33"/>
  <c r="T107" i="33" s="1"/>
  <c r="Q107" i="33"/>
  <c r="A107" i="33"/>
  <c r="R107" i="33" s="1"/>
  <c r="S106" i="33"/>
  <c r="T106" i="33" s="1"/>
  <c r="Q106" i="33"/>
  <c r="A106" i="33"/>
  <c r="R106" i="33" s="1"/>
  <c r="S105" i="33"/>
  <c r="T105" i="33" s="1"/>
  <c r="Q105" i="33"/>
  <c r="A105" i="33"/>
  <c r="R105" i="33" s="1"/>
  <c r="S104" i="33"/>
  <c r="T104" i="33" s="1"/>
  <c r="Q104" i="33"/>
  <c r="A104" i="33"/>
  <c r="R104" i="33" s="1"/>
  <c r="S103" i="33"/>
  <c r="T103" i="33" s="1"/>
  <c r="Q103" i="33"/>
  <c r="A103" i="33"/>
  <c r="R103" i="33" s="1"/>
  <c r="S102" i="33"/>
  <c r="T102" i="33" s="1"/>
  <c r="Q102" i="33"/>
  <c r="A102" i="33"/>
  <c r="R102" i="33" s="1"/>
  <c r="S101" i="33"/>
  <c r="T101" i="33" s="1"/>
  <c r="Q101" i="33"/>
  <c r="A101" i="33"/>
  <c r="R101" i="33" s="1"/>
  <c r="S100" i="33"/>
  <c r="T100" i="33" s="1"/>
  <c r="Q100" i="33"/>
  <c r="A100" i="33"/>
  <c r="R100" i="33" s="1"/>
  <c r="S99" i="33"/>
  <c r="T99" i="33" s="1"/>
  <c r="Q99" i="33"/>
  <c r="A99" i="33"/>
  <c r="R99" i="33" s="1"/>
  <c r="S98" i="33"/>
  <c r="T98" i="33" s="1"/>
  <c r="Q98" i="33"/>
  <c r="A98" i="33"/>
  <c r="R98" i="33" s="1"/>
  <c r="S97" i="33"/>
  <c r="T97" i="33" s="1"/>
  <c r="Q97" i="33"/>
  <c r="A97" i="33"/>
  <c r="R97" i="33" s="1"/>
  <c r="S96" i="33"/>
  <c r="T96" i="33" s="1"/>
  <c r="Q96" i="33"/>
  <c r="A96" i="33"/>
  <c r="R96" i="33" s="1"/>
  <c r="S95" i="33"/>
  <c r="T95" i="33" s="1"/>
  <c r="Q95" i="33"/>
  <c r="A95" i="33"/>
  <c r="R95" i="33" s="1"/>
  <c r="S94" i="33"/>
  <c r="T94" i="33" s="1"/>
  <c r="Q94" i="33"/>
  <c r="A94" i="33"/>
  <c r="R94" i="33" s="1"/>
  <c r="S93" i="33"/>
  <c r="T93" i="33" s="1"/>
  <c r="Q93" i="33"/>
  <c r="A93" i="33"/>
  <c r="R93" i="33" s="1"/>
  <c r="S92" i="33"/>
  <c r="T92" i="33" s="1"/>
  <c r="Q92" i="33"/>
  <c r="A92" i="33"/>
  <c r="R92" i="33" s="1"/>
  <c r="S91" i="33"/>
  <c r="T91" i="33" s="1"/>
  <c r="Q91" i="33"/>
  <c r="A91" i="33"/>
  <c r="R91" i="33" s="1"/>
  <c r="S90" i="33"/>
  <c r="T90" i="33" s="1"/>
  <c r="Q90" i="33"/>
  <c r="A90" i="33"/>
  <c r="R90" i="33" s="1"/>
  <c r="S89" i="33"/>
  <c r="T89" i="33" s="1"/>
  <c r="Q89" i="33"/>
  <c r="A89" i="33"/>
  <c r="R89" i="33" s="1"/>
  <c r="S88" i="33"/>
  <c r="T88" i="33" s="1"/>
  <c r="Q88" i="33"/>
  <c r="A88" i="33"/>
  <c r="R88" i="33" s="1"/>
  <c r="S87" i="33"/>
  <c r="T87" i="33" s="1"/>
  <c r="Q87" i="33"/>
  <c r="A87" i="33"/>
  <c r="R87" i="33" s="1"/>
  <c r="S86" i="33"/>
  <c r="T86" i="33" s="1"/>
  <c r="Q86" i="33"/>
  <c r="A86" i="33"/>
  <c r="R86" i="33" s="1"/>
  <c r="S85" i="33"/>
  <c r="T85" i="33" s="1"/>
  <c r="Q85" i="33"/>
  <c r="A85" i="33"/>
  <c r="R85" i="33" s="1"/>
  <c r="S84" i="33"/>
  <c r="T84" i="33" s="1"/>
  <c r="Q84" i="33"/>
  <c r="A84" i="33"/>
  <c r="R84" i="33" s="1"/>
  <c r="S83" i="33"/>
  <c r="T83" i="33" s="1"/>
  <c r="Q83" i="33"/>
  <c r="A83" i="33"/>
  <c r="R83" i="33" s="1"/>
  <c r="S82" i="33"/>
  <c r="T82" i="33" s="1"/>
  <c r="Q82" i="33"/>
  <c r="A82" i="33"/>
  <c r="R82" i="33" s="1"/>
  <c r="S81" i="33"/>
  <c r="T81" i="33" s="1"/>
  <c r="Q81" i="33"/>
  <c r="A81" i="33"/>
  <c r="R81" i="33" s="1"/>
  <c r="S80" i="33"/>
  <c r="T80" i="33" s="1"/>
  <c r="Q80" i="33"/>
  <c r="A80" i="33"/>
  <c r="R80" i="33" s="1"/>
  <c r="S79" i="33"/>
  <c r="T79" i="33" s="1"/>
  <c r="Q79" i="33"/>
  <c r="A79" i="33"/>
  <c r="R79" i="33" s="1"/>
  <c r="S78" i="33"/>
  <c r="T78" i="33" s="1"/>
  <c r="Q78" i="33"/>
  <c r="A78" i="33"/>
  <c r="R78" i="33" s="1"/>
  <c r="S77" i="33"/>
  <c r="T77" i="33" s="1"/>
  <c r="Q77" i="33"/>
  <c r="A77" i="33"/>
  <c r="R77" i="33" s="1"/>
  <c r="S76" i="33"/>
  <c r="T76" i="33" s="1"/>
  <c r="Q76" i="33"/>
  <c r="A76" i="33"/>
  <c r="R76" i="33" s="1"/>
  <c r="S75" i="33"/>
  <c r="T75" i="33" s="1"/>
  <c r="Q75" i="33"/>
  <c r="A75" i="33"/>
  <c r="R75" i="33" s="1"/>
  <c r="S74" i="33"/>
  <c r="T74" i="33" s="1"/>
  <c r="Q74" i="33"/>
  <c r="A74" i="33"/>
  <c r="R74" i="33" s="1"/>
  <c r="S73" i="33"/>
  <c r="T73" i="33" s="1"/>
  <c r="Q73" i="33"/>
  <c r="A73" i="33"/>
  <c r="R73" i="33" s="1"/>
  <c r="S72" i="33"/>
  <c r="T72" i="33" s="1"/>
  <c r="Q72" i="33"/>
  <c r="A72" i="33"/>
  <c r="R72" i="33" s="1"/>
  <c r="S71" i="33"/>
  <c r="T71" i="33" s="1"/>
  <c r="Q71" i="33"/>
  <c r="A71" i="33"/>
  <c r="R71" i="33" s="1"/>
  <c r="S70" i="33"/>
  <c r="T70" i="33" s="1"/>
  <c r="Q70" i="33"/>
  <c r="A70" i="33"/>
  <c r="R70" i="33" s="1"/>
  <c r="S69" i="33"/>
  <c r="T69" i="33" s="1"/>
  <c r="Q69" i="33"/>
  <c r="A69" i="33"/>
  <c r="R69" i="33" s="1"/>
  <c r="S68" i="33"/>
  <c r="T68" i="33" s="1"/>
  <c r="Q68" i="33"/>
  <c r="A68" i="33"/>
  <c r="R68" i="33" s="1"/>
  <c r="S67" i="33"/>
  <c r="T67" i="33" s="1"/>
  <c r="Q67" i="33"/>
  <c r="A67" i="33"/>
  <c r="R67" i="33" s="1"/>
  <c r="S66" i="33"/>
  <c r="T66" i="33" s="1"/>
  <c r="Q66" i="33"/>
  <c r="A66" i="33"/>
  <c r="R66" i="33" s="1"/>
  <c r="S65" i="33"/>
  <c r="T65" i="33" s="1"/>
  <c r="Q65" i="33"/>
  <c r="A65" i="33"/>
  <c r="R65" i="33" s="1"/>
  <c r="S64" i="33"/>
  <c r="T64" i="33" s="1"/>
  <c r="Q64" i="33"/>
  <c r="A64" i="33"/>
  <c r="R64" i="33" s="1"/>
  <c r="S63" i="33"/>
  <c r="T63" i="33" s="1"/>
  <c r="Q63" i="33"/>
  <c r="A63" i="33"/>
  <c r="R63" i="33" s="1"/>
  <c r="S62" i="33"/>
  <c r="T62" i="33" s="1"/>
  <c r="Q62" i="33"/>
  <c r="A62" i="33"/>
  <c r="R62" i="33" s="1"/>
  <c r="S61" i="33"/>
  <c r="T61" i="33" s="1"/>
  <c r="Q61" i="33"/>
  <c r="A61" i="33"/>
  <c r="R61" i="33" s="1"/>
  <c r="S60" i="33"/>
  <c r="T60" i="33" s="1"/>
  <c r="Q60" i="33"/>
  <c r="A60" i="33"/>
  <c r="R60" i="33" s="1"/>
  <c r="S59" i="33"/>
  <c r="T59" i="33" s="1"/>
  <c r="Q59" i="33"/>
  <c r="A59" i="33"/>
  <c r="R59" i="33" s="1"/>
  <c r="S58" i="33"/>
  <c r="T58" i="33" s="1"/>
  <c r="Q58" i="33"/>
  <c r="A58" i="33"/>
  <c r="R58" i="33" s="1"/>
  <c r="S57" i="33"/>
  <c r="T57" i="33" s="1"/>
  <c r="Q57" i="33"/>
  <c r="A57" i="33"/>
  <c r="R57" i="33" s="1"/>
  <c r="S56" i="33"/>
  <c r="T56" i="33" s="1"/>
  <c r="Q56" i="33"/>
  <c r="A56" i="33"/>
  <c r="R56" i="33" s="1"/>
  <c r="S55" i="33"/>
  <c r="T55" i="33" s="1"/>
  <c r="Q55" i="33"/>
  <c r="A55" i="33"/>
  <c r="R55" i="33" s="1"/>
  <c r="S54" i="33"/>
  <c r="T54" i="33" s="1"/>
  <c r="Q54" i="33"/>
  <c r="A54" i="33"/>
  <c r="R54" i="33" s="1"/>
  <c r="S53" i="33"/>
  <c r="T53" i="33" s="1"/>
  <c r="Q53" i="33"/>
  <c r="A53" i="33"/>
  <c r="R53" i="33" s="1"/>
  <c r="S52" i="33"/>
  <c r="T52" i="33" s="1"/>
  <c r="Q52" i="33"/>
  <c r="A52" i="33"/>
  <c r="R52" i="33" s="1"/>
  <c r="S51" i="33"/>
  <c r="T51" i="33" s="1"/>
  <c r="Q51" i="33"/>
  <c r="A51" i="33"/>
  <c r="R51" i="33" s="1"/>
  <c r="S50" i="33"/>
  <c r="T50" i="33" s="1"/>
  <c r="Q50" i="33"/>
  <c r="A50" i="33"/>
  <c r="R50" i="33" s="1"/>
  <c r="S49" i="33"/>
  <c r="T49" i="33" s="1"/>
  <c r="Q49" i="33"/>
  <c r="A49" i="33"/>
  <c r="R49" i="33" s="1"/>
  <c r="S48" i="33"/>
  <c r="T48" i="33" s="1"/>
  <c r="Q48" i="33"/>
  <c r="A48" i="33"/>
  <c r="R48" i="33" s="1"/>
  <c r="S47" i="33"/>
  <c r="T47" i="33" s="1"/>
  <c r="Q47" i="33"/>
  <c r="A47" i="33"/>
  <c r="R47" i="33" s="1"/>
  <c r="S46" i="33"/>
  <c r="T46" i="33" s="1"/>
  <c r="Q46" i="33"/>
  <c r="A46" i="33"/>
  <c r="R46" i="33" s="1"/>
  <c r="S45" i="33"/>
  <c r="T45" i="33" s="1"/>
  <c r="Q45" i="33"/>
  <c r="A45" i="33"/>
  <c r="R45" i="33" s="1"/>
  <c r="S44" i="33"/>
  <c r="T44" i="33" s="1"/>
  <c r="Q44" i="33"/>
  <c r="A44" i="33"/>
  <c r="R44" i="33" s="1"/>
  <c r="S43" i="33"/>
  <c r="T43" i="33" s="1"/>
  <c r="Q43" i="33"/>
  <c r="A43" i="33"/>
  <c r="R43" i="33" s="1"/>
  <c r="S42" i="33"/>
  <c r="T42" i="33" s="1"/>
  <c r="Q42" i="33"/>
  <c r="A42" i="33"/>
  <c r="R42" i="33" s="1"/>
  <c r="S41" i="33"/>
  <c r="T41" i="33" s="1"/>
  <c r="Q41" i="33"/>
  <c r="A41" i="33"/>
  <c r="R41" i="33" s="1"/>
  <c r="S40" i="33"/>
  <c r="T40" i="33" s="1"/>
  <c r="Q40" i="33"/>
  <c r="A40" i="33"/>
  <c r="R40" i="33" s="1"/>
  <c r="S39" i="33"/>
  <c r="T39" i="33" s="1"/>
  <c r="Q39" i="33"/>
  <c r="A39" i="33"/>
  <c r="R39" i="33" s="1"/>
  <c r="S38" i="33"/>
  <c r="T38" i="33" s="1"/>
  <c r="Q38" i="33"/>
  <c r="A38" i="33"/>
  <c r="R38" i="33" s="1"/>
  <c r="S37" i="33"/>
  <c r="T37" i="33" s="1"/>
  <c r="Q37" i="33"/>
  <c r="A37" i="33"/>
  <c r="R37" i="33" s="1"/>
  <c r="S36" i="33"/>
  <c r="T36" i="33" s="1"/>
  <c r="Q36" i="33"/>
  <c r="A36" i="33"/>
  <c r="R36" i="33" s="1"/>
  <c r="S35" i="33"/>
  <c r="T35" i="33" s="1"/>
  <c r="Q35" i="33"/>
  <c r="A35" i="33"/>
  <c r="R35" i="33" s="1"/>
  <c r="S34" i="33"/>
  <c r="T34" i="33" s="1"/>
  <c r="Q34" i="33"/>
  <c r="A34" i="33"/>
  <c r="R34" i="33" s="1"/>
  <c r="S33" i="33"/>
  <c r="T33" i="33" s="1"/>
  <c r="Q33" i="33"/>
  <c r="A33" i="33"/>
  <c r="R33" i="33" s="1"/>
  <c r="S32" i="33"/>
  <c r="T32" i="33" s="1"/>
  <c r="Q32" i="33"/>
  <c r="A32" i="33"/>
  <c r="R32" i="33" s="1"/>
  <c r="S31" i="33"/>
  <c r="T31" i="33" s="1"/>
  <c r="Q31" i="33"/>
  <c r="A31" i="33"/>
  <c r="R31" i="33" s="1"/>
  <c r="S30" i="33"/>
  <c r="T30" i="33" s="1"/>
  <c r="Q30" i="33"/>
  <c r="A30" i="33"/>
  <c r="R30" i="33" s="1"/>
  <c r="S29" i="33"/>
  <c r="T29" i="33" s="1"/>
  <c r="Q29" i="33"/>
  <c r="A29" i="33"/>
  <c r="R29" i="33" s="1"/>
  <c r="S28" i="33"/>
  <c r="T28" i="33" s="1"/>
  <c r="Q28" i="33"/>
  <c r="A28" i="33"/>
  <c r="R28" i="33" s="1"/>
  <c r="S27" i="33"/>
  <c r="T27" i="33" s="1"/>
  <c r="Q27" i="33"/>
  <c r="A27" i="33"/>
  <c r="R27" i="33" s="1"/>
  <c r="S26" i="33"/>
  <c r="T26" i="33" s="1"/>
  <c r="Q26" i="33"/>
  <c r="A26" i="33"/>
  <c r="R26" i="33" s="1"/>
  <c r="S25" i="33"/>
  <c r="T25" i="33" s="1"/>
  <c r="A25" i="33"/>
  <c r="R25" i="33" s="1"/>
  <c r="S24" i="33"/>
  <c r="T24" i="33" s="1"/>
  <c r="A24" i="33"/>
  <c r="R24" i="33" s="1"/>
  <c r="S23" i="33"/>
  <c r="T23" i="33" s="1"/>
  <c r="A23" i="33"/>
  <c r="R23" i="33" s="1"/>
  <c r="S22" i="33"/>
  <c r="T22" i="33" s="1"/>
  <c r="A22" i="33"/>
  <c r="R22" i="33" s="1"/>
  <c r="S21" i="33"/>
  <c r="T21" i="33" s="1"/>
  <c r="A21" i="33"/>
  <c r="R21" i="33" s="1"/>
  <c r="S20" i="33"/>
  <c r="T20" i="33" s="1"/>
  <c r="A20" i="33"/>
  <c r="R20" i="33" s="1"/>
  <c r="S19" i="33"/>
  <c r="T19" i="33" s="1"/>
  <c r="A19" i="33"/>
  <c r="R19" i="33" s="1"/>
  <c r="S18" i="33"/>
  <c r="T18" i="33" s="1"/>
  <c r="A18" i="33"/>
  <c r="R18" i="33" s="1"/>
  <c r="S17" i="33"/>
  <c r="T17" i="33" s="1"/>
  <c r="A17" i="33"/>
  <c r="R17" i="33" s="1"/>
  <c r="S16" i="33"/>
  <c r="T16" i="33" s="1"/>
  <c r="A16" i="33"/>
  <c r="R16" i="33" s="1"/>
  <c r="S15" i="33"/>
  <c r="T15" i="33" s="1"/>
  <c r="A15" i="33"/>
  <c r="R15" i="33" s="1"/>
  <c r="S14" i="33"/>
  <c r="T14" i="33" s="1"/>
  <c r="A14" i="33"/>
  <c r="R14" i="33" s="1"/>
  <c r="S13" i="33"/>
  <c r="T13" i="33" s="1"/>
  <c r="A13" i="33"/>
  <c r="R13" i="33" s="1"/>
  <c r="S12" i="33"/>
  <c r="T12" i="33" s="1"/>
  <c r="A12" i="33"/>
  <c r="R12" i="33" s="1"/>
  <c r="S11" i="33"/>
  <c r="T11" i="33" s="1"/>
  <c r="A11" i="33"/>
  <c r="R11" i="33" s="1"/>
  <c r="S10" i="33"/>
  <c r="T10" i="33" s="1"/>
  <c r="A10" i="33"/>
  <c r="R10" i="33" s="1"/>
  <c r="S9" i="33"/>
  <c r="T9" i="33" s="1"/>
  <c r="A9" i="33"/>
  <c r="R9" i="33" s="1"/>
  <c r="S8" i="33"/>
  <c r="T8" i="33" s="1"/>
  <c r="AA7" i="33"/>
  <c r="Z7" i="33"/>
  <c r="S7" i="33"/>
  <c r="T7" i="33" s="1"/>
  <c r="R226" i="30"/>
  <c r="R225" i="30"/>
  <c r="R224" i="30"/>
  <c r="S226" i="30"/>
  <c r="T226" i="30" s="1"/>
  <c r="Q226" i="30"/>
  <c r="A226" i="30"/>
  <c r="R223" i="30" s="1"/>
  <c r="S225" i="30"/>
  <c r="T225" i="30" s="1"/>
  <c r="Q225" i="30"/>
  <c r="A225" i="30"/>
  <c r="R222" i="30" s="1"/>
  <c r="S224" i="30"/>
  <c r="T224" i="30" s="1"/>
  <c r="Q224" i="30"/>
  <c r="A224" i="30"/>
  <c r="R221" i="30" s="1"/>
  <c r="S223" i="30"/>
  <c r="T223" i="30" s="1"/>
  <c r="Q223" i="30"/>
  <c r="A223" i="30"/>
  <c r="R220" i="30" s="1"/>
  <c r="S222" i="30"/>
  <c r="T222" i="30" s="1"/>
  <c r="Q222" i="30"/>
  <c r="A222" i="30"/>
  <c r="R219" i="30" s="1"/>
  <c r="S221" i="30"/>
  <c r="T221" i="30" s="1"/>
  <c r="Q221" i="30"/>
  <c r="A221" i="30"/>
  <c r="R218" i="30" s="1"/>
  <c r="S220" i="30"/>
  <c r="T220" i="30" s="1"/>
  <c r="Q220" i="30"/>
  <c r="A220" i="30"/>
  <c r="R217" i="30" s="1"/>
  <c r="S219" i="30"/>
  <c r="T219" i="30" s="1"/>
  <c r="Q219" i="30"/>
  <c r="A219" i="30"/>
  <c r="R216" i="30" s="1"/>
  <c r="S218" i="30"/>
  <c r="T218" i="30" s="1"/>
  <c r="Q218" i="30"/>
  <c r="A218" i="30"/>
  <c r="R215" i="30" s="1"/>
  <c r="S217" i="30"/>
  <c r="T217" i="30" s="1"/>
  <c r="Q217" i="30"/>
  <c r="A217" i="30"/>
  <c r="R214" i="30" s="1"/>
  <c r="S216" i="30"/>
  <c r="T216" i="30" s="1"/>
  <c r="Q216" i="30"/>
  <c r="A216" i="30"/>
  <c r="R213" i="30" s="1"/>
  <c r="S215" i="30"/>
  <c r="T215" i="30" s="1"/>
  <c r="Q215" i="30"/>
  <c r="A215" i="30"/>
  <c r="R212" i="30" s="1"/>
  <c r="S214" i="30"/>
  <c r="T214" i="30" s="1"/>
  <c r="Q214" i="30"/>
  <c r="A214" i="30"/>
  <c r="R211" i="30" s="1"/>
  <c r="S213" i="30"/>
  <c r="T213" i="30" s="1"/>
  <c r="Q213" i="30"/>
  <c r="A213" i="30"/>
  <c r="R210" i="30" s="1"/>
  <c r="S212" i="30"/>
  <c r="T212" i="30" s="1"/>
  <c r="Q212" i="30"/>
  <c r="A212" i="30"/>
  <c r="R209" i="30" s="1"/>
  <c r="S211" i="30"/>
  <c r="T211" i="30" s="1"/>
  <c r="Q211" i="30"/>
  <c r="A211" i="30"/>
  <c r="R208" i="30" s="1"/>
  <c r="S210" i="30"/>
  <c r="T210" i="30" s="1"/>
  <c r="Q210" i="30"/>
  <c r="A210" i="30"/>
  <c r="R207" i="30" s="1"/>
  <c r="S209" i="30"/>
  <c r="T209" i="30" s="1"/>
  <c r="Q209" i="30"/>
  <c r="A209" i="30"/>
  <c r="R206" i="30" s="1"/>
  <c r="S208" i="30"/>
  <c r="T208" i="30" s="1"/>
  <c r="Q208" i="30"/>
  <c r="A208" i="30"/>
  <c r="R205" i="30" s="1"/>
  <c r="S207" i="30"/>
  <c r="T207" i="30" s="1"/>
  <c r="Q207" i="30"/>
  <c r="A207" i="30"/>
  <c r="R204" i="30" s="1"/>
  <c r="S206" i="30"/>
  <c r="T206" i="30" s="1"/>
  <c r="Q206" i="30"/>
  <c r="A206" i="30"/>
  <c r="R203" i="30" s="1"/>
  <c r="S205" i="30"/>
  <c r="T205" i="30" s="1"/>
  <c r="Q205" i="30"/>
  <c r="A205" i="30"/>
  <c r="R202" i="30" s="1"/>
  <c r="S204" i="30"/>
  <c r="T204" i="30" s="1"/>
  <c r="Q204" i="30"/>
  <c r="A204" i="30"/>
  <c r="R201" i="30" s="1"/>
  <c r="S203" i="30"/>
  <c r="T203" i="30" s="1"/>
  <c r="Q203" i="30"/>
  <c r="A203" i="30"/>
  <c r="R200" i="30" s="1"/>
  <c r="S202" i="30"/>
  <c r="T202" i="30" s="1"/>
  <c r="Q202" i="30"/>
  <c r="A202" i="30"/>
  <c r="R199" i="30" s="1"/>
  <c r="S201" i="30"/>
  <c r="T201" i="30" s="1"/>
  <c r="Q201" i="30"/>
  <c r="A201" i="30"/>
  <c r="R198" i="30" s="1"/>
  <c r="S200" i="30"/>
  <c r="T200" i="30" s="1"/>
  <c r="Q200" i="30"/>
  <c r="A200" i="30"/>
  <c r="R197" i="30" s="1"/>
  <c r="S199" i="30"/>
  <c r="T199" i="30" s="1"/>
  <c r="Q199" i="30"/>
  <c r="A199" i="30"/>
  <c r="R196" i="30" s="1"/>
  <c r="S198" i="30"/>
  <c r="T198" i="30" s="1"/>
  <c r="Q198" i="30"/>
  <c r="A198" i="30"/>
  <c r="R195" i="30" s="1"/>
  <c r="S197" i="30"/>
  <c r="T197" i="30" s="1"/>
  <c r="Q197" i="30"/>
  <c r="A197" i="30"/>
  <c r="R194" i="30" s="1"/>
  <c r="S196" i="30"/>
  <c r="T196" i="30" s="1"/>
  <c r="Q196" i="30"/>
  <c r="A196" i="30"/>
  <c r="R193" i="30" s="1"/>
  <c r="S195" i="30"/>
  <c r="T195" i="30" s="1"/>
  <c r="Q195" i="30"/>
  <c r="A195" i="30"/>
  <c r="R192" i="30" s="1"/>
  <c r="S194" i="30"/>
  <c r="T194" i="30" s="1"/>
  <c r="Q194" i="30"/>
  <c r="A194" i="30"/>
  <c r="R191" i="30" s="1"/>
  <c r="S193" i="30"/>
  <c r="T193" i="30" s="1"/>
  <c r="Q193" i="30"/>
  <c r="A193" i="30"/>
  <c r="R190" i="30" s="1"/>
  <c r="S192" i="30"/>
  <c r="T192" i="30" s="1"/>
  <c r="Q192" i="30"/>
  <c r="A192" i="30"/>
  <c r="R189" i="30" s="1"/>
  <c r="S191" i="30"/>
  <c r="T191" i="30" s="1"/>
  <c r="Q191" i="30"/>
  <c r="A191" i="30"/>
  <c r="R188" i="30" s="1"/>
  <c r="S190" i="30"/>
  <c r="T190" i="30" s="1"/>
  <c r="Q190" i="30"/>
  <c r="A190" i="30"/>
  <c r="R187" i="30" s="1"/>
  <c r="S189" i="30"/>
  <c r="T189" i="30" s="1"/>
  <c r="Q189" i="30"/>
  <c r="A189" i="30"/>
  <c r="R186" i="30" s="1"/>
  <c r="S188" i="30"/>
  <c r="T188" i="30" s="1"/>
  <c r="Q188" i="30"/>
  <c r="A188" i="30"/>
  <c r="R185" i="30" s="1"/>
  <c r="S187" i="30"/>
  <c r="T187" i="30" s="1"/>
  <c r="Q187" i="30"/>
  <c r="A187" i="30"/>
  <c r="R184" i="30" s="1"/>
  <c r="S186" i="30"/>
  <c r="T186" i="30" s="1"/>
  <c r="Q186" i="30"/>
  <c r="A186" i="30"/>
  <c r="R183" i="30" s="1"/>
  <c r="S185" i="30"/>
  <c r="T185" i="30" s="1"/>
  <c r="Q185" i="30"/>
  <c r="A185" i="30"/>
  <c r="R182" i="30" s="1"/>
  <c r="S184" i="30"/>
  <c r="T184" i="30" s="1"/>
  <c r="Q184" i="30"/>
  <c r="A184" i="30"/>
  <c r="R181" i="30" s="1"/>
  <c r="S183" i="30"/>
  <c r="T183" i="30" s="1"/>
  <c r="Q183" i="30"/>
  <c r="A183" i="30"/>
  <c r="R180" i="30" s="1"/>
  <c r="S182" i="30"/>
  <c r="T182" i="30" s="1"/>
  <c r="Q182" i="30"/>
  <c r="A182" i="30"/>
  <c r="R179" i="30" s="1"/>
  <c r="S181" i="30"/>
  <c r="T181" i="30" s="1"/>
  <c r="Q181" i="30"/>
  <c r="A181" i="30"/>
  <c r="R178" i="30" s="1"/>
  <c r="S180" i="30"/>
  <c r="T180" i="30" s="1"/>
  <c r="Q180" i="30"/>
  <c r="A180" i="30"/>
  <c r="R177" i="30" s="1"/>
  <c r="S179" i="30"/>
  <c r="T179" i="30" s="1"/>
  <c r="Q179" i="30"/>
  <c r="A179" i="30"/>
  <c r="R176" i="30" s="1"/>
  <c r="S178" i="30"/>
  <c r="T178" i="30" s="1"/>
  <c r="Q178" i="30"/>
  <c r="A178" i="30"/>
  <c r="R175" i="30" s="1"/>
  <c r="S177" i="30"/>
  <c r="T177" i="30" s="1"/>
  <c r="Q177" i="30"/>
  <c r="A177" i="30"/>
  <c r="R174" i="30" s="1"/>
  <c r="S176" i="30"/>
  <c r="T176" i="30" s="1"/>
  <c r="Q176" i="30"/>
  <c r="A176" i="30"/>
  <c r="R173" i="30" s="1"/>
  <c r="S175" i="30"/>
  <c r="T175" i="30" s="1"/>
  <c r="Q175" i="30"/>
  <c r="A175" i="30"/>
  <c r="R172" i="30" s="1"/>
  <c r="S174" i="30"/>
  <c r="T174" i="30" s="1"/>
  <c r="Q174" i="30"/>
  <c r="A174" i="30"/>
  <c r="R171" i="30" s="1"/>
  <c r="S173" i="30"/>
  <c r="T173" i="30" s="1"/>
  <c r="Q173" i="30"/>
  <c r="A173" i="30"/>
  <c r="R170" i="30" s="1"/>
  <c r="S172" i="30"/>
  <c r="T172" i="30" s="1"/>
  <c r="Q172" i="30"/>
  <c r="A172" i="30"/>
  <c r="R169" i="30" s="1"/>
  <c r="S171" i="30"/>
  <c r="T171" i="30" s="1"/>
  <c r="Q171" i="30"/>
  <c r="A171" i="30"/>
  <c r="R168" i="30" s="1"/>
  <c r="S170" i="30"/>
  <c r="T170" i="30" s="1"/>
  <c r="Q170" i="30"/>
  <c r="A170" i="30"/>
  <c r="R167" i="30" s="1"/>
  <c r="S169" i="30"/>
  <c r="T169" i="30" s="1"/>
  <c r="Q169" i="30"/>
  <c r="A169" i="30"/>
  <c r="R166" i="30" s="1"/>
  <c r="S168" i="30"/>
  <c r="T168" i="30" s="1"/>
  <c r="Q168" i="30"/>
  <c r="A168" i="30"/>
  <c r="R165" i="30" s="1"/>
  <c r="S167" i="30"/>
  <c r="T167" i="30" s="1"/>
  <c r="Q167" i="30"/>
  <c r="A167" i="30"/>
  <c r="R164" i="30" s="1"/>
  <c r="S166" i="30"/>
  <c r="T166" i="30" s="1"/>
  <c r="Q166" i="30"/>
  <c r="A166" i="30"/>
  <c r="R163" i="30" s="1"/>
  <c r="S165" i="30"/>
  <c r="T165" i="30" s="1"/>
  <c r="Q165" i="30"/>
  <c r="A165" i="30"/>
  <c r="R162" i="30" s="1"/>
  <c r="S164" i="30"/>
  <c r="T164" i="30" s="1"/>
  <c r="Q164" i="30"/>
  <c r="A164" i="30"/>
  <c r="R161" i="30" s="1"/>
  <c r="S163" i="30"/>
  <c r="T163" i="30" s="1"/>
  <c r="Q163" i="30"/>
  <c r="A163" i="30"/>
  <c r="R160" i="30" s="1"/>
  <c r="S162" i="30"/>
  <c r="T162" i="30" s="1"/>
  <c r="Q162" i="30"/>
  <c r="A162" i="30"/>
  <c r="R159" i="30" s="1"/>
  <c r="S161" i="30"/>
  <c r="T161" i="30" s="1"/>
  <c r="Q161" i="30"/>
  <c r="A161" i="30"/>
  <c r="R158" i="30" s="1"/>
  <c r="S160" i="30"/>
  <c r="T160" i="30" s="1"/>
  <c r="Q160" i="30"/>
  <c r="A160" i="30"/>
  <c r="R157" i="30" s="1"/>
  <c r="S159" i="30"/>
  <c r="T159" i="30" s="1"/>
  <c r="Q159" i="30"/>
  <c r="A159" i="30"/>
  <c r="R156" i="30" s="1"/>
  <c r="S158" i="30"/>
  <c r="T158" i="30" s="1"/>
  <c r="Q158" i="30"/>
  <c r="A158" i="30"/>
  <c r="R155" i="30" s="1"/>
  <c r="S157" i="30"/>
  <c r="T157" i="30" s="1"/>
  <c r="Q157" i="30"/>
  <c r="A157" i="30"/>
  <c r="R154" i="30" s="1"/>
  <c r="S156" i="30"/>
  <c r="T156" i="30" s="1"/>
  <c r="Q156" i="30"/>
  <c r="A156" i="30"/>
  <c r="R153" i="30" s="1"/>
  <c r="S155" i="30"/>
  <c r="T155" i="30" s="1"/>
  <c r="Q155" i="30"/>
  <c r="A155" i="30"/>
  <c r="R152" i="30" s="1"/>
  <c r="S154" i="30"/>
  <c r="T154" i="30" s="1"/>
  <c r="Q154" i="30"/>
  <c r="A154" i="30"/>
  <c r="R151" i="30" s="1"/>
  <c r="S153" i="30"/>
  <c r="T153" i="30" s="1"/>
  <c r="Q153" i="30"/>
  <c r="A153" i="30"/>
  <c r="R150" i="30" s="1"/>
  <c r="S152" i="30"/>
  <c r="T152" i="30" s="1"/>
  <c r="Q152" i="30"/>
  <c r="A152" i="30"/>
  <c r="R149" i="30" s="1"/>
  <c r="S151" i="30"/>
  <c r="T151" i="30" s="1"/>
  <c r="Q151" i="30"/>
  <c r="A151" i="30"/>
  <c r="R148" i="30" s="1"/>
  <c r="S150" i="30"/>
  <c r="T150" i="30" s="1"/>
  <c r="Q150" i="30"/>
  <c r="A150" i="30"/>
  <c r="R147" i="30" s="1"/>
  <c r="S149" i="30"/>
  <c r="T149" i="30" s="1"/>
  <c r="Q149" i="30"/>
  <c r="A149" i="30"/>
  <c r="R146" i="30" s="1"/>
  <c r="S148" i="30"/>
  <c r="T148" i="30" s="1"/>
  <c r="Q148" i="30"/>
  <c r="A148" i="30"/>
  <c r="R145" i="30" s="1"/>
  <c r="S147" i="30"/>
  <c r="T147" i="30" s="1"/>
  <c r="Q147" i="30"/>
  <c r="A147" i="30"/>
  <c r="R144" i="30" s="1"/>
  <c r="S146" i="30"/>
  <c r="T146" i="30" s="1"/>
  <c r="Q146" i="30"/>
  <c r="A146" i="30"/>
  <c r="R143" i="30" s="1"/>
  <c r="S145" i="30"/>
  <c r="T145" i="30" s="1"/>
  <c r="Q145" i="30"/>
  <c r="A145" i="30"/>
  <c r="R142" i="30" s="1"/>
  <c r="S144" i="30"/>
  <c r="T144" i="30" s="1"/>
  <c r="Q144" i="30"/>
  <c r="A144" i="30"/>
  <c r="R141" i="30" s="1"/>
  <c r="S143" i="30"/>
  <c r="T143" i="30" s="1"/>
  <c r="Q143" i="30"/>
  <c r="A143" i="30"/>
  <c r="R140" i="30" s="1"/>
  <c r="S142" i="30"/>
  <c r="T142" i="30" s="1"/>
  <c r="Q142" i="30"/>
  <c r="A142" i="30"/>
  <c r="R139" i="30" s="1"/>
  <c r="S141" i="30"/>
  <c r="T141" i="30" s="1"/>
  <c r="Q141" i="30"/>
  <c r="A141" i="30"/>
  <c r="R138" i="30" s="1"/>
  <c r="S140" i="30"/>
  <c r="T140" i="30" s="1"/>
  <c r="Q140" i="30"/>
  <c r="A140" i="30"/>
  <c r="R137" i="30" s="1"/>
  <c r="S139" i="30"/>
  <c r="T139" i="30" s="1"/>
  <c r="Q139" i="30"/>
  <c r="A139" i="30"/>
  <c r="R136" i="30" s="1"/>
  <c r="S138" i="30"/>
  <c r="T138" i="30" s="1"/>
  <c r="Q138" i="30"/>
  <c r="A138" i="30"/>
  <c r="R135" i="30" s="1"/>
  <c r="S137" i="30"/>
  <c r="T137" i="30" s="1"/>
  <c r="Q137" i="30"/>
  <c r="A137" i="30"/>
  <c r="R134" i="30" s="1"/>
  <c r="S136" i="30"/>
  <c r="T136" i="30" s="1"/>
  <c r="Q136" i="30"/>
  <c r="A136" i="30"/>
  <c r="R133" i="30" s="1"/>
  <c r="S135" i="30"/>
  <c r="T135" i="30" s="1"/>
  <c r="Q135" i="30"/>
  <c r="A135" i="30"/>
  <c r="R132" i="30" s="1"/>
  <c r="S134" i="30"/>
  <c r="T134" i="30" s="1"/>
  <c r="Q134" i="30"/>
  <c r="A134" i="30"/>
  <c r="R131" i="30" s="1"/>
  <c r="S133" i="30"/>
  <c r="T133" i="30" s="1"/>
  <c r="Q133" i="30"/>
  <c r="A133" i="30"/>
  <c r="R130" i="30" s="1"/>
  <c r="S132" i="30"/>
  <c r="T132" i="30" s="1"/>
  <c r="Q132" i="30"/>
  <c r="A132" i="30"/>
  <c r="R129" i="30" s="1"/>
  <c r="S131" i="30"/>
  <c r="T131" i="30" s="1"/>
  <c r="Q131" i="30"/>
  <c r="A131" i="30"/>
  <c r="R128" i="30" s="1"/>
  <c r="S130" i="30"/>
  <c r="T130" i="30" s="1"/>
  <c r="Q130" i="30"/>
  <c r="A130" i="30"/>
  <c r="R127" i="30" s="1"/>
  <c r="S129" i="30"/>
  <c r="T129" i="30" s="1"/>
  <c r="Q129" i="30"/>
  <c r="A129" i="30"/>
  <c r="R126" i="30" s="1"/>
  <c r="S128" i="30"/>
  <c r="T128" i="30" s="1"/>
  <c r="Q128" i="30"/>
  <c r="A128" i="30"/>
  <c r="R125" i="30" s="1"/>
  <c r="S127" i="30"/>
  <c r="T127" i="30" s="1"/>
  <c r="Q127" i="30"/>
  <c r="A127" i="30"/>
  <c r="R124" i="30" s="1"/>
  <c r="S126" i="30"/>
  <c r="T126" i="30" s="1"/>
  <c r="Q126" i="30"/>
  <c r="A126" i="30"/>
  <c r="R123" i="30" s="1"/>
  <c r="S125" i="30"/>
  <c r="T125" i="30" s="1"/>
  <c r="Q125" i="30"/>
  <c r="A125" i="30"/>
  <c r="R122" i="30" s="1"/>
  <c r="S124" i="30"/>
  <c r="T124" i="30" s="1"/>
  <c r="S123" i="30"/>
  <c r="T123" i="30" s="1"/>
  <c r="Q123" i="30"/>
  <c r="A123" i="30"/>
  <c r="R120" i="30" s="1"/>
  <c r="S122" i="30"/>
  <c r="T122" i="30" s="1"/>
  <c r="S121" i="30"/>
  <c r="T121" i="30" s="1"/>
  <c r="Q121" i="30"/>
  <c r="A121" i="30"/>
  <c r="R118" i="30" s="1"/>
  <c r="S120" i="30"/>
  <c r="T120" i="30" s="1"/>
  <c r="S119" i="30"/>
  <c r="T119" i="30" s="1"/>
  <c r="S118" i="30"/>
  <c r="T118" i="30" s="1"/>
  <c r="S117" i="30"/>
  <c r="T117" i="30" s="1"/>
  <c r="S116" i="30"/>
  <c r="T116" i="30" s="1"/>
  <c r="S115" i="30"/>
  <c r="T115" i="30" s="1"/>
  <c r="S114" i="30"/>
  <c r="T114" i="30" s="1"/>
  <c r="S113" i="30"/>
  <c r="T113" i="30" s="1"/>
  <c r="S112" i="30"/>
  <c r="T112" i="30" s="1"/>
  <c r="S111" i="30"/>
  <c r="T111" i="30" s="1"/>
  <c r="Q111" i="30"/>
  <c r="A111" i="30"/>
  <c r="R108" i="30" s="1"/>
  <c r="S110" i="30"/>
  <c r="T110" i="30" s="1"/>
  <c r="S109" i="30"/>
  <c r="T109" i="30" s="1"/>
  <c r="S108" i="30"/>
  <c r="T108" i="30" s="1"/>
  <c r="Q108" i="30"/>
  <c r="A108" i="30"/>
  <c r="R105" i="30" s="1"/>
  <c r="S107" i="30"/>
  <c r="T107" i="30" s="1"/>
  <c r="S106" i="30"/>
  <c r="T106" i="30" s="1"/>
  <c r="S105" i="30"/>
  <c r="T105" i="30" s="1"/>
  <c r="S104" i="30"/>
  <c r="T104" i="30" s="1"/>
  <c r="S103" i="30"/>
  <c r="T103" i="30" s="1"/>
  <c r="S102" i="30"/>
  <c r="T102" i="30" s="1"/>
  <c r="S101" i="30"/>
  <c r="T101" i="30" s="1"/>
  <c r="S100" i="30"/>
  <c r="T100" i="30" s="1"/>
  <c r="S99" i="30"/>
  <c r="T99" i="30" s="1"/>
  <c r="Q99" i="30"/>
  <c r="A99" i="30"/>
  <c r="R96" i="30" s="1"/>
  <c r="S98" i="30"/>
  <c r="T98" i="30" s="1"/>
  <c r="S97" i="30"/>
  <c r="T97" i="30" s="1"/>
  <c r="S96" i="30"/>
  <c r="T96" i="30" s="1"/>
  <c r="S95" i="30"/>
  <c r="T95" i="30" s="1"/>
  <c r="S94" i="30"/>
  <c r="T94" i="30" s="1"/>
  <c r="S93" i="30"/>
  <c r="T93" i="30" s="1"/>
  <c r="S92" i="30"/>
  <c r="T92" i="30" s="1"/>
  <c r="S91" i="30"/>
  <c r="T91" i="30" s="1"/>
  <c r="S90" i="30"/>
  <c r="T90" i="30" s="1"/>
  <c r="S89" i="30"/>
  <c r="T89" i="30" s="1"/>
  <c r="S88" i="30"/>
  <c r="T88" i="30" s="1"/>
  <c r="Q88" i="30"/>
  <c r="A88" i="30" s="1"/>
  <c r="R85" i="30" s="1"/>
  <c r="S87" i="30"/>
  <c r="T87" i="30" s="1"/>
  <c r="S86" i="30"/>
  <c r="T86" i="30" s="1"/>
  <c r="S85" i="30"/>
  <c r="T85" i="30" s="1"/>
  <c r="S84" i="30"/>
  <c r="T84" i="30" s="1"/>
  <c r="S83" i="30"/>
  <c r="T83" i="30" s="1"/>
  <c r="S82" i="30"/>
  <c r="T82" i="30" s="1"/>
  <c r="S81" i="30"/>
  <c r="T81" i="30" s="1"/>
  <c r="S80" i="30"/>
  <c r="T80" i="30" s="1"/>
  <c r="S79" i="30"/>
  <c r="T79" i="30" s="1"/>
  <c r="S78" i="30"/>
  <c r="T78" i="30" s="1"/>
  <c r="S77" i="30"/>
  <c r="T77" i="30" s="1"/>
  <c r="Q77" i="30"/>
  <c r="A77" i="30"/>
  <c r="R74" i="30" s="1"/>
  <c r="S76" i="30"/>
  <c r="T76" i="30" s="1"/>
  <c r="S75" i="30"/>
  <c r="T75" i="30" s="1"/>
  <c r="S74" i="30"/>
  <c r="T74" i="30" s="1"/>
  <c r="Q74" i="30"/>
  <c r="A74" i="30" s="1"/>
  <c r="R71" i="30" s="1"/>
  <c r="S73" i="30"/>
  <c r="T73" i="30" s="1"/>
  <c r="S72" i="30"/>
  <c r="T72" i="30" s="1"/>
  <c r="S71" i="30"/>
  <c r="T71" i="30" s="1"/>
  <c r="S70" i="30"/>
  <c r="T70" i="30" s="1"/>
  <c r="Q70" i="30"/>
  <c r="A70" i="30"/>
  <c r="R67" i="30" s="1"/>
  <c r="S69" i="30"/>
  <c r="T69" i="30" s="1"/>
  <c r="S68" i="30"/>
  <c r="T68" i="30" s="1"/>
  <c r="S67" i="30"/>
  <c r="T67" i="30" s="1"/>
  <c r="S66" i="30"/>
  <c r="T66" i="30" s="1"/>
  <c r="S65" i="30"/>
  <c r="T65" i="30" s="1"/>
  <c r="Q65" i="30"/>
  <c r="A65" i="30"/>
  <c r="R62" i="30" s="1"/>
  <c r="S64" i="30"/>
  <c r="T64" i="30" s="1"/>
  <c r="S63" i="30"/>
  <c r="T63" i="30" s="1"/>
  <c r="S62" i="30"/>
  <c r="T62" i="30" s="1"/>
  <c r="S61" i="30"/>
  <c r="T61" i="30" s="1"/>
  <c r="S60" i="30"/>
  <c r="T60" i="30" s="1"/>
  <c r="S59" i="30"/>
  <c r="T59" i="30" s="1"/>
  <c r="S58" i="30"/>
  <c r="T58" i="30" s="1"/>
  <c r="S57" i="30"/>
  <c r="T57" i="30" s="1"/>
  <c r="S56" i="30"/>
  <c r="T56" i="30" s="1"/>
  <c r="S55" i="30"/>
  <c r="T55" i="30" s="1"/>
  <c r="S54" i="30"/>
  <c r="T54" i="30" s="1"/>
  <c r="S53" i="30"/>
  <c r="T53" i="30" s="1"/>
  <c r="S52" i="30"/>
  <c r="T52" i="30" s="1"/>
  <c r="S51" i="30"/>
  <c r="T51" i="30" s="1"/>
  <c r="S50" i="30"/>
  <c r="T50" i="30" s="1"/>
  <c r="S49" i="30"/>
  <c r="T49" i="30" s="1"/>
  <c r="S48" i="30"/>
  <c r="T48" i="30" s="1"/>
  <c r="S47" i="30"/>
  <c r="T47" i="30" s="1"/>
  <c r="S46" i="30"/>
  <c r="T46" i="30" s="1"/>
  <c r="S45" i="30"/>
  <c r="T45" i="30" s="1"/>
  <c r="S44" i="30"/>
  <c r="T44" i="30" s="1"/>
  <c r="S43" i="30"/>
  <c r="T43" i="30" s="1"/>
  <c r="S42" i="30"/>
  <c r="T42" i="30" s="1"/>
  <c r="S41" i="30"/>
  <c r="T41" i="30" s="1"/>
  <c r="S40" i="30"/>
  <c r="T40" i="30" s="1"/>
  <c r="S39" i="30"/>
  <c r="T39" i="30" s="1"/>
  <c r="S38" i="30"/>
  <c r="T38" i="30" s="1"/>
  <c r="S37" i="30"/>
  <c r="T37" i="30" s="1"/>
  <c r="S36" i="30"/>
  <c r="T36" i="30" s="1"/>
  <c r="S35" i="30"/>
  <c r="T35" i="30" s="1"/>
  <c r="S34" i="30"/>
  <c r="T34" i="30" s="1"/>
  <c r="S33" i="30"/>
  <c r="T33" i="30" s="1"/>
  <c r="S32" i="30"/>
  <c r="T32" i="30" s="1"/>
  <c r="S31" i="30"/>
  <c r="T31" i="30" s="1"/>
  <c r="S30" i="30"/>
  <c r="T30" i="30" s="1"/>
  <c r="S29" i="30"/>
  <c r="T29" i="30" s="1"/>
  <c r="S28" i="30"/>
  <c r="T28" i="30" s="1"/>
  <c r="S27" i="30"/>
  <c r="T27" i="30" s="1"/>
  <c r="S26" i="30"/>
  <c r="T26" i="30" s="1"/>
  <c r="S25" i="30"/>
  <c r="T25" i="30" s="1"/>
  <c r="S24" i="30"/>
  <c r="T24" i="30" s="1"/>
  <c r="S23" i="30"/>
  <c r="T23" i="30" s="1"/>
  <c r="S22" i="30"/>
  <c r="T22" i="30" s="1"/>
  <c r="S21" i="30"/>
  <c r="T21" i="30" s="1"/>
  <c r="S20" i="30"/>
  <c r="T20" i="30" s="1"/>
  <c r="S19" i="30"/>
  <c r="T19" i="30" s="1"/>
  <c r="S18" i="30"/>
  <c r="T18" i="30" s="1"/>
  <c r="S17" i="30"/>
  <c r="T17" i="30" s="1"/>
  <c r="S16" i="30"/>
  <c r="T16" i="30" s="1"/>
  <c r="S15" i="30"/>
  <c r="T15" i="30" s="1"/>
  <c r="S14" i="30"/>
  <c r="T14" i="30" s="1"/>
  <c r="S13" i="30"/>
  <c r="T13" i="30" s="1"/>
  <c r="S12" i="30"/>
  <c r="T12" i="30" s="1"/>
  <c r="S11" i="30"/>
  <c r="T11" i="30" s="1"/>
  <c r="S10" i="30"/>
  <c r="T10" i="30" s="1"/>
  <c r="Q10" i="30"/>
  <c r="A10" i="30" s="1"/>
  <c r="R10" i="30" s="1"/>
  <c r="S9" i="30"/>
  <c r="T9" i="30" s="1"/>
  <c r="S8" i="30"/>
  <c r="T8" i="30" s="1"/>
  <c r="AA7" i="30"/>
  <c r="Z7" i="30"/>
  <c r="S7" i="30"/>
  <c r="T7" i="30" s="1"/>
  <c r="A8" i="33" l="1"/>
  <c r="R8" i="33" s="1"/>
  <c r="A388" i="26" l="1"/>
  <c r="R385" i="26" s="1"/>
  <c r="A387" i="26"/>
  <c r="R384" i="26" s="1"/>
  <c r="A386" i="26"/>
  <c r="R383" i="26" s="1"/>
  <c r="S385" i="26"/>
  <c r="T385" i="26" s="1"/>
  <c r="A385" i="26"/>
  <c r="R382" i="26" s="1"/>
  <c r="S384" i="26"/>
  <c r="T384" i="26" s="1"/>
  <c r="A384" i="26"/>
  <c r="R381" i="26" s="1"/>
  <c r="S383" i="26"/>
  <c r="T383" i="26" s="1"/>
  <c r="A383" i="26"/>
  <c r="R380" i="26" s="1"/>
  <c r="S382" i="26"/>
  <c r="T382" i="26" s="1"/>
  <c r="A382" i="26"/>
  <c r="R379" i="26" s="1"/>
  <c r="S381" i="26"/>
  <c r="T381" i="26" s="1"/>
  <c r="A381" i="26"/>
  <c r="R378" i="26" s="1"/>
  <c r="S380" i="26"/>
  <c r="T380" i="26" s="1"/>
  <c r="A380" i="26"/>
  <c r="R377" i="26" s="1"/>
  <c r="S379" i="26"/>
  <c r="T379" i="26" s="1"/>
  <c r="A379" i="26"/>
  <c r="R376" i="26" s="1"/>
  <c r="S378" i="26"/>
  <c r="T378" i="26" s="1"/>
  <c r="A378" i="26"/>
  <c r="R375" i="26" s="1"/>
  <c r="S377" i="26"/>
  <c r="T377" i="26" s="1"/>
  <c r="A377" i="26"/>
  <c r="R374" i="26" s="1"/>
  <c r="A376" i="26"/>
  <c r="R373" i="26" s="1"/>
  <c r="S375" i="26"/>
  <c r="T375" i="26" s="1"/>
  <c r="A375" i="26"/>
  <c r="R372" i="26" s="1"/>
  <c r="S374" i="26"/>
  <c r="T374" i="26" s="1"/>
  <c r="A374" i="26"/>
  <c r="R371" i="26" s="1"/>
  <c r="S373" i="26"/>
  <c r="T373" i="26" s="1"/>
  <c r="A373" i="26"/>
  <c r="R370" i="26" s="1"/>
  <c r="S372" i="26"/>
  <c r="T372" i="26" s="1"/>
  <c r="A372" i="26"/>
  <c r="R369" i="26" s="1"/>
  <c r="S371" i="26"/>
  <c r="T371" i="26" s="1"/>
  <c r="A371" i="26"/>
  <c r="R368" i="26" s="1"/>
  <c r="S370" i="26"/>
  <c r="T370" i="26" s="1"/>
  <c r="A370" i="26"/>
  <c r="R367" i="26" s="1"/>
  <c r="S369" i="26"/>
  <c r="T369" i="26" s="1"/>
  <c r="A369" i="26"/>
  <c r="R366" i="26" s="1"/>
  <c r="S368" i="26"/>
  <c r="T368" i="26" s="1"/>
  <c r="A368" i="26"/>
  <c r="R365" i="26" s="1"/>
  <c r="S367" i="26"/>
  <c r="T367" i="26" s="1"/>
  <c r="A367" i="26"/>
  <c r="R364" i="26" s="1"/>
  <c r="S366" i="26"/>
  <c r="T366" i="26" s="1"/>
  <c r="A366" i="26"/>
  <c r="R363" i="26" s="1"/>
  <c r="S365" i="26"/>
  <c r="T365" i="26" s="1"/>
  <c r="A365" i="26"/>
  <c r="S364" i="26"/>
  <c r="T364" i="26" s="1"/>
  <c r="A364" i="26"/>
  <c r="S363" i="26"/>
  <c r="T363" i="26" s="1"/>
  <c r="A363" i="26"/>
  <c r="A362" i="26"/>
  <c r="A361" i="26"/>
  <c r="A360" i="26"/>
  <c r="A359" i="26"/>
  <c r="A358" i="26"/>
  <c r="A357" i="26"/>
  <c r="A356" i="26"/>
  <c r="A355" i="26"/>
  <c r="A354" i="26"/>
  <c r="A353" i="26"/>
  <c r="A352" i="26"/>
  <c r="A351" i="26"/>
  <c r="A350" i="26"/>
  <c r="A349" i="26"/>
  <c r="A348" i="26"/>
  <c r="A347" i="26"/>
  <c r="R344" i="26" s="1"/>
  <c r="A346" i="26"/>
  <c r="A345" i="26"/>
  <c r="S344" i="26"/>
  <c r="T344" i="26" s="1"/>
  <c r="A344" i="26"/>
  <c r="A343" i="26"/>
  <c r="R340" i="26" s="1"/>
  <c r="A342" i="26"/>
  <c r="R339" i="26" s="1"/>
  <c r="A341" i="26"/>
  <c r="R338" i="26" s="1"/>
  <c r="S340" i="26"/>
  <c r="T340" i="26" s="1"/>
  <c r="A340" i="26"/>
  <c r="R337" i="26" s="1"/>
  <c r="S339" i="26"/>
  <c r="T339" i="26" s="1"/>
  <c r="A339" i="26"/>
  <c r="R336" i="26" s="1"/>
  <c r="S338" i="26"/>
  <c r="T338" i="26" s="1"/>
  <c r="A338" i="26"/>
  <c r="R335" i="26" s="1"/>
  <c r="S337" i="26"/>
  <c r="T337" i="26" s="1"/>
  <c r="A337" i="26"/>
  <c r="R334" i="26" s="1"/>
  <c r="S336" i="26"/>
  <c r="T336" i="26" s="1"/>
  <c r="A336" i="26"/>
  <c r="R333" i="26" s="1"/>
  <c r="S335" i="26"/>
  <c r="T335" i="26" s="1"/>
  <c r="A335" i="26"/>
  <c r="R332" i="26" s="1"/>
  <c r="S334" i="26"/>
  <c r="T334" i="26" s="1"/>
  <c r="Q334" i="26"/>
  <c r="A334" i="26"/>
  <c r="R331" i="26" s="1"/>
  <c r="S333" i="26"/>
  <c r="T333" i="26" s="1"/>
  <c r="Q333" i="26"/>
  <c r="A333" i="26"/>
  <c r="R330" i="26" s="1"/>
  <c r="S332" i="26"/>
  <c r="T332" i="26" s="1"/>
  <c r="Q332" i="26"/>
  <c r="A332" i="26"/>
  <c r="R329" i="26" s="1"/>
  <c r="S331" i="26"/>
  <c r="T331" i="26" s="1"/>
  <c r="Q331" i="26"/>
  <c r="A331" i="26"/>
  <c r="R328" i="26" s="1"/>
  <c r="S330" i="26"/>
  <c r="T330" i="26" s="1"/>
  <c r="Q330" i="26"/>
  <c r="A330" i="26"/>
  <c r="R327" i="26" s="1"/>
  <c r="S329" i="26"/>
  <c r="T329" i="26" s="1"/>
  <c r="Q329" i="26"/>
  <c r="A329" i="26"/>
  <c r="R326" i="26" s="1"/>
  <c r="S328" i="26"/>
  <c r="T328" i="26" s="1"/>
  <c r="Q328" i="26"/>
  <c r="A328" i="26"/>
  <c r="R325" i="26" s="1"/>
  <c r="S327" i="26"/>
  <c r="T327" i="26" s="1"/>
  <c r="Q327" i="26"/>
  <c r="A327" i="26"/>
  <c r="R324" i="26" s="1"/>
  <c r="S326" i="26"/>
  <c r="T326" i="26" s="1"/>
  <c r="Q326" i="26"/>
  <c r="A326" i="26"/>
  <c r="R323" i="26" s="1"/>
  <c r="S325" i="26"/>
  <c r="T325" i="26" s="1"/>
  <c r="Q325" i="26"/>
  <c r="A325" i="26"/>
  <c r="R322" i="26" s="1"/>
  <c r="S324" i="26"/>
  <c r="T324" i="26" s="1"/>
  <c r="Q324" i="26"/>
  <c r="A324" i="26"/>
  <c r="R321" i="26" s="1"/>
  <c r="S323" i="26"/>
  <c r="T323" i="26" s="1"/>
  <c r="Q323" i="26"/>
  <c r="A323" i="26"/>
  <c r="R320" i="26" s="1"/>
  <c r="S322" i="26"/>
  <c r="T322" i="26" s="1"/>
  <c r="Q322" i="26"/>
  <c r="A322" i="26"/>
  <c r="R319" i="26" s="1"/>
  <c r="S321" i="26"/>
  <c r="T321" i="26" s="1"/>
  <c r="Q321" i="26"/>
  <c r="A321" i="26"/>
  <c r="R318" i="26" s="1"/>
  <c r="S320" i="26"/>
  <c r="T320" i="26" s="1"/>
  <c r="Q320" i="26"/>
  <c r="A320" i="26"/>
  <c r="R317" i="26" s="1"/>
  <c r="S319" i="26"/>
  <c r="T319" i="26" s="1"/>
  <c r="Q319" i="26"/>
  <c r="A319" i="26"/>
  <c r="R316" i="26" s="1"/>
  <c r="S318" i="26"/>
  <c r="T318" i="26" s="1"/>
  <c r="Q318" i="26"/>
  <c r="A318" i="26"/>
  <c r="R315" i="26" s="1"/>
  <c r="S317" i="26"/>
  <c r="T317" i="26" s="1"/>
  <c r="Q317" i="26"/>
  <c r="A317" i="26"/>
  <c r="R314" i="26" s="1"/>
  <c r="S316" i="26"/>
  <c r="T316" i="26" s="1"/>
  <c r="Q316" i="26"/>
  <c r="A316" i="26"/>
  <c r="R313" i="26" s="1"/>
  <c r="S315" i="26"/>
  <c r="T315" i="26" s="1"/>
  <c r="Q315" i="26"/>
  <c r="A315" i="26"/>
  <c r="R312" i="26" s="1"/>
  <c r="S314" i="26"/>
  <c r="T314" i="26" s="1"/>
  <c r="Q314" i="26"/>
  <c r="A314" i="26"/>
  <c r="R311" i="26" s="1"/>
  <c r="S313" i="26"/>
  <c r="T313" i="26" s="1"/>
  <c r="Q313" i="26"/>
  <c r="A313" i="26"/>
  <c r="R310" i="26" s="1"/>
  <c r="S312" i="26"/>
  <c r="T312" i="26" s="1"/>
  <c r="Q312" i="26"/>
  <c r="A312" i="26"/>
  <c r="R309" i="26" s="1"/>
  <c r="S311" i="26"/>
  <c r="T311" i="26" s="1"/>
  <c r="Q311" i="26"/>
  <c r="A311" i="26"/>
  <c r="R308" i="26" s="1"/>
  <c r="S310" i="26"/>
  <c r="T310" i="26" s="1"/>
  <c r="Q310" i="26"/>
  <c r="A310" i="26"/>
  <c r="R307" i="26" s="1"/>
  <c r="S309" i="26"/>
  <c r="T309" i="26" s="1"/>
  <c r="Q309" i="26"/>
  <c r="A309" i="26"/>
  <c r="R306" i="26" s="1"/>
  <c r="S308" i="26"/>
  <c r="T308" i="26" s="1"/>
  <c r="Q308" i="26"/>
  <c r="A308" i="26"/>
  <c r="R305" i="26" s="1"/>
  <c r="S307" i="26"/>
  <c r="T307" i="26" s="1"/>
  <c r="Q307" i="26"/>
  <c r="A307" i="26"/>
  <c r="R304" i="26" s="1"/>
  <c r="S306" i="26"/>
  <c r="T306" i="26" s="1"/>
  <c r="Q306" i="26"/>
  <c r="A306" i="26"/>
  <c r="R303" i="26" s="1"/>
  <c r="S305" i="26"/>
  <c r="T305" i="26" s="1"/>
  <c r="Q305" i="26"/>
  <c r="A305" i="26"/>
  <c r="R302" i="26" s="1"/>
  <c r="S304" i="26"/>
  <c r="T304" i="26" s="1"/>
  <c r="Q304" i="26"/>
  <c r="A304" i="26"/>
  <c r="R301" i="26" s="1"/>
  <c r="S303" i="26"/>
  <c r="T303" i="26" s="1"/>
  <c r="Q303" i="26"/>
  <c r="A303" i="26"/>
  <c r="R300" i="26" s="1"/>
  <c r="S302" i="26"/>
  <c r="T302" i="26" s="1"/>
  <c r="Q302" i="26"/>
  <c r="A302" i="26"/>
  <c r="R299" i="26" s="1"/>
  <c r="S301" i="26"/>
  <c r="T301" i="26" s="1"/>
  <c r="Q301" i="26"/>
  <c r="A301" i="26"/>
  <c r="R298" i="26" s="1"/>
  <c r="S300" i="26"/>
  <c r="T300" i="26" s="1"/>
  <c r="Q300" i="26"/>
  <c r="A300" i="26"/>
  <c r="R297" i="26" s="1"/>
  <c r="S299" i="26"/>
  <c r="T299" i="26" s="1"/>
  <c r="Q299" i="26"/>
  <c r="A299" i="26"/>
  <c r="R296" i="26" s="1"/>
  <c r="S298" i="26"/>
  <c r="T298" i="26" s="1"/>
  <c r="Q298" i="26"/>
  <c r="A298" i="26"/>
  <c r="R295" i="26" s="1"/>
  <c r="S297" i="26"/>
  <c r="T297" i="26" s="1"/>
  <c r="Q297" i="26"/>
  <c r="A297" i="26"/>
  <c r="R294" i="26" s="1"/>
  <c r="S296" i="26"/>
  <c r="T296" i="26" s="1"/>
  <c r="Q296" i="26"/>
  <c r="A296" i="26"/>
  <c r="R293" i="26" s="1"/>
  <c r="S295" i="26"/>
  <c r="T295" i="26" s="1"/>
  <c r="Q295" i="26"/>
  <c r="A295" i="26"/>
  <c r="R292" i="26" s="1"/>
  <c r="S294" i="26"/>
  <c r="T294" i="26" s="1"/>
  <c r="Q294" i="26"/>
  <c r="A294" i="26"/>
  <c r="R291" i="26" s="1"/>
  <c r="S293" i="26"/>
  <c r="T293" i="26" s="1"/>
  <c r="Q293" i="26"/>
  <c r="A293" i="26"/>
  <c r="R290" i="26" s="1"/>
  <c r="S292" i="26"/>
  <c r="T292" i="26" s="1"/>
  <c r="Q292" i="26"/>
  <c r="A292" i="26"/>
  <c r="R289" i="26" s="1"/>
  <c r="S291" i="26"/>
  <c r="T291" i="26" s="1"/>
  <c r="Q291" i="26"/>
  <c r="A291" i="26"/>
  <c r="R288" i="26" s="1"/>
  <c r="S290" i="26"/>
  <c r="T290" i="26" s="1"/>
  <c r="Q290" i="26"/>
  <c r="A290" i="26"/>
  <c r="R287" i="26" s="1"/>
  <c r="S289" i="26"/>
  <c r="T289" i="26" s="1"/>
  <c r="Q289" i="26"/>
  <c r="A289" i="26"/>
  <c r="R286" i="26" s="1"/>
  <c r="S288" i="26"/>
  <c r="T288" i="26" s="1"/>
  <c r="Q288" i="26"/>
  <c r="A288" i="26"/>
  <c r="R285" i="26" s="1"/>
  <c r="S287" i="26"/>
  <c r="T287" i="26" s="1"/>
  <c r="Q287" i="26"/>
  <c r="A287" i="26"/>
  <c r="R284" i="26" s="1"/>
  <c r="S286" i="26"/>
  <c r="T286" i="26" s="1"/>
  <c r="Q286" i="26"/>
  <c r="A286" i="26"/>
  <c r="R283" i="26" s="1"/>
  <c r="S285" i="26"/>
  <c r="T285" i="26" s="1"/>
  <c r="Q285" i="26"/>
  <c r="A285" i="26"/>
  <c r="R282" i="26" s="1"/>
  <c r="S284" i="26"/>
  <c r="T284" i="26" s="1"/>
  <c r="Q284" i="26"/>
  <c r="A284" i="26"/>
  <c r="R281" i="26" s="1"/>
  <c r="S283" i="26"/>
  <c r="T283" i="26" s="1"/>
  <c r="Q283" i="26"/>
  <c r="A283" i="26"/>
  <c r="R280" i="26" s="1"/>
  <c r="S282" i="26"/>
  <c r="T282" i="26" s="1"/>
  <c r="Q282" i="26"/>
  <c r="A282" i="26"/>
  <c r="R279" i="26" s="1"/>
  <c r="S281" i="26"/>
  <c r="T281" i="26" s="1"/>
  <c r="Q281" i="26"/>
  <c r="A281" i="26"/>
  <c r="R278" i="26" s="1"/>
  <c r="S280" i="26"/>
  <c r="T280" i="26" s="1"/>
  <c r="Q280" i="26"/>
  <c r="A280" i="26"/>
  <c r="R277" i="26" s="1"/>
  <c r="S279" i="26"/>
  <c r="T279" i="26" s="1"/>
  <c r="Q279" i="26"/>
  <c r="A279" i="26"/>
  <c r="R276" i="26" s="1"/>
  <c r="S278" i="26"/>
  <c r="T278" i="26" s="1"/>
  <c r="Q278" i="26"/>
  <c r="A278" i="26"/>
  <c r="R275" i="26" s="1"/>
  <c r="S277" i="26"/>
  <c r="T277" i="26" s="1"/>
  <c r="Q277" i="26"/>
  <c r="A277" i="26"/>
  <c r="R274" i="26" s="1"/>
  <c r="S276" i="26"/>
  <c r="T276" i="26" s="1"/>
  <c r="Q276" i="26"/>
  <c r="A276" i="26"/>
  <c r="R273" i="26" s="1"/>
  <c r="S275" i="26"/>
  <c r="T275" i="26" s="1"/>
  <c r="Q275" i="26"/>
  <c r="A275" i="26"/>
  <c r="R272" i="26" s="1"/>
  <c r="S274" i="26"/>
  <c r="T274" i="26" s="1"/>
  <c r="Q274" i="26"/>
  <c r="A274" i="26"/>
  <c r="R271" i="26" s="1"/>
  <c r="S273" i="26"/>
  <c r="T273" i="26" s="1"/>
  <c r="Q273" i="26"/>
  <c r="A273" i="26"/>
  <c r="R270" i="26" s="1"/>
  <c r="S272" i="26"/>
  <c r="T272" i="26" s="1"/>
  <c r="Q272" i="26"/>
  <c r="A272" i="26"/>
  <c r="R269" i="26" s="1"/>
  <c r="S271" i="26"/>
  <c r="T271" i="26" s="1"/>
  <c r="Q271" i="26"/>
  <c r="A271" i="26"/>
  <c r="R268" i="26" s="1"/>
  <c r="S270" i="26"/>
  <c r="T270" i="26" s="1"/>
  <c r="Q270" i="26"/>
  <c r="A270" i="26"/>
  <c r="R267" i="26" s="1"/>
  <c r="S269" i="26"/>
  <c r="T269" i="26" s="1"/>
  <c r="Q269" i="26"/>
  <c r="A269" i="26"/>
  <c r="R266" i="26" s="1"/>
  <c r="S268" i="26"/>
  <c r="T268" i="26" s="1"/>
  <c r="Q268" i="26"/>
  <c r="A268" i="26"/>
  <c r="R265" i="26" s="1"/>
  <c r="S267" i="26"/>
  <c r="T267" i="26" s="1"/>
  <c r="Q267" i="26"/>
  <c r="A267" i="26"/>
  <c r="R264" i="26" s="1"/>
  <c r="S266" i="26"/>
  <c r="T266" i="26" s="1"/>
  <c r="Q266" i="26"/>
  <c r="A266" i="26"/>
  <c r="R263" i="26" s="1"/>
  <c r="S265" i="26"/>
  <c r="T265" i="26" s="1"/>
  <c r="Q265" i="26"/>
  <c r="A265" i="26"/>
  <c r="R262" i="26" s="1"/>
  <c r="S264" i="26"/>
  <c r="T264" i="26" s="1"/>
  <c r="Q264" i="26"/>
  <c r="A264" i="26"/>
  <c r="R261" i="26" s="1"/>
  <c r="S263" i="26"/>
  <c r="T263" i="26" s="1"/>
  <c r="Q263" i="26"/>
  <c r="A263" i="26"/>
  <c r="R260" i="26" s="1"/>
  <c r="S262" i="26"/>
  <c r="T262" i="26" s="1"/>
  <c r="Q262" i="26"/>
  <c r="A262" i="26"/>
  <c r="R259" i="26" s="1"/>
  <c r="S261" i="26"/>
  <c r="T261" i="26" s="1"/>
  <c r="Q261" i="26"/>
  <c r="A261" i="26"/>
  <c r="R258" i="26" s="1"/>
  <c r="S260" i="26"/>
  <c r="T260" i="26" s="1"/>
  <c r="Q260" i="26"/>
  <c r="A260" i="26"/>
  <c r="R257" i="26" s="1"/>
  <c r="S259" i="26"/>
  <c r="T259" i="26" s="1"/>
  <c r="Q259" i="26"/>
  <c r="A259" i="26"/>
  <c r="R256" i="26" s="1"/>
  <c r="S258" i="26"/>
  <c r="T258" i="26" s="1"/>
  <c r="Q258" i="26"/>
  <c r="A258" i="26"/>
  <c r="R255" i="26" s="1"/>
  <c r="S257" i="26"/>
  <c r="T257" i="26" s="1"/>
  <c r="Q257" i="26"/>
  <c r="A257" i="26"/>
  <c r="R254" i="26" s="1"/>
  <c r="S256" i="26"/>
  <c r="T256" i="26" s="1"/>
  <c r="Q256" i="26"/>
  <c r="A256" i="26"/>
  <c r="R253" i="26" s="1"/>
  <c r="S255" i="26"/>
  <c r="T255" i="26" s="1"/>
  <c r="Q255" i="26"/>
  <c r="A255" i="26"/>
  <c r="R252" i="26" s="1"/>
  <c r="S254" i="26"/>
  <c r="T254" i="26" s="1"/>
  <c r="Q254" i="26"/>
  <c r="A254" i="26"/>
  <c r="R251" i="26" s="1"/>
  <c r="S253" i="26"/>
  <c r="T253" i="26" s="1"/>
  <c r="Q253" i="26"/>
  <c r="A253" i="26"/>
  <c r="R250" i="26" s="1"/>
  <c r="S252" i="26"/>
  <c r="T252" i="26" s="1"/>
  <c r="Q252" i="26"/>
  <c r="A252" i="26"/>
  <c r="R249" i="26" s="1"/>
  <c r="S251" i="26"/>
  <c r="T251" i="26" s="1"/>
  <c r="Q251" i="26"/>
  <c r="A251" i="26"/>
  <c r="R248" i="26" s="1"/>
  <c r="S250" i="26"/>
  <c r="T250" i="26" s="1"/>
  <c r="Q250" i="26"/>
  <c r="A250" i="26"/>
  <c r="R247" i="26" s="1"/>
  <c r="S249" i="26"/>
  <c r="T249" i="26" s="1"/>
  <c r="Q249" i="26"/>
  <c r="A249" i="26"/>
  <c r="R246" i="26" s="1"/>
  <c r="S248" i="26"/>
  <c r="T248" i="26" s="1"/>
  <c r="Q248" i="26"/>
  <c r="A248" i="26"/>
  <c r="R245" i="26" s="1"/>
  <c r="S247" i="26"/>
  <c r="T247" i="26" s="1"/>
  <c r="Q247" i="26"/>
  <c r="A247" i="26"/>
  <c r="R244" i="26" s="1"/>
  <c r="S246" i="26"/>
  <c r="T246" i="26" s="1"/>
  <c r="Q246" i="26"/>
  <c r="A246" i="26"/>
  <c r="R243" i="26" s="1"/>
  <c r="S245" i="26"/>
  <c r="T245" i="26" s="1"/>
  <c r="Q245" i="26"/>
  <c r="A245" i="26"/>
  <c r="R242" i="26" s="1"/>
  <c r="S244" i="26"/>
  <c r="T244" i="26" s="1"/>
  <c r="Q244" i="26"/>
  <c r="A244" i="26"/>
  <c r="R241" i="26" s="1"/>
  <c r="S243" i="26"/>
  <c r="T243" i="26" s="1"/>
  <c r="Q243" i="26"/>
  <c r="A243" i="26"/>
  <c r="R240" i="26" s="1"/>
  <c r="S242" i="26"/>
  <c r="T242" i="26" s="1"/>
  <c r="Q242" i="26"/>
  <c r="A242" i="26"/>
  <c r="R239" i="26" s="1"/>
  <c r="S241" i="26"/>
  <c r="T241" i="26" s="1"/>
  <c r="Q241" i="26"/>
  <c r="A241" i="26"/>
  <c r="R238" i="26" s="1"/>
  <c r="S240" i="26"/>
  <c r="T240" i="26" s="1"/>
  <c r="Q240" i="26"/>
  <c r="A240" i="26"/>
  <c r="R237" i="26" s="1"/>
  <c r="S239" i="26"/>
  <c r="T239" i="26" s="1"/>
  <c r="Q239" i="26"/>
  <c r="A239" i="26"/>
  <c r="R236" i="26" s="1"/>
  <c r="S238" i="26"/>
  <c r="T238" i="26" s="1"/>
  <c r="Q238" i="26"/>
  <c r="A238" i="26"/>
  <c r="R235" i="26" s="1"/>
  <c r="S237" i="26"/>
  <c r="T237" i="26" s="1"/>
  <c r="Q237" i="26"/>
  <c r="A237" i="26"/>
  <c r="R234" i="26" s="1"/>
  <c r="S236" i="26"/>
  <c r="T236" i="26" s="1"/>
  <c r="Q236" i="26"/>
  <c r="A236" i="26"/>
  <c r="R233" i="26" s="1"/>
  <c r="S235" i="26"/>
  <c r="T235" i="26" s="1"/>
  <c r="Q235" i="26"/>
  <c r="A235" i="26"/>
  <c r="R232" i="26" s="1"/>
  <c r="S234" i="26"/>
  <c r="T234" i="26" s="1"/>
  <c r="Q234" i="26"/>
  <c r="A234" i="26"/>
  <c r="R231" i="26" s="1"/>
  <c r="S233" i="26"/>
  <c r="T233" i="26" s="1"/>
  <c r="Q233" i="26"/>
  <c r="A233" i="26"/>
  <c r="R230" i="26" s="1"/>
  <c r="S232" i="26"/>
  <c r="T232" i="26" s="1"/>
  <c r="Q232" i="26"/>
  <c r="A232" i="26"/>
  <c r="R229" i="26" s="1"/>
  <c r="S231" i="26"/>
  <c r="T231" i="26" s="1"/>
  <c r="Q231" i="26"/>
  <c r="A231" i="26"/>
  <c r="R228" i="26" s="1"/>
  <c r="S230" i="26"/>
  <c r="T230" i="26" s="1"/>
  <c r="Q230" i="26"/>
  <c r="A230" i="26"/>
  <c r="R227" i="26" s="1"/>
  <c r="S229" i="26"/>
  <c r="T229" i="26" s="1"/>
  <c r="Q229" i="26"/>
  <c r="A229" i="26"/>
  <c r="R226" i="26" s="1"/>
  <c r="S228" i="26"/>
  <c r="T228" i="26" s="1"/>
  <c r="Q228" i="26"/>
  <c r="A228" i="26"/>
  <c r="R225" i="26" s="1"/>
  <c r="S227" i="26"/>
  <c r="T227" i="26" s="1"/>
  <c r="Q227" i="26"/>
  <c r="A227" i="26"/>
  <c r="R224" i="26" s="1"/>
  <c r="S226" i="26"/>
  <c r="T226" i="26" s="1"/>
  <c r="Q226" i="26"/>
  <c r="A226" i="26"/>
  <c r="R223" i="26" s="1"/>
  <c r="S225" i="26"/>
  <c r="T225" i="26" s="1"/>
  <c r="Q225" i="26"/>
  <c r="A225" i="26"/>
  <c r="R222" i="26" s="1"/>
  <c r="S224" i="26"/>
  <c r="T224" i="26" s="1"/>
  <c r="Q224" i="26"/>
  <c r="A224" i="26"/>
  <c r="R221" i="26" s="1"/>
  <c r="S223" i="26"/>
  <c r="T223" i="26" s="1"/>
  <c r="Q223" i="26"/>
  <c r="A223" i="26"/>
  <c r="R220" i="26" s="1"/>
  <c r="S222" i="26"/>
  <c r="T222" i="26" s="1"/>
  <c r="Q222" i="26"/>
  <c r="A222" i="26"/>
  <c r="R219" i="26" s="1"/>
  <c r="S221" i="26"/>
  <c r="T221" i="26" s="1"/>
  <c r="Q221" i="26"/>
  <c r="A221" i="26"/>
  <c r="R218" i="26" s="1"/>
  <c r="S220" i="26"/>
  <c r="T220" i="26" s="1"/>
  <c r="Q220" i="26"/>
  <c r="A220" i="26"/>
  <c r="R217" i="26" s="1"/>
  <c r="S219" i="26"/>
  <c r="T219" i="26" s="1"/>
  <c r="Q219" i="26"/>
  <c r="A219" i="26"/>
  <c r="R216" i="26" s="1"/>
  <c r="S218" i="26"/>
  <c r="T218" i="26" s="1"/>
  <c r="Q218" i="26"/>
  <c r="A218" i="26"/>
  <c r="R215" i="26" s="1"/>
  <c r="S217" i="26"/>
  <c r="T217" i="26" s="1"/>
  <c r="Q217" i="26"/>
  <c r="A217" i="26"/>
  <c r="R214" i="26" s="1"/>
  <c r="S216" i="26"/>
  <c r="T216" i="26" s="1"/>
  <c r="Q216" i="26"/>
  <c r="A216" i="26"/>
  <c r="R213" i="26" s="1"/>
  <c r="S215" i="26"/>
  <c r="T215" i="26" s="1"/>
  <c r="Q215" i="26"/>
  <c r="A215" i="26"/>
  <c r="R212" i="26" s="1"/>
  <c r="S214" i="26"/>
  <c r="T214" i="26" s="1"/>
  <c r="Q214" i="26"/>
  <c r="A214" i="26"/>
  <c r="R211" i="26" s="1"/>
  <c r="S213" i="26"/>
  <c r="T213" i="26" s="1"/>
  <c r="Q213" i="26"/>
  <c r="A213" i="26"/>
  <c r="R210" i="26" s="1"/>
  <c r="S212" i="26"/>
  <c r="T212" i="26" s="1"/>
  <c r="Q212" i="26"/>
  <c r="A212" i="26"/>
  <c r="R209" i="26" s="1"/>
  <c r="S211" i="26"/>
  <c r="T211" i="26" s="1"/>
  <c r="Q211" i="26"/>
  <c r="A211" i="26"/>
  <c r="R208" i="26" s="1"/>
  <c r="S210" i="26"/>
  <c r="T210" i="26" s="1"/>
  <c r="Q210" i="26"/>
  <c r="A210" i="26"/>
  <c r="R207" i="26" s="1"/>
  <c r="S209" i="26"/>
  <c r="T209" i="26" s="1"/>
  <c r="Q209" i="26"/>
  <c r="A209" i="26"/>
  <c r="R206" i="26" s="1"/>
  <c r="S208" i="26"/>
  <c r="T208" i="26" s="1"/>
  <c r="Q208" i="26"/>
  <c r="A208" i="26"/>
  <c r="R205" i="26" s="1"/>
  <c r="S207" i="26"/>
  <c r="T207" i="26" s="1"/>
  <c r="Q207" i="26"/>
  <c r="A207" i="26"/>
  <c r="R204" i="26" s="1"/>
  <c r="S206" i="26"/>
  <c r="T206" i="26" s="1"/>
  <c r="Q206" i="26"/>
  <c r="A206" i="26"/>
  <c r="R203" i="26" s="1"/>
  <c r="S205" i="26"/>
  <c r="T205" i="26" s="1"/>
  <c r="Q205" i="26"/>
  <c r="A205" i="26"/>
  <c r="R202" i="26" s="1"/>
  <c r="S204" i="26"/>
  <c r="T204" i="26" s="1"/>
  <c r="Q204" i="26"/>
  <c r="A204" i="26"/>
  <c r="R201" i="26" s="1"/>
  <c r="S203" i="26"/>
  <c r="T203" i="26" s="1"/>
  <c r="Q203" i="26"/>
  <c r="A203" i="26"/>
  <c r="R200" i="26" s="1"/>
  <c r="S202" i="26"/>
  <c r="T202" i="26" s="1"/>
  <c r="Q202" i="26"/>
  <c r="A202" i="26"/>
  <c r="R199" i="26" s="1"/>
  <c r="S201" i="26"/>
  <c r="T201" i="26" s="1"/>
  <c r="Q201" i="26"/>
  <c r="A201" i="26"/>
  <c r="R198" i="26" s="1"/>
  <c r="S200" i="26"/>
  <c r="T200" i="26" s="1"/>
  <c r="Q200" i="26"/>
  <c r="A200" i="26"/>
  <c r="R197" i="26" s="1"/>
  <c r="S199" i="26"/>
  <c r="T199" i="26" s="1"/>
  <c r="Q199" i="26"/>
  <c r="A199" i="26"/>
  <c r="R196" i="26" s="1"/>
  <c r="S198" i="26"/>
  <c r="T198" i="26" s="1"/>
  <c r="Q198" i="26"/>
  <c r="A198" i="26"/>
  <c r="R195" i="26" s="1"/>
  <c r="S197" i="26"/>
  <c r="T197" i="26" s="1"/>
  <c r="Q197" i="26"/>
  <c r="A197" i="26"/>
  <c r="R194" i="26" s="1"/>
  <c r="S196" i="26"/>
  <c r="T196" i="26" s="1"/>
  <c r="Q196" i="26"/>
  <c r="A196" i="26"/>
  <c r="R193" i="26" s="1"/>
  <c r="S195" i="26"/>
  <c r="T195" i="26" s="1"/>
  <c r="Q195" i="26"/>
  <c r="A195" i="26"/>
  <c r="R192" i="26" s="1"/>
  <c r="S194" i="26"/>
  <c r="T194" i="26" s="1"/>
  <c r="Q194" i="26"/>
  <c r="A194" i="26"/>
  <c r="R191" i="26" s="1"/>
  <c r="S193" i="26"/>
  <c r="T193" i="26" s="1"/>
  <c r="Q193" i="26"/>
  <c r="A193" i="26"/>
  <c r="R190" i="26" s="1"/>
  <c r="S192" i="26"/>
  <c r="T192" i="26" s="1"/>
  <c r="Q192" i="26"/>
  <c r="A192" i="26"/>
  <c r="R189" i="26" s="1"/>
  <c r="S191" i="26"/>
  <c r="T191" i="26" s="1"/>
  <c r="Q191" i="26"/>
  <c r="A191" i="26"/>
  <c r="R188" i="26" s="1"/>
  <c r="S190" i="26"/>
  <c r="T190" i="26" s="1"/>
  <c r="Q190" i="26"/>
  <c r="A190" i="26"/>
  <c r="R187" i="26" s="1"/>
  <c r="S189" i="26"/>
  <c r="T189" i="26" s="1"/>
  <c r="Q189" i="26"/>
  <c r="A189" i="26"/>
  <c r="R186" i="26" s="1"/>
  <c r="S188" i="26"/>
  <c r="T188" i="26" s="1"/>
  <c r="Q188" i="26"/>
  <c r="A188" i="26"/>
  <c r="R185" i="26" s="1"/>
  <c r="S187" i="26"/>
  <c r="T187" i="26" s="1"/>
  <c r="Q187" i="26"/>
  <c r="A187" i="26"/>
  <c r="R184" i="26" s="1"/>
  <c r="S186" i="26"/>
  <c r="T186" i="26" s="1"/>
  <c r="Q186" i="26"/>
  <c r="A186" i="26"/>
  <c r="R183" i="26" s="1"/>
  <c r="S185" i="26"/>
  <c r="T185" i="26" s="1"/>
  <c r="Q185" i="26"/>
  <c r="A185" i="26"/>
  <c r="R182" i="26" s="1"/>
  <c r="S184" i="26"/>
  <c r="T184" i="26" s="1"/>
  <c r="Q184" i="26"/>
  <c r="A184" i="26"/>
  <c r="R181" i="26" s="1"/>
  <c r="S183" i="26"/>
  <c r="T183" i="26" s="1"/>
  <c r="Q183" i="26"/>
  <c r="A183" i="26"/>
  <c r="R180" i="26" s="1"/>
  <c r="S182" i="26"/>
  <c r="T182" i="26" s="1"/>
  <c r="Q182" i="26"/>
  <c r="A182" i="26"/>
  <c r="R179" i="26" s="1"/>
  <c r="S181" i="26"/>
  <c r="T181" i="26" s="1"/>
  <c r="Q181" i="26"/>
  <c r="A181" i="26"/>
  <c r="R178" i="26" s="1"/>
  <c r="S180" i="26"/>
  <c r="T180" i="26" s="1"/>
  <c r="Q180" i="26"/>
  <c r="A180" i="26"/>
  <c r="R177" i="26" s="1"/>
  <c r="S179" i="26"/>
  <c r="T179" i="26" s="1"/>
  <c r="Q179" i="26"/>
  <c r="A179" i="26"/>
  <c r="R176" i="26" s="1"/>
  <c r="S178" i="26"/>
  <c r="T178" i="26" s="1"/>
  <c r="Q178" i="26"/>
  <c r="A178" i="26"/>
  <c r="R175" i="26" s="1"/>
  <c r="S177" i="26"/>
  <c r="T177" i="26" s="1"/>
  <c r="Q177" i="26"/>
  <c r="A177" i="26"/>
  <c r="R174" i="26" s="1"/>
  <c r="S176" i="26"/>
  <c r="T176" i="26" s="1"/>
  <c r="Q176" i="26"/>
  <c r="A176" i="26"/>
  <c r="R173" i="26" s="1"/>
  <c r="S175" i="26"/>
  <c r="T175" i="26" s="1"/>
  <c r="Q175" i="26"/>
  <c r="A175" i="26"/>
  <c r="R172" i="26" s="1"/>
  <c r="S174" i="26"/>
  <c r="T174" i="26" s="1"/>
  <c r="Q174" i="26"/>
  <c r="A174" i="26"/>
  <c r="R171" i="26" s="1"/>
  <c r="S173" i="26"/>
  <c r="T173" i="26" s="1"/>
  <c r="Q173" i="26"/>
  <c r="A173" i="26"/>
  <c r="R170" i="26" s="1"/>
  <c r="S172" i="26"/>
  <c r="T172" i="26" s="1"/>
  <c r="Q172" i="26"/>
  <c r="A172" i="26"/>
  <c r="R169" i="26" s="1"/>
  <c r="S171" i="26"/>
  <c r="T171" i="26" s="1"/>
  <c r="Q171" i="26"/>
  <c r="A171" i="26"/>
  <c r="R168" i="26" s="1"/>
  <c r="S170" i="26"/>
  <c r="T170" i="26" s="1"/>
  <c r="Q170" i="26"/>
  <c r="A170" i="26"/>
  <c r="R167" i="26" s="1"/>
  <c r="S169" i="26"/>
  <c r="T169" i="26" s="1"/>
  <c r="Q169" i="26"/>
  <c r="A169" i="26"/>
  <c r="R166" i="26" s="1"/>
  <c r="S168" i="26"/>
  <c r="T168" i="26" s="1"/>
  <c r="Q168" i="26"/>
  <c r="A168" i="26"/>
  <c r="R165" i="26" s="1"/>
  <c r="S167" i="26"/>
  <c r="T167" i="26" s="1"/>
  <c r="Q167" i="26"/>
  <c r="A167" i="26"/>
  <c r="R164" i="26" s="1"/>
  <c r="S166" i="26"/>
  <c r="T166" i="26" s="1"/>
  <c r="Q166" i="26"/>
  <c r="A166" i="26"/>
  <c r="R163" i="26" s="1"/>
  <c r="S165" i="26"/>
  <c r="T165" i="26" s="1"/>
  <c r="Q165" i="26"/>
  <c r="A165" i="26"/>
  <c r="R162" i="26" s="1"/>
  <c r="S164" i="26"/>
  <c r="T164" i="26" s="1"/>
  <c r="Q164" i="26"/>
  <c r="A164" i="26"/>
  <c r="R161" i="26" s="1"/>
  <c r="S163" i="26"/>
  <c r="T163" i="26" s="1"/>
  <c r="Q163" i="26"/>
  <c r="A163" i="26"/>
  <c r="R160" i="26" s="1"/>
  <c r="S162" i="26"/>
  <c r="T162" i="26" s="1"/>
  <c r="Q162" i="26"/>
  <c r="A162" i="26"/>
  <c r="R159" i="26" s="1"/>
  <c r="S161" i="26"/>
  <c r="T161" i="26" s="1"/>
  <c r="Q161" i="26"/>
  <c r="A161" i="26"/>
  <c r="R158" i="26" s="1"/>
  <c r="S160" i="26"/>
  <c r="T160" i="26" s="1"/>
  <c r="Q160" i="26"/>
  <c r="A160" i="26"/>
  <c r="R157" i="26" s="1"/>
  <c r="S159" i="26"/>
  <c r="T159" i="26" s="1"/>
  <c r="Q159" i="26"/>
  <c r="A159" i="26"/>
  <c r="R156" i="26" s="1"/>
  <c r="S158" i="26"/>
  <c r="T158" i="26" s="1"/>
  <c r="Q158" i="26"/>
  <c r="A158" i="26"/>
  <c r="R155" i="26" s="1"/>
  <c r="S157" i="26"/>
  <c r="T157" i="26" s="1"/>
  <c r="Q157" i="26"/>
  <c r="A157" i="26"/>
  <c r="R154" i="26" s="1"/>
  <c r="S156" i="26"/>
  <c r="T156" i="26" s="1"/>
  <c r="Q156" i="26"/>
  <c r="A156" i="26"/>
  <c r="R153" i="26" s="1"/>
  <c r="S155" i="26"/>
  <c r="T155" i="26" s="1"/>
  <c r="Q155" i="26"/>
  <c r="A155" i="26"/>
  <c r="R152" i="26" s="1"/>
  <c r="S154" i="26"/>
  <c r="T154" i="26" s="1"/>
  <c r="Q154" i="26"/>
  <c r="A154" i="26"/>
  <c r="R151" i="26" s="1"/>
  <c r="S153" i="26"/>
  <c r="T153" i="26" s="1"/>
  <c r="Q153" i="26"/>
  <c r="A153" i="26"/>
  <c r="R150" i="26" s="1"/>
  <c r="S152" i="26"/>
  <c r="T152" i="26" s="1"/>
  <c r="Q152" i="26"/>
  <c r="A152" i="26"/>
  <c r="R149" i="26" s="1"/>
  <c r="S151" i="26"/>
  <c r="T151" i="26" s="1"/>
  <c r="Q151" i="26"/>
  <c r="A151" i="26"/>
  <c r="R148" i="26" s="1"/>
  <c r="S150" i="26"/>
  <c r="T150" i="26" s="1"/>
  <c r="Q150" i="26"/>
  <c r="A150" i="26"/>
  <c r="R147" i="26" s="1"/>
  <c r="S149" i="26"/>
  <c r="T149" i="26" s="1"/>
  <c r="Q149" i="26"/>
  <c r="A149" i="26"/>
  <c r="R146" i="26" s="1"/>
  <c r="S148" i="26"/>
  <c r="T148" i="26" s="1"/>
  <c r="Q148" i="26"/>
  <c r="A148" i="26"/>
  <c r="R145" i="26" s="1"/>
  <c r="S147" i="26"/>
  <c r="T147" i="26" s="1"/>
  <c r="Q147" i="26"/>
  <c r="A147" i="26"/>
  <c r="R144" i="26" s="1"/>
  <c r="S146" i="26"/>
  <c r="T146" i="26" s="1"/>
  <c r="Q146" i="26"/>
  <c r="A146" i="26"/>
  <c r="R143" i="26" s="1"/>
  <c r="S145" i="26"/>
  <c r="T145" i="26" s="1"/>
  <c r="Q145" i="26"/>
  <c r="A145" i="26"/>
  <c r="R142" i="26" s="1"/>
  <c r="S144" i="26"/>
  <c r="T144" i="26" s="1"/>
  <c r="Q144" i="26"/>
  <c r="A144" i="26"/>
  <c r="R141" i="26" s="1"/>
  <c r="S143" i="26"/>
  <c r="T143" i="26" s="1"/>
  <c r="Q143" i="26"/>
  <c r="A143" i="26"/>
  <c r="R140" i="26" s="1"/>
  <c r="S142" i="26"/>
  <c r="T142" i="26" s="1"/>
  <c r="Q142" i="26"/>
  <c r="A142" i="26"/>
  <c r="R139" i="26" s="1"/>
  <c r="S141" i="26"/>
  <c r="T141" i="26" s="1"/>
  <c r="Q141" i="26"/>
  <c r="A141" i="26"/>
  <c r="R138" i="26" s="1"/>
  <c r="S140" i="26"/>
  <c r="T140" i="26" s="1"/>
  <c r="Q140" i="26"/>
  <c r="A140" i="26"/>
  <c r="R137" i="26" s="1"/>
  <c r="S139" i="26"/>
  <c r="T139" i="26" s="1"/>
  <c r="Q139" i="26"/>
  <c r="A139" i="26"/>
  <c r="R136" i="26" s="1"/>
  <c r="S138" i="26"/>
  <c r="T138" i="26" s="1"/>
  <c r="Q138" i="26"/>
  <c r="A138" i="26"/>
  <c r="R135" i="26" s="1"/>
  <c r="S137" i="26"/>
  <c r="T137" i="26" s="1"/>
  <c r="Q137" i="26"/>
  <c r="A137" i="26"/>
  <c r="R134" i="26" s="1"/>
  <c r="S136" i="26"/>
  <c r="T136" i="26" s="1"/>
  <c r="Q136" i="26"/>
  <c r="A136" i="26"/>
  <c r="R133" i="26" s="1"/>
  <c r="S135" i="26"/>
  <c r="T135" i="26" s="1"/>
  <c r="Q135" i="26"/>
  <c r="A135" i="26"/>
  <c r="R132" i="26" s="1"/>
  <c r="S134" i="26"/>
  <c r="T134" i="26" s="1"/>
  <c r="Q134" i="26"/>
  <c r="A134" i="26"/>
  <c r="R131" i="26" s="1"/>
  <c r="S133" i="26"/>
  <c r="T133" i="26" s="1"/>
  <c r="Q133" i="26"/>
  <c r="A133" i="26"/>
  <c r="R130" i="26" s="1"/>
  <c r="S132" i="26"/>
  <c r="T132" i="26" s="1"/>
  <c r="Q132" i="26"/>
  <c r="A132" i="26"/>
  <c r="R129" i="26" s="1"/>
  <c r="S131" i="26"/>
  <c r="T131" i="26" s="1"/>
  <c r="Q131" i="26"/>
  <c r="A131" i="26"/>
  <c r="R128" i="26" s="1"/>
  <c r="S130" i="26"/>
  <c r="T130" i="26" s="1"/>
  <c r="Q130" i="26"/>
  <c r="A130" i="26"/>
  <c r="R127" i="26" s="1"/>
  <c r="S129" i="26"/>
  <c r="T129" i="26" s="1"/>
  <c r="Q129" i="26"/>
  <c r="A129" i="26"/>
  <c r="R126" i="26" s="1"/>
  <c r="S128" i="26"/>
  <c r="T128" i="26" s="1"/>
  <c r="Q128" i="26"/>
  <c r="A128" i="26"/>
  <c r="R125" i="26" s="1"/>
  <c r="S127" i="26"/>
  <c r="T127" i="26" s="1"/>
  <c r="Q127" i="26"/>
  <c r="A127" i="26"/>
  <c r="R124" i="26" s="1"/>
  <c r="S126" i="26"/>
  <c r="T126" i="26" s="1"/>
  <c r="Q126" i="26"/>
  <c r="A126" i="26"/>
  <c r="R123" i="26" s="1"/>
  <c r="S125" i="26"/>
  <c r="T125" i="26" s="1"/>
  <c r="Q125" i="26"/>
  <c r="A125" i="26"/>
  <c r="R122" i="26" s="1"/>
  <c r="S124" i="26"/>
  <c r="T124" i="26" s="1"/>
  <c r="Q124" i="26"/>
  <c r="A124" i="26"/>
  <c r="R121" i="26" s="1"/>
  <c r="S123" i="26"/>
  <c r="T123" i="26" s="1"/>
  <c r="Q123" i="26"/>
  <c r="A123" i="26"/>
  <c r="R120" i="26" s="1"/>
  <c r="S122" i="26"/>
  <c r="T122" i="26" s="1"/>
  <c r="Q122" i="26"/>
  <c r="A122" i="26"/>
  <c r="R119" i="26" s="1"/>
  <c r="S121" i="26"/>
  <c r="T121" i="26" s="1"/>
  <c r="Q121" i="26"/>
  <c r="A121" i="26"/>
  <c r="R118" i="26" s="1"/>
  <c r="S120" i="26"/>
  <c r="T120" i="26" s="1"/>
  <c r="Q120" i="26"/>
  <c r="A120" i="26"/>
  <c r="R117" i="26" s="1"/>
  <c r="S119" i="26"/>
  <c r="T119" i="26" s="1"/>
  <c r="Q119" i="26"/>
  <c r="A119" i="26"/>
  <c r="R116" i="26" s="1"/>
  <c r="S118" i="26"/>
  <c r="T118" i="26" s="1"/>
  <c r="Q118" i="26"/>
  <c r="A118" i="26"/>
  <c r="R115" i="26" s="1"/>
  <c r="S117" i="26"/>
  <c r="T117" i="26" s="1"/>
  <c r="Q117" i="26"/>
  <c r="A117" i="26"/>
  <c r="R114" i="26" s="1"/>
  <c r="S116" i="26"/>
  <c r="T116" i="26" s="1"/>
  <c r="Q116" i="26"/>
  <c r="A116" i="26"/>
  <c r="R113" i="26" s="1"/>
  <c r="S115" i="26"/>
  <c r="T115" i="26" s="1"/>
  <c r="Q115" i="26"/>
  <c r="A115" i="26"/>
  <c r="R112" i="26" s="1"/>
  <c r="S114" i="26"/>
  <c r="T114" i="26" s="1"/>
  <c r="Q114" i="26"/>
  <c r="A114" i="26"/>
  <c r="R111" i="26" s="1"/>
  <c r="S113" i="26"/>
  <c r="T113" i="26" s="1"/>
  <c r="Q113" i="26"/>
  <c r="A113" i="26"/>
  <c r="R110" i="26" s="1"/>
  <c r="S112" i="26"/>
  <c r="T112" i="26" s="1"/>
  <c r="Q112" i="26"/>
  <c r="A112" i="26"/>
  <c r="R109" i="26" s="1"/>
  <c r="S111" i="26"/>
  <c r="T111" i="26" s="1"/>
  <c r="Q111" i="26"/>
  <c r="A111" i="26"/>
  <c r="R108" i="26" s="1"/>
  <c r="S110" i="26"/>
  <c r="T110" i="26" s="1"/>
  <c r="Q110" i="26"/>
  <c r="A110" i="26"/>
  <c r="R107" i="26" s="1"/>
  <c r="S109" i="26"/>
  <c r="T109" i="26" s="1"/>
  <c r="Q109" i="26"/>
  <c r="A109" i="26"/>
  <c r="R106" i="26" s="1"/>
  <c r="S108" i="26"/>
  <c r="T108" i="26" s="1"/>
  <c r="Q108" i="26"/>
  <c r="A108" i="26"/>
  <c r="R105" i="26" s="1"/>
  <c r="S107" i="26"/>
  <c r="T107" i="26" s="1"/>
  <c r="Q107" i="26"/>
  <c r="A107" i="26"/>
  <c r="R104" i="26" s="1"/>
  <c r="S106" i="26"/>
  <c r="T106" i="26" s="1"/>
  <c r="Q106" i="26"/>
  <c r="A106" i="26"/>
  <c r="R103" i="26" s="1"/>
  <c r="S105" i="26"/>
  <c r="T105" i="26" s="1"/>
  <c r="Q105" i="26"/>
  <c r="A105" i="26"/>
  <c r="R102" i="26" s="1"/>
  <c r="S104" i="26"/>
  <c r="T104" i="26" s="1"/>
  <c r="Q104" i="26"/>
  <c r="A104" i="26"/>
  <c r="R101" i="26" s="1"/>
  <c r="S103" i="26"/>
  <c r="T103" i="26" s="1"/>
  <c r="Q103" i="26"/>
  <c r="A103" i="26"/>
  <c r="R100" i="26" s="1"/>
  <c r="S102" i="26"/>
  <c r="T102" i="26" s="1"/>
  <c r="Q102" i="26"/>
  <c r="A102" i="26"/>
  <c r="R99" i="26" s="1"/>
  <c r="S101" i="26"/>
  <c r="T101" i="26" s="1"/>
  <c r="Q101" i="26"/>
  <c r="A101" i="26"/>
  <c r="R98" i="26" s="1"/>
  <c r="S100" i="26"/>
  <c r="T100" i="26" s="1"/>
  <c r="Q100" i="26"/>
  <c r="A100" i="26"/>
  <c r="R97" i="26" s="1"/>
  <c r="S99" i="26"/>
  <c r="T99" i="26" s="1"/>
  <c r="Q99" i="26"/>
  <c r="A99" i="26"/>
  <c r="R96" i="26" s="1"/>
  <c r="S98" i="26"/>
  <c r="T98" i="26" s="1"/>
  <c r="Q98" i="26"/>
  <c r="A98" i="26"/>
  <c r="R95" i="26" s="1"/>
  <c r="S97" i="26"/>
  <c r="T97" i="26" s="1"/>
  <c r="Q97" i="26"/>
  <c r="A97" i="26"/>
  <c r="R94" i="26" s="1"/>
  <c r="S96" i="26"/>
  <c r="T96" i="26" s="1"/>
  <c r="Q96" i="26"/>
  <c r="A96" i="26"/>
  <c r="R93" i="26" s="1"/>
  <c r="S95" i="26"/>
  <c r="T95" i="26" s="1"/>
  <c r="Q95" i="26"/>
  <c r="A95" i="26"/>
  <c r="R92" i="26" s="1"/>
  <c r="S94" i="26"/>
  <c r="T94" i="26" s="1"/>
  <c r="Q94" i="26"/>
  <c r="A94" i="26"/>
  <c r="R91" i="26" s="1"/>
  <c r="S93" i="26"/>
  <c r="T93" i="26" s="1"/>
  <c r="Q93" i="26"/>
  <c r="A93" i="26"/>
  <c r="R90" i="26" s="1"/>
  <c r="S92" i="26"/>
  <c r="T92" i="26" s="1"/>
  <c r="Q92" i="26"/>
  <c r="A92" i="26"/>
  <c r="R89" i="26" s="1"/>
  <c r="S91" i="26"/>
  <c r="T91" i="26" s="1"/>
  <c r="Q91" i="26"/>
  <c r="A91" i="26"/>
  <c r="R88" i="26" s="1"/>
  <c r="S90" i="26"/>
  <c r="T90" i="26" s="1"/>
  <c r="Q90" i="26"/>
  <c r="A90" i="26"/>
  <c r="R87" i="26" s="1"/>
  <c r="S89" i="26"/>
  <c r="T89" i="26" s="1"/>
  <c r="Q89" i="26"/>
  <c r="A89" i="26"/>
  <c r="R86" i="26" s="1"/>
  <c r="S88" i="26"/>
  <c r="T88" i="26" s="1"/>
  <c r="Q88" i="26"/>
  <c r="A88" i="26"/>
  <c r="R85" i="26" s="1"/>
  <c r="S87" i="26"/>
  <c r="T87" i="26" s="1"/>
  <c r="Q87" i="26"/>
  <c r="A87" i="26"/>
  <c r="R84" i="26" s="1"/>
  <c r="S86" i="26"/>
  <c r="T86" i="26" s="1"/>
  <c r="Q86" i="26"/>
  <c r="A86" i="26"/>
  <c r="R83" i="26" s="1"/>
  <c r="S85" i="26"/>
  <c r="T85" i="26" s="1"/>
  <c r="Q85" i="26"/>
  <c r="A85" i="26"/>
  <c r="R82" i="26" s="1"/>
  <c r="S84" i="26"/>
  <c r="T84" i="26" s="1"/>
  <c r="Q84" i="26"/>
  <c r="A84" i="26"/>
  <c r="R81" i="26" s="1"/>
  <c r="S83" i="26"/>
  <c r="T83" i="26" s="1"/>
  <c r="Q83" i="26"/>
  <c r="A83" i="26"/>
  <c r="R80" i="26" s="1"/>
  <c r="S82" i="26"/>
  <c r="T82" i="26" s="1"/>
  <c r="Q82" i="26"/>
  <c r="A82" i="26"/>
  <c r="R79" i="26" s="1"/>
  <c r="S81" i="26"/>
  <c r="T81" i="26" s="1"/>
  <c r="Q81" i="26"/>
  <c r="A81" i="26"/>
  <c r="R78" i="26" s="1"/>
  <c r="S80" i="26"/>
  <c r="T80" i="26" s="1"/>
  <c r="Q80" i="26"/>
  <c r="A80" i="26"/>
  <c r="R77" i="26" s="1"/>
  <c r="S79" i="26"/>
  <c r="T79" i="26" s="1"/>
  <c r="Q79" i="26"/>
  <c r="A79" i="26"/>
  <c r="R76" i="26" s="1"/>
  <c r="S78" i="26"/>
  <c r="T78" i="26" s="1"/>
  <c r="Q78" i="26"/>
  <c r="A78" i="26"/>
  <c r="R75" i="26" s="1"/>
  <c r="S77" i="26"/>
  <c r="T77" i="26" s="1"/>
  <c r="Q77" i="26"/>
  <c r="A77" i="26"/>
  <c r="R74" i="26" s="1"/>
  <c r="S76" i="26"/>
  <c r="T76" i="26" s="1"/>
  <c r="Q76" i="26"/>
  <c r="A76" i="26"/>
  <c r="R73" i="26" s="1"/>
  <c r="S75" i="26"/>
  <c r="T75" i="26" s="1"/>
  <c r="Q75" i="26"/>
  <c r="A75" i="26"/>
  <c r="R72" i="26" s="1"/>
  <c r="S74" i="26"/>
  <c r="T74" i="26" s="1"/>
  <c r="Q74" i="26"/>
  <c r="A74" i="26"/>
  <c r="R71" i="26" s="1"/>
  <c r="S73" i="26"/>
  <c r="T73" i="26" s="1"/>
  <c r="Q73" i="26"/>
  <c r="A73" i="26"/>
  <c r="R70" i="26" s="1"/>
  <c r="S72" i="26"/>
  <c r="T72" i="26" s="1"/>
  <c r="Q72" i="26"/>
  <c r="A72" i="26"/>
  <c r="R69" i="26" s="1"/>
  <c r="S71" i="26"/>
  <c r="T71" i="26" s="1"/>
  <c r="Q71" i="26"/>
  <c r="A71" i="26"/>
  <c r="R68" i="26" s="1"/>
  <c r="S70" i="26"/>
  <c r="T70" i="26" s="1"/>
  <c r="Q70" i="26"/>
  <c r="A70" i="26"/>
  <c r="R67" i="26" s="1"/>
  <c r="S69" i="26"/>
  <c r="T69" i="26" s="1"/>
  <c r="Q69" i="26"/>
  <c r="A69" i="26"/>
  <c r="R66" i="26" s="1"/>
  <c r="S68" i="26"/>
  <c r="T68" i="26" s="1"/>
  <c r="Q68" i="26"/>
  <c r="A68" i="26"/>
  <c r="R65" i="26" s="1"/>
  <c r="S67" i="26"/>
  <c r="T67" i="26" s="1"/>
  <c r="Q67" i="26"/>
  <c r="A67" i="26"/>
  <c r="R64" i="26" s="1"/>
  <c r="S66" i="26"/>
  <c r="T66" i="26" s="1"/>
  <c r="Q66" i="26"/>
  <c r="A66" i="26"/>
  <c r="R63" i="26" s="1"/>
  <c r="S65" i="26"/>
  <c r="T65" i="26" s="1"/>
  <c r="Q65" i="26"/>
  <c r="A65" i="26"/>
  <c r="R62" i="26" s="1"/>
  <c r="S64" i="26"/>
  <c r="T64" i="26" s="1"/>
  <c r="Q64" i="26"/>
  <c r="A64" i="26"/>
  <c r="R61" i="26" s="1"/>
  <c r="S63" i="26"/>
  <c r="T63" i="26" s="1"/>
  <c r="Q63" i="26"/>
  <c r="A63" i="26"/>
  <c r="R60" i="26" s="1"/>
  <c r="S62" i="26"/>
  <c r="T62" i="26" s="1"/>
  <c r="Q62" i="26"/>
  <c r="A62" i="26"/>
  <c r="R59" i="26" s="1"/>
  <c r="S61" i="26"/>
  <c r="T61" i="26" s="1"/>
  <c r="Q61" i="26"/>
  <c r="A61" i="26"/>
  <c r="R58" i="26" s="1"/>
  <c r="S60" i="26"/>
  <c r="T60" i="26" s="1"/>
  <c r="Q60" i="26"/>
  <c r="A60" i="26"/>
  <c r="R57" i="26" s="1"/>
  <c r="S59" i="26"/>
  <c r="T59" i="26" s="1"/>
  <c r="S58" i="26"/>
  <c r="T58" i="26" s="1"/>
  <c r="S57" i="26"/>
  <c r="T57" i="26" s="1"/>
  <c r="S56" i="26"/>
  <c r="T56" i="26" s="1"/>
  <c r="S55" i="26"/>
  <c r="T55" i="26" s="1"/>
  <c r="S54" i="26"/>
  <c r="T54" i="26" s="1"/>
  <c r="S53" i="26"/>
  <c r="T53" i="26" s="1"/>
  <c r="S52" i="26"/>
  <c r="T52" i="26" s="1"/>
  <c r="S51" i="26"/>
  <c r="T51" i="26" s="1"/>
  <c r="S50" i="26"/>
  <c r="T50" i="26" s="1"/>
  <c r="S49" i="26"/>
  <c r="T49" i="26" s="1"/>
  <c r="S48" i="26"/>
  <c r="T48" i="26" s="1"/>
  <c r="S47" i="26"/>
  <c r="T47" i="26" s="1"/>
  <c r="S46" i="26"/>
  <c r="T46" i="26" s="1"/>
  <c r="S45" i="26"/>
  <c r="T45" i="26" s="1"/>
  <c r="S44" i="26"/>
  <c r="T44" i="26" s="1"/>
  <c r="S43" i="26"/>
  <c r="T43" i="26" s="1"/>
  <c r="S42" i="26"/>
  <c r="T42" i="26" s="1"/>
  <c r="S41" i="26"/>
  <c r="T41" i="26" s="1"/>
  <c r="S40" i="26"/>
  <c r="T40" i="26" s="1"/>
  <c r="S39" i="26"/>
  <c r="T39" i="26" s="1"/>
  <c r="S38" i="26"/>
  <c r="T38" i="26" s="1"/>
  <c r="S37" i="26"/>
  <c r="T37" i="26" s="1"/>
  <c r="S36" i="26"/>
  <c r="T36" i="26" s="1"/>
  <c r="S35" i="26"/>
  <c r="T35" i="26" s="1"/>
  <c r="S34" i="26"/>
  <c r="T34" i="26" s="1"/>
  <c r="S33" i="26"/>
  <c r="T33" i="26" s="1"/>
  <c r="S32" i="26"/>
  <c r="T32" i="26" s="1"/>
  <c r="S31" i="26"/>
  <c r="T31" i="26" s="1"/>
  <c r="S30" i="26"/>
  <c r="T30" i="26" s="1"/>
  <c r="S29" i="26"/>
  <c r="T29" i="26" s="1"/>
  <c r="S28" i="26"/>
  <c r="T28" i="26" s="1"/>
  <c r="S27" i="26"/>
  <c r="T27" i="26" s="1"/>
  <c r="S26" i="26"/>
  <c r="T26" i="26" s="1"/>
  <c r="S25" i="26"/>
  <c r="T25" i="26" s="1"/>
  <c r="S24" i="26"/>
  <c r="T24" i="26" s="1"/>
  <c r="S23" i="26"/>
  <c r="T23" i="26" s="1"/>
  <c r="S22" i="26"/>
  <c r="T22" i="26" s="1"/>
  <c r="S21" i="26"/>
  <c r="T21" i="26" s="1"/>
  <c r="S20" i="26"/>
  <c r="T20" i="26" s="1"/>
  <c r="S19" i="26"/>
  <c r="T19" i="26" s="1"/>
  <c r="S18" i="26"/>
  <c r="T18" i="26" s="1"/>
  <c r="S17" i="26"/>
  <c r="T17" i="26" s="1"/>
  <c r="S16" i="26"/>
  <c r="T16" i="26" s="1"/>
  <c r="S15" i="26"/>
  <c r="T15" i="26" s="1"/>
  <c r="S14" i="26"/>
  <c r="T14" i="26" s="1"/>
  <c r="S13" i="26"/>
  <c r="T13" i="26" s="1"/>
  <c r="S12" i="26"/>
  <c r="T12" i="26" s="1"/>
  <c r="S11" i="26"/>
  <c r="T11" i="26" s="1"/>
  <c r="S10" i="26"/>
  <c r="T10" i="26" s="1"/>
  <c r="S9" i="26"/>
  <c r="T9" i="26" s="1"/>
  <c r="Q9" i="26"/>
  <c r="A9" i="26" s="1"/>
  <c r="R9" i="26" s="1"/>
  <c r="S8" i="26"/>
  <c r="T8" i="26" s="1"/>
  <c r="AA7" i="26"/>
  <c r="Z7" i="26"/>
  <c r="S7" i="26"/>
  <c r="T7" i="26" s="1"/>
  <c r="AA7" i="19"/>
  <c r="Z7" i="19"/>
  <c r="S60" i="19"/>
  <c r="T60" i="19" s="1"/>
  <c r="S47" i="19"/>
  <c r="S46" i="19"/>
  <c r="S45" i="19"/>
  <c r="S44" i="19"/>
  <c r="Q43" i="19"/>
  <c r="A43" i="19"/>
  <c r="Z50" i="60" l="1"/>
  <c r="Z41" i="60"/>
  <c r="Z33" i="60"/>
  <c r="Z24" i="60"/>
  <c r="Z16" i="60"/>
  <c r="Z56" i="60"/>
  <c r="Z61" i="60"/>
  <c r="Z65" i="60"/>
  <c r="AA64" i="60"/>
  <c r="AA56" i="60"/>
  <c r="AA48" i="60"/>
  <c r="AA39" i="60"/>
  <c r="AA31" i="60"/>
  <c r="AA27" i="60"/>
  <c r="AA18" i="60"/>
  <c r="AA14" i="60"/>
  <c r="AA43" i="60"/>
  <c r="Z47" i="60"/>
  <c r="Z38" i="60"/>
  <c r="Z26" i="60"/>
  <c r="Z17" i="60"/>
  <c r="Z9" i="60"/>
  <c r="Z62" i="60"/>
  <c r="Z66" i="60"/>
  <c r="AA69" i="60"/>
  <c r="AA65" i="60"/>
  <c r="AA57" i="60"/>
  <c r="AA49" i="60"/>
  <c r="AA36" i="60"/>
  <c r="AA11" i="60"/>
  <c r="AA8" i="60"/>
  <c r="Z48" i="60"/>
  <c r="Z44" i="60"/>
  <c r="Z39" i="60"/>
  <c r="Z35" i="60"/>
  <c r="Z31" i="60"/>
  <c r="Z27" i="60"/>
  <c r="Z22" i="60"/>
  <c r="Z18" i="60"/>
  <c r="Z14" i="60"/>
  <c r="Z10" i="60"/>
  <c r="Z54" i="60"/>
  <c r="Z63" i="60"/>
  <c r="Z59" i="60"/>
  <c r="Z67" i="60"/>
  <c r="Z71" i="60"/>
  <c r="AA70" i="60"/>
  <c r="AA66" i="60"/>
  <c r="AA62" i="60"/>
  <c r="AA58" i="60"/>
  <c r="AA54" i="60"/>
  <c r="AA50" i="60"/>
  <c r="AA46" i="60"/>
  <c r="AA41" i="60"/>
  <c r="AA37" i="60"/>
  <c r="AA33" i="60"/>
  <c r="AA29" i="60"/>
  <c r="AA24" i="60"/>
  <c r="AA20" i="60"/>
  <c r="AA16" i="60"/>
  <c r="AA12" i="60"/>
  <c r="AA25" i="60"/>
  <c r="Z46" i="60"/>
  <c r="Z37" i="60"/>
  <c r="Z29" i="60"/>
  <c r="Z20" i="60"/>
  <c r="Z12" i="60"/>
  <c r="Z52" i="60"/>
  <c r="Z57" i="60"/>
  <c r="Z69" i="60"/>
  <c r="AA68" i="60"/>
  <c r="AA60" i="60"/>
  <c r="AA52" i="60"/>
  <c r="AA44" i="60"/>
  <c r="AA35" i="60"/>
  <c r="AA22" i="60"/>
  <c r="AA10" i="60"/>
  <c r="Z8" i="60"/>
  <c r="Z42" i="60"/>
  <c r="Z34" i="60"/>
  <c r="Z30" i="60"/>
  <c r="Z21" i="60"/>
  <c r="Z13" i="60"/>
  <c r="Z53" i="60"/>
  <c r="Z58" i="60"/>
  <c r="Z70" i="60"/>
  <c r="AA61" i="60"/>
  <c r="AA53" i="60"/>
  <c r="AA45" i="60"/>
  <c r="AA40" i="60"/>
  <c r="AA32" i="60"/>
  <c r="AA28" i="60"/>
  <c r="AA23" i="60"/>
  <c r="AA19" i="60"/>
  <c r="AA15" i="60"/>
  <c r="Z25" i="60"/>
  <c r="Z49" i="60"/>
  <c r="Z45" i="60"/>
  <c r="Z40" i="60"/>
  <c r="Z36" i="60"/>
  <c r="Z32" i="60"/>
  <c r="Z28" i="60"/>
  <c r="Z23" i="60"/>
  <c r="Z19" i="60"/>
  <c r="Z15" i="60"/>
  <c r="Z11" i="60"/>
  <c r="Z55" i="60"/>
  <c r="Z51" i="60"/>
  <c r="Z60" i="60"/>
  <c r="Z68" i="60"/>
  <c r="Z64" i="60"/>
  <c r="AA71" i="60"/>
  <c r="AA67" i="60"/>
  <c r="AA63" i="60"/>
  <c r="AA59" i="60"/>
  <c r="AA55" i="60"/>
  <c r="AA51" i="60"/>
  <c r="AA47" i="60"/>
  <c r="AA42" i="60"/>
  <c r="AA38" i="60"/>
  <c r="AA34" i="60"/>
  <c r="AA30" i="60"/>
  <c r="AA26" i="60"/>
  <c r="AA21" i="60"/>
  <c r="AA17" i="60"/>
  <c r="AA13" i="60"/>
  <c r="AA9" i="60"/>
  <c r="Z43" i="60"/>
  <c r="Q133" i="60"/>
  <c r="A133" i="60" s="1"/>
  <c r="R133" i="60" s="1"/>
  <c r="Q113" i="60"/>
  <c r="A113" i="60" s="1"/>
  <c r="R113" i="60" s="1"/>
  <c r="Q93" i="60"/>
  <c r="A93" i="60" s="1"/>
  <c r="R93" i="60" s="1"/>
  <c r="Q123" i="60"/>
  <c r="A123" i="60" s="1"/>
  <c r="R123" i="60" s="1"/>
  <c r="Q107" i="60"/>
  <c r="A107" i="60" s="1"/>
  <c r="R107" i="60" s="1"/>
  <c r="Q91" i="60"/>
  <c r="A91" i="60" s="1"/>
  <c r="R91" i="60" s="1"/>
  <c r="Q69" i="60"/>
  <c r="A69" i="60" s="1"/>
  <c r="R69" i="60" s="1"/>
  <c r="Q45" i="60"/>
  <c r="A45" i="60" s="1"/>
  <c r="R45" i="60" s="1"/>
  <c r="Q52" i="60"/>
  <c r="A52" i="60" s="1"/>
  <c r="R52" i="60" s="1"/>
  <c r="Q120" i="60"/>
  <c r="A120" i="60" s="1"/>
  <c r="R120" i="60" s="1"/>
  <c r="Q100" i="60"/>
  <c r="A100" i="60" s="1"/>
  <c r="R100" i="60" s="1"/>
  <c r="Q118" i="60"/>
  <c r="A118" i="60" s="1"/>
  <c r="R118" i="60" s="1"/>
  <c r="Q126" i="60"/>
  <c r="A126" i="60" s="1"/>
  <c r="R126" i="60" s="1"/>
  <c r="Q94" i="60"/>
  <c r="A94" i="60" s="1"/>
  <c r="R94" i="60" s="1"/>
  <c r="Q117" i="60"/>
  <c r="A117" i="60" s="1"/>
  <c r="R117" i="60" s="1"/>
  <c r="Q97" i="60"/>
  <c r="A97" i="60" s="1"/>
  <c r="R97" i="60" s="1"/>
  <c r="Q81" i="60"/>
  <c r="A81" i="60" s="1"/>
  <c r="R81" i="60" s="1"/>
  <c r="Q127" i="60"/>
  <c r="A127" i="60" s="1"/>
  <c r="R127" i="60" s="1"/>
  <c r="Q111" i="60"/>
  <c r="A111" i="60" s="1"/>
  <c r="R111" i="60" s="1"/>
  <c r="Q95" i="60"/>
  <c r="A95" i="60" s="1"/>
  <c r="R95" i="60" s="1"/>
  <c r="Q36" i="60"/>
  <c r="A36" i="60" s="1"/>
  <c r="R36" i="60" s="1"/>
  <c r="Q128" i="60"/>
  <c r="A128" i="60" s="1"/>
  <c r="R128" i="60" s="1"/>
  <c r="Q104" i="60"/>
  <c r="A104" i="60" s="1"/>
  <c r="R104" i="60" s="1"/>
  <c r="Q114" i="60"/>
  <c r="A114" i="60" s="1"/>
  <c r="R114" i="60" s="1"/>
  <c r="Q86" i="60"/>
  <c r="A86" i="60" s="1"/>
  <c r="R86" i="60" s="1"/>
  <c r="Q121" i="60"/>
  <c r="A121" i="60" s="1"/>
  <c r="R121" i="60" s="1"/>
  <c r="Q105" i="60"/>
  <c r="A105" i="60" s="1"/>
  <c r="R105" i="60" s="1"/>
  <c r="Q85" i="60"/>
  <c r="A85" i="60" s="1"/>
  <c r="R85" i="60" s="1"/>
  <c r="Q131" i="60"/>
  <c r="A131" i="60" s="1"/>
  <c r="R131" i="60" s="1"/>
  <c r="Q115" i="60"/>
  <c r="A115" i="60" s="1"/>
  <c r="R115" i="60" s="1"/>
  <c r="Q99" i="60"/>
  <c r="A99" i="60" s="1"/>
  <c r="R99" i="60" s="1"/>
  <c r="Q83" i="60"/>
  <c r="A83" i="60" s="1"/>
  <c r="R83" i="60" s="1"/>
  <c r="Q108" i="60"/>
  <c r="A108" i="60" s="1"/>
  <c r="R108" i="60" s="1"/>
  <c r="Q27" i="60"/>
  <c r="A27" i="60" s="1"/>
  <c r="R27" i="60" s="1"/>
  <c r="Q47" i="60"/>
  <c r="A47" i="60" s="1"/>
  <c r="R47" i="60" s="1"/>
  <c r="Q102" i="60"/>
  <c r="A102" i="60" s="1"/>
  <c r="R102" i="60" s="1"/>
  <c r="Q122" i="60"/>
  <c r="A122" i="60" s="1"/>
  <c r="R122" i="60" s="1"/>
  <c r="Q125" i="60"/>
  <c r="A125" i="60" s="1"/>
  <c r="R125" i="60" s="1"/>
  <c r="Q109" i="60"/>
  <c r="A109" i="60" s="1"/>
  <c r="R109" i="60" s="1"/>
  <c r="Q89" i="60"/>
  <c r="A89" i="60" s="1"/>
  <c r="R89" i="60" s="1"/>
  <c r="Q55" i="60"/>
  <c r="A55" i="60" s="1"/>
  <c r="R55" i="60" s="1"/>
  <c r="Q119" i="60"/>
  <c r="A119" i="60" s="1"/>
  <c r="R119" i="60" s="1"/>
  <c r="Q103" i="60"/>
  <c r="A103" i="60" s="1"/>
  <c r="R103" i="60" s="1"/>
  <c r="Q87" i="60"/>
  <c r="A87" i="60" s="1"/>
  <c r="R87" i="60" s="1"/>
  <c r="Q112" i="60"/>
  <c r="A112" i="60" s="1"/>
  <c r="R112" i="60" s="1"/>
  <c r="Q42" i="60"/>
  <c r="A42" i="60" s="1"/>
  <c r="R42" i="60" s="1"/>
  <c r="Q90" i="60"/>
  <c r="A90" i="60" s="1"/>
  <c r="R90" i="60" s="1"/>
  <c r="Q98" i="60"/>
  <c r="A98" i="60" s="1"/>
  <c r="R98" i="60" s="1"/>
  <c r="Q130" i="60"/>
  <c r="A130" i="60" s="1"/>
  <c r="R130" i="60" s="1"/>
  <c r="Z49" i="57"/>
  <c r="Z45" i="57"/>
  <c r="Z40" i="57"/>
  <c r="Z36" i="57"/>
  <c r="Z32" i="57"/>
  <c r="Z28" i="57"/>
  <c r="Z23" i="57"/>
  <c r="Z19" i="57"/>
  <c r="Z51" i="57"/>
  <c r="Z68" i="57"/>
  <c r="AA71" i="57"/>
  <c r="AA63" i="57"/>
  <c r="AA59" i="57"/>
  <c r="AA51" i="57"/>
  <c r="AA42" i="57"/>
  <c r="AA34" i="57"/>
  <c r="AA26" i="57"/>
  <c r="AA17" i="57"/>
  <c r="AA13" i="57"/>
  <c r="Z43" i="57"/>
  <c r="AA8" i="57"/>
  <c r="Z44" i="57"/>
  <c r="Z35" i="57"/>
  <c r="Z27" i="57"/>
  <c r="Z18" i="57"/>
  <c r="Z10" i="57"/>
  <c r="Z63" i="57"/>
  <c r="Z67" i="57"/>
  <c r="AA70" i="57"/>
  <c r="AA62" i="57"/>
  <c r="AA58" i="57"/>
  <c r="AA50" i="57"/>
  <c r="AA41" i="57"/>
  <c r="AA37" i="57"/>
  <c r="AA33" i="57"/>
  <c r="AA29" i="57"/>
  <c r="AA20" i="57"/>
  <c r="AA16" i="57"/>
  <c r="AA12" i="57"/>
  <c r="AA25" i="57"/>
  <c r="Z8" i="57"/>
  <c r="Z47" i="57"/>
  <c r="Z42" i="57"/>
  <c r="Z38" i="57"/>
  <c r="Z34" i="57"/>
  <c r="Z30" i="57"/>
  <c r="Z26" i="57"/>
  <c r="Z21" i="57"/>
  <c r="Z17" i="57"/>
  <c r="Z13" i="57"/>
  <c r="Z9" i="57"/>
  <c r="Z53" i="57"/>
  <c r="Z62" i="57"/>
  <c r="Z58" i="57"/>
  <c r="Z66" i="57"/>
  <c r="Z70" i="57"/>
  <c r="AA69" i="57"/>
  <c r="AA65" i="57"/>
  <c r="AA61" i="57"/>
  <c r="AA57" i="57"/>
  <c r="AA53" i="57"/>
  <c r="AA49" i="57"/>
  <c r="AA45" i="57"/>
  <c r="AA40" i="57"/>
  <c r="AA36" i="57"/>
  <c r="AA32" i="57"/>
  <c r="AA28" i="57"/>
  <c r="AA23" i="57"/>
  <c r="AA19" i="57"/>
  <c r="AA15" i="57"/>
  <c r="AA11" i="57"/>
  <c r="Z25" i="57"/>
  <c r="Z15" i="57"/>
  <c r="Z11" i="57"/>
  <c r="Z55" i="57"/>
  <c r="Z60" i="57"/>
  <c r="Z64" i="57"/>
  <c r="AA67" i="57"/>
  <c r="AA55" i="57"/>
  <c r="AA47" i="57"/>
  <c r="AA38" i="57"/>
  <c r="AA30" i="57"/>
  <c r="AA21" i="57"/>
  <c r="AA9" i="57"/>
  <c r="Z48" i="57"/>
  <c r="Z39" i="57"/>
  <c r="Z31" i="57"/>
  <c r="Z22" i="57"/>
  <c r="Z14" i="57"/>
  <c r="Z54" i="57"/>
  <c r="Z59" i="57"/>
  <c r="Z71" i="57"/>
  <c r="AA66" i="57"/>
  <c r="AA54" i="57"/>
  <c r="AA46" i="57"/>
  <c r="AA24" i="57"/>
  <c r="Z50" i="57"/>
  <c r="Z46" i="57"/>
  <c r="Z41" i="57"/>
  <c r="Z37" i="57"/>
  <c r="Z33" i="57"/>
  <c r="Z29" i="57"/>
  <c r="Z24" i="57"/>
  <c r="Z20" i="57"/>
  <c r="Z16" i="57"/>
  <c r="Z12" i="57"/>
  <c r="Z56" i="57"/>
  <c r="Z52" i="57"/>
  <c r="Z61" i="57"/>
  <c r="Z57" i="57"/>
  <c r="Z65" i="57"/>
  <c r="Z69" i="57"/>
  <c r="AA68" i="57"/>
  <c r="AA64" i="57"/>
  <c r="AA60" i="57"/>
  <c r="AA56" i="57"/>
  <c r="AA52" i="57"/>
  <c r="AA48" i="57"/>
  <c r="AA44" i="57"/>
  <c r="AA39" i="57"/>
  <c r="AA35" i="57"/>
  <c r="AA31" i="57"/>
  <c r="AA27" i="57"/>
  <c r="AA22" i="57"/>
  <c r="AA18" i="57"/>
  <c r="AA14" i="57"/>
  <c r="AA10" i="57"/>
  <c r="AA43" i="57"/>
  <c r="Z50" i="56"/>
  <c r="Z41" i="56"/>
  <c r="Z37" i="56"/>
  <c r="Z29" i="56"/>
  <c r="Z20" i="56"/>
  <c r="Z12" i="56"/>
  <c r="Z52" i="56"/>
  <c r="Z57" i="56"/>
  <c r="Z69" i="56"/>
  <c r="AA64" i="56"/>
  <c r="AA56" i="56"/>
  <c r="AA44" i="56"/>
  <c r="AA31" i="56"/>
  <c r="AA43" i="56"/>
  <c r="Z8" i="56"/>
  <c r="Z42" i="56"/>
  <c r="Z34" i="56"/>
  <c r="Z26" i="56"/>
  <c r="Z17" i="56"/>
  <c r="Z9" i="56"/>
  <c r="Z62" i="56"/>
  <c r="Z66" i="56"/>
  <c r="AA69" i="56"/>
  <c r="AA61" i="56"/>
  <c r="AA53" i="56"/>
  <c r="AA49" i="56"/>
  <c r="AA40" i="56"/>
  <c r="AA32" i="56"/>
  <c r="AA23" i="56"/>
  <c r="AA11" i="56"/>
  <c r="AA8" i="56"/>
  <c r="Z48" i="56"/>
  <c r="Z44" i="56"/>
  <c r="Z39" i="56"/>
  <c r="Z35" i="56"/>
  <c r="Z31" i="56"/>
  <c r="Z27" i="56"/>
  <c r="Z22" i="56"/>
  <c r="Z18" i="56"/>
  <c r="Z14" i="56"/>
  <c r="Z10" i="56"/>
  <c r="Z54" i="56"/>
  <c r="Z63" i="56"/>
  <c r="Z59" i="56"/>
  <c r="Z67" i="56"/>
  <c r="Z71" i="56"/>
  <c r="AA70" i="56"/>
  <c r="AA66" i="56"/>
  <c r="AA62" i="56"/>
  <c r="AA58" i="56"/>
  <c r="AA54" i="56"/>
  <c r="AA50" i="56"/>
  <c r="AA46" i="56"/>
  <c r="AA41" i="56"/>
  <c r="AA37" i="56"/>
  <c r="AA33" i="56"/>
  <c r="AA29" i="56"/>
  <c r="AA24" i="56"/>
  <c r="AA20" i="56"/>
  <c r="AA16" i="56"/>
  <c r="AA12" i="56"/>
  <c r="AA25" i="56"/>
  <c r="Z46" i="56"/>
  <c r="Z33" i="56"/>
  <c r="Z24" i="56"/>
  <c r="Z16" i="56"/>
  <c r="Z56" i="56"/>
  <c r="Z61" i="56"/>
  <c r="Z65" i="56"/>
  <c r="AA68" i="56"/>
  <c r="AA60" i="56"/>
  <c r="AA52" i="56"/>
  <c r="AA48" i="56"/>
  <c r="AA39" i="56"/>
  <c r="AA35" i="56"/>
  <c r="AA27" i="56"/>
  <c r="AA22" i="56"/>
  <c r="AA18" i="56"/>
  <c r="AA14" i="56"/>
  <c r="AA10" i="56"/>
  <c r="Z47" i="56"/>
  <c r="Z38" i="56"/>
  <c r="Z30" i="56"/>
  <c r="Z21" i="56"/>
  <c r="Z13" i="56"/>
  <c r="Z53" i="56"/>
  <c r="Z58" i="56"/>
  <c r="Z70" i="56"/>
  <c r="AA65" i="56"/>
  <c r="AA57" i="56"/>
  <c r="AA45" i="56"/>
  <c r="AA36" i="56"/>
  <c r="AA28" i="56"/>
  <c r="AA19" i="56"/>
  <c r="AA15" i="56"/>
  <c r="Z25" i="56"/>
  <c r="Z49" i="56"/>
  <c r="Z45" i="56"/>
  <c r="Z40" i="56"/>
  <c r="Z36" i="56"/>
  <c r="Z32" i="56"/>
  <c r="Z28" i="56"/>
  <c r="Z23" i="56"/>
  <c r="Z19" i="56"/>
  <c r="Z15" i="56"/>
  <c r="Z11" i="56"/>
  <c r="Z55" i="56"/>
  <c r="Z51" i="56"/>
  <c r="Z60" i="56"/>
  <c r="Z68" i="56"/>
  <c r="Z64" i="56"/>
  <c r="AA71" i="56"/>
  <c r="AA67" i="56"/>
  <c r="AA63" i="56"/>
  <c r="AA59" i="56"/>
  <c r="AA55" i="56"/>
  <c r="AA51" i="56"/>
  <c r="AA47" i="56"/>
  <c r="AA42" i="56"/>
  <c r="AA38" i="56"/>
  <c r="AA34" i="56"/>
  <c r="AA30" i="56"/>
  <c r="AA26" i="56"/>
  <c r="AA21" i="56"/>
  <c r="AA17" i="56"/>
  <c r="AA13" i="56"/>
  <c r="AA9" i="56"/>
  <c r="Z43" i="56"/>
  <c r="Z49" i="54"/>
  <c r="Z45" i="54"/>
  <c r="Z40" i="54"/>
  <c r="Z36" i="54"/>
  <c r="Z32" i="54"/>
  <c r="Z28" i="54"/>
  <c r="Z23" i="54"/>
  <c r="Z19" i="54"/>
  <c r="Z15" i="54"/>
  <c r="Z11" i="54"/>
  <c r="Z55" i="54"/>
  <c r="Z51" i="54"/>
  <c r="Z60" i="54"/>
  <c r="Z68" i="54"/>
  <c r="Z64" i="54"/>
  <c r="AA71" i="54"/>
  <c r="AA67" i="54"/>
  <c r="AA63" i="54"/>
  <c r="AA59" i="54"/>
  <c r="AA55" i="54"/>
  <c r="AA51" i="54"/>
  <c r="AA47" i="54"/>
  <c r="AA42" i="54"/>
  <c r="AA38" i="54"/>
  <c r="AA34" i="54"/>
  <c r="AA30" i="54"/>
  <c r="AA26" i="54"/>
  <c r="AA21" i="54"/>
  <c r="AA17" i="54"/>
  <c r="AA13" i="54"/>
  <c r="AA9" i="54"/>
  <c r="Z50" i="54"/>
  <c r="Z46" i="54"/>
  <c r="Z41" i="54"/>
  <c r="Z37" i="54"/>
  <c r="Z33" i="54"/>
  <c r="Z29" i="54"/>
  <c r="Z24" i="54"/>
  <c r="Z20" i="54"/>
  <c r="Z16" i="54"/>
  <c r="Z12" i="54"/>
  <c r="Z56" i="54"/>
  <c r="Z52" i="54"/>
  <c r="Z61" i="54"/>
  <c r="Z57" i="54"/>
  <c r="Z65" i="54"/>
  <c r="Z69" i="54"/>
  <c r="AA68" i="54"/>
  <c r="AA64" i="54"/>
  <c r="AA60" i="54"/>
  <c r="AA56" i="54"/>
  <c r="AA52" i="54"/>
  <c r="AA48" i="54"/>
  <c r="AA44" i="54"/>
  <c r="AA39" i="54"/>
  <c r="AA35" i="54"/>
  <c r="AA31" i="54"/>
  <c r="AA27" i="54"/>
  <c r="AA22" i="54"/>
  <c r="AA18" i="54"/>
  <c r="AA14" i="54"/>
  <c r="AA10" i="54"/>
  <c r="AA43" i="54"/>
  <c r="Z8" i="54"/>
  <c r="Z47" i="54"/>
  <c r="Z42" i="54"/>
  <c r="Z38" i="54"/>
  <c r="Z34" i="54"/>
  <c r="Z30" i="54"/>
  <c r="Z26" i="54"/>
  <c r="Z21" i="54"/>
  <c r="Z17" i="54"/>
  <c r="Z13" i="54"/>
  <c r="Z9" i="54"/>
  <c r="Z53" i="54"/>
  <c r="Z62" i="54"/>
  <c r="Z58" i="54"/>
  <c r="Z66" i="54"/>
  <c r="Z70" i="54"/>
  <c r="AA69" i="54"/>
  <c r="AA65" i="54"/>
  <c r="AA61" i="54"/>
  <c r="AA57" i="54"/>
  <c r="AA53" i="54"/>
  <c r="AA49" i="54"/>
  <c r="AA45" i="54"/>
  <c r="AA40" i="54"/>
  <c r="AA36" i="54"/>
  <c r="AA32" i="54"/>
  <c r="AA28" i="54"/>
  <c r="AA23" i="54"/>
  <c r="AA19" i="54"/>
  <c r="AA15" i="54"/>
  <c r="AA11" i="54"/>
  <c r="Z25" i="54"/>
  <c r="AA8" i="54"/>
  <c r="Z48" i="54"/>
  <c r="Z44" i="54"/>
  <c r="Z39" i="54"/>
  <c r="Z35" i="54"/>
  <c r="Z31" i="54"/>
  <c r="Z27" i="54"/>
  <c r="Z22" i="54"/>
  <c r="Z18" i="54"/>
  <c r="Z14" i="54"/>
  <c r="Z10" i="54"/>
  <c r="Z54" i="54"/>
  <c r="Z63" i="54"/>
  <c r="Z59" i="54"/>
  <c r="Z67" i="54"/>
  <c r="Z71" i="54"/>
  <c r="AA70" i="54"/>
  <c r="AA66" i="54"/>
  <c r="AA62" i="54"/>
  <c r="AA58" i="54"/>
  <c r="AA54" i="54"/>
  <c r="AA50" i="54"/>
  <c r="AA46" i="54"/>
  <c r="AA41" i="54"/>
  <c r="AA37" i="54"/>
  <c r="AA33" i="54"/>
  <c r="AA29" i="54"/>
  <c r="AA24" i="54"/>
  <c r="AA20" i="54"/>
  <c r="AA16" i="54"/>
  <c r="AA12" i="54"/>
  <c r="AA25" i="54"/>
  <c r="Z43" i="54"/>
  <c r="Z49" i="51"/>
  <c r="Z49" i="52"/>
  <c r="Z45" i="51"/>
  <c r="Z45" i="52"/>
  <c r="Z40" i="51"/>
  <c r="Z40" i="52"/>
  <c r="Z36" i="51"/>
  <c r="Z36" i="52"/>
  <c r="Z32" i="51"/>
  <c r="Z32" i="52"/>
  <c r="Z28" i="51"/>
  <c r="Z28" i="52"/>
  <c r="Z23" i="51"/>
  <c r="Z23" i="52"/>
  <c r="Z19" i="51"/>
  <c r="Z19" i="52"/>
  <c r="Z15" i="51"/>
  <c r="Z15" i="52"/>
  <c r="Z11" i="51"/>
  <c r="Z11" i="52"/>
  <c r="Z55" i="51"/>
  <c r="Z55" i="52"/>
  <c r="Z51" i="51"/>
  <c r="Z51" i="52"/>
  <c r="Z60" i="51"/>
  <c r="Z60" i="52"/>
  <c r="Z68" i="51"/>
  <c r="Z68" i="52"/>
  <c r="Z64" i="51"/>
  <c r="Z64" i="52"/>
  <c r="AA71" i="51"/>
  <c r="AA71" i="52"/>
  <c r="AA67" i="51"/>
  <c r="AA67" i="52"/>
  <c r="AA63" i="51"/>
  <c r="AA63" i="52"/>
  <c r="AA59" i="51"/>
  <c r="AA59" i="52"/>
  <c r="AA55" i="51"/>
  <c r="AA55" i="52"/>
  <c r="AA51" i="51"/>
  <c r="AA51" i="52"/>
  <c r="AA47" i="51"/>
  <c r="AA47" i="52"/>
  <c r="AA42" i="51"/>
  <c r="AA42" i="52"/>
  <c r="AA38" i="51"/>
  <c r="AA38" i="52"/>
  <c r="AA34" i="51"/>
  <c r="AA34" i="52"/>
  <c r="AA30" i="51"/>
  <c r="AA30" i="52"/>
  <c r="AA26" i="51"/>
  <c r="AA26" i="52"/>
  <c r="AA21" i="51"/>
  <c r="AA21" i="52"/>
  <c r="AA17" i="51"/>
  <c r="AA17" i="52"/>
  <c r="AA13" i="51"/>
  <c r="AA13" i="52"/>
  <c r="AA9" i="51"/>
  <c r="AA9" i="52"/>
  <c r="Z43" i="51"/>
  <c r="Z43" i="52"/>
  <c r="AA8" i="51"/>
  <c r="AA8" i="52"/>
  <c r="Z48" i="51"/>
  <c r="Z48" i="52"/>
  <c r="Z44" i="51"/>
  <c r="Z44" i="52"/>
  <c r="Z39" i="51"/>
  <c r="Z39" i="52"/>
  <c r="Z35" i="51"/>
  <c r="Z35" i="52"/>
  <c r="Z31" i="51"/>
  <c r="Z31" i="52"/>
  <c r="Z27" i="51"/>
  <c r="Z27" i="52"/>
  <c r="Z22" i="51"/>
  <c r="Z22" i="52"/>
  <c r="Z18" i="51"/>
  <c r="Z18" i="52"/>
  <c r="Z14" i="51"/>
  <c r="Z14" i="52"/>
  <c r="Z10" i="51"/>
  <c r="Z10" i="52"/>
  <c r="Z54" i="51"/>
  <c r="Z54" i="52"/>
  <c r="Z63" i="51"/>
  <c r="Z63" i="52"/>
  <c r="Z59" i="51"/>
  <c r="Z59" i="52"/>
  <c r="Z67" i="51"/>
  <c r="Z67" i="52"/>
  <c r="Z71" i="51"/>
  <c r="Z71" i="52"/>
  <c r="AA70" i="51"/>
  <c r="AA70" i="52"/>
  <c r="AA66" i="51"/>
  <c r="AA66" i="52"/>
  <c r="AA62" i="51"/>
  <c r="AA62" i="52"/>
  <c r="AA58" i="51"/>
  <c r="AA58" i="52"/>
  <c r="AA54" i="51"/>
  <c r="AA54" i="52"/>
  <c r="AA50" i="51"/>
  <c r="AA50" i="52"/>
  <c r="AA46" i="51"/>
  <c r="AA46" i="52"/>
  <c r="AA41" i="51"/>
  <c r="AA41" i="52"/>
  <c r="AA37" i="51"/>
  <c r="AA37" i="52"/>
  <c r="AA33" i="51"/>
  <c r="AA33" i="52"/>
  <c r="AA29" i="51"/>
  <c r="AA29" i="52"/>
  <c r="AA24" i="51"/>
  <c r="AA24" i="52"/>
  <c r="AA20" i="51"/>
  <c r="AA20" i="52"/>
  <c r="AA16" i="51"/>
  <c r="AA16" i="52"/>
  <c r="AA12" i="51"/>
  <c r="AA12" i="52"/>
  <c r="AA25" i="51"/>
  <c r="AA25" i="52"/>
  <c r="Z8" i="51"/>
  <c r="Z8" i="52"/>
  <c r="Z47" i="51"/>
  <c r="Z47" i="52"/>
  <c r="Z42" i="51"/>
  <c r="Z42" i="52"/>
  <c r="Z38" i="51"/>
  <c r="Z38" i="52"/>
  <c r="Z34" i="51"/>
  <c r="Z34" i="52"/>
  <c r="Z30" i="51"/>
  <c r="Z30" i="52"/>
  <c r="Z26" i="51"/>
  <c r="Z26" i="52"/>
  <c r="Z21" i="51"/>
  <c r="Z21" i="52"/>
  <c r="Z17" i="51"/>
  <c r="Z17" i="52"/>
  <c r="Z13" i="51"/>
  <c r="Z13" i="52"/>
  <c r="Z9" i="51"/>
  <c r="Z9" i="52"/>
  <c r="Q8" i="52" s="1"/>
  <c r="A8" i="52" s="1"/>
  <c r="R8" i="52" s="1"/>
  <c r="Z53" i="51"/>
  <c r="Z53" i="52"/>
  <c r="Z62" i="51"/>
  <c r="Z62" i="52"/>
  <c r="Z58" i="51"/>
  <c r="Z58" i="52"/>
  <c r="Z66" i="51"/>
  <c r="Z66" i="52"/>
  <c r="Z70" i="51"/>
  <c r="Z70" i="52"/>
  <c r="AA69" i="51"/>
  <c r="AA69" i="52"/>
  <c r="AA65" i="51"/>
  <c r="AA65" i="52"/>
  <c r="AA61" i="51"/>
  <c r="AA61" i="52"/>
  <c r="AA57" i="51"/>
  <c r="AA57" i="52"/>
  <c r="AA53" i="51"/>
  <c r="AA53" i="52"/>
  <c r="AA49" i="51"/>
  <c r="AA49" i="52"/>
  <c r="AA45" i="51"/>
  <c r="AA45" i="52"/>
  <c r="AA40" i="51"/>
  <c r="AA40" i="52"/>
  <c r="AA36" i="51"/>
  <c r="AA36" i="52"/>
  <c r="AA32" i="51"/>
  <c r="AA32" i="52"/>
  <c r="AA28" i="51"/>
  <c r="AA28" i="52"/>
  <c r="AA23" i="51"/>
  <c r="AA23" i="52"/>
  <c r="AA19" i="51"/>
  <c r="AA19" i="52"/>
  <c r="AA15" i="51"/>
  <c r="AA15" i="52"/>
  <c r="AA11" i="51"/>
  <c r="AA11" i="52"/>
  <c r="Z25" i="51"/>
  <c r="Z25" i="52"/>
  <c r="Z50" i="51"/>
  <c r="Z50" i="52"/>
  <c r="Z46" i="51"/>
  <c r="Z46" i="52"/>
  <c r="Z41" i="51"/>
  <c r="Z41" i="52"/>
  <c r="Z37" i="51"/>
  <c r="Z37" i="52"/>
  <c r="Z33" i="51"/>
  <c r="Z33" i="52"/>
  <c r="Z29" i="51"/>
  <c r="Z29" i="52"/>
  <c r="Z24" i="51"/>
  <c r="Z24" i="52"/>
  <c r="Z20" i="51"/>
  <c r="Z20" i="52"/>
  <c r="Z16" i="51"/>
  <c r="Z16" i="52"/>
  <c r="Z12" i="51"/>
  <c r="Z12" i="52"/>
  <c r="Z56" i="51"/>
  <c r="Z56" i="52"/>
  <c r="Z52" i="51"/>
  <c r="Z52" i="52"/>
  <c r="Z61" i="51"/>
  <c r="Z61" i="52"/>
  <c r="Z57" i="51"/>
  <c r="Z57" i="52"/>
  <c r="Z65" i="51"/>
  <c r="Z65" i="52"/>
  <c r="Z69" i="51"/>
  <c r="Z69" i="52"/>
  <c r="AA68" i="51"/>
  <c r="AA68" i="52"/>
  <c r="AA64" i="51"/>
  <c r="AA64" i="52"/>
  <c r="AA60" i="51"/>
  <c r="AA60" i="52"/>
  <c r="AA56" i="51"/>
  <c r="AA56" i="52"/>
  <c r="AA52" i="51"/>
  <c r="AA52" i="52"/>
  <c r="AA48" i="51"/>
  <c r="AA48" i="52"/>
  <c r="AA44" i="51"/>
  <c r="AA44" i="52"/>
  <c r="AA39" i="51"/>
  <c r="AA39" i="52"/>
  <c r="AA35" i="51"/>
  <c r="AA35" i="52"/>
  <c r="AA31" i="51"/>
  <c r="AA31" i="52"/>
  <c r="AA27" i="51"/>
  <c r="AA27" i="52"/>
  <c r="AA22" i="51"/>
  <c r="AA22" i="52"/>
  <c r="AA18" i="51"/>
  <c r="AA18" i="52"/>
  <c r="AA14" i="51"/>
  <c r="AA14" i="52"/>
  <c r="AA10" i="51"/>
  <c r="AA10" i="52"/>
  <c r="AA43" i="51"/>
  <c r="AA43" i="52"/>
  <c r="Z49" i="50"/>
  <c r="Z40" i="50"/>
  <c r="Z32" i="50"/>
  <c r="Z23" i="50"/>
  <c r="Z15" i="50"/>
  <c r="Z55" i="50"/>
  <c r="Z60" i="50"/>
  <c r="Z64" i="50"/>
  <c r="AA67" i="50"/>
  <c r="AA59" i="50"/>
  <c r="AA51" i="50"/>
  <c r="AA42" i="50"/>
  <c r="AA30" i="50"/>
  <c r="AA21" i="50"/>
  <c r="AA13" i="50"/>
  <c r="Z43" i="50"/>
  <c r="Z50" i="50"/>
  <c r="Z46" i="50"/>
  <c r="Z41" i="50"/>
  <c r="Z37" i="50"/>
  <c r="Z33" i="50"/>
  <c r="Z29" i="50"/>
  <c r="Z24" i="50"/>
  <c r="Z20" i="50"/>
  <c r="Z16" i="50"/>
  <c r="Z12" i="50"/>
  <c r="Z56" i="50"/>
  <c r="Z52" i="50"/>
  <c r="Z61" i="50"/>
  <c r="Z57" i="50"/>
  <c r="Z65" i="50"/>
  <c r="Z69" i="50"/>
  <c r="AA68" i="50"/>
  <c r="AA64" i="50"/>
  <c r="AA60" i="50"/>
  <c r="AA56" i="50"/>
  <c r="AA52" i="50"/>
  <c r="AA48" i="50"/>
  <c r="AA44" i="50"/>
  <c r="AA39" i="50"/>
  <c r="AA35" i="50"/>
  <c r="AA31" i="50"/>
  <c r="AA27" i="50"/>
  <c r="AA22" i="50"/>
  <c r="AA18" i="50"/>
  <c r="AA14" i="50"/>
  <c r="AA10" i="50"/>
  <c r="AA43" i="50"/>
  <c r="Z25" i="50"/>
  <c r="Z45" i="50"/>
  <c r="Z36" i="50"/>
  <c r="Z28" i="50"/>
  <c r="Z19" i="50"/>
  <c r="Z11" i="50"/>
  <c r="Z51" i="50"/>
  <c r="Z68" i="50"/>
  <c r="AA71" i="50"/>
  <c r="AA63" i="50"/>
  <c r="AA55" i="50"/>
  <c r="AA47" i="50"/>
  <c r="AA38" i="50"/>
  <c r="AA34" i="50"/>
  <c r="AA26" i="50"/>
  <c r="AA17" i="50"/>
  <c r="AA9" i="50"/>
  <c r="Z8" i="50"/>
  <c r="Z47" i="50"/>
  <c r="Z42" i="50"/>
  <c r="Z38" i="50"/>
  <c r="Z34" i="50"/>
  <c r="Z30" i="50"/>
  <c r="Z26" i="50"/>
  <c r="Z21" i="50"/>
  <c r="Z17" i="50"/>
  <c r="Z13" i="50"/>
  <c r="Z9" i="50"/>
  <c r="Z53" i="50"/>
  <c r="Z62" i="50"/>
  <c r="Z58" i="50"/>
  <c r="Z66" i="50"/>
  <c r="Z70" i="50"/>
  <c r="AA69" i="50"/>
  <c r="AA65" i="50"/>
  <c r="AA61" i="50"/>
  <c r="AA57" i="50"/>
  <c r="AA53" i="50"/>
  <c r="AA49" i="50"/>
  <c r="AA45" i="50"/>
  <c r="AA40" i="50"/>
  <c r="AA36" i="50"/>
  <c r="AA32" i="50"/>
  <c r="AA28" i="50"/>
  <c r="AA23" i="50"/>
  <c r="AA19" i="50"/>
  <c r="AA15" i="50"/>
  <c r="AA11" i="50"/>
  <c r="AA8" i="50"/>
  <c r="Z48" i="50"/>
  <c r="Z44" i="50"/>
  <c r="Z39" i="50"/>
  <c r="Z35" i="50"/>
  <c r="Z31" i="50"/>
  <c r="Z27" i="50"/>
  <c r="Z22" i="50"/>
  <c r="Z18" i="50"/>
  <c r="Z14" i="50"/>
  <c r="Z10" i="50"/>
  <c r="Z54" i="50"/>
  <c r="Z63" i="50"/>
  <c r="Z59" i="50"/>
  <c r="Z67" i="50"/>
  <c r="Z71" i="50"/>
  <c r="AA70" i="50"/>
  <c r="AA66" i="50"/>
  <c r="AA62" i="50"/>
  <c r="AA58" i="50"/>
  <c r="AA54" i="50"/>
  <c r="AA50" i="50"/>
  <c r="AA46" i="50"/>
  <c r="AA41" i="50"/>
  <c r="AA37" i="50"/>
  <c r="AA33" i="50"/>
  <c r="AA29" i="50"/>
  <c r="AA24" i="50"/>
  <c r="AA20" i="50"/>
  <c r="AA16" i="50"/>
  <c r="AA12" i="50"/>
  <c r="AA25" i="50"/>
  <c r="Z48" i="45"/>
  <c r="Z48" i="46"/>
  <c r="Z39" i="45"/>
  <c r="Z39" i="46"/>
  <c r="Z31" i="45"/>
  <c r="Z31" i="46"/>
  <c r="Z22" i="45"/>
  <c r="Z22" i="46"/>
  <c r="Z14" i="45"/>
  <c r="Z14" i="46"/>
  <c r="Z54" i="45"/>
  <c r="Z54" i="46"/>
  <c r="Z59" i="45"/>
  <c r="Z59" i="46"/>
  <c r="Z71" i="45"/>
  <c r="Z71" i="46"/>
  <c r="AA66" i="45"/>
  <c r="AA66" i="46"/>
  <c r="AA58" i="45"/>
  <c r="AA58" i="46"/>
  <c r="AA50" i="45"/>
  <c r="AA50" i="46"/>
  <c r="AA41" i="45"/>
  <c r="AA41" i="46"/>
  <c r="AA33" i="45"/>
  <c r="AA33" i="46"/>
  <c r="AA24" i="45"/>
  <c r="AA24" i="46"/>
  <c r="AA20" i="45"/>
  <c r="AA20" i="46"/>
  <c r="AA16" i="45"/>
  <c r="AA16" i="46"/>
  <c r="AA25" i="45"/>
  <c r="AA25" i="46"/>
  <c r="Z8" i="45"/>
  <c r="Z8" i="46"/>
  <c r="Z47" i="45"/>
  <c r="Z47" i="46"/>
  <c r="Z42" i="45"/>
  <c r="Z42" i="46"/>
  <c r="Z38" i="45"/>
  <c r="Z38" i="46"/>
  <c r="Z34" i="45"/>
  <c r="Z34" i="46"/>
  <c r="Z30" i="45"/>
  <c r="Z30" i="46"/>
  <c r="Z26" i="45"/>
  <c r="Z26" i="46"/>
  <c r="Z21" i="45"/>
  <c r="Z21" i="46"/>
  <c r="Z17" i="45"/>
  <c r="Z17" i="46"/>
  <c r="Z13" i="45"/>
  <c r="Z13" i="46"/>
  <c r="Z9" i="45"/>
  <c r="Z9" i="46"/>
  <c r="Z53" i="45"/>
  <c r="Z53" i="46"/>
  <c r="Z62" i="45"/>
  <c r="Z62" i="46"/>
  <c r="Z58" i="45"/>
  <c r="Z58" i="46"/>
  <c r="Z66" i="45"/>
  <c r="Z66" i="46"/>
  <c r="Z70" i="45"/>
  <c r="Z70" i="46"/>
  <c r="AA69" i="45"/>
  <c r="AA69" i="46"/>
  <c r="AA65" i="45"/>
  <c r="AA65" i="46"/>
  <c r="AA61" i="45"/>
  <c r="AA61" i="46"/>
  <c r="AA57" i="45"/>
  <c r="AA57" i="46"/>
  <c r="AA53" i="45"/>
  <c r="AA53" i="46"/>
  <c r="AA49" i="45"/>
  <c r="AA49" i="46"/>
  <c r="AA45" i="45"/>
  <c r="AA45" i="46"/>
  <c r="AA40" i="45"/>
  <c r="AA40" i="46"/>
  <c r="AA36" i="45"/>
  <c r="AA36" i="46"/>
  <c r="AA32" i="45"/>
  <c r="AA32" i="46"/>
  <c r="AA28" i="45"/>
  <c r="AA28" i="46"/>
  <c r="AA23" i="45"/>
  <c r="AA23" i="46"/>
  <c r="AA19" i="45"/>
  <c r="AA19" i="46"/>
  <c r="AA15" i="45"/>
  <c r="AA15" i="46"/>
  <c r="AA11" i="45"/>
  <c r="AA11" i="46"/>
  <c r="Z25" i="45"/>
  <c r="Z25" i="46"/>
  <c r="Z50" i="45"/>
  <c r="Z50" i="46"/>
  <c r="Z46" i="45"/>
  <c r="Z46" i="46"/>
  <c r="Z41" i="45"/>
  <c r="Z41" i="46"/>
  <c r="Z37" i="45"/>
  <c r="Z37" i="46"/>
  <c r="Z33" i="45"/>
  <c r="Z33" i="46"/>
  <c r="Z29" i="45"/>
  <c r="Z29" i="46"/>
  <c r="Z24" i="45"/>
  <c r="Z24" i="46"/>
  <c r="Z20" i="45"/>
  <c r="Z20" i="46"/>
  <c r="Z16" i="45"/>
  <c r="Z16" i="46"/>
  <c r="Z12" i="45"/>
  <c r="Z12" i="46"/>
  <c r="Z56" i="45"/>
  <c r="Z56" i="46"/>
  <c r="Z52" i="45"/>
  <c r="Z52" i="46"/>
  <c r="Z61" i="45"/>
  <c r="Z61" i="46"/>
  <c r="Z57" i="45"/>
  <c r="Z57" i="46"/>
  <c r="Z65" i="45"/>
  <c r="Z65" i="46"/>
  <c r="Z69" i="45"/>
  <c r="Z69" i="46"/>
  <c r="AA68" i="45"/>
  <c r="AA68" i="46"/>
  <c r="AA64" i="45"/>
  <c r="AA64" i="46"/>
  <c r="AA60" i="45"/>
  <c r="AA60" i="46"/>
  <c r="AA56" i="45"/>
  <c r="AA56" i="46"/>
  <c r="AA52" i="45"/>
  <c r="AA52" i="46"/>
  <c r="AA48" i="45"/>
  <c r="AA48" i="46"/>
  <c r="AA44" i="45"/>
  <c r="AA44" i="46"/>
  <c r="AA39" i="45"/>
  <c r="AA39" i="46"/>
  <c r="AA35" i="45"/>
  <c r="AA35" i="46"/>
  <c r="AA31" i="45"/>
  <c r="AA31" i="46"/>
  <c r="AA27" i="45"/>
  <c r="AA27" i="46"/>
  <c r="AA22" i="45"/>
  <c r="AA22" i="46"/>
  <c r="AA18" i="45"/>
  <c r="AA18" i="46"/>
  <c r="AA14" i="45"/>
  <c r="AA14" i="46"/>
  <c r="AA10" i="45"/>
  <c r="AA10" i="46"/>
  <c r="AA43" i="45"/>
  <c r="AA43" i="46"/>
  <c r="AA8" i="45"/>
  <c r="AA8" i="46"/>
  <c r="Z44" i="45"/>
  <c r="Z44" i="46"/>
  <c r="Z35" i="45"/>
  <c r="Z35" i="46"/>
  <c r="Z27" i="45"/>
  <c r="Z27" i="46"/>
  <c r="Z18" i="45"/>
  <c r="Z18" i="46"/>
  <c r="Z10" i="45"/>
  <c r="Z10" i="46"/>
  <c r="Z63" i="45"/>
  <c r="Z63" i="46"/>
  <c r="Z67" i="45"/>
  <c r="Z67" i="46"/>
  <c r="AA70" i="45"/>
  <c r="AA70" i="46"/>
  <c r="AA62" i="45"/>
  <c r="AA62" i="46"/>
  <c r="AA54" i="45"/>
  <c r="AA54" i="46"/>
  <c r="AA46" i="45"/>
  <c r="AA46" i="46"/>
  <c r="AA37" i="45"/>
  <c r="AA37" i="46"/>
  <c r="AA29" i="45"/>
  <c r="AA29" i="46"/>
  <c r="AA12" i="45"/>
  <c r="AA12" i="46"/>
  <c r="Z49" i="45"/>
  <c r="Z49" i="46"/>
  <c r="Z45" i="45"/>
  <c r="Z45" i="46"/>
  <c r="Z40" i="45"/>
  <c r="Z40" i="46"/>
  <c r="Z36" i="45"/>
  <c r="Z36" i="46"/>
  <c r="Z32" i="45"/>
  <c r="Z32" i="46"/>
  <c r="Z28" i="45"/>
  <c r="Z28" i="46"/>
  <c r="Z23" i="45"/>
  <c r="Z23" i="46"/>
  <c r="Z19" i="45"/>
  <c r="Z19" i="46"/>
  <c r="Z15" i="45"/>
  <c r="Z15" i="46"/>
  <c r="Z11" i="45"/>
  <c r="Z11" i="46"/>
  <c r="Z55" i="45"/>
  <c r="Z55" i="46"/>
  <c r="Z51" i="45"/>
  <c r="Z51" i="46"/>
  <c r="Z60" i="45"/>
  <c r="Z60" i="46"/>
  <c r="Z68" i="45"/>
  <c r="Z68" i="46"/>
  <c r="Z64" i="45"/>
  <c r="Z64" i="46"/>
  <c r="AA71" i="45"/>
  <c r="AA71" i="46"/>
  <c r="AA67" i="45"/>
  <c r="AA67" i="46"/>
  <c r="AA63" i="45"/>
  <c r="AA63" i="46"/>
  <c r="AA59" i="45"/>
  <c r="AA59" i="46"/>
  <c r="AA55" i="45"/>
  <c r="AA55" i="46"/>
  <c r="AA51" i="45"/>
  <c r="AA51" i="46"/>
  <c r="AA47" i="45"/>
  <c r="AA47" i="46"/>
  <c r="AA42" i="45"/>
  <c r="AA42" i="46"/>
  <c r="AA38" i="45"/>
  <c r="AA38" i="46"/>
  <c r="AA34" i="45"/>
  <c r="AA34" i="46"/>
  <c r="AA30" i="45"/>
  <c r="AA30" i="46"/>
  <c r="AA26" i="45"/>
  <c r="AA26" i="46"/>
  <c r="AA21" i="45"/>
  <c r="AA21" i="46"/>
  <c r="AA17" i="45"/>
  <c r="AA17" i="46"/>
  <c r="AA13" i="45"/>
  <c r="AA13" i="46"/>
  <c r="AA9" i="45"/>
  <c r="AA9" i="46"/>
  <c r="Z43" i="45"/>
  <c r="Z43" i="46"/>
  <c r="AA8" i="42"/>
  <c r="Z44" i="42"/>
  <c r="Z35" i="42"/>
  <c r="Z27" i="42"/>
  <c r="Z18" i="42"/>
  <c r="Z10" i="42"/>
  <c r="Z63" i="42"/>
  <c r="Z67" i="42"/>
  <c r="AA70" i="42"/>
  <c r="AA58" i="42"/>
  <c r="AA50" i="42"/>
  <c r="AA41" i="42"/>
  <c r="AA33" i="42"/>
  <c r="AA29" i="42"/>
  <c r="AA24" i="42"/>
  <c r="AA20" i="42"/>
  <c r="AA12" i="42"/>
  <c r="AA25" i="42"/>
  <c r="Z47" i="42"/>
  <c r="Z38" i="42"/>
  <c r="Z30" i="42"/>
  <c r="Z21" i="42"/>
  <c r="Z13" i="42"/>
  <c r="Z53" i="42"/>
  <c r="Z66" i="42"/>
  <c r="AA69" i="42"/>
  <c r="AA61" i="42"/>
  <c r="AA53" i="42"/>
  <c r="AA40" i="42"/>
  <c r="AA32" i="42"/>
  <c r="AA19" i="42"/>
  <c r="AA11" i="42"/>
  <c r="Z50" i="42"/>
  <c r="Z46" i="42"/>
  <c r="Z41" i="42"/>
  <c r="Z37" i="42"/>
  <c r="Z33" i="42"/>
  <c r="Z29" i="42"/>
  <c r="Z24" i="42"/>
  <c r="Z20" i="42"/>
  <c r="Z16" i="42"/>
  <c r="Z12" i="42"/>
  <c r="Z56" i="42"/>
  <c r="Z52" i="42"/>
  <c r="Z61" i="42"/>
  <c r="Z57" i="42"/>
  <c r="Z65" i="42"/>
  <c r="Z69" i="42"/>
  <c r="AA68" i="42"/>
  <c r="AA64" i="42"/>
  <c r="AA60" i="42"/>
  <c r="AA56" i="42"/>
  <c r="AA52" i="42"/>
  <c r="AA48" i="42"/>
  <c r="AA44" i="42"/>
  <c r="AA39" i="42"/>
  <c r="AA35" i="42"/>
  <c r="AA31" i="42"/>
  <c r="AA27" i="42"/>
  <c r="AA22" i="42"/>
  <c r="AA18" i="42"/>
  <c r="AA14" i="42"/>
  <c r="AA10" i="42"/>
  <c r="AA43" i="42"/>
  <c r="Z48" i="42"/>
  <c r="Z39" i="42"/>
  <c r="Z31" i="42"/>
  <c r="Z22" i="42"/>
  <c r="Z14" i="42"/>
  <c r="Z54" i="42"/>
  <c r="Z59" i="42"/>
  <c r="Z71" i="42"/>
  <c r="AA66" i="42"/>
  <c r="AA62" i="42"/>
  <c r="AA54" i="42"/>
  <c r="AA46" i="42"/>
  <c r="AA37" i="42"/>
  <c r="AA16" i="42"/>
  <c r="Z8" i="42"/>
  <c r="Z42" i="42"/>
  <c r="Z34" i="42"/>
  <c r="Z26" i="42"/>
  <c r="Z17" i="42"/>
  <c r="Z9" i="42"/>
  <c r="Z62" i="42"/>
  <c r="Z58" i="42"/>
  <c r="Z70" i="42"/>
  <c r="AA65" i="42"/>
  <c r="AA57" i="42"/>
  <c r="AA49" i="42"/>
  <c r="AA45" i="42"/>
  <c r="AA36" i="42"/>
  <c r="AA28" i="42"/>
  <c r="AA23" i="42"/>
  <c r="AA15" i="42"/>
  <c r="Z25" i="42"/>
  <c r="Z49" i="42"/>
  <c r="Z45" i="42"/>
  <c r="Z40" i="42"/>
  <c r="Z36" i="42"/>
  <c r="Z32" i="42"/>
  <c r="Z28" i="42"/>
  <c r="Z23" i="42"/>
  <c r="Z19" i="42"/>
  <c r="Z15" i="42"/>
  <c r="Z11" i="42"/>
  <c r="Z55" i="42"/>
  <c r="Z51" i="42"/>
  <c r="Z60" i="42"/>
  <c r="Z68" i="42"/>
  <c r="Z64" i="42"/>
  <c r="AA71" i="42"/>
  <c r="AA67" i="42"/>
  <c r="AA63" i="42"/>
  <c r="AA59" i="42"/>
  <c r="AA55" i="42"/>
  <c r="AA51" i="42"/>
  <c r="AA47" i="42"/>
  <c r="AA42" i="42"/>
  <c r="AA38" i="42"/>
  <c r="AA34" i="42"/>
  <c r="AA30" i="42"/>
  <c r="AA26" i="42"/>
  <c r="AA21" i="42"/>
  <c r="AA17" i="42"/>
  <c r="AA13" i="42"/>
  <c r="AA9" i="42"/>
  <c r="Z43" i="42"/>
  <c r="Q9" i="42"/>
  <c r="A9" i="42" s="1"/>
  <c r="R9" i="42" s="1"/>
  <c r="Q13" i="42"/>
  <c r="A13" i="42" s="1"/>
  <c r="R13" i="42" s="1"/>
  <c r="Z48" i="39"/>
  <c r="Z39" i="39"/>
  <c r="Z31" i="39"/>
  <c r="Z22" i="39"/>
  <c r="Z14" i="39"/>
  <c r="Z10" i="39"/>
  <c r="Z63" i="39"/>
  <c r="Z67" i="39"/>
  <c r="AA70" i="39"/>
  <c r="AA62" i="39"/>
  <c r="AA54" i="39"/>
  <c r="AA46" i="39"/>
  <c r="AA37" i="39"/>
  <c r="AA29" i="39"/>
  <c r="AA20" i="39"/>
  <c r="AA16" i="39"/>
  <c r="AA25" i="39"/>
  <c r="Z8" i="39"/>
  <c r="Z42" i="39"/>
  <c r="Z30" i="39"/>
  <c r="Z21" i="39"/>
  <c r="Z13" i="39"/>
  <c r="Z53" i="39"/>
  <c r="Z58" i="39"/>
  <c r="Z70" i="39"/>
  <c r="AA65" i="39"/>
  <c r="AA57" i="39"/>
  <c r="AA49" i="39"/>
  <c r="AA40" i="39"/>
  <c r="AA32" i="39"/>
  <c r="AA23" i="39"/>
  <c r="AA11" i="39"/>
  <c r="Z50" i="39"/>
  <c r="Z46" i="39"/>
  <c r="Z41" i="39"/>
  <c r="Z37" i="39"/>
  <c r="Z33" i="39"/>
  <c r="Z29" i="39"/>
  <c r="Z24" i="39"/>
  <c r="Z20" i="39"/>
  <c r="Z16" i="39"/>
  <c r="Z12" i="39"/>
  <c r="Z56" i="39"/>
  <c r="Z52" i="39"/>
  <c r="Z61" i="39"/>
  <c r="Z57" i="39"/>
  <c r="Z65" i="39"/>
  <c r="Z69" i="39"/>
  <c r="AA68" i="39"/>
  <c r="AA64" i="39"/>
  <c r="AA60" i="39"/>
  <c r="AA56" i="39"/>
  <c r="AA52" i="39"/>
  <c r="AA48" i="39"/>
  <c r="AA44" i="39"/>
  <c r="AA39" i="39"/>
  <c r="AA35" i="39"/>
  <c r="AA31" i="39"/>
  <c r="AA27" i="39"/>
  <c r="AA22" i="39"/>
  <c r="AA18" i="39"/>
  <c r="AA14" i="39"/>
  <c r="AA10" i="39"/>
  <c r="AA43" i="39"/>
  <c r="AA8" i="39"/>
  <c r="Z44" i="39"/>
  <c r="Z35" i="39"/>
  <c r="Z27" i="39"/>
  <c r="Z18" i="39"/>
  <c r="Z54" i="39"/>
  <c r="Z59" i="39"/>
  <c r="Z71" i="39"/>
  <c r="AA66" i="39"/>
  <c r="AA58" i="39"/>
  <c r="AA50" i="39"/>
  <c r="AA41" i="39"/>
  <c r="AA33" i="39"/>
  <c r="AA24" i="39"/>
  <c r="AA12" i="39"/>
  <c r="Z47" i="39"/>
  <c r="Z38" i="39"/>
  <c r="Z34" i="39"/>
  <c r="Z26" i="39"/>
  <c r="Z17" i="39"/>
  <c r="Z9" i="39"/>
  <c r="Z62" i="39"/>
  <c r="Z66" i="39"/>
  <c r="AA69" i="39"/>
  <c r="AA61" i="39"/>
  <c r="AA53" i="39"/>
  <c r="AA45" i="39"/>
  <c r="AA36" i="39"/>
  <c r="AA28" i="39"/>
  <c r="AA19" i="39"/>
  <c r="AA15" i="39"/>
  <c r="Z25" i="39"/>
  <c r="Z49" i="39"/>
  <c r="Z45" i="39"/>
  <c r="Z40" i="39"/>
  <c r="Z36" i="39"/>
  <c r="Z32" i="39"/>
  <c r="Z28" i="39"/>
  <c r="Z23" i="39"/>
  <c r="Z19" i="39"/>
  <c r="Z15" i="39"/>
  <c r="Z11" i="39"/>
  <c r="Z55" i="39"/>
  <c r="Z51" i="39"/>
  <c r="Z60" i="39"/>
  <c r="Z68" i="39"/>
  <c r="Z64" i="39"/>
  <c r="AA71" i="39"/>
  <c r="AA67" i="39"/>
  <c r="AA63" i="39"/>
  <c r="AA59" i="39"/>
  <c r="AA55" i="39"/>
  <c r="AA51" i="39"/>
  <c r="AA47" i="39"/>
  <c r="AA42" i="39"/>
  <c r="AA38" i="39"/>
  <c r="AA34" i="39"/>
  <c r="AA30" i="39"/>
  <c r="AA26" i="39"/>
  <c r="AA21" i="39"/>
  <c r="AA17" i="39"/>
  <c r="AA13" i="39"/>
  <c r="AA9" i="39"/>
  <c r="Z43" i="39"/>
  <c r="Z48" i="33"/>
  <c r="Z39" i="33"/>
  <c r="Z31" i="33"/>
  <c r="Z14" i="33"/>
  <c r="Z54" i="33"/>
  <c r="Z63" i="33"/>
  <c r="Z67" i="33"/>
  <c r="AA70" i="33"/>
  <c r="AA58" i="33"/>
  <c r="AA20" i="33"/>
  <c r="Z45" i="33"/>
  <c r="Z36" i="33"/>
  <c r="Z23" i="33"/>
  <c r="Z15" i="33"/>
  <c r="Z55" i="33"/>
  <c r="AA55" i="33"/>
  <c r="AA21" i="33"/>
  <c r="Z41" i="33"/>
  <c r="Z69" i="33"/>
  <c r="AA44" i="33"/>
  <c r="AA35" i="33"/>
  <c r="AA27" i="33"/>
  <c r="AA8" i="33"/>
  <c r="Z44" i="33"/>
  <c r="Z35" i="33"/>
  <c r="Z27" i="33"/>
  <c r="Z18" i="33"/>
  <c r="Z10" i="33"/>
  <c r="Z59" i="33"/>
  <c r="Z71" i="33"/>
  <c r="AA66" i="33"/>
  <c r="AA62" i="33"/>
  <c r="AA54" i="33"/>
  <c r="AA50" i="33"/>
  <c r="AA41" i="33"/>
  <c r="AA37" i="33"/>
  <c r="AA33" i="33"/>
  <c r="AA29" i="33"/>
  <c r="AA24" i="33"/>
  <c r="AA16" i="33"/>
  <c r="AA12" i="33"/>
  <c r="AA25" i="33"/>
  <c r="Z49" i="33"/>
  <c r="Z40" i="33"/>
  <c r="Z11" i="33"/>
  <c r="AA71" i="33"/>
  <c r="AA59" i="33"/>
  <c r="AA51" i="33"/>
  <c r="AA9" i="33"/>
  <c r="Z8" i="33"/>
  <c r="Z42" i="33"/>
  <c r="Z34" i="33"/>
  <c r="Z30" i="33"/>
  <c r="Z26" i="33"/>
  <c r="Z21" i="33"/>
  <c r="Z17" i="33"/>
  <c r="Z13" i="33"/>
  <c r="Z9" i="33"/>
  <c r="Z53" i="33"/>
  <c r="Z58" i="33"/>
  <c r="Z70" i="33"/>
  <c r="AA69" i="33"/>
  <c r="AA57" i="33"/>
  <c r="AA53" i="33"/>
  <c r="AA49" i="33"/>
  <c r="AA28" i="33"/>
  <c r="AA23" i="33"/>
  <c r="AA15" i="33"/>
  <c r="AA11" i="33"/>
  <c r="Z22" i="33"/>
  <c r="AA46" i="33"/>
  <c r="Z32" i="33"/>
  <c r="Z28" i="33"/>
  <c r="Z60" i="33"/>
  <c r="AA63" i="33"/>
  <c r="AA47" i="33"/>
  <c r="AA42" i="33"/>
  <c r="AA34" i="33"/>
  <c r="AA30" i="33"/>
  <c r="AA26" i="33"/>
  <c r="AA17" i="33"/>
  <c r="AA13" i="33"/>
  <c r="Z50" i="33"/>
  <c r="Z46" i="33"/>
  <c r="Z37" i="33"/>
  <c r="Z33" i="33"/>
  <c r="Z29" i="33"/>
  <c r="Z24" i="33"/>
  <c r="Z20" i="33"/>
  <c r="Z16" i="33"/>
  <c r="Z12" i="33"/>
  <c r="Z56" i="33"/>
  <c r="Z52" i="33"/>
  <c r="Z61" i="33"/>
  <c r="Z57" i="33"/>
  <c r="Z65" i="33"/>
  <c r="AA68" i="33"/>
  <c r="AA64" i="33"/>
  <c r="AA60" i="33"/>
  <c r="AA56" i="33"/>
  <c r="AA52" i="33"/>
  <c r="AA48" i="33"/>
  <c r="AA39" i="33"/>
  <c r="AA31" i="33"/>
  <c r="AA22" i="33"/>
  <c r="AA18" i="33"/>
  <c r="AA14" i="33"/>
  <c r="AA10" i="33"/>
  <c r="AA43" i="33"/>
  <c r="Z19" i="33"/>
  <c r="Z51" i="33"/>
  <c r="Z68" i="33"/>
  <c r="Z64" i="33"/>
  <c r="AA67" i="33"/>
  <c r="AA38" i="33"/>
  <c r="Z43" i="33"/>
  <c r="Z47" i="33"/>
  <c r="Z38" i="33"/>
  <c r="Z62" i="33"/>
  <c r="Z66" i="33"/>
  <c r="AA65" i="33"/>
  <c r="AA61" i="33"/>
  <c r="AA45" i="33"/>
  <c r="AA40" i="33"/>
  <c r="AA36" i="33"/>
  <c r="AA32" i="33"/>
  <c r="AA19" i="33"/>
  <c r="Z25" i="33"/>
  <c r="Z19" i="30"/>
  <c r="Z51" i="30"/>
  <c r="Z68" i="30"/>
  <c r="AA63" i="30"/>
  <c r="AA42" i="30"/>
  <c r="AA38" i="30"/>
  <c r="AA30" i="30"/>
  <c r="AA17" i="30"/>
  <c r="AA13" i="30"/>
  <c r="Z43" i="30"/>
  <c r="Z50" i="30"/>
  <c r="Z46" i="30"/>
  <c r="Z37" i="30"/>
  <c r="Z33" i="30"/>
  <c r="Z29" i="30"/>
  <c r="Z24" i="30"/>
  <c r="Z20" i="30"/>
  <c r="Z16" i="30"/>
  <c r="Z12" i="30"/>
  <c r="Z56" i="30"/>
  <c r="Z52" i="30"/>
  <c r="Z61" i="30"/>
  <c r="Z57" i="30"/>
  <c r="Z65" i="30"/>
  <c r="AA68" i="30"/>
  <c r="AA64" i="30"/>
  <c r="AA60" i="30"/>
  <c r="AA56" i="30"/>
  <c r="AA52" i="30"/>
  <c r="AA48" i="30"/>
  <c r="AA39" i="30"/>
  <c r="AA31" i="30"/>
  <c r="AA22" i="30"/>
  <c r="AA18" i="30"/>
  <c r="AA14" i="30"/>
  <c r="AA10" i="30"/>
  <c r="AA43" i="30"/>
  <c r="Z22" i="30"/>
  <c r="AA46" i="30"/>
  <c r="Z32" i="30"/>
  <c r="Z28" i="30"/>
  <c r="Z60" i="30"/>
  <c r="Z64" i="30"/>
  <c r="AA67" i="30"/>
  <c r="AA47" i="30"/>
  <c r="AA34" i="30"/>
  <c r="AA26" i="30"/>
  <c r="Z47" i="30"/>
  <c r="Z38" i="30"/>
  <c r="Z62" i="30"/>
  <c r="Z66" i="30"/>
  <c r="AA65" i="30"/>
  <c r="AA61" i="30"/>
  <c r="AA45" i="30"/>
  <c r="AA40" i="30"/>
  <c r="AA36" i="30"/>
  <c r="AA32" i="30"/>
  <c r="AA19" i="30"/>
  <c r="Z25" i="30"/>
  <c r="Z8" i="30"/>
  <c r="Z42" i="30"/>
  <c r="Z34" i="30"/>
  <c r="Z30" i="30"/>
  <c r="Z26" i="30"/>
  <c r="Z21" i="30"/>
  <c r="Z17" i="30"/>
  <c r="Z13" i="30"/>
  <c r="Z9" i="30"/>
  <c r="Z53" i="30"/>
  <c r="Z58" i="30"/>
  <c r="Z70" i="30"/>
  <c r="AA69" i="30"/>
  <c r="AA57" i="30"/>
  <c r="AA53" i="30"/>
  <c r="AA49" i="30"/>
  <c r="AA28" i="30"/>
  <c r="AA23" i="30"/>
  <c r="AA15" i="30"/>
  <c r="AA11" i="30"/>
  <c r="AA44" i="30"/>
  <c r="AA27" i="30"/>
  <c r="Z49" i="30"/>
  <c r="Z45" i="30"/>
  <c r="Z40" i="30"/>
  <c r="Z36" i="30"/>
  <c r="Z23" i="30"/>
  <c r="Z15" i="30"/>
  <c r="Z11" i="30"/>
  <c r="Z55" i="30"/>
  <c r="AA71" i="30"/>
  <c r="AA59" i="30"/>
  <c r="AA55" i="30"/>
  <c r="AA51" i="30"/>
  <c r="AA21" i="30"/>
  <c r="AA9" i="30"/>
  <c r="Z41" i="30"/>
  <c r="Z69" i="30"/>
  <c r="AA35" i="30"/>
  <c r="AA8" i="30"/>
  <c r="Z48" i="30"/>
  <c r="Z44" i="30"/>
  <c r="Z39" i="30"/>
  <c r="Z35" i="30"/>
  <c r="Z31" i="30"/>
  <c r="Z27" i="30"/>
  <c r="Z18" i="30"/>
  <c r="Z14" i="30"/>
  <c r="Z10" i="30"/>
  <c r="Z54" i="30"/>
  <c r="Z63" i="30"/>
  <c r="Z59" i="30"/>
  <c r="Z67" i="30"/>
  <c r="Z71" i="30"/>
  <c r="AA70" i="30"/>
  <c r="AA66" i="30"/>
  <c r="AA62" i="30"/>
  <c r="AA58" i="30"/>
  <c r="AA54" i="30"/>
  <c r="AA50" i="30"/>
  <c r="AA41" i="30"/>
  <c r="AA37" i="30"/>
  <c r="AA33" i="30"/>
  <c r="AA29" i="30"/>
  <c r="AA24" i="30"/>
  <c r="AA20" i="30"/>
  <c r="AA16" i="30"/>
  <c r="AA12" i="30"/>
  <c r="AA25" i="30"/>
  <c r="AA52" i="26"/>
  <c r="Z62" i="26"/>
  <c r="AA61" i="26"/>
  <c r="AA40" i="26"/>
  <c r="AA14" i="26"/>
  <c r="Z28" i="26"/>
  <c r="Z19" i="26"/>
  <c r="AA47" i="26"/>
  <c r="AA34" i="26"/>
  <c r="AA17" i="26"/>
  <c r="AA58" i="26"/>
  <c r="AA47" i="19"/>
  <c r="AA26" i="26"/>
  <c r="Z32" i="26"/>
  <c r="Z22" i="26"/>
  <c r="AA36" i="26"/>
  <c r="Z49" i="26"/>
  <c r="Z45" i="26"/>
  <c r="Z40" i="26"/>
  <c r="Z36" i="26"/>
  <c r="Z23" i="26"/>
  <c r="Z11" i="26"/>
  <c r="Z51" i="26"/>
  <c r="Z60" i="26"/>
  <c r="Z64" i="26"/>
  <c r="AA71" i="19"/>
  <c r="AA55" i="26"/>
  <c r="AA42" i="19"/>
  <c r="AA38" i="26"/>
  <c r="AA30" i="26"/>
  <c r="AA30" i="19"/>
  <c r="Z43" i="26"/>
  <c r="AA63" i="19"/>
  <c r="Z39" i="26"/>
  <c r="Z35" i="26"/>
  <c r="Z31" i="26"/>
  <c r="Z67" i="26"/>
  <c r="Z71" i="26"/>
  <c r="AA54" i="26"/>
  <c r="AA41" i="26"/>
  <c r="AA20" i="26"/>
  <c r="Z8" i="26"/>
  <c r="Z42" i="26"/>
  <c r="Z34" i="26"/>
  <c r="Z17" i="26"/>
  <c r="Z9" i="26"/>
  <c r="Z66" i="26"/>
  <c r="AA69" i="26"/>
  <c r="AA57" i="26"/>
  <c r="AA32" i="26"/>
  <c r="AA23" i="26"/>
  <c r="AA11" i="26"/>
  <c r="AA45" i="26"/>
  <c r="AA68" i="26"/>
  <c r="Z20" i="26"/>
  <c r="Z33" i="26"/>
  <c r="Z56" i="26"/>
  <c r="AA48" i="26"/>
  <c r="AA31" i="26"/>
  <c r="AA10" i="26"/>
  <c r="Z16" i="26"/>
  <c r="Z65" i="26"/>
  <c r="AA31" i="19"/>
  <c r="Z41" i="26"/>
  <c r="Z29" i="26"/>
  <c r="Z24" i="26"/>
  <c r="Z12" i="26"/>
  <c r="Z57" i="26"/>
  <c r="Z69" i="26"/>
  <c r="AA44" i="26"/>
  <c r="AA39" i="26"/>
  <c r="AA39" i="19"/>
  <c r="AA35" i="26"/>
  <c r="AA27" i="26"/>
  <c r="AA22" i="26"/>
  <c r="AA18" i="26"/>
  <c r="AA14" i="19"/>
  <c r="Z26" i="26"/>
  <c r="Z38" i="26"/>
  <c r="AA49" i="26"/>
  <c r="AA53" i="26"/>
  <c r="AA59" i="19"/>
  <c r="AA13" i="26"/>
  <c r="Z15" i="26"/>
  <c r="AA21" i="26"/>
  <c r="AA51" i="26"/>
  <c r="Z55" i="26"/>
  <c r="Z58" i="26"/>
  <c r="AA63" i="26"/>
  <c r="AA67" i="26"/>
  <c r="AA70" i="26"/>
  <c r="AA34" i="19"/>
  <c r="AA55" i="19"/>
  <c r="AA9" i="26"/>
  <c r="Z13" i="26"/>
  <c r="AA65" i="26"/>
  <c r="Z47" i="26"/>
  <c r="Z53" i="26"/>
  <c r="AA28" i="26"/>
  <c r="AA19" i="26"/>
  <c r="AA15" i="26"/>
  <c r="AA8" i="26"/>
  <c r="Z25" i="26"/>
  <c r="AA50" i="26"/>
  <c r="Z70" i="26"/>
  <c r="Z48" i="26"/>
  <c r="Z27" i="26"/>
  <c r="Z18" i="26"/>
  <c r="Z14" i="26"/>
  <c r="Z10" i="26"/>
  <c r="Z54" i="26"/>
  <c r="Z63" i="26"/>
  <c r="Z59" i="26"/>
  <c r="AA66" i="26"/>
  <c r="AA62" i="26"/>
  <c r="AA46" i="26"/>
  <c r="AA37" i="26"/>
  <c r="AA33" i="26"/>
  <c r="AA29" i="26"/>
  <c r="AA24" i="26"/>
  <c r="AA16" i="26"/>
  <c r="AA12" i="26"/>
  <c r="AA25" i="26"/>
  <c r="Z21" i="26"/>
  <c r="Z30" i="26"/>
  <c r="Z44" i="26"/>
  <c r="AA26" i="19"/>
  <c r="AA38" i="19"/>
  <c r="AA51" i="19"/>
  <c r="AA67" i="19"/>
  <c r="AA42" i="26"/>
  <c r="Z50" i="26"/>
  <c r="Z52" i="26"/>
  <c r="AA59" i="26"/>
  <c r="Z61" i="26"/>
  <c r="AA64" i="26"/>
  <c r="Z68" i="26"/>
  <c r="AA71" i="26"/>
  <c r="AA22" i="19"/>
  <c r="Z37" i="26"/>
  <c r="AA43" i="26"/>
  <c r="Z46" i="26"/>
  <c r="AA56" i="26"/>
  <c r="AA60" i="26"/>
  <c r="Q46" i="26"/>
  <c r="A46" i="26" s="1"/>
  <c r="R46" i="26" s="1"/>
  <c r="Q11" i="26"/>
  <c r="A11" i="26" s="1"/>
  <c r="R11" i="26" s="1"/>
  <c r="Q27" i="26"/>
  <c r="A27" i="26" s="1"/>
  <c r="R27" i="26" s="1"/>
  <c r="Z8" i="19"/>
  <c r="Z42" i="19"/>
  <c r="Z34" i="19"/>
  <c r="Z26" i="19"/>
  <c r="Z17" i="19"/>
  <c r="Z9" i="19"/>
  <c r="Z62" i="19"/>
  <c r="Z66" i="19"/>
  <c r="AA69" i="19"/>
  <c r="AA61" i="19"/>
  <c r="AA57" i="19"/>
  <c r="AA49" i="19"/>
  <c r="AA40" i="19"/>
  <c r="AA32" i="19"/>
  <c r="Z48" i="19"/>
  <c r="Z39" i="19"/>
  <c r="Z31" i="19"/>
  <c r="Z22" i="19"/>
  <c r="Z14" i="19"/>
  <c r="Z54" i="19"/>
  <c r="Z59" i="19"/>
  <c r="Z71" i="19"/>
  <c r="AA37" i="19"/>
  <c r="AA29" i="19"/>
  <c r="AA20" i="19"/>
  <c r="AA25" i="19"/>
  <c r="Z49" i="19"/>
  <c r="Z45" i="19"/>
  <c r="Z40" i="19"/>
  <c r="Z36" i="19"/>
  <c r="Z32" i="19"/>
  <c r="Z28" i="19"/>
  <c r="Z23" i="19"/>
  <c r="Z19" i="19"/>
  <c r="Z15" i="19"/>
  <c r="Z11" i="19"/>
  <c r="Z55" i="19"/>
  <c r="Z51" i="19"/>
  <c r="Z60" i="19"/>
  <c r="AA15" i="19"/>
  <c r="AA46" i="19"/>
  <c r="AA62" i="19"/>
  <c r="AA11" i="19"/>
  <c r="AA19" i="19"/>
  <c r="AA27" i="19"/>
  <c r="AA35" i="19"/>
  <c r="AA43" i="19"/>
  <c r="Z47" i="19"/>
  <c r="Z38" i="19"/>
  <c r="Z30" i="19"/>
  <c r="Z21" i="19"/>
  <c r="Z13" i="19"/>
  <c r="Z53" i="19"/>
  <c r="Z58" i="19"/>
  <c r="Z70" i="19"/>
  <c r="AA65" i="19"/>
  <c r="AA53" i="19"/>
  <c r="AA45" i="19"/>
  <c r="AA36" i="19"/>
  <c r="AA28" i="19"/>
  <c r="Z25" i="19"/>
  <c r="AA8" i="19"/>
  <c r="Z44" i="19"/>
  <c r="Z35" i="19"/>
  <c r="Z27" i="19"/>
  <c r="Z18" i="19"/>
  <c r="Z10" i="19"/>
  <c r="Z63" i="19"/>
  <c r="Z67" i="19"/>
  <c r="AA41" i="19"/>
  <c r="AA33" i="19"/>
  <c r="AA24" i="19"/>
  <c r="AA16" i="19"/>
  <c r="AA12" i="19"/>
  <c r="Z50" i="19"/>
  <c r="Z46" i="19"/>
  <c r="Z41" i="19"/>
  <c r="Z37" i="19"/>
  <c r="Z33" i="19"/>
  <c r="Z29" i="19"/>
  <c r="Z24" i="19"/>
  <c r="Z20" i="19"/>
  <c r="Z16" i="19"/>
  <c r="Z12" i="19"/>
  <c r="Z56" i="19"/>
  <c r="Z52" i="19"/>
  <c r="Z61" i="19"/>
  <c r="Z57" i="19"/>
  <c r="Z65" i="19"/>
  <c r="Z69" i="19"/>
  <c r="AA68" i="19"/>
  <c r="AA64" i="19"/>
  <c r="AA60" i="19"/>
  <c r="AA56" i="19"/>
  <c r="AA52" i="19"/>
  <c r="AA48" i="19"/>
  <c r="AA44" i="19"/>
  <c r="AA23" i="19"/>
  <c r="AA54" i="19"/>
  <c r="AA70" i="19"/>
  <c r="AA10" i="19"/>
  <c r="AA18" i="19"/>
  <c r="AA50" i="19"/>
  <c r="AA58" i="19"/>
  <c r="AA66" i="19"/>
  <c r="AA9" i="19"/>
  <c r="AA13" i="19"/>
  <c r="AA17" i="19"/>
  <c r="AA21" i="19"/>
  <c r="Z68" i="19"/>
  <c r="Z64" i="19"/>
  <c r="Z43" i="19"/>
  <c r="S388" i="19"/>
  <c r="T388" i="19" s="1"/>
  <c r="R388" i="19"/>
  <c r="S387" i="19"/>
  <c r="T387" i="19" s="1"/>
  <c r="R387" i="19"/>
  <c r="S386" i="19"/>
  <c r="T386" i="19" s="1"/>
  <c r="R386" i="19"/>
  <c r="S385" i="19"/>
  <c r="T385" i="19" s="1"/>
  <c r="R385" i="19"/>
  <c r="S384" i="19"/>
  <c r="T384" i="19" s="1"/>
  <c r="R384" i="19"/>
  <c r="S383" i="19"/>
  <c r="T383" i="19" s="1"/>
  <c r="R383" i="19"/>
  <c r="S382" i="19"/>
  <c r="T382" i="19" s="1"/>
  <c r="R382" i="19"/>
  <c r="S381" i="19"/>
  <c r="T381" i="19" s="1"/>
  <c r="R381" i="19"/>
  <c r="S380" i="19"/>
  <c r="T380" i="19" s="1"/>
  <c r="R380" i="19"/>
  <c r="R379" i="19"/>
  <c r="S378" i="19"/>
  <c r="T378" i="19" s="1"/>
  <c r="R378" i="19"/>
  <c r="S377" i="19"/>
  <c r="T377" i="19" s="1"/>
  <c r="R377" i="19"/>
  <c r="S376" i="19"/>
  <c r="T376" i="19" s="1"/>
  <c r="R376" i="19"/>
  <c r="S375" i="19"/>
  <c r="T375" i="19" s="1"/>
  <c r="R375" i="19"/>
  <c r="S374" i="19"/>
  <c r="T374" i="19" s="1"/>
  <c r="R374" i="19"/>
  <c r="S373" i="19"/>
  <c r="T373" i="19" s="1"/>
  <c r="R373" i="19"/>
  <c r="S372" i="19"/>
  <c r="T372" i="19" s="1"/>
  <c r="R372" i="19"/>
  <c r="S371" i="19"/>
  <c r="T371" i="19" s="1"/>
  <c r="R371" i="19"/>
  <c r="S370" i="19"/>
  <c r="T370" i="19" s="1"/>
  <c r="R370" i="19"/>
  <c r="S369" i="19"/>
  <c r="T369" i="19" s="1"/>
  <c r="R369" i="19"/>
  <c r="S368" i="19"/>
  <c r="T368" i="19" s="1"/>
  <c r="R368" i="19"/>
  <c r="S367" i="19"/>
  <c r="T367" i="19" s="1"/>
  <c r="R367" i="19"/>
  <c r="S366" i="19"/>
  <c r="T366" i="19" s="1"/>
  <c r="R366" i="19"/>
  <c r="S347" i="19"/>
  <c r="T347" i="19" s="1"/>
  <c r="R347" i="19"/>
  <c r="S171" i="19"/>
  <c r="T171" i="19" s="1"/>
  <c r="Q171" i="19"/>
  <c r="A171" i="19"/>
  <c r="R171" i="19" s="1"/>
  <c r="S170" i="19"/>
  <c r="T170" i="19" s="1"/>
  <c r="Q170" i="19"/>
  <c r="A170" i="19"/>
  <c r="R170" i="19" s="1"/>
  <c r="S169" i="19"/>
  <c r="T169" i="19" s="1"/>
  <c r="Q169" i="19"/>
  <c r="A169" i="19"/>
  <c r="R169" i="19" s="1"/>
  <c r="S168" i="19"/>
  <c r="T168" i="19" s="1"/>
  <c r="Q168" i="19"/>
  <c r="A168" i="19"/>
  <c r="R168" i="19" s="1"/>
  <c r="S167" i="19"/>
  <c r="T167" i="19" s="1"/>
  <c r="Q167" i="19"/>
  <c r="A167" i="19"/>
  <c r="R167" i="19" s="1"/>
  <c r="S166" i="19"/>
  <c r="T166" i="19" s="1"/>
  <c r="Q166" i="19"/>
  <c r="A166" i="19"/>
  <c r="R166" i="19" s="1"/>
  <c r="S165" i="19"/>
  <c r="T165" i="19" s="1"/>
  <c r="Q165" i="19"/>
  <c r="A165" i="19"/>
  <c r="R165" i="19" s="1"/>
  <c r="S164" i="19"/>
  <c r="T164" i="19" s="1"/>
  <c r="Q164" i="19"/>
  <c r="A164" i="19"/>
  <c r="R164" i="19" s="1"/>
  <c r="S163" i="19"/>
  <c r="T163" i="19" s="1"/>
  <c r="Q163" i="19"/>
  <c r="A163" i="19"/>
  <c r="R163" i="19" s="1"/>
  <c r="S162" i="19"/>
  <c r="T162" i="19" s="1"/>
  <c r="Q162" i="19"/>
  <c r="A162" i="19"/>
  <c r="R162" i="19" s="1"/>
  <c r="S161" i="19"/>
  <c r="T161" i="19" s="1"/>
  <c r="Q161" i="19"/>
  <c r="A161" i="19"/>
  <c r="R161" i="19" s="1"/>
  <c r="S160" i="19"/>
  <c r="T160" i="19" s="1"/>
  <c r="Q160" i="19"/>
  <c r="A160" i="19"/>
  <c r="R160" i="19" s="1"/>
  <c r="S159" i="19"/>
  <c r="T159" i="19" s="1"/>
  <c r="Q159" i="19"/>
  <c r="A159" i="19"/>
  <c r="R159" i="19" s="1"/>
  <c r="S158" i="19"/>
  <c r="T158" i="19" s="1"/>
  <c r="Q158" i="19"/>
  <c r="A158" i="19"/>
  <c r="R158" i="19" s="1"/>
  <c r="S157" i="19"/>
  <c r="T157" i="19" s="1"/>
  <c r="Q157" i="19"/>
  <c r="A157" i="19"/>
  <c r="R157" i="19" s="1"/>
  <c r="S156" i="19"/>
  <c r="T156" i="19" s="1"/>
  <c r="Q156" i="19"/>
  <c r="A156" i="19"/>
  <c r="R156" i="19" s="1"/>
  <c r="S155" i="19"/>
  <c r="T155" i="19" s="1"/>
  <c r="Q155" i="19"/>
  <c r="A155" i="19"/>
  <c r="R155" i="19" s="1"/>
  <c r="S154" i="19"/>
  <c r="T154" i="19" s="1"/>
  <c r="Q154" i="19"/>
  <c r="A154" i="19"/>
  <c r="R154" i="19" s="1"/>
  <c r="S153" i="19"/>
  <c r="T153" i="19" s="1"/>
  <c r="Q153" i="19"/>
  <c r="A153" i="19"/>
  <c r="R153" i="19" s="1"/>
  <c r="S152" i="19"/>
  <c r="T152" i="19" s="1"/>
  <c r="Q152" i="19"/>
  <c r="A152" i="19"/>
  <c r="R152" i="19" s="1"/>
  <c r="S151" i="19"/>
  <c r="T151" i="19" s="1"/>
  <c r="Q151" i="19"/>
  <c r="A151" i="19"/>
  <c r="R151" i="19" s="1"/>
  <c r="S150" i="19"/>
  <c r="T150" i="19" s="1"/>
  <c r="Q150" i="19"/>
  <c r="A150" i="19"/>
  <c r="R150" i="19" s="1"/>
  <c r="S149" i="19"/>
  <c r="T149" i="19" s="1"/>
  <c r="Q149" i="19"/>
  <c r="A149" i="19"/>
  <c r="R149" i="19" s="1"/>
  <c r="S148" i="19"/>
  <c r="T148" i="19" s="1"/>
  <c r="Q148" i="19"/>
  <c r="A148" i="19"/>
  <c r="R148" i="19" s="1"/>
  <c r="S147" i="19"/>
  <c r="T147" i="19" s="1"/>
  <c r="Q147" i="19"/>
  <c r="A147" i="19"/>
  <c r="R147" i="19" s="1"/>
  <c r="S146" i="19"/>
  <c r="T146" i="19" s="1"/>
  <c r="Q146" i="19"/>
  <c r="A146" i="19"/>
  <c r="R146" i="19" s="1"/>
  <c r="S145" i="19"/>
  <c r="T145" i="19" s="1"/>
  <c r="Q145" i="19"/>
  <c r="A145" i="19"/>
  <c r="R145" i="19" s="1"/>
  <c r="S144" i="19"/>
  <c r="T144" i="19" s="1"/>
  <c r="Q144" i="19"/>
  <c r="A144" i="19"/>
  <c r="R144" i="19" s="1"/>
  <c r="S143" i="19"/>
  <c r="T143" i="19" s="1"/>
  <c r="Q143" i="19"/>
  <c r="A143" i="19"/>
  <c r="R143" i="19" s="1"/>
  <c r="S142" i="19"/>
  <c r="T142" i="19" s="1"/>
  <c r="Q142" i="19"/>
  <c r="A142" i="19"/>
  <c r="R142" i="19" s="1"/>
  <c r="S141" i="19"/>
  <c r="T141" i="19" s="1"/>
  <c r="Q141" i="19"/>
  <c r="A141" i="19"/>
  <c r="R141" i="19" s="1"/>
  <c r="S140" i="19"/>
  <c r="T140" i="19" s="1"/>
  <c r="Q140" i="19"/>
  <c r="A140" i="19"/>
  <c r="R140" i="19" s="1"/>
  <c r="S139" i="19"/>
  <c r="T139" i="19" s="1"/>
  <c r="Q139" i="19"/>
  <c r="A139" i="19"/>
  <c r="R139" i="19" s="1"/>
  <c r="S138" i="19"/>
  <c r="T138" i="19" s="1"/>
  <c r="Q138" i="19"/>
  <c r="A138" i="19"/>
  <c r="R138" i="19" s="1"/>
  <c r="S137" i="19"/>
  <c r="T137" i="19" s="1"/>
  <c r="Q137" i="19"/>
  <c r="A137" i="19"/>
  <c r="R137" i="19" s="1"/>
  <c r="S136" i="19"/>
  <c r="T136" i="19" s="1"/>
  <c r="Q136" i="19"/>
  <c r="A136" i="19"/>
  <c r="R136" i="19" s="1"/>
  <c r="S135" i="19"/>
  <c r="T135" i="19" s="1"/>
  <c r="Q135" i="19"/>
  <c r="A135" i="19"/>
  <c r="R135" i="19" s="1"/>
  <c r="S134" i="19"/>
  <c r="T134" i="19" s="1"/>
  <c r="Q134" i="19"/>
  <c r="A134" i="19"/>
  <c r="R134" i="19" s="1"/>
  <c r="S133" i="19"/>
  <c r="T133" i="19" s="1"/>
  <c r="Q133" i="19"/>
  <c r="A133" i="19"/>
  <c r="R133" i="19" s="1"/>
  <c r="S132" i="19"/>
  <c r="T132" i="19" s="1"/>
  <c r="Q132" i="19"/>
  <c r="A132" i="19"/>
  <c r="R132" i="19" s="1"/>
  <c r="S131" i="19"/>
  <c r="T131" i="19" s="1"/>
  <c r="Q131" i="19"/>
  <c r="A131" i="19"/>
  <c r="R131" i="19" s="1"/>
  <c r="S130" i="19"/>
  <c r="T130" i="19" s="1"/>
  <c r="Q130" i="19"/>
  <c r="A130" i="19"/>
  <c r="R130" i="19" s="1"/>
  <c r="S129" i="19"/>
  <c r="T129" i="19" s="1"/>
  <c r="Q129" i="19"/>
  <c r="A129" i="19"/>
  <c r="R129" i="19" s="1"/>
  <c r="S128" i="19"/>
  <c r="T128" i="19" s="1"/>
  <c r="Q128" i="19"/>
  <c r="A128" i="19"/>
  <c r="R128" i="19" s="1"/>
  <c r="S127" i="19"/>
  <c r="T127" i="19" s="1"/>
  <c r="Q127" i="19"/>
  <c r="A127" i="19"/>
  <c r="R127" i="19" s="1"/>
  <c r="S126" i="19"/>
  <c r="T126" i="19" s="1"/>
  <c r="Q126" i="19"/>
  <c r="A126" i="19"/>
  <c r="R126" i="19" s="1"/>
  <c r="S125" i="19"/>
  <c r="T125" i="19" s="1"/>
  <c r="Q125" i="19"/>
  <c r="A125" i="19"/>
  <c r="R125" i="19" s="1"/>
  <c r="S124" i="19"/>
  <c r="T124" i="19" s="1"/>
  <c r="Q124" i="19"/>
  <c r="A124" i="19"/>
  <c r="R124" i="19" s="1"/>
  <c r="S123" i="19"/>
  <c r="T123" i="19" s="1"/>
  <c r="Q123" i="19"/>
  <c r="A123" i="19"/>
  <c r="R123" i="19" s="1"/>
  <c r="S122" i="19"/>
  <c r="T122" i="19" s="1"/>
  <c r="Q122" i="19"/>
  <c r="A122" i="19"/>
  <c r="R122" i="19" s="1"/>
  <c r="S121" i="19"/>
  <c r="T121" i="19" s="1"/>
  <c r="Q121" i="19"/>
  <c r="A121" i="19"/>
  <c r="R121" i="19" s="1"/>
  <c r="S120" i="19"/>
  <c r="T120" i="19" s="1"/>
  <c r="Q120" i="19"/>
  <c r="A120" i="19"/>
  <c r="R120" i="19" s="1"/>
  <c r="S119" i="19"/>
  <c r="T119" i="19" s="1"/>
  <c r="Q119" i="19"/>
  <c r="A119" i="19"/>
  <c r="R119" i="19" s="1"/>
  <c r="S118" i="19"/>
  <c r="T118" i="19" s="1"/>
  <c r="Q118" i="19"/>
  <c r="A118" i="19"/>
  <c r="R118" i="19" s="1"/>
  <c r="S117" i="19"/>
  <c r="T117" i="19" s="1"/>
  <c r="Q117" i="19"/>
  <c r="A117" i="19"/>
  <c r="R117" i="19" s="1"/>
  <c r="S116" i="19"/>
  <c r="T116" i="19" s="1"/>
  <c r="Q116" i="19"/>
  <c r="A116" i="19"/>
  <c r="R116" i="19" s="1"/>
  <c r="S115" i="19"/>
  <c r="T115" i="19" s="1"/>
  <c r="Q115" i="19"/>
  <c r="A115" i="19"/>
  <c r="R115" i="19" s="1"/>
  <c r="S114" i="19"/>
  <c r="T114" i="19" s="1"/>
  <c r="Q114" i="19"/>
  <c r="A114" i="19"/>
  <c r="R114" i="19" s="1"/>
  <c r="S113" i="19"/>
  <c r="T113" i="19" s="1"/>
  <c r="Q113" i="19"/>
  <c r="A113" i="19"/>
  <c r="R113" i="19" s="1"/>
  <c r="S112" i="19"/>
  <c r="T112" i="19" s="1"/>
  <c r="Q112" i="19"/>
  <c r="A112" i="19"/>
  <c r="R112" i="19" s="1"/>
  <c r="S111" i="19"/>
  <c r="T111" i="19" s="1"/>
  <c r="Q111" i="19"/>
  <c r="A111" i="19"/>
  <c r="R111" i="19" s="1"/>
  <c r="S110" i="19"/>
  <c r="T110" i="19" s="1"/>
  <c r="Q110" i="19"/>
  <c r="A110" i="19"/>
  <c r="R110" i="19" s="1"/>
  <c r="S109" i="19"/>
  <c r="T109" i="19" s="1"/>
  <c r="Q109" i="19"/>
  <c r="A109" i="19"/>
  <c r="R109" i="19" s="1"/>
  <c r="S108" i="19"/>
  <c r="T108" i="19" s="1"/>
  <c r="Q108" i="19"/>
  <c r="A108" i="19"/>
  <c r="R108" i="19" s="1"/>
  <c r="S107" i="19"/>
  <c r="T107" i="19" s="1"/>
  <c r="Q107" i="19"/>
  <c r="A107" i="19"/>
  <c r="R107" i="19" s="1"/>
  <c r="S106" i="19"/>
  <c r="T106" i="19" s="1"/>
  <c r="Q106" i="19"/>
  <c r="A106" i="19"/>
  <c r="R106" i="19" s="1"/>
  <c r="S105" i="19"/>
  <c r="T105" i="19" s="1"/>
  <c r="Q105" i="19"/>
  <c r="A105" i="19"/>
  <c r="R105" i="19" s="1"/>
  <c r="S104" i="19"/>
  <c r="T104" i="19" s="1"/>
  <c r="Q104" i="19"/>
  <c r="A104" i="19"/>
  <c r="R104" i="19" s="1"/>
  <c r="S103" i="19"/>
  <c r="T103" i="19" s="1"/>
  <c r="Q103" i="19"/>
  <c r="A103" i="19"/>
  <c r="R103" i="19" s="1"/>
  <c r="S102" i="19"/>
  <c r="T102" i="19" s="1"/>
  <c r="Q102" i="19"/>
  <c r="A102" i="19"/>
  <c r="R102" i="19" s="1"/>
  <c r="S101" i="19"/>
  <c r="T101" i="19" s="1"/>
  <c r="Q101" i="19"/>
  <c r="A101" i="19"/>
  <c r="R101" i="19" s="1"/>
  <c r="S100" i="19"/>
  <c r="T100" i="19" s="1"/>
  <c r="Q100" i="19"/>
  <c r="A100" i="19"/>
  <c r="R100" i="19" s="1"/>
  <c r="S99" i="19"/>
  <c r="T99" i="19" s="1"/>
  <c r="Q99" i="19"/>
  <c r="A99" i="19"/>
  <c r="R99" i="19" s="1"/>
  <c r="S98" i="19"/>
  <c r="T98" i="19" s="1"/>
  <c r="Q98" i="19"/>
  <c r="A98" i="19"/>
  <c r="R98" i="19" s="1"/>
  <c r="S97" i="19"/>
  <c r="T97" i="19" s="1"/>
  <c r="Q97" i="19"/>
  <c r="A97" i="19"/>
  <c r="R97" i="19" s="1"/>
  <c r="S96" i="19"/>
  <c r="T96" i="19" s="1"/>
  <c r="Q96" i="19"/>
  <c r="A96" i="19"/>
  <c r="R96" i="19" s="1"/>
  <c r="S95" i="19"/>
  <c r="T95" i="19" s="1"/>
  <c r="S94" i="19"/>
  <c r="T94" i="19" s="1"/>
  <c r="S93" i="19"/>
  <c r="T93" i="19" s="1"/>
  <c r="Q93" i="19"/>
  <c r="A93" i="19"/>
  <c r="R93" i="19" s="1"/>
  <c r="S92" i="19"/>
  <c r="T92" i="19" s="1"/>
  <c r="S91" i="19"/>
  <c r="T91" i="19" s="1"/>
  <c r="S90" i="19"/>
  <c r="T90" i="19" s="1"/>
  <c r="S89" i="19"/>
  <c r="T89" i="19" s="1"/>
  <c r="S88" i="19"/>
  <c r="T88" i="19" s="1"/>
  <c r="S87" i="19"/>
  <c r="T87" i="19" s="1"/>
  <c r="S86" i="19"/>
  <c r="T86" i="19" s="1"/>
  <c r="Q86" i="19"/>
  <c r="A86" i="19"/>
  <c r="R86" i="19" s="1"/>
  <c r="S85" i="19"/>
  <c r="T85" i="19" s="1"/>
  <c r="S84" i="19"/>
  <c r="T84" i="19" s="1"/>
  <c r="S83" i="19"/>
  <c r="T83" i="19" s="1"/>
  <c r="S82" i="19"/>
  <c r="T82" i="19" s="1"/>
  <c r="S81" i="19"/>
  <c r="T81" i="19" s="1"/>
  <c r="S80" i="19"/>
  <c r="T80" i="19" s="1"/>
  <c r="S79" i="19"/>
  <c r="T79" i="19" s="1"/>
  <c r="S78" i="19"/>
  <c r="T78" i="19" s="1"/>
  <c r="S77" i="19"/>
  <c r="T77" i="19" s="1"/>
  <c r="S76" i="19"/>
  <c r="T76" i="19" s="1"/>
  <c r="S75" i="19"/>
  <c r="T75" i="19" s="1"/>
  <c r="S74" i="19"/>
  <c r="T74" i="19" s="1"/>
  <c r="S73" i="19"/>
  <c r="T73" i="19" s="1"/>
  <c r="S72" i="19"/>
  <c r="T72" i="19" s="1"/>
  <c r="S71" i="19"/>
  <c r="T71" i="19" s="1"/>
  <c r="S70" i="19"/>
  <c r="T70" i="19" s="1"/>
  <c r="S69" i="19"/>
  <c r="T69" i="19" s="1"/>
  <c r="S68" i="19"/>
  <c r="T68" i="19" s="1"/>
  <c r="S67" i="19"/>
  <c r="T67" i="19" s="1"/>
  <c r="S66" i="19"/>
  <c r="T66" i="19" s="1"/>
  <c r="S65" i="19"/>
  <c r="T65" i="19" s="1"/>
  <c r="S64" i="19"/>
  <c r="T64" i="19" s="1"/>
  <c r="S63" i="19"/>
  <c r="T63" i="19" s="1"/>
  <c r="S62" i="19"/>
  <c r="T62" i="19" s="1"/>
  <c r="S61" i="19"/>
  <c r="T61" i="19" s="1"/>
  <c r="S59" i="19"/>
  <c r="T59" i="19" s="1"/>
  <c r="S58" i="19"/>
  <c r="T58" i="19" s="1"/>
  <c r="S57" i="19"/>
  <c r="T57" i="19" s="1"/>
  <c r="S56" i="19"/>
  <c r="T56" i="19" s="1"/>
  <c r="S55" i="19"/>
  <c r="T55" i="19" s="1"/>
  <c r="S54" i="19"/>
  <c r="T54" i="19" s="1"/>
  <c r="S53" i="19"/>
  <c r="T53" i="19" s="1"/>
  <c r="S52" i="19"/>
  <c r="T52" i="19" s="1"/>
  <c r="S51" i="19"/>
  <c r="T51" i="19" s="1"/>
  <c r="S50" i="19"/>
  <c r="T50" i="19" s="1"/>
  <c r="S49" i="19"/>
  <c r="T49" i="19" s="1"/>
  <c r="S48" i="19"/>
  <c r="T48" i="19" s="1"/>
  <c r="T47" i="19"/>
  <c r="T46" i="19"/>
  <c r="T45" i="19"/>
  <c r="T44" i="19"/>
  <c r="S43" i="19"/>
  <c r="T43" i="19" s="1"/>
  <c r="S42" i="19"/>
  <c r="T42" i="19" s="1"/>
  <c r="S41" i="19"/>
  <c r="T41" i="19" s="1"/>
  <c r="S40" i="19"/>
  <c r="T40" i="19" s="1"/>
  <c r="S39" i="19"/>
  <c r="T39" i="19" s="1"/>
  <c r="S38" i="19"/>
  <c r="T38" i="19" s="1"/>
  <c r="S37" i="19"/>
  <c r="T37" i="19" s="1"/>
  <c r="S36" i="19"/>
  <c r="T36" i="19" s="1"/>
  <c r="S35" i="19"/>
  <c r="T35" i="19" s="1"/>
  <c r="S34" i="19"/>
  <c r="T34" i="19" s="1"/>
  <c r="S33" i="19"/>
  <c r="T33" i="19" s="1"/>
  <c r="S32" i="19"/>
  <c r="T32" i="19" s="1"/>
  <c r="S31" i="19"/>
  <c r="T31" i="19" s="1"/>
  <c r="S30" i="19"/>
  <c r="T30" i="19" s="1"/>
  <c r="S29" i="19"/>
  <c r="T29" i="19" s="1"/>
  <c r="S28" i="19"/>
  <c r="T28" i="19" s="1"/>
  <c r="S27" i="19"/>
  <c r="T27" i="19" s="1"/>
  <c r="S26" i="19"/>
  <c r="T26" i="19" s="1"/>
  <c r="S25" i="19"/>
  <c r="T25" i="19" s="1"/>
  <c r="S24" i="19"/>
  <c r="T24" i="19" s="1"/>
  <c r="S23" i="19"/>
  <c r="T23" i="19" s="1"/>
  <c r="S22" i="19"/>
  <c r="T22" i="19" s="1"/>
  <c r="S21" i="19"/>
  <c r="T21" i="19" s="1"/>
  <c r="S20" i="19"/>
  <c r="T20" i="19" s="1"/>
  <c r="S19" i="19"/>
  <c r="T19" i="19" s="1"/>
  <c r="S18" i="19"/>
  <c r="T18" i="19" s="1"/>
  <c r="S17" i="19"/>
  <c r="T17" i="19" s="1"/>
  <c r="S16" i="19"/>
  <c r="T16" i="19" s="1"/>
  <c r="S15" i="19"/>
  <c r="T15" i="19" s="1"/>
  <c r="S14" i="19"/>
  <c r="T14" i="19" s="1"/>
  <c r="S13" i="19"/>
  <c r="T13" i="19" s="1"/>
  <c r="S12" i="19"/>
  <c r="T12" i="19" s="1"/>
  <c r="S11" i="19"/>
  <c r="T11" i="19" s="1"/>
  <c r="S10" i="19"/>
  <c r="T10" i="19" s="1"/>
  <c r="S9" i="19"/>
  <c r="T9" i="19" s="1"/>
  <c r="Q95" i="19"/>
  <c r="A95" i="19" s="1"/>
  <c r="R95" i="19" s="1"/>
  <c r="S8" i="19"/>
  <c r="T8" i="19" s="1"/>
  <c r="S7" i="19"/>
  <c r="T7" i="19" s="1"/>
  <c r="Q143" i="51" l="1"/>
  <c r="A143" i="51" s="1"/>
  <c r="R143" i="51" s="1"/>
  <c r="Q21" i="57"/>
  <c r="A21" i="57" s="1"/>
  <c r="R21" i="57" s="1"/>
  <c r="Q13" i="57"/>
  <c r="A13" i="57" s="1"/>
  <c r="R13" i="57" s="1"/>
  <c r="Q17" i="57"/>
  <c r="A17" i="57" s="1"/>
  <c r="R17" i="57" s="1"/>
  <c r="Q114" i="52"/>
  <c r="A114" i="52" s="1"/>
  <c r="R114" i="52" s="1"/>
  <c r="Q111" i="52"/>
  <c r="A111" i="52" s="1"/>
  <c r="R111" i="52" s="1"/>
  <c r="Q108" i="52"/>
  <c r="A108" i="52" s="1"/>
  <c r="R108" i="52" s="1"/>
  <c r="Q105" i="52"/>
  <c r="A105" i="52" s="1"/>
  <c r="R105" i="52" s="1"/>
  <c r="Q94" i="52"/>
  <c r="A94" i="52" s="1"/>
  <c r="R94" i="52" s="1"/>
  <c r="Q92" i="52"/>
  <c r="A92" i="52" s="1"/>
  <c r="R92" i="52" s="1"/>
  <c r="Q90" i="52"/>
  <c r="A90" i="52" s="1"/>
  <c r="R90" i="52" s="1"/>
  <c r="Q88" i="52"/>
  <c r="A88" i="52" s="1"/>
  <c r="R88" i="52" s="1"/>
  <c r="Q106" i="52"/>
  <c r="A106" i="52" s="1"/>
  <c r="R106" i="52" s="1"/>
  <c r="Q100" i="52"/>
  <c r="A100" i="52" s="1"/>
  <c r="R100" i="52" s="1"/>
  <c r="Q93" i="52"/>
  <c r="A93" i="52" s="1"/>
  <c r="R93" i="52" s="1"/>
  <c r="Q112" i="52"/>
  <c r="A112" i="52" s="1"/>
  <c r="R112" i="52" s="1"/>
  <c r="Q109" i="52"/>
  <c r="A109" i="52" s="1"/>
  <c r="R109" i="52" s="1"/>
  <c r="Q99" i="52"/>
  <c r="A99" i="52" s="1"/>
  <c r="R99" i="52" s="1"/>
  <c r="Q117" i="52"/>
  <c r="A117" i="52" s="1"/>
  <c r="Q110" i="52"/>
  <c r="A110" i="52" s="1"/>
  <c r="R110" i="52" s="1"/>
  <c r="Q107" i="52"/>
  <c r="A107" i="52" s="1"/>
  <c r="R107" i="52" s="1"/>
  <c r="Q104" i="52"/>
  <c r="A104" i="52" s="1"/>
  <c r="R104" i="52" s="1"/>
  <c r="Q101" i="52"/>
  <c r="A101" i="52" s="1"/>
  <c r="R101" i="52" s="1"/>
  <c r="Q98" i="52"/>
  <c r="A98" i="52" s="1"/>
  <c r="R98" i="52" s="1"/>
  <c r="Q96" i="52"/>
  <c r="A96" i="52" s="1"/>
  <c r="R96" i="52" s="1"/>
  <c r="Q116" i="52"/>
  <c r="A116" i="52" s="1"/>
  <c r="R116" i="52" s="1"/>
  <c r="Q113" i="52"/>
  <c r="A113" i="52" s="1"/>
  <c r="R113" i="52" s="1"/>
  <c r="Q103" i="52"/>
  <c r="A103" i="52" s="1"/>
  <c r="R103" i="52" s="1"/>
  <c r="Q95" i="52"/>
  <c r="A95" i="52" s="1"/>
  <c r="R95" i="52" s="1"/>
  <c r="Q91" i="52"/>
  <c r="A91" i="52" s="1"/>
  <c r="R91" i="52" s="1"/>
  <c r="Q89" i="52"/>
  <c r="A89" i="52" s="1"/>
  <c r="R89" i="52" s="1"/>
  <c r="Q115" i="52"/>
  <c r="A115" i="52" s="1"/>
  <c r="R115" i="52" s="1"/>
  <c r="Q102" i="52"/>
  <c r="A102" i="52" s="1"/>
  <c r="R102" i="52" s="1"/>
  <c r="Q97" i="52"/>
  <c r="A97" i="52" s="1"/>
  <c r="R97" i="52" s="1"/>
  <c r="Q83" i="52"/>
  <c r="A83" i="52" s="1"/>
  <c r="R83" i="52" s="1"/>
  <c r="Q85" i="52"/>
  <c r="A85" i="52" s="1"/>
  <c r="R85" i="52" s="1"/>
  <c r="Q82" i="52"/>
  <c r="A82" i="52" s="1"/>
  <c r="R82" i="52" s="1"/>
  <c r="Q86" i="52"/>
  <c r="A86" i="52" s="1"/>
  <c r="R86" i="52" s="1"/>
  <c r="Q77" i="52"/>
  <c r="A77" i="52" s="1"/>
  <c r="R77" i="52" s="1"/>
  <c r="Q87" i="52"/>
  <c r="A87" i="52" s="1"/>
  <c r="R87" i="52" s="1"/>
  <c r="Q84" i="52"/>
  <c r="A84" i="52" s="1"/>
  <c r="R84" i="52" s="1"/>
  <c r="Q32" i="50"/>
  <c r="A32" i="50" s="1"/>
  <c r="R32" i="50" s="1"/>
  <c r="Q31" i="50"/>
  <c r="A31" i="50" s="1"/>
  <c r="R31" i="50" s="1"/>
  <c r="Q82" i="60"/>
  <c r="A82" i="60" s="1"/>
  <c r="R82" i="60" s="1"/>
  <c r="Q17" i="50"/>
  <c r="A17" i="50" s="1"/>
  <c r="R17" i="50" s="1"/>
  <c r="Q19" i="50"/>
  <c r="A19" i="50" s="1"/>
  <c r="R19" i="50" s="1"/>
  <c r="Q23" i="50"/>
  <c r="A23" i="50" s="1"/>
  <c r="R23" i="50" s="1"/>
  <c r="Q30" i="50"/>
  <c r="A30" i="50" s="1"/>
  <c r="R30" i="50" s="1"/>
  <c r="Q15" i="50"/>
  <c r="A15" i="50" s="1"/>
  <c r="R15" i="50" s="1"/>
  <c r="Q50" i="60"/>
  <c r="A50" i="60" s="1"/>
  <c r="R50" i="60" s="1"/>
  <c r="Q13" i="60"/>
  <c r="A13" i="60" s="1"/>
  <c r="R13" i="60" s="1"/>
  <c r="Q26" i="60"/>
  <c r="A26" i="60" s="1"/>
  <c r="R26" i="60" s="1"/>
  <c r="Q80" i="60"/>
  <c r="A80" i="60" s="1"/>
  <c r="R80" i="60" s="1"/>
  <c r="Q54" i="60"/>
  <c r="A54" i="60" s="1"/>
  <c r="R54" i="60" s="1"/>
  <c r="Q41" i="60"/>
  <c r="A41" i="60" s="1"/>
  <c r="R41" i="60" s="1"/>
  <c r="Q9" i="60"/>
  <c r="A9" i="60" s="1"/>
  <c r="R9" i="60" s="1"/>
  <c r="Q17" i="60"/>
  <c r="A17" i="60" s="1"/>
  <c r="R17" i="60" s="1"/>
  <c r="Q77" i="60"/>
  <c r="A77" i="60" s="1"/>
  <c r="R77" i="60" s="1"/>
  <c r="Q7" i="60"/>
  <c r="A7" i="60" s="1"/>
  <c r="R7" i="60" s="1"/>
  <c r="Q25" i="60"/>
  <c r="A25" i="60" s="1"/>
  <c r="R25" i="60" s="1"/>
  <c r="Q28" i="60"/>
  <c r="A28" i="60" s="1"/>
  <c r="R28" i="60" s="1"/>
  <c r="Q66" i="60"/>
  <c r="A66" i="60" s="1"/>
  <c r="R66" i="60" s="1"/>
  <c r="Q43" i="60"/>
  <c r="A43" i="60" s="1"/>
  <c r="R43" i="60" s="1"/>
  <c r="Q75" i="60"/>
  <c r="A75" i="60" s="1"/>
  <c r="R75" i="60" s="1"/>
  <c r="Q70" i="60"/>
  <c r="A70" i="60" s="1"/>
  <c r="R70" i="60" s="1"/>
  <c r="Q65" i="60"/>
  <c r="A65" i="60" s="1"/>
  <c r="R65" i="60" s="1"/>
  <c r="Q60" i="60"/>
  <c r="A60" i="60" s="1"/>
  <c r="R60" i="60" s="1"/>
  <c r="Q40" i="60"/>
  <c r="A40" i="60" s="1"/>
  <c r="R40" i="60" s="1"/>
  <c r="Q31" i="60"/>
  <c r="A31" i="60" s="1"/>
  <c r="R31" i="60" s="1"/>
  <c r="Q21" i="60"/>
  <c r="A21" i="60" s="1"/>
  <c r="R21" i="60" s="1"/>
  <c r="Q68" i="60"/>
  <c r="A68" i="60" s="1"/>
  <c r="R68" i="60" s="1"/>
  <c r="Q64" i="60"/>
  <c r="A64" i="60" s="1"/>
  <c r="R64" i="60" s="1"/>
  <c r="Q71" i="60"/>
  <c r="A71" i="60" s="1"/>
  <c r="R71" i="60" s="1"/>
  <c r="Q78" i="60"/>
  <c r="A78" i="60" s="1"/>
  <c r="R78" i="60" s="1"/>
  <c r="Q30" i="60"/>
  <c r="A30" i="60" s="1"/>
  <c r="R30" i="60" s="1"/>
  <c r="Q20" i="60"/>
  <c r="A20" i="60" s="1"/>
  <c r="R20" i="60" s="1"/>
  <c r="Q56" i="60"/>
  <c r="A56" i="60" s="1"/>
  <c r="R56" i="60" s="1"/>
  <c r="Q79" i="60"/>
  <c r="A79" i="60" s="1"/>
  <c r="R79" i="60" s="1"/>
  <c r="Q67" i="60"/>
  <c r="A67" i="60" s="1"/>
  <c r="R67" i="60" s="1"/>
  <c r="Q18" i="60"/>
  <c r="A18" i="60" s="1"/>
  <c r="R18" i="60" s="1"/>
  <c r="Q63" i="60"/>
  <c r="A63" i="60" s="1"/>
  <c r="R63" i="60" s="1"/>
  <c r="Q46" i="60"/>
  <c r="A46" i="60" s="1"/>
  <c r="R46" i="60" s="1"/>
  <c r="Q76" i="60"/>
  <c r="A76" i="60" s="1"/>
  <c r="R76" i="60" s="1"/>
  <c r="Q72" i="60"/>
  <c r="A72" i="60" s="1"/>
  <c r="R72" i="60" s="1"/>
  <c r="Q73" i="60"/>
  <c r="A73" i="60" s="1"/>
  <c r="R73" i="60" s="1"/>
  <c r="Q51" i="60"/>
  <c r="A51" i="60" s="1"/>
  <c r="R51" i="60" s="1"/>
  <c r="Q22" i="60"/>
  <c r="A22" i="60" s="1"/>
  <c r="R22" i="60" s="1"/>
  <c r="Q44" i="60"/>
  <c r="A44" i="60" s="1"/>
  <c r="R44" i="60" s="1"/>
  <c r="Q53" i="60"/>
  <c r="A53" i="60" s="1"/>
  <c r="R53" i="60" s="1"/>
  <c r="Q74" i="60"/>
  <c r="A74" i="60" s="1"/>
  <c r="R74" i="60" s="1"/>
  <c r="Q39" i="60"/>
  <c r="A39" i="60" s="1"/>
  <c r="R39" i="60" s="1"/>
  <c r="Q49" i="60"/>
  <c r="A49" i="60" s="1"/>
  <c r="R49" i="60" s="1"/>
  <c r="Q34" i="60"/>
  <c r="A34" i="60" s="1"/>
  <c r="R34" i="60" s="1"/>
  <c r="Q32" i="60"/>
  <c r="A32" i="60" s="1"/>
  <c r="R32" i="60" s="1"/>
  <c r="Q38" i="60"/>
  <c r="A38" i="60" s="1"/>
  <c r="R38" i="60" s="1"/>
  <c r="Q58" i="60"/>
  <c r="A58" i="60" s="1"/>
  <c r="R58" i="60" s="1"/>
  <c r="Q19" i="60"/>
  <c r="A19" i="60" s="1"/>
  <c r="R19" i="60" s="1"/>
  <c r="Q48" i="60"/>
  <c r="A48" i="60" s="1"/>
  <c r="R48" i="60" s="1"/>
  <c r="Q57" i="60"/>
  <c r="A57" i="60" s="1"/>
  <c r="R57" i="60" s="1"/>
  <c r="Q62" i="60"/>
  <c r="A62" i="60" s="1"/>
  <c r="R62" i="60" s="1"/>
  <c r="Q35" i="60"/>
  <c r="A35" i="60" s="1"/>
  <c r="R35" i="60" s="1"/>
  <c r="Q16" i="60"/>
  <c r="A16" i="60" s="1"/>
  <c r="R16" i="60" s="1"/>
  <c r="Q37" i="60"/>
  <c r="A37" i="60" s="1"/>
  <c r="R37" i="60" s="1"/>
  <c r="Q14" i="60"/>
  <c r="A14" i="60" s="1"/>
  <c r="R14" i="60" s="1"/>
  <c r="Q29" i="60"/>
  <c r="A29" i="60" s="1"/>
  <c r="R29" i="60" s="1"/>
  <c r="Q23" i="60"/>
  <c r="A23" i="60" s="1"/>
  <c r="R23" i="60" s="1"/>
  <c r="Q11" i="60"/>
  <c r="A11" i="60" s="1"/>
  <c r="R11" i="60" s="1"/>
  <c r="Q10" i="60"/>
  <c r="A10" i="60" s="1"/>
  <c r="R10" i="60" s="1"/>
  <c r="Q8" i="60"/>
  <c r="A8" i="60" s="1"/>
  <c r="R8" i="60" s="1"/>
  <c r="Q58" i="26"/>
  <c r="A58" i="26" s="1"/>
  <c r="Q53" i="26"/>
  <c r="A53" i="26" s="1"/>
  <c r="R53" i="26" s="1"/>
  <c r="Q57" i="26"/>
  <c r="A57" i="26" s="1"/>
  <c r="Q52" i="26"/>
  <c r="A52" i="26" s="1"/>
  <c r="R52" i="26" s="1"/>
  <c r="Q56" i="26"/>
  <c r="A56" i="26" s="1"/>
  <c r="R56" i="26" s="1"/>
  <c r="Q51" i="26"/>
  <c r="A51" i="26" s="1"/>
  <c r="R51" i="26" s="1"/>
  <c r="Q55" i="26"/>
  <c r="A55" i="26" s="1"/>
  <c r="R55" i="26" s="1"/>
  <c r="Q59" i="26"/>
  <c r="A59" i="26" s="1"/>
  <c r="Q88" i="46"/>
  <c r="A88" i="46" s="1"/>
  <c r="R88" i="46" s="1"/>
  <c r="Q96" i="46"/>
  <c r="A96" i="46" s="1"/>
  <c r="R96" i="46" s="1"/>
  <c r="Q91" i="46"/>
  <c r="A91" i="46" s="1"/>
  <c r="R91" i="46" s="1"/>
  <c r="Q99" i="46"/>
  <c r="A99" i="46" s="1"/>
  <c r="R99" i="46" s="1"/>
  <c r="Q18" i="57"/>
  <c r="A18" i="57" s="1"/>
  <c r="R18" i="57" s="1"/>
  <c r="Q25" i="57"/>
  <c r="A25" i="57" s="1"/>
  <c r="R25" i="57" s="1"/>
  <c r="Q9" i="57"/>
  <c r="A9" i="57" s="1"/>
  <c r="R9" i="57" s="1"/>
  <c r="Q12" i="57"/>
  <c r="A12" i="57" s="1"/>
  <c r="R12" i="57" s="1"/>
  <c r="Q10" i="57"/>
  <c r="A10" i="57" s="1"/>
  <c r="R10" i="57" s="1"/>
  <c r="Q23" i="57"/>
  <c r="A23" i="57" s="1"/>
  <c r="R23" i="57" s="1"/>
  <c r="Q22" i="57"/>
  <c r="A22" i="57" s="1"/>
  <c r="R22" i="57" s="1"/>
  <c r="Q20" i="57"/>
  <c r="A20" i="57" s="1"/>
  <c r="R20" i="57" s="1"/>
  <c r="Q15" i="57"/>
  <c r="A15" i="57" s="1"/>
  <c r="R15" i="57" s="1"/>
  <c r="Q24" i="57"/>
  <c r="A24" i="57" s="1"/>
  <c r="R24" i="57" s="1"/>
  <c r="Q16" i="57"/>
  <c r="A16" i="57" s="1"/>
  <c r="R16" i="57" s="1"/>
  <c r="Q14" i="57"/>
  <c r="A14" i="57" s="1"/>
  <c r="R14" i="57" s="1"/>
  <c r="Q8" i="57"/>
  <c r="A8" i="57" s="1"/>
  <c r="R8" i="57" s="1"/>
  <c r="Q19" i="57"/>
  <c r="A19" i="57" s="1"/>
  <c r="R19" i="57" s="1"/>
  <c r="Q7" i="57"/>
  <c r="A7" i="57" s="1"/>
  <c r="R7" i="57" s="1"/>
  <c r="Q145" i="56"/>
  <c r="A145" i="56" s="1"/>
  <c r="R145" i="56" s="1"/>
  <c r="Q148" i="56"/>
  <c r="A148" i="56" s="1"/>
  <c r="R148" i="56" s="1"/>
  <c r="Q150" i="56"/>
  <c r="A150" i="56" s="1"/>
  <c r="R150" i="56" s="1"/>
  <c r="Q82" i="56"/>
  <c r="A82" i="56" s="1"/>
  <c r="R82" i="56" s="1"/>
  <c r="Q132" i="56"/>
  <c r="A132" i="56" s="1"/>
  <c r="R132" i="56" s="1"/>
  <c r="Q134" i="56"/>
  <c r="A134" i="56" s="1"/>
  <c r="R134" i="56" s="1"/>
  <c r="Q137" i="56"/>
  <c r="A137" i="56" s="1"/>
  <c r="R137" i="56" s="1"/>
  <c r="Q136" i="56"/>
  <c r="A136" i="56" s="1"/>
  <c r="R136" i="56" s="1"/>
  <c r="Q96" i="56"/>
  <c r="A96" i="56" s="1"/>
  <c r="R96" i="56" s="1"/>
  <c r="Q146" i="56"/>
  <c r="A146" i="56" s="1"/>
  <c r="R146" i="56" s="1"/>
  <c r="Q151" i="56"/>
  <c r="A151" i="56" s="1"/>
  <c r="R151" i="56" s="1"/>
  <c r="Q118" i="56"/>
  <c r="A118" i="56" s="1"/>
  <c r="R118" i="56" s="1"/>
  <c r="Q141" i="56"/>
  <c r="A141" i="56" s="1"/>
  <c r="R141" i="56" s="1"/>
  <c r="Q139" i="56"/>
  <c r="A139" i="56" s="1"/>
  <c r="R139" i="56" s="1"/>
  <c r="Q135" i="56"/>
  <c r="A135" i="56" s="1"/>
  <c r="R135" i="56" s="1"/>
  <c r="Q147" i="56"/>
  <c r="A147" i="56" s="1"/>
  <c r="R147" i="56" s="1"/>
  <c r="Q138" i="56"/>
  <c r="A138" i="56" s="1"/>
  <c r="R138" i="56" s="1"/>
  <c r="Q60" i="56"/>
  <c r="A60" i="56" s="1"/>
  <c r="R60" i="56" s="1"/>
  <c r="Q144" i="56"/>
  <c r="A144" i="56" s="1"/>
  <c r="R144" i="56" s="1"/>
  <c r="Q127" i="56"/>
  <c r="A127" i="56" s="1"/>
  <c r="R127" i="56" s="1"/>
  <c r="Q142" i="56"/>
  <c r="A142" i="56" s="1"/>
  <c r="R142" i="56" s="1"/>
  <c r="Q122" i="56"/>
  <c r="A122" i="56" s="1"/>
  <c r="R122" i="56" s="1"/>
  <c r="Q133" i="56"/>
  <c r="A133" i="56" s="1"/>
  <c r="R133" i="56" s="1"/>
  <c r="Q112" i="56"/>
  <c r="A112" i="56" s="1"/>
  <c r="R112" i="56" s="1"/>
  <c r="Q110" i="56"/>
  <c r="A110" i="56" s="1"/>
  <c r="R110" i="56" s="1"/>
  <c r="Q131" i="56"/>
  <c r="A131" i="56" s="1"/>
  <c r="R131" i="56" s="1"/>
  <c r="Q115" i="56"/>
  <c r="A115" i="56" s="1"/>
  <c r="R115" i="56" s="1"/>
  <c r="Q86" i="56"/>
  <c r="A86" i="56" s="1"/>
  <c r="R86" i="56" s="1"/>
  <c r="Q74" i="56"/>
  <c r="A74" i="56" s="1"/>
  <c r="R74" i="56" s="1"/>
  <c r="Q130" i="56"/>
  <c r="A130" i="56" s="1"/>
  <c r="R130" i="56" s="1"/>
  <c r="Q114" i="56"/>
  <c r="A114" i="56" s="1"/>
  <c r="R114" i="56" s="1"/>
  <c r="Q95" i="56"/>
  <c r="A95" i="56" s="1"/>
  <c r="R95" i="56" s="1"/>
  <c r="Q62" i="56"/>
  <c r="A62" i="56" s="1"/>
  <c r="R62" i="56" s="1"/>
  <c r="Q66" i="56"/>
  <c r="A66" i="56" s="1"/>
  <c r="R66" i="56" s="1"/>
  <c r="Q113" i="56"/>
  <c r="A113" i="56" s="1"/>
  <c r="R113" i="56" s="1"/>
  <c r="Q108" i="56"/>
  <c r="A108" i="56" s="1"/>
  <c r="R108" i="56" s="1"/>
  <c r="Q107" i="56"/>
  <c r="A107" i="56" s="1"/>
  <c r="R107" i="56" s="1"/>
  <c r="Q83" i="56"/>
  <c r="A83" i="56" s="1"/>
  <c r="R83" i="56" s="1"/>
  <c r="Q65" i="56"/>
  <c r="A65" i="56" s="1"/>
  <c r="R65" i="56" s="1"/>
  <c r="Q98" i="56"/>
  <c r="A98" i="56" s="1"/>
  <c r="R98" i="56" s="1"/>
  <c r="Q69" i="56"/>
  <c r="A69" i="56" s="1"/>
  <c r="R69" i="56" s="1"/>
  <c r="Q87" i="56"/>
  <c r="A87" i="56" s="1"/>
  <c r="R87" i="56" s="1"/>
  <c r="Q111" i="56"/>
  <c r="A111" i="56" s="1"/>
  <c r="R111" i="56" s="1"/>
  <c r="Q94" i="56"/>
  <c r="A94" i="56" s="1"/>
  <c r="R94" i="56" s="1"/>
  <c r="Q126" i="56"/>
  <c r="A126" i="56" s="1"/>
  <c r="R126" i="56" s="1"/>
  <c r="Q71" i="56"/>
  <c r="A71" i="56" s="1"/>
  <c r="R71" i="56" s="1"/>
  <c r="Q85" i="56"/>
  <c r="A85" i="56" s="1"/>
  <c r="R85" i="56" s="1"/>
  <c r="Q101" i="56"/>
  <c r="A101" i="56" s="1"/>
  <c r="R101" i="56" s="1"/>
  <c r="Q121" i="56"/>
  <c r="A121" i="56" s="1"/>
  <c r="R121" i="56" s="1"/>
  <c r="Q68" i="56"/>
  <c r="A68" i="56" s="1"/>
  <c r="R68" i="56" s="1"/>
  <c r="Q84" i="56"/>
  <c r="A84" i="56" s="1"/>
  <c r="R84" i="56" s="1"/>
  <c r="Q104" i="56"/>
  <c r="A104" i="56" s="1"/>
  <c r="R104" i="56" s="1"/>
  <c r="Q124" i="56"/>
  <c r="A124" i="56" s="1"/>
  <c r="R124" i="56" s="1"/>
  <c r="Q99" i="56"/>
  <c r="A99" i="56" s="1"/>
  <c r="R99" i="56" s="1"/>
  <c r="Q70" i="56"/>
  <c r="A70" i="56" s="1"/>
  <c r="R70" i="56" s="1"/>
  <c r="Q90" i="56"/>
  <c r="A90" i="56" s="1"/>
  <c r="R90" i="56" s="1"/>
  <c r="Q119" i="56"/>
  <c r="A119" i="56" s="1"/>
  <c r="R119" i="56" s="1"/>
  <c r="Q61" i="56"/>
  <c r="A61" i="56" s="1"/>
  <c r="R61" i="56" s="1"/>
  <c r="Q103" i="56"/>
  <c r="A103" i="56" s="1"/>
  <c r="R103" i="56" s="1"/>
  <c r="Q73" i="56"/>
  <c r="A73" i="56" s="1"/>
  <c r="R73" i="56" s="1"/>
  <c r="Q89" i="56"/>
  <c r="A89" i="56" s="1"/>
  <c r="R89" i="56" s="1"/>
  <c r="Q105" i="56"/>
  <c r="A105" i="56" s="1"/>
  <c r="R105" i="56" s="1"/>
  <c r="Q125" i="56"/>
  <c r="A125" i="56" s="1"/>
  <c r="R125" i="56" s="1"/>
  <c r="Q72" i="56"/>
  <c r="A72" i="56" s="1"/>
  <c r="R72" i="56" s="1"/>
  <c r="Q88" i="56"/>
  <c r="A88" i="56" s="1"/>
  <c r="R88" i="56" s="1"/>
  <c r="Q128" i="56"/>
  <c r="A128" i="56" s="1"/>
  <c r="R128" i="56" s="1"/>
  <c r="Q78" i="56"/>
  <c r="A78" i="56" s="1"/>
  <c r="R78" i="56" s="1"/>
  <c r="Q102" i="56"/>
  <c r="A102" i="56" s="1"/>
  <c r="R102" i="56" s="1"/>
  <c r="Q91" i="56"/>
  <c r="A91" i="56" s="1"/>
  <c r="R91" i="56" s="1"/>
  <c r="Q123" i="56"/>
  <c r="A123" i="56" s="1"/>
  <c r="R123" i="56" s="1"/>
  <c r="Q67" i="56"/>
  <c r="A67" i="56" s="1"/>
  <c r="R67" i="56" s="1"/>
  <c r="Q81" i="56"/>
  <c r="A81" i="56" s="1"/>
  <c r="R81" i="56" s="1"/>
  <c r="Q97" i="56"/>
  <c r="A97" i="56" s="1"/>
  <c r="R97" i="56" s="1"/>
  <c r="Q117" i="56"/>
  <c r="A117" i="56" s="1"/>
  <c r="R117" i="56" s="1"/>
  <c r="Q64" i="56"/>
  <c r="A64" i="56" s="1"/>
  <c r="R64" i="56" s="1"/>
  <c r="Q80" i="56"/>
  <c r="A80" i="56" s="1"/>
  <c r="R80" i="56" s="1"/>
  <c r="Q100" i="56"/>
  <c r="A100" i="56" s="1"/>
  <c r="R100" i="56" s="1"/>
  <c r="Q120" i="56"/>
  <c r="A120" i="56" s="1"/>
  <c r="R120" i="56" s="1"/>
  <c r="Q75" i="56"/>
  <c r="A75" i="56" s="1"/>
  <c r="R75" i="56" s="1"/>
  <c r="Q79" i="56"/>
  <c r="A79" i="56" s="1"/>
  <c r="R79" i="56" s="1"/>
  <c r="Q106" i="56"/>
  <c r="A106" i="56" s="1"/>
  <c r="R106" i="56" s="1"/>
  <c r="Q63" i="56"/>
  <c r="A63" i="56" s="1"/>
  <c r="R63" i="56" s="1"/>
  <c r="Q77" i="56"/>
  <c r="A77" i="56" s="1"/>
  <c r="R77" i="56" s="1"/>
  <c r="Q93" i="56"/>
  <c r="A93" i="56" s="1"/>
  <c r="R93" i="56" s="1"/>
  <c r="Q109" i="56"/>
  <c r="A109" i="56" s="1"/>
  <c r="R109" i="56" s="1"/>
  <c r="Q129" i="56"/>
  <c r="A129" i="56" s="1"/>
  <c r="R129" i="56" s="1"/>
  <c r="Q76" i="56"/>
  <c r="A76" i="56" s="1"/>
  <c r="R76" i="56" s="1"/>
  <c r="Q92" i="56"/>
  <c r="A92" i="56" s="1"/>
  <c r="R92" i="56" s="1"/>
  <c r="Q116" i="56"/>
  <c r="A116" i="56" s="1"/>
  <c r="R116" i="56" s="1"/>
  <c r="Q89" i="51"/>
  <c r="A89" i="51" s="1"/>
  <c r="R89" i="51" s="1"/>
  <c r="Q44" i="51"/>
  <c r="A44" i="51" s="1"/>
  <c r="R44" i="51" s="1"/>
  <c r="Q58" i="56"/>
  <c r="A58" i="56" s="1"/>
  <c r="R58" i="56" s="1"/>
  <c r="Q45" i="56"/>
  <c r="A45" i="56" s="1"/>
  <c r="R45" i="56" s="1"/>
  <c r="Q42" i="56"/>
  <c r="A42" i="56" s="1"/>
  <c r="R42" i="56" s="1"/>
  <c r="Q21" i="56"/>
  <c r="A21" i="56" s="1"/>
  <c r="R21" i="56" s="1"/>
  <c r="Q18" i="56"/>
  <c r="A18" i="56" s="1"/>
  <c r="R18" i="56" s="1"/>
  <c r="Q38" i="56"/>
  <c r="A38" i="56" s="1"/>
  <c r="R38" i="56" s="1"/>
  <c r="Q13" i="56"/>
  <c r="A13" i="56" s="1"/>
  <c r="R13" i="56" s="1"/>
  <c r="Q57" i="56"/>
  <c r="A57" i="56" s="1"/>
  <c r="R57" i="56" s="1"/>
  <c r="Q41" i="56"/>
  <c r="A41" i="56" s="1"/>
  <c r="R41" i="56" s="1"/>
  <c r="Q14" i="56"/>
  <c r="A14" i="56" s="1"/>
  <c r="R14" i="56" s="1"/>
  <c r="Q34" i="56"/>
  <c r="A34" i="56" s="1"/>
  <c r="R34" i="56" s="1"/>
  <c r="Q25" i="56"/>
  <c r="A25" i="56" s="1"/>
  <c r="R25" i="56" s="1"/>
  <c r="Q22" i="56"/>
  <c r="A22" i="56" s="1"/>
  <c r="R22" i="56" s="1"/>
  <c r="Q9" i="56"/>
  <c r="A9" i="56" s="1"/>
  <c r="R9" i="56" s="1"/>
  <c r="Q54" i="56"/>
  <c r="A54" i="56" s="1"/>
  <c r="R54" i="56" s="1"/>
  <c r="Q29" i="56"/>
  <c r="A29" i="56" s="1"/>
  <c r="R29" i="56" s="1"/>
  <c r="Q26" i="56"/>
  <c r="A26" i="56" s="1"/>
  <c r="R26" i="56" s="1"/>
  <c r="Q10" i="56"/>
  <c r="A10" i="56" s="1"/>
  <c r="R10" i="56" s="1"/>
  <c r="Q46" i="56"/>
  <c r="A46" i="56" s="1"/>
  <c r="R46" i="56" s="1"/>
  <c r="Q53" i="56"/>
  <c r="A53" i="56" s="1"/>
  <c r="R53" i="56" s="1"/>
  <c r="Q19" i="56"/>
  <c r="A19" i="56" s="1"/>
  <c r="R19" i="56" s="1"/>
  <c r="Q35" i="56"/>
  <c r="A35" i="56" s="1"/>
  <c r="R35" i="56" s="1"/>
  <c r="Q51" i="56"/>
  <c r="A51" i="56" s="1"/>
  <c r="R51" i="56" s="1"/>
  <c r="Q20" i="56"/>
  <c r="A20" i="56" s="1"/>
  <c r="R20" i="56" s="1"/>
  <c r="Q36" i="56"/>
  <c r="A36" i="56" s="1"/>
  <c r="R36" i="56" s="1"/>
  <c r="Q52" i="56"/>
  <c r="A52" i="56" s="1"/>
  <c r="R52" i="56" s="1"/>
  <c r="Q33" i="56"/>
  <c r="A33" i="56" s="1"/>
  <c r="R33" i="56" s="1"/>
  <c r="Q50" i="56"/>
  <c r="A50" i="56" s="1"/>
  <c r="R50" i="56" s="1"/>
  <c r="Q15" i="56"/>
  <c r="A15" i="56" s="1"/>
  <c r="R15" i="56" s="1"/>
  <c r="Q31" i="56"/>
  <c r="A31" i="56" s="1"/>
  <c r="R31" i="56" s="1"/>
  <c r="Q47" i="56"/>
  <c r="A47" i="56" s="1"/>
  <c r="R47" i="56" s="1"/>
  <c r="Q12" i="56"/>
  <c r="A12" i="56" s="1"/>
  <c r="R12" i="56" s="1"/>
  <c r="Q32" i="56"/>
  <c r="A32" i="56" s="1"/>
  <c r="R32" i="56" s="1"/>
  <c r="Q48" i="56"/>
  <c r="A48" i="56" s="1"/>
  <c r="R48" i="56" s="1"/>
  <c r="Q8" i="56"/>
  <c r="A8" i="56" s="1"/>
  <c r="R8" i="56" s="1"/>
  <c r="Q28" i="56"/>
  <c r="A28" i="56" s="1"/>
  <c r="R28" i="56" s="1"/>
  <c r="Q44" i="56"/>
  <c r="A44" i="56" s="1"/>
  <c r="R44" i="56" s="1"/>
  <c r="Q17" i="56"/>
  <c r="A17" i="56" s="1"/>
  <c r="R17" i="56" s="1"/>
  <c r="Q49" i="56"/>
  <c r="A49" i="56" s="1"/>
  <c r="R49" i="56" s="1"/>
  <c r="Q23" i="56"/>
  <c r="A23" i="56" s="1"/>
  <c r="R23" i="56" s="1"/>
  <c r="Q39" i="56"/>
  <c r="A39" i="56" s="1"/>
  <c r="R39" i="56" s="1"/>
  <c r="Q55" i="56"/>
  <c r="A55" i="56" s="1"/>
  <c r="R55" i="56" s="1"/>
  <c r="Q24" i="56"/>
  <c r="A24" i="56" s="1"/>
  <c r="R24" i="56" s="1"/>
  <c r="Q40" i="56"/>
  <c r="A40" i="56" s="1"/>
  <c r="R40" i="56" s="1"/>
  <c r="Q56" i="56"/>
  <c r="A56" i="56" s="1"/>
  <c r="R56" i="56" s="1"/>
  <c r="Q30" i="56"/>
  <c r="A30" i="56" s="1"/>
  <c r="R30" i="56" s="1"/>
  <c r="Q37" i="56"/>
  <c r="A37" i="56" s="1"/>
  <c r="R37" i="56" s="1"/>
  <c r="Q11" i="56"/>
  <c r="A11" i="56" s="1"/>
  <c r="R11" i="56" s="1"/>
  <c r="Q27" i="56"/>
  <c r="A27" i="56" s="1"/>
  <c r="R27" i="56" s="1"/>
  <c r="Q43" i="56"/>
  <c r="A43" i="56" s="1"/>
  <c r="R43" i="56" s="1"/>
  <c r="Q7" i="56"/>
  <c r="A7" i="56" s="1"/>
  <c r="R7" i="56" s="1"/>
  <c r="Q81" i="51"/>
  <c r="A81" i="51" s="1"/>
  <c r="R81" i="51" s="1"/>
  <c r="Q142" i="51"/>
  <c r="A142" i="51" s="1"/>
  <c r="R142" i="51" s="1"/>
  <c r="Q26" i="51"/>
  <c r="A26" i="51" s="1"/>
  <c r="R26" i="51" s="1"/>
  <c r="Q104" i="51"/>
  <c r="A104" i="51" s="1"/>
  <c r="R104" i="51" s="1"/>
  <c r="Q100" i="46"/>
  <c r="A100" i="46" s="1"/>
  <c r="R100" i="46" s="1"/>
  <c r="Q95" i="46"/>
  <c r="A95" i="46" s="1"/>
  <c r="R95" i="46" s="1"/>
  <c r="Q89" i="46"/>
  <c r="A89" i="46" s="1"/>
  <c r="R89" i="46" s="1"/>
  <c r="Q82" i="46"/>
  <c r="A82" i="46" s="1"/>
  <c r="R82" i="46" s="1"/>
  <c r="Q70" i="46"/>
  <c r="A70" i="46" s="1"/>
  <c r="R70" i="46" s="1"/>
  <c r="Q66" i="46"/>
  <c r="A66" i="46" s="1"/>
  <c r="R66" i="46" s="1"/>
  <c r="Q64" i="46"/>
  <c r="A64" i="46" s="1"/>
  <c r="R64" i="46" s="1"/>
  <c r="Q62" i="46"/>
  <c r="A62" i="46" s="1"/>
  <c r="R62" i="46" s="1"/>
  <c r="Q60" i="46"/>
  <c r="A60" i="46" s="1"/>
  <c r="R60" i="46" s="1"/>
  <c r="Q58" i="46"/>
  <c r="A58" i="46" s="1"/>
  <c r="R58" i="46" s="1"/>
  <c r="Q54" i="46"/>
  <c r="A54" i="46" s="1"/>
  <c r="R54" i="46" s="1"/>
  <c r="Q50" i="46"/>
  <c r="A50" i="46" s="1"/>
  <c r="R50" i="46" s="1"/>
  <c r="Q46" i="46"/>
  <c r="A46" i="46" s="1"/>
  <c r="R46" i="46" s="1"/>
  <c r="Q44" i="46"/>
  <c r="A44" i="46" s="1"/>
  <c r="R44" i="46" s="1"/>
  <c r="Q40" i="46"/>
  <c r="A40" i="46" s="1"/>
  <c r="R40" i="46" s="1"/>
  <c r="Q36" i="46"/>
  <c r="A36" i="46" s="1"/>
  <c r="R36" i="46" s="1"/>
  <c r="Q32" i="46"/>
  <c r="A32" i="46" s="1"/>
  <c r="R32" i="46" s="1"/>
  <c r="Q85" i="46"/>
  <c r="A85" i="46" s="1"/>
  <c r="R85" i="46" s="1"/>
  <c r="Q71" i="46"/>
  <c r="A71" i="46" s="1"/>
  <c r="R71" i="46" s="1"/>
  <c r="Q93" i="46"/>
  <c r="A93" i="46" s="1"/>
  <c r="R93" i="46" s="1"/>
  <c r="Q77" i="46"/>
  <c r="A77" i="46" s="1"/>
  <c r="R77" i="46" s="1"/>
  <c r="Q68" i="46"/>
  <c r="A68" i="46" s="1"/>
  <c r="R68" i="46" s="1"/>
  <c r="Q63" i="46"/>
  <c r="A63" i="46" s="1"/>
  <c r="R63" i="46" s="1"/>
  <c r="Q59" i="46"/>
  <c r="A59" i="46" s="1"/>
  <c r="R59" i="46" s="1"/>
  <c r="Q55" i="46"/>
  <c r="A55" i="46" s="1"/>
  <c r="R55" i="46" s="1"/>
  <c r="Q51" i="46"/>
  <c r="A51" i="46" s="1"/>
  <c r="R51" i="46" s="1"/>
  <c r="Q47" i="46"/>
  <c r="A47" i="46" s="1"/>
  <c r="R47" i="46" s="1"/>
  <c r="Q37" i="46"/>
  <c r="A37" i="46" s="1"/>
  <c r="R37" i="46" s="1"/>
  <c r="Q33" i="46"/>
  <c r="A33" i="46" s="1"/>
  <c r="R33" i="46" s="1"/>
  <c r="Q31" i="46"/>
  <c r="A31" i="46" s="1"/>
  <c r="R31" i="46" s="1"/>
  <c r="Q97" i="46"/>
  <c r="A97" i="46" s="1"/>
  <c r="R97" i="46" s="1"/>
  <c r="Q94" i="46"/>
  <c r="A94" i="46" s="1"/>
  <c r="R94" i="46" s="1"/>
  <c r="Q86" i="46"/>
  <c r="A86" i="46" s="1"/>
  <c r="R86" i="46" s="1"/>
  <c r="Q84" i="46"/>
  <c r="A84" i="46" s="1"/>
  <c r="R84" i="46" s="1"/>
  <c r="Q73" i="46"/>
  <c r="A73" i="46" s="1"/>
  <c r="R73" i="46" s="1"/>
  <c r="Q69" i="46"/>
  <c r="A69" i="46" s="1"/>
  <c r="R69" i="46" s="1"/>
  <c r="Q56" i="46"/>
  <c r="A56" i="46" s="1"/>
  <c r="R56" i="46" s="1"/>
  <c r="Q52" i="46"/>
  <c r="A52" i="46" s="1"/>
  <c r="R52" i="46" s="1"/>
  <c r="Q48" i="46"/>
  <c r="A48" i="46" s="1"/>
  <c r="R48" i="46" s="1"/>
  <c r="Q42" i="46"/>
  <c r="A42" i="46" s="1"/>
  <c r="R42" i="46" s="1"/>
  <c r="Q38" i="46"/>
  <c r="A38" i="46" s="1"/>
  <c r="R38" i="46" s="1"/>
  <c r="Q34" i="46"/>
  <c r="A34" i="46" s="1"/>
  <c r="R34" i="46" s="1"/>
  <c r="Q98" i="46"/>
  <c r="A98" i="46" s="1"/>
  <c r="R98" i="46" s="1"/>
  <c r="Q92" i="46"/>
  <c r="A92" i="46" s="1"/>
  <c r="R92" i="46" s="1"/>
  <c r="Q87" i="46"/>
  <c r="A87" i="46" s="1"/>
  <c r="R87" i="46" s="1"/>
  <c r="Q83" i="46"/>
  <c r="A83" i="46" s="1"/>
  <c r="R83" i="46" s="1"/>
  <c r="Q76" i="46"/>
  <c r="A76" i="46" s="1"/>
  <c r="R76" i="46" s="1"/>
  <c r="Q67" i="46"/>
  <c r="A67" i="46" s="1"/>
  <c r="R67" i="46" s="1"/>
  <c r="Q90" i="46"/>
  <c r="A90" i="46" s="1"/>
  <c r="R90" i="46" s="1"/>
  <c r="Q72" i="46"/>
  <c r="A72" i="46" s="1"/>
  <c r="R72" i="46" s="1"/>
  <c r="Q65" i="46"/>
  <c r="A65" i="46" s="1"/>
  <c r="R65" i="46" s="1"/>
  <c r="Q61" i="46"/>
  <c r="A61" i="46" s="1"/>
  <c r="R61" i="46" s="1"/>
  <c r="Q57" i="46"/>
  <c r="A57" i="46" s="1"/>
  <c r="R57" i="46" s="1"/>
  <c r="Q53" i="46"/>
  <c r="A53" i="46" s="1"/>
  <c r="R53" i="46" s="1"/>
  <c r="Q49" i="46"/>
  <c r="A49" i="46" s="1"/>
  <c r="R49" i="46" s="1"/>
  <c r="Q45" i="46"/>
  <c r="A45" i="46" s="1"/>
  <c r="R45" i="46" s="1"/>
  <c r="Q41" i="46"/>
  <c r="A41" i="46" s="1"/>
  <c r="R41" i="46" s="1"/>
  <c r="Q39" i="46"/>
  <c r="A39" i="46" s="1"/>
  <c r="R39" i="46" s="1"/>
  <c r="Q28" i="46"/>
  <c r="A28" i="46" s="1"/>
  <c r="R28" i="46" s="1"/>
  <c r="Q20" i="46"/>
  <c r="A20" i="46" s="1"/>
  <c r="R20" i="46" s="1"/>
  <c r="Q19" i="46"/>
  <c r="A19" i="46" s="1"/>
  <c r="R19" i="46" s="1"/>
  <c r="Q18" i="46"/>
  <c r="A18" i="46" s="1"/>
  <c r="R18" i="46" s="1"/>
  <c r="Q29" i="46"/>
  <c r="A29" i="46" s="1"/>
  <c r="R29" i="46" s="1"/>
  <c r="Q25" i="46"/>
  <c r="A25" i="46" s="1"/>
  <c r="R25" i="46" s="1"/>
  <c r="Q26" i="46"/>
  <c r="A26" i="46" s="1"/>
  <c r="R26" i="46" s="1"/>
  <c r="Q30" i="46"/>
  <c r="A30" i="46" s="1"/>
  <c r="R30" i="46" s="1"/>
  <c r="Q11" i="46"/>
  <c r="A11" i="46" s="1"/>
  <c r="R11" i="46" s="1"/>
  <c r="Q27" i="46"/>
  <c r="A27" i="46" s="1"/>
  <c r="R27" i="46" s="1"/>
  <c r="Q22" i="46"/>
  <c r="A22" i="46" s="1"/>
  <c r="R22" i="46" s="1"/>
  <c r="Q16" i="46"/>
  <c r="A16" i="46" s="1"/>
  <c r="R16" i="46" s="1"/>
  <c r="Q14" i="46"/>
  <c r="A14" i="46" s="1"/>
  <c r="R14" i="46" s="1"/>
  <c r="Q23" i="46"/>
  <c r="A23" i="46" s="1"/>
  <c r="R23" i="46" s="1"/>
  <c r="Q24" i="46"/>
  <c r="A24" i="46" s="1"/>
  <c r="R24" i="46" s="1"/>
  <c r="Q72" i="51"/>
  <c r="A72" i="51" s="1"/>
  <c r="R72" i="51" s="1"/>
  <c r="Q52" i="51"/>
  <c r="A52" i="51" s="1"/>
  <c r="R52" i="51" s="1"/>
  <c r="Q64" i="51"/>
  <c r="A64" i="51" s="1"/>
  <c r="R64" i="51" s="1"/>
  <c r="Q45" i="51"/>
  <c r="A45" i="51" s="1"/>
  <c r="R45" i="51" s="1"/>
  <c r="Q37" i="51"/>
  <c r="A37" i="51" s="1"/>
  <c r="R37" i="51" s="1"/>
  <c r="Q46" i="51"/>
  <c r="A46" i="51" s="1"/>
  <c r="R46" i="51" s="1"/>
  <c r="Q122" i="51"/>
  <c r="A122" i="51" s="1"/>
  <c r="R122" i="51" s="1"/>
  <c r="Q138" i="51"/>
  <c r="A138" i="51" s="1"/>
  <c r="R138" i="51" s="1"/>
  <c r="Q61" i="51"/>
  <c r="A61" i="51" s="1"/>
  <c r="R61" i="51" s="1"/>
  <c r="Q141" i="51"/>
  <c r="A141" i="51" s="1"/>
  <c r="R141" i="51" s="1"/>
  <c r="Q126" i="51"/>
  <c r="A126" i="51" s="1"/>
  <c r="R126" i="51" s="1"/>
  <c r="Q27" i="51"/>
  <c r="A27" i="51" s="1"/>
  <c r="R27" i="51" s="1"/>
  <c r="Q35" i="51"/>
  <c r="A35" i="51" s="1"/>
  <c r="R35" i="51" s="1"/>
  <c r="Q32" i="51"/>
  <c r="A32" i="51" s="1"/>
  <c r="R32" i="51" s="1"/>
  <c r="Q69" i="51"/>
  <c r="A69" i="51" s="1"/>
  <c r="R69" i="51" s="1"/>
  <c r="Q87" i="51"/>
  <c r="A87" i="51" s="1"/>
  <c r="R87" i="51" s="1"/>
  <c r="Q119" i="51"/>
  <c r="A119" i="51" s="1"/>
  <c r="R119" i="51" s="1"/>
  <c r="Q107" i="51"/>
  <c r="A107" i="51" s="1"/>
  <c r="R107" i="51" s="1"/>
  <c r="Q8" i="51"/>
  <c r="A8" i="51" s="1"/>
  <c r="R8" i="51" s="1"/>
  <c r="Q25" i="51"/>
  <c r="A25" i="51" s="1"/>
  <c r="R25" i="51" s="1"/>
  <c r="Q47" i="51"/>
  <c r="A47" i="51" s="1"/>
  <c r="R47" i="51" s="1"/>
  <c r="Q58" i="51"/>
  <c r="A58" i="51" s="1"/>
  <c r="R58" i="51" s="1"/>
  <c r="Q65" i="51"/>
  <c r="A65" i="51" s="1"/>
  <c r="R65" i="51" s="1"/>
  <c r="Q76" i="51"/>
  <c r="A76" i="51" s="1"/>
  <c r="R76" i="51" s="1"/>
  <c r="Q100" i="51"/>
  <c r="A100" i="51" s="1"/>
  <c r="R100" i="51" s="1"/>
  <c r="Q128" i="51"/>
  <c r="A128" i="51" s="1"/>
  <c r="R128" i="51" s="1"/>
  <c r="Q54" i="51"/>
  <c r="A54" i="51" s="1"/>
  <c r="R54" i="51" s="1"/>
  <c r="Q28" i="51"/>
  <c r="A28" i="51" s="1"/>
  <c r="R28" i="51" s="1"/>
  <c r="Q10" i="51"/>
  <c r="A10" i="51" s="1"/>
  <c r="R10" i="51" s="1"/>
  <c r="Q36" i="51"/>
  <c r="A36" i="51" s="1"/>
  <c r="R36" i="51" s="1"/>
  <c r="Q49" i="51"/>
  <c r="A49" i="51" s="1"/>
  <c r="R49" i="51" s="1"/>
  <c r="Q11" i="51"/>
  <c r="A11" i="51" s="1"/>
  <c r="R11" i="51" s="1"/>
  <c r="Q124" i="51"/>
  <c r="A124" i="51" s="1"/>
  <c r="R124" i="51" s="1"/>
  <c r="Q85" i="51"/>
  <c r="A85" i="51" s="1"/>
  <c r="R85" i="51" s="1"/>
  <c r="Q67" i="51"/>
  <c r="A67" i="51" s="1"/>
  <c r="R67" i="51" s="1"/>
  <c r="Q74" i="51"/>
  <c r="A74" i="51" s="1"/>
  <c r="R74" i="51" s="1"/>
  <c r="Q133" i="51"/>
  <c r="A133" i="51" s="1"/>
  <c r="R133" i="51" s="1"/>
  <c r="Q77" i="51"/>
  <c r="A77" i="51" s="1"/>
  <c r="R77" i="51" s="1"/>
  <c r="Q131" i="51"/>
  <c r="A131" i="51" s="1"/>
  <c r="R131" i="51" s="1"/>
  <c r="Q102" i="51"/>
  <c r="A102" i="51" s="1"/>
  <c r="R102" i="51" s="1"/>
  <c r="Q136" i="51"/>
  <c r="A136" i="51" s="1"/>
  <c r="R136" i="51" s="1"/>
  <c r="Q144" i="51"/>
  <c r="A144" i="51" s="1"/>
  <c r="R144" i="51" s="1"/>
  <c r="Q14" i="51"/>
  <c r="A14" i="51" s="1"/>
  <c r="R14" i="51" s="1"/>
  <c r="Q56" i="51"/>
  <c r="A56" i="51" s="1"/>
  <c r="R56" i="51" s="1"/>
  <c r="Q13" i="51"/>
  <c r="A13" i="51" s="1"/>
  <c r="R13" i="51" s="1"/>
  <c r="Q12" i="51"/>
  <c r="A12" i="51" s="1"/>
  <c r="R12" i="51" s="1"/>
  <c r="Q38" i="51"/>
  <c r="A38" i="51" s="1"/>
  <c r="R38" i="51" s="1"/>
  <c r="Q40" i="51"/>
  <c r="A40" i="51" s="1"/>
  <c r="R40" i="51" s="1"/>
  <c r="Q51" i="51"/>
  <c r="A51" i="51" s="1"/>
  <c r="R51" i="51" s="1"/>
  <c r="Q20" i="51"/>
  <c r="A20" i="51" s="1"/>
  <c r="R20" i="51" s="1"/>
  <c r="Q50" i="51"/>
  <c r="A50" i="51" s="1"/>
  <c r="R50" i="51" s="1"/>
  <c r="Q33" i="51"/>
  <c r="A33" i="51" s="1"/>
  <c r="R33" i="51" s="1"/>
  <c r="Q7" i="51"/>
  <c r="A7" i="51" s="1"/>
  <c r="R7" i="51" s="1"/>
  <c r="Q30" i="51"/>
  <c r="A30" i="51" s="1"/>
  <c r="R30" i="51" s="1"/>
  <c r="Q34" i="51"/>
  <c r="A34" i="51" s="1"/>
  <c r="R34" i="51" s="1"/>
  <c r="Q88" i="51"/>
  <c r="A88" i="51" s="1"/>
  <c r="R88" i="51" s="1"/>
  <c r="Q68" i="51"/>
  <c r="A68" i="51" s="1"/>
  <c r="R68" i="51" s="1"/>
  <c r="Q83" i="51"/>
  <c r="A83" i="51" s="1"/>
  <c r="R83" i="51" s="1"/>
  <c r="Q98" i="51"/>
  <c r="A98" i="51" s="1"/>
  <c r="R98" i="51" s="1"/>
  <c r="Q94" i="51"/>
  <c r="A94" i="51" s="1"/>
  <c r="R94" i="51" s="1"/>
  <c r="Q84" i="51"/>
  <c r="A84" i="51" s="1"/>
  <c r="R84" i="51" s="1"/>
  <c r="Q66" i="51"/>
  <c r="A66" i="51" s="1"/>
  <c r="R66" i="51" s="1"/>
  <c r="Q91" i="51"/>
  <c r="A91" i="51" s="1"/>
  <c r="R91" i="51" s="1"/>
  <c r="Q103" i="51"/>
  <c r="A103" i="51" s="1"/>
  <c r="R103" i="51" s="1"/>
  <c r="Q90" i="51"/>
  <c r="A90" i="51" s="1"/>
  <c r="R90" i="51" s="1"/>
  <c r="Q95" i="51"/>
  <c r="A95" i="51" s="1"/>
  <c r="R95" i="51" s="1"/>
  <c r="Q121" i="51"/>
  <c r="A121" i="51" s="1"/>
  <c r="R121" i="51" s="1"/>
  <c r="Q117" i="51"/>
  <c r="A117" i="51" s="1"/>
  <c r="R117" i="51" s="1"/>
  <c r="Q112" i="51"/>
  <c r="A112" i="51" s="1"/>
  <c r="R112" i="51" s="1"/>
  <c r="Q99" i="51"/>
  <c r="A99" i="51" s="1"/>
  <c r="R99" i="51" s="1"/>
  <c r="Q134" i="51"/>
  <c r="A134" i="51" s="1"/>
  <c r="R134" i="51" s="1"/>
  <c r="Q130" i="51"/>
  <c r="A130" i="51" s="1"/>
  <c r="R130" i="51" s="1"/>
  <c r="Q118" i="51"/>
  <c r="A118" i="51" s="1"/>
  <c r="R118" i="51" s="1"/>
  <c r="Q139" i="51"/>
  <c r="A139" i="51" s="1"/>
  <c r="R139" i="51" s="1"/>
  <c r="Q72" i="52"/>
  <c r="A72" i="52" s="1"/>
  <c r="R72" i="52" s="1"/>
  <c r="Q70" i="52"/>
  <c r="A70" i="52" s="1"/>
  <c r="R70" i="52" s="1"/>
  <c r="Q68" i="52"/>
  <c r="A68" i="52" s="1"/>
  <c r="R68" i="52" s="1"/>
  <c r="Q66" i="52"/>
  <c r="A66" i="52" s="1"/>
  <c r="R66" i="52" s="1"/>
  <c r="Q64" i="52"/>
  <c r="A64" i="52" s="1"/>
  <c r="R64" i="52" s="1"/>
  <c r="Q62" i="52"/>
  <c r="A62" i="52" s="1"/>
  <c r="R62" i="52" s="1"/>
  <c r="Q60" i="52"/>
  <c r="A60" i="52" s="1"/>
  <c r="R60" i="52" s="1"/>
  <c r="Q58" i="52"/>
  <c r="A58" i="52" s="1"/>
  <c r="R58" i="52" s="1"/>
  <c r="Q56" i="52"/>
  <c r="A56" i="52" s="1"/>
  <c r="R56" i="52" s="1"/>
  <c r="Q54" i="52"/>
  <c r="A54" i="52" s="1"/>
  <c r="R54" i="52" s="1"/>
  <c r="Q52" i="52"/>
  <c r="A52" i="52" s="1"/>
  <c r="R52" i="52" s="1"/>
  <c r="Q73" i="52"/>
  <c r="A73" i="52" s="1"/>
  <c r="R73" i="52" s="1"/>
  <c r="Q69" i="52"/>
  <c r="A69" i="52" s="1"/>
  <c r="R69" i="52" s="1"/>
  <c r="Q65" i="52"/>
  <c r="A65" i="52" s="1"/>
  <c r="R65" i="52" s="1"/>
  <c r="Q61" i="52"/>
  <c r="A61" i="52" s="1"/>
  <c r="R61" i="52" s="1"/>
  <c r="Q57" i="52"/>
  <c r="A57" i="52" s="1"/>
  <c r="R57" i="52" s="1"/>
  <c r="Q53" i="52"/>
  <c r="A53" i="52" s="1"/>
  <c r="R53" i="52" s="1"/>
  <c r="Q51" i="52"/>
  <c r="A51" i="52" s="1"/>
  <c r="R51" i="52" s="1"/>
  <c r="Q49" i="52"/>
  <c r="A49" i="52" s="1"/>
  <c r="R49" i="52" s="1"/>
  <c r="Q71" i="52"/>
  <c r="A71" i="52" s="1"/>
  <c r="R71" i="52" s="1"/>
  <c r="Q67" i="52"/>
  <c r="A67" i="52" s="1"/>
  <c r="R67" i="52" s="1"/>
  <c r="Q63" i="52"/>
  <c r="A63" i="52" s="1"/>
  <c r="R63" i="52" s="1"/>
  <c r="Q59" i="52"/>
  <c r="A59" i="52" s="1"/>
  <c r="R59" i="52" s="1"/>
  <c r="Q55" i="52"/>
  <c r="A55" i="52" s="1"/>
  <c r="R55" i="52" s="1"/>
  <c r="Q50" i="52"/>
  <c r="A50" i="52" s="1"/>
  <c r="R50" i="52" s="1"/>
  <c r="Q48" i="52"/>
  <c r="A48" i="52" s="1"/>
  <c r="R48" i="52" s="1"/>
  <c r="Q9" i="51"/>
  <c r="A9" i="51" s="1"/>
  <c r="R9" i="51" s="1"/>
  <c r="Q29" i="51"/>
  <c r="A29" i="51" s="1"/>
  <c r="R29" i="51" s="1"/>
  <c r="Q55" i="51"/>
  <c r="A55" i="51" s="1"/>
  <c r="R55" i="51" s="1"/>
  <c r="Q21" i="51"/>
  <c r="A21" i="51" s="1"/>
  <c r="R21" i="51" s="1"/>
  <c r="Q23" i="51"/>
  <c r="A23" i="51" s="1"/>
  <c r="R23" i="51" s="1"/>
  <c r="Q18" i="51"/>
  <c r="A18" i="51" s="1"/>
  <c r="R18" i="51" s="1"/>
  <c r="Q57" i="51"/>
  <c r="A57" i="51" s="1"/>
  <c r="R57" i="51" s="1"/>
  <c r="Q106" i="51"/>
  <c r="A106" i="51" s="1"/>
  <c r="R106" i="51" s="1"/>
  <c r="Q101" i="51"/>
  <c r="A101" i="51" s="1"/>
  <c r="R101" i="51" s="1"/>
  <c r="Q115" i="51"/>
  <c r="A115" i="51" s="1"/>
  <c r="R115" i="51" s="1"/>
  <c r="Q73" i="51"/>
  <c r="A73" i="51" s="1"/>
  <c r="R73" i="51" s="1"/>
  <c r="Q70" i="51"/>
  <c r="A70" i="51" s="1"/>
  <c r="R70" i="51" s="1"/>
  <c r="Q111" i="51"/>
  <c r="A111" i="51" s="1"/>
  <c r="R111" i="51" s="1"/>
  <c r="Q125" i="51"/>
  <c r="A125" i="51" s="1"/>
  <c r="R125" i="51" s="1"/>
  <c r="Q137" i="51"/>
  <c r="A137" i="51" s="1"/>
  <c r="R137" i="51" s="1"/>
  <c r="Q123" i="51"/>
  <c r="A123" i="51" s="1"/>
  <c r="R123" i="51" s="1"/>
  <c r="Q31" i="51"/>
  <c r="A31" i="51" s="1"/>
  <c r="R31" i="51" s="1"/>
  <c r="Q24" i="51"/>
  <c r="A24" i="51" s="1"/>
  <c r="R24" i="51" s="1"/>
  <c r="Q43" i="51"/>
  <c r="A43" i="51" s="1"/>
  <c r="R43" i="51" s="1"/>
  <c r="Q39" i="51"/>
  <c r="A39" i="51" s="1"/>
  <c r="R39" i="51" s="1"/>
  <c r="Q60" i="51"/>
  <c r="A60" i="51" s="1"/>
  <c r="R60" i="51" s="1"/>
  <c r="Q41" i="51"/>
  <c r="A41" i="51" s="1"/>
  <c r="R41" i="51" s="1"/>
  <c r="Q19" i="51"/>
  <c r="A19" i="51" s="1"/>
  <c r="R19" i="51" s="1"/>
  <c r="Q53" i="51"/>
  <c r="A53" i="51" s="1"/>
  <c r="R53" i="51" s="1"/>
  <c r="Q42" i="51"/>
  <c r="A42" i="51" s="1"/>
  <c r="R42" i="51" s="1"/>
  <c r="Q17" i="51"/>
  <c r="A17" i="51" s="1"/>
  <c r="R17" i="51" s="1"/>
  <c r="Q48" i="51"/>
  <c r="A48" i="51" s="1"/>
  <c r="R48" i="51" s="1"/>
  <c r="Q22" i="51"/>
  <c r="A22" i="51" s="1"/>
  <c r="R22" i="51" s="1"/>
  <c r="Q15" i="51"/>
  <c r="A15" i="51" s="1"/>
  <c r="R15" i="51" s="1"/>
  <c r="Q62" i="51"/>
  <c r="A62" i="51" s="1"/>
  <c r="R62" i="51" s="1"/>
  <c r="Q71" i="51"/>
  <c r="A71" i="51" s="1"/>
  <c r="R71" i="51" s="1"/>
  <c r="Q63" i="51"/>
  <c r="A63" i="51" s="1"/>
  <c r="R63" i="51" s="1"/>
  <c r="Q116" i="51"/>
  <c r="A116" i="51" s="1"/>
  <c r="R116" i="51" s="1"/>
  <c r="Q109" i="51"/>
  <c r="A109" i="51" s="1"/>
  <c r="R109" i="51" s="1"/>
  <c r="Q93" i="51"/>
  <c r="A93" i="51" s="1"/>
  <c r="R93" i="51" s="1"/>
  <c r="Q86" i="51"/>
  <c r="A86" i="51" s="1"/>
  <c r="R86" i="51" s="1"/>
  <c r="Q75" i="51"/>
  <c r="A75" i="51" s="1"/>
  <c r="R75" i="51" s="1"/>
  <c r="Q114" i="51"/>
  <c r="A114" i="51" s="1"/>
  <c r="R114" i="51" s="1"/>
  <c r="Q78" i="51"/>
  <c r="A78" i="51" s="1"/>
  <c r="R78" i="51" s="1"/>
  <c r="Q79" i="51"/>
  <c r="A79" i="51" s="1"/>
  <c r="R79" i="51" s="1"/>
  <c r="Q80" i="51"/>
  <c r="A80" i="51" s="1"/>
  <c r="R80" i="51" s="1"/>
  <c r="Q129" i="51"/>
  <c r="A129" i="51" s="1"/>
  <c r="R129" i="51" s="1"/>
  <c r="Q110" i="51"/>
  <c r="A110" i="51" s="1"/>
  <c r="R110" i="51" s="1"/>
  <c r="Q92" i="51"/>
  <c r="A92" i="51" s="1"/>
  <c r="R92" i="51" s="1"/>
  <c r="Q120" i="51"/>
  <c r="A120" i="51" s="1"/>
  <c r="R120" i="51" s="1"/>
  <c r="Q97" i="51"/>
  <c r="A97" i="51" s="1"/>
  <c r="R97" i="51" s="1"/>
  <c r="Q105" i="51"/>
  <c r="A105" i="51" s="1"/>
  <c r="R105" i="51" s="1"/>
  <c r="Q8" i="54"/>
  <c r="A8" i="54" s="1"/>
  <c r="R8" i="54" s="1"/>
  <c r="Q7" i="54"/>
  <c r="A7" i="54" s="1"/>
  <c r="R7" i="54" s="1"/>
  <c r="Q13" i="54"/>
  <c r="A13" i="54" s="1"/>
  <c r="R13" i="54" s="1"/>
  <c r="Q10" i="54"/>
  <c r="A10" i="54" s="1"/>
  <c r="R10" i="54" s="1"/>
  <c r="Q15" i="54"/>
  <c r="A15" i="54" s="1"/>
  <c r="R15" i="54" s="1"/>
  <c r="Q12" i="54"/>
  <c r="A12" i="54" s="1"/>
  <c r="R12" i="54" s="1"/>
  <c r="Q14" i="54"/>
  <c r="A14" i="54" s="1"/>
  <c r="R14" i="54" s="1"/>
  <c r="Q11" i="54"/>
  <c r="A11" i="54" s="1"/>
  <c r="R11" i="54" s="1"/>
  <c r="Q9" i="54"/>
  <c r="Q12" i="52"/>
  <c r="A12" i="52" s="1"/>
  <c r="R12" i="52" s="1"/>
  <c r="Q27" i="52"/>
  <c r="A27" i="52" s="1"/>
  <c r="R27" i="52" s="1"/>
  <c r="Q28" i="52"/>
  <c r="A28" i="52" s="1"/>
  <c r="R28" i="52" s="1"/>
  <c r="Q80" i="52"/>
  <c r="A80" i="52" s="1"/>
  <c r="R80" i="52" s="1"/>
  <c r="Q36" i="52"/>
  <c r="A36" i="52" s="1"/>
  <c r="R36" i="52" s="1"/>
  <c r="Q21" i="52"/>
  <c r="A21" i="52" s="1"/>
  <c r="R21" i="52" s="1"/>
  <c r="Q32" i="52"/>
  <c r="A32" i="52" s="1"/>
  <c r="R32" i="52" s="1"/>
  <c r="Q45" i="52"/>
  <c r="A45" i="52" s="1"/>
  <c r="R45" i="52" s="1"/>
  <c r="Q38" i="52"/>
  <c r="A38" i="52" s="1"/>
  <c r="R38" i="52" s="1"/>
  <c r="Q23" i="52"/>
  <c r="A23" i="52" s="1"/>
  <c r="R23" i="52" s="1"/>
  <c r="Q34" i="52"/>
  <c r="A34" i="52" s="1"/>
  <c r="R34" i="52" s="1"/>
  <c r="Q81" i="52"/>
  <c r="A81" i="52" s="1"/>
  <c r="R81" i="52" s="1"/>
  <c r="Q74" i="52"/>
  <c r="A74" i="52" s="1"/>
  <c r="R74" i="52" s="1"/>
  <c r="Q11" i="52"/>
  <c r="A11" i="52" s="1"/>
  <c r="R11" i="52" s="1"/>
  <c r="Q41" i="52"/>
  <c r="A41" i="52" s="1"/>
  <c r="R41" i="52" s="1"/>
  <c r="Q30" i="52"/>
  <c r="A30" i="52" s="1"/>
  <c r="R30" i="52" s="1"/>
  <c r="Q16" i="52"/>
  <c r="A16" i="52" s="1"/>
  <c r="R16" i="52" s="1"/>
  <c r="Q26" i="52"/>
  <c r="A26" i="52" s="1"/>
  <c r="R26" i="52" s="1"/>
  <c r="Q44" i="52"/>
  <c r="A44" i="52" s="1"/>
  <c r="R44" i="52" s="1"/>
  <c r="Q31" i="52"/>
  <c r="A31" i="52" s="1"/>
  <c r="R31" i="52" s="1"/>
  <c r="Q18" i="52"/>
  <c r="A18" i="52" s="1"/>
  <c r="R18" i="52" s="1"/>
  <c r="Q75" i="52"/>
  <c r="A75" i="52" s="1"/>
  <c r="R75" i="52" s="1"/>
  <c r="Q78" i="52"/>
  <c r="A78" i="52" s="1"/>
  <c r="R78" i="52" s="1"/>
  <c r="Q19" i="52"/>
  <c r="A19" i="52" s="1"/>
  <c r="R19" i="52" s="1"/>
  <c r="Q40" i="52"/>
  <c r="A40" i="52" s="1"/>
  <c r="R40" i="52" s="1"/>
  <c r="Q29" i="52"/>
  <c r="A29" i="52" s="1"/>
  <c r="R29" i="52" s="1"/>
  <c r="Q9" i="52"/>
  <c r="A9" i="52" s="1"/>
  <c r="R9" i="52" s="1"/>
  <c r="Q47" i="52"/>
  <c r="A47" i="52" s="1"/>
  <c r="R47" i="52" s="1"/>
  <c r="Q43" i="52"/>
  <c r="A43" i="52" s="1"/>
  <c r="R43" i="52" s="1"/>
  <c r="Q25" i="52"/>
  <c r="A25" i="52" s="1"/>
  <c r="R25" i="52" s="1"/>
  <c r="Q14" i="52"/>
  <c r="A14" i="52" s="1"/>
  <c r="R14" i="52" s="1"/>
  <c r="Q7" i="52"/>
  <c r="A7" i="52" s="1"/>
  <c r="R7" i="52" s="1"/>
  <c r="Q79" i="52"/>
  <c r="A79" i="52" s="1"/>
  <c r="R79" i="52" s="1"/>
  <c r="Q33" i="52"/>
  <c r="A33" i="52" s="1"/>
  <c r="R33" i="52" s="1"/>
  <c r="Q37" i="52"/>
  <c r="A37" i="52" s="1"/>
  <c r="R37" i="52" s="1"/>
  <c r="Q22" i="52"/>
  <c r="A22" i="52" s="1"/>
  <c r="R22" i="52" s="1"/>
  <c r="Q35" i="52"/>
  <c r="A35" i="52" s="1"/>
  <c r="R35" i="52" s="1"/>
  <c r="Q46" i="52"/>
  <c r="A46" i="52" s="1"/>
  <c r="R46" i="52" s="1"/>
  <c r="Q42" i="52"/>
  <c r="A42" i="52" s="1"/>
  <c r="R42" i="52" s="1"/>
  <c r="Q24" i="52"/>
  <c r="A24" i="52" s="1"/>
  <c r="R24" i="52" s="1"/>
  <c r="Q20" i="52"/>
  <c r="A20" i="52" s="1"/>
  <c r="R20" i="52" s="1"/>
  <c r="Q10" i="52"/>
  <c r="A10" i="52" s="1"/>
  <c r="R10" i="52" s="1"/>
  <c r="Q33" i="45"/>
  <c r="A33" i="45" s="1"/>
  <c r="R33" i="45" s="1"/>
  <c r="Q16" i="45"/>
  <c r="A16" i="45" s="1"/>
  <c r="R16" i="45" s="1"/>
  <c r="Q20" i="45"/>
  <c r="A20" i="45" s="1"/>
  <c r="R20" i="45" s="1"/>
  <c r="Q26" i="45"/>
  <c r="A26" i="45" s="1"/>
  <c r="R26" i="45" s="1"/>
  <c r="Q35" i="45"/>
  <c r="A35" i="45" s="1"/>
  <c r="R35" i="45" s="1"/>
  <c r="Q32" i="45"/>
  <c r="A32" i="45" s="1"/>
  <c r="R32" i="45" s="1"/>
  <c r="Q34" i="45"/>
  <c r="A34" i="45" s="1"/>
  <c r="R34" i="45" s="1"/>
  <c r="Q13" i="45"/>
  <c r="A13" i="45" s="1"/>
  <c r="R13" i="45" s="1"/>
  <c r="Q22" i="50"/>
  <c r="A22" i="50" s="1"/>
  <c r="R22" i="50" s="1"/>
  <c r="Q29" i="50"/>
  <c r="A29" i="50" s="1"/>
  <c r="R29" i="50" s="1"/>
  <c r="Q21" i="50"/>
  <c r="A21" i="50" s="1"/>
  <c r="R21" i="50" s="1"/>
  <c r="Q16" i="50"/>
  <c r="A16" i="50" s="1"/>
  <c r="R16" i="50" s="1"/>
  <c r="Q9" i="50"/>
  <c r="A9" i="50" s="1"/>
  <c r="R9" i="50" s="1"/>
  <c r="Q14" i="50"/>
  <c r="A14" i="50" s="1"/>
  <c r="R14" i="50" s="1"/>
  <c r="Q11" i="50"/>
  <c r="A11" i="50" s="1"/>
  <c r="R11" i="50" s="1"/>
  <c r="Q27" i="50"/>
  <c r="A27" i="50" s="1"/>
  <c r="R27" i="50" s="1"/>
  <c r="Q12" i="50"/>
  <c r="A12" i="50" s="1"/>
  <c r="R12" i="50" s="1"/>
  <c r="Q13" i="50"/>
  <c r="A13" i="50" s="1"/>
  <c r="R13" i="50" s="1"/>
  <c r="Q28" i="50"/>
  <c r="A28" i="50" s="1"/>
  <c r="R28" i="50" s="1"/>
  <c r="Q10" i="50"/>
  <c r="A10" i="50" s="1"/>
  <c r="R10" i="50" s="1"/>
  <c r="Q25" i="50"/>
  <c r="A25" i="50" s="1"/>
  <c r="R25" i="50" s="1"/>
  <c r="Q7" i="50"/>
  <c r="A7" i="50" s="1"/>
  <c r="R7" i="50" s="1"/>
  <c r="Q20" i="50"/>
  <c r="A20" i="50" s="1"/>
  <c r="R20" i="50" s="1"/>
  <c r="Q26" i="50"/>
  <c r="A26" i="50" s="1"/>
  <c r="R26" i="50" s="1"/>
  <c r="Q24" i="50"/>
  <c r="A24" i="50" s="1"/>
  <c r="R24" i="50" s="1"/>
  <c r="Q19" i="45"/>
  <c r="A19" i="45" s="1"/>
  <c r="R19" i="45" s="1"/>
  <c r="Q24" i="45"/>
  <c r="A24" i="45" s="1"/>
  <c r="R24" i="45" s="1"/>
  <c r="Q8" i="50"/>
  <c r="A8" i="50" s="1"/>
  <c r="R8" i="50" s="1"/>
  <c r="Q18" i="50"/>
  <c r="A18" i="50" s="1"/>
  <c r="R18" i="50" s="1"/>
  <c r="Q78" i="46"/>
  <c r="A78" i="46" s="1"/>
  <c r="R78" i="46" s="1"/>
  <c r="Q74" i="46"/>
  <c r="A74" i="46" s="1"/>
  <c r="R74" i="46" s="1"/>
  <c r="Q80" i="46"/>
  <c r="A80" i="46" s="1"/>
  <c r="R80" i="46" s="1"/>
  <c r="Q75" i="46"/>
  <c r="A75" i="46" s="1"/>
  <c r="R75" i="46" s="1"/>
  <c r="Q79" i="46"/>
  <c r="A79" i="46" s="1"/>
  <c r="R79" i="46" s="1"/>
  <c r="Q81" i="46"/>
  <c r="A81" i="46" s="1"/>
  <c r="R81" i="46" s="1"/>
  <c r="Q9" i="45"/>
  <c r="A9" i="45" s="1"/>
  <c r="R9" i="45" s="1"/>
  <c r="Q12" i="45"/>
  <c r="A12" i="45" s="1"/>
  <c r="R12" i="45" s="1"/>
  <c r="Q17" i="45"/>
  <c r="A17" i="45" s="1"/>
  <c r="R17" i="45" s="1"/>
  <c r="Q25" i="45"/>
  <c r="A25" i="45" s="1"/>
  <c r="R25" i="45" s="1"/>
  <c r="Q18" i="45"/>
  <c r="A18" i="45" s="1"/>
  <c r="R18" i="45" s="1"/>
  <c r="Q14" i="45"/>
  <c r="A14" i="45" s="1"/>
  <c r="R14" i="45" s="1"/>
  <c r="Q7" i="45"/>
  <c r="A7" i="45" s="1"/>
  <c r="R7" i="45" s="1"/>
  <c r="Q29" i="45"/>
  <c r="A29" i="45" s="1"/>
  <c r="R29" i="45" s="1"/>
  <c r="Q15" i="45"/>
  <c r="A15" i="45" s="1"/>
  <c r="R15" i="45" s="1"/>
  <c r="Q7" i="46"/>
  <c r="A7" i="46" s="1"/>
  <c r="R7" i="46" s="1"/>
  <c r="Q9" i="46"/>
  <c r="A9" i="46" s="1"/>
  <c r="R9" i="46" s="1"/>
  <c r="Q13" i="46"/>
  <c r="A13" i="46" s="1"/>
  <c r="R13" i="46" s="1"/>
  <c r="Q8" i="46"/>
  <c r="A8" i="46" s="1"/>
  <c r="R8" i="46" s="1"/>
  <c r="Q12" i="46"/>
  <c r="A12" i="46" s="1"/>
  <c r="R12" i="46" s="1"/>
  <c r="Q15" i="46"/>
  <c r="A15" i="46" s="1"/>
  <c r="R15" i="46" s="1"/>
  <c r="Q10" i="46"/>
  <c r="A10" i="46" s="1"/>
  <c r="R10" i="46" s="1"/>
  <c r="Q10" i="45"/>
  <c r="A10" i="45" s="1"/>
  <c r="R10" i="45" s="1"/>
  <c r="Q28" i="45"/>
  <c r="A28" i="45" s="1"/>
  <c r="R28" i="45" s="1"/>
  <c r="Q23" i="45"/>
  <c r="A23" i="45" s="1"/>
  <c r="R23" i="45" s="1"/>
  <c r="Q27" i="45"/>
  <c r="A27" i="45" s="1"/>
  <c r="R27" i="45" s="1"/>
  <c r="Q21" i="45"/>
  <c r="A21" i="45" s="1"/>
  <c r="R21" i="45" s="1"/>
  <c r="Q30" i="45"/>
  <c r="A30" i="45" s="1"/>
  <c r="R30" i="45" s="1"/>
  <c r="Q8" i="45"/>
  <c r="A8" i="45" s="1"/>
  <c r="R8" i="45" s="1"/>
  <c r="Q22" i="45"/>
  <c r="A22" i="45" s="1"/>
  <c r="R22" i="45" s="1"/>
  <c r="Q11" i="45"/>
  <c r="A11" i="45" s="1"/>
  <c r="R11" i="45" s="1"/>
  <c r="Q11" i="42"/>
  <c r="A11" i="42" s="1"/>
  <c r="R11" i="42" s="1"/>
  <c r="Q115" i="39"/>
  <c r="A115" i="39" s="1"/>
  <c r="R115" i="39" s="1"/>
  <c r="Q7" i="42"/>
  <c r="A7" i="42" s="1"/>
  <c r="R7" i="42" s="1"/>
  <c r="Q8" i="42"/>
  <c r="A8" i="42" s="1"/>
  <c r="R8" i="42" s="1"/>
  <c r="Q10" i="42"/>
  <c r="A10" i="42" s="1"/>
  <c r="R10" i="42" s="1"/>
  <c r="Q12" i="42"/>
  <c r="A12" i="42" s="1"/>
  <c r="R12" i="42" s="1"/>
  <c r="Q131" i="39"/>
  <c r="A131" i="39" s="1"/>
  <c r="R131" i="39" s="1"/>
  <c r="Q127" i="39"/>
  <c r="A127" i="39" s="1"/>
  <c r="R127" i="39" s="1"/>
  <c r="Q111" i="39"/>
  <c r="A111" i="39" s="1"/>
  <c r="R111" i="39" s="1"/>
  <c r="Q120" i="39"/>
  <c r="A120" i="39" s="1"/>
  <c r="R120" i="39" s="1"/>
  <c r="Q104" i="39"/>
  <c r="A104" i="39" s="1"/>
  <c r="R104" i="39" s="1"/>
  <c r="Q99" i="39"/>
  <c r="A99" i="39" s="1"/>
  <c r="R99" i="39" s="1"/>
  <c r="Q97" i="39"/>
  <c r="A97" i="39" s="1"/>
  <c r="R97" i="39" s="1"/>
  <c r="Q133" i="39"/>
  <c r="A133" i="39" s="1"/>
  <c r="R133" i="39" s="1"/>
  <c r="Q126" i="39"/>
  <c r="A126" i="39" s="1"/>
  <c r="R126" i="39" s="1"/>
  <c r="Q125" i="39"/>
  <c r="A125" i="39" s="1"/>
  <c r="R125" i="39" s="1"/>
  <c r="Q121" i="39"/>
  <c r="A121" i="39" s="1"/>
  <c r="R121" i="39" s="1"/>
  <c r="Q117" i="39"/>
  <c r="A117" i="39" s="1"/>
  <c r="R117" i="39" s="1"/>
  <c r="Q114" i="39"/>
  <c r="A114" i="39" s="1"/>
  <c r="R114" i="39" s="1"/>
  <c r="Q112" i="39"/>
  <c r="A112" i="39" s="1"/>
  <c r="R112" i="39" s="1"/>
  <c r="Q108" i="39"/>
  <c r="A108" i="39" s="1"/>
  <c r="R108" i="39" s="1"/>
  <c r="Q105" i="39"/>
  <c r="A105" i="39" s="1"/>
  <c r="R105" i="39" s="1"/>
  <c r="Q103" i="39"/>
  <c r="A103" i="39" s="1"/>
  <c r="R103" i="39" s="1"/>
  <c r="Q100" i="39"/>
  <c r="A100" i="39" s="1"/>
  <c r="R100" i="39" s="1"/>
  <c r="Q98" i="39"/>
  <c r="A98" i="39" s="1"/>
  <c r="R98" i="39" s="1"/>
  <c r="Q130" i="39"/>
  <c r="A130" i="39" s="1"/>
  <c r="R130" i="39" s="1"/>
  <c r="Q123" i="39"/>
  <c r="A123" i="39" s="1"/>
  <c r="R123" i="39" s="1"/>
  <c r="Q119" i="39"/>
  <c r="A119" i="39" s="1"/>
  <c r="R119" i="39" s="1"/>
  <c r="Q113" i="39"/>
  <c r="A113" i="39" s="1"/>
  <c r="R113" i="39" s="1"/>
  <c r="Q109" i="39"/>
  <c r="A109" i="39" s="1"/>
  <c r="R109" i="39" s="1"/>
  <c r="Q102" i="39"/>
  <c r="A102" i="39" s="1"/>
  <c r="R102" i="39" s="1"/>
  <c r="Q128" i="39"/>
  <c r="A128" i="39" s="1"/>
  <c r="R128" i="39" s="1"/>
  <c r="Q122" i="39"/>
  <c r="A122" i="39" s="1"/>
  <c r="R122" i="39" s="1"/>
  <c r="Q118" i="39"/>
  <c r="A118" i="39" s="1"/>
  <c r="R118" i="39" s="1"/>
  <c r="Q90" i="39"/>
  <c r="A90" i="39" s="1"/>
  <c r="R90" i="39" s="1"/>
  <c r="Q85" i="39"/>
  <c r="A85" i="39" s="1"/>
  <c r="R85" i="39" s="1"/>
  <c r="Q95" i="39"/>
  <c r="A95" i="39" s="1"/>
  <c r="R95" i="39" s="1"/>
  <c r="Q81" i="39"/>
  <c r="A81" i="39" s="1"/>
  <c r="R81" i="39" s="1"/>
  <c r="Q74" i="39"/>
  <c r="A74" i="39" s="1"/>
  <c r="R74" i="39" s="1"/>
  <c r="Q106" i="39"/>
  <c r="A106" i="39" s="1"/>
  <c r="R106" i="39" s="1"/>
  <c r="Q91" i="39"/>
  <c r="A91" i="39" s="1"/>
  <c r="R91" i="39" s="1"/>
  <c r="Q89" i="39"/>
  <c r="A89" i="39" s="1"/>
  <c r="R89" i="39" s="1"/>
  <c r="Q94" i="39"/>
  <c r="A94" i="39" s="1"/>
  <c r="R94" i="39" s="1"/>
  <c r="Q86" i="39"/>
  <c r="A86" i="39" s="1"/>
  <c r="R86" i="39" s="1"/>
  <c r="Q79" i="39"/>
  <c r="A79" i="39" s="1"/>
  <c r="R79" i="39" s="1"/>
  <c r="Q77" i="39"/>
  <c r="A77" i="39" s="1"/>
  <c r="R77" i="39" s="1"/>
  <c r="Q73" i="39"/>
  <c r="A73" i="39" s="1"/>
  <c r="R73" i="39" s="1"/>
  <c r="Q110" i="39"/>
  <c r="A110" i="39" s="1"/>
  <c r="R110" i="39" s="1"/>
  <c r="Q107" i="39"/>
  <c r="A107" i="39" s="1"/>
  <c r="R107" i="39" s="1"/>
  <c r="Q93" i="39"/>
  <c r="A93" i="39" s="1"/>
  <c r="R93" i="39" s="1"/>
  <c r="Q87" i="39"/>
  <c r="A87" i="39" s="1"/>
  <c r="R87" i="39" s="1"/>
  <c r="Q78" i="39"/>
  <c r="A78" i="39" s="1"/>
  <c r="R78" i="39" s="1"/>
  <c r="Q76" i="39"/>
  <c r="A76" i="39" s="1"/>
  <c r="R76" i="39" s="1"/>
  <c r="Q71" i="39"/>
  <c r="A71" i="39" s="1"/>
  <c r="R71" i="39" s="1"/>
  <c r="Q62" i="39"/>
  <c r="A62" i="39" s="1"/>
  <c r="R62" i="39" s="1"/>
  <c r="Q63" i="39"/>
  <c r="A63" i="39" s="1"/>
  <c r="R63" i="39" s="1"/>
  <c r="Q72" i="39"/>
  <c r="A72" i="39" s="1"/>
  <c r="R72" i="39" s="1"/>
  <c r="Q44" i="39"/>
  <c r="A44" i="39" s="1"/>
  <c r="R44" i="39" s="1"/>
  <c r="Q68" i="39"/>
  <c r="A68" i="39" s="1"/>
  <c r="R68" i="39" s="1"/>
  <c r="Q66" i="39"/>
  <c r="A66" i="39" s="1"/>
  <c r="R66" i="39" s="1"/>
  <c r="Q67" i="39"/>
  <c r="A67" i="39" s="1"/>
  <c r="R67" i="39" s="1"/>
  <c r="Q69" i="39"/>
  <c r="A69" i="39" s="1"/>
  <c r="R69" i="39" s="1"/>
  <c r="Q64" i="39"/>
  <c r="A64" i="39" s="1"/>
  <c r="R64" i="39" s="1"/>
  <c r="Q83" i="39"/>
  <c r="A83" i="39" s="1"/>
  <c r="R83" i="39" s="1"/>
  <c r="Q59" i="39"/>
  <c r="A59" i="39" s="1"/>
  <c r="R59" i="39" s="1"/>
  <c r="Q58" i="39"/>
  <c r="A58" i="39" s="1"/>
  <c r="R58" i="39" s="1"/>
  <c r="Q54" i="39"/>
  <c r="A54" i="39" s="1"/>
  <c r="R54" i="39" s="1"/>
  <c r="Q51" i="39"/>
  <c r="A51" i="39" s="1"/>
  <c r="R51" i="39" s="1"/>
  <c r="Q42" i="39"/>
  <c r="A42" i="39" s="1"/>
  <c r="R42" i="39" s="1"/>
  <c r="Q32" i="39"/>
  <c r="A32" i="39" s="1"/>
  <c r="R32" i="39" s="1"/>
  <c r="Q19" i="39"/>
  <c r="A19" i="39" s="1"/>
  <c r="R19" i="39" s="1"/>
  <c r="Q13" i="39"/>
  <c r="A13" i="39" s="1"/>
  <c r="R13" i="39" s="1"/>
  <c r="Q53" i="39"/>
  <c r="A53" i="39" s="1"/>
  <c r="R53" i="39" s="1"/>
  <c r="Q43" i="39"/>
  <c r="A43" i="39" s="1"/>
  <c r="R43" i="39" s="1"/>
  <c r="Q52" i="39"/>
  <c r="A52" i="39" s="1"/>
  <c r="R52" i="39" s="1"/>
  <c r="Q49" i="39"/>
  <c r="A49" i="39" s="1"/>
  <c r="R49" i="39" s="1"/>
  <c r="Q45" i="39"/>
  <c r="A45" i="39" s="1"/>
  <c r="R45" i="39" s="1"/>
  <c r="Q38" i="39"/>
  <c r="A38" i="39" s="1"/>
  <c r="R38" i="39" s="1"/>
  <c r="Q36" i="39"/>
  <c r="A36" i="39" s="1"/>
  <c r="R36" i="39" s="1"/>
  <c r="Q34" i="39"/>
  <c r="A34" i="39" s="1"/>
  <c r="R34" i="39" s="1"/>
  <c r="Q30" i="39"/>
  <c r="A30" i="39" s="1"/>
  <c r="R30" i="39" s="1"/>
  <c r="Q28" i="39"/>
  <c r="A28" i="39" s="1"/>
  <c r="R28" i="39" s="1"/>
  <c r="Q57" i="39"/>
  <c r="A57" i="39" s="1"/>
  <c r="R57" i="39" s="1"/>
  <c r="Q50" i="39"/>
  <c r="A50" i="39" s="1"/>
  <c r="R50" i="39" s="1"/>
  <c r="Q48" i="39"/>
  <c r="A48" i="39" s="1"/>
  <c r="R48" i="39" s="1"/>
  <c r="Q46" i="39"/>
  <c r="A46" i="39" s="1"/>
  <c r="R46" i="39" s="1"/>
  <c r="Q39" i="39"/>
  <c r="A39" i="39" s="1"/>
  <c r="R39" i="39" s="1"/>
  <c r="Q37" i="39"/>
  <c r="A37" i="39" s="1"/>
  <c r="R37" i="39" s="1"/>
  <c r="Q35" i="39"/>
  <c r="A35" i="39" s="1"/>
  <c r="R35" i="39" s="1"/>
  <c r="Q31" i="39"/>
  <c r="A31" i="39" s="1"/>
  <c r="R31" i="39" s="1"/>
  <c r="Q29" i="39"/>
  <c r="A29" i="39" s="1"/>
  <c r="R29" i="39" s="1"/>
  <c r="Q27" i="39"/>
  <c r="A27" i="39" s="1"/>
  <c r="R27" i="39" s="1"/>
  <c r="Q25" i="39"/>
  <c r="A25" i="39" s="1"/>
  <c r="R25" i="39" s="1"/>
  <c r="Q23" i="39"/>
  <c r="A23" i="39" s="1"/>
  <c r="R23" i="39" s="1"/>
  <c r="Q21" i="39"/>
  <c r="A21" i="39" s="1"/>
  <c r="R21" i="39" s="1"/>
  <c r="Q18" i="39"/>
  <c r="A18" i="39" s="1"/>
  <c r="R18" i="39" s="1"/>
  <c r="Q16" i="39"/>
  <c r="A16" i="39" s="1"/>
  <c r="R16" i="39" s="1"/>
  <c r="Q92" i="39"/>
  <c r="A92" i="39" s="1"/>
  <c r="R92" i="39" s="1"/>
  <c r="Q82" i="39"/>
  <c r="A82" i="39" s="1"/>
  <c r="R82" i="39" s="1"/>
  <c r="Q56" i="39"/>
  <c r="A56" i="39" s="1"/>
  <c r="R56" i="39" s="1"/>
  <c r="Q41" i="39"/>
  <c r="A41" i="39" s="1"/>
  <c r="R41" i="39" s="1"/>
  <c r="Q20" i="39"/>
  <c r="A20" i="39" s="1"/>
  <c r="R20" i="39" s="1"/>
  <c r="Q14" i="39"/>
  <c r="A14" i="39" s="1"/>
  <c r="R14" i="39" s="1"/>
  <c r="Q55" i="39"/>
  <c r="A55" i="39" s="1"/>
  <c r="R55" i="39" s="1"/>
  <c r="Q47" i="39"/>
  <c r="A47" i="39" s="1"/>
  <c r="R47" i="39" s="1"/>
  <c r="Q26" i="39"/>
  <c r="A26" i="39" s="1"/>
  <c r="R26" i="39" s="1"/>
  <c r="Q22" i="39"/>
  <c r="A22" i="39" s="1"/>
  <c r="R22" i="39" s="1"/>
  <c r="Q17" i="39"/>
  <c r="A17" i="39" s="1"/>
  <c r="R17" i="39" s="1"/>
  <c r="Q11" i="39"/>
  <c r="A11" i="39" s="1"/>
  <c r="R11" i="39" s="1"/>
  <c r="Q10" i="39"/>
  <c r="A10" i="39" s="1"/>
  <c r="R10" i="39" s="1"/>
  <c r="Q9" i="39"/>
  <c r="A9" i="39" s="1"/>
  <c r="R9" i="39" s="1"/>
  <c r="Q8" i="39"/>
  <c r="A8" i="39" s="1"/>
  <c r="R8" i="39" s="1"/>
  <c r="Q33" i="39"/>
  <c r="A33" i="39" s="1"/>
  <c r="R33" i="39" s="1"/>
  <c r="Q7" i="39"/>
  <c r="A7" i="39" s="1"/>
  <c r="R7" i="39" s="1"/>
  <c r="Q7" i="33"/>
  <c r="A7" i="33" s="1"/>
  <c r="R7" i="33" s="1"/>
  <c r="Q122" i="30"/>
  <c r="A122" i="30" s="1"/>
  <c r="R119" i="30" s="1"/>
  <c r="Q119" i="30"/>
  <c r="A119" i="30" s="1"/>
  <c r="R116" i="30" s="1"/>
  <c r="Q117" i="30"/>
  <c r="A117" i="30" s="1"/>
  <c r="R114" i="30" s="1"/>
  <c r="Q113" i="30"/>
  <c r="A113" i="30" s="1"/>
  <c r="R110" i="30" s="1"/>
  <c r="Q124" i="30"/>
  <c r="A124" i="30" s="1"/>
  <c r="R121" i="30" s="1"/>
  <c r="Q118" i="30"/>
  <c r="A118" i="30" s="1"/>
  <c r="R115" i="30" s="1"/>
  <c r="Q114" i="30"/>
  <c r="A114" i="30" s="1"/>
  <c r="R111" i="30" s="1"/>
  <c r="Q115" i="30"/>
  <c r="A115" i="30" s="1"/>
  <c r="R112" i="30" s="1"/>
  <c r="Q120" i="30"/>
  <c r="A120" i="30" s="1"/>
  <c r="R117" i="30" s="1"/>
  <c r="Q116" i="30"/>
  <c r="A116" i="30" s="1"/>
  <c r="R113" i="30" s="1"/>
  <c r="Q112" i="30"/>
  <c r="A112" i="30" s="1"/>
  <c r="R109" i="30" s="1"/>
  <c r="Q109" i="30"/>
  <c r="A109" i="30" s="1"/>
  <c r="R106" i="30" s="1"/>
  <c r="Q106" i="30"/>
  <c r="A106" i="30" s="1"/>
  <c r="R103" i="30" s="1"/>
  <c r="Q104" i="30"/>
  <c r="A104" i="30" s="1"/>
  <c r="R101" i="30" s="1"/>
  <c r="Q101" i="30"/>
  <c r="A101" i="30" s="1"/>
  <c r="R98" i="30" s="1"/>
  <c r="Q110" i="30"/>
  <c r="A110" i="30" s="1"/>
  <c r="R107" i="30" s="1"/>
  <c r="Q102" i="30"/>
  <c r="A102" i="30" s="1"/>
  <c r="R99" i="30" s="1"/>
  <c r="Q95" i="30"/>
  <c r="A95" i="30" s="1"/>
  <c r="R92" i="30" s="1"/>
  <c r="Q103" i="30"/>
  <c r="A103" i="30" s="1"/>
  <c r="R100" i="30" s="1"/>
  <c r="Q98" i="30"/>
  <c r="A98" i="30" s="1"/>
  <c r="R95" i="30" s="1"/>
  <c r="Q96" i="30"/>
  <c r="A96" i="30" s="1"/>
  <c r="R93" i="30" s="1"/>
  <c r="Q107" i="30"/>
  <c r="A107" i="30" s="1"/>
  <c r="R104" i="30" s="1"/>
  <c r="Q105" i="30"/>
  <c r="A105" i="30" s="1"/>
  <c r="R102" i="30" s="1"/>
  <c r="Q100" i="30"/>
  <c r="A100" i="30" s="1"/>
  <c r="R97" i="30" s="1"/>
  <c r="Q97" i="30"/>
  <c r="A97" i="30" s="1"/>
  <c r="R94" i="30" s="1"/>
  <c r="Q82" i="30"/>
  <c r="A82" i="30" s="1"/>
  <c r="R79" i="30" s="1"/>
  <c r="Q79" i="30"/>
  <c r="A79" i="30" s="1"/>
  <c r="R76" i="30" s="1"/>
  <c r="Q76" i="30"/>
  <c r="A76" i="30" s="1"/>
  <c r="R73" i="30" s="1"/>
  <c r="Q69" i="30"/>
  <c r="A69" i="30" s="1"/>
  <c r="R66" i="30" s="1"/>
  <c r="Q67" i="30"/>
  <c r="A67" i="30" s="1"/>
  <c r="R64" i="30" s="1"/>
  <c r="Q86" i="30"/>
  <c r="A86" i="30" s="1"/>
  <c r="R83" i="30" s="1"/>
  <c r="Q84" i="30"/>
  <c r="A84" i="30" s="1"/>
  <c r="R81" i="30" s="1"/>
  <c r="Q81" i="30"/>
  <c r="A81" i="30" s="1"/>
  <c r="R78" i="30" s="1"/>
  <c r="Q75" i="30"/>
  <c r="A75" i="30" s="1"/>
  <c r="R72" i="30" s="1"/>
  <c r="Q73" i="30"/>
  <c r="A73" i="30" s="1"/>
  <c r="R70" i="30" s="1"/>
  <c r="Q66" i="30"/>
  <c r="A66" i="30" s="1"/>
  <c r="R63" i="30" s="1"/>
  <c r="Q80" i="30"/>
  <c r="A80" i="30" s="1"/>
  <c r="R77" i="30" s="1"/>
  <c r="Q68" i="30"/>
  <c r="A68" i="30" s="1"/>
  <c r="R65" i="30" s="1"/>
  <c r="Q93" i="30"/>
  <c r="A93" i="30" s="1"/>
  <c r="R90" i="30" s="1"/>
  <c r="Q89" i="30"/>
  <c r="A89" i="30" s="1"/>
  <c r="R86" i="30" s="1"/>
  <c r="Q85" i="30"/>
  <c r="A85" i="30" s="1"/>
  <c r="R82" i="30" s="1"/>
  <c r="Q83" i="30"/>
  <c r="A83" i="30" s="1"/>
  <c r="R80" i="30" s="1"/>
  <c r="Q94" i="30"/>
  <c r="A94" i="30" s="1"/>
  <c r="R91" i="30" s="1"/>
  <c r="Q92" i="30"/>
  <c r="A92" i="30" s="1"/>
  <c r="R89" i="30" s="1"/>
  <c r="Q90" i="30"/>
  <c r="A90" i="30" s="1"/>
  <c r="R87" i="30" s="1"/>
  <c r="Q71" i="30"/>
  <c r="A71" i="30" s="1"/>
  <c r="R68" i="30" s="1"/>
  <c r="Q78" i="30"/>
  <c r="A78" i="30" s="1"/>
  <c r="R75" i="30" s="1"/>
  <c r="Q91" i="30"/>
  <c r="A91" i="30" s="1"/>
  <c r="R88" i="30" s="1"/>
  <c r="Q87" i="30"/>
  <c r="A87" i="30" s="1"/>
  <c r="R84" i="30" s="1"/>
  <c r="Q72" i="30"/>
  <c r="A72" i="30" s="1"/>
  <c r="R69" i="30" s="1"/>
  <c r="Q8" i="30"/>
  <c r="A8" i="30" s="1"/>
  <c r="R8" i="30" s="1"/>
  <c r="Q7" i="30"/>
  <c r="A7" i="30" s="1"/>
  <c r="R7" i="30" s="1"/>
  <c r="Q54" i="30"/>
  <c r="A54" i="30" s="1"/>
  <c r="R54" i="30" s="1"/>
  <c r="Q52" i="30"/>
  <c r="A52" i="30" s="1"/>
  <c r="R52" i="30" s="1"/>
  <c r="Q51" i="30"/>
  <c r="A51" i="30" s="1"/>
  <c r="R51" i="30" s="1"/>
  <c r="Q49" i="30"/>
  <c r="A49" i="30" s="1"/>
  <c r="R49" i="30" s="1"/>
  <c r="Q47" i="30"/>
  <c r="A47" i="30" s="1"/>
  <c r="R47" i="30" s="1"/>
  <c r="Q22" i="30"/>
  <c r="A22" i="30" s="1"/>
  <c r="R22" i="30" s="1"/>
  <c r="Q21" i="30"/>
  <c r="A21" i="30" s="1"/>
  <c r="R21" i="30" s="1"/>
  <c r="Q19" i="30"/>
  <c r="A19" i="30" s="1"/>
  <c r="R19" i="30" s="1"/>
  <c r="Q17" i="30"/>
  <c r="A17" i="30" s="1"/>
  <c r="R17" i="30" s="1"/>
  <c r="Q45" i="30"/>
  <c r="A45" i="30" s="1"/>
  <c r="R45" i="30" s="1"/>
  <c r="Q43" i="30"/>
  <c r="A43" i="30" s="1"/>
  <c r="R43" i="30" s="1"/>
  <c r="Q41" i="30"/>
  <c r="A41" i="30" s="1"/>
  <c r="R41" i="30" s="1"/>
  <c r="Q39" i="30"/>
  <c r="A39" i="30" s="1"/>
  <c r="R39" i="30" s="1"/>
  <c r="Q37" i="30"/>
  <c r="A37" i="30" s="1"/>
  <c r="R37" i="30" s="1"/>
  <c r="Q33" i="30"/>
  <c r="A33" i="30" s="1"/>
  <c r="R33" i="30" s="1"/>
  <c r="Q31" i="30"/>
  <c r="A31" i="30" s="1"/>
  <c r="R31" i="30" s="1"/>
  <c r="Q30" i="30"/>
  <c r="A30" i="30" s="1"/>
  <c r="R30" i="30" s="1"/>
  <c r="Q28" i="30"/>
  <c r="A28" i="30" s="1"/>
  <c r="R28" i="30" s="1"/>
  <c r="Q16" i="30"/>
  <c r="A16" i="30" s="1"/>
  <c r="R16" i="30" s="1"/>
  <c r="Q53" i="30"/>
  <c r="A53" i="30" s="1"/>
  <c r="R53" i="30" s="1"/>
  <c r="Q50" i="30"/>
  <c r="A50" i="30" s="1"/>
  <c r="R50" i="30" s="1"/>
  <c r="Q48" i="30"/>
  <c r="A48" i="30" s="1"/>
  <c r="R48" i="30" s="1"/>
  <c r="Q46" i="30"/>
  <c r="A46" i="30" s="1"/>
  <c r="R46" i="30" s="1"/>
  <c r="Q34" i="30"/>
  <c r="A34" i="30" s="1"/>
  <c r="R34" i="30" s="1"/>
  <c r="Q20" i="30"/>
  <c r="A20" i="30" s="1"/>
  <c r="R20" i="30" s="1"/>
  <c r="Q18" i="30"/>
  <c r="A18" i="30" s="1"/>
  <c r="R18" i="30" s="1"/>
  <c r="Q64" i="30"/>
  <c r="A64" i="30" s="1"/>
  <c r="R61" i="30" s="1"/>
  <c r="Q62" i="30"/>
  <c r="A62" i="30" s="1"/>
  <c r="R59" i="30" s="1"/>
  <c r="Q44" i="30"/>
  <c r="A44" i="30" s="1"/>
  <c r="R44" i="30" s="1"/>
  <c r="Q42" i="30"/>
  <c r="A42" i="30" s="1"/>
  <c r="R42" i="30" s="1"/>
  <c r="Q40" i="30"/>
  <c r="A40" i="30" s="1"/>
  <c r="R40" i="30" s="1"/>
  <c r="Q38" i="30"/>
  <c r="A38" i="30" s="1"/>
  <c r="R38" i="30" s="1"/>
  <c r="Q32" i="30"/>
  <c r="A32" i="30" s="1"/>
  <c r="R32" i="30" s="1"/>
  <c r="Q29" i="30"/>
  <c r="A29" i="30" s="1"/>
  <c r="R29" i="30" s="1"/>
  <c r="Q23" i="30"/>
  <c r="A23" i="30" s="1"/>
  <c r="R23" i="30" s="1"/>
  <c r="Q56" i="30"/>
  <c r="A56" i="30" s="1"/>
  <c r="R56" i="30" s="1"/>
  <c r="Q60" i="30"/>
  <c r="A60" i="30" s="1"/>
  <c r="R57" i="30" s="1"/>
  <c r="Q12" i="30"/>
  <c r="A12" i="30" s="1"/>
  <c r="R12" i="30" s="1"/>
  <c r="Q25" i="30"/>
  <c r="A25" i="30" s="1"/>
  <c r="R25" i="30" s="1"/>
  <c r="Q58" i="30"/>
  <c r="A58" i="30" s="1"/>
  <c r="Q55" i="30"/>
  <c r="A55" i="30" s="1"/>
  <c r="R55" i="30" s="1"/>
  <c r="Q11" i="30"/>
  <c r="A11" i="30" s="1"/>
  <c r="R11" i="30" s="1"/>
  <c r="Q36" i="30"/>
  <c r="A36" i="30" s="1"/>
  <c r="R36" i="30" s="1"/>
  <c r="Q24" i="30"/>
  <c r="A24" i="30" s="1"/>
  <c r="R24" i="30" s="1"/>
  <c r="Q57" i="30"/>
  <c r="A57" i="30" s="1"/>
  <c r="Q63" i="30"/>
  <c r="A63" i="30" s="1"/>
  <c r="R60" i="30" s="1"/>
  <c r="Q13" i="30"/>
  <c r="A13" i="30" s="1"/>
  <c r="R13" i="30" s="1"/>
  <c r="Q26" i="30"/>
  <c r="A26" i="30" s="1"/>
  <c r="R26" i="30" s="1"/>
  <c r="Q35" i="30"/>
  <c r="A35" i="30" s="1"/>
  <c r="R35" i="30" s="1"/>
  <c r="Q9" i="30"/>
  <c r="A9" i="30" s="1"/>
  <c r="R9" i="30" s="1"/>
  <c r="Q14" i="30"/>
  <c r="A14" i="30" s="1"/>
  <c r="R14" i="30" s="1"/>
  <c r="Q27" i="30"/>
  <c r="A27" i="30" s="1"/>
  <c r="R27" i="30" s="1"/>
  <c r="Q61" i="30"/>
  <c r="A61" i="30" s="1"/>
  <c r="R58" i="30" s="1"/>
  <c r="Q59" i="30"/>
  <c r="A59" i="30" s="1"/>
  <c r="Q15" i="30"/>
  <c r="A15" i="30" s="1"/>
  <c r="R15" i="30" s="1"/>
  <c r="Q30" i="26"/>
  <c r="A30" i="26" s="1"/>
  <c r="R30" i="26" s="1"/>
  <c r="Q43" i="26"/>
  <c r="A43" i="26" s="1"/>
  <c r="R43" i="26" s="1"/>
  <c r="Q13" i="26"/>
  <c r="A13" i="26" s="1"/>
  <c r="R13" i="26" s="1"/>
  <c r="Q18" i="26"/>
  <c r="A18" i="26" s="1"/>
  <c r="R18" i="26" s="1"/>
  <c r="Q16" i="26"/>
  <c r="A16" i="26" s="1"/>
  <c r="R16" i="26" s="1"/>
  <c r="Q47" i="26"/>
  <c r="A47" i="26" s="1"/>
  <c r="R47" i="26" s="1"/>
  <c r="Q36" i="26"/>
  <c r="A36" i="26" s="1"/>
  <c r="R36" i="26" s="1"/>
  <c r="Q45" i="26"/>
  <c r="A45" i="26" s="1"/>
  <c r="R45" i="26" s="1"/>
  <c r="Q44" i="26"/>
  <c r="A44" i="26" s="1"/>
  <c r="R44" i="26" s="1"/>
  <c r="Q50" i="26"/>
  <c r="A50" i="26" s="1"/>
  <c r="R50" i="26" s="1"/>
  <c r="Q24" i="26"/>
  <c r="A24" i="26" s="1"/>
  <c r="R24" i="26" s="1"/>
  <c r="Q17" i="26"/>
  <c r="A17" i="26" s="1"/>
  <c r="R17" i="26" s="1"/>
  <c r="Q15" i="26"/>
  <c r="A15" i="26" s="1"/>
  <c r="R15" i="26" s="1"/>
  <c r="Q10" i="26"/>
  <c r="A10" i="26" s="1"/>
  <c r="R10" i="26" s="1"/>
  <c r="Q32" i="26"/>
  <c r="A32" i="26" s="1"/>
  <c r="R32" i="26" s="1"/>
  <c r="Q12" i="26"/>
  <c r="A12" i="26" s="1"/>
  <c r="R12" i="26" s="1"/>
  <c r="Q37" i="26"/>
  <c r="A37" i="26" s="1"/>
  <c r="R37" i="26" s="1"/>
  <c r="Q39" i="26"/>
  <c r="A39" i="26" s="1"/>
  <c r="R39" i="26" s="1"/>
  <c r="Q23" i="26"/>
  <c r="A23" i="26" s="1"/>
  <c r="R23" i="26" s="1"/>
  <c r="Q7" i="26"/>
  <c r="A7" i="26" s="1"/>
  <c r="R7" i="26" s="1"/>
  <c r="Q22" i="26"/>
  <c r="A22" i="26" s="1"/>
  <c r="R22" i="26" s="1"/>
  <c r="Q33" i="26"/>
  <c r="A33" i="26" s="1"/>
  <c r="R33" i="26" s="1"/>
  <c r="Q41" i="26"/>
  <c r="A41" i="26" s="1"/>
  <c r="R41" i="26" s="1"/>
  <c r="Q42" i="26"/>
  <c r="A42" i="26" s="1"/>
  <c r="R42" i="26" s="1"/>
  <c r="Q48" i="26"/>
  <c r="A48" i="26" s="1"/>
  <c r="R48" i="26" s="1"/>
  <c r="Q34" i="26"/>
  <c r="A34" i="26" s="1"/>
  <c r="R34" i="26" s="1"/>
  <c r="Q40" i="26"/>
  <c r="A40" i="26" s="1"/>
  <c r="R40" i="26" s="1"/>
  <c r="Q26" i="26"/>
  <c r="A26" i="26" s="1"/>
  <c r="R26" i="26" s="1"/>
  <c r="Q31" i="26"/>
  <c r="A31" i="26" s="1"/>
  <c r="R31" i="26" s="1"/>
  <c r="Q38" i="26"/>
  <c r="A38" i="26" s="1"/>
  <c r="R38" i="26" s="1"/>
  <c r="Q21" i="26"/>
  <c r="A21" i="26" s="1"/>
  <c r="R21" i="26" s="1"/>
  <c r="Q20" i="26"/>
  <c r="A20" i="26" s="1"/>
  <c r="R20" i="26" s="1"/>
  <c r="A54" i="26"/>
  <c r="R54" i="26" s="1"/>
  <c r="Q28" i="26"/>
  <c r="A28" i="26" s="1"/>
  <c r="R28" i="26" s="1"/>
  <c r="Q8" i="26"/>
  <c r="A8" i="26" s="1"/>
  <c r="R8" i="26" s="1"/>
  <c r="Q29" i="26"/>
  <c r="A29" i="26" s="1"/>
  <c r="R29" i="26" s="1"/>
  <c r="Q35" i="26"/>
  <c r="A35" i="26" s="1"/>
  <c r="R35" i="26" s="1"/>
  <c r="Q19" i="26"/>
  <c r="A19" i="26" s="1"/>
  <c r="R19" i="26" s="1"/>
  <c r="Q14" i="26"/>
  <c r="A14" i="26" s="1"/>
  <c r="R14" i="26" s="1"/>
  <c r="Q25" i="26"/>
  <c r="A25" i="26" s="1"/>
  <c r="R25" i="26" s="1"/>
  <c r="Q49" i="26"/>
  <c r="A49" i="26" s="1"/>
  <c r="R49" i="26" s="1"/>
  <c r="Q51" i="19"/>
  <c r="A51" i="19" s="1"/>
  <c r="R51" i="19" s="1"/>
  <c r="Q71" i="19"/>
  <c r="A71" i="19" s="1"/>
  <c r="R71" i="19" s="1"/>
  <c r="Q60" i="19"/>
  <c r="A60" i="19" s="1"/>
  <c r="R60" i="19" s="1"/>
  <c r="Q13" i="19"/>
  <c r="A13" i="19" s="1"/>
  <c r="R13" i="19" s="1"/>
  <c r="Q46" i="19"/>
  <c r="A46" i="19" s="1"/>
  <c r="R46" i="19" s="1"/>
  <c r="Q44" i="19"/>
  <c r="A44" i="19" s="1"/>
  <c r="R44" i="19" s="1"/>
  <c r="Q42" i="19"/>
  <c r="A42" i="19" s="1"/>
  <c r="R42" i="19" s="1"/>
  <c r="Q47" i="19"/>
  <c r="A47" i="19" s="1"/>
  <c r="R47" i="19" s="1"/>
  <c r="Q45" i="19"/>
  <c r="A45" i="19" s="1"/>
  <c r="R45" i="19" s="1"/>
  <c r="Q26" i="19"/>
  <c r="A26" i="19" s="1"/>
  <c r="R26" i="19" s="1"/>
  <c r="Q12" i="19"/>
  <c r="A12" i="19" s="1"/>
  <c r="R12" i="19" s="1"/>
  <c r="Q8" i="19"/>
  <c r="A8" i="19" s="1"/>
  <c r="R8" i="19" s="1"/>
  <c r="Q7" i="19"/>
  <c r="A7" i="19" s="1"/>
  <c r="R7" i="19" s="1"/>
  <c r="Q89" i="19"/>
  <c r="A89" i="19" s="1"/>
  <c r="R89" i="19" s="1"/>
  <c r="Q85" i="19"/>
  <c r="A85" i="19" s="1"/>
  <c r="R85" i="19" s="1"/>
  <c r="Q81" i="19"/>
  <c r="A81" i="19" s="1"/>
  <c r="R81" i="19" s="1"/>
  <c r="Q77" i="19"/>
  <c r="A77" i="19" s="1"/>
  <c r="R77" i="19" s="1"/>
  <c r="Q73" i="19"/>
  <c r="A73" i="19" s="1"/>
  <c r="R73" i="19" s="1"/>
  <c r="Q69" i="19"/>
  <c r="A69" i="19" s="1"/>
  <c r="R69" i="19" s="1"/>
  <c r="Q65" i="19"/>
  <c r="A65" i="19" s="1"/>
  <c r="R65" i="19" s="1"/>
  <c r="Q61" i="19"/>
  <c r="A61" i="19" s="1"/>
  <c r="R61" i="19" s="1"/>
  <c r="Q57" i="19"/>
  <c r="A57" i="19" s="1"/>
  <c r="R57" i="19" s="1"/>
  <c r="Q53" i="19"/>
  <c r="A53" i="19" s="1"/>
  <c r="R53" i="19" s="1"/>
  <c r="Q49" i="19"/>
  <c r="A49" i="19" s="1"/>
  <c r="R49" i="19" s="1"/>
  <c r="Q41" i="19"/>
  <c r="A41" i="19" s="1"/>
  <c r="R41" i="19" s="1"/>
  <c r="Q37" i="19"/>
  <c r="Q33" i="19"/>
  <c r="A33" i="19" s="1"/>
  <c r="R33" i="19" s="1"/>
  <c r="Q29" i="19"/>
  <c r="A29" i="19" s="1"/>
  <c r="R29" i="19" s="1"/>
  <c r="Q25" i="19"/>
  <c r="A25" i="19" s="1"/>
  <c r="R25" i="19" s="1"/>
  <c r="Q21" i="19"/>
  <c r="A21" i="19" s="1"/>
  <c r="R21" i="19" s="1"/>
  <c r="Q17" i="19"/>
  <c r="A17" i="19" s="1"/>
  <c r="R17" i="19" s="1"/>
  <c r="Q9" i="19"/>
  <c r="A9" i="19" s="1"/>
  <c r="R9" i="19" s="1"/>
  <c r="Q94" i="19"/>
  <c r="A94" i="19" s="1"/>
  <c r="R94" i="19" s="1"/>
  <c r="Q82" i="19"/>
  <c r="A82" i="19" s="1"/>
  <c r="R82" i="19" s="1"/>
  <c r="Q78" i="19"/>
  <c r="A78" i="19" s="1"/>
  <c r="R78" i="19" s="1"/>
  <c r="Q70" i="19"/>
  <c r="A70" i="19" s="1"/>
  <c r="R70" i="19" s="1"/>
  <c r="Q68" i="19"/>
  <c r="A68" i="19" s="1"/>
  <c r="R68" i="19" s="1"/>
  <c r="Q56" i="19"/>
  <c r="A56" i="19" s="1"/>
  <c r="R56" i="19" s="1"/>
  <c r="Q52" i="19"/>
  <c r="A52" i="19" s="1"/>
  <c r="R52" i="19" s="1"/>
  <c r="Q48" i="19"/>
  <c r="A48" i="19" s="1"/>
  <c r="R48" i="19" s="1"/>
  <c r="Q36" i="19"/>
  <c r="A36" i="19" s="1"/>
  <c r="R36" i="19" s="1"/>
  <c r="Q32" i="19"/>
  <c r="A32" i="19" s="1"/>
  <c r="R32" i="19" s="1"/>
  <c r="Q16" i="19"/>
  <c r="A16" i="19" s="1"/>
  <c r="R16" i="19" s="1"/>
  <c r="Q92" i="19"/>
  <c r="A92" i="19" s="1"/>
  <c r="R92" i="19" s="1"/>
  <c r="Q88" i="19"/>
  <c r="A88" i="19" s="1"/>
  <c r="R88" i="19" s="1"/>
  <c r="Q84" i="19"/>
  <c r="A84" i="19" s="1"/>
  <c r="R84" i="19" s="1"/>
  <c r="Q80" i="19"/>
  <c r="A80" i="19" s="1"/>
  <c r="R80" i="19" s="1"/>
  <c r="Q76" i="19"/>
  <c r="A76" i="19" s="1"/>
  <c r="R76" i="19" s="1"/>
  <c r="Q72" i="19"/>
  <c r="A72" i="19" s="1"/>
  <c r="R72" i="19" s="1"/>
  <c r="Q66" i="19"/>
  <c r="A66" i="19" s="1"/>
  <c r="R66" i="19" s="1"/>
  <c r="Q62" i="19"/>
  <c r="A62" i="19" s="1"/>
  <c r="R62" i="19" s="1"/>
  <c r="Q58" i="19"/>
  <c r="A58" i="19" s="1"/>
  <c r="R58" i="19" s="1"/>
  <c r="Q54" i="19"/>
  <c r="A54" i="19" s="1"/>
  <c r="R54" i="19" s="1"/>
  <c r="Q50" i="19"/>
  <c r="A50" i="19" s="1"/>
  <c r="R50" i="19" s="1"/>
  <c r="Q38" i="19"/>
  <c r="Q34" i="19"/>
  <c r="A34" i="19" s="1"/>
  <c r="R34" i="19" s="1"/>
  <c r="Q30" i="19"/>
  <c r="A30" i="19" s="1"/>
  <c r="R30" i="19" s="1"/>
  <c r="Q22" i="19"/>
  <c r="A22" i="19" s="1"/>
  <c r="R22" i="19" s="1"/>
  <c r="Q18" i="19"/>
  <c r="A18" i="19" s="1"/>
  <c r="R18" i="19" s="1"/>
  <c r="Q14" i="19"/>
  <c r="A14" i="19" s="1"/>
  <c r="R14" i="19" s="1"/>
  <c r="Q10" i="19"/>
  <c r="A10" i="19" s="1"/>
  <c r="R10" i="19" s="1"/>
  <c r="Q90" i="19"/>
  <c r="A90" i="19" s="1"/>
  <c r="R90" i="19" s="1"/>
  <c r="Q74" i="19"/>
  <c r="A74" i="19" s="1"/>
  <c r="R74" i="19" s="1"/>
  <c r="Q64" i="19"/>
  <c r="A64" i="19" s="1"/>
  <c r="R64" i="19" s="1"/>
  <c r="Q40" i="19"/>
  <c r="Q28" i="19"/>
  <c r="A28" i="19" s="1"/>
  <c r="R28" i="19" s="1"/>
  <c r="Q24" i="19"/>
  <c r="A24" i="19" s="1"/>
  <c r="R24" i="19" s="1"/>
  <c r="Q20" i="19"/>
  <c r="A20" i="19" s="1"/>
  <c r="R20" i="19" s="1"/>
  <c r="Q23" i="19"/>
  <c r="A23" i="19" s="1"/>
  <c r="R23" i="19" s="1"/>
  <c r="Q31" i="19"/>
  <c r="A31" i="19" s="1"/>
  <c r="R31" i="19" s="1"/>
  <c r="Q39" i="19"/>
  <c r="Q75" i="19"/>
  <c r="A75" i="19" s="1"/>
  <c r="R75" i="19" s="1"/>
  <c r="Q83" i="19"/>
  <c r="A83" i="19" s="1"/>
  <c r="R83" i="19" s="1"/>
  <c r="Q87" i="19"/>
  <c r="A87" i="19" s="1"/>
  <c r="R87" i="19" s="1"/>
  <c r="Q11" i="19"/>
  <c r="A11" i="19" s="1"/>
  <c r="R11" i="19" s="1"/>
  <c r="Q19" i="19"/>
  <c r="A19" i="19" s="1"/>
  <c r="R19" i="19" s="1"/>
  <c r="Q59" i="19"/>
  <c r="A59" i="19" s="1"/>
  <c r="R59" i="19" s="1"/>
  <c r="Q67" i="19"/>
  <c r="A67" i="19" s="1"/>
  <c r="R67" i="19" s="1"/>
  <c r="Q15" i="19"/>
  <c r="A15" i="19" s="1"/>
  <c r="R15" i="19" s="1"/>
  <c r="Q27" i="19"/>
  <c r="A27" i="19" s="1"/>
  <c r="R27" i="19" s="1"/>
  <c r="Q35" i="19"/>
  <c r="A35" i="19" s="1"/>
  <c r="R35" i="19" s="1"/>
  <c r="R43" i="19"/>
  <c r="Q79" i="19"/>
  <c r="A79" i="19" s="1"/>
  <c r="R79" i="19" s="1"/>
  <c r="Q91" i="19"/>
  <c r="A91" i="19" s="1"/>
  <c r="R91" i="19" s="1"/>
  <c r="Q55" i="19"/>
  <c r="A55" i="19" s="1"/>
  <c r="R55" i="19" s="1"/>
  <c r="Q63" i="19"/>
  <c r="A63" i="19" s="1"/>
  <c r="R63" i="19" s="1"/>
  <c r="S50" i="1"/>
  <c r="T50" i="1" s="1"/>
  <c r="A50" i="1"/>
  <c r="R50" i="1" s="1"/>
  <c r="S303" i="1"/>
  <c r="T303" i="1" s="1"/>
  <c r="A303" i="1"/>
  <c r="R303" i="1" s="1"/>
  <c r="S302" i="1"/>
  <c r="T302" i="1" s="1"/>
  <c r="A302" i="1"/>
  <c r="R302" i="1" s="1"/>
  <c r="S301" i="1"/>
  <c r="T301" i="1" s="1"/>
  <c r="A301" i="1"/>
  <c r="R301" i="1" s="1"/>
  <c r="S300" i="1"/>
  <c r="T300" i="1" s="1"/>
  <c r="A300" i="1"/>
  <c r="R300" i="1" s="1"/>
  <c r="S299" i="1"/>
  <c r="T299" i="1" s="1"/>
  <c r="A299" i="1"/>
  <c r="R299" i="1" s="1"/>
  <c r="S298" i="1"/>
  <c r="T298" i="1" s="1"/>
  <c r="A298" i="1"/>
  <c r="R298" i="1" s="1"/>
  <c r="S297" i="1"/>
  <c r="T297" i="1" s="1"/>
  <c r="A297" i="1"/>
  <c r="R297" i="1" s="1"/>
  <c r="S296" i="1"/>
  <c r="T296" i="1" s="1"/>
  <c r="A296" i="1"/>
  <c r="R296" i="1" s="1"/>
  <c r="S295" i="1"/>
  <c r="T295" i="1" s="1"/>
  <c r="A295" i="1"/>
  <c r="R295" i="1" s="1"/>
  <c r="S294" i="1"/>
  <c r="T294" i="1" s="1"/>
  <c r="A294" i="1"/>
  <c r="R294" i="1" s="1"/>
  <c r="S293" i="1"/>
  <c r="T293" i="1" s="1"/>
  <c r="A293" i="1"/>
  <c r="R293" i="1" s="1"/>
  <c r="S292" i="1"/>
  <c r="T292" i="1" s="1"/>
  <c r="A292" i="1"/>
  <c r="R292" i="1" s="1"/>
  <c r="S291" i="1"/>
  <c r="T291" i="1" s="1"/>
  <c r="A291" i="1"/>
  <c r="R291" i="1" s="1"/>
  <c r="S290" i="1"/>
  <c r="T290" i="1" s="1"/>
  <c r="A290" i="1"/>
  <c r="R290" i="1" s="1"/>
  <c r="S289" i="1"/>
  <c r="T289" i="1" s="1"/>
  <c r="A289" i="1"/>
  <c r="R289" i="1" s="1"/>
  <c r="S288" i="1"/>
  <c r="T288" i="1" s="1"/>
  <c r="A288" i="1"/>
  <c r="R288" i="1" s="1"/>
  <c r="S287" i="1"/>
  <c r="T287" i="1" s="1"/>
  <c r="A287" i="1"/>
  <c r="R287" i="1" s="1"/>
  <c r="S286" i="1"/>
  <c r="T286" i="1" s="1"/>
  <c r="A286" i="1"/>
  <c r="R286" i="1" s="1"/>
  <c r="S285" i="1"/>
  <c r="T285" i="1" s="1"/>
  <c r="A285" i="1"/>
  <c r="R285" i="1" s="1"/>
  <c r="S284" i="1"/>
  <c r="T284" i="1" s="1"/>
  <c r="A284" i="1"/>
  <c r="R284" i="1" s="1"/>
  <c r="S283" i="1"/>
  <c r="T283" i="1" s="1"/>
  <c r="A283" i="1"/>
  <c r="R283" i="1" s="1"/>
  <c r="S282" i="1"/>
  <c r="T282" i="1" s="1"/>
  <c r="A282" i="1"/>
  <c r="R282" i="1" s="1"/>
  <c r="S281" i="1"/>
  <c r="T281" i="1" s="1"/>
  <c r="A281" i="1"/>
  <c r="R281" i="1" s="1"/>
  <c r="S280" i="1"/>
  <c r="T280" i="1" s="1"/>
  <c r="A280" i="1"/>
  <c r="R280" i="1" s="1"/>
  <c r="S279" i="1"/>
  <c r="T279" i="1" s="1"/>
  <c r="A279" i="1"/>
  <c r="R279" i="1" s="1"/>
  <c r="S278" i="1"/>
  <c r="T278" i="1" s="1"/>
  <c r="A278" i="1"/>
  <c r="R278" i="1" s="1"/>
  <c r="S277" i="1"/>
  <c r="T277" i="1" s="1"/>
  <c r="A277" i="1"/>
  <c r="R277" i="1" s="1"/>
  <c r="S276" i="1"/>
  <c r="T276" i="1" s="1"/>
  <c r="A276" i="1"/>
  <c r="R276" i="1" s="1"/>
  <c r="S275" i="1"/>
  <c r="T275" i="1" s="1"/>
  <c r="A275" i="1"/>
  <c r="R275" i="1" s="1"/>
  <c r="S274" i="1"/>
  <c r="T274" i="1" s="1"/>
  <c r="A274" i="1"/>
  <c r="R274" i="1" s="1"/>
  <c r="S273" i="1"/>
  <c r="T273" i="1" s="1"/>
  <c r="A273" i="1"/>
  <c r="R273" i="1" s="1"/>
  <c r="S272" i="1"/>
  <c r="T272" i="1" s="1"/>
  <c r="A272" i="1"/>
  <c r="R272" i="1" s="1"/>
  <c r="S271" i="1"/>
  <c r="T271" i="1" s="1"/>
  <c r="A271" i="1"/>
  <c r="R271" i="1" s="1"/>
  <c r="S270" i="1"/>
  <c r="T270" i="1" s="1"/>
  <c r="A270" i="1"/>
  <c r="R270" i="1" s="1"/>
  <c r="S269" i="1"/>
  <c r="T269" i="1" s="1"/>
  <c r="A269" i="1"/>
  <c r="R269" i="1" s="1"/>
  <c r="S268" i="1"/>
  <c r="T268" i="1" s="1"/>
  <c r="A268" i="1"/>
  <c r="R268" i="1" s="1"/>
  <c r="S267" i="1"/>
  <c r="T267" i="1" s="1"/>
  <c r="A267" i="1"/>
  <c r="R267" i="1" s="1"/>
  <c r="S266" i="1"/>
  <c r="T266" i="1" s="1"/>
  <c r="A266" i="1"/>
  <c r="R266" i="1" s="1"/>
  <c r="S265" i="1"/>
  <c r="T265" i="1" s="1"/>
  <c r="A265" i="1"/>
  <c r="R265" i="1" s="1"/>
  <c r="S264" i="1"/>
  <c r="T264" i="1" s="1"/>
  <c r="A264" i="1"/>
  <c r="R264" i="1" s="1"/>
  <c r="S263" i="1"/>
  <c r="T263" i="1" s="1"/>
  <c r="A263" i="1"/>
  <c r="R263" i="1" s="1"/>
  <c r="S262" i="1"/>
  <c r="T262" i="1" s="1"/>
  <c r="A262" i="1"/>
  <c r="R262" i="1" s="1"/>
  <c r="S261" i="1"/>
  <c r="T261" i="1" s="1"/>
  <c r="A261" i="1"/>
  <c r="R261" i="1" s="1"/>
  <c r="S260" i="1"/>
  <c r="T260" i="1" s="1"/>
  <c r="A260" i="1"/>
  <c r="R260" i="1" s="1"/>
  <c r="S259" i="1"/>
  <c r="T259" i="1" s="1"/>
  <c r="A259" i="1"/>
  <c r="R259" i="1" s="1"/>
  <c r="S258" i="1"/>
  <c r="T258" i="1" s="1"/>
  <c r="A258" i="1"/>
  <c r="R258" i="1" s="1"/>
  <c r="S257" i="1"/>
  <c r="T257" i="1" s="1"/>
  <c r="A257" i="1"/>
  <c r="R257" i="1" s="1"/>
  <c r="S256" i="1"/>
  <c r="T256" i="1" s="1"/>
  <c r="A256" i="1"/>
  <c r="R256" i="1" s="1"/>
  <c r="S255" i="1"/>
  <c r="T255" i="1" s="1"/>
  <c r="A255" i="1"/>
  <c r="R255" i="1" s="1"/>
  <c r="S254" i="1"/>
  <c r="T254" i="1" s="1"/>
  <c r="A254" i="1"/>
  <c r="R254" i="1" s="1"/>
  <c r="S253" i="1"/>
  <c r="T253" i="1" s="1"/>
  <c r="A253" i="1"/>
  <c r="R253" i="1" s="1"/>
  <c r="S252" i="1"/>
  <c r="T252" i="1" s="1"/>
  <c r="A252" i="1"/>
  <c r="R252" i="1" s="1"/>
  <c r="S251" i="1"/>
  <c r="T251" i="1" s="1"/>
  <c r="A251" i="1"/>
  <c r="R251" i="1" s="1"/>
  <c r="S250" i="1"/>
  <c r="T250" i="1" s="1"/>
  <c r="A250" i="1"/>
  <c r="R250" i="1" s="1"/>
  <c r="S249" i="1"/>
  <c r="T249" i="1" s="1"/>
  <c r="A249" i="1"/>
  <c r="R249" i="1" s="1"/>
  <c r="S248" i="1"/>
  <c r="T248" i="1" s="1"/>
  <c r="A248" i="1"/>
  <c r="R248" i="1" s="1"/>
  <c r="S247" i="1"/>
  <c r="T247" i="1" s="1"/>
  <c r="A247" i="1"/>
  <c r="R247" i="1" s="1"/>
  <c r="S246" i="1"/>
  <c r="T246" i="1" s="1"/>
  <c r="A246" i="1"/>
  <c r="R246" i="1" s="1"/>
  <c r="S245" i="1"/>
  <c r="T245" i="1" s="1"/>
  <c r="A245" i="1"/>
  <c r="R245" i="1" s="1"/>
  <c r="S244" i="1"/>
  <c r="T244" i="1" s="1"/>
  <c r="A244" i="1"/>
  <c r="R244" i="1" s="1"/>
  <c r="S243" i="1"/>
  <c r="T243" i="1" s="1"/>
  <c r="A243" i="1"/>
  <c r="R243" i="1" s="1"/>
  <c r="S242" i="1"/>
  <c r="T242" i="1" s="1"/>
  <c r="A242" i="1"/>
  <c r="R242" i="1" s="1"/>
  <c r="S241" i="1"/>
  <c r="T241" i="1" s="1"/>
  <c r="A241" i="1"/>
  <c r="R241" i="1" s="1"/>
  <c r="S240" i="1"/>
  <c r="T240" i="1" s="1"/>
  <c r="A240" i="1"/>
  <c r="R240" i="1" s="1"/>
  <c r="S239" i="1"/>
  <c r="T239" i="1" s="1"/>
  <c r="A239" i="1"/>
  <c r="R239" i="1" s="1"/>
  <c r="S238" i="1"/>
  <c r="T238" i="1" s="1"/>
  <c r="A238" i="1"/>
  <c r="R238" i="1" s="1"/>
  <c r="S237" i="1"/>
  <c r="T237" i="1" s="1"/>
  <c r="A237" i="1"/>
  <c r="R237" i="1" s="1"/>
  <c r="S236" i="1"/>
  <c r="T236" i="1" s="1"/>
  <c r="A236" i="1"/>
  <c r="R236" i="1" s="1"/>
  <c r="S235" i="1"/>
  <c r="T235" i="1" s="1"/>
  <c r="A235" i="1"/>
  <c r="R235" i="1" s="1"/>
  <c r="S234" i="1"/>
  <c r="T234" i="1" s="1"/>
  <c r="A234" i="1"/>
  <c r="R234" i="1" s="1"/>
  <c r="S233" i="1"/>
  <c r="T233" i="1" s="1"/>
  <c r="A233" i="1"/>
  <c r="R233" i="1" s="1"/>
  <c r="S232" i="1"/>
  <c r="T232" i="1" s="1"/>
  <c r="A232" i="1"/>
  <c r="R232" i="1" s="1"/>
  <c r="S231" i="1"/>
  <c r="T231" i="1" s="1"/>
  <c r="A231" i="1"/>
  <c r="R231" i="1" s="1"/>
  <c r="S230" i="1"/>
  <c r="T230" i="1" s="1"/>
  <c r="A230" i="1"/>
  <c r="R230" i="1" s="1"/>
  <c r="S229" i="1"/>
  <c r="T229" i="1" s="1"/>
  <c r="A229" i="1"/>
  <c r="R229" i="1" s="1"/>
  <c r="S228" i="1"/>
  <c r="T228" i="1" s="1"/>
  <c r="A228" i="1"/>
  <c r="R228" i="1" s="1"/>
  <c r="S227" i="1"/>
  <c r="T227" i="1" s="1"/>
  <c r="A227" i="1"/>
  <c r="R227" i="1" s="1"/>
  <c r="S226" i="1"/>
  <c r="T226" i="1" s="1"/>
  <c r="A226" i="1"/>
  <c r="R226" i="1" s="1"/>
  <c r="S225" i="1"/>
  <c r="T225" i="1" s="1"/>
  <c r="A225" i="1"/>
  <c r="R225" i="1" s="1"/>
  <c r="S224" i="1"/>
  <c r="T224" i="1" s="1"/>
  <c r="A224" i="1"/>
  <c r="R224" i="1" s="1"/>
  <c r="S223" i="1"/>
  <c r="T223" i="1" s="1"/>
  <c r="A223" i="1"/>
  <c r="R223" i="1" s="1"/>
  <c r="S222" i="1"/>
  <c r="T222" i="1" s="1"/>
  <c r="A222" i="1"/>
  <c r="R222" i="1" s="1"/>
  <c r="S221" i="1"/>
  <c r="T221" i="1" s="1"/>
  <c r="A221" i="1"/>
  <c r="R221" i="1" s="1"/>
  <c r="S220" i="1"/>
  <c r="T220" i="1" s="1"/>
  <c r="A220" i="1"/>
  <c r="R220" i="1" s="1"/>
  <c r="S219" i="1"/>
  <c r="T219" i="1" s="1"/>
  <c r="A219" i="1"/>
  <c r="R219" i="1" s="1"/>
  <c r="S218" i="1"/>
  <c r="T218" i="1" s="1"/>
  <c r="A218" i="1"/>
  <c r="R218" i="1" s="1"/>
  <c r="S217" i="1"/>
  <c r="T217" i="1" s="1"/>
  <c r="A217" i="1"/>
  <c r="R217" i="1" s="1"/>
  <c r="S216" i="1"/>
  <c r="T216" i="1" s="1"/>
  <c r="A216" i="1"/>
  <c r="R216" i="1" s="1"/>
  <c r="S215" i="1"/>
  <c r="T215" i="1" s="1"/>
  <c r="A215" i="1"/>
  <c r="R215" i="1" s="1"/>
  <c r="S214" i="1"/>
  <c r="T214" i="1" s="1"/>
  <c r="A214" i="1"/>
  <c r="R214" i="1" s="1"/>
  <c r="S213" i="1"/>
  <c r="T213" i="1" s="1"/>
  <c r="A213" i="1"/>
  <c r="R213" i="1" s="1"/>
  <c r="S212" i="1"/>
  <c r="T212" i="1" s="1"/>
  <c r="A212" i="1"/>
  <c r="R212" i="1" s="1"/>
  <c r="S211" i="1"/>
  <c r="T211" i="1" s="1"/>
  <c r="A211" i="1"/>
  <c r="R211" i="1" s="1"/>
  <c r="S210" i="1"/>
  <c r="T210" i="1" s="1"/>
  <c r="A210" i="1"/>
  <c r="R210" i="1" s="1"/>
  <c r="S209" i="1"/>
  <c r="T209" i="1" s="1"/>
  <c r="A209" i="1"/>
  <c r="R209" i="1" s="1"/>
  <c r="S208" i="1"/>
  <c r="T208" i="1" s="1"/>
  <c r="A208" i="1"/>
  <c r="R208" i="1" s="1"/>
  <c r="S207" i="1"/>
  <c r="T207" i="1" s="1"/>
  <c r="A207" i="1"/>
  <c r="R207" i="1" s="1"/>
  <c r="S206" i="1"/>
  <c r="T206" i="1" s="1"/>
  <c r="A206" i="1"/>
  <c r="R206" i="1" s="1"/>
  <c r="S205" i="1"/>
  <c r="T205" i="1" s="1"/>
  <c r="A205" i="1"/>
  <c r="R205" i="1" s="1"/>
  <c r="S204" i="1"/>
  <c r="T204" i="1" s="1"/>
  <c r="A204" i="1"/>
  <c r="R204" i="1" s="1"/>
  <c r="S203" i="1"/>
  <c r="T203" i="1" s="1"/>
  <c r="A203" i="1"/>
  <c r="R203" i="1" s="1"/>
  <c r="S202" i="1"/>
  <c r="T202" i="1" s="1"/>
  <c r="A202" i="1"/>
  <c r="R202" i="1" s="1"/>
  <c r="A85" i="1"/>
  <c r="R85" i="1" s="1"/>
  <c r="A86" i="1"/>
  <c r="R86" i="1" s="1"/>
  <c r="A87" i="1"/>
  <c r="R87" i="1" s="1"/>
  <c r="A88" i="1"/>
  <c r="R88" i="1" s="1"/>
  <c r="A89" i="1"/>
  <c r="R89" i="1" s="1"/>
  <c r="A90" i="1"/>
  <c r="R90" i="1" s="1"/>
  <c r="A91" i="1"/>
  <c r="R91" i="1" s="1"/>
  <c r="A92" i="1"/>
  <c r="R92" i="1" s="1"/>
  <c r="A93" i="1"/>
  <c r="R93" i="1" s="1"/>
  <c r="A94" i="1"/>
  <c r="R94" i="1" s="1"/>
  <c r="A95" i="1"/>
  <c r="R95" i="1" s="1"/>
  <c r="A96" i="1"/>
  <c r="R96" i="1" s="1"/>
  <c r="A97" i="1"/>
  <c r="R97" i="1" s="1"/>
  <c r="A98" i="1"/>
  <c r="R98" i="1" s="1"/>
  <c r="A99" i="1"/>
  <c r="R99" i="1" s="1"/>
  <c r="A100" i="1"/>
  <c r="R100" i="1" s="1"/>
  <c r="A101" i="1"/>
  <c r="R101" i="1" s="1"/>
  <c r="A102" i="1"/>
  <c r="R102" i="1" s="1"/>
  <c r="A103" i="1"/>
  <c r="R103" i="1" s="1"/>
  <c r="A104" i="1"/>
  <c r="R104" i="1" s="1"/>
  <c r="A105" i="1"/>
  <c r="R105" i="1" s="1"/>
  <c r="A106" i="1"/>
  <c r="R106" i="1" s="1"/>
  <c r="A107" i="1"/>
  <c r="R107" i="1" s="1"/>
  <c r="A108" i="1"/>
  <c r="R108" i="1" s="1"/>
  <c r="A109" i="1"/>
  <c r="R109" i="1" s="1"/>
  <c r="A110" i="1"/>
  <c r="R110" i="1" s="1"/>
  <c r="A111" i="1"/>
  <c r="R111" i="1" s="1"/>
  <c r="A112" i="1"/>
  <c r="R112" i="1" s="1"/>
  <c r="A113" i="1"/>
  <c r="R113" i="1" s="1"/>
  <c r="A114" i="1"/>
  <c r="R114" i="1" s="1"/>
  <c r="A115" i="1"/>
  <c r="R115" i="1" s="1"/>
  <c r="A116" i="1"/>
  <c r="R116" i="1" s="1"/>
  <c r="A117" i="1"/>
  <c r="R117" i="1" s="1"/>
  <c r="A118" i="1"/>
  <c r="R118" i="1" s="1"/>
  <c r="A119" i="1"/>
  <c r="R119" i="1" s="1"/>
  <c r="A120" i="1"/>
  <c r="R120" i="1" s="1"/>
  <c r="A121" i="1"/>
  <c r="R121" i="1" s="1"/>
  <c r="A122" i="1"/>
  <c r="R122" i="1" s="1"/>
  <c r="A123" i="1"/>
  <c r="R123" i="1" s="1"/>
  <c r="A124" i="1"/>
  <c r="R124" i="1" s="1"/>
  <c r="A125" i="1"/>
  <c r="R125" i="1" s="1"/>
  <c r="A126" i="1"/>
  <c r="R126" i="1" s="1"/>
  <c r="A127" i="1"/>
  <c r="R127" i="1" s="1"/>
  <c r="A128" i="1"/>
  <c r="R128" i="1" s="1"/>
  <c r="A129" i="1"/>
  <c r="R129" i="1" s="1"/>
  <c r="A130" i="1"/>
  <c r="R130" i="1" s="1"/>
  <c r="A131" i="1"/>
  <c r="R131" i="1" s="1"/>
  <c r="A132" i="1"/>
  <c r="R132" i="1" s="1"/>
  <c r="A133" i="1"/>
  <c r="R133" i="1" s="1"/>
  <c r="A134" i="1"/>
  <c r="R134" i="1" s="1"/>
  <c r="A135" i="1"/>
  <c r="R135" i="1" s="1"/>
  <c r="A136" i="1"/>
  <c r="R136" i="1" s="1"/>
  <c r="A137" i="1"/>
  <c r="R137" i="1" s="1"/>
  <c r="A138" i="1"/>
  <c r="R138" i="1" s="1"/>
  <c r="A139" i="1"/>
  <c r="R139" i="1" s="1"/>
  <c r="A140" i="1"/>
  <c r="R140" i="1" s="1"/>
  <c r="A141" i="1"/>
  <c r="R141" i="1" s="1"/>
  <c r="A142" i="1"/>
  <c r="R142" i="1" s="1"/>
  <c r="A143" i="1"/>
  <c r="R143" i="1" s="1"/>
  <c r="A144" i="1"/>
  <c r="R144" i="1" s="1"/>
  <c r="A145" i="1"/>
  <c r="R145" i="1" s="1"/>
  <c r="A146" i="1"/>
  <c r="R146" i="1" s="1"/>
  <c r="A147" i="1"/>
  <c r="R147" i="1" s="1"/>
  <c r="A148" i="1"/>
  <c r="R148" i="1" s="1"/>
  <c r="A149" i="1"/>
  <c r="R149" i="1" s="1"/>
  <c r="A150" i="1"/>
  <c r="R150" i="1" s="1"/>
  <c r="A151" i="1"/>
  <c r="R151" i="1" s="1"/>
  <c r="A152" i="1"/>
  <c r="R152" i="1" s="1"/>
  <c r="A153" i="1"/>
  <c r="R153" i="1" s="1"/>
  <c r="A154" i="1"/>
  <c r="R154" i="1" s="1"/>
  <c r="A155" i="1"/>
  <c r="R155" i="1" s="1"/>
  <c r="A156" i="1"/>
  <c r="R156" i="1" s="1"/>
  <c r="A157" i="1"/>
  <c r="R157" i="1" s="1"/>
  <c r="A158" i="1"/>
  <c r="R158" i="1" s="1"/>
  <c r="A159" i="1"/>
  <c r="R159" i="1" s="1"/>
  <c r="A160" i="1"/>
  <c r="R160" i="1" s="1"/>
  <c r="A161" i="1"/>
  <c r="R161" i="1" s="1"/>
  <c r="A162" i="1"/>
  <c r="R162" i="1" s="1"/>
  <c r="A163" i="1"/>
  <c r="R163" i="1" s="1"/>
  <c r="A164" i="1"/>
  <c r="R164" i="1" s="1"/>
  <c r="A165" i="1"/>
  <c r="R165" i="1" s="1"/>
  <c r="A166" i="1"/>
  <c r="R166" i="1" s="1"/>
  <c r="A167" i="1"/>
  <c r="R167" i="1" s="1"/>
  <c r="A168" i="1"/>
  <c r="R168" i="1" s="1"/>
  <c r="A169" i="1"/>
  <c r="R169" i="1" s="1"/>
  <c r="A170" i="1"/>
  <c r="R170" i="1" s="1"/>
  <c r="A171" i="1"/>
  <c r="R171" i="1" s="1"/>
  <c r="A172" i="1"/>
  <c r="R172" i="1" s="1"/>
  <c r="A173" i="1"/>
  <c r="R173" i="1" s="1"/>
  <c r="A174" i="1"/>
  <c r="R174" i="1" s="1"/>
  <c r="A175" i="1"/>
  <c r="R175" i="1" s="1"/>
  <c r="A176" i="1"/>
  <c r="R176" i="1" s="1"/>
  <c r="A177" i="1"/>
  <c r="R177" i="1" s="1"/>
  <c r="A178" i="1"/>
  <c r="R178" i="1" s="1"/>
  <c r="A179" i="1"/>
  <c r="R179" i="1" s="1"/>
  <c r="A180" i="1"/>
  <c r="R180" i="1" s="1"/>
  <c r="A181" i="1"/>
  <c r="R181" i="1" s="1"/>
  <c r="A182" i="1"/>
  <c r="R182" i="1" s="1"/>
  <c r="A183" i="1"/>
  <c r="R183" i="1" s="1"/>
  <c r="A184" i="1"/>
  <c r="R184" i="1" s="1"/>
  <c r="A185" i="1"/>
  <c r="R185" i="1" s="1"/>
  <c r="A186" i="1"/>
  <c r="R186" i="1" s="1"/>
  <c r="A187" i="1"/>
  <c r="R187" i="1" s="1"/>
  <c r="A188" i="1"/>
  <c r="R188" i="1" s="1"/>
  <c r="A189" i="1"/>
  <c r="R189" i="1" s="1"/>
  <c r="A190" i="1"/>
  <c r="R190" i="1" s="1"/>
  <c r="A191" i="1"/>
  <c r="R191" i="1" s="1"/>
  <c r="A192" i="1"/>
  <c r="R192" i="1" s="1"/>
  <c r="A193" i="1"/>
  <c r="R193" i="1" s="1"/>
  <c r="A194" i="1"/>
  <c r="R194" i="1" s="1"/>
  <c r="A195" i="1"/>
  <c r="R195" i="1" s="1"/>
  <c r="A196" i="1"/>
  <c r="R196" i="1" s="1"/>
  <c r="A197" i="1"/>
  <c r="R197" i="1" s="1"/>
  <c r="A198" i="1"/>
  <c r="R198" i="1" s="1"/>
  <c r="A199" i="1"/>
  <c r="R199" i="1" s="1"/>
  <c r="A200" i="1"/>
  <c r="R200" i="1" s="1"/>
  <c r="A201" i="1"/>
  <c r="R201" i="1" s="1"/>
  <c r="V8" i="5"/>
  <c r="W8" i="5" s="1"/>
  <c r="V7" i="5"/>
  <c r="W7" i="5" s="1"/>
  <c r="S55" i="1"/>
  <c r="T55" i="1" s="1"/>
  <c r="A55" i="1"/>
  <c r="R55" i="1" s="1"/>
  <c r="S65" i="1"/>
  <c r="T65" i="1" s="1"/>
  <c r="A65" i="1"/>
  <c r="R65" i="1" s="1"/>
  <c r="S66" i="1"/>
  <c r="T66" i="1" s="1"/>
  <c r="A66" i="1"/>
  <c r="R66" i="1" s="1"/>
  <c r="S201" i="1"/>
  <c r="T201" i="1" s="1"/>
  <c r="S200" i="1"/>
  <c r="T200" i="1" s="1"/>
  <c r="S199" i="1"/>
  <c r="T199" i="1" s="1"/>
  <c r="S198" i="1"/>
  <c r="T198" i="1" s="1"/>
  <c r="S197" i="1"/>
  <c r="T197" i="1" s="1"/>
  <c r="S196" i="1"/>
  <c r="T196" i="1" s="1"/>
  <c r="S195" i="1"/>
  <c r="T195" i="1" s="1"/>
  <c r="S194" i="1"/>
  <c r="T194" i="1" s="1"/>
  <c r="S193" i="1"/>
  <c r="T193" i="1" s="1"/>
  <c r="S192" i="1"/>
  <c r="T192" i="1" s="1"/>
  <c r="S191" i="1"/>
  <c r="T191" i="1" s="1"/>
  <c r="S190" i="1"/>
  <c r="T190" i="1" s="1"/>
  <c r="S189" i="1"/>
  <c r="T189" i="1" s="1"/>
  <c r="S188" i="1"/>
  <c r="T188" i="1" s="1"/>
  <c r="S187" i="1"/>
  <c r="T187" i="1" s="1"/>
  <c r="S186" i="1"/>
  <c r="T186" i="1" s="1"/>
  <c r="S185" i="1"/>
  <c r="T185" i="1" s="1"/>
  <c r="S184" i="1"/>
  <c r="T184" i="1" s="1"/>
  <c r="S183" i="1"/>
  <c r="T183" i="1" s="1"/>
  <c r="S182" i="1"/>
  <c r="T182" i="1" s="1"/>
  <c r="S181" i="1"/>
  <c r="T181" i="1" s="1"/>
  <c r="S180" i="1"/>
  <c r="T180" i="1" s="1"/>
  <c r="S179" i="1"/>
  <c r="T179" i="1" s="1"/>
  <c r="S178" i="1"/>
  <c r="T178" i="1" s="1"/>
  <c r="S177" i="1"/>
  <c r="T177" i="1" s="1"/>
  <c r="S176" i="1"/>
  <c r="T176" i="1" s="1"/>
  <c r="S175" i="1"/>
  <c r="T175" i="1" s="1"/>
  <c r="S174" i="1"/>
  <c r="T174" i="1" s="1"/>
  <c r="S173" i="1"/>
  <c r="T173" i="1" s="1"/>
  <c r="S172" i="1"/>
  <c r="T172" i="1" s="1"/>
  <c r="S171" i="1"/>
  <c r="T171" i="1" s="1"/>
  <c r="S170" i="1"/>
  <c r="T170" i="1" s="1"/>
  <c r="S169" i="1"/>
  <c r="T169" i="1" s="1"/>
  <c r="S168" i="1"/>
  <c r="T168" i="1" s="1"/>
  <c r="S167" i="1"/>
  <c r="T167" i="1" s="1"/>
  <c r="S166" i="1"/>
  <c r="T166" i="1" s="1"/>
  <c r="S165" i="1"/>
  <c r="T165" i="1" s="1"/>
  <c r="S164" i="1"/>
  <c r="T164" i="1" s="1"/>
  <c r="S163" i="1"/>
  <c r="T163" i="1" s="1"/>
  <c r="S162" i="1"/>
  <c r="T162" i="1" s="1"/>
  <c r="S161" i="1"/>
  <c r="T161" i="1" s="1"/>
  <c r="S160" i="1"/>
  <c r="T160" i="1" s="1"/>
  <c r="S159" i="1"/>
  <c r="T159" i="1" s="1"/>
  <c r="S158" i="1"/>
  <c r="T158" i="1" s="1"/>
  <c r="S157" i="1"/>
  <c r="T157" i="1" s="1"/>
  <c r="S156" i="1"/>
  <c r="T156" i="1" s="1"/>
  <c r="S155" i="1"/>
  <c r="T155" i="1" s="1"/>
  <c r="S154" i="1"/>
  <c r="T154" i="1" s="1"/>
  <c r="S153" i="1"/>
  <c r="T153" i="1" s="1"/>
  <c r="S152" i="1"/>
  <c r="T152" i="1" s="1"/>
  <c r="S151" i="1"/>
  <c r="T151" i="1" s="1"/>
  <c r="S150" i="1"/>
  <c r="T150" i="1" s="1"/>
  <c r="S149" i="1"/>
  <c r="T149" i="1" s="1"/>
  <c r="S148" i="1"/>
  <c r="T148" i="1" s="1"/>
  <c r="S147" i="1"/>
  <c r="T147" i="1" s="1"/>
  <c r="S146" i="1"/>
  <c r="T146" i="1" s="1"/>
  <c r="S145" i="1"/>
  <c r="T145" i="1" s="1"/>
  <c r="S144" i="1"/>
  <c r="T144" i="1" s="1"/>
  <c r="S143" i="1"/>
  <c r="T143" i="1" s="1"/>
  <c r="S142" i="1"/>
  <c r="T142" i="1" s="1"/>
  <c r="S141" i="1"/>
  <c r="T141" i="1" s="1"/>
  <c r="S140" i="1"/>
  <c r="T140" i="1" s="1"/>
  <c r="S139" i="1"/>
  <c r="T139" i="1" s="1"/>
  <c r="S138" i="1"/>
  <c r="T138" i="1" s="1"/>
  <c r="S137" i="1"/>
  <c r="T137" i="1" s="1"/>
  <c r="S136" i="1"/>
  <c r="T136" i="1" s="1"/>
  <c r="S135" i="1"/>
  <c r="T135" i="1" s="1"/>
  <c r="S134" i="1"/>
  <c r="T134" i="1" s="1"/>
  <c r="S133" i="1"/>
  <c r="T133" i="1" s="1"/>
  <c r="S132" i="1"/>
  <c r="T132" i="1" s="1"/>
  <c r="S131" i="1"/>
  <c r="T131" i="1" s="1"/>
  <c r="S130" i="1"/>
  <c r="T130" i="1" s="1"/>
  <c r="S129" i="1"/>
  <c r="T129" i="1" s="1"/>
  <c r="S128" i="1"/>
  <c r="T128" i="1" s="1"/>
  <c r="S127" i="1"/>
  <c r="T127" i="1" s="1"/>
  <c r="S126" i="1"/>
  <c r="T126" i="1" s="1"/>
  <c r="S125" i="1"/>
  <c r="T125" i="1" s="1"/>
  <c r="S124" i="1"/>
  <c r="T124" i="1" s="1"/>
  <c r="S123" i="1"/>
  <c r="T123" i="1" s="1"/>
  <c r="E11" i="4"/>
  <c r="A8" i="1"/>
  <c r="A9" i="1"/>
  <c r="R9" i="1" s="1"/>
  <c r="A10" i="1"/>
  <c r="R10" i="1" s="1"/>
  <c r="A11" i="1"/>
  <c r="R11" i="1" s="1"/>
  <c r="A12" i="1"/>
  <c r="A13" i="1"/>
  <c r="R13" i="1" s="1"/>
  <c r="A14" i="1"/>
  <c r="R14" i="1" s="1"/>
  <c r="A15" i="1"/>
  <c r="R15" i="1" s="1"/>
  <c r="A16" i="1"/>
  <c r="A17" i="1"/>
  <c r="A18" i="1"/>
  <c r="R18" i="1" s="1"/>
  <c r="A19" i="1"/>
  <c r="R19" i="1" s="1"/>
  <c r="A20" i="1"/>
  <c r="R20" i="1" s="1"/>
  <c r="A21" i="1"/>
  <c r="A22" i="1"/>
  <c r="R22" i="1" s="1"/>
  <c r="A23" i="1"/>
  <c r="R23" i="1" s="1"/>
  <c r="A24" i="1"/>
  <c r="A25" i="1"/>
  <c r="A26" i="1"/>
  <c r="R26" i="1" s="1"/>
  <c r="A27" i="1"/>
  <c r="R27" i="1" s="1"/>
  <c r="A28" i="1"/>
  <c r="R28" i="1" s="1"/>
  <c r="A29" i="1"/>
  <c r="A30" i="1"/>
  <c r="R30" i="1" s="1"/>
  <c r="A31" i="1"/>
  <c r="R31" i="1" s="1"/>
  <c r="A32" i="1"/>
  <c r="A33" i="1"/>
  <c r="A34" i="1"/>
  <c r="R34" i="1" s="1"/>
  <c r="A35" i="1"/>
  <c r="R35" i="1" s="1"/>
  <c r="A36" i="1"/>
  <c r="R36" i="1" s="1"/>
  <c r="A37" i="1"/>
  <c r="A38" i="1"/>
  <c r="R38" i="1" s="1"/>
  <c r="A39" i="1"/>
  <c r="R39" i="1" s="1"/>
  <c r="A40" i="1"/>
  <c r="A41" i="1"/>
  <c r="A42" i="1"/>
  <c r="R42" i="1" s="1"/>
  <c r="A43" i="1"/>
  <c r="R43" i="1" s="1"/>
  <c r="A44" i="1"/>
  <c r="R44" i="1" s="1"/>
  <c r="A45" i="1"/>
  <c r="A46" i="1"/>
  <c r="R46" i="1" s="1"/>
  <c r="A47" i="1"/>
  <c r="R47" i="1" s="1"/>
  <c r="A48" i="1"/>
  <c r="R48" i="1" s="1"/>
  <c r="A49" i="1"/>
  <c r="R49" i="1" s="1"/>
  <c r="A51" i="1"/>
  <c r="R51" i="1" s="1"/>
  <c r="A52" i="1"/>
  <c r="R52" i="1" s="1"/>
  <c r="A53" i="1"/>
  <c r="R53" i="1" s="1"/>
  <c r="A54" i="1"/>
  <c r="R54" i="1" s="1"/>
  <c r="A56" i="1"/>
  <c r="R56" i="1" s="1"/>
  <c r="A57" i="1"/>
  <c r="R57" i="1" s="1"/>
  <c r="A58" i="1"/>
  <c r="R58" i="1" s="1"/>
  <c r="A59" i="1"/>
  <c r="R59" i="1" s="1"/>
  <c r="A60" i="1"/>
  <c r="R60" i="1" s="1"/>
  <c r="A61" i="1"/>
  <c r="R61" i="1" s="1"/>
  <c r="A62" i="1"/>
  <c r="R62" i="1" s="1"/>
  <c r="A63" i="1"/>
  <c r="R63" i="1" s="1"/>
  <c r="A64" i="1"/>
  <c r="R64" i="1" s="1"/>
  <c r="A67" i="1"/>
  <c r="R67" i="1" s="1"/>
  <c r="A68" i="1"/>
  <c r="R68" i="1" s="1"/>
  <c r="A69" i="1"/>
  <c r="R69" i="1" s="1"/>
  <c r="A70" i="1"/>
  <c r="R70" i="1" s="1"/>
  <c r="A71" i="1"/>
  <c r="R71" i="1" s="1"/>
  <c r="A72" i="1"/>
  <c r="R72" i="1" s="1"/>
  <c r="A73" i="1"/>
  <c r="R73" i="1" s="1"/>
  <c r="A74" i="1"/>
  <c r="R74" i="1" s="1"/>
  <c r="A75" i="1"/>
  <c r="R75" i="1" s="1"/>
  <c r="A76" i="1"/>
  <c r="R76" i="1" s="1"/>
  <c r="A77" i="1"/>
  <c r="R77" i="1" s="1"/>
  <c r="A78" i="1"/>
  <c r="R78" i="1" s="1"/>
  <c r="A79" i="1"/>
  <c r="R79" i="1" s="1"/>
  <c r="A80" i="1"/>
  <c r="R80" i="1" s="1"/>
  <c r="A81" i="1"/>
  <c r="R81" i="1" s="1"/>
  <c r="A82" i="1"/>
  <c r="R82" i="1" s="1"/>
  <c r="A83" i="1"/>
  <c r="R83" i="1" s="1"/>
  <c r="A84" i="1"/>
  <c r="R84" i="1" s="1"/>
  <c r="A7" i="1"/>
  <c r="S68" i="1"/>
  <c r="T68" i="1" s="1"/>
  <c r="S111" i="1"/>
  <c r="T111" i="1" s="1"/>
  <c r="S112" i="1"/>
  <c r="T112" i="1" s="1"/>
  <c r="S113" i="1"/>
  <c r="T113" i="1" s="1"/>
  <c r="S114" i="1"/>
  <c r="T114" i="1" s="1"/>
  <c r="S115" i="1"/>
  <c r="T115" i="1" s="1"/>
  <c r="S116" i="1"/>
  <c r="T116" i="1" s="1"/>
  <c r="S117" i="1"/>
  <c r="T117" i="1" s="1"/>
  <c r="S118" i="1"/>
  <c r="T118" i="1" s="1"/>
  <c r="S119" i="1"/>
  <c r="T119" i="1" s="1"/>
  <c r="S120" i="1"/>
  <c r="T120" i="1" s="1"/>
  <c r="S121" i="1"/>
  <c r="T121" i="1" s="1"/>
  <c r="S122" i="1"/>
  <c r="T122" i="1" s="1"/>
  <c r="S98" i="1"/>
  <c r="T98" i="1" s="1"/>
  <c r="S99" i="1"/>
  <c r="T99" i="1" s="1"/>
  <c r="S100" i="1"/>
  <c r="T100" i="1" s="1"/>
  <c r="S101" i="1"/>
  <c r="T101" i="1" s="1"/>
  <c r="S102" i="1"/>
  <c r="T102" i="1" s="1"/>
  <c r="S103" i="1"/>
  <c r="T103" i="1" s="1"/>
  <c r="S104" i="1"/>
  <c r="T104" i="1" s="1"/>
  <c r="S105" i="1"/>
  <c r="T105" i="1" s="1"/>
  <c r="S106" i="1"/>
  <c r="T106" i="1" s="1"/>
  <c r="S107" i="1"/>
  <c r="T107" i="1" s="1"/>
  <c r="S108" i="1"/>
  <c r="T108" i="1" s="1"/>
  <c r="S109" i="1"/>
  <c r="T109" i="1" s="1"/>
  <c r="S110" i="1"/>
  <c r="T110" i="1" s="1"/>
  <c r="S58" i="1"/>
  <c r="T58" i="1" s="1"/>
  <c r="S57" i="1"/>
  <c r="T57" i="1" s="1"/>
  <c r="S56" i="1"/>
  <c r="T56" i="1" s="1"/>
  <c r="S97" i="1"/>
  <c r="T97" i="1" s="1"/>
  <c r="S96" i="1"/>
  <c r="T96" i="1" s="1"/>
  <c r="S95" i="1"/>
  <c r="T95" i="1" s="1"/>
  <c r="S94" i="1"/>
  <c r="T94" i="1" s="1"/>
  <c r="S93" i="1"/>
  <c r="T93" i="1" s="1"/>
  <c r="S92" i="1"/>
  <c r="T92" i="1" s="1"/>
  <c r="S91" i="1"/>
  <c r="T91" i="1" s="1"/>
  <c r="S90" i="1"/>
  <c r="T90" i="1" s="1"/>
  <c r="S89" i="1"/>
  <c r="T89" i="1" s="1"/>
  <c r="S88" i="1"/>
  <c r="T88" i="1" s="1"/>
  <c r="S87" i="1"/>
  <c r="T87" i="1" s="1"/>
  <c r="S86" i="1"/>
  <c r="T86" i="1" s="1"/>
  <c r="S85" i="1"/>
  <c r="T85" i="1" s="1"/>
  <c r="S84" i="1"/>
  <c r="T84" i="1" s="1"/>
  <c r="S83" i="1"/>
  <c r="T83" i="1" s="1"/>
  <c r="S82" i="1"/>
  <c r="T82" i="1" s="1"/>
  <c r="S81" i="1"/>
  <c r="T81" i="1" s="1"/>
  <c r="S80" i="1"/>
  <c r="T80" i="1" s="1"/>
  <c r="S79" i="1"/>
  <c r="T79" i="1" s="1"/>
  <c r="S78" i="1"/>
  <c r="T78" i="1" s="1"/>
  <c r="S77" i="1"/>
  <c r="T77" i="1" s="1"/>
  <c r="S76" i="1"/>
  <c r="T76" i="1" s="1"/>
  <c r="S75" i="1"/>
  <c r="T75" i="1" s="1"/>
  <c r="S74" i="1"/>
  <c r="T74" i="1" s="1"/>
  <c r="S73" i="1"/>
  <c r="T73" i="1" s="1"/>
  <c r="S72" i="1"/>
  <c r="T72" i="1" s="1"/>
  <c r="S71" i="1"/>
  <c r="T71" i="1" s="1"/>
  <c r="S70" i="1"/>
  <c r="T70" i="1" s="1"/>
  <c r="S69" i="1"/>
  <c r="T69" i="1" s="1"/>
  <c r="S67" i="1"/>
  <c r="T67" i="1" s="1"/>
  <c r="S64" i="1"/>
  <c r="T64" i="1" s="1"/>
  <c r="S63" i="1"/>
  <c r="T63" i="1" s="1"/>
  <c r="S62" i="1"/>
  <c r="T62" i="1" s="1"/>
  <c r="S61" i="1"/>
  <c r="T61" i="1" s="1"/>
  <c r="S8" i="1"/>
  <c r="T8" i="1" s="1"/>
  <c r="S9" i="1"/>
  <c r="T9" i="1" s="1"/>
  <c r="S10" i="1"/>
  <c r="T10" i="1" s="1"/>
  <c r="S11" i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S51" i="1"/>
  <c r="T51" i="1" s="1"/>
  <c r="S52" i="1"/>
  <c r="T52" i="1" s="1"/>
  <c r="S53" i="1"/>
  <c r="T53" i="1" s="1"/>
  <c r="S54" i="1"/>
  <c r="T54" i="1" s="1"/>
  <c r="S59" i="1"/>
  <c r="T59" i="1" s="1"/>
  <c r="S60" i="1"/>
  <c r="T60" i="1" s="1"/>
  <c r="S7" i="1"/>
  <c r="T7" i="1" s="1"/>
  <c r="T1612" i="5" l="1"/>
  <c r="I1612" i="5" s="1"/>
  <c r="A1612" i="5" s="1"/>
  <c r="T1526" i="5"/>
  <c r="I1526" i="5" s="1"/>
  <c r="A1526" i="5" s="1"/>
  <c r="T1522" i="5"/>
  <c r="I1522" i="5" s="1"/>
  <c r="A1522" i="5" s="1"/>
  <c r="T1527" i="5"/>
  <c r="I1527" i="5" s="1"/>
  <c r="A1527" i="5" s="1"/>
  <c r="T1528" i="5"/>
  <c r="I1528" i="5" s="1"/>
  <c r="A1528" i="5" s="1"/>
  <c r="T1519" i="5"/>
  <c r="I1519" i="5" s="1"/>
  <c r="A1519" i="5" s="1"/>
  <c r="T1518" i="5"/>
  <c r="I1518" i="5" s="1"/>
  <c r="A1518" i="5" s="1"/>
  <c r="T1507" i="5"/>
  <c r="I1507" i="5" s="1"/>
  <c r="A1507" i="5" s="1"/>
  <c r="T1516" i="5"/>
  <c r="I1516" i="5" s="1"/>
  <c r="A1516" i="5" s="1"/>
  <c r="T1517" i="5"/>
  <c r="I1517" i="5" s="1"/>
  <c r="A1517" i="5" s="1"/>
  <c r="T1513" i="5"/>
  <c r="I1513" i="5" s="1"/>
  <c r="A1513" i="5" s="1"/>
  <c r="T1514" i="5"/>
  <c r="I1514" i="5" s="1"/>
  <c r="A1514" i="5" s="1"/>
  <c r="T1625" i="5"/>
  <c r="I1625" i="5" s="1"/>
  <c r="A1625" i="5" s="1"/>
  <c r="T1620" i="5"/>
  <c r="I1620" i="5" s="1"/>
  <c r="A1620" i="5" s="1"/>
  <c r="T1621" i="5"/>
  <c r="I1621" i="5" s="1"/>
  <c r="A1621" i="5" s="1"/>
  <c r="T1619" i="5"/>
  <c r="I1619" i="5" s="1"/>
  <c r="A1619" i="5" s="1"/>
  <c r="T1618" i="5"/>
  <c r="I1618" i="5" s="1"/>
  <c r="A1618" i="5" s="1"/>
  <c r="T1617" i="5"/>
  <c r="I1617" i="5" s="1"/>
  <c r="A1617" i="5" s="1"/>
  <c r="T1616" i="5"/>
  <c r="I1616" i="5" s="1"/>
  <c r="A1616" i="5" s="1"/>
  <c r="T1475" i="5"/>
  <c r="I1475" i="5" s="1"/>
  <c r="A1475" i="5" s="1"/>
  <c r="T1474" i="5"/>
  <c r="I1474" i="5" s="1"/>
  <c r="A1474" i="5" s="1"/>
  <c r="T516" i="5"/>
  <c r="I516" i="5" s="1"/>
  <c r="A516" i="5" s="1"/>
  <c r="T517" i="5"/>
  <c r="I517" i="5" s="1"/>
  <c r="A517" i="5" s="1"/>
  <c r="T518" i="5"/>
  <c r="I518" i="5" s="1"/>
  <c r="A518" i="5" s="1"/>
  <c r="T515" i="5"/>
  <c r="I515" i="5" s="1"/>
  <c r="A515" i="5" s="1"/>
  <c r="T927" i="5"/>
  <c r="I927" i="5" s="1"/>
  <c r="A927" i="5" s="1"/>
  <c r="T929" i="5"/>
  <c r="I929" i="5" s="1"/>
  <c r="A929" i="5" s="1"/>
  <c r="T182" i="5"/>
  <c r="I182" i="5" s="1"/>
  <c r="A182" i="5" s="1"/>
  <c r="T190" i="5"/>
  <c r="I190" i="5" s="1"/>
  <c r="A190" i="5" s="1"/>
  <c r="T149" i="5"/>
  <c r="I149" i="5" s="1"/>
  <c r="A149" i="5" s="1"/>
  <c r="T174" i="5"/>
  <c r="I174" i="5" s="1"/>
  <c r="A174" i="5" s="1"/>
  <c r="T141" i="5"/>
  <c r="I141" i="5" s="1"/>
  <c r="A141" i="5" s="1"/>
  <c r="T115" i="5"/>
  <c r="I115" i="5" s="1"/>
  <c r="A115" i="5" s="1"/>
  <c r="T131" i="5"/>
  <c r="I131" i="5" s="1"/>
  <c r="A131" i="5" s="1"/>
  <c r="T99" i="5"/>
  <c r="I99" i="5" s="1"/>
  <c r="A99" i="5" s="1"/>
  <c r="T107" i="5"/>
  <c r="I107" i="5" s="1"/>
  <c r="A107" i="5" s="1"/>
  <c r="T91" i="5"/>
  <c r="I91" i="5" s="1"/>
  <c r="A91" i="5" s="1"/>
  <c r="T83" i="5"/>
  <c r="I83" i="5" s="1"/>
  <c r="A83" i="5" s="1"/>
  <c r="T67" i="5"/>
  <c r="I67" i="5" s="1"/>
  <c r="A67" i="5" s="1"/>
  <c r="T75" i="5"/>
  <c r="I75" i="5" s="1"/>
  <c r="A75" i="5" s="1"/>
  <c r="T50" i="5"/>
  <c r="I50" i="5" s="1"/>
  <c r="A50" i="5" s="1"/>
  <c r="T58" i="5"/>
  <c r="I58" i="5" s="1"/>
  <c r="A58" i="5" s="1"/>
  <c r="T42" i="5"/>
  <c r="I42" i="5" s="1"/>
  <c r="A42" i="5" s="1"/>
  <c r="I24" i="5"/>
  <c r="A24" i="5" s="1"/>
  <c r="T32" i="5"/>
  <c r="I32" i="5" s="1"/>
  <c r="A32" i="5" s="1"/>
  <c r="T1709" i="5"/>
  <c r="I1709" i="5" s="1"/>
  <c r="A1709" i="5" s="1"/>
  <c r="T1713" i="5"/>
  <c r="I1713" i="5" s="1"/>
  <c r="A1713" i="5" s="1"/>
  <c r="T1710" i="5"/>
  <c r="I1710" i="5" s="1"/>
  <c r="A1710" i="5" s="1"/>
  <c r="T1714" i="5"/>
  <c r="I1714" i="5" s="1"/>
  <c r="A1714" i="5" s="1"/>
  <c r="T1708" i="5"/>
  <c r="I1708" i="5" s="1"/>
  <c r="A1708" i="5" s="1"/>
  <c r="T1711" i="5"/>
  <c r="I1711" i="5" s="1"/>
  <c r="A1711" i="5" s="1"/>
  <c r="T1715" i="5"/>
  <c r="I1715" i="5" s="1"/>
  <c r="A1715" i="5" s="1"/>
  <c r="T1712" i="5"/>
  <c r="I1712" i="5" s="1"/>
  <c r="A1712" i="5" s="1"/>
  <c r="T1699" i="5"/>
  <c r="I1699" i="5" s="1"/>
  <c r="A1699" i="5" s="1"/>
  <c r="T1703" i="5"/>
  <c r="I1703" i="5" s="1"/>
  <c r="A1703" i="5" s="1"/>
  <c r="T1707" i="5"/>
  <c r="I1707" i="5" s="1"/>
  <c r="A1707" i="5" s="1"/>
  <c r="T1700" i="5"/>
  <c r="I1700" i="5" s="1"/>
  <c r="A1700" i="5" s="1"/>
  <c r="T1704" i="5"/>
  <c r="I1704" i="5" s="1"/>
  <c r="A1704" i="5" s="1"/>
  <c r="T1716" i="5"/>
  <c r="I1716" i="5" s="1"/>
  <c r="A1716" i="5" s="1"/>
  <c r="T1706" i="5"/>
  <c r="I1706" i="5" s="1"/>
  <c r="A1706" i="5" s="1"/>
  <c r="T1698" i="5"/>
  <c r="I1698" i="5" s="1"/>
  <c r="A1698" i="5" s="1"/>
  <c r="T1701" i="5"/>
  <c r="I1701" i="5" s="1"/>
  <c r="A1701" i="5" s="1"/>
  <c r="T1705" i="5"/>
  <c r="I1705" i="5" s="1"/>
  <c r="A1705" i="5" s="1"/>
  <c r="T1697" i="5"/>
  <c r="I1697" i="5" s="1"/>
  <c r="A1697" i="5" s="1"/>
  <c r="T1702" i="5"/>
  <c r="I1702" i="5" s="1"/>
  <c r="A1702" i="5" s="1"/>
  <c r="T1687" i="5"/>
  <c r="I1687" i="5" s="1"/>
  <c r="A1687" i="5" s="1"/>
  <c r="T1688" i="5"/>
  <c r="I1688" i="5" s="1"/>
  <c r="A1688" i="5" s="1"/>
  <c r="T1689" i="5"/>
  <c r="I1689" i="5" s="1"/>
  <c r="A1689" i="5" s="1"/>
  <c r="T1695" i="5"/>
  <c r="I1695" i="5" s="1"/>
  <c r="A1695" i="5" s="1"/>
  <c r="T1696" i="5"/>
  <c r="I1696" i="5" s="1"/>
  <c r="A1696" i="5" s="1"/>
  <c r="T1237" i="5"/>
  <c r="I1237" i="5" s="1"/>
  <c r="A1237" i="5" s="1"/>
  <c r="T1216" i="5"/>
  <c r="I1216" i="5" s="1"/>
  <c r="A1216" i="5" s="1"/>
  <c r="T1068" i="5"/>
  <c r="I1068" i="5" s="1"/>
  <c r="A1068" i="5" s="1"/>
  <c r="T1070" i="5"/>
  <c r="I1070" i="5" s="1"/>
  <c r="A1070" i="5" s="1"/>
  <c r="T1071" i="5"/>
  <c r="I1071" i="5" s="1"/>
  <c r="A1071" i="5" s="1"/>
  <c r="T1069" i="5"/>
  <c r="I1069" i="5" s="1"/>
  <c r="A1069" i="5" s="1"/>
  <c r="T336" i="5"/>
  <c r="I336" i="5" s="1"/>
  <c r="A336" i="5" s="1"/>
  <c r="T337" i="5"/>
  <c r="I337" i="5" s="1"/>
  <c r="A337" i="5" s="1"/>
  <c r="T332" i="5"/>
  <c r="I332" i="5" s="1"/>
  <c r="A332" i="5" s="1"/>
  <c r="T339" i="5"/>
  <c r="I339" i="5" s="1"/>
  <c r="A339" i="5" s="1"/>
  <c r="T335" i="5"/>
  <c r="I335" i="5" s="1"/>
  <c r="A335" i="5" s="1"/>
  <c r="T338" i="5"/>
  <c r="I338" i="5" s="1"/>
  <c r="A338" i="5" s="1"/>
  <c r="T340" i="5"/>
  <c r="I340" i="5" s="1"/>
  <c r="A340" i="5" s="1"/>
  <c r="T333" i="5"/>
  <c r="I333" i="5" s="1"/>
  <c r="A333" i="5" s="1"/>
  <c r="T334" i="5"/>
  <c r="I334" i="5" s="1"/>
  <c r="A334" i="5" s="1"/>
  <c r="T331" i="5"/>
  <c r="I331" i="5" s="1"/>
  <c r="A331" i="5" s="1"/>
  <c r="T330" i="5"/>
  <c r="I330" i="5" s="1"/>
  <c r="A330" i="5" s="1"/>
  <c r="T329" i="5"/>
  <c r="I329" i="5" s="1"/>
  <c r="A329" i="5" s="1"/>
  <c r="T322" i="5"/>
  <c r="I322" i="5" s="1"/>
  <c r="A322" i="5" s="1"/>
  <c r="T325" i="5"/>
  <c r="I325" i="5" s="1"/>
  <c r="A325" i="5" s="1"/>
  <c r="T321" i="5"/>
  <c r="I321" i="5" s="1"/>
  <c r="A321" i="5" s="1"/>
  <c r="T326" i="5"/>
  <c r="I326" i="5" s="1"/>
  <c r="A326" i="5" s="1"/>
  <c r="T323" i="5"/>
  <c r="I323" i="5" s="1"/>
  <c r="A323" i="5" s="1"/>
  <c r="T327" i="5"/>
  <c r="I327" i="5" s="1"/>
  <c r="A327" i="5" s="1"/>
  <c r="T324" i="5"/>
  <c r="I324" i="5" s="1"/>
  <c r="A324" i="5" s="1"/>
  <c r="T328" i="5"/>
  <c r="I328" i="5" s="1"/>
  <c r="A328" i="5" s="1"/>
  <c r="T316" i="5"/>
  <c r="I316" i="5" s="1"/>
  <c r="A316" i="5" s="1"/>
  <c r="T320" i="5"/>
  <c r="I320" i="5" s="1"/>
  <c r="A320" i="5" s="1"/>
  <c r="T310" i="5"/>
  <c r="I310" i="5" s="1"/>
  <c r="A310" i="5" s="1"/>
  <c r="T314" i="5"/>
  <c r="I314" i="5" s="1"/>
  <c r="A314" i="5" s="1"/>
  <c r="T317" i="5"/>
  <c r="I317" i="5" s="1"/>
  <c r="A317" i="5" s="1"/>
  <c r="T311" i="5"/>
  <c r="I311" i="5" s="1"/>
  <c r="A311" i="5" s="1"/>
  <c r="T315" i="5"/>
  <c r="I315" i="5" s="1"/>
  <c r="A315" i="5" s="1"/>
  <c r="T318" i="5"/>
  <c r="I318" i="5" s="1"/>
  <c r="A318" i="5" s="1"/>
  <c r="T312" i="5"/>
  <c r="I312" i="5" s="1"/>
  <c r="A312" i="5" s="1"/>
  <c r="T319" i="5"/>
  <c r="I319" i="5" s="1"/>
  <c r="A319" i="5" s="1"/>
  <c r="T309" i="5"/>
  <c r="I309" i="5" s="1"/>
  <c r="A309" i="5" s="1"/>
  <c r="T313" i="5"/>
  <c r="I313" i="5" s="1"/>
  <c r="A313" i="5" s="1"/>
  <c r="T308" i="5"/>
  <c r="I308" i="5" s="1"/>
  <c r="A308" i="5" s="1"/>
  <c r="T303" i="5"/>
  <c r="I303" i="5" s="1"/>
  <c r="A303" i="5" s="1"/>
  <c r="T307" i="5"/>
  <c r="I307" i="5" s="1"/>
  <c r="A307" i="5" s="1"/>
  <c r="T304" i="5"/>
  <c r="I304" i="5" s="1"/>
  <c r="A304" i="5" s="1"/>
  <c r="T302" i="5"/>
  <c r="I302" i="5" s="1"/>
  <c r="A302" i="5" s="1"/>
  <c r="T299" i="5"/>
  <c r="I299" i="5" s="1"/>
  <c r="A299" i="5" s="1"/>
  <c r="T305" i="5"/>
  <c r="I305" i="5" s="1"/>
  <c r="A305" i="5" s="1"/>
  <c r="T301" i="5"/>
  <c r="I301" i="5" s="1"/>
  <c r="A301" i="5" s="1"/>
  <c r="T300" i="5"/>
  <c r="I300" i="5" s="1"/>
  <c r="A300" i="5" s="1"/>
  <c r="T306" i="5"/>
  <c r="I306" i="5" s="1"/>
  <c r="A306" i="5" s="1"/>
  <c r="T1490" i="5"/>
  <c r="T1720" i="5"/>
  <c r="I1720" i="5" s="1"/>
  <c r="A1720" i="5" s="1"/>
  <c r="T1718" i="5"/>
  <c r="I1718" i="5" s="1"/>
  <c r="A1718" i="5" s="1"/>
  <c r="T1719" i="5"/>
  <c r="I1719" i="5" s="1"/>
  <c r="A1719" i="5" s="1"/>
  <c r="T1717" i="5"/>
  <c r="I1717" i="5" s="1"/>
  <c r="A1717" i="5" s="1"/>
  <c r="T1693" i="5"/>
  <c r="I1693" i="5" s="1"/>
  <c r="A1693" i="5" s="1"/>
  <c r="T1694" i="5"/>
  <c r="I1694" i="5" s="1"/>
  <c r="A1694" i="5" s="1"/>
  <c r="T1671" i="5"/>
  <c r="I1671" i="5" s="1"/>
  <c r="A1671" i="5" s="1"/>
  <c r="T1685" i="5"/>
  <c r="I1685" i="5" s="1"/>
  <c r="A1685" i="5" s="1"/>
  <c r="T1690" i="5"/>
  <c r="I1690" i="5" s="1"/>
  <c r="A1690" i="5" s="1"/>
  <c r="T1683" i="5"/>
  <c r="I1683" i="5" s="1"/>
  <c r="A1683" i="5" s="1"/>
  <c r="T1691" i="5"/>
  <c r="I1691" i="5" s="1"/>
  <c r="A1691" i="5" s="1"/>
  <c r="T1684" i="5"/>
  <c r="I1684" i="5" s="1"/>
  <c r="A1684" i="5" s="1"/>
  <c r="T1692" i="5"/>
  <c r="I1692" i="5" s="1"/>
  <c r="A1692" i="5" s="1"/>
  <c r="T1678" i="5"/>
  <c r="I1678" i="5" s="1"/>
  <c r="A1678" i="5" s="1"/>
  <c r="T1680" i="5"/>
  <c r="I1680" i="5" s="1"/>
  <c r="A1680" i="5" s="1"/>
  <c r="T1681" i="5"/>
  <c r="I1681" i="5" s="1"/>
  <c r="A1681" i="5" s="1"/>
  <c r="T1682" i="5"/>
  <c r="I1682" i="5" s="1"/>
  <c r="A1682" i="5" s="1"/>
  <c r="T1679" i="5"/>
  <c r="I1679" i="5" s="1"/>
  <c r="A1679" i="5" s="1"/>
  <c r="T1675" i="5"/>
  <c r="I1675" i="5" s="1"/>
  <c r="A1675" i="5" s="1"/>
  <c r="T1676" i="5"/>
  <c r="I1676" i="5" s="1"/>
  <c r="A1676" i="5" s="1"/>
  <c r="T1677" i="5"/>
  <c r="I1677" i="5" s="1"/>
  <c r="A1677" i="5" s="1"/>
  <c r="T1674" i="5"/>
  <c r="I1674" i="5" s="1"/>
  <c r="A1674" i="5" s="1"/>
  <c r="T1657" i="5"/>
  <c r="I1657" i="5" s="1"/>
  <c r="A1657" i="5" s="1"/>
  <c r="T1658" i="5"/>
  <c r="I1658" i="5" s="1"/>
  <c r="A1658" i="5" s="1"/>
  <c r="T1661" i="5"/>
  <c r="I1661" i="5" s="1"/>
  <c r="A1661" i="5" s="1"/>
  <c r="T1662" i="5"/>
  <c r="I1662" i="5" s="1"/>
  <c r="A1662" i="5" s="1"/>
  <c r="T1666" i="5"/>
  <c r="I1666" i="5" s="1"/>
  <c r="A1666" i="5" s="1"/>
  <c r="T1670" i="5"/>
  <c r="I1670" i="5" s="1"/>
  <c r="A1670" i="5" s="1"/>
  <c r="T1663" i="5"/>
  <c r="I1663" i="5" s="1"/>
  <c r="A1663" i="5" s="1"/>
  <c r="T1667" i="5"/>
  <c r="I1667" i="5" s="1"/>
  <c r="A1667" i="5" s="1"/>
  <c r="T1672" i="5"/>
  <c r="I1672" i="5" s="1"/>
  <c r="A1672" i="5" s="1"/>
  <c r="T1664" i="5"/>
  <c r="I1664" i="5" s="1"/>
  <c r="A1664" i="5" s="1"/>
  <c r="T1668" i="5"/>
  <c r="I1668" i="5" s="1"/>
  <c r="A1668" i="5" s="1"/>
  <c r="T1673" i="5"/>
  <c r="I1673" i="5" s="1"/>
  <c r="A1673" i="5" s="1"/>
  <c r="T1665" i="5"/>
  <c r="I1665" i="5" s="1"/>
  <c r="A1665" i="5" s="1"/>
  <c r="T1669" i="5"/>
  <c r="I1669" i="5" s="1"/>
  <c r="A1669" i="5" s="1"/>
  <c r="T1660" i="5"/>
  <c r="I1660" i="5" s="1"/>
  <c r="A1660" i="5" s="1"/>
  <c r="T1654" i="5"/>
  <c r="I1654" i="5" s="1"/>
  <c r="A1654" i="5" s="1"/>
  <c r="T1659" i="5"/>
  <c r="I1659" i="5" s="1"/>
  <c r="A1659" i="5" s="1"/>
  <c r="T1653" i="5"/>
  <c r="I1653" i="5" s="1"/>
  <c r="A1653" i="5" s="1"/>
  <c r="T1652" i="5"/>
  <c r="I1652" i="5" s="1"/>
  <c r="A1652" i="5" s="1"/>
  <c r="T1656" i="5"/>
  <c r="I1656" i="5" s="1"/>
  <c r="A1656" i="5" s="1"/>
  <c r="T1655" i="5"/>
  <c r="I1655" i="5" s="1"/>
  <c r="A1655" i="5" s="1"/>
  <c r="T1651" i="5"/>
  <c r="I1651" i="5" s="1"/>
  <c r="A1651" i="5" s="1"/>
  <c r="T1647" i="5"/>
  <c r="I1647" i="5" s="1"/>
  <c r="A1647" i="5" s="1"/>
  <c r="T1649" i="5"/>
  <c r="I1649" i="5" s="1"/>
  <c r="A1649" i="5" s="1"/>
  <c r="T1650" i="5"/>
  <c r="I1650" i="5" s="1"/>
  <c r="A1650" i="5" s="1"/>
  <c r="T1648" i="5"/>
  <c r="I1648" i="5" s="1"/>
  <c r="A1648" i="5" s="1"/>
  <c r="T1643" i="5"/>
  <c r="I1643" i="5" s="1"/>
  <c r="A1643" i="5" s="1"/>
  <c r="T1644" i="5"/>
  <c r="I1644" i="5" s="1"/>
  <c r="A1644" i="5" s="1"/>
  <c r="T1645" i="5"/>
  <c r="I1645" i="5" s="1"/>
  <c r="A1645" i="5" s="1"/>
  <c r="T1646" i="5"/>
  <c r="I1646" i="5" s="1"/>
  <c r="A1646" i="5" s="1"/>
  <c r="T1636" i="5"/>
  <c r="I1636" i="5" s="1"/>
  <c r="A1636" i="5" s="1"/>
  <c r="T1640" i="5"/>
  <c r="I1640" i="5" s="1"/>
  <c r="A1640" i="5" s="1"/>
  <c r="T1639" i="5"/>
  <c r="I1639" i="5" s="1"/>
  <c r="A1639" i="5" s="1"/>
  <c r="T1637" i="5"/>
  <c r="I1637" i="5" s="1"/>
  <c r="A1637" i="5" s="1"/>
  <c r="T1641" i="5"/>
  <c r="I1641" i="5" s="1"/>
  <c r="A1641" i="5" s="1"/>
  <c r="T1638" i="5"/>
  <c r="I1638" i="5" s="1"/>
  <c r="A1638" i="5" s="1"/>
  <c r="T1642" i="5"/>
  <c r="I1642" i="5" s="1"/>
  <c r="A1642" i="5" s="1"/>
  <c r="T1635" i="5"/>
  <c r="I1635" i="5" s="1"/>
  <c r="A1635" i="5" s="1"/>
  <c r="T1631" i="5"/>
  <c r="I1631" i="5" s="1"/>
  <c r="A1631" i="5" s="1"/>
  <c r="T1634" i="5"/>
  <c r="I1634" i="5" s="1"/>
  <c r="A1634" i="5" s="1"/>
  <c r="T1632" i="5"/>
  <c r="I1632" i="5" s="1"/>
  <c r="A1632" i="5" s="1"/>
  <c r="T1629" i="5"/>
  <c r="I1629" i="5" s="1"/>
  <c r="A1629" i="5" s="1"/>
  <c r="T1633" i="5"/>
  <c r="I1633" i="5" s="1"/>
  <c r="A1633" i="5" s="1"/>
  <c r="T1630" i="5"/>
  <c r="I1630" i="5" s="1"/>
  <c r="A1630" i="5" s="1"/>
  <c r="T1611" i="5"/>
  <c r="I1611" i="5" s="1"/>
  <c r="A1611" i="5" s="1"/>
  <c r="T1610" i="5"/>
  <c r="I1610" i="5" s="1"/>
  <c r="A1610" i="5" s="1"/>
  <c r="T1614" i="5"/>
  <c r="I1614" i="5" s="1"/>
  <c r="A1614" i="5" s="1"/>
  <c r="T1603" i="5"/>
  <c r="I1603" i="5" s="1"/>
  <c r="A1603" i="5" s="1"/>
  <c r="T1615" i="5"/>
  <c r="I1615" i="5" s="1"/>
  <c r="A1615" i="5" s="1"/>
  <c r="T1613" i="5"/>
  <c r="I1613" i="5" s="1"/>
  <c r="A1613" i="5" s="1"/>
  <c r="T1588" i="5"/>
  <c r="I1588" i="5" s="1"/>
  <c r="A1588" i="5" s="1"/>
  <c r="T1595" i="5"/>
  <c r="I1595" i="5" s="1"/>
  <c r="A1595" i="5" s="1"/>
  <c r="T1599" i="5"/>
  <c r="I1599" i="5" s="1"/>
  <c r="A1599" i="5" s="1"/>
  <c r="T1604" i="5"/>
  <c r="I1604" i="5" s="1"/>
  <c r="A1604" i="5" s="1"/>
  <c r="T1608" i="5"/>
  <c r="I1608" i="5" s="1"/>
  <c r="A1608" i="5" s="1"/>
  <c r="T1600" i="5"/>
  <c r="I1600" i="5" s="1"/>
  <c r="A1600" i="5" s="1"/>
  <c r="T1605" i="5"/>
  <c r="I1605" i="5" s="1"/>
  <c r="A1605" i="5" s="1"/>
  <c r="T1609" i="5"/>
  <c r="I1609" i="5" s="1"/>
  <c r="A1609" i="5" s="1"/>
  <c r="T1597" i="5"/>
  <c r="I1597" i="5" s="1"/>
  <c r="A1597" i="5" s="1"/>
  <c r="T1601" i="5"/>
  <c r="I1601" i="5" s="1"/>
  <c r="A1601" i="5" s="1"/>
  <c r="T1606" i="5"/>
  <c r="I1606" i="5" s="1"/>
  <c r="A1606" i="5" s="1"/>
  <c r="T1598" i="5"/>
  <c r="I1598" i="5" s="1"/>
  <c r="A1598" i="5" s="1"/>
  <c r="T1602" i="5"/>
  <c r="I1602" i="5" s="1"/>
  <c r="A1602" i="5" s="1"/>
  <c r="T1607" i="5"/>
  <c r="I1607" i="5" s="1"/>
  <c r="A1607" i="5" s="1"/>
  <c r="T1594" i="5"/>
  <c r="I1594" i="5" s="1"/>
  <c r="A1594" i="5" s="1"/>
  <c r="T1596" i="5"/>
  <c r="I1596" i="5" s="1"/>
  <c r="A1596" i="5" s="1"/>
  <c r="T1589" i="5"/>
  <c r="I1589" i="5" s="1"/>
  <c r="A1589" i="5" s="1"/>
  <c r="T1592" i="5"/>
  <c r="I1592" i="5" s="1"/>
  <c r="A1592" i="5" s="1"/>
  <c r="T1590" i="5"/>
  <c r="I1590" i="5" s="1"/>
  <c r="A1590" i="5" s="1"/>
  <c r="T1591" i="5"/>
  <c r="I1591" i="5" s="1"/>
  <c r="A1591" i="5" s="1"/>
  <c r="T1593" i="5"/>
  <c r="I1593" i="5" s="1"/>
  <c r="A1593" i="5" s="1"/>
  <c r="T1587" i="5"/>
  <c r="I1587" i="5" s="1"/>
  <c r="A1587" i="5" s="1"/>
  <c r="T1586" i="5"/>
  <c r="I1586" i="5" s="1"/>
  <c r="A1586" i="5" s="1"/>
  <c r="T1578" i="5"/>
  <c r="I1578" i="5" s="1"/>
  <c r="A1578" i="5" s="1"/>
  <c r="T1582" i="5"/>
  <c r="I1582" i="5" s="1"/>
  <c r="A1582" i="5" s="1"/>
  <c r="T1585" i="5"/>
  <c r="I1585" i="5" s="1"/>
  <c r="A1585" i="5" s="1"/>
  <c r="T1579" i="5"/>
  <c r="I1579" i="5" s="1"/>
  <c r="A1579" i="5" s="1"/>
  <c r="T1583" i="5"/>
  <c r="I1583" i="5" s="1"/>
  <c r="A1583" i="5" s="1"/>
  <c r="T1567" i="5"/>
  <c r="I1567" i="5" s="1"/>
  <c r="A1567" i="5" s="1"/>
  <c r="T1580" i="5"/>
  <c r="I1580" i="5" s="1"/>
  <c r="A1580" i="5" s="1"/>
  <c r="T1584" i="5"/>
  <c r="I1584" i="5" s="1"/>
  <c r="A1584" i="5" s="1"/>
  <c r="T1581" i="5"/>
  <c r="I1581" i="5" s="1"/>
  <c r="A1581" i="5" s="1"/>
  <c r="T1571" i="5"/>
  <c r="I1571" i="5" s="1"/>
  <c r="A1571" i="5" s="1"/>
  <c r="T1575" i="5"/>
  <c r="I1575" i="5" s="1"/>
  <c r="A1575" i="5" s="1"/>
  <c r="T1563" i="5"/>
  <c r="I1563" i="5" s="1"/>
  <c r="A1563" i="5" s="1"/>
  <c r="T1568" i="5"/>
  <c r="I1568" i="5" s="1"/>
  <c r="A1568" i="5" s="1"/>
  <c r="T1555" i="5"/>
  <c r="I1555" i="5" s="1"/>
  <c r="A1555" i="5" s="1"/>
  <c r="T1572" i="5"/>
  <c r="I1572" i="5" s="1"/>
  <c r="A1572" i="5" s="1"/>
  <c r="T1576" i="5"/>
  <c r="I1576" i="5" s="1"/>
  <c r="A1576" i="5" s="1"/>
  <c r="T1560" i="5"/>
  <c r="I1560" i="5" s="1"/>
  <c r="A1560" i="5" s="1"/>
  <c r="T1564" i="5"/>
  <c r="I1564" i="5" s="1"/>
  <c r="A1564" i="5" s="1"/>
  <c r="T1569" i="5"/>
  <c r="I1569" i="5" s="1"/>
  <c r="A1569" i="5" s="1"/>
  <c r="T1573" i="5"/>
  <c r="I1573" i="5" s="1"/>
  <c r="A1573" i="5" s="1"/>
  <c r="T1577" i="5"/>
  <c r="I1577" i="5" s="1"/>
  <c r="A1577" i="5" s="1"/>
  <c r="T1561" i="5"/>
  <c r="I1561" i="5" s="1"/>
  <c r="A1561" i="5" s="1"/>
  <c r="T1565" i="5"/>
  <c r="I1565" i="5" s="1"/>
  <c r="A1565" i="5" s="1"/>
  <c r="T1574" i="5"/>
  <c r="I1574" i="5" s="1"/>
  <c r="A1574" i="5" s="1"/>
  <c r="T1570" i="5"/>
  <c r="I1570" i="5" s="1"/>
  <c r="A1570" i="5" s="1"/>
  <c r="T1562" i="5"/>
  <c r="I1562" i="5" s="1"/>
  <c r="A1562" i="5" s="1"/>
  <c r="T1566" i="5"/>
  <c r="I1566" i="5" s="1"/>
  <c r="A1566" i="5" s="1"/>
  <c r="T1552" i="5"/>
  <c r="I1552" i="5" s="1"/>
  <c r="A1552" i="5" s="1"/>
  <c r="T1551" i="5"/>
  <c r="I1551" i="5" s="1"/>
  <c r="A1551" i="5" s="1"/>
  <c r="T1550" i="5"/>
  <c r="I1550" i="5" s="1"/>
  <c r="A1550" i="5" s="1"/>
  <c r="T1556" i="5"/>
  <c r="I1556" i="5" s="1"/>
  <c r="A1556" i="5" s="1"/>
  <c r="T1557" i="5"/>
  <c r="I1557" i="5" s="1"/>
  <c r="A1557" i="5" s="1"/>
  <c r="T1554" i="5"/>
  <c r="I1554" i="5" s="1"/>
  <c r="A1554" i="5" s="1"/>
  <c r="T1548" i="5"/>
  <c r="I1548" i="5" s="1"/>
  <c r="A1548" i="5" s="1"/>
  <c r="T1553" i="5"/>
  <c r="I1553" i="5" s="1"/>
  <c r="A1553" i="5" s="1"/>
  <c r="T1549" i="5"/>
  <c r="I1549" i="5" s="1"/>
  <c r="A1549" i="5" s="1"/>
  <c r="T1558" i="5"/>
  <c r="I1558" i="5" s="1"/>
  <c r="A1558" i="5" s="1"/>
  <c r="T1559" i="5"/>
  <c r="I1559" i="5" s="1"/>
  <c r="A1559" i="5" s="1"/>
  <c r="T1415" i="5"/>
  <c r="I1415" i="5" s="1"/>
  <c r="A1415" i="5" s="1"/>
  <c r="T882" i="5"/>
  <c r="I882" i="5" s="1"/>
  <c r="A882" i="5" s="1"/>
  <c r="T879" i="5"/>
  <c r="I879" i="5" s="1"/>
  <c r="A879" i="5" s="1"/>
  <c r="T876" i="5"/>
  <c r="I876" i="5" s="1"/>
  <c r="A876" i="5" s="1"/>
  <c r="T891" i="5"/>
  <c r="I891" i="5" s="1"/>
  <c r="A891" i="5" s="1"/>
  <c r="T947" i="5"/>
  <c r="I947" i="5" s="1"/>
  <c r="A947" i="5" s="1"/>
  <c r="T943" i="5"/>
  <c r="I943" i="5" s="1"/>
  <c r="A943" i="5" s="1"/>
  <c r="T945" i="5"/>
  <c r="I945" i="5" s="1"/>
  <c r="A945" i="5" s="1"/>
  <c r="T941" i="5"/>
  <c r="I941" i="5" s="1"/>
  <c r="A941" i="5" s="1"/>
  <c r="T939" i="5"/>
  <c r="I939" i="5" s="1"/>
  <c r="A939" i="5" s="1"/>
  <c r="T937" i="5"/>
  <c r="I937" i="5" s="1"/>
  <c r="A937" i="5" s="1"/>
  <c r="T935" i="5"/>
  <c r="I935" i="5" s="1"/>
  <c r="A935" i="5" s="1"/>
  <c r="T931" i="5"/>
  <c r="I931" i="5" s="1"/>
  <c r="A931" i="5" s="1"/>
  <c r="T933" i="5"/>
  <c r="I933" i="5" s="1"/>
  <c r="A933" i="5" s="1"/>
  <c r="T1017" i="5"/>
  <c r="I1017" i="5" s="1"/>
  <c r="A1017" i="5" s="1"/>
  <c r="T1018" i="5"/>
  <c r="I1018" i="5" s="1"/>
  <c r="A1018" i="5" s="1"/>
  <c r="T1087" i="5"/>
  <c r="I1087" i="5" s="1"/>
  <c r="A1087" i="5" s="1"/>
  <c r="T1537" i="5"/>
  <c r="I1537" i="5" s="1"/>
  <c r="A1537" i="5" s="1"/>
  <c r="T1534" i="5"/>
  <c r="I1534" i="5" s="1"/>
  <c r="A1534" i="5" s="1"/>
  <c r="T1538" i="5"/>
  <c r="I1538" i="5" s="1"/>
  <c r="A1538" i="5" s="1"/>
  <c r="T1536" i="5"/>
  <c r="I1536" i="5" s="1"/>
  <c r="A1536" i="5" s="1"/>
  <c r="T1535" i="5"/>
  <c r="I1535" i="5" s="1"/>
  <c r="A1535" i="5" s="1"/>
  <c r="T1539" i="5"/>
  <c r="I1539" i="5" s="1"/>
  <c r="A1539" i="5" s="1"/>
  <c r="T498" i="5"/>
  <c r="I498" i="5" s="1"/>
  <c r="A498" i="5" s="1"/>
  <c r="T502" i="5"/>
  <c r="I502" i="5" s="1"/>
  <c r="A502" i="5" s="1"/>
  <c r="T1544" i="5"/>
  <c r="I1544" i="5" s="1"/>
  <c r="A1544" i="5" s="1"/>
  <c r="T1546" i="5"/>
  <c r="I1546" i="5" s="1"/>
  <c r="A1546" i="5" s="1"/>
  <c r="T1540" i="5"/>
  <c r="I1540" i="5" s="1"/>
  <c r="A1540" i="5" s="1"/>
  <c r="T1542" i="5"/>
  <c r="I1542" i="5" s="1"/>
  <c r="A1542" i="5" s="1"/>
  <c r="T1543" i="5"/>
  <c r="I1543" i="5" s="1"/>
  <c r="A1543" i="5" s="1"/>
  <c r="T1545" i="5"/>
  <c r="I1545" i="5" s="1"/>
  <c r="A1545" i="5" s="1"/>
  <c r="T1541" i="5"/>
  <c r="I1541" i="5" s="1"/>
  <c r="A1541" i="5" s="1"/>
  <c r="T1531" i="5"/>
  <c r="I1531" i="5" s="1"/>
  <c r="A1531" i="5" s="1"/>
  <c r="T1533" i="5"/>
  <c r="I1533" i="5" s="1"/>
  <c r="A1533" i="5" s="1"/>
  <c r="T1529" i="5"/>
  <c r="I1529" i="5" s="1"/>
  <c r="A1529" i="5" s="1"/>
  <c r="T1530" i="5"/>
  <c r="I1530" i="5" s="1"/>
  <c r="A1530" i="5" s="1"/>
  <c r="T1532" i="5"/>
  <c r="I1532" i="5" s="1"/>
  <c r="A1532" i="5" s="1"/>
  <c r="T1500" i="5"/>
  <c r="I1500" i="5" s="1"/>
  <c r="A1500" i="5" s="1"/>
  <c r="T1502" i="5"/>
  <c r="I1502" i="5" s="1"/>
  <c r="A1502" i="5" s="1"/>
  <c r="T1504" i="5"/>
  <c r="I1504" i="5" s="1"/>
  <c r="A1504" i="5" s="1"/>
  <c r="T1506" i="5"/>
  <c r="I1506" i="5" s="1"/>
  <c r="A1506" i="5" s="1"/>
  <c r="T1509" i="5"/>
  <c r="I1509" i="5" s="1"/>
  <c r="A1509" i="5" s="1"/>
  <c r="T1511" i="5"/>
  <c r="I1511" i="5" s="1"/>
  <c r="A1511" i="5" s="1"/>
  <c r="T1501" i="5"/>
  <c r="I1501" i="5" s="1"/>
  <c r="A1501" i="5" s="1"/>
  <c r="T1503" i="5"/>
  <c r="I1503" i="5" s="1"/>
  <c r="A1503" i="5" s="1"/>
  <c r="T1505" i="5"/>
  <c r="I1505" i="5" s="1"/>
  <c r="A1505" i="5" s="1"/>
  <c r="T1508" i="5"/>
  <c r="I1508" i="5" s="1"/>
  <c r="A1508" i="5" s="1"/>
  <c r="T1510" i="5"/>
  <c r="I1510" i="5" s="1"/>
  <c r="A1510" i="5" s="1"/>
  <c r="T1524" i="5"/>
  <c r="I1524" i="5" s="1"/>
  <c r="A1524" i="5" s="1"/>
  <c r="T1512" i="5"/>
  <c r="I1512" i="5" s="1"/>
  <c r="A1512" i="5" s="1"/>
  <c r="T1520" i="5"/>
  <c r="I1520" i="5" s="1"/>
  <c r="A1520" i="5" s="1"/>
  <c r="T1523" i="5"/>
  <c r="I1523" i="5" s="1"/>
  <c r="A1523" i="5" s="1"/>
  <c r="T1525" i="5"/>
  <c r="I1525" i="5" s="1"/>
  <c r="A1525" i="5" s="1"/>
  <c r="T1515" i="5"/>
  <c r="I1515" i="5" s="1"/>
  <c r="A1515" i="5" s="1"/>
  <c r="T1521" i="5"/>
  <c r="I1521" i="5" s="1"/>
  <c r="A1521" i="5" s="1"/>
  <c r="T1497" i="5"/>
  <c r="I1497" i="5" s="1"/>
  <c r="A1497" i="5" s="1"/>
  <c r="T1493" i="5"/>
  <c r="I1493" i="5" s="1"/>
  <c r="A1493" i="5" s="1"/>
  <c r="T1495" i="5"/>
  <c r="I1495" i="5" s="1"/>
  <c r="A1495" i="5" s="1"/>
  <c r="T1498" i="5"/>
  <c r="I1498" i="5" s="1"/>
  <c r="A1498" i="5" s="1"/>
  <c r="T1492" i="5"/>
  <c r="I1492" i="5" s="1"/>
  <c r="A1492" i="5" s="1"/>
  <c r="T1494" i="5"/>
  <c r="I1494" i="5" s="1"/>
  <c r="A1494" i="5" s="1"/>
  <c r="T1499" i="5"/>
  <c r="I1499" i="5" s="1"/>
  <c r="A1499" i="5" s="1"/>
  <c r="T1496" i="5"/>
  <c r="I1496" i="5" s="1"/>
  <c r="A1496" i="5" s="1"/>
  <c r="T1487" i="5"/>
  <c r="I1487" i="5" s="1"/>
  <c r="A1487" i="5" s="1"/>
  <c r="T1489" i="5"/>
  <c r="T1488" i="5"/>
  <c r="I1488" i="5" s="1"/>
  <c r="A1488" i="5" s="1"/>
  <c r="T1485" i="5"/>
  <c r="I1485" i="5" s="1"/>
  <c r="A1485" i="5" s="1"/>
  <c r="T1483" i="5"/>
  <c r="I1483" i="5" s="1"/>
  <c r="A1483" i="5" s="1"/>
  <c r="T1484" i="5"/>
  <c r="I1484" i="5" s="1"/>
  <c r="A1484" i="5" s="1"/>
  <c r="T1486" i="5"/>
  <c r="I1486" i="5" s="1"/>
  <c r="A1486" i="5" s="1"/>
  <c r="T1479" i="5"/>
  <c r="I1479" i="5" s="1"/>
  <c r="A1479" i="5" s="1"/>
  <c r="T1473" i="5"/>
  <c r="I1473" i="5" s="1"/>
  <c r="A1473" i="5" s="1"/>
  <c r="T1478" i="5"/>
  <c r="I1478" i="5" s="1"/>
  <c r="A1478" i="5" s="1"/>
  <c r="T1481" i="5"/>
  <c r="I1481" i="5" s="1"/>
  <c r="A1481" i="5" s="1"/>
  <c r="T1476" i="5"/>
  <c r="I1476" i="5" s="1"/>
  <c r="A1476" i="5" s="1"/>
  <c r="T1480" i="5"/>
  <c r="I1480" i="5" s="1"/>
  <c r="A1480" i="5" s="1"/>
  <c r="T1482" i="5"/>
  <c r="I1482" i="5" s="1"/>
  <c r="A1482" i="5" s="1"/>
  <c r="T1472" i="5"/>
  <c r="I1472" i="5" s="1"/>
  <c r="A1472" i="5" s="1"/>
  <c r="T1452" i="5"/>
  <c r="I1452" i="5" s="1"/>
  <c r="A1452" i="5" s="1"/>
  <c r="T1454" i="5"/>
  <c r="I1454" i="5" s="1"/>
  <c r="A1454" i="5" s="1"/>
  <c r="T1456" i="5"/>
  <c r="I1456" i="5" s="1"/>
  <c r="A1456" i="5" s="1"/>
  <c r="T1458" i="5"/>
  <c r="I1458" i="5" s="1"/>
  <c r="A1458" i="5" s="1"/>
  <c r="T1460" i="5"/>
  <c r="I1460" i="5" s="1"/>
  <c r="A1460" i="5" s="1"/>
  <c r="T1462" i="5"/>
  <c r="I1462" i="5" s="1"/>
  <c r="A1462" i="5" s="1"/>
  <c r="T1464" i="5"/>
  <c r="I1464" i="5" s="1"/>
  <c r="A1464" i="5" s="1"/>
  <c r="T1466" i="5"/>
  <c r="I1466" i="5" s="1"/>
  <c r="A1466" i="5" s="1"/>
  <c r="T1470" i="5"/>
  <c r="I1470" i="5" s="1"/>
  <c r="A1470" i="5" s="1"/>
  <c r="T1453" i="5"/>
  <c r="I1453" i="5" s="1"/>
  <c r="A1453" i="5" s="1"/>
  <c r="T1459" i="5"/>
  <c r="I1459" i="5" s="1"/>
  <c r="A1459" i="5" s="1"/>
  <c r="T1463" i="5"/>
  <c r="I1463" i="5" s="1"/>
  <c r="A1463" i="5" s="1"/>
  <c r="T1467" i="5"/>
  <c r="I1467" i="5" s="1"/>
  <c r="A1467" i="5" s="1"/>
  <c r="T1469" i="5"/>
  <c r="I1469" i="5" s="1"/>
  <c r="A1469" i="5" s="1"/>
  <c r="T1471" i="5"/>
  <c r="I1471" i="5" s="1"/>
  <c r="A1471" i="5" s="1"/>
  <c r="T1468" i="5"/>
  <c r="I1468" i="5" s="1"/>
  <c r="A1468" i="5" s="1"/>
  <c r="T1451" i="5"/>
  <c r="I1451" i="5" s="1"/>
  <c r="A1451" i="5" s="1"/>
  <c r="T1455" i="5"/>
  <c r="I1455" i="5" s="1"/>
  <c r="A1455" i="5" s="1"/>
  <c r="T1457" i="5"/>
  <c r="I1457" i="5" s="1"/>
  <c r="A1457" i="5" s="1"/>
  <c r="T1461" i="5"/>
  <c r="I1461" i="5" s="1"/>
  <c r="A1461" i="5" s="1"/>
  <c r="T1465" i="5"/>
  <c r="I1465" i="5" s="1"/>
  <c r="A1465" i="5" s="1"/>
  <c r="T1450" i="5"/>
  <c r="I1450" i="5" s="1"/>
  <c r="A1450" i="5" s="1"/>
  <c r="T1445" i="5"/>
  <c r="I1445" i="5" s="1"/>
  <c r="A1445" i="5" s="1"/>
  <c r="T1449" i="5"/>
  <c r="I1449" i="5" s="1"/>
  <c r="A1449" i="5" s="1"/>
  <c r="T1446" i="5"/>
  <c r="I1446" i="5" s="1"/>
  <c r="A1446" i="5" s="1"/>
  <c r="T1448" i="5"/>
  <c r="I1448" i="5" s="1"/>
  <c r="A1448" i="5" s="1"/>
  <c r="T1444" i="5"/>
  <c r="I1444" i="5" s="1"/>
  <c r="A1444" i="5" s="1"/>
  <c r="T1447" i="5"/>
  <c r="I1447" i="5" s="1"/>
  <c r="A1447" i="5" s="1"/>
  <c r="T1442" i="5"/>
  <c r="I1442" i="5" s="1"/>
  <c r="A1442" i="5" s="1"/>
  <c r="T1439" i="5"/>
  <c r="I1439" i="5" s="1"/>
  <c r="A1439" i="5" s="1"/>
  <c r="T1443" i="5"/>
  <c r="I1443" i="5" s="1"/>
  <c r="A1443" i="5" s="1"/>
  <c r="T1441" i="5"/>
  <c r="I1441" i="5" s="1"/>
  <c r="A1441" i="5" s="1"/>
  <c r="T1429" i="5"/>
  <c r="I1429" i="5" s="1"/>
  <c r="A1429" i="5" s="1"/>
  <c r="T1431" i="5"/>
  <c r="I1431" i="5" s="1"/>
  <c r="A1431" i="5" s="1"/>
  <c r="T1433" i="5"/>
  <c r="I1433" i="5" s="1"/>
  <c r="A1433" i="5" s="1"/>
  <c r="T1435" i="5"/>
  <c r="I1435" i="5" s="1"/>
  <c r="A1435" i="5" s="1"/>
  <c r="T1437" i="5"/>
  <c r="I1437" i="5" s="1"/>
  <c r="A1437" i="5" s="1"/>
  <c r="T1440" i="5"/>
  <c r="I1440" i="5" s="1"/>
  <c r="A1440" i="5" s="1"/>
  <c r="T1430" i="5"/>
  <c r="I1430" i="5" s="1"/>
  <c r="A1430" i="5" s="1"/>
  <c r="T1432" i="5"/>
  <c r="I1432" i="5" s="1"/>
  <c r="A1432" i="5" s="1"/>
  <c r="T1434" i="5"/>
  <c r="I1434" i="5" s="1"/>
  <c r="A1434" i="5" s="1"/>
  <c r="T1436" i="5"/>
  <c r="I1436" i="5" s="1"/>
  <c r="A1436" i="5" s="1"/>
  <c r="T1438" i="5"/>
  <c r="I1438" i="5" s="1"/>
  <c r="A1438" i="5" s="1"/>
  <c r="T1419" i="5"/>
  <c r="I1419" i="5" s="1"/>
  <c r="A1419" i="5" s="1"/>
  <c r="T1418" i="5"/>
  <c r="I1418" i="5" s="1"/>
  <c r="A1418" i="5" s="1"/>
  <c r="T1417" i="5"/>
  <c r="I1417" i="5" s="1"/>
  <c r="A1417" i="5" s="1"/>
  <c r="T1416" i="5"/>
  <c r="I1416" i="5" s="1"/>
  <c r="A1416" i="5" s="1"/>
  <c r="T1407" i="5"/>
  <c r="I1407" i="5" s="1"/>
  <c r="A1407" i="5" s="1"/>
  <c r="T1409" i="5"/>
  <c r="I1409" i="5" s="1"/>
  <c r="A1409" i="5" s="1"/>
  <c r="T1411" i="5"/>
  <c r="I1411" i="5" s="1"/>
  <c r="A1411" i="5" s="1"/>
  <c r="T1413" i="5"/>
  <c r="I1413" i="5" s="1"/>
  <c r="A1413" i="5" s="1"/>
  <c r="T1406" i="5"/>
  <c r="I1406" i="5" s="1"/>
  <c r="A1406" i="5" s="1"/>
  <c r="T1408" i="5"/>
  <c r="I1408" i="5" s="1"/>
  <c r="A1408" i="5" s="1"/>
  <c r="T1410" i="5"/>
  <c r="I1410" i="5" s="1"/>
  <c r="A1410" i="5" s="1"/>
  <c r="T1412" i="5"/>
  <c r="I1412" i="5" s="1"/>
  <c r="A1412" i="5" s="1"/>
  <c r="T1414" i="5"/>
  <c r="I1414" i="5" s="1"/>
  <c r="A1414" i="5" s="1"/>
  <c r="T1090" i="5"/>
  <c r="I1090" i="5" s="1"/>
  <c r="A1090" i="5" s="1"/>
  <c r="T1089" i="5"/>
  <c r="I1089" i="5" s="1"/>
  <c r="A1089" i="5" s="1"/>
  <c r="T1083" i="5"/>
  <c r="I1083" i="5" s="1"/>
  <c r="A1083" i="5" s="1"/>
  <c r="T1082" i="5"/>
  <c r="I1082" i="5" s="1"/>
  <c r="A1082" i="5" s="1"/>
  <c r="T1091" i="5"/>
  <c r="I1091" i="5" s="1"/>
  <c r="A1091" i="5" s="1"/>
  <c r="T1084" i="5"/>
  <c r="I1084" i="5" s="1"/>
  <c r="A1084" i="5" s="1"/>
  <c r="T1086" i="5"/>
  <c r="I1086" i="5" s="1"/>
  <c r="A1086" i="5" s="1"/>
  <c r="T914" i="5"/>
  <c r="I914" i="5" s="1"/>
  <c r="A914" i="5" s="1"/>
  <c r="T916" i="5"/>
  <c r="I916" i="5" s="1"/>
  <c r="A916" i="5" s="1"/>
  <c r="T913" i="5"/>
  <c r="I913" i="5" s="1"/>
  <c r="A913" i="5" s="1"/>
  <c r="T915" i="5"/>
  <c r="I915" i="5" s="1"/>
  <c r="A915" i="5" s="1"/>
  <c r="T917" i="5"/>
  <c r="I917" i="5" s="1"/>
  <c r="A917" i="5" s="1"/>
  <c r="T918" i="5"/>
  <c r="I918" i="5" s="1"/>
  <c r="A918" i="5" s="1"/>
  <c r="T909" i="5"/>
  <c r="I909" i="5" s="1"/>
  <c r="A909" i="5" s="1"/>
  <c r="T911" i="5"/>
  <c r="I911" i="5" s="1"/>
  <c r="A911" i="5" s="1"/>
  <c r="T910" i="5"/>
  <c r="I910" i="5" s="1"/>
  <c r="A910" i="5" s="1"/>
  <c r="T912" i="5"/>
  <c r="I912" i="5" s="1"/>
  <c r="A912" i="5" s="1"/>
  <c r="T908" i="5"/>
  <c r="I908" i="5" s="1"/>
  <c r="A908" i="5" s="1"/>
  <c r="T907" i="5"/>
  <c r="I907" i="5" s="1"/>
  <c r="A907" i="5" s="1"/>
  <c r="T887" i="5"/>
  <c r="I887" i="5" s="1"/>
  <c r="A887" i="5" s="1"/>
  <c r="T889" i="5"/>
  <c r="I889" i="5" s="1"/>
  <c r="A889" i="5" s="1"/>
  <c r="T892" i="5"/>
  <c r="I892" i="5" s="1"/>
  <c r="A892" i="5" s="1"/>
  <c r="T894" i="5"/>
  <c r="I894" i="5" s="1"/>
  <c r="A894" i="5" s="1"/>
  <c r="T896" i="5"/>
  <c r="I896" i="5" s="1"/>
  <c r="A896" i="5" s="1"/>
  <c r="T898" i="5"/>
  <c r="I898" i="5" s="1"/>
  <c r="A898" i="5" s="1"/>
  <c r="T900" i="5"/>
  <c r="I900" i="5" s="1"/>
  <c r="A900" i="5" s="1"/>
  <c r="T902" i="5"/>
  <c r="I902" i="5" s="1"/>
  <c r="A902" i="5" s="1"/>
  <c r="T904" i="5"/>
  <c r="I904" i="5" s="1"/>
  <c r="A904" i="5" s="1"/>
  <c r="T906" i="5"/>
  <c r="I906" i="5" s="1"/>
  <c r="A906" i="5" s="1"/>
  <c r="T886" i="5"/>
  <c r="I886" i="5" s="1"/>
  <c r="A886" i="5" s="1"/>
  <c r="T888" i="5"/>
  <c r="I888" i="5" s="1"/>
  <c r="A888" i="5" s="1"/>
  <c r="T890" i="5"/>
  <c r="I890" i="5" s="1"/>
  <c r="A890" i="5" s="1"/>
  <c r="T893" i="5"/>
  <c r="I893" i="5" s="1"/>
  <c r="A893" i="5" s="1"/>
  <c r="T895" i="5"/>
  <c r="I895" i="5" s="1"/>
  <c r="A895" i="5" s="1"/>
  <c r="T897" i="5"/>
  <c r="I897" i="5" s="1"/>
  <c r="A897" i="5" s="1"/>
  <c r="T899" i="5"/>
  <c r="I899" i="5" s="1"/>
  <c r="A899" i="5" s="1"/>
  <c r="T901" i="5"/>
  <c r="I901" i="5" s="1"/>
  <c r="A901" i="5" s="1"/>
  <c r="T903" i="5"/>
  <c r="I903" i="5" s="1"/>
  <c r="A903" i="5" s="1"/>
  <c r="T905" i="5"/>
  <c r="I905" i="5" s="1"/>
  <c r="A905" i="5" s="1"/>
  <c r="T885" i="5"/>
  <c r="I885" i="5" s="1"/>
  <c r="A885" i="5" s="1"/>
  <c r="T880" i="5"/>
  <c r="I880" i="5" s="1"/>
  <c r="A880" i="5" s="1"/>
  <c r="T883" i="5"/>
  <c r="I883" i="5" s="1"/>
  <c r="A883" i="5" s="1"/>
  <c r="T881" i="5"/>
  <c r="I881" i="5" s="1"/>
  <c r="A881" i="5" s="1"/>
  <c r="T884" i="5"/>
  <c r="I884" i="5" s="1"/>
  <c r="A884" i="5" s="1"/>
  <c r="T878" i="5"/>
  <c r="I878" i="5" s="1"/>
  <c r="A878" i="5" s="1"/>
  <c r="T875" i="5"/>
  <c r="I875" i="5" s="1"/>
  <c r="A875" i="5" s="1"/>
  <c r="T877" i="5"/>
  <c r="I877" i="5" s="1"/>
  <c r="A877" i="5" s="1"/>
  <c r="T874" i="5"/>
  <c r="I874" i="5" s="1"/>
  <c r="A874" i="5" s="1"/>
  <c r="T873" i="5"/>
  <c r="I873" i="5" s="1"/>
  <c r="A873" i="5" s="1"/>
  <c r="T870" i="5"/>
  <c r="I870" i="5" s="1"/>
  <c r="A870" i="5" s="1"/>
  <c r="T872" i="5"/>
  <c r="I872" i="5" s="1"/>
  <c r="A872" i="5" s="1"/>
  <c r="T871" i="5"/>
  <c r="I871" i="5" s="1"/>
  <c r="A871" i="5" s="1"/>
  <c r="T1400" i="5"/>
  <c r="I1400" i="5" s="1"/>
  <c r="A1400" i="5" s="1"/>
  <c r="T1402" i="5"/>
  <c r="I1402" i="5" s="1"/>
  <c r="A1402" i="5" s="1"/>
  <c r="T1404" i="5"/>
  <c r="I1404" i="5" s="1"/>
  <c r="A1404" i="5" s="1"/>
  <c r="T1405" i="5"/>
  <c r="I1405" i="5" s="1"/>
  <c r="A1405" i="5" s="1"/>
  <c r="T1401" i="5"/>
  <c r="I1401" i="5" s="1"/>
  <c r="A1401" i="5" s="1"/>
  <c r="T1403" i="5"/>
  <c r="I1403" i="5" s="1"/>
  <c r="A1403" i="5" s="1"/>
  <c r="T859" i="5"/>
  <c r="I859" i="5" s="1"/>
  <c r="A859" i="5" s="1"/>
  <c r="T861" i="5"/>
  <c r="I861" i="5" s="1"/>
  <c r="A861" i="5" s="1"/>
  <c r="T863" i="5"/>
  <c r="I863" i="5" s="1"/>
  <c r="A863" i="5" s="1"/>
  <c r="T865" i="5"/>
  <c r="I865" i="5" s="1"/>
  <c r="A865" i="5" s="1"/>
  <c r="T867" i="5"/>
  <c r="I867" i="5" s="1"/>
  <c r="A867" i="5" s="1"/>
  <c r="T869" i="5"/>
  <c r="I869" i="5" s="1"/>
  <c r="A869" i="5" s="1"/>
  <c r="T854" i="5"/>
  <c r="I854" i="5" s="1"/>
  <c r="A854" i="5" s="1"/>
  <c r="T858" i="5"/>
  <c r="I858" i="5" s="1"/>
  <c r="A858" i="5" s="1"/>
  <c r="T855" i="5"/>
  <c r="I855" i="5" s="1"/>
  <c r="A855" i="5" s="1"/>
  <c r="T857" i="5"/>
  <c r="I857" i="5" s="1"/>
  <c r="A857" i="5" s="1"/>
  <c r="T860" i="5"/>
  <c r="I860" i="5" s="1"/>
  <c r="A860" i="5" s="1"/>
  <c r="T862" i="5"/>
  <c r="I862" i="5" s="1"/>
  <c r="A862" i="5" s="1"/>
  <c r="T864" i="5"/>
  <c r="I864" i="5" s="1"/>
  <c r="A864" i="5" s="1"/>
  <c r="T866" i="5"/>
  <c r="I866" i="5" s="1"/>
  <c r="A866" i="5" s="1"/>
  <c r="T868" i="5"/>
  <c r="I868" i="5" s="1"/>
  <c r="A868" i="5" s="1"/>
  <c r="T856" i="5"/>
  <c r="I856" i="5" s="1"/>
  <c r="A856" i="5" s="1"/>
  <c r="T853" i="5"/>
  <c r="I853" i="5" s="1"/>
  <c r="A853" i="5" s="1"/>
  <c r="T847" i="5"/>
  <c r="I847" i="5" s="1"/>
  <c r="A847" i="5" s="1"/>
  <c r="T844" i="5"/>
  <c r="I844" i="5" s="1"/>
  <c r="A844" i="5" s="1"/>
  <c r="T846" i="5"/>
  <c r="I846" i="5" s="1"/>
  <c r="A846" i="5" s="1"/>
  <c r="T848" i="5"/>
  <c r="I848" i="5" s="1"/>
  <c r="A848" i="5" s="1"/>
  <c r="T850" i="5"/>
  <c r="I850" i="5" s="1"/>
  <c r="A850" i="5" s="1"/>
  <c r="T845" i="5"/>
  <c r="I845" i="5" s="1"/>
  <c r="A845" i="5" s="1"/>
  <c r="T849" i="5"/>
  <c r="I849" i="5" s="1"/>
  <c r="A849" i="5" s="1"/>
  <c r="T851" i="5"/>
  <c r="I851" i="5" s="1"/>
  <c r="A851" i="5" s="1"/>
  <c r="T852" i="5"/>
  <c r="I852" i="5" s="1"/>
  <c r="A852" i="5" s="1"/>
  <c r="T843" i="5"/>
  <c r="I843" i="5" s="1"/>
  <c r="A843" i="5" s="1"/>
  <c r="T841" i="5"/>
  <c r="I841" i="5" s="1"/>
  <c r="A841" i="5" s="1"/>
  <c r="T840" i="5"/>
  <c r="I840" i="5" s="1"/>
  <c r="A840" i="5" s="1"/>
  <c r="T842" i="5"/>
  <c r="I842" i="5" s="1"/>
  <c r="A842" i="5" s="1"/>
  <c r="T839" i="5"/>
  <c r="I839" i="5" s="1"/>
  <c r="A839" i="5" s="1"/>
  <c r="T838" i="5"/>
  <c r="I838" i="5" s="1"/>
  <c r="A838" i="5" s="1"/>
  <c r="T1386" i="5"/>
  <c r="I1386" i="5" s="1"/>
  <c r="A1386" i="5" s="1"/>
  <c r="T1388" i="5"/>
  <c r="I1388" i="5" s="1"/>
  <c r="A1388" i="5" s="1"/>
  <c r="T1390" i="5"/>
  <c r="I1390" i="5" s="1"/>
  <c r="A1390" i="5" s="1"/>
  <c r="T1393" i="5"/>
  <c r="I1393" i="5" s="1"/>
  <c r="A1393" i="5" s="1"/>
  <c r="T1397" i="5"/>
  <c r="I1397" i="5" s="1"/>
  <c r="A1397" i="5" s="1"/>
  <c r="T1387" i="5"/>
  <c r="I1387" i="5" s="1"/>
  <c r="A1387" i="5" s="1"/>
  <c r="T1392" i="5"/>
  <c r="I1392" i="5" s="1"/>
  <c r="A1392" i="5" s="1"/>
  <c r="T1394" i="5"/>
  <c r="I1394" i="5" s="1"/>
  <c r="A1394" i="5" s="1"/>
  <c r="T1396" i="5"/>
  <c r="I1396" i="5" s="1"/>
  <c r="A1396" i="5" s="1"/>
  <c r="T1398" i="5"/>
  <c r="I1398" i="5" s="1"/>
  <c r="A1398" i="5" s="1"/>
  <c r="T1391" i="5"/>
  <c r="I1391" i="5" s="1"/>
  <c r="A1391" i="5" s="1"/>
  <c r="T1395" i="5"/>
  <c r="I1395" i="5" s="1"/>
  <c r="A1395" i="5" s="1"/>
  <c r="T1389" i="5"/>
  <c r="I1389" i="5" s="1"/>
  <c r="A1389" i="5" s="1"/>
  <c r="T1385" i="5"/>
  <c r="I1385" i="5" s="1"/>
  <c r="A1385" i="5" s="1"/>
  <c r="T1384" i="5"/>
  <c r="I1384" i="5" s="1"/>
  <c r="A1384" i="5" s="1"/>
  <c r="T1382" i="5"/>
  <c r="I1382" i="5" s="1"/>
  <c r="A1382" i="5" s="1"/>
  <c r="T1383" i="5"/>
  <c r="I1383" i="5" s="1"/>
  <c r="A1383" i="5" s="1"/>
  <c r="T1359" i="5"/>
  <c r="I1359" i="5" s="1"/>
  <c r="A1359" i="5" s="1"/>
  <c r="T1367" i="5"/>
  <c r="I1367" i="5" s="1"/>
  <c r="A1367" i="5" s="1"/>
  <c r="T1373" i="5"/>
  <c r="I1373" i="5" s="1"/>
  <c r="A1373" i="5" s="1"/>
  <c r="T1377" i="5"/>
  <c r="I1377" i="5" s="1"/>
  <c r="A1377" i="5" s="1"/>
  <c r="T1357" i="5"/>
  <c r="I1357" i="5" s="1"/>
  <c r="A1357" i="5" s="1"/>
  <c r="T1360" i="5"/>
  <c r="I1360" i="5" s="1"/>
  <c r="A1360" i="5" s="1"/>
  <c r="T1362" i="5"/>
  <c r="I1362" i="5" s="1"/>
  <c r="A1362" i="5" s="1"/>
  <c r="T1366" i="5"/>
  <c r="I1366" i="5" s="1"/>
  <c r="A1366" i="5" s="1"/>
  <c r="T1370" i="5"/>
  <c r="I1370" i="5" s="1"/>
  <c r="A1370" i="5" s="1"/>
  <c r="T1372" i="5"/>
  <c r="I1372" i="5" s="1"/>
  <c r="A1372" i="5" s="1"/>
  <c r="T1376" i="5"/>
  <c r="I1376" i="5" s="1"/>
  <c r="A1376" i="5" s="1"/>
  <c r="T1358" i="5"/>
  <c r="I1358" i="5" s="1"/>
  <c r="A1358" i="5" s="1"/>
  <c r="T1361" i="5"/>
  <c r="I1361" i="5" s="1"/>
  <c r="A1361" i="5" s="1"/>
  <c r="T1363" i="5"/>
  <c r="I1363" i="5" s="1"/>
  <c r="A1363" i="5" s="1"/>
  <c r="T1365" i="5"/>
  <c r="I1365" i="5" s="1"/>
  <c r="A1365" i="5" s="1"/>
  <c r="T1369" i="5"/>
  <c r="I1369" i="5" s="1"/>
  <c r="A1369" i="5" s="1"/>
  <c r="T1371" i="5"/>
  <c r="I1371" i="5" s="1"/>
  <c r="A1371" i="5" s="1"/>
  <c r="T1375" i="5"/>
  <c r="I1375" i="5" s="1"/>
  <c r="A1375" i="5" s="1"/>
  <c r="T1364" i="5"/>
  <c r="I1364" i="5" s="1"/>
  <c r="A1364" i="5" s="1"/>
  <c r="T1368" i="5"/>
  <c r="I1368" i="5" s="1"/>
  <c r="A1368" i="5" s="1"/>
  <c r="T1374" i="5"/>
  <c r="I1374" i="5" s="1"/>
  <c r="A1374" i="5" s="1"/>
  <c r="T1379" i="5"/>
  <c r="I1379" i="5" s="1"/>
  <c r="A1379" i="5" s="1"/>
  <c r="T1378" i="5"/>
  <c r="I1378" i="5" s="1"/>
  <c r="A1378" i="5" s="1"/>
  <c r="T1380" i="5"/>
  <c r="I1380" i="5" s="1"/>
  <c r="A1380" i="5" s="1"/>
  <c r="T1381" i="5"/>
  <c r="I1381" i="5" s="1"/>
  <c r="A1381" i="5" s="1"/>
  <c r="T1351" i="5"/>
  <c r="I1351" i="5" s="1"/>
  <c r="A1351" i="5" s="1"/>
  <c r="T1354" i="5"/>
  <c r="I1354" i="5" s="1"/>
  <c r="A1354" i="5" s="1"/>
  <c r="T1355" i="5"/>
  <c r="I1355" i="5" s="1"/>
  <c r="A1355" i="5" s="1"/>
  <c r="T1352" i="5"/>
  <c r="I1352" i="5" s="1"/>
  <c r="A1352" i="5" s="1"/>
  <c r="T1353" i="5"/>
  <c r="I1353" i="5" s="1"/>
  <c r="A1353" i="5" s="1"/>
  <c r="T1356" i="5"/>
  <c r="I1356" i="5" s="1"/>
  <c r="A1356" i="5" s="1"/>
  <c r="T1348" i="5"/>
  <c r="I1348" i="5" s="1"/>
  <c r="A1348" i="5" s="1"/>
  <c r="T1345" i="5"/>
  <c r="I1345" i="5" s="1"/>
  <c r="A1345" i="5" s="1"/>
  <c r="T1350" i="5"/>
  <c r="I1350" i="5" s="1"/>
  <c r="A1350" i="5" s="1"/>
  <c r="T1347" i="5"/>
  <c r="I1347" i="5" s="1"/>
  <c r="A1347" i="5" s="1"/>
  <c r="T1346" i="5"/>
  <c r="I1346" i="5" s="1"/>
  <c r="A1346" i="5" s="1"/>
  <c r="T1349" i="5"/>
  <c r="I1349" i="5" s="1"/>
  <c r="A1349" i="5" s="1"/>
  <c r="T1332" i="5"/>
  <c r="I1332" i="5" s="1"/>
  <c r="A1332" i="5" s="1"/>
  <c r="T1336" i="5"/>
  <c r="I1336" i="5" s="1"/>
  <c r="A1336" i="5" s="1"/>
  <c r="T1337" i="5"/>
  <c r="I1337" i="5" s="1"/>
  <c r="A1337" i="5" s="1"/>
  <c r="T1339" i="5"/>
  <c r="I1339" i="5" s="1"/>
  <c r="A1339" i="5" s="1"/>
  <c r="T1341" i="5"/>
  <c r="I1341" i="5" s="1"/>
  <c r="A1341" i="5" s="1"/>
  <c r="T1344" i="5"/>
  <c r="I1344" i="5" s="1"/>
  <c r="A1344" i="5" s="1"/>
  <c r="T1331" i="5"/>
  <c r="I1331" i="5" s="1"/>
  <c r="A1331" i="5" s="1"/>
  <c r="T1334" i="5"/>
  <c r="I1334" i="5" s="1"/>
  <c r="A1334" i="5" s="1"/>
  <c r="T1335" i="5"/>
  <c r="I1335" i="5" s="1"/>
  <c r="A1335" i="5" s="1"/>
  <c r="T1338" i="5"/>
  <c r="I1338" i="5" s="1"/>
  <c r="A1338" i="5" s="1"/>
  <c r="T1342" i="5"/>
  <c r="I1342" i="5" s="1"/>
  <c r="A1342" i="5" s="1"/>
  <c r="T1343" i="5"/>
  <c r="I1343" i="5" s="1"/>
  <c r="A1343" i="5" s="1"/>
  <c r="T1333" i="5"/>
  <c r="I1333" i="5" s="1"/>
  <c r="A1333" i="5" s="1"/>
  <c r="T1340" i="5"/>
  <c r="I1340" i="5" s="1"/>
  <c r="A1340" i="5" s="1"/>
  <c r="T1323" i="5"/>
  <c r="I1323" i="5" s="1"/>
  <c r="A1323" i="5" s="1"/>
  <c r="T1326" i="5"/>
  <c r="I1326" i="5" s="1"/>
  <c r="A1326" i="5" s="1"/>
  <c r="T1327" i="5"/>
  <c r="I1327" i="5" s="1"/>
  <c r="A1327" i="5" s="1"/>
  <c r="T1330" i="5"/>
  <c r="I1330" i="5" s="1"/>
  <c r="A1330" i="5" s="1"/>
  <c r="T1322" i="5"/>
  <c r="I1322" i="5" s="1"/>
  <c r="A1322" i="5" s="1"/>
  <c r="T1324" i="5"/>
  <c r="I1324" i="5" s="1"/>
  <c r="A1324" i="5" s="1"/>
  <c r="T1325" i="5"/>
  <c r="I1325" i="5" s="1"/>
  <c r="A1325" i="5" s="1"/>
  <c r="T1328" i="5"/>
  <c r="I1328" i="5" s="1"/>
  <c r="A1328" i="5" s="1"/>
  <c r="T1329" i="5"/>
  <c r="I1329" i="5" s="1"/>
  <c r="A1329" i="5" s="1"/>
  <c r="T1320" i="5"/>
  <c r="I1320" i="5" s="1"/>
  <c r="A1320" i="5" s="1"/>
  <c r="T1321" i="5"/>
  <c r="I1321" i="5" s="1"/>
  <c r="A1321" i="5" s="1"/>
  <c r="T1319" i="5"/>
  <c r="I1319" i="5" s="1"/>
  <c r="A1319" i="5" s="1"/>
  <c r="T1310" i="5"/>
  <c r="I1310" i="5" s="1"/>
  <c r="A1310" i="5" s="1"/>
  <c r="T1313" i="5"/>
  <c r="I1313" i="5" s="1"/>
  <c r="A1313" i="5" s="1"/>
  <c r="T1314" i="5"/>
  <c r="I1314" i="5" s="1"/>
  <c r="A1314" i="5" s="1"/>
  <c r="T1315" i="5"/>
  <c r="I1315" i="5" s="1"/>
  <c r="A1315" i="5" s="1"/>
  <c r="T1318" i="5"/>
  <c r="I1318" i="5" s="1"/>
  <c r="A1318" i="5" s="1"/>
  <c r="T1312" i="5"/>
  <c r="I1312" i="5" s="1"/>
  <c r="A1312" i="5" s="1"/>
  <c r="T1316" i="5"/>
  <c r="I1316" i="5" s="1"/>
  <c r="A1316" i="5" s="1"/>
  <c r="T1317" i="5"/>
  <c r="I1317" i="5" s="1"/>
  <c r="A1317" i="5" s="1"/>
  <c r="T1311" i="5"/>
  <c r="I1311" i="5" s="1"/>
  <c r="A1311" i="5" s="1"/>
  <c r="T1309" i="5"/>
  <c r="I1309" i="5" s="1"/>
  <c r="A1309" i="5" s="1"/>
  <c r="T1308" i="5"/>
  <c r="I1308" i="5" s="1"/>
  <c r="A1308" i="5" s="1"/>
  <c r="T1305" i="5"/>
  <c r="I1305" i="5" s="1"/>
  <c r="A1305" i="5" s="1"/>
  <c r="T1303" i="5"/>
  <c r="I1303" i="5" s="1"/>
  <c r="A1303" i="5" s="1"/>
  <c r="T1306" i="5"/>
  <c r="I1306" i="5" s="1"/>
  <c r="A1306" i="5" s="1"/>
  <c r="T1304" i="5"/>
  <c r="I1304" i="5" s="1"/>
  <c r="A1304" i="5" s="1"/>
  <c r="T1307" i="5"/>
  <c r="I1307" i="5" s="1"/>
  <c r="A1307" i="5" s="1"/>
  <c r="T1297" i="5"/>
  <c r="I1297" i="5" s="1"/>
  <c r="A1297" i="5" s="1"/>
  <c r="T1298" i="5"/>
  <c r="I1298" i="5" s="1"/>
  <c r="A1298" i="5" s="1"/>
  <c r="T1299" i="5"/>
  <c r="I1299" i="5" s="1"/>
  <c r="A1299" i="5" s="1"/>
  <c r="T1302" i="5"/>
  <c r="I1302" i="5" s="1"/>
  <c r="A1302" i="5" s="1"/>
  <c r="T1296" i="5"/>
  <c r="I1296" i="5" s="1"/>
  <c r="A1296" i="5" s="1"/>
  <c r="T1300" i="5"/>
  <c r="I1300" i="5" s="1"/>
  <c r="A1300" i="5" s="1"/>
  <c r="T1301" i="5"/>
  <c r="I1301" i="5" s="1"/>
  <c r="A1301" i="5" s="1"/>
  <c r="T1294" i="5"/>
  <c r="I1294" i="5" s="1"/>
  <c r="A1294" i="5" s="1"/>
  <c r="T1295" i="5"/>
  <c r="I1295" i="5" s="1"/>
  <c r="A1295" i="5" s="1"/>
  <c r="T1293" i="5"/>
  <c r="I1293" i="5" s="1"/>
  <c r="A1293" i="5" s="1"/>
  <c r="T1290" i="5"/>
  <c r="I1290" i="5" s="1"/>
  <c r="A1290" i="5" s="1"/>
  <c r="T1285" i="5"/>
  <c r="I1285" i="5" s="1"/>
  <c r="A1285" i="5" s="1"/>
  <c r="T1291" i="5"/>
  <c r="I1291" i="5" s="1"/>
  <c r="A1291" i="5" s="1"/>
  <c r="T1286" i="5"/>
  <c r="I1286" i="5" s="1"/>
  <c r="A1286" i="5" s="1"/>
  <c r="T1292" i="5"/>
  <c r="I1292" i="5" s="1"/>
  <c r="A1292" i="5" s="1"/>
  <c r="T1289" i="5"/>
  <c r="I1289" i="5" s="1"/>
  <c r="A1289" i="5" s="1"/>
  <c r="T1287" i="5"/>
  <c r="I1287" i="5" s="1"/>
  <c r="A1287" i="5" s="1"/>
  <c r="T1284" i="5"/>
  <c r="I1284" i="5" s="1"/>
  <c r="A1284" i="5" s="1"/>
  <c r="T1288" i="5"/>
  <c r="I1288" i="5" s="1"/>
  <c r="A1288" i="5" s="1"/>
  <c r="T1283" i="5"/>
  <c r="I1283" i="5" s="1"/>
  <c r="A1283" i="5" s="1"/>
  <c r="T1281" i="5"/>
  <c r="I1281" i="5" s="1"/>
  <c r="A1281" i="5" s="1"/>
  <c r="T1282" i="5"/>
  <c r="I1282" i="5" s="1"/>
  <c r="A1282" i="5" s="1"/>
  <c r="T1278" i="5"/>
  <c r="I1278" i="5" s="1"/>
  <c r="A1278" i="5" s="1"/>
  <c r="T1277" i="5"/>
  <c r="I1277" i="5" s="1"/>
  <c r="A1277" i="5" s="1"/>
  <c r="T1280" i="5"/>
  <c r="I1280" i="5" s="1"/>
  <c r="A1280" i="5" s="1"/>
  <c r="T1276" i="5"/>
  <c r="I1276" i="5" s="1"/>
  <c r="A1276" i="5" s="1"/>
  <c r="T1275" i="5"/>
  <c r="I1275" i="5" s="1"/>
  <c r="A1275" i="5" s="1"/>
  <c r="T1268" i="5"/>
  <c r="I1268" i="5" s="1"/>
  <c r="A1268" i="5" s="1"/>
  <c r="T1269" i="5"/>
  <c r="I1269" i="5" s="1"/>
  <c r="A1269" i="5" s="1"/>
  <c r="T1272" i="5"/>
  <c r="I1272" i="5" s="1"/>
  <c r="A1272" i="5" s="1"/>
  <c r="T1274" i="5"/>
  <c r="I1274" i="5" s="1"/>
  <c r="A1274" i="5" s="1"/>
  <c r="T1267" i="5"/>
  <c r="I1267" i="5" s="1"/>
  <c r="A1267" i="5" s="1"/>
  <c r="T1270" i="5"/>
  <c r="I1270" i="5" s="1"/>
  <c r="A1270" i="5" s="1"/>
  <c r="T1271" i="5"/>
  <c r="I1271" i="5" s="1"/>
  <c r="A1271" i="5" s="1"/>
  <c r="T1273" i="5"/>
  <c r="I1273" i="5" s="1"/>
  <c r="A1273" i="5" s="1"/>
  <c r="T1266" i="5"/>
  <c r="I1266" i="5" s="1"/>
  <c r="A1266" i="5" s="1"/>
  <c r="T1258" i="5"/>
  <c r="I1258" i="5" s="1"/>
  <c r="A1258" i="5" s="1"/>
  <c r="T1254" i="5"/>
  <c r="I1254" i="5" s="1"/>
  <c r="A1254" i="5" s="1"/>
  <c r="T1257" i="5"/>
  <c r="I1257" i="5" s="1"/>
  <c r="A1257" i="5" s="1"/>
  <c r="T1253" i="5"/>
  <c r="I1253" i="5" s="1"/>
  <c r="A1253" i="5" s="1"/>
  <c r="T1255" i="5"/>
  <c r="I1255" i="5" s="1"/>
  <c r="A1255" i="5" s="1"/>
  <c r="T1256" i="5"/>
  <c r="I1256" i="5" s="1"/>
  <c r="A1256" i="5" s="1"/>
  <c r="T1244" i="5"/>
  <c r="I1244" i="5" s="1"/>
  <c r="A1244" i="5" s="1"/>
  <c r="T1249" i="5"/>
  <c r="I1249" i="5" s="1"/>
  <c r="A1249" i="5" s="1"/>
  <c r="T1260" i="5"/>
  <c r="I1260" i="5" s="1"/>
  <c r="A1260" i="5" s="1"/>
  <c r="T1251" i="5"/>
  <c r="I1251" i="5" s="1"/>
  <c r="A1251" i="5" s="1"/>
  <c r="T1259" i="5"/>
  <c r="I1259" i="5" s="1"/>
  <c r="A1259" i="5" s="1"/>
  <c r="T1261" i="5"/>
  <c r="I1261" i="5" s="1"/>
  <c r="A1261" i="5" s="1"/>
  <c r="T1263" i="5"/>
  <c r="I1263" i="5" s="1"/>
  <c r="A1263" i="5" s="1"/>
  <c r="T1250" i="5"/>
  <c r="I1250" i="5" s="1"/>
  <c r="A1250" i="5" s="1"/>
  <c r="T1252" i="5"/>
  <c r="I1252" i="5" s="1"/>
  <c r="A1252" i="5" s="1"/>
  <c r="T1262" i="5"/>
  <c r="I1262" i="5" s="1"/>
  <c r="A1262" i="5" s="1"/>
  <c r="T1245" i="5"/>
  <c r="I1245" i="5" s="1"/>
  <c r="A1245" i="5" s="1"/>
  <c r="T1247" i="5"/>
  <c r="I1247" i="5" s="1"/>
  <c r="A1247" i="5" s="1"/>
  <c r="T1248" i="5"/>
  <c r="I1248" i="5" s="1"/>
  <c r="A1248" i="5" s="1"/>
  <c r="T1243" i="5"/>
  <c r="I1243" i="5" s="1"/>
  <c r="A1243" i="5" s="1"/>
  <c r="T1239" i="5"/>
  <c r="I1239" i="5" s="1"/>
  <c r="A1239" i="5" s="1"/>
  <c r="T1242" i="5"/>
  <c r="I1242" i="5" s="1"/>
  <c r="A1242" i="5" s="1"/>
  <c r="T1238" i="5"/>
  <c r="I1238" i="5" s="1"/>
  <c r="A1238" i="5" s="1"/>
  <c r="T1226" i="5"/>
  <c r="I1226" i="5" s="1"/>
  <c r="A1226" i="5" s="1"/>
  <c r="T1231" i="5"/>
  <c r="I1231" i="5" s="1"/>
  <c r="A1231" i="5" s="1"/>
  <c r="T1233" i="5"/>
  <c r="I1233" i="5" s="1"/>
  <c r="A1233" i="5" s="1"/>
  <c r="T1235" i="5"/>
  <c r="I1235" i="5" s="1"/>
  <c r="A1235" i="5" s="1"/>
  <c r="T1236" i="5"/>
  <c r="I1236" i="5" s="1"/>
  <c r="A1236" i="5" s="1"/>
  <c r="T1241" i="5"/>
  <c r="I1241" i="5" s="1"/>
  <c r="A1241" i="5" s="1"/>
  <c r="T1230" i="5"/>
  <c r="I1230" i="5" s="1"/>
  <c r="A1230" i="5" s="1"/>
  <c r="T1234" i="5"/>
  <c r="I1234" i="5" s="1"/>
  <c r="A1234" i="5" s="1"/>
  <c r="T1240" i="5"/>
  <c r="I1240" i="5" s="1"/>
  <c r="A1240" i="5" s="1"/>
  <c r="T1232" i="5"/>
  <c r="I1232" i="5" s="1"/>
  <c r="A1232" i="5" s="1"/>
  <c r="T1229" i="5"/>
  <c r="I1229" i="5" s="1"/>
  <c r="A1229" i="5" s="1"/>
  <c r="T1221" i="5"/>
  <c r="I1221" i="5" s="1"/>
  <c r="A1221" i="5" s="1"/>
  <c r="T1228" i="5"/>
  <c r="I1228" i="5" s="1"/>
  <c r="A1228" i="5" s="1"/>
  <c r="T1227" i="5"/>
  <c r="I1227" i="5" s="1"/>
  <c r="A1227" i="5" s="1"/>
  <c r="T1205" i="5"/>
  <c r="I1205" i="5" s="1"/>
  <c r="A1205" i="5" s="1"/>
  <c r="T1208" i="5"/>
  <c r="I1208" i="5" s="1"/>
  <c r="A1208" i="5" s="1"/>
  <c r="T1210" i="5"/>
  <c r="I1210" i="5" s="1"/>
  <c r="A1210" i="5" s="1"/>
  <c r="T1212" i="5"/>
  <c r="I1212" i="5" s="1"/>
  <c r="A1212" i="5" s="1"/>
  <c r="T1214" i="5"/>
  <c r="I1214" i="5" s="1"/>
  <c r="A1214" i="5" s="1"/>
  <c r="T1215" i="5"/>
  <c r="I1215" i="5" s="1"/>
  <c r="A1215" i="5" s="1"/>
  <c r="T1220" i="5"/>
  <c r="I1220" i="5" s="1"/>
  <c r="A1220" i="5" s="1"/>
  <c r="T1204" i="5"/>
  <c r="I1204" i="5" s="1"/>
  <c r="A1204" i="5" s="1"/>
  <c r="T1211" i="5"/>
  <c r="I1211" i="5" s="1"/>
  <c r="A1211" i="5" s="1"/>
  <c r="T1207" i="5"/>
  <c r="I1207" i="5" s="1"/>
  <c r="A1207" i="5" s="1"/>
  <c r="T1217" i="5"/>
  <c r="I1217" i="5" s="1"/>
  <c r="A1217" i="5" s="1"/>
  <c r="T1219" i="5"/>
  <c r="I1219" i="5" s="1"/>
  <c r="A1219" i="5" s="1"/>
  <c r="T1222" i="5"/>
  <c r="I1222" i="5" s="1"/>
  <c r="A1222" i="5" s="1"/>
  <c r="T1225" i="5"/>
  <c r="I1225" i="5" s="1"/>
  <c r="A1225" i="5" s="1"/>
  <c r="T1218" i="5"/>
  <c r="I1218" i="5" s="1"/>
  <c r="A1218" i="5" s="1"/>
  <c r="T1223" i="5"/>
  <c r="I1223" i="5" s="1"/>
  <c r="A1223" i="5" s="1"/>
  <c r="T1224" i="5"/>
  <c r="I1224" i="5" s="1"/>
  <c r="A1224" i="5" s="1"/>
  <c r="T1206" i="5"/>
  <c r="I1206" i="5" s="1"/>
  <c r="A1206" i="5" s="1"/>
  <c r="T1209" i="5"/>
  <c r="I1209" i="5" s="1"/>
  <c r="A1209" i="5" s="1"/>
  <c r="T1213" i="5"/>
  <c r="I1213" i="5" s="1"/>
  <c r="A1213" i="5" s="1"/>
  <c r="T1196" i="5"/>
  <c r="I1196" i="5" s="1"/>
  <c r="A1196" i="5" s="1"/>
  <c r="T1201" i="5"/>
  <c r="I1201" i="5" s="1"/>
  <c r="A1201" i="5" s="1"/>
  <c r="T1202" i="5"/>
  <c r="I1202" i="5" s="1"/>
  <c r="A1202" i="5" s="1"/>
  <c r="T1198" i="5"/>
  <c r="I1198" i="5" s="1"/>
  <c r="A1198" i="5" s="1"/>
  <c r="T1200" i="5"/>
  <c r="I1200" i="5" s="1"/>
  <c r="A1200" i="5" s="1"/>
  <c r="T1199" i="5"/>
  <c r="I1199" i="5" s="1"/>
  <c r="A1199" i="5" s="1"/>
  <c r="T1188" i="5"/>
  <c r="I1188" i="5" s="1"/>
  <c r="A1188" i="5" s="1"/>
  <c r="T1194" i="5"/>
  <c r="I1194" i="5" s="1"/>
  <c r="A1194" i="5" s="1"/>
  <c r="T1197" i="5"/>
  <c r="I1197" i="5" s="1"/>
  <c r="A1197" i="5" s="1"/>
  <c r="T1190" i="5"/>
  <c r="I1190" i="5" s="1"/>
  <c r="A1190" i="5" s="1"/>
  <c r="T1189" i="5"/>
  <c r="I1189" i="5" s="1"/>
  <c r="A1189" i="5" s="1"/>
  <c r="T1191" i="5"/>
  <c r="I1191" i="5" s="1"/>
  <c r="A1191" i="5" s="1"/>
  <c r="T1193" i="5"/>
  <c r="I1193" i="5" s="1"/>
  <c r="A1193" i="5" s="1"/>
  <c r="T1195" i="5"/>
  <c r="I1195" i="5" s="1"/>
  <c r="A1195" i="5" s="1"/>
  <c r="T1192" i="5"/>
  <c r="I1192" i="5" s="1"/>
  <c r="A1192" i="5" s="1"/>
  <c r="T1186" i="5"/>
  <c r="I1186" i="5" s="1"/>
  <c r="A1186" i="5" s="1"/>
  <c r="T1185" i="5"/>
  <c r="I1185" i="5" s="1"/>
  <c r="A1185" i="5" s="1"/>
  <c r="T1178" i="5"/>
  <c r="I1178" i="5" s="1"/>
  <c r="A1178" i="5" s="1"/>
  <c r="T1179" i="5"/>
  <c r="I1179" i="5" s="1"/>
  <c r="A1179" i="5" s="1"/>
  <c r="T1180" i="5"/>
  <c r="I1180" i="5" s="1"/>
  <c r="A1180" i="5" s="1"/>
  <c r="T1177" i="5"/>
  <c r="I1177" i="5" s="1"/>
  <c r="A1177" i="5" s="1"/>
  <c r="T1175" i="5"/>
  <c r="I1175" i="5" s="1"/>
  <c r="A1175" i="5" s="1"/>
  <c r="T1174" i="5"/>
  <c r="I1174" i="5" s="1"/>
  <c r="A1174" i="5" s="1"/>
  <c r="T1176" i="5"/>
  <c r="I1176" i="5" s="1"/>
  <c r="A1176" i="5" s="1"/>
  <c r="T1181" i="5"/>
  <c r="I1181" i="5" s="1"/>
  <c r="A1181" i="5" s="1"/>
  <c r="T1182" i="5"/>
  <c r="I1182" i="5" s="1"/>
  <c r="A1182" i="5" s="1"/>
  <c r="T1184" i="5"/>
  <c r="I1184" i="5" s="1"/>
  <c r="A1184" i="5" s="1"/>
  <c r="T1183" i="5"/>
  <c r="I1183" i="5" s="1"/>
  <c r="A1183" i="5" s="1"/>
  <c r="T1187" i="5"/>
  <c r="I1187" i="5" s="1"/>
  <c r="A1187" i="5" s="1"/>
  <c r="T1163" i="5"/>
  <c r="I1163" i="5" s="1"/>
  <c r="A1163" i="5" s="1"/>
  <c r="T1167" i="5"/>
  <c r="I1167" i="5" s="1"/>
  <c r="A1167" i="5" s="1"/>
  <c r="T1169" i="5"/>
  <c r="I1169" i="5" s="1"/>
  <c r="A1169" i="5" s="1"/>
  <c r="T1171" i="5"/>
  <c r="I1171" i="5" s="1"/>
  <c r="A1171" i="5" s="1"/>
  <c r="T1173" i="5"/>
  <c r="I1173" i="5" s="1"/>
  <c r="A1173" i="5" s="1"/>
  <c r="T1166" i="5"/>
  <c r="I1166" i="5" s="1"/>
  <c r="A1166" i="5" s="1"/>
  <c r="T1168" i="5"/>
  <c r="I1168" i="5" s="1"/>
  <c r="A1168" i="5" s="1"/>
  <c r="T1170" i="5"/>
  <c r="I1170" i="5" s="1"/>
  <c r="A1170" i="5" s="1"/>
  <c r="T1172" i="5"/>
  <c r="I1172" i="5" s="1"/>
  <c r="A1172" i="5" s="1"/>
  <c r="T1161" i="5"/>
  <c r="I1161" i="5" s="1"/>
  <c r="A1161" i="5" s="1"/>
  <c r="T1156" i="5"/>
  <c r="I1156" i="5" s="1"/>
  <c r="A1156" i="5" s="1"/>
  <c r="T1155" i="5"/>
  <c r="I1155" i="5" s="1"/>
  <c r="A1155" i="5" s="1"/>
  <c r="T1157" i="5"/>
  <c r="I1157" i="5" s="1"/>
  <c r="A1157" i="5" s="1"/>
  <c r="T1159" i="5"/>
  <c r="I1159" i="5" s="1"/>
  <c r="A1159" i="5" s="1"/>
  <c r="T1162" i="5"/>
  <c r="I1162" i="5" s="1"/>
  <c r="A1162" i="5" s="1"/>
  <c r="T1165" i="5"/>
  <c r="I1165" i="5" s="1"/>
  <c r="A1165" i="5" s="1"/>
  <c r="T1158" i="5"/>
  <c r="I1158" i="5" s="1"/>
  <c r="A1158" i="5" s="1"/>
  <c r="T1160" i="5"/>
  <c r="I1160" i="5" s="1"/>
  <c r="A1160" i="5" s="1"/>
  <c r="T1164" i="5"/>
  <c r="I1164" i="5" s="1"/>
  <c r="A1164" i="5" s="1"/>
  <c r="T1154" i="5"/>
  <c r="I1154" i="5" s="1"/>
  <c r="A1154" i="5" s="1"/>
  <c r="T1139" i="5"/>
  <c r="I1139" i="5" s="1"/>
  <c r="A1139" i="5" s="1"/>
  <c r="T1152" i="5"/>
  <c r="I1152" i="5" s="1"/>
  <c r="A1152" i="5" s="1"/>
  <c r="T1140" i="5"/>
  <c r="I1140" i="5" s="1"/>
  <c r="A1140" i="5" s="1"/>
  <c r="T1150" i="5"/>
  <c r="I1150" i="5" s="1"/>
  <c r="A1150" i="5" s="1"/>
  <c r="T1153" i="5"/>
  <c r="I1153" i="5" s="1"/>
  <c r="A1153" i="5" s="1"/>
  <c r="T1149" i="5"/>
  <c r="I1149" i="5" s="1"/>
  <c r="A1149" i="5" s="1"/>
  <c r="T1151" i="5"/>
  <c r="I1151" i="5" s="1"/>
  <c r="A1151" i="5" s="1"/>
  <c r="T1137" i="5"/>
  <c r="I1137" i="5" s="1"/>
  <c r="A1137" i="5" s="1"/>
  <c r="T1138" i="5"/>
  <c r="I1138" i="5" s="1"/>
  <c r="A1138" i="5" s="1"/>
  <c r="T1136" i="5"/>
  <c r="I1136" i="5" s="1"/>
  <c r="A1136" i="5" s="1"/>
  <c r="T1135" i="5"/>
  <c r="I1135" i="5" s="1"/>
  <c r="A1135" i="5" s="1"/>
  <c r="T1143" i="5"/>
  <c r="I1143" i="5" s="1"/>
  <c r="A1143" i="5" s="1"/>
  <c r="T1144" i="5"/>
  <c r="I1144" i="5" s="1"/>
  <c r="A1144" i="5" s="1"/>
  <c r="T1146" i="5"/>
  <c r="I1146" i="5" s="1"/>
  <c r="A1146" i="5" s="1"/>
  <c r="T1145" i="5"/>
  <c r="I1145" i="5" s="1"/>
  <c r="A1145" i="5" s="1"/>
  <c r="T1148" i="5"/>
  <c r="I1148" i="5" s="1"/>
  <c r="A1148" i="5" s="1"/>
  <c r="T1142" i="5"/>
  <c r="I1142" i="5" s="1"/>
  <c r="A1142" i="5" s="1"/>
  <c r="T1147" i="5"/>
  <c r="I1147" i="5" s="1"/>
  <c r="A1147" i="5" s="1"/>
  <c r="T1131" i="5"/>
  <c r="I1131" i="5" s="1"/>
  <c r="A1131" i="5" s="1"/>
  <c r="T1141" i="5"/>
  <c r="I1141" i="5" s="1"/>
  <c r="A1141" i="5" s="1"/>
  <c r="T1129" i="5"/>
  <c r="I1129" i="5" s="1"/>
  <c r="A1129" i="5" s="1"/>
  <c r="T1132" i="5"/>
  <c r="I1132" i="5" s="1"/>
  <c r="A1132" i="5" s="1"/>
  <c r="T1130" i="5"/>
  <c r="I1130" i="5" s="1"/>
  <c r="A1130" i="5" s="1"/>
  <c r="T1134" i="5"/>
  <c r="I1134" i="5" s="1"/>
  <c r="A1134" i="5" s="1"/>
  <c r="T1133" i="5"/>
  <c r="I1133" i="5" s="1"/>
  <c r="A1133" i="5" s="1"/>
  <c r="T1128" i="5"/>
  <c r="I1128" i="5" s="1"/>
  <c r="A1128" i="5" s="1"/>
  <c r="T1127" i="5"/>
  <c r="I1127" i="5" s="1"/>
  <c r="A1127" i="5" s="1"/>
  <c r="T1121" i="5"/>
  <c r="I1121" i="5" s="1"/>
  <c r="A1121" i="5" s="1"/>
  <c r="T1126" i="5"/>
  <c r="I1126" i="5" s="1"/>
  <c r="A1126" i="5" s="1"/>
  <c r="T1123" i="5"/>
  <c r="I1123" i="5" s="1"/>
  <c r="A1123" i="5" s="1"/>
  <c r="T1122" i="5"/>
  <c r="I1122" i="5" s="1"/>
  <c r="A1122" i="5" s="1"/>
  <c r="T1124" i="5"/>
  <c r="I1124" i="5" s="1"/>
  <c r="A1124" i="5" s="1"/>
  <c r="T1120" i="5"/>
  <c r="I1120" i="5" s="1"/>
  <c r="A1120" i="5" s="1"/>
  <c r="T1125" i="5"/>
  <c r="I1125" i="5" s="1"/>
  <c r="A1125" i="5" s="1"/>
  <c r="T1114" i="5"/>
  <c r="I1114" i="5" s="1"/>
  <c r="A1114" i="5" s="1"/>
  <c r="T1116" i="5"/>
  <c r="I1116" i="5" s="1"/>
  <c r="A1116" i="5" s="1"/>
  <c r="T1117" i="5"/>
  <c r="I1117" i="5" s="1"/>
  <c r="A1117" i="5" s="1"/>
  <c r="T1119" i="5"/>
  <c r="I1119" i="5" s="1"/>
  <c r="A1119" i="5" s="1"/>
  <c r="T1115" i="5"/>
  <c r="I1115" i="5" s="1"/>
  <c r="A1115" i="5" s="1"/>
  <c r="T1118" i="5"/>
  <c r="I1118" i="5" s="1"/>
  <c r="A1118" i="5" s="1"/>
  <c r="T1107" i="5"/>
  <c r="I1107" i="5" s="1"/>
  <c r="A1107" i="5" s="1"/>
  <c r="T1106" i="5"/>
  <c r="I1106" i="5" s="1"/>
  <c r="A1106" i="5" s="1"/>
  <c r="T1105" i="5"/>
  <c r="I1105" i="5" s="1"/>
  <c r="A1105" i="5" s="1"/>
  <c r="T1113" i="5"/>
  <c r="I1113" i="5" s="1"/>
  <c r="A1113" i="5" s="1"/>
  <c r="T1112" i="5"/>
  <c r="I1112" i="5" s="1"/>
  <c r="A1112" i="5" s="1"/>
  <c r="T1111" i="5"/>
  <c r="I1111" i="5" s="1"/>
  <c r="A1111" i="5" s="1"/>
  <c r="T1110" i="5"/>
  <c r="I1110" i="5" s="1"/>
  <c r="A1110" i="5" s="1"/>
  <c r="T1103" i="5"/>
  <c r="I1103" i="5" s="1"/>
  <c r="A1103" i="5" s="1"/>
  <c r="T1104" i="5"/>
  <c r="I1104" i="5" s="1"/>
  <c r="A1104" i="5" s="1"/>
  <c r="T1099" i="5"/>
  <c r="I1099" i="5" s="1"/>
  <c r="A1099" i="5" s="1"/>
  <c r="T1074" i="5"/>
  <c r="I1074" i="5" s="1"/>
  <c r="A1074" i="5" s="1"/>
  <c r="T1093" i="5"/>
  <c r="I1093" i="5" s="1"/>
  <c r="A1093" i="5" s="1"/>
  <c r="T1101" i="5"/>
  <c r="I1101" i="5" s="1"/>
  <c r="A1101" i="5" s="1"/>
  <c r="T1098" i="5"/>
  <c r="I1098" i="5" s="1"/>
  <c r="A1098" i="5" s="1"/>
  <c r="T1092" i="5"/>
  <c r="I1092" i="5" s="1"/>
  <c r="A1092" i="5" s="1"/>
  <c r="T1094" i="5"/>
  <c r="I1094" i="5" s="1"/>
  <c r="A1094" i="5" s="1"/>
  <c r="T1100" i="5"/>
  <c r="I1100" i="5" s="1"/>
  <c r="A1100" i="5" s="1"/>
  <c r="T1102" i="5"/>
  <c r="I1102" i="5" s="1"/>
  <c r="A1102" i="5" s="1"/>
  <c r="T1095" i="5"/>
  <c r="I1095" i="5" s="1"/>
  <c r="A1095" i="5" s="1"/>
  <c r="T1097" i="5"/>
  <c r="I1097" i="5" s="1"/>
  <c r="A1097" i="5" s="1"/>
  <c r="T1096" i="5"/>
  <c r="I1096" i="5" s="1"/>
  <c r="A1096" i="5" s="1"/>
  <c r="T1073" i="5"/>
  <c r="I1073" i="5" s="1"/>
  <c r="A1073" i="5" s="1"/>
  <c r="T1072" i="5"/>
  <c r="I1072" i="5" s="1"/>
  <c r="A1072" i="5" s="1"/>
  <c r="T1080" i="5"/>
  <c r="I1080" i="5" s="1"/>
  <c r="A1080" i="5" s="1"/>
  <c r="T1079" i="5"/>
  <c r="I1079" i="5" s="1"/>
  <c r="A1079" i="5" s="1"/>
  <c r="T1081" i="5"/>
  <c r="I1081" i="5" s="1"/>
  <c r="A1081" i="5" s="1"/>
  <c r="T1077" i="5"/>
  <c r="I1077" i="5" s="1"/>
  <c r="A1077" i="5" s="1"/>
  <c r="T1076" i="5"/>
  <c r="I1076" i="5" s="1"/>
  <c r="A1076" i="5" s="1"/>
  <c r="T1078" i="5"/>
  <c r="I1078" i="5" s="1"/>
  <c r="A1078" i="5" s="1"/>
  <c r="T1030" i="5"/>
  <c r="I1030" i="5" s="1"/>
  <c r="A1030" i="5" s="1"/>
  <c r="T1023" i="5"/>
  <c r="I1023" i="5" s="1"/>
  <c r="A1023" i="5" s="1"/>
  <c r="T1075" i="5"/>
  <c r="I1075" i="5" s="1"/>
  <c r="A1075" i="5" s="1"/>
  <c r="T1053" i="5"/>
  <c r="I1053" i="5" s="1"/>
  <c r="A1053" i="5" s="1"/>
  <c r="T1062" i="5"/>
  <c r="I1062" i="5" s="1"/>
  <c r="A1062" i="5" s="1"/>
  <c r="T1064" i="5"/>
  <c r="I1064" i="5" s="1"/>
  <c r="A1064" i="5" s="1"/>
  <c r="T1061" i="5"/>
  <c r="I1061" i="5" s="1"/>
  <c r="A1061" i="5" s="1"/>
  <c r="T1065" i="5"/>
  <c r="I1065" i="5" s="1"/>
  <c r="A1065" i="5" s="1"/>
  <c r="T1057" i="5"/>
  <c r="I1057" i="5" s="1"/>
  <c r="A1057" i="5" s="1"/>
  <c r="T1066" i="5"/>
  <c r="I1066" i="5" s="1"/>
  <c r="A1066" i="5" s="1"/>
  <c r="T1056" i="5"/>
  <c r="I1056" i="5" s="1"/>
  <c r="A1056" i="5" s="1"/>
  <c r="T1058" i="5"/>
  <c r="I1058" i="5" s="1"/>
  <c r="A1058" i="5" s="1"/>
  <c r="T1060" i="5"/>
  <c r="I1060" i="5" s="1"/>
  <c r="A1060" i="5" s="1"/>
  <c r="T1067" i="5"/>
  <c r="I1067" i="5" s="1"/>
  <c r="A1067" i="5" s="1"/>
  <c r="T1054" i="5"/>
  <c r="I1054" i="5" s="1"/>
  <c r="A1054" i="5" s="1"/>
  <c r="T1063" i="5"/>
  <c r="I1063" i="5" s="1"/>
  <c r="A1063" i="5" s="1"/>
  <c r="T1055" i="5"/>
  <c r="I1055" i="5" s="1"/>
  <c r="A1055" i="5" s="1"/>
  <c r="T1059" i="5"/>
  <c r="I1059" i="5" s="1"/>
  <c r="A1059" i="5" s="1"/>
  <c r="T1051" i="5"/>
  <c r="I1051" i="5" s="1"/>
  <c r="A1051" i="5" s="1"/>
  <c r="T1052" i="5"/>
  <c r="I1052" i="5" s="1"/>
  <c r="A1052" i="5" s="1"/>
  <c r="T1044" i="5"/>
  <c r="I1044" i="5" s="1"/>
  <c r="A1044" i="5" s="1"/>
  <c r="T1046" i="5"/>
  <c r="I1046" i="5" s="1"/>
  <c r="A1046" i="5" s="1"/>
  <c r="T1048" i="5"/>
  <c r="I1048" i="5" s="1"/>
  <c r="A1048" i="5" s="1"/>
  <c r="T1040" i="5"/>
  <c r="I1040" i="5" s="1"/>
  <c r="A1040" i="5" s="1"/>
  <c r="T1042" i="5"/>
  <c r="I1042" i="5" s="1"/>
  <c r="A1042" i="5" s="1"/>
  <c r="T1049" i="5"/>
  <c r="I1049" i="5" s="1"/>
  <c r="A1049" i="5" s="1"/>
  <c r="T1043" i="5"/>
  <c r="I1043" i="5" s="1"/>
  <c r="A1043" i="5" s="1"/>
  <c r="T1047" i="5"/>
  <c r="I1047" i="5" s="1"/>
  <c r="A1047" i="5" s="1"/>
  <c r="T1050" i="5"/>
  <c r="I1050" i="5" s="1"/>
  <c r="A1050" i="5" s="1"/>
  <c r="T1045" i="5"/>
  <c r="I1045" i="5" s="1"/>
  <c r="A1045" i="5" s="1"/>
  <c r="T1041" i="5"/>
  <c r="I1041" i="5" s="1"/>
  <c r="A1041" i="5" s="1"/>
  <c r="T1034" i="5"/>
  <c r="I1034" i="5" s="1"/>
  <c r="A1034" i="5" s="1"/>
  <c r="T1036" i="5"/>
  <c r="I1036" i="5" s="1"/>
  <c r="A1036" i="5" s="1"/>
  <c r="T1035" i="5"/>
  <c r="I1035" i="5" s="1"/>
  <c r="A1035" i="5" s="1"/>
  <c r="T1037" i="5"/>
  <c r="I1037" i="5" s="1"/>
  <c r="A1037" i="5" s="1"/>
  <c r="T1039" i="5"/>
  <c r="I1039" i="5" s="1"/>
  <c r="A1039" i="5" s="1"/>
  <c r="T1038" i="5"/>
  <c r="I1038" i="5" s="1"/>
  <c r="A1038" i="5" s="1"/>
  <c r="T987" i="5"/>
  <c r="I987" i="5" s="1"/>
  <c r="A987" i="5" s="1"/>
  <c r="T1025" i="5"/>
  <c r="I1025" i="5" s="1"/>
  <c r="A1025" i="5" s="1"/>
  <c r="T1024" i="5"/>
  <c r="I1024" i="5" s="1"/>
  <c r="A1024" i="5" s="1"/>
  <c r="T991" i="5"/>
  <c r="I991" i="5" s="1"/>
  <c r="A991" i="5" s="1"/>
  <c r="T1026" i="5"/>
  <c r="I1026" i="5" s="1"/>
  <c r="A1026" i="5" s="1"/>
  <c r="T1028" i="5"/>
  <c r="I1028" i="5" s="1"/>
  <c r="A1028" i="5" s="1"/>
  <c r="T1032" i="5"/>
  <c r="I1032" i="5" s="1"/>
  <c r="A1032" i="5" s="1"/>
  <c r="T1027" i="5"/>
  <c r="I1027" i="5" s="1"/>
  <c r="A1027" i="5" s="1"/>
  <c r="T1029" i="5"/>
  <c r="I1029" i="5" s="1"/>
  <c r="A1029" i="5" s="1"/>
  <c r="T1031" i="5"/>
  <c r="T1033" i="5"/>
  <c r="I1033" i="5" s="1"/>
  <c r="A1033" i="5" s="1"/>
  <c r="T1021" i="5"/>
  <c r="I1021" i="5" s="1"/>
  <c r="A1021" i="5" s="1"/>
  <c r="T1022" i="5"/>
  <c r="I1022" i="5" s="1"/>
  <c r="A1022" i="5" s="1"/>
  <c r="T1016" i="5"/>
  <c r="I1016" i="5" s="1"/>
  <c r="A1016" i="5" s="1"/>
  <c r="T1019" i="5"/>
  <c r="I1019" i="5" s="1"/>
  <c r="A1019" i="5" s="1"/>
  <c r="T998" i="5"/>
  <c r="I998" i="5" s="1"/>
  <c r="A998" i="5" s="1"/>
  <c r="T996" i="5"/>
  <c r="I996" i="5" s="1"/>
  <c r="A996" i="5" s="1"/>
  <c r="T997" i="5"/>
  <c r="I997" i="5" s="1"/>
  <c r="A997" i="5" s="1"/>
  <c r="T995" i="5"/>
  <c r="I995" i="5" s="1"/>
  <c r="A995" i="5" s="1"/>
  <c r="T993" i="5"/>
  <c r="I993" i="5" s="1"/>
  <c r="A993" i="5" s="1"/>
  <c r="T994" i="5"/>
  <c r="I994" i="5" s="1"/>
  <c r="A994" i="5" s="1"/>
  <c r="T989" i="5"/>
  <c r="I989" i="5" s="1"/>
  <c r="A989" i="5" s="1"/>
  <c r="T986" i="5"/>
  <c r="I986" i="5" s="1"/>
  <c r="A986" i="5" s="1"/>
  <c r="T990" i="5"/>
  <c r="I990" i="5" s="1"/>
  <c r="A990" i="5" s="1"/>
  <c r="T988" i="5"/>
  <c r="I988" i="5" s="1"/>
  <c r="A988" i="5" s="1"/>
  <c r="T992" i="5"/>
  <c r="I992" i="5" s="1"/>
  <c r="A992" i="5" s="1"/>
  <c r="T919" i="5"/>
  <c r="I919" i="5" s="1"/>
  <c r="A919" i="5" s="1"/>
  <c r="T921" i="5"/>
  <c r="I921" i="5" s="1"/>
  <c r="A921" i="5" s="1"/>
  <c r="T920" i="5"/>
  <c r="I920" i="5" s="1"/>
  <c r="A920" i="5" s="1"/>
  <c r="T923" i="5"/>
  <c r="I923" i="5" s="1"/>
  <c r="A923" i="5" s="1"/>
  <c r="T922" i="5"/>
  <c r="I922" i="5" s="1"/>
  <c r="A922" i="5" s="1"/>
  <c r="T837" i="5"/>
  <c r="I837" i="5" s="1"/>
  <c r="A837" i="5" s="1"/>
  <c r="T820" i="5"/>
  <c r="I820" i="5" s="1"/>
  <c r="A820" i="5" s="1"/>
  <c r="T822" i="5"/>
  <c r="I822" i="5" s="1"/>
  <c r="A822" i="5" s="1"/>
  <c r="T821" i="5"/>
  <c r="I821" i="5" s="1"/>
  <c r="A821" i="5" s="1"/>
  <c r="T834" i="5"/>
  <c r="I834" i="5" s="1"/>
  <c r="A834" i="5" s="1"/>
  <c r="T824" i="5"/>
  <c r="I824" i="5" s="1"/>
  <c r="A824" i="5" s="1"/>
  <c r="T826" i="5"/>
  <c r="I826" i="5" s="1"/>
  <c r="A826" i="5" s="1"/>
  <c r="T833" i="5"/>
  <c r="I833" i="5" s="1"/>
  <c r="A833" i="5" s="1"/>
  <c r="T835" i="5"/>
  <c r="I835" i="5" s="1"/>
  <c r="A835" i="5" s="1"/>
  <c r="T819" i="5"/>
  <c r="I819" i="5" s="1"/>
  <c r="A819" i="5" s="1"/>
  <c r="T823" i="5"/>
  <c r="I823" i="5" s="1"/>
  <c r="A823" i="5" s="1"/>
  <c r="T825" i="5"/>
  <c r="I825" i="5" s="1"/>
  <c r="A825" i="5" s="1"/>
  <c r="T836" i="5"/>
  <c r="I836" i="5" s="1"/>
  <c r="A836" i="5" s="1"/>
  <c r="T812" i="5"/>
  <c r="I812" i="5" s="1"/>
  <c r="A812" i="5" s="1"/>
  <c r="T808" i="5"/>
  <c r="I808" i="5" s="1"/>
  <c r="A808" i="5" s="1"/>
  <c r="T816" i="5"/>
  <c r="I816" i="5" s="1"/>
  <c r="A816" i="5" s="1"/>
  <c r="T818" i="5"/>
  <c r="I818" i="5" s="1"/>
  <c r="A818" i="5" s="1"/>
  <c r="T815" i="5"/>
  <c r="I815" i="5" s="1"/>
  <c r="A815" i="5" s="1"/>
  <c r="T810" i="5"/>
  <c r="I810" i="5" s="1"/>
  <c r="A810" i="5" s="1"/>
  <c r="T813" i="5"/>
  <c r="I813" i="5" s="1"/>
  <c r="A813" i="5" s="1"/>
  <c r="T809" i="5"/>
  <c r="I809" i="5" s="1"/>
  <c r="A809" i="5" s="1"/>
  <c r="T817" i="5"/>
  <c r="I817" i="5" s="1"/>
  <c r="A817" i="5" s="1"/>
  <c r="T807" i="5"/>
  <c r="I807" i="5" s="1"/>
  <c r="A807" i="5" s="1"/>
  <c r="T814" i="5"/>
  <c r="I814" i="5" s="1"/>
  <c r="A814" i="5" s="1"/>
  <c r="T811" i="5"/>
  <c r="I811" i="5" s="1"/>
  <c r="A811" i="5" s="1"/>
  <c r="T806" i="5"/>
  <c r="I806" i="5" s="1"/>
  <c r="A806" i="5" s="1"/>
  <c r="T805" i="5"/>
  <c r="I805" i="5" s="1"/>
  <c r="A805" i="5" s="1"/>
  <c r="T804" i="5"/>
  <c r="I804" i="5" s="1"/>
  <c r="A804" i="5" s="1"/>
  <c r="T798" i="5"/>
  <c r="I798" i="5" s="1"/>
  <c r="A798" i="5" s="1"/>
  <c r="T799" i="5"/>
  <c r="I799" i="5" s="1"/>
  <c r="A799" i="5" s="1"/>
  <c r="T803" i="5"/>
  <c r="I803" i="5" s="1"/>
  <c r="A803" i="5" s="1"/>
  <c r="T800" i="5"/>
  <c r="I800" i="5" s="1"/>
  <c r="A800" i="5" s="1"/>
  <c r="T802" i="5"/>
  <c r="I802" i="5" s="1"/>
  <c r="A802" i="5" s="1"/>
  <c r="T801" i="5"/>
  <c r="I801" i="5" s="1"/>
  <c r="A801" i="5" s="1"/>
  <c r="T797" i="5"/>
  <c r="I797" i="5" s="1"/>
  <c r="A797" i="5" s="1"/>
  <c r="T828" i="5"/>
  <c r="I828" i="5" s="1"/>
  <c r="A828" i="5" s="1"/>
  <c r="T830" i="5"/>
  <c r="I830" i="5" s="1"/>
  <c r="A830" i="5" s="1"/>
  <c r="T832" i="5"/>
  <c r="I832" i="5" s="1"/>
  <c r="A832" i="5" s="1"/>
  <c r="T827" i="5"/>
  <c r="I827" i="5" s="1"/>
  <c r="A827" i="5" s="1"/>
  <c r="T829" i="5"/>
  <c r="I829" i="5" s="1"/>
  <c r="A829" i="5" s="1"/>
  <c r="T831" i="5"/>
  <c r="I831" i="5" s="1"/>
  <c r="A831" i="5" s="1"/>
  <c r="T796" i="5"/>
  <c r="I796" i="5" s="1"/>
  <c r="A796" i="5" s="1"/>
  <c r="T795" i="5"/>
  <c r="I795" i="5" s="1"/>
  <c r="A795" i="5" s="1"/>
  <c r="T794" i="5"/>
  <c r="I794" i="5" s="1"/>
  <c r="A794" i="5" s="1"/>
  <c r="T793" i="5"/>
  <c r="I793" i="5" s="1"/>
  <c r="A793" i="5" s="1"/>
  <c r="T682" i="5"/>
  <c r="I682" i="5" s="1"/>
  <c r="A682" i="5" s="1"/>
  <c r="T681" i="5"/>
  <c r="I681" i="5" s="1"/>
  <c r="A681" i="5" s="1"/>
  <c r="I792" i="5"/>
  <c r="A792" i="5" s="1"/>
  <c r="T683" i="5"/>
  <c r="I683" i="5" s="1"/>
  <c r="A683" i="5" s="1"/>
  <c r="T982" i="5"/>
  <c r="I982" i="5" s="1"/>
  <c r="A982" i="5" s="1"/>
  <c r="T984" i="5"/>
  <c r="I984" i="5" s="1"/>
  <c r="A984" i="5" s="1"/>
  <c r="T983" i="5"/>
  <c r="I983" i="5" s="1"/>
  <c r="A983" i="5" s="1"/>
  <c r="T968" i="5"/>
  <c r="I968" i="5" s="1"/>
  <c r="A968" i="5" s="1"/>
  <c r="T963" i="5"/>
  <c r="I963" i="5" s="1"/>
  <c r="A963" i="5" s="1"/>
  <c r="T966" i="5"/>
  <c r="I966" i="5" s="1"/>
  <c r="A966" i="5" s="1"/>
  <c r="T961" i="5"/>
  <c r="I961" i="5" s="1"/>
  <c r="A961" i="5" s="1"/>
  <c r="T964" i="5"/>
  <c r="I964" i="5" s="1"/>
  <c r="A964" i="5" s="1"/>
  <c r="T967" i="5"/>
  <c r="I967" i="5" s="1"/>
  <c r="A967" i="5" s="1"/>
  <c r="T960" i="5"/>
  <c r="I960" i="5" s="1"/>
  <c r="A960" i="5" s="1"/>
  <c r="T962" i="5"/>
  <c r="I962" i="5" s="1"/>
  <c r="A962" i="5" s="1"/>
  <c r="T958" i="5"/>
  <c r="I958" i="5" s="1"/>
  <c r="A958" i="5" s="1"/>
  <c r="T959" i="5"/>
  <c r="I959" i="5" s="1"/>
  <c r="A959" i="5" s="1"/>
  <c r="T956" i="5"/>
  <c r="I956" i="5" s="1"/>
  <c r="A956" i="5" s="1"/>
  <c r="T957" i="5"/>
  <c r="I957" i="5" s="1"/>
  <c r="A957" i="5" s="1"/>
  <c r="T951" i="5"/>
  <c r="I951" i="5" s="1"/>
  <c r="A951" i="5" s="1"/>
  <c r="T955" i="5"/>
  <c r="I955" i="5" s="1"/>
  <c r="A955" i="5" s="1"/>
  <c r="T969" i="5"/>
  <c r="I969" i="5" s="1"/>
  <c r="A969" i="5" s="1"/>
  <c r="T950" i="5"/>
  <c r="I950" i="5" s="1"/>
  <c r="A950" i="5" s="1"/>
  <c r="T949" i="5"/>
  <c r="I949" i="5" s="1"/>
  <c r="A949" i="5" s="1"/>
  <c r="T948" i="5"/>
  <c r="I948" i="5" s="1"/>
  <c r="A948" i="5" s="1"/>
  <c r="T952" i="5"/>
  <c r="I952" i="5" s="1"/>
  <c r="A952" i="5" s="1"/>
  <c r="T954" i="5"/>
  <c r="I954" i="5" s="1"/>
  <c r="A954" i="5" s="1"/>
  <c r="T953" i="5"/>
  <c r="I953" i="5" s="1"/>
  <c r="A953" i="5" s="1"/>
  <c r="T977" i="5"/>
  <c r="I977" i="5" s="1"/>
  <c r="A977" i="5" s="1"/>
  <c r="T978" i="5"/>
  <c r="I978" i="5" s="1"/>
  <c r="A978" i="5" s="1"/>
  <c r="T979" i="5"/>
  <c r="I979" i="5" s="1"/>
  <c r="A979" i="5" s="1"/>
  <c r="T980" i="5"/>
  <c r="I980" i="5" s="1"/>
  <c r="A980" i="5" s="1"/>
  <c r="T971" i="5"/>
  <c r="I971" i="5" s="1"/>
  <c r="A971" i="5" s="1"/>
  <c r="T970" i="5"/>
  <c r="I970" i="5" s="1"/>
  <c r="A970" i="5" s="1"/>
  <c r="T973" i="5"/>
  <c r="I973" i="5" s="1"/>
  <c r="A973" i="5" s="1"/>
  <c r="T972" i="5"/>
  <c r="I972" i="5" s="1"/>
  <c r="A972" i="5" s="1"/>
  <c r="T976" i="5"/>
  <c r="I976" i="5" s="1"/>
  <c r="A976" i="5" s="1"/>
  <c r="T975" i="5"/>
  <c r="I975" i="5" s="1"/>
  <c r="A975" i="5" s="1"/>
  <c r="T974" i="5"/>
  <c r="I974" i="5" s="1"/>
  <c r="A974" i="5" s="1"/>
  <c r="T946" i="5"/>
  <c r="I946" i="5" s="1"/>
  <c r="A946" i="5" s="1"/>
  <c r="T944" i="5"/>
  <c r="I944" i="5" s="1"/>
  <c r="A944" i="5" s="1"/>
  <c r="T938" i="5"/>
  <c r="I938" i="5" s="1"/>
  <c r="A938" i="5" s="1"/>
  <c r="T934" i="5"/>
  <c r="I934" i="5" s="1"/>
  <c r="A934" i="5" s="1"/>
  <c r="T930" i="5"/>
  <c r="I930" i="5" s="1"/>
  <c r="A930" i="5" s="1"/>
  <c r="T932" i="5"/>
  <c r="I932" i="5" s="1"/>
  <c r="A932" i="5" s="1"/>
  <c r="T940" i="5"/>
  <c r="I940" i="5" s="1"/>
  <c r="A940" i="5" s="1"/>
  <c r="T942" i="5"/>
  <c r="I942" i="5" s="1"/>
  <c r="A942" i="5" s="1"/>
  <c r="T936" i="5"/>
  <c r="I936" i="5" s="1"/>
  <c r="A936" i="5" s="1"/>
  <c r="T928" i="5"/>
  <c r="I928" i="5" s="1"/>
  <c r="A928" i="5" s="1"/>
  <c r="T926" i="5"/>
  <c r="I926" i="5" s="1"/>
  <c r="A926" i="5" s="1"/>
  <c r="T925" i="5"/>
  <c r="I925" i="5" s="1"/>
  <c r="A925" i="5" s="1"/>
  <c r="T1008" i="5"/>
  <c r="I1008" i="5" s="1"/>
  <c r="A1008" i="5" s="1"/>
  <c r="T1009" i="5"/>
  <c r="I1009" i="5" s="1"/>
  <c r="A1009" i="5" s="1"/>
  <c r="T1012" i="5"/>
  <c r="I1012" i="5" s="1"/>
  <c r="A1012" i="5" s="1"/>
  <c r="T1015" i="5"/>
  <c r="I1015" i="5" s="1"/>
  <c r="A1015" i="5" s="1"/>
  <c r="T1010" i="5"/>
  <c r="I1010" i="5" s="1"/>
  <c r="A1010" i="5" s="1"/>
  <c r="T1011" i="5"/>
  <c r="I1011" i="5" s="1"/>
  <c r="A1011" i="5" s="1"/>
  <c r="T1013" i="5"/>
  <c r="I1013" i="5" s="1"/>
  <c r="A1013" i="5" s="1"/>
  <c r="T1014" i="5"/>
  <c r="I1014" i="5" s="1"/>
  <c r="A1014" i="5" s="1"/>
  <c r="T1007" i="5"/>
  <c r="I1007" i="5" s="1"/>
  <c r="A1007" i="5" s="1"/>
  <c r="T1000" i="5"/>
  <c r="I1000" i="5" s="1"/>
  <c r="A1000" i="5" s="1"/>
  <c r="T1002" i="5"/>
  <c r="I1002" i="5" s="1"/>
  <c r="A1002" i="5" s="1"/>
  <c r="T1004" i="5"/>
  <c r="I1004" i="5" s="1"/>
  <c r="A1004" i="5" s="1"/>
  <c r="T1006" i="5"/>
  <c r="I1006" i="5" s="1"/>
  <c r="A1006" i="5" s="1"/>
  <c r="T1003" i="5"/>
  <c r="I1003" i="5" s="1"/>
  <c r="A1003" i="5" s="1"/>
  <c r="T1001" i="5"/>
  <c r="I1001" i="5" s="1"/>
  <c r="A1001" i="5" s="1"/>
  <c r="T1005" i="5"/>
  <c r="I1005" i="5" s="1"/>
  <c r="A1005" i="5" s="1"/>
  <c r="T513" i="5"/>
  <c r="I513" i="5" s="1"/>
  <c r="A513" i="5" s="1"/>
  <c r="T676" i="5"/>
  <c r="I676" i="5" s="1"/>
  <c r="A676" i="5" s="1"/>
  <c r="T678" i="5"/>
  <c r="I678" i="5" s="1"/>
  <c r="A678" i="5" s="1"/>
  <c r="T677" i="5"/>
  <c r="I677" i="5" s="1"/>
  <c r="A677" i="5" s="1"/>
  <c r="T679" i="5"/>
  <c r="I679" i="5" s="1"/>
  <c r="A679" i="5" s="1"/>
  <c r="T664" i="5"/>
  <c r="I664" i="5" s="1"/>
  <c r="A664" i="5" s="1"/>
  <c r="T659" i="5"/>
  <c r="I659" i="5" s="1"/>
  <c r="A659" i="5" s="1"/>
  <c r="T663" i="5"/>
  <c r="I663" i="5" s="1"/>
  <c r="A663" i="5" s="1"/>
  <c r="T666" i="5"/>
  <c r="I666" i="5" s="1"/>
  <c r="A666" i="5" s="1"/>
  <c r="T670" i="5"/>
  <c r="I670" i="5" s="1"/>
  <c r="A670" i="5" s="1"/>
  <c r="T660" i="5"/>
  <c r="I660" i="5" s="1"/>
  <c r="A660" i="5" s="1"/>
  <c r="T662" i="5"/>
  <c r="I662" i="5" s="1"/>
  <c r="A662" i="5" s="1"/>
  <c r="T665" i="5"/>
  <c r="I665" i="5" s="1"/>
  <c r="A665" i="5" s="1"/>
  <c r="T667" i="5"/>
  <c r="I667" i="5" s="1"/>
  <c r="A667" i="5" s="1"/>
  <c r="T669" i="5"/>
  <c r="I669" i="5" s="1"/>
  <c r="A669" i="5" s="1"/>
  <c r="T671" i="5"/>
  <c r="I671" i="5" s="1"/>
  <c r="A671" i="5" s="1"/>
  <c r="T673" i="5"/>
  <c r="I673" i="5" s="1"/>
  <c r="A673" i="5" s="1"/>
  <c r="T675" i="5"/>
  <c r="I675" i="5" s="1"/>
  <c r="A675" i="5" s="1"/>
  <c r="T661" i="5"/>
  <c r="I661" i="5" s="1"/>
  <c r="A661" i="5" s="1"/>
  <c r="T668" i="5"/>
  <c r="I668" i="5" s="1"/>
  <c r="A668" i="5" s="1"/>
  <c r="T672" i="5"/>
  <c r="I672" i="5" s="1"/>
  <c r="A672" i="5" s="1"/>
  <c r="T674" i="5"/>
  <c r="I674" i="5" s="1"/>
  <c r="A674" i="5" s="1"/>
  <c r="T648" i="5"/>
  <c r="I648" i="5" s="1"/>
  <c r="A648" i="5" s="1"/>
  <c r="T649" i="5"/>
  <c r="I649" i="5" s="1"/>
  <c r="A649" i="5" s="1"/>
  <c r="T651" i="5"/>
  <c r="I651" i="5" s="1"/>
  <c r="A651" i="5" s="1"/>
  <c r="T653" i="5"/>
  <c r="I653" i="5" s="1"/>
  <c r="A653" i="5" s="1"/>
  <c r="T655" i="5"/>
  <c r="I655" i="5" s="1"/>
  <c r="A655" i="5" s="1"/>
  <c r="T657" i="5"/>
  <c r="I657" i="5" s="1"/>
  <c r="A657" i="5" s="1"/>
  <c r="T647" i="5"/>
  <c r="I647" i="5" s="1"/>
  <c r="A647" i="5" s="1"/>
  <c r="T650" i="5"/>
  <c r="I650" i="5" s="1"/>
  <c r="A650" i="5" s="1"/>
  <c r="T652" i="5"/>
  <c r="I652" i="5" s="1"/>
  <c r="A652" i="5" s="1"/>
  <c r="T654" i="5"/>
  <c r="I654" i="5" s="1"/>
  <c r="A654" i="5" s="1"/>
  <c r="T656" i="5"/>
  <c r="I656" i="5" s="1"/>
  <c r="A656" i="5" s="1"/>
  <c r="T658" i="5"/>
  <c r="I658" i="5" s="1"/>
  <c r="A658" i="5" s="1"/>
  <c r="T646" i="5"/>
  <c r="I646" i="5" s="1"/>
  <c r="A646" i="5" s="1"/>
  <c r="T645" i="5"/>
  <c r="I645" i="5" s="1"/>
  <c r="A645" i="5" s="1"/>
  <c r="T638" i="5"/>
  <c r="I638" i="5" s="1"/>
  <c r="A638" i="5" s="1"/>
  <c r="T637" i="5"/>
  <c r="I637" i="5" s="1"/>
  <c r="A637" i="5" s="1"/>
  <c r="T639" i="5"/>
  <c r="I639" i="5" s="1"/>
  <c r="A639" i="5" s="1"/>
  <c r="T641" i="5"/>
  <c r="I641" i="5" s="1"/>
  <c r="A641" i="5" s="1"/>
  <c r="T643" i="5"/>
  <c r="I643" i="5" s="1"/>
  <c r="A643" i="5" s="1"/>
  <c r="T640" i="5"/>
  <c r="I640" i="5" s="1"/>
  <c r="A640" i="5" s="1"/>
  <c r="T642" i="5"/>
  <c r="I642" i="5" s="1"/>
  <c r="A642" i="5" s="1"/>
  <c r="T644" i="5"/>
  <c r="I644" i="5" s="1"/>
  <c r="A644" i="5" s="1"/>
  <c r="T630" i="5"/>
  <c r="I630" i="5" s="1"/>
  <c r="A630" i="5" s="1"/>
  <c r="T632" i="5"/>
  <c r="I632" i="5" s="1"/>
  <c r="A632" i="5" s="1"/>
  <c r="T634" i="5"/>
  <c r="I634" i="5" s="1"/>
  <c r="A634" i="5" s="1"/>
  <c r="T636" i="5"/>
  <c r="I636" i="5" s="1"/>
  <c r="A636" i="5" s="1"/>
  <c r="T631" i="5"/>
  <c r="I631" i="5" s="1"/>
  <c r="A631" i="5" s="1"/>
  <c r="T633" i="5"/>
  <c r="I633" i="5" s="1"/>
  <c r="A633" i="5" s="1"/>
  <c r="T635" i="5"/>
  <c r="I635" i="5" s="1"/>
  <c r="A635" i="5" s="1"/>
  <c r="T600" i="5"/>
  <c r="I600" i="5" s="1"/>
  <c r="A600" i="5" s="1"/>
  <c r="T602" i="5"/>
  <c r="I602" i="5" s="1"/>
  <c r="A602" i="5" s="1"/>
  <c r="T604" i="5"/>
  <c r="I604" i="5" s="1"/>
  <c r="A604" i="5" s="1"/>
  <c r="T606" i="5"/>
  <c r="I606" i="5" s="1"/>
  <c r="A606" i="5" s="1"/>
  <c r="T608" i="5"/>
  <c r="I608" i="5" s="1"/>
  <c r="A608" i="5" s="1"/>
  <c r="T611" i="5"/>
  <c r="I611" i="5" s="1"/>
  <c r="A611" i="5" s="1"/>
  <c r="T613" i="5"/>
  <c r="I613" i="5" s="1"/>
  <c r="A613" i="5" s="1"/>
  <c r="T615" i="5"/>
  <c r="I615" i="5" s="1"/>
  <c r="A615" i="5" s="1"/>
  <c r="T617" i="5"/>
  <c r="I617" i="5" s="1"/>
  <c r="A617" i="5" s="1"/>
  <c r="T619" i="5"/>
  <c r="I619" i="5" s="1"/>
  <c r="A619" i="5" s="1"/>
  <c r="T621" i="5"/>
  <c r="I621" i="5" s="1"/>
  <c r="A621" i="5" s="1"/>
  <c r="T623" i="5"/>
  <c r="I623" i="5" s="1"/>
  <c r="A623" i="5" s="1"/>
  <c r="T625" i="5"/>
  <c r="I625" i="5" s="1"/>
  <c r="A625" i="5" s="1"/>
  <c r="T627" i="5"/>
  <c r="I627" i="5" s="1"/>
  <c r="A627" i="5" s="1"/>
  <c r="T629" i="5"/>
  <c r="I629" i="5" s="1"/>
  <c r="A629" i="5" s="1"/>
  <c r="T601" i="5"/>
  <c r="I601" i="5" s="1"/>
  <c r="A601" i="5" s="1"/>
  <c r="T603" i="5"/>
  <c r="I603" i="5" s="1"/>
  <c r="A603" i="5" s="1"/>
  <c r="T605" i="5"/>
  <c r="I605" i="5" s="1"/>
  <c r="A605" i="5" s="1"/>
  <c r="T607" i="5"/>
  <c r="I607" i="5" s="1"/>
  <c r="A607" i="5" s="1"/>
  <c r="T609" i="5"/>
  <c r="I609" i="5" s="1"/>
  <c r="A609" i="5" s="1"/>
  <c r="T610" i="5"/>
  <c r="I610" i="5" s="1"/>
  <c r="A610" i="5" s="1"/>
  <c r="T612" i="5"/>
  <c r="I612" i="5" s="1"/>
  <c r="A612" i="5" s="1"/>
  <c r="T614" i="5"/>
  <c r="I614" i="5" s="1"/>
  <c r="A614" i="5" s="1"/>
  <c r="T616" i="5"/>
  <c r="I616" i="5" s="1"/>
  <c r="A616" i="5" s="1"/>
  <c r="T618" i="5"/>
  <c r="I618" i="5" s="1"/>
  <c r="A618" i="5" s="1"/>
  <c r="T620" i="5"/>
  <c r="I620" i="5" s="1"/>
  <c r="A620" i="5" s="1"/>
  <c r="T622" i="5"/>
  <c r="I622" i="5" s="1"/>
  <c r="A622" i="5" s="1"/>
  <c r="T624" i="5"/>
  <c r="I624" i="5" s="1"/>
  <c r="A624" i="5" s="1"/>
  <c r="T626" i="5"/>
  <c r="I626" i="5" s="1"/>
  <c r="A626" i="5" s="1"/>
  <c r="T628" i="5"/>
  <c r="I628" i="5" s="1"/>
  <c r="A628" i="5" s="1"/>
  <c r="T599" i="5"/>
  <c r="I599" i="5" s="1"/>
  <c r="A599" i="5" s="1"/>
  <c r="T575" i="5"/>
  <c r="I575" i="5" s="1"/>
  <c r="A575" i="5" s="1"/>
  <c r="T588" i="5"/>
  <c r="I588" i="5" s="1"/>
  <c r="A588" i="5" s="1"/>
  <c r="T592" i="5"/>
  <c r="I592" i="5" s="1"/>
  <c r="A592" i="5" s="1"/>
  <c r="T596" i="5"/>
  <c r="I596" i="5" s="1"/>
  <c r="A596" i="5" s="1"/>
  <c r="T576" i="5"/>
  <c r="I576" i="5" s="1"/>
  <c r="A576" i="5" s="1"/>
  <c r="T578" i="5"/>
  <c r="I578" i="5" s="1"/>
  <c r="A578" i="5" s="1"/>
  <c r="T580" i="5"/>
  <c r="I580" i="5" s="1"/>
  <c r="A580" i="5" s="1"/>
  <c r="T582" i="5"/>
  <c r="I582" i="5" s="1"/>
  <c r="A582" i="5" s="1"/>
  <c r="T584" i="5"/>
  <c r="I584" i="5" s="1"/>
  <c r="A584" i="5" s="1"/>
  <c r="T587" i="5"/>
  <c r="I587" i="5" s="1"/>
  <c r="A587" i="5" s="1"/>
  <c r="T589" i="5"/>
  <c r="I589" i="5" s="1"/>
  <c r="A589" i="5" s="1"/>
  <c r="T591" i="5"/>
  <c r="I591" i="5" s="1"/>
  <c r="A591" i="5" s="1"/>
  <c r="T593" i="5"/>
  <c r="I593" i="5" s="1"/>
  <c r="A593" i="5" s="1"/>
  <c r="T595" i="5"/>
  <c r="I595" i="5" s="1"/>
  <c r="A595" i="5" s="1"/>
  <c r="T597" i="5"/>
  <c r="I597" i="5" s="1"/>
  <c r="A597" i="5" s="1"/>
  <c r="T577" i="5"/>
  <c r="I577" i="5" s="1"/>
  <c r="A577" i="5" s="1"/>
  <c r="T579" i="5"/>
  <c r="I579" i="5" s="1"/>
  <c r="A579" i="5" s="1"/>
  <c r="T581" i="5"/>
  <c r="I581" i="5" s="1"/>
  <c r="A581" i="5" s="1"/>
  <c r="T583" i="5"/>
  <c r="I583" i="5" s="1"/>
  <c r="A583" i="5" s="1"/>
  <c r="T585" i="5"/>
  <c r="I585" i="5" s="1"/>
  <c r="A585" i="5" s="1"/>
  <c r="T590" i="5"/>
  <c r="I590" i="5" s="1"/>
  <c r="A590" i="5" s="1"/>
  <c r="T594" i="5"/>
  <c r="I594" i="5" s="1"/>
  <c r="A594" i="5" s="1"/>
  <c r="T598" i="5"/>
  <c r="I598" i="5" s="1"/>
  <c r="A598" i="5" s="1"/>
  <c r="T574" i="5"/>
  <c r="I574" i="5" s="1"/>
  <c r="A574" i="5" s="1"/>
  <c r="T570" i="5"/>
  <c r="I570" i="5" s="1"/>
  <c r="A570" i="5" s="1"/>
  <c r="T572" i="5"/>
  <c r="I572" i="5" s="1"/>
  <c r="A572" i="5" s="1"/>
  <c r="T571" i="5"/>
  <c r="I571" i="5" s="1"/>
  <c r="A571" i="5" s="1"/>
  <c r="T573" i="5"/>
  <c r="I573" i="5" s="1"/>
  <c r="A573" i="5" s="1"/>
  <c r="T556" i="5"/>
  <c r="I556" i="5" s="1"/>
  <c r="A556" i="5" s="1"/>
  <c r="T561" i="5"/>
  <c r="I561" i="5" s="1"/>
  <c r="A561" i="5" s="1"/>
  <c r="T564" i="5"/>
  <c r="I564" i="5" s="1"/>
  <c r="A564" i="5" s="1"/>
  <c r="T567" i="5"/>
  <c r="I567" i="5" s="1"/>
  <c r="A567" i="5" s="1"/>
  <c r="T559" i="5"/>
  <c r="I559" i="5" s="1"/>
  <c r="A559" i="5" s="1"/>
  <c r="T565" i="5"/>
  <c r="I565" i="5" s="1"/>
  <c r="A565" i="5" s="1"/>
  <c r="T568" i="5"/>
  <c r="I568" i="5" s="1"/>
  <c r="A568" i="5" s="1"/>
  <c r="T557" i="5"/>
  <c r="I557" i="5" s="1"/>
  <c r="A557" i="5" s="1"/>
  <c r="T562" i="5"/>
  <c r="I562" i="5" s="1"/>
  <c r="A562" i="5" s="1"/>
  <c r="T554" i="5"/>
  <c r="I554" i="5" s="1"/>
  <c r="A554" i="5" s="1"/>
  <c r="T555" i="5"/>
  <c r="I555" i="5" s="1"/>
  <c r="A555" i="5" s="1"/>
  <c r="T558" i="5"/>
  <c r="I558" i="5" s="1"/>
  <c r="A558" i="5" s="1"/>
  <c r="T560" i="5"/>
  <c r="I560" i="5" s="1"/>
  <c r="A560" i="5" s="1"/>
  <c r="T563" i="5"/>
  <c r="I563" i="5" s="1"/>
  <c r="A563" i="5" s="1"/>
  <c r="T566" i="5"/>
  <c r="I566" i="5" s="1"/>
  <c r="A566" i="5" s="1"/>
  <c r="T569" i="5"/>
  <c r="I569" i="5" s="1"/>
  <c r="A569" i="5" s="1"/>
  <c r="T520" i="5"/>
  <c r="I520" i="5" s="1"/>
  <c r="A520" i="5" s="1"/>
  <c r="T522" i="5"/>
  <c r="I522" i="5" s="1"/>
  <c r="A522" i="5" s="1"/>
  <c r="T524" i="5"/>
  <c r="I524" i="5" s="1"/>
  <c r="A524" i="5" s="1"/>
  <c r="T530" i="5"/>
  <c r="I530" i="5" s="1"/>
  <c r="A530" i="5" s="1"/>
  <c r="T535" i="5"/>
  <c r="I535" i="5" s="1"/>
  <c r="A535" i="5" s="1"/>
  <c r="T537" i="5"/>
  <c r="I537" i="5" s="1"/>
  <c r="A537" i="5" s="1"/>
  <c r="T540" i="5"/>
  <c r="I540" i="5" s="1"/>
  <c r="A540" i="5" s="1"/>
  <c r="T545" i="5"/>
  <c r="I545" i="5" s="1"/>
  <c r="A545" i="5" s="1"/>
  <c r="T548" i="5"/>
  <c r="I548" i="5" s="1"/>
  <c r="A548" i="5" s="1"/>
  <c r="T550" i="5"/>
  <c r="I550" i="5" s="1"/>
  <c r="A550" i="5" s="1"/>
  <c r="T553" i="5"/>
  <c r="I553" i="5" s="1"/>
  <c r="A553" i="5" s="1"/>
  <c r="T526" i="5"/>
  <c r="I526" i="5" s="1"/>
  <c r="A526" i="5" s="1"/>
  <c r="T532" i="5"/>
  <c r="I532" i="5" s="1"/>
  <c r="A532" i="5" s="1"/>
  <c r="T542" i="5"/>
  <c r="I542" i="5" s="1"/>
  <c r="A542" i="5" s="1"/>
  <c r="T544" i="5"/>
  <c r="I544" i="5" s="1"/>
  <c r="A544" i="5" s="1"/>
  <c r="T552" i="5"/>
  <c r="I552" i="5" s="1"/>
  <c r="A552" i="5" s="1"/>
  <c r="T521" i="5"/>
  <c r="I521" i="5" s="1"/>
  <c r="A521" i="5" s="1"/>
  <c r="T523" i="5"/>
  <c r="I523" i="5" s="1"/>
  <c r="A523" i="5" s="1"/>
  <c r="T529" i="5"/>
  <c r="I529" i="5" s="1"/>
  <c r="A529" i="5" s="1"/>
  <c r="T534" i="5"/>
  <c r="I534" i="5" s="1"/>
  <c r="A534" i="5" s="1"/>
  <c r="T536" i="5"/>
  <c r="I536" i="5" s="1"/>
  <c r="A536" i="5" s="1"/>
  <c r="T539" i="5"/>
  <c r="I539" i="5" s="1"/>
  <c r="A539" i="5" s="1"/>
  <c r="T547" i="5"/>
  <c r="I547" i="5" s="1"/>
  <c r="A547" i="5" s="1"/>
  <c r="T549" i="5"/>
  <c r="I549" i="5" s="1"/>
  <c r="A549" i="5" s="1"/>
  <c r="T525" i="5"/>
  <c r="I525" i="5" s="1"/>
  <c r="A525" i="5" s="1"/>
  <c r="T527" i="5"/>
  <c r="I527" i="5" s="1"/>
  <c r="A527" i="5" s="1"/>
  <c r="T531" i="5"/>
  <c r="I531" i="5" s="1"/>
  <c r="A531" i="5" s="1"/>
  <c r="T533" i="5"/>
  <c r="I533" i="5" s="1"/>
  <c r="A533" i="5" s="1"/>
  <c r="T538" i="5"/>
  <c r="I538" i="5" s="1"/>
  <c r="A538" i="5" s="1"/>
  <c r="T541" i="5"/>
  <c r="I541" i="5" s="1"/>
  <c r="A541" i="5" s="1"/>
  <c r="T543" i="5"/>
  <c r="I543" i="5" s="1"/>
  <c r="A543" i="5" s="1"/>
  <c r="T546" i="5"/>
  <c r="I546" i="5" s="1"/>
  <c r="A546" i="5" s="1"/>
  <c r="T551" i="5"/>
  <c r="I551" i="5" s="1"/>
  <c r="A551" i="5" s="1"/>
  <c r="T507" i="5"/>
  <c r="I507" i="5" s="1"/>
  <c r="A507" i="5" s="1"/>
  <c r="T509" i="5"/>
  <c r="I509" i="5" s="1"/>
  <c r="A509" i="5" s="1"/>
  <c r="T511" i="5"/>
  <c r="I511" i="5" s="1"/>
  <c r="A511" i="5" s="1"/>
  <c r="T514" i="5"/>
  <c r="T506" i="5"/>
  <c r="I506" i="5" s="1"/>
  <c r="A506" i="5" s="1"/>
  <c r="T508" i="5"/>
  <c r="I508" i="5" s="1"/>
  <c r="A508" i="5" s="1"/>
  <c r="T510" i="5"/>
  <c r="I510" i="5" s="1"/>
  <c r="A510" i="5" s="1"/>
  <c r="T512" i="5"/>
  <c r="I512" i="5" s="1"/>
  <c r="A512" i="5" s="1"/>
  <c r="T488" i="5"/>
  <c r="I488" i="5" s="1"/>
  <c r="A488" i="5" s="1"/>
  <c r="T493" i="5"/>
  <c r="I493" i="5" s="1"/>
  <c r="A493" i="5" s="1"/>
  <c r="T496" i="5"/>
  <c r="I496" i="5" s="1"/>
  <c r="A496" i="5" s="1"/>
  <c r="T490" i="5"/>
  <c r="I490" i="5" s="1"/>
  <c r="A490" i="5" s="1"/>
  <c r="T495" i="5"/>
  <c r="I495" i="5" s="1"/>
  <c r="A495" i="5" s="1"/>
  <c r="T487" i="5"/>
  <c r="I487" i="5" s="1"/>
  <c r="A487" i="5" s="1"/>
  <c r="T492" i="5"/>
  <c r="I492" i="5" s="1"/>
  <c r="A492" i="5" s="1"/>
  <c r="T497" i="5"/>
  <c r="I497" i="5" s="1"/>
  <c r="A497" i="5" s="1"/>
  <c r="T489" i="5"/>
  <c r="I489" i="5" s="1"/>
  <c r="A489" i="5" s="1"/>
  <c r="T491" i="5"/>
  <c r="I491" i="5" s="1"/>
  <c r="A491" i="5" s="1"/>
  <c r="T494" i="5"/>
  <c r="I494" i="5" s="1"/>
  <c r="A494" i="5" s="1"/>
  <c r="T474" i="5"/>
  <c r="I474" i="5" s="1"/>
  <c r="A474" i="5" s="1"/>
  <c r="T476" i="5"/>
  <c r="I476" i="5" s="1"/>
  <c r="A476" i="5" s="1"/>
  <c r="T478" i="5"/>
  <c r="I478" i="5" s="1"/>
  <c r="A478" i="5" s="1"/>
  <c r="T483" i="5"/>
  <c r="I483" i="5" s="1"/>
  <c r="A483" i="5" s="1"/>
  <c r="T485" i="5"/>
  <c r="I485" i="5" s="1"/>
  <c r="A485" i="5" s="1"/>
  <c r="T473" i="5"/>
  <c r="I473" i="5" s="1"/>
  <c r="A473" i="5" s="1"/>
  <c r="T475" i="5"/>
  <c r="I475" i="5" s="1"/>
  <c r="A475" i="5" s="1"/>
  <c r="T477" i="5"/>
  <c r="I477" i="5" s="1"/>
  <c r="A477" i="5" s="1"/>
  <c r="T482" i="5"/>
  <c r="I482" i="5" s="1"/>
  <c r="A482" i="5" s="1"/>
  <c r="T471" i="5"/>
  <c r="I471" i="5" s="1"/>
  <c r="A471" i="5" s="1"/>
  <c r="T472" i="5"/>
  <c r="I472" i="5" s="1"/>
  <c r="A472" i="5" s="1"/>
  <c r="T484" i="5"/>
  <c r="I484" i="5" s="1"/>
  <c r="A484" i="5" s="1"/>
  <c r="T486" i="5"/>
  <c r="I486" i="5" s="1"/>
  <c r="A486" i="5" s="1"/>
  <c r="T460" i="5"/>
  <c r="I460" i="5" s="1"/>
  <c r="A460" i="5" s="1"/>
  <c r="T462" i="5"/>
  <c r="I462" i="5" s="1"/>
  <c r="A462" i="5" s="1"/>
  <c r="T464" i="5"/>
  <c r="I464" i="5" s="1"/>
  <c r="A464" i="5" s="1"/>
  <c r="T466" i="5"/>
  <c r="I466" i="5" s="1"/>
  <c r="A466" i="5" s="1"/>
  <c r="T468" i="5"/>
  <c r="I468" i="5" s="1"/>
  <c r="A468" i="5" s="1"/>
  <c r="T470" i="5"/>
  <c r="I470" i="5" s="1"/>
  <c r="A470" i="5" s="1"/>
  <c r="T461" i="5"/>
  <c r="I461" i="5" s="1"/>
  <c r="A461" i="5" s="1"/>
  <c r="T463" i="5"/>
  <c r="I463" i="5" s="1"/>
  <c r="A463" i="5" s="1"/>
  <c r="T465" i="5"/>
  <c r="I465" i="5" s="1"/>
  <c r="A465" i="5" s="1"/>
  <c r="T467" i="5"/>
  <c r="I467" i="5" s="1"/>
  <c r="A467" i="5" s="1"/>
  <c r="T469" i="5"/>
  <c r="I469" i="5" s="1"/>
  <c r="A469" i="5" s="1"/>
  <c r="T428" i="5"/>
  <c r="I428" i="5" s="1"/>
  <c r="A428" i="5" s="1"/>
  <c r="T430" i="5"/>
  <c r="I430" i="5" s="1"/>
  <c r="A430" i="5" s="1"/>
  <c r="T426" i="5"/>
  <c r="I426" i="5" s="1"/>
  <c r="A426" i="5" s="1"/>
  <c r="T427" i="5"/>
  <c r="I427" i="5" s="1"/>
  <c r="A427" i="5" s="1"/>
  <c r="T425" i="5"/>
  <c r="I425" i="5" s="1"/>
  <c r="A425" i="5" s="1"/>
  <c r="T429" i="5"/>
  <c r="I429" i="5" s="1"/>
  <c r="A429" i="5" s="1"/>
  <c r="T442" i="5"/>
  <c r="I442" i="5" s="1"/>
  <c r="A442" i="5" s="1"/>
  <c r="T448" i="5"/>
  <c r="I448" i="5" s="1"/>
  <c r="A448" i="5" s="1"/>
  <c r="T445" i="5"/>
  <c r="I445" i="5" s="1"/>
  <c r="A445" i="5" s="1"/>
  <c r="T450" i="5"/>
  <c r="I450" i="5" s="1"/>
  <c r="A450" i="5" s="1"/>
  <c r="T453" i="5"/>
  <c r="I453" i="5" s="1"/>
  <c r="A453" i="5" s="1"/>
  <c r="T456" i="5"/>
  <c r="I456" i="5" s="1"/>
  <c r="A456" i="5" s="1"/>
  <c r="T458" i="5"/>
  <c r="I458" i="5" s="1"/>
  <c r="A458" i="5" s="1"/>
  <c r="T439" i="5"/>
  <c r="I439" i="5" s="1"/>
  <c r="A439" i="5" s="1"/>
  <c r="T441" i="5"/>
  <c r="I441" i="5" s="1"/>
  <c r="A441" i="5" s="1"/>
  <c r="T444" i="5"/>
  <c r="I444" i="5" s="1"/>
  <c r="A444" i="5" s="1"/>
  <c r="T447" i="5"/>
  <c r="I447" i="5" s="1"/>
  <c r="A447" i="5" s="1"/>
  <c r="T452" i="5"/>
  <c r="I452" i="5" s="1"/>
  <c r="A452" i="5" s="1"/>
  <c r="T455" i="5"/>
  <c r="I455" i="5" s="1"/>
  <c r="A455" i="5" s="1"/>
  <c r="T440" i="5"/>
  <c r="I440" i="5" s="1"/>
  <c r="A440" i="5" s="1"/>
  <c r="T443" i="5"/>
  <c r="I443" i="5" s="1"/>
  <c r="A443" i="5" s="1"/>
  <c r="T446" i="5"/>
  <c r="I446" i="5" s="1"/>
  <c r="A446" i="5" s="1"/>
  <c r="T449" i="5"/>
  <c r="I449" i="5" s="1"/>
  <c r="A449" i="5" s="1"/>
  <c r="T451" i="5"/>
  <c r="I451" i="5" s="1"/>
  <c r="A451" i="5" s="1"/>
  <c r="T454" i="5"/>
  <c r="I454" i="5" s="1"/>
  <c r="A454" i="5" s="1"/>
  <c r="T457" i="5"/>
  <c r="I457" i="5" s="1"/>
  <c r="A457" i="5" s="1"/>
  <c r="T459" i="5"/>
  <c r="I459" i="5" s="1"/>
  <c r="A459" i="5" s="1"/>
  <c r="T433" i="5"/>
  <c r="I433" i="5" s="1"/>
  <c r="A433" i="5" s="1"/>
  <c r="T409" i="5"/>
  <c r="I409" i="5" s="1"/>
  <c r="A409" i="5" s="1"/>
  <c r="T413" i="5"/>
  <c r="I413" i="5" s="1"/>
  <c r="A413" i="5" s="1"/>
  <c r="T422" i="5"/>
  <c r="I422" i="5" s="1"/>
  <c r="A422" i="5" s="1"/>
  <c r="T424" i="5"/>
  <c r="I424" i="5" s="1"/>
  <c r="A424" i="5" s="1"/>
  <c r="T436" i="5"/>
  <c r="I436" i="5" s="1"/>
  <c r="A436" i="5" s="1"/>
  <c r="T405" i="5"/>
  <c r="I405" i="5" s="1"/>
  <c r="A405" i="5" s="1"/>
  <c r="T421" i="5"/>
  <c r="I421" i="5" s="1"/>
  <c r="A421" i="5" s="1"/>
  <c r="T423" i="5"/>
  <c r="I423" i="5" s="1"/>
  <c r="A423" i="5" s="1"/>
  <c r="T432" i="5"/>
  <c r="I432" i="5" s="1"/>
  <c r="A432" i="5" s="1"/>
  <c r="T404" i="5"/>
  <c r="I404" i="5" s="1"/>
  <c r="A404" i="5" s="1"/>
  <c r="T410" i="5"/>
  <c r="I410" i="5" s="1"/>
  <c r="A410" i="5" s="1"/>
  <c r="T414" i="5"/>
  <c r="I414" i="5" s="1"/>
  <c r="A414" i="5" s="1"/>
  <c r="T418" i="5"/>
  <c r="I418" i="5" s="1"/>
  <c r="A418" i="5" s="1"/>
  <c r="T406" i="5"/>
  <c r="I406" i="5" s="1"/>
  <c r="A406" i="5" s="1"/>
  <c r="T434" i="5"/>
  <c r="I434" i="5" s="1"/>
  <c r="A434" i="5" s="1"/>
  <c r="T411" i="5"/>
  <c r="I411" i="5" s="1"/>
  <c r="A411" i="5" s="1"/>
  <c r="T415" i="5"/>
  <c r="I415" i="5" s="1"/>
  <c r="A415" i="5" s="1"/>
  <c r="T417" i="5"/>
  <c r="I417" i="5" s="1"/>
  <c r="A417" i="5" s="1"/>
  <c r="T419" i="5"/>
  <c r="I419" i="5" s="1"/>
  <c r="A419" i="5" s="1"/>
  <c r="T438" i="5"/>
  <c r="I438" i="5" s="1"/>
  <c r="A438" i="5" s="1"/>
  <c r="T407" i="5"/>
  <c r="I407" i="5" s="1"/>
  <c r="A407" i="5" s="1"/>
  <c r="T435" i="5"/>
  <c r="I435" i="5" s="1"/>
  <c r="A435" i="5" s="1"/>
  <c r="T416" i="5"/>
  <c r="I416" i="5" s="1"/>
  <c r="A416" i="5" s="1"/>
  <c r="T420" i="5"/>
  <c r="I420" i="5" s="1"/>
  <c r="A420" i="5" s="1"/>
  <c r="T431" i="5"/>
  <c r="I431" i="5" s="1"/>
  <c r="A431" i="5" s="1"/>
  <c r="T437" i="5"/>
  <c r="I437" i="5" s="1"/>
  <c r="A437" i="5" s="1"/>
  <c r="T408" i="5"/>
  <c r="I408" i="5" s="1"/>
  <c r="A408" i="5" s="1"/>
  <c r="T386" i="5"/>
  <c r="I386" i="5" s="1"/>
  <c r="A386" i="5" s="1"/>
  <c r="T393" i="5"/>
  <c r="I393" i="5" s="1"/>
  <c r="A393" i="5" s="1"/>
  <c r="T396" i="5"/>
  <c r="I396" i="5" s="1"/>
  <c r="A396" i="5" s="1"/>
  <c r="T399" i="5"/>
  <c r="I399" i="5" s="1"/>
  <c r="A399" i="5" s="1"/>
  <c r="T402" i="5"/>
  <c r="I402" i="5" s="1"/>
  <c r="A402" i="5" s="1"/>
  <c r="T385" i="5"/>
  <c r="I385" i="5" s="1"/>
  <c r="A385" i="5" s="1"/>
  <c r="T388" i="5"/>
  <c r="I388" i="5" s="1"/>
  <c r="A388" i="5" s="1"/>
  <c r="T390" i="5"/>
  <c r="I390" i="5" s="1"/>
  <c r="A390" i="5" s="1"/>
  <c r="T392" i="5"/>
  <c r="I392" i="5" s="1"/>
  <c r="A392" i="5" s="1"/>
  <c r="T395" i="5"/>
  <c r="I395" i="5" s="1"/>
  <c r="A395" i="5" s="1"/>
  <c r="T387" i="5"/>
  <c r="I387" i="5" s="1"/>
  <c r="A387" i="5" s="1"/>
  <c r="T398" i="5"/>
  <c r="I398" i="5" s="1"/>
  <c r="A398" i="5" s="1"/>
  <c r="T401" i="5"/>
  <c r="I401" i="5" s="1"/>
  <c r="A401" i="5" s="1"/>
  <c r="T403" i="5"/>
  <c r="I403" i="5" s="1"/>
  <c r="A403" i="5" s="1"/>
  <c r="T389" i="5"/>
  <c r="I389" i="5" s="1"/>
  <c r="A389" i="5" s="1"/>
  <c r="T391" i="5"/>
  <c r="I391" i="5" s="1"/>
  <c r="A391" i="5" s="1"/>
  <c r="T394" i="5"/>
  <c r="I394" i="5" s="1"/>
  <c r="A394" i="5" s="1"/>
  <c r="T397" i="5"/>
  <c r="I397" i="5" s="1"/>
  <c r="A397" i="5" s="1"/>
  <c r="T400" i="5"/>
  <c r="I400" i="5" s="1"/>
  <c r="A400" i="5" s="1"/>
  <c r="T384" i="5"/>
  <c r="I384" i="5" s="1"/>
  <c r="A384" i="5" s="1"/>
  <c r="T376" i="5"/>
  <c r="I376" i="5" s="1"/>
  <c r="A376" i="5" s="1"/>
  <c r="T378" i="5"/>
  <c r="I378" i="5" s="1"/>
  <c r="A378" i="5" s="1"/>
  <c r="T380" i="5"/>
  <c r="I380" i="5" s="1"/>
  <c r="A380" i="5" s="1"/>
  <c r="T381" i="5"/>
  <c r="I381" i="5" s="1"/>
  <c r="A381" i="5" s="1"/>
  <c r="T375" i="5"/>
  <c r="I375" i="5" s="1"/>
  <c r="A375" i="5" s="1"/>
  <c r="T377" i="5"/>
  <c r="I377" i="5" s="1"/>
  <c r="A377" i="5" s="1"/>
  <c r="T379" i="5"/>
  <c r="I379" i="5" s="1"/>
  <c r="A379" i="5" s="1"/>
  <c r="T383" i="5"/>
  <c r="I383" i="5" s="1"/>
  <c r="A383" i="5" s="1"/>
  <c r="T374" i="5"/>
  <c r="I374" i="5" s="1"/>
  <c r="A374" i="5" s="1"/>
  <c r="T382" i="5"/>
  <c r="I382" i="5" s="1"/>
  <c r="A382" i="5" s="1"/>
  <c r="T373" i="5"/>
  <c r="I373" i="5" s="1"/>
  <c r="A373" i="5" s="1"/>
  <c r="T361" i="5"/>
  <c r="I361" i="5" s="1"/>
  <c r="A361" i="5" s="1"/>
  <c r="T365" i="5"/>
  <c r="I365" i="5" s="1"/>
  <c r="A365" i="5" s="1"/>
  <c r="T369" i="5"/>
  <c r="I369" i="5" s="1"/>
  <c r="A369" i="5" s="1"/>
  <c r="T360" i="5"/>
  <c r="I360" i="5" s="1"/>
  <c r="A360" i="5" s="1"/>
  <c r="T362" i="5"/>
  <c r="I362" i="5" s="1"/>
  <c r="A362" i="5" s="1"/>
  <c r="T366" i="5"/>
  <c r="I366" i="5" s="1"/>
  <c r="A366" i="5" s="1"/>
  <c r="T370" i="5"/>
  <c r="I370" i="5" s="1"/>
  <c r="A370" i="5" s="1"/>
  <c r="T363" i="5"/>
  <c r="I363" i="5" s="1"/>
  <c r="A363" i="5" s="1"/>
  <c r="T367" i="5"/>
  <c r="I367" i="5" s="1"/>
  <c r="A367" i="5" s="1"/>
  <c r="T371" i="5"/>
  <c r="I371" i="5" s="1"/>
  <c r="A371" i="5" s="1"/>
  <c r="T364" i="5"/>
  <c r="I364" i="5" s="1"/>
  <c r="A364" i="5" s="1"/>
  <c r="T368" i="5"/>
  <c r="I368" i="5" s="1"/>
  <c r="A368" i="5" s="1"/>
  <c r="T372" i="5"/>
  <c r="I372" i="5" s="1"/>
  <c r="A372" i="5" s="1"/>
  <c r="T359" i="5"/>
  <c r="I359" i="5" s="1"/>
  <c r="A359" i="5" s="1"/>
  <c r="T343" i="5"/>
  <c r="T347" i="5"/>
  <c r="T351" i="5"/>
  <c r="I351" i="5" s="1"/>
  <c r="A351" i="5" s="1"/>
  <c r="T355" i="5"/>
  <c r="I355" i="5" s="1"/>
  <c r="A355" i="5" s="1"/>
  <c r="T344" i="5"/>
  <c r="T348" i="5"/>
  <c r="T352" i="5"/>
  <c r="I352" i="5" s="1"/>
  <c r="A352" i="5" s="1"/>
  <c r="T356" i="5"/>
  <c r="I356" i="5" s="1"/>
  <c r="A356" i="5" s="1"/>
  <c r="T345" i="5"/>
  <c r="T349" i="5"/>
  <c r="I349" i="5" s="1"/>
  <c r="A349" i="5" s="1"/>
  <c r="T353" i="5"/>
  <c r="I353" i="5" s="1"/>
  <c r="A353" i="5" s="1"/>
  <c r="T357" i="5"/>
  <c r="I357" i="5" s="1"/>
  <c r="A357" i="5" s="1"/>
  <c r="T342" i="5"/>
  <c r="T346" i="5"/>
  <c r="T350" i="5"/>
  <c r="I350" i="5" s="1"/>
  <c r="A350" i="5" s="1"/>
  <c r="T354" i="5"/>
  <c r="I354" i="5" s="1"/>
  <c r="A354" i="5" s="1"/>
  <c r="T358" i="5"/>
  <c r="I358" i="5" s="1"/>
  <c r="A358" i="5" s="1"/>
  <c r="T341" i="5"/>
  <c r="I341" i="5" s="1"/>
  <c r="A341" i="5" s="1"/>
  <c r="T294" i="5"/>
  <c r="I294" i="5" s="1"/>
  <c r="A294" i="5" s="1"/>
  <c r="T297" i="5"/>
  <c r="I297" i="5" s="1"/>
  <c r="A297" i="5" s="1"/>
  <c r="T295" i="5"/>
  <c r="I295" i="5" s="1"/>
  <c r="A295" i="5" s="1"/>
  <c r="T298" i="5"/>
  <c r="I298" i="5" s="1"/>
  <c r="A298" i="5" s="1"/>
  <c r="T296" i="5"/>
  <c r="I296" i="5" s="1"/>
  <c r="A296" i="5" s="1"/>
  <c r="T292" i="5"/>
  <c r="I292" i="5" s="1"/>
  <c r="A292" i="5" s="1"/>
  <c r="T293" i="5"/>
  <c r="I293" i="5" s="1"/>
  <c r="A293" i="5" s="1"/>
  <c r="T286" i="5"/>
  <c r="I286" i="5" s="1"/>
  <c r="A286" i="5" s="1"/>
  <c r="T289" i="5"/>
  <c r="I289" i="5" s="1"/>
  <c r="A289" i="5" s="1"/>
  <c r="T287" i="5"/>
  <c r="I287" i="5" s="1"/>
  <c r="A287" i="5" s="1"/>
  <c r="T290" i="5"/>
  <c r="I290" i="5" s="1"/>
  <c r="A290" i="5" s="1"/>
  <c r="T285" i="5"/>
  <c r="I285" i="5" s="1"/>
  <c r="A285" i="5" s="1"/>
  <c r="T291" i="5"/>
  <c r="I291" i="5" s="1"/>
  <c r="A291" i="5" s="1"/>
  <c r="T288" i="5"/>
  <c r="I288" i="5" s="1"/>
  <c r="A288" i="5" s="1"/>
  <c r="T243" i="5"/>
  <c r="I243" i="5" s="1"/>
  <c r="A243" i="5" s="1"/>
  <c r="T248" i="5"/>
  <c r="I248" i="5" s="1"/>
  <c r="A248" i="5" s="1"/>
  <c r="T253" i="5"/>
  <c r="I253" i="5" s="1"/>
  <c r="A253" i="5" s="1"/>
  <c r="T255" i="5"/>
  <c r="I255" i="5" s="1"/>
  <c r="A255" i="5" s="1"/>
  <c r="T262" i="5"/>
  <c r="I262" i="5" s="1"/>
  <c r="A262" i="5" s="1"/>
  <c r="T265" i="5"/>
  <c r="I265" i="5" s="1"/>
  <c r="A265" i="5" s="1"/>
  <c r="T271" i="5"/>
  <c r="I271" i="5" s="1"/>
  <c r="A271" i="5" s="1"/>
  <c r="T273" i="5"/>
  <c r="I273" i="5" s="1"/>
  <c r="A273" i="5" s="1"/>
  <c r="T280" i="5"/>
  <c r="I280" i="5" s="1"/>
  <c r="A280" i="5" s="1"/>
  <c r="T246" i="5"/>
  <c r="I246" i="5" s="1"/>
  <c r="A246" i="5" s="1"/>
  <c r="T249" i="5"/>
  <c r="I249" i="5" s="1"/>
  <c r="A249" i="5" s="1"/>
  <c r="T252" i="5"/>
  <c r="I252" i="5" s="1"/>
  <c r="A252" i="5" s="1"/>
  <c r="T256" i="5"/>
  <c r="I256" i="5" s="1"/>
  <c r="A256" i="5" s="1"/>
  <c r="T259" i="5"/>
  <c r="I259" i="5" s="1"/>
  <c r="A259" i="5" s="1"/>
  <c r="T266" i="5"/>
  <c r="I266" i="5" s="1"/>
  <c r="A266" i="5" s="1"/>
  <c r="T276" i="5"/>
  <c r="I276" i="5" s="1"/>
  <c r="A276" i="5" s="1"/>
  <c r="T279" i="5"/>
  <c r="I279" i="5" s="1"/>
  <c r="A279" i="5" s="1"/>
  <c r="T282" i="5"/>
  <c r="I282" i="5" s="1"/>
  <c r="A282" i="5" s="1"/>
  <c r="T244" i="5"/>
  <c r="I244" i="5" s="1"/>
  <c r="A244" i="5" s="1"/>
  <c r="T247" i="5"/>
  <c r="I247" i="5" s="1"/>
  <c r="A247" i="5" s="1"/>
  <c r="T250" i="5"/>
  <c r="I250" i="5" s="1"/>
  <c r="A250" i="5" s="1"/>
  <c r="T267" i="5"/>
  <c r="I267" i="5" s="1"/>
  <c r="A267" i="5" s="1"/>
  <c r="T270" i="5"/>
  <c r="I270" i="5" s="1"/>
  <c r="A270" i="5" s="1"/>
  <c r="T274" i="5"/>
  <c r="I274" i="5" s="1"/>
  <c r="A274" i="5" s="1"/>
  <c r="T277" i="5"/>
  <c r="I277" i="5" s="1"/>
  <c r="A277" i="5" s="1"/>
  <c r="T251" i="5"/>
  <c r="I251" i="5" s="1"/>
  <c r="A251" i="5" s="1"/>
  <c r="T254" i="5"/>
  <c r="I254" i="5" s="1"/>
  <c r="A254" i="5" s="1"/>
  <c r="T257" i="5"/>
  <c r="I257" i="5" s="1"/>
  <c r="A257" i="5" s="1"/>
  <c r="T260" i="5"/>
  <c r="I260" i="5" s="1"/>
  <c r="A260" i="5" s="1"/>
  <c r="T263" i="5"/>
  <c r="I263" i="5" s="1"/>
  <c r="A263" i="5" s="1"/>
  <c r="T268" i="5"/>
  <c r="I268" i="5" s="1"/>
  <c r="A268" i="5" s="1"/>
  <c r="T283" i="5"/>
  <c r="I283" i="5" s="1"/>
  <c r="A283" i="5" s="1"/>
  <c r="T245" i="5"/>
  <c r="I245" i="5" s="1"/>
  <c r="A245" i="5" s="1"/>
  <c r="T258" i="5"/>
  <c r="I258" i="5" s="1"/>
  <c r="A258" i="5" s="1"/>
  <c r="T261" i="5"/>
  <c r="I261" i="5" s="1"/>
  <c r="A261" i="5" s="1"/>
  <c r="T264" i="5"/>
  <c r="I264" i="5" s="1"/>
  <c r="A264" i="5" s="1"/>
  <c r="T269" i="5"/>
  <c r="I269" i="5" s="1"/>
  <c r="A269" i="5" s="1"/>
  <c r="T272" i="5"/>
  <c r="I272" i="5" s="1"/>
  <c r="A272" i="5" s="1"/>
  <c r="T275" i="5"/>
  <c r="I275" i="5" s="1"/>
  <c r="A275" i="5" s="1"/>
  <c r="T278" i="5"/>
  <c r="I278" i="5" s="1"/>
  <c r="A278" i="5" s="1"/>
  <c r="T281" i="5"/>
  <c r="I281" i="5" s="1"/>
  <c r="A281" i="5" s="1"/>
  <c r="T284" i="5"/>
  <c r="I284" i="5" s="1"/>
  <c r="A284" i="5" s="1"/>
  <c r="T235" i="5"/>
  <c r="I235" i="5" s="1"/>
  <c r="A235" i="5" s="1"/>
  <c r="T233" i="5"/>
  <c r="I233" i="5" s="1"/>
  <c r="A233" i="5" s="1"/>
  <c r="T239" i="5"/>
  <c r="I239" i="5" s="1"/>
  <c r="A239" i="5" s="1"/>
  <c r="T221" i="5"/>
  <c r="I221" i="5" s="1"/>
  <c r="A221" i="5" s="1"/>
  <c r="T224" i="5"/>
  <c r="I224" i="5" s="1"/>
  <c r="A224" i="5" s="1"/>
  <c r="T226" i="5"/>
  <c r="I226" i="5" s="1"/>
  <c r="A226" i="5" s="1"/>
  <c r="T228" i="5"/>
  <c r="I228" i="5" s="1"/>
  <c r="A228" i="5" s="1"/>
  <c r="T231" i="5"/>
  <c r="I231" i="5" s="1"/>
  <c r="A231" i="5" s="1"/>
  <c r="T237" i="5"/>
  <c r="I237" i="5" s="1"/>
  <c r="A237" i="5" s="1"/>
  <c r="T242" i="5"/>
  <c r="I242" i="5" s="1"/>
  <c r="A242" i="5" s="1"/>
  <c r="T222" i="5"/>
  <c r="I222" i="5" s="1"/>
  <c r="A222" i="5" s="1"/>
  <c r="T229" i="5"/>
  <c r="I229" i="5" s="1"/>
  <c r="A229" i="5" s="1"/>
  <c r="T232" i="5"/>
  <c r="I232" i="5" s="1"/>
  <c r="A232" i="5" s="1"/>
  <c r="T238" i="5"/>
  <c r="I238" i="5" s="1"/>
  <c r="A238" i="5" s="1"/>
  <c r="T240" i="5"/>
  <c r="I240" i="5" s="1"/>
  <c r="A240" i="5" s="1"/>
  <c r="T225" i="5"/>
  <c r="I225" i="5" s="1"/>
  <c r="A225" i="5" s="1"/>
  <c r="T227" i="5"/>
  <c r="I227" i="5" s="1"/>
  <c r="A227" i="5" s="1"/>
  <c r="T234" i="5"/>
  <c r="I234" i="5" s="1"/>
  <c r="A234" i="5" s="1"/>
  <c r="T223" i="5"/>
  <c r="I223" i="5" s="1"/>
  <c r="A223" i="5" s="1"/>
  <c r="T236" i="5"/>
  <c r="I236" i="5" s="1"/>
  <c r="A236" i="5" s="1"/>
  <c r="T230" i="5"/>
  <c r="I230" i="5" s="1"/>
  <c r="A230" i="5" s="1"/>
  <c r="T241" i="5"/>
  <c r="I241" i="5" s="1"/>
  <c r="A241" i="5" s="1"/>
  <c r="T207" i="5"/>
  <c r="I207" i="5" s="1"/>
  <c r="A207" i="5" s="1"/>
  <c r="T210" i="5"/>
  <c r="I210" i="5" s="1"/>
  <c r="A210" i="5" s="1"/>
  <c r="T219" i="5"/>
  <c r="I219" i="5" s="1"/>
  <c r="A219" i="5" s="1"/>
  <c r="T205" i="5"/>
  <c r="I205" i="5" s="1"/>
  <c r="A205" i="5" s="1"/>
  <c r="T196" i="5"/>
  <c r="I196" i="5" s="1"/>
  <c r="A196" i="5" s="1"/>
  <c r="T188" i="5"/>
  <c r="I188" i="5" s="1"/>
  <c r="A188" i="5" s="1"/>
  <c r="T192" i="5"/>
  <c r="I192" i="5" s="1"/>
  <c r="A192" i="5" s="1"/>
  <c r="T179" i="5"/>
  <c r="I179" i="5" s="1"/>
  <c r="A179" i="5" s="1"/>
  <c r="T172" i="5"/>
  <c r="I172" i="5" s="1"/>
  <c r="A172" i="5" s="1"/>
  <c r="T176" i="5"/>
  <c r="I176" i="5" s="1"/>
  <c r="A176" i="5" s="1"/>
  <c r="T168" i="5"/>
  <c r="I168" i="5" s="1"/>
  <c r="A168" i="5" s="1"/>
  <c r="T164" i="5"/>
  <c r="I164" i="5" s="1"/>
  <c r="A164" i="5" s="1"/>
  <c r="T208" i="5"/>
  <c r="I208" i="5" s="1"/>
  <c r="A208" i="5" s="1"/>
  <c r="T213" i="5"/>
  <c r="I213" i="5" s="1"/>
  <c r="A213" i="5" s="1"/>
  <c r="T220" i="5"/>
  <c r="I220" i="5" s="1"/>
  <c r="A220" i="5" s="1"/>
  <c r="T202" i="5"/>
  <c r="I202" i="5" s="1"/>
  <c r="A202" i="5" s="1"/>
  <c r="T199" i="5"/>
  <c r="I199" i="5" s="1"/>
  <c r="A199" i="5" s="1"/>
  <c r="T195" i="5"/>
  <c r="I195" i="5" s="1"/>
  <c r="A195" i="5" s="1"/>
  <c r="T178" i="5"/>
  <c r="I178" i="5" s="1"/>
  <c r="A178" i="5" s="1"/>
  <c r="T184" i="5"/>
  <c r="I184" i="5" s="1"/>
  <c r="A184" i="5" s="1"/>
  <c r="T169" i="5"/>
  <c r="I169" i="5" s="1"/>
  <c r="A169" i="5" s="1"/>
  <c r="T162" i="5"/>
  <c r="I162" i="5" s="1"/>
  <c r="A162" i="5" s="1"/>
  <c r="T165" i="5"/>
  <c r="I165" i="5" s="1"/>
  <c r="A165" i="5" s="1"/>
  <c r="T211" i="5"/>
  <c r="I211" i="5" s="1"/>
  <c r="A211" i="5" s="1"/>
  <c r="T214" i="5"/>
  <c r="I214" i="5" s="1"/>
  <c r="A214" i="5" s="1"/>
  <c r="T204" i="5"/>
  <c r="I204" i="5" s="1"/>
  <c r="A204" i="5" s="1"/>
  <c r="T201" i="5"/>
  <c r="I201" i="5" s="1"/>
  <c r="A201" i="5" s="1"/>
  <c r="T198" i="5"/>
  <c r="I198" i="5" s="1"/>
  <c r="A198" i="5" s="1"/>
  <c r="T194" i="5"/>
  <c r="I194" i="5" s="1"/>
  <c r="A194" i="5" s="1"/>
  <c r="T186" i="5"/>
  <c r="I186" i="5" s="1"/>
  <c r="A186" i="5" s="1"/>
  <c r="T189" i="5"/>
  <c r="I189" i="5" s="1"/>
  <c r="A189" i="5" s="1"/>
  <c r="T177" i="5"/>
  <c r="I177" i="5" s="1"/>
  <c r="A177" i="5" s="1"/>
  <c r="T183" i="5"/>
  <c r="I183" i="5" s="1"/>
  <c r="A183" i="5" s="1"/>
  <c r="T170" i="5"/>
  <c r="I170" i="5" s="1"/>
  <c r="A170" i="5" s="1"/>
  <c r="T173" i="5"/>
  <c r="I173" i="5" s="1"/>
  <c r="A173" i="5" s="1"/>
  <c r="T163" i="5"/>
  <c r="I163" i="5" s="1"/>
  <c r="A163" i="5" s="1"/>
  <c r="T166" i="5"/>
  <c r="I166" i="5" s="1"/>
  <c r="A166" i="5" s="1"/>
  <c r="T209" i="5"/>
  <c r="I209" i="5" s="1"/>
  <c r="A209" i="5" s="1"/>
  <c r="T212" i="5"/>
  <c r="I212" i="5" s="1"/>
  <c r="A212" i="5" s="1"/>
  <c r="T206" i="5"/>
  <c r="I206" i="5" s="1"/>
  <c r="A206" i="5" s="1"/>
  <c r="T203" i="5"/>
  <c r="I203" i="5" s="1"/>
  <c r="A203" i="5" s="1"/>
  <c r="T200" i="5"/>
  <c r="I200" i="5" s="1"/>
  <c r="A200" i="5" s="1"/>
  <c r="T197" i="5"/>
  <c r="I197" i="5" s="1"/>
  <c r="A197" i="5" s="1"/>
  <c r="T193" i="5"/>
  <c r="I193" i="5" s="1"/>
  <c r="A193" i="5" s="1"/>
  <c r="T187" i="5"/>
  <c r="I187" i="5" s="1"/>
  <c r="A187" i="5" s="1"/>
  <c r="T191" i="5"/>
  <c r="I191" i="5" s="1"/>
  <c r="A191" i="5" s="1"/>
  <c r="T180" i="5"/>
  <c r="I180" i="5" s="1"/>
  <c r="A180" i="5" s="1"/>
  <c r="T185" i="5"/>
  <c r="I185" i="5" s="1"/>
  <c r="A185" i="5" s="1"/>
  <c r="T181" i="5"/>
  <c r="I181" i="5" s="1"/>
  <c r="A181" i="5" s="1"/>
  <c r="T171" i="5"/>
  <c r="I171" i="5" s="1"/>
  <c r="A171" i="5" s="1"/>
  <c r="T175" i="5"/>
  <c r="I175" i="5" s="1"/>
  <c r="A175" i="5" s="1"/>
  <c r="T167" i="5"/>
  <c r="I167" i="5" s="1"/>
  <c r="A167" i="5" s="1"/>
  <c r="T157" i="5"/>
  <c r="I157" i="5" s="1"/>
  <c r="A157" i="5" s="1"/>
  <c r="T155" i="5"/>
  <c r="I155" i="5" s="1"/>
  <c r="A155" i="5" s="1"/>
  <c r="T160" i="5"/>
  <c r="I160" i="5" s="1"/>
  <c r="A160" i="5" s="1"/>
  <c r="T154" i="5"/>
  <c r="I154" i="5" s="1"/>
  <c r="A154" i="5" s="1"/>
  <c r="T159" i="5"/>
  <c r="I159" i="5" s="1"/>
  <c r="A159" i="5" s="1"/>
  <c r="T153" i="5"/>
  <c r="I153" i="5" s="1"/>
  <c r="A153" i="5" s="1"/>
  <c r="T158" i="5"/>
  <c r="I158" i="5" s="1"/>
  <c r="A158" i="5" s="1"/>
  <c r="T161" i="5"/>
  <c r="I161" i="5" s="1"/>
  <c r="A161" i="5" s="1"/>
  <c r="T152" i="5"/>
  <c r="I152" i="5" s="1"/>
  <c r="A152" i="5" s="1"/>
  <c r="T156" i="5"/>
  <c r="I156" i="5" s="1"/>
  <c r="A156" i="5" s="1"/>
  <c r="T127" i="5"/>
  <c r="I127" i="5" s="1"/>
  <c r="A127" i="5" s="1"/>
  <c r="T130" i="5"/>
  <c r="I130" i="5" s="1"/>
  <c r="A130" i="5" s="1"/>
  <c r="T134" i="5"/>
  <c r="I134" i="5" s="1"/>
  <c r="A134" i="5" s="1"/>
  <c r="T138" i="5"/>
  <c r="I138" i="5" s="1"/>
  <c r="A138" i="5" s="1"/>
  <c r="T142" i="5"/>
  <c r="I142" i="5" s="1"/>
  <c r="A142" i="5" s="1"/>
  <c r="T145" i="5"/>
  <c r="I145" i="5" s="1"/>
  <c r="A145" i="5" s="1"/>
  <c r="T148" i="5"/>
  <c r="I148" i="5" s="1"/>
  <c r="A148" i="5" s="1"/>
  <c r="T133" i="5"/>
  <c r="I133" i="5" s="1"/>
  <c r="A133" i="5" s="1"/>
  <c r="T147" i="5"/>
  <c r="I147" i="5" s="1"/>
  <c r="A147" i="5" s="1"/>
  <c r="T132" i="5"/>
  <c r="I132" i="5" s="1"/>
  <c r="A132" i="5" s="1"/>
  <c r="T139" i="5"/>
  <c r="I139" i="5" s="1"/>
  <c r="A139" i="5" s="1"/>
  <c r="T146" i="5"/>
  <c r="I146" i="5" s="1"/>
  <c r="A146" i="5" s="1"/>
  <c r="T126" i="5"/>
  <c r="I126" i="5" s="1"/>
  <c r="A126" i="5" s="1"/>
  <c r="T137" i="5"/>
  <c r="I137" i="5" s="1"/>
  <c r="A137" i="5" s="1"/>
  <c r="T140" i="5"/>
  <c r="I140" i="5" s="1"/>
  <c r="A140" i="5" s="1"/>
  <c r="T144" i="5"/>
  <c r="I144" i="5" s="1"/>
  <c r="A144" i="5" s="1"/>
  <c r="T129" i="5"/>
  <c r="I129" i="5" s="1"/>
  <c r="A129" i="5" s="1"/>
  <c r="T136" i="5"/>
  <c r="I136" i="5" s="1"/>
  <c r="A136" i="5" s="1"/>
  <c r="T151" i="5"/>
  <c r="I151" i="5" s="1"/>
  <c r="A151" i="5" s="1"/>
  <c r="T128" i="5"/>
  <c r="I128" i="5" s="1"/>
  <c r="A128" i="5" s="1"/>
  <c r="T135" i="5"/>
  <c r="I135" i="5" s="1"/>
  <c r="A135" i="5" s="1"/>
  <c r="T143" i="5"/>
  <c r="I143" i="5" s="1"/>
  <c r="A143" i="5" s="1"/>
  <c r="T150" i="5"/>
  <c r="I150" i="5" s="1"/>
  <c r="A150" i="5" s="1"/>
  <c r="T124" i="5"/>
  <c r="I124" i="5" s="1"/>
  <c r="A124" i="5" s="1"/>
  <c r="T117" i="5"/>
  <c r="I117" i="5" s="1"/>
  <c r="A117" i="5" s="1"/>
  <c r="T120" i="5"/>
  <c r="I120" i="5" s="1"/>
  <c r="A120" i="5" s="1"/>
  <c r="T105" i="5"/>
  <c r="I105" i="5" s="1"/>
  <c r="A105" i="5" s="1"/>
  <c r="T109" i="5"/>
  <c r="I109" i="5" s="1"/>
  <c r="A109" i="5" s="1"/>
  <c r="T112" i="5"/>
  <c r="I112" i="5" s="1"/>
  <c r="A112" i="5" s="1"/>
  <c r="T92" i="5"/>
  <c r="I92" i="5" s="1"/>
  <c r="A92" i="5" s="1"/>
  <c r="T95" i="5"/>
  <c r="I95" i="5" s="1"/>
  <c r="A95" i="5" s="1"/>
  <c r="T98" i="5"/>
  <c r="I98" i="5" s="1"/>
  <c r="A98" i="5" s="1"/>
  <c r="T102" i="5"/>
  <c r="I102" i="5" s="1"/>
  <c r="A102" i="5" s="1"/>
  <c r="T80" i="5"/>
  <c r="I80" i="5" s="1"/>
  <c r="A80" i="5" s="1"/>
  <c r="T84" i="5"/>
  <c r="I84" i="5" s="1"/>
  <c r="A84" i="5" s="1"/>
  <c r="T73" i="5"/>
  <c r="I73" i="5" s="1"/>
  <c r="A73" i="5" s="1"/>
  <c r="T77" i="5"/>
  <c r="I77" i="5" s="1"/>
  <c r="A77" i="5" s="1"/>
  <c r="T69" i="5"/>
  <c r="I69" i="5" s="1"/>
  <c r="A69" i="5" s="1"/>
  <c r="T72" i="5"/>
  <c r="I72" i="5" s="1"/>
  <c r="A72" i="5" s="1"/>
  <c r="T65" i="5"/>
  <c r="I65" i="5" s="1"/>
  <c r="A65" i="5" s="1"/>
  <c r="T51" i="5"/>
  <c r="I51" i="5" s="1"/>
  <c r="A51" i="5" s="1"/>
  <c r="T54" i="5"/>
  <c r="I54" i="5" s="1"/>
  <c r="A54" i="5" s="1"/>
  <c r="T29" i="5"/>
  <c r="I29" i="5" s="1"/>
  <c r="A29" i="5" s="1"/>
  <c r="T34" i="5"/>
  <c r="I34" i="5" s="1"/>
  <c r="A34" i="5" s="1"/>
  <c r="T37" i="5"/>
  <c r="I37" i="5" s="1"/>
  <c r="A37" i="5" s="1"/>
  <c r="T40" i="5"/>
  <c r="I40" i="5" s="1"/>
  <c r="A40" i="5" s="1"/>
  <c r="T45" i="5"/>
  <c r="I45" i="5" s="1"/>
  <c r="A45" i="5" s="1"/>
  <c r="T11" i="5"/>
  <c r="I11" i="5" s="1"/>
  <c r="A11" i="5" s="1"/>
  <c r="T18" i="5"/>
  <c r="I18" i="5" s="1"/>
  <c r="A18" i="5" s="1"/>
  <c r="T125" i="5"/>
  <c r="I125" i="5" s="1"/>
  <c r="A125" i="5" s="1"/>
  <c r="T96" i="5"/>
  <c r="I96" i="5" s="1"/>
  <c r="A96" i="5" s="1"/>
  <c r="T87" i="5"/>
  <c r="I87" i="5" s="1"/>
  <c r="A87" i="5" s="1"/>
  <c r="T81" i="5"/>
  <c r="I81" i="5" s="1"/>
  <c r="A81" i="5" s="1"/>
  <c r="T85" i="5"/>
  <c r="I85" i="5" s="1"/>
  <c r="A85" i="5" s="1"/>
  <c r="T57" i="5"/>
  <c r="I57" i="5" s="1"/>
  <c r="A57" i="5" s="1"/>
  <c r="T52" i="5"/>
  <c r="I52" i="5" s="1"/>
  <c r="A52" i="5" s="1"/>
  <c r="T30" i="5"/>
  <c r="I30" i="5" s="1"/>
  <c r="A30" i="5" s="1"/>
  <c r="T38" i="5"/>
  <c r="I38" i="5" s="1"/>
  <c r="A38" i="5" s="1"/>
  <c r="T46" i="5"/>
  <c r="I46" i="5" s="1"/>
  <c r="A46" i="5" s="1"/>
  <c r="T19" i="5"/>
  <c r="I19" i="5" s="1"/>
  <c r="A19" i="5" s="1"/>
  <c r="T116" i="5"/>
  <c r="I116" i="5" s="1"/>
  <c r="A116" i="5" s="1"/>
  <c r="T119" i="5"/>
  <c r="I119" i="5" s="1"/>
  <c r="A119" i="5" s="1"/>
  <c r="T123" i="5"/>
  <c r="I123" i="5" s="1"/>
  <c r="A123" i="5" s="1"/>
  <c r="T104" i="5"/>
  <c r="I104" i="5" s="1"/>
  <c r="A104" i="5" s="1"/>
  <c r="T108" i="5"/>
  <c r="I108" i="5" s="1"/>
  <c r="A108" i="5" s="1"/>
  <c r="T111" i="5"/>
  <c r="I111" i="5" s="1"/>
  <c r="A111" i="5" s="1"/>
  <c r="T90" i="5"/>
  <c r="I90" i="5" s="1"/>
  <c r="A90" i="5" s="1"/>
  <c r="T94" i="5"/>
  <c r="I94" i="5" s="1"/>
  <c r="A94" i="5" s="1"/>
  <c r="T89" i="5"/>
  <c r="I89" i="5" s="1"/>
  <c r="A89" i="5" s="1"/>
  <c r="T79" i="5"/>
  <c r="I79" i="5" s="1"/>
  <c r="A79" i="5" s="1"/>
  <c r="T82" i="5"/>
  <c r="I82" i="5" s="1"/>
  <c r="A82" i="5" s="1"/>
  <c r="T86" i="5"/>
  <c r="I86" i="5" s="1"/>
  <c r="A86" i="5" s="1"/>
  <c r="T76" i="5"/>
  <c r="I76" i="5" s="1"/>
  <c r="A76" i="5" s="1"/>
  <c r="T68" i="5"/>
  <c r="I68" i="5" s="1"/>
  <c r="A68" i="5" s="1"/>
  <c r="T71" i="5"/>
  <c r="I71" i="5" s="1"/>
  <c r="A71" i="5" s="1"/>
  <c r="T55" i="5"/>
  <c r="I55" i="5" s="1"/>
  <c r="A55" i="5" s="1"/>
  <c r="T60" i="5"/>
  <c r="I60" i="5" s="1"/>
  <c r="A60" i="5" s="1"/>
  <c r="T63" i="5"/>
  <c r="I63" i="5" s="1"/>
  <c r="A63" i="5" s="1"/>
  <c r="T49" i="5"/>
  <c r="I49" i="5" s="1"/>
  <c r="A49" i="5" s="1"/>
  <c r="T53" i="5"/>
  <c r="I53" i="5" s="1"/>
  <c r="A53" i="5" s="1"/>
  <c r="T31" i="5"/>
  <c r="I31" i="5" s="1"/>
  <c r="A31" i="5" s="1"/>
  <c r="T36" i="5"/>
  <c r="I36" i="5" s="1"/>
  <c r="A36" i="5" s="1"/>
  <c r="T48" i="5"/>
  <c r="I48" i="5" s="1"/>
  <c r="A48" i="5" s="1"/>
  <c r="T10" i="5"/>
  <c r="I10" i="5" s="1"/>
  <c r="A10" i="5" s="1"/>
  <c r="T13" i="5"/>
  <c r="I13" i="5" s="1"/>
  <c r="A13" i="5" s="1"/>
  <c r="T21" i="5"/>
  <c r="I21" i="5" s="1"/>
  <c r="A21" i="5" s="1"/>
  <c r="T26" i="5"/>
  <c r="I26" i="5" s="1"/>
  <c r="A26" i="5" s="1"/>
  <c r="T121" i="5"/>
  <c r="I121" i="5" s="1"/>
  <c r="A121" i="5" s="1"/>
  <c r="T113" i="5"/>
  <c r="I113" i="5" s="1"/>
  <c r="A113" i="5" s="1"/>
  <c r="T93" i="5"/>
  <c r="I93" i="5" s="1"/>
  <c r="A93" i="5" s="1"/>
  <c r="T100" i="5"/>
  <c r="I100" i="5" s="1"/>
  <c r="A100" i="5" s="1"/>
  <c r="T56" i="5"/>
  <c r="I56" i="5" s="1"/>
  <c r="A56" i="5" s="1"/>
  <c r="T61" i="5"/>
  <c r="I61" i="5" s="1"/>
  <c r="A61" i="5" s="1"/>
  <c r="T35" i="5"/>
  <c r="I35" i="5" s="1"/>
  <c r="A35" i="5" s="1"/>
  <c r="T43" i="5"/>
  <c r="I43" i="5" s="1"/>
  <c r="A43" i="5" s="1"/>
  <c r="T9" i="5"/>
  <c r="I9" i="5" s="1"/>
  <c r="A9" i="5" s="1"/>
  <c r="T14" i="5"/>
  <c r="I14" i="5" s="1"/>
  <c r="A14" i="5" s="1"/>
  <c r="T22" i="5"/>
  <c r="I22" i="5" s="1"/>
  <c r="A22" i="5" s="1"/>
  <c r="T27" i="5"/>
  <c r="I27" i="5" s="1"/>
  <c r="A27" i="5" s="1"/>
  <c r="T114" i="5"/>
  <c r="I114" i="5" s="1"/>
  <c r="A114" i="5" s="1"/>
  <c r="T118" i="5"/>
  <c r="I118" i="5" s="1"/>
  <c r="A118" i="5" s="1"/>
  <c r="T103" i="5"/>
  <c r="I103" i="5" s="1"/>
  <c r="A103" i="5" s="1"/>
  <c r="T106" i="5"/>
  <c r="I106" i="5" s="1"/>
  <c r="A106" i="5" s="1"/>
  <c r="T110" i="5"/>
  <c r="I110" i="5" s="1"/>
  <c r="A110" i="5" s="1"/>
  <c r="T97" i="5"/>
  <c r="I97" i="5" s="1"/>
  <c r="A97" i="5" s="1"/>
  <c r="T101" i="5"/>
  <c r="I101" i="5" s="1"/>
  <c r="A101" i="5" s="1"/>
  <c r="T88" i="5"/>
  <c r="I88" i="5" s="1"/>
  <c r="A88" i="5" s="1"/>
  <c r="T74" i="5"/>
  <c r="I74" i="5" s="1"/>
  <c r="A74" i="5" s="1"/>
  <c r="T78" i="5"/>
  <c r="T70" i="5"/>
  <c r="I70" i="5" s="1"/>
  <c r="A70" i="5" s="1"/>
  <c r="T59" i="5"/>
  <c r="I59" i="5" s="1"/>
  <c r="A59" i="5" s="1"/>
  <c r="T62" i="5"/>
  <c r="I62" i="5" s="1"/>
  <c r="A62" i="5" s="1"/>
  <c r="T66" i="5"/>
  <c r="I66" i="5" s="1"/>
  <c r="A66" i="5" s="1"/>
  <c r="T39" i="5"/>
  <c r="I39" i="5" s="1"/>
  <c r="A39" i="5" s="1"/>
  <c r="T44" i="5"/>
  <c r="I44" i="5" s="1"/>
  <c r="A44" i="5" s="1"/>
  <c r="T47" i="5"/>
  <c r="I47" i="5" s="1"/>
  <c r="A47" i="5" s="1"/>
  <c r="T12" i="5"/>
  <c r="I12" i="5" s="1"/>
  <c r="A12" i="5" s="1"/>
  <c r="T15" i="5"/>
  <c r="I15" i="5" s="1"/>
  <c r="A15" i="5" s="1"/>
  <c r="T20" i="5"/>
  <c r="I20" i="5" s="1"/>
  <c r="A20" i="5" s="1"/>
  <c r="T25" i="5"/>
  <c r="I25" i="5" s="1"/>
  <c r="A25" i="5" s="1"/>
  <c r="T28" i="5"/>
  <c r="I28" i="5" s="1"/>
  <c r="A28" i="5" s="1"/>
  <c r="A38" i="19"/>
  <c r="R38" i="19" s="1"/>
  <c r="A39" i="19"/>
  <c r="R39" i="19" s="1"/>
  <c r="A37" i="19"/>
  <c r="R37" i="19" s="1"/>
  <c r="A40" i="19"/>
  <c r="R40" i="19" s="1"/>
  <c r="T8" i="5"/>
  <c r="T7" i="5"/>
  <c r="R40" i="1"/>
  <c r="R32" i="1"/>
  <c r="R24" i="1"/>
  <c r="R16" i="1"/>
  <c r="R41" i="1"/>
  <c r="R33" i="1"/>
  <c r="R25" i="1"/>
  <c r="R17" i="1"/>
  <c r="R45" i="1"/>
  <c r="R37" i="1"/>
  <c r="R29" i="1"/>
  <c r="R21" i="1"/>
  <c r="R12" i="1"/>
  <c r="R8" i="1"/>
  <c r="R7" i="1"/>
  <c r="D305" i="74" l="1"/>
  <c r="D303" i="74"/>
  <c r="D304" i="74"/>
  <c r="D279" i="74"/>
  <c r="D291" i="74"/>
  <c r="D302" i="74"/>
  <c r="D289" i="74"/>
  <c r="D297" i="74"/>
  <c r="D299" i="74"/>
  <c r="D282" i="74"/>
  <c r="D287" i="74"/>
  <c r="D290" i="74"/>
  <c r="D285" i="74"/>
  <c r="D294" i="74"/>
  <c r="D295" i="74"/>
  <c r="D281" i="74"/>
  <c r="D288" i="74"/>
  <c r="D284" i="74"/>
  <c r="D286" i="74"/>
  <c r="D298" i="74"/>
  <c r="D300" i="74"/>
  <c r="D280" i="74"/>
  <c r="D283" i="74"/>
  <c r="D292" i="74"/>
  <c r="D293" i="74"/>
  <c r="D301" i="74"/>
  <c r="D296" i="74"/>
  <c r="D278" i="74"/>
  <c r="I1489" i="5"/>
  <c r="A1489" i="5" s="1"/>
  <c r="I1490" i="5"/>
  <c r="A1490" i="5" s="1"/>
  <c r="I1031" i="5"/>
  <c r="A1031" i="5" s="1"/>
  <c r="I514" i="5"/>
  <c r="A514" i="5" s="1"/>
  <c r="I346" i="5"/>
  <c r="A346" i="5" s="1"/>
  <c r="I348" i="5"/>
  <c r="A348" i="5" s="1"/>
  <c r="I347" i="5"/>
  <c r="A347" i="5" s="1"/>
  <c r="I342" i="5"/>
  <c r="A342" i="5" s="1"/>
  <c r="I345" i="5"/>
  <c r="A345" i="5" s="1"/>
  <c r="I344" i="5"/>
  <c r="A344" i="5" s="1"/>
  <c r="I343" i="5"/>
  <c r="A343" i="5" s="1"/>
  <c r="I8" i="5"/>
  <c r="D12" i="4" l="1"/>
  <c r="K12" i="4"/>
  <c r="E10" i="4"/>
  <c r="D13" i="4"/>
  <c r="B10" i="4"/>
  <c r="K10" i="4"/>
  <c r="E12" i="4"/>
  <c r="D10" i="4"/>
  <c r="K11" i="4"/>
  <c r="K13" i="4"/>
  <c r="B12" i="4"/>
  <c r="D11" i="4"/>
  <c r="A8" i="5"/>
  <c r="F13" i="4" s="1"/>
  <c r="J13" i="4" l="1"/>
  <c r="H13" i="4"/>
  <c r="H11" i="4"/>
  <c r="J11" i="4"/>
  <c r="Q7" i="75" l="1"/>
  <c r="A7" i="75" s="1"/>
  <c r="R7" i="75" s="1"/>
  <c r="Q13" i="75"/>
  <c r="A13" i="75" s="1"/>
  <c r="R13" i="75" s="1"/>
  <c r="Q9" i="75"/>
  <c r="A9" i="75" s="1"/>
  <c r="R9" i="75" s="1"/>
  <c r="Q8" i="75"/>
  <c r="A8" i="75" s="1"/>
  <c r="R8" i="75" s="1"/>
  <c r="Q15" i="75"/>
  <c r="A15" i="75" s="1"/>
  <c r="R15" i="75" s="1"/>
  <c r="Q14" i="75"/>
  <c r="A14" i="75" s="1"/>
  <c r="R14" i="75" s="1"/>
  <c r="Q11" i="75"/>
  <c r="A11" i="75" s="1"/>
  <c r="R11" i="75" s="1"/>
  <c r="Q12" i="75"/>
  <c r="A12" i="75" s="1"/>
  <c r="R12" i="75" s="1"/>
  <c r="Q10" i="75"/>
  <c r="A10" i="75" s="1"/>
  <c r="R10" i="75" s="1"/>
</calcChain>
</file>

<file path=xl/sharedStrings.xml><?xml version="1.0" encoding="utf-8"?>
<sst xmlns="http://schemas.openxmlformats.org/spreadsheetml/2006/main" count="33991" uniqueCount="4616">
  <si>
    <t>規格呼称</t>
    <rPh sb="0" eb="2">
      <t>キカク</t>
    </rPh>
    <rPh sb="2" eb="4">
      <t>コショウ</t>
    </rPh>
    <phoneticPr fontId="1"/>
  </si>
  <si>
    <t>(株）クボタ</t>
    <rPh sb="1" eb="2">
      <t>カブ</t>
    </rPh>
    <phoneticPr fontId="1"/>
  </si>
  <si>
    <t>ﾀﾞｸﾀｲﾙ鋳鉄管類</t>
    <rPh sb="6" eb="8">
      <t>チュウテツ</t>
    </rPh>
    <rPh sb="8" eb="9">
      <t>カン</t>
    </rPh>
    <rPh sb="9" eb="10">
      <t>ルイ</t>
    </rPh>
    <phoneticPr fontId="1"/>
  </si>
  <si>
    <t>直管類</t>
    <rPh sb="0" eb="1">
      <t>チョク</t>
    </rPh>
    <rPh sb="1" eb="2">
      <t>カン</t>
    </rPh>
    <rPh sb="2" eb="3">
      <t>ルイ</t>
    </rPh>
    <phoneticPr fontId="1"/>
  </si>
  <si>
    <t>水道用ﾀﾞｸﾀｲﾙ鋳鉄管</t>
    <rPh sb="0" eb="3">
      <t>スイドウヨウ</t>
    </rPh>
    <rPh sb="9" eb="11">
      <t>チュウテツ</t>
    </rPh>
    <rPh sb="11" eb="12">
      <t>カン</t>
    </rPh>
    <phoneticPr fontId="1"/>
  </si>
  <si>
    <t>GX形ﾀﾞｸﾀｲﾙ鋳鉄管</t>
    <rPh sb="2" eb="3">
      <t>カタ</t>
    </rPh>
    <rPh sb="9" eb="11">
      <t>チュウテツ</t>
    </rPh>
    <rPh sb="11" eb="12">
      <t>カン</t>
    </rPh>
    <phoneticPr fontId="1"/>
  </si>
  <si>
    <t>JWWA</t>
  </si>
  <si>
    <t>JWWA</t>
    <phoneticPr fontId="1"/>
  </si>
  <si>
    <t>JDPA</t>
    <phoneticPr fontId="1"/>
  </si>
  <si>
    <t>PTC</t>
    <phoneticPr fontId="1"/>
  </si>
  <si>
    <t>ﾀﾞｸﾀｲﾙ鋳鉄管類</t>
    <rPh sb="6" eb="8">
      <t>チュウテツ</t>
    </rPh>
    <rPh sb="8" eb="9">
      <t>カン</t>
    </rPh>
    <rPh sb="9" eb="10">
      <t>ルイ</t>
    </rPh>
    <phoneticPr fontId="1"/>
  </si>
  <si>
    <t>水道配水用ﾎﾟﾘｴﾁﾚﾝ管類</t>
    <rPh sb="0" eb="2">
      <t>スイドウ</t>
    </rPh>
    <rPh sb="2" eb="4">
      <t>ハイスイ</t>
    </rPh>
    <rPh sb="4" eb="5">
      <t>ヨウ</t>
    </rPh>
    <rPh sb="12" eb="13">
      <t>カン</t>
    </rPh>
    <rPh sb="13" eb="14">
      <t>ルイ</t>
    </rPh>
    <phoneticPr fontId="1"/>
  </si>
  <si>
    <t>硬質塩化ﾋﾞﾆﾙ管類</t>
    <rPh sb="0" eb="2">
      <t>コウシツ</t>
    </rPh>
    <rPh sb="2" eb="4">
      <t>エンカ</t>
    </rPh>
    <rPh sb="8" eb="9">
      <t>カン</t>
    </rPh>
    <rPh sb="9" eb="10">
      <t>ルイ</t>
    </rPh>
    <phoneticPr fontId="1"/>
  </si>
  <si>
    <t>鋼管類</t>
    <rPh sb="0" eb="1">
      <t>コウ</t>
    </rPh>
    <rPh sb="1" eb="2">
      <t>カン</t>
    </rPh>
    <rPh sb="2" eb="3">
      <t>ルイ</t>
    </rPh>
    <phoneticPr fontId="1"/>
  </si>
  <si>
    <t>弁栓類</t>
    <rPh sb="0" eb="1">
      <t>ベン</t>
    </rPh>
    <rPh sb="1" eb="2">
      <t>セン</t>
    </rPh>
    <rPh sb="2" eb="3">
      <t>ルイ</t>
    </rPh>
    <phoneticPr fontId="1"/>
  </si>
  <si>
    <t>特殊継手類</t>
    <rPh sb="0" eb="2">
      <t>トクシュ</t>
    </rPh>
    <rPh sb="2" eb="3">
      <t>ツギ</t>
    </rPh>
    <rPh sb="3" eb="4">
      <t>テ</t>
    </rPh>
    <rPh sb="4" eb="5">
      <t>ルイ</t>
    </rPh>
    <phoneticPr fontId="1"/>
  </si>
  <si>
    <t>弁筺類</t>
    <rPh sb="0" eb="2">
      <t>ベンバコ</t>
    </rPh>
    <rPh sb="2" eb="3">
      <t>ルイ</t>
    </rPh>
    <phoneticPr fontId="1"/>
  </si>
  <si>
    <t>その他配管資材類</t>
    <rPh sb="2" eb="3">
      <t>タ</t>
    </rPh>
    <rPh sb="3" eb="5">
      <t>ハイカン</t>
    </rPh>
    <rPh sb="5" eb="7">
      <t>シザイ</t>
    </rPh>
    <rPh sb="7" eb="8">
      <t>ルイ</t>
    </rPh>
    <phoneticPr fontId="1"/>
  </si>
  <si>
    <t>直管類</t>
    <rPh sb="0" eb="1">
      <t>チョク</t>
    </rPh>
    <rPh sb="1" eb="2">
      <t>カン</t>
    </rPh>
    <rPh sb="2" eb="3">
      <t>ルイ</t>
    </rPh>
    <phoneticPr fontId="1"/>
  </si>
  <si>
    <t>異形管類</t>
    <rPh sb="0" eb="1">
      <t>イ</t>
    </rPh>
    <rPh sb="1" eb="2">
      <t>ケイ</t>
    </rPh>
    <rPh sb="2" eb="3">
      <t>カン</t>
    </rPh>
    <rPh sb="3" eb="4">
      <t>ルイ</t>
    </rPh>
    <phoneticPr fontId="1"/>
  </si>
  <si>
    <t>品目
番号</t>
    <rPh sb="0" eb="2">
      <t>ヒンモク</t>
    </rPh>
    <rPh sb="3" eb="4">
      <t>バン</t>
    </rPh>
    <rPh sb="4" eb="5">
      <t>ゴウ</t>
    </rPh>
    <phoneticPr fontId="1"/>
  </si>
  <si>
    <t>D</t>
    <phoneticPr fontId="1"/>
  </si>
  <si>
    <t>01</t>
    <phoneticPr fontId="1"/>
  </si>
  <si>
    <t>登録
番号</t>
    <rPh sb="0" eb="2">
      <t>トウロク</t>
    </rPh>
    <rPh sb="3" eb="4">
      <t>バン</t>
    </rPh>
    <rPh sb="4" eb="5">
      <t>ゴウ</t>
    </rPh>
    <phoneticPr fontId="1"/>
  </si>
  <si>
    <t>G</t>
    <phoneticPr fontId="1"/>
  </si>
  <si>
    <t>入力コード
（半角入力）</t>
    <rPh sb="0" eb="2">
      <t>ニュウリョク</t>
    </rPh>
    <rPh sb="7" eb="9">
      <t>ハンカク</t>
    </rPh>
    <rPh sb="9" eb="11">
      <t>ニュウリョク</t>
    </rPh>
    <phoneticPr fontId="1"/>
  </si>
  <si>
    <t>承認
番号</t>
    <rPh sb="0" eb="2">
      <t>ショウニン</t>
    </rPh>
    <rPh sb="3" eb="4">
      <t>バン</t>
    </rPh>
    <rPh sb="4" eb="5">
      <t>ゴウ</t>
    </rPh>
    <phoneticPr fontId="1"/>
  </si>
  <si>
    <t>継手類</t>
    <rPh sb="0" eb="1">
      <t>ツギ</t>
    </rPh>
    <rPh sb="1" eb="2">
      <t>テ</t>
    </rPh>
    <rPh sb="2" eb="3">
      <t>ルイ</t>
    </rPh>
    <phoneticPr fontId="1"/>
  </si>
  <si>
    <t>仕切弁</t>
    <rPh sb="0" eb="2">
      <t>シキ</t>
    </rPh>
    <rPh sb="2" eb="3">
      <t>ベン</t>
    </rPh>
    <phoneticPr fontId="1"/>
  </si>
  <si>
    <t>空気弁</t>
    <rPh sb="0" eb="2">
      <t>クウキ</t>
    </rPh>
    <rPh sb="2" eb="3">
      <t>ベン</t>
    </rPh>
    <phoneticPr fontId="1"/>
  </si>
  <si>
    <t>補修弁</t>
    <rPh sb="0" eb="2">
      <t>ホシュウ</t>
    </rPh>
    <rPh sb="2" eb="3">
      <t>ベン</t>
    </rPh>
    <phoneticPr fontId="1"/>
  </si>
  <si>
    <t>消火栓</t>
    <rPh sb="0" eb="2">
      <t>ショウカ</t>
    </rPh>
    <rPh sb="2" eb="3">
      <t>セン</t>
    </rPh>
    <phoneticPr fontId="1"/>
  </si>
  <si>
    <t>鉄蓋類</t>
    <rPh sb="0" eb="1">
      <t>テツ</t>
    </rPh>
    <rPh sb="1" eb="2">
      <t>フタ</t>
    </rPh>
    <rPh sb="2" eb="3">
      <t>ルイ</t>
    </rPh>
    <phoneticPr fontId="1"/>
  </si>
  <si>
    <t>弁筺</t>
    <rPh sb="0" eb="2">
      <t>ベンバコ</t>
    </rPh>
    <phoneticPr fontId="1"/>
  </si>
  <si>
    <t>不断水類</t>
    <rPh sb="0" eb="1">
      <t>フ</t>
    </rPh>
    <rPh sb="1" eb="3">
      <t>ダンスイ</t>
    </rPh>
    <rPh sb="3" eb="4">
      <t>ルイ</t>
    </rPh>
    <phoneticPr fontId="1"/>
  </si>
  <si>
    <t>不断水Ｔ字管</t>
    <rPh sb="0" eb="1">
      <t>フ</t>
    </rPh>
    <rPh sb="1" eb="3">
      <t>ダンスイ</t>
    </rPh>
    <rPh sb="4" eb="5">
      <t>ジ</t>
    </rPh>
    <rPh sb="5" eb="6">
      <t>カン</t>
    </rPh>
    <phoneticPr fontId="1"/>
  </si>
  <si>
    <t>不断水簡易ﾊﾞﾙﾌﾞ</t>
    <rPh sb="0" eb="1">
      <t>フ</t>
    </rPh>
    <rPh sb="1" eb="3">
      <t>ダンスイ</t>
    </rPh>
    <rPh sb="3" eb="5">
      <t>カンイ</t>
    </rPh>
    <phoneticPr fontId="1"/>
  </si>
  <si>
    <t>ｲﾝｻｰﾄﾊﾞﾙﾌﾞ</t>
    <phoneticPr fontId="1"/>
  </si>
  <si>
    <t>切換弁</t>
    <rPh sb="0" eb="1">
      <t>キ</t>
    </rPh>
    <rPh sb="1" eb="2">
      <t>カ</t>
    </rPh>
    <rPh sb="2" eb="3">
      <t>ベン</t>
    </rPh>
    <phoneticPr fontId="1"/>
  </si>
  <si>
    <t>仮設配管類</t>
    <rPh sb="0" eb="2">
      <t>カセツ</t>
    </rPh>
    <rPh sb="2" eb="4">
      <t>ハイカン</t>
    </rPh>
    <rPh sb="4" eb="5">
      <t>ルイ</t>
    </rPh>
    <phoneticPr fontId="1"/>
  </si>
  <si>
    <t>その他資材</t>
    <rPh sb="2" eb="3">
      <t>タ</t>
    </rPh>
    <rPh sb="3" eb="5">
      <t>シザイ</t>
    </rPh>
    <phoneticPr fontId="1"/>
  </si>
  <si>
    <t>入力コード
（半角入力）</t>
    <rPh sb="0" eb="2">
      <t>ニュウリョク</t>
    </rPh>
    <rPh sb="7" eb="9">
      <t>ハンカク</t>
    </rPh>
    <rPh sb="9" eb="11">
      <t>ニュウリョク</t>
    </rPh>
    <phoneticPr fontId="5"/>
  </si>
  <si>
    <t>規　格　・　寸　法</t>
    <rPh sb="0" eb="1">
      <t>キ</t>
    </rPh>
    <rPh sb="2" eb="3">
      <t>カク</t>
    </rPh>
    <rPh sb="6" eb="7">
      <t>スン</t>
    </rPh>
    <rPh sb="8" eb="9">
      <t>ホウ</t>
    </rPh>
    <phoneticPr fontId="5"/>
  </si>
  <si>
    <t>大
分類</t>
    <rPh sb="0" eb="1">
      <t>ダイ</t>
    </rPh>
    <rPh sb="2" eb="4">
      <t>ブンルイ</t>
    </rPh>
    <phoneticPr fontId="5"/>
  </si>
  <si>
    <t>-</t>
    <phoneticPr fontId="5"/>
  </si>
  <si>
    <t>品目
番号</t>
    <rPh sb="0" eb="2">
      <t>ヒンモク</t>
    </rPh>
    <rPh sb="3" eb="5">
      <t>バンゴウ</t>
    </rPh>
    <phoneticPr fontId="5"/>
  </si>
  <si>
    <t>承認
番号</t>
    <rPh sb="0" eb="2">
      <t>ショウニン</t>
    </rPh>
    <rPh sb="3" eb="5">
      <t>バンゴウ</t>
    </rPh>
    <phoneticPr fontId="5"/>
  </si>
  <si>
    <t>承　認　内　容</t>
    <rPh sb="0" eb="1">
      <t>ショウ</t>
    </rPh>
    <rPh sb="2" eb="3">
      <t>シノブ</t>
    </rPh>
    <rPh sb="4" eb="5">
      <t>ウチ</t>
    </rPh>
    <rPh sb="6" eb="7">
      <t>カタチ</t>
    </rPh>
    <phoneticPr fontId="1"/>
  </si>
  <si>
    <t>承　認　分　類</t>
    <rPh sb="0" eb="1">
      <t>ショウ</t>
    </rPh>
    <rPh sb="2" eb="3">
      <t>ニン</t>
    </rPh>
    <rPh sb="4" eb="5">
      <t>フン</t>
    </rPh>
    <rPh sb="6" eb="7">
      <t>ルイ</t>
    </rPh>
    <phoneticPr fontId="1"/>
  </si>
  <si>
    <t>区　　分</t>
    <rPh sb="0" eb="1">
      <t>ク</t>
    </rPh>
    <rPh sb="3" eb="4">
      <t>フン</t>
    </rPh>
    <phoneticPr fontId="1"/>
  </si>
  <si>
    <t>名　　称</t>
    <rPh sb="0" eb="1">
      <t>ナ</t>
    </rPh>
    <rPh sb="3" eb="4">
      <t>ショウ</t>
    </rPh>
    <phoneticPr fontId="1"/>
  </si>
  <si>
    <t>製　品　名</t>
    <rPh sb="0" eb="1">
      <t>セイ</t>
    </rPh>
    <rPh sb="2" eb="3">
      <t>ヒン</t>
    </rPh>
    <rPh sb="4" eb="5">
      <t>メイ</t>
    </rPh>
    <phoneticPr fontId="1"/>
  </si>
  <si>
    <t>規 格 番 号</t>
    <rPh sb="0" eb="1">
      <t>キ</t>
    </rPh>
    <rPh sb="2" eb="3">
      <t>カク</t>
    </rPh>
    <rPh sb="4" eb="5">
      <t>バン</t>
    </rPh>
    <rPh sb="6" eb="7">
      <t>ゴウ</t>
    </rPh>
    <phoneticPr fontId="1"/>
  </si>
  <si>
    <t>備　　　考</t>
    <rPh sb="0" eb="1">
      <t>ビ</t>
    </rPh>
    <rPh sb="4" eb="5">
      <t>コウ</t>
    </rPh>
    <phoneticPr fontId="1"/>
  </si>
  <si>
    <t>接合部品類</t>
    <rPh sb="0" eb="2">
      <t>セツゴウ</t>
    </rPh>
    <rPh sb="2" eb="4">
      <t>ブヒン</t>
    </rPh>
    <rPh sb="4" eb="5">
      <t>ルイ</t>
    </rPh>
    <phoneticPr fontId="1"/>
  </si>
  <si>
    <t>指定承認</t>
    <rPh sb="0" eb="2">
      <t>シテイ</t>
    </rPh>
    <rPh sb="2" eb="4">
      <t>ショウニン</t>
    </rPh>
    <phoneticPr fontId="1"/>
  </si>
  <si>
    <t>給水装置類</t>
    <rPh sb="0" eb="2">
      <t>キュウスイ</t>
    </rPh>
    <rPh sb="2" eb="4">
      <t>ソウチ</t>
    </rPh>
    <rPh sb="4" eb="5">
      <t>ルイ</t>
    </rPh>
    <phoneticPr fontId="1"/>
  </si>
  <si>
    <t>分類
記号</t>
    <rPh sb="0" eb="1">
      <t>ブン</t>
    </rPh>
    <rPh sb="1" eb="2">
      <t>ルイ</t>
    </rPh>
    <rPh sb="3" eb="5">
      <t>キゴウ</t>
    </rPh>
    <phoneticPr fontId="1"/>
  </si>
  <si>
    <t>登 録 資 材 供 給 者</t>
    <rPh sb="0" eb="1">
      <t>ノボル</t>
    </rPh>
    <rPh sb="2" eb="3">
      <t>ロク</t>
    </rPh>
    <rPh sb="4" eb="5">
      <t>シ</t>
    </rPh>
    <rPh sb="6" eb="7">
      <t>ザイ</t>
    </rPh>
    <rPh sb="8" eb="9">
      <t>トモ</t>
    </rPh>
    <rPh sb="10" eb="11">
      <t>キュウ</t>
    </rPh>
    <rPh sb="12" eb="13">
      <t>シャ</t>
    </rPh>
    <phoneticPr fontId="1"/>
  </si>
  <si>
    <t>資 材 供 給 者 名</t>
    <rPh sb="0" eb="1">
      <t>シ</t>
    </rPh>
    <rPh sb="2" eb="3">
      <t>ザイ</t>
    </rPh>
    <rPh sb="4" eb="5">
      <t>トモ</t>
    </rPh>
    <rPh sb="6" eb="7">
      <t>キュウ</t>
    </rPh>
    <rPh sb="8" eb="9">
      <t>シャ</t>
    </rPh>
    <rPh sb="10" eb="11">
      <t>メイ</t>
    </rPh>
    <phoneticPr fontId="1"/>
  </si>
  <si>
    <t>D</t>
    <phoneticPr fontId="1"/>
  </si>
  <si>
    <t>02</t>
    <phoneticPr fontId="1"/>
  </si>
  <si>
    <t>S種</t>
    <rPh sb="1" eb="2">
      <t>シュ</t>
    </rPh>
    <phoneticPr fontId="1"/>
  </si>
  <si>
    <t>JDPA</t>
  </si>
  <si>
    <t>G</t>
    <phoneticPr fontId="1"/>
  </si>
  <si>
    <t>内面ｴﾎﾟｷｼ粉体塗装</t>
    <rPh sb="0" eb="2">
      <t>ナイメン</t>
    </rPh>
    <rPh sb="7" eb="8">
      <t>フン</t>
    </rPh>
    <rPh sb="8" eb="9">
      <t>タイ</t>
    </rPh>
    <rPh sb="9" eb="11">
      <t>トソウ</t>
    </rPh>
    <phoneticPr fontId="1"/>
  </si>
  <si>
    <t>03</t>
    <phoneticPr fontId="1"/>
  </si>
  <si>
    <t>内面ﾓﾙﾀﾙﾗｲﾆﾝｸﾞ</t>
    <rPh sb="0" eb="2">
      <t>ナイメン</t>
    </rPh>
    <phoneticPr fontId="1"/>
  </si>
  <si>
    <t>04</t>
    <phoneticPr fontId="1"/>
  </si>
  <si>
    <t>05</t>
    <phoneticPr fontId="1"/>
  </si>
  <si>
    <t>NS形ﾀﾞｸﾀｲﾙ鋳鉄管</t>
    <rPh sb="2" eb="3">
      <t>カタ</t>
    </rPh>
    <rPh sb="9" eb="11">
      <t>チュウテツ</t>
    </rPh>
    <rPh sb="11" eb="12">
      <t>カン</t>
    </rPh>
    <phoneticPr fontId="1"/>
  </si>
  <si>
    <t>φ75～φ400</t>
    <phoneticPr fontId="1"/>
  </si>
  <si>
    <t>φ75～φ250</t>
    <phoneticPr fontId="1"/>
  </si>
  <si>
    <t>呼 び 径 ・ 形 状 ・ 規 格 等</t>
    <rPh sb="0" eb="1">
      <t>ヨ</t>
    </rPh>
    <rPh sb="4" eb="5">
      <t>ケイ</t>
    </rPh>
    <rPh sb="8" eb="9">
      <t>カタ</t>
    </rPh>
    <rPh sb="10" eb="11">
      <t>ジョウ</t>
    </rPh>
    <rPh sb="14" eb="15">
      <t>キ</t>
    </rPh>
    <rPh sb="16" eb="17">
      <t>カク</t>
    </rPh>
    <rPh sb="18" eb="19">
      <t>ナド</t>
    </rPh>
    <phoneticPr fontId="1"/>
  </si>
  <si>
    <t>1種</t>
    <rPh sb="1" eb="2">
      <t>シュ</t>
    </rPh>
    <phoneticPr fontId="1"/>
  </si>
  <si>
    <t>06</t>
    <phoneticPr fontId="1"/>
  </si>
  <si>
    <t>07</t>
    <phoneticPr fontId="1"/>
  </si>
  <si>
    <t>K形ﾀﾞｸﾀｲﾙ鋳鉄管</t>
    <rPh sb="1" eb="2">
      <t>カタ</t>
    </rPh>
    <rPh sb="8" eb="10">
      <t>チュウテツ</t>
    </rPh>
    <rPh sb="10" eb="11">
      <t>カン</t>
    </rPh>
    <phoneticPr fontId="1"/>
  </si>
  <si>
    <t>φ75～φ150</t>
    <phoneticPr fontId="1"/>
  </si>
  <si>
    <t>JIS</t>
  </si>
  <si>
    <t>JIS</t>
    <phoneticPr fontId="1"/>
  </si>
  <si>
    <t>JPF</t>
    <phoneticPr fontId="1"/>
  </si>
  <si>
    <t>SAS</t>
    <phoneticPr fontId="1"/>
  </si>
  <si>
    <t>08</t>
    <phoneticPr fontId="1"/>
  </si>
  <si>
    <t>S50形ﾀﾞｸﾀｲﾙ鋳鉄管</t>
    <rPh sb="3" eb="4">
      <t>カタ</t>
    </rPh>
    <rPh sb="10" eb="12">
      <t>チュウテツ</t>
    </rPh>
    <rPh sb="12" eb="13">
      <t>カン</t>
    </rPh>
    <phoneticPr fontId="1"/>
  </si>
  <si>
    <t>φ50</t>
    <phoneticPr fontId="1"/>
  </si>
  <si>
    <t>09</t>
    <phoneticPr fontId="1"/>
  </si>
  <si>
    <t>水道用ﾀﾞｸﾀｲﾙ鋳鉄異形管</t>
    <rPh sb="0" eb="3">
      <t>スイドウヨウ</t>
    </rPh>
    <rPh sb="9" eb="11">
      <t>チュウテツ</t>
    </rPh>
    <rPh sb="11" eb="12">
      <t>イ</t>
    </rPh>
    <rPh sb="12" eb="13">
      <t>ケイ</t>
    </rPh>
    <rPh sb="13" eb="14">
      <t>カン</t>
    </rPh>
    <phoneticPr fontId="1"/>
  </si>
  <si>
    <t>GX形ﾀﾞｸﾀｲﾙ鋳鉄異形管</t>
    <rPh sb="2" eb="3">
      <t>カタ</t>
    </rPh>
    <rPh sb="9" eb="11">
      <t>チュウテツ</t>
    </rPh>
    <rPh sb="11" eb="12">
      <t>イ</t>
    </rPh>
    <rPh sb="12" eb="13">
      <t>ケイ</t>
    </rPh>
    <rPh sb="13" eb="14">
      <t>カン</t>
    </rPh>
    <phoneticPr fontId="1"/>
  </si>
  <si>
    <t>φ75～φ250</t>
    <phoneticPr fontId="1"/>
  </si>
  <si>
    <t>10</t>
    <phoneticPr fontId="1"/>
  </si>
  <si>
    <t>11</t>
    <phoneticPr fontId="1"/>
  </si>
  <si>
    <t>φ75～φ300</t>
    <phoneticPr fontId="1"/>
  </si>
  <si>
    <t>GX形短管１号</t>
    <rPh sb="2" eb="3">
      <t>カタ</t>
    </rPh>
    <rPh sb="3" eb="4">
      <t>タン</t>
    </rPh>
    <rPh sb="4" eb="5">
      <t>カン</t>
    </rPh>
    <rPh sb="6" eb="7">
      <t>ゴウ</t>
    </rPh>
    <phoneticPr fontId="1"/>
  </si>
  <si>
    <t>φ75～φ300　GF形</t>
    <rPh sb="11" eb="12">
      <t>カタ</t>
    </rPh>
    <phoneticPr fontId="1"/>
  </si>
  <si>
    <t>7.5K及び10.0K</t>
    <rPh sb="4" eb="5">
      <t>オヨ</t>
    </rPh>
    <phoneticPr fontId="1"/>
  </si>
  <si>
    <t>12</t>
    <phoneticPr fontId="1"/>
  </si>
  <si>
    <t>GX形短管２号</t>
    <rPh sb="2" eb="3">
      <t>カタ</t>
    </rPh>
    <rPh sb="3" eb="4">
      <t>タン</t>
    </rPh>
    <rPh sb="4" eb="5">
      <t>カン</t>
    </rPh>
    <rPh sb="6" eb="7">
      <t>ゴウ</t>
    </rPh>
    <phoneticPr fontId="1"/>
  </si>
  <si>
    <t>13</t>
    <phoneticPr fontId="1"/>
  </si>
  <si>
    <t>NS形ﾀﾞｸﾀｲﾙ鋳鉄異形管</t>
    <rPh sb="2" eb="3">
      <t>カタ</t>
    </rPh>
    <rPh sb="9" eb="11">
      <t>チュウテツ</t>
    </rPh>
    <rPh sb="11" eb="12">
      <t>イ</t>
    </rPh>
    <rPh sb="12" eb="13">
      <t>ケイ</t>
    </rPh>
    <rPh sb="13" eb="14">
      <t>カン</t>
    </rPh>
    <phoneticPr fontId="1"/>
  </si>
  <si>
    <t>14</t>
    <phoneticPr fontId="1"/>
  </si>
  <si>
    <t>K形ﾀﾞｸﾀｲﾙ鋳鉄異形管</t>
    <rPh sb="1" eb="2">
      <t>カタ</t>
    </rPh>
    <rPh sb="8" eb="10">
      <t>チュウテツ</t>
    </rPh>
    <rPh sb="10" eb="11">
      <t>イ</t>
    </rPh>
    <rPh sb="11" eb="12">
      <t>ケイ</t>
    </rPh>
    <rPh sb="12" eb="13">
      <t>カン</t>
    </rPh>
    <phoneticPr fontId="1"/>
  </si>
  <si>
    <t>15</t>
    <phoneticPr fontId="1"/>
  </si>
  <si>
    <t>S50形ﾀﾞｸﾀｲﾙ鋳鉄異形管</t>
    <rPh sb="3" eb="4">
      <t>カタ</t>
    </rPh>
    <rPh sb="10" eb="12">
      <t>チュウテツ</t>
    </rPh>
    <rPh sb="12" eb="13">
      <t>イ</t>
    </rPh>
    <rPh sb="13" eb="14">
      <t>ケイ</t>
    </rPh>
    <rPh sb="14" eb="15">
      <t>カン</t>
    </rPh>
    <phoneticPr fontId="1"/>
  </si>
  <si>
    <t>16</t>
    <phoneticPr fontId="1"/>
  </si>
  <si>
    <t>管帽</t>
    <rPh sb="0" eb="1">
      <t>カン</t>
    </rPh>
    <rPh sb="1" eb="2">
      <t>ボウ</t>
    </rPh>
    <phoneticPr fontId="1"/>
  </si>
  <si>
    <t>GX形管帽</t>
    <rPh sb="2" eb="3">
      <t>カタ</t>
    </rPh>
    <rPh sb="3" eb="4">
      <t>カン</t>
    </rPh>
    <rPh sb="4" eb="5">
      <t>ボウ</t>
    </rPh>
    <phoneticPr fontId="1"/>
  </si>
  <si>
    <t>SUS304ﾎﾞﾙﾄﾅｯﾄ</t>
    <phoneticPr fontId="1"/>
  </si>
  <si>
    <t>17</t>
    <phoneticPr fontId="1"/>
  </si>
  <si>
    <t>18</t>
    <phoneticPr fontId="1"/>
  </si>
  <si>
    <t>NS形管帽</t>
    <rPh sb="2" eb="3">
      <t>カタ</t>
    </rPh>
    <rPh sb="3" eb="4">
      <t>カン</t>
    </rPh>
    <rPh sb="4" eb="5">
      <t>ボウ</t>
    </rPh>
    <phoneticPr fontId="1"/>
  </si>
  <si>
    <t>K形管帽</t>
    <rPh sb="1" eb="2">
      <t>カタ</t>
    </rPh>
    <rPh sb="2" eb="3">
      <t>カン</t>
    </rPh>
    <rPh sb="3" eb="4">
      <t>ボウ</t>
    </rPh>
    <phoneticPr fontId="1"/>
  </si>
  <si>
    <t>合金ﾎﾞﾙﾄﾅｯﾄ</t>
    <rPh sb="0" eb="2">
      <t>ゴウキン</t>
    </rPh>
    <phoneticPr fontId="1"/>
  </si>
  <si>
    <t>S50形管帽</t>
    <rPh sb="3" eb="4">
      <t>カタ</t>
    </rPh>
    <rPh sb="4" eb="5">
      <t>カン</t>
    </rPh>
    <rPh sb="5" eb="6">
      <t>ボウ</t>
    </rPh>
    <phoneticPr fontId="1"/>
  </si>
  <si>
    <t>栓</t>
    <rPh sb="0" eb="1">
      <t>セン</t>
    </rPh>
    <phoneticPr fontId="1"/>
  </si>
  <si>
    <t>GX形栓</t>
    <rPh sb="2" eb="3">
      <t>カタ</t>
    </rPh>
    <rPh sb="3" eb="4">
      <t>セン</t>
    </rPh>
    <phoneticPr fontId="1"/>
  </si>
  <si>
    <t>NS形栓</t>
    <rPh sb="2" eb="3">
      <t>カタ</t>
    </rPh>
    <rPh sb="3" eb="4">
      <t>セン</t>
    </rPh>
    <phoneticPr fontId="1"/>
  </si>
  <si>
    <t>K形栓</t>
    <rPh sb="1" eb="2">
      <t>カタ</t>
    </rPh>
    <rPh sb="2" eb="3">
      <t>セン</t>
    </rPh>
    <phoneticPr fontId="1"/>
  </si>
  <si>
    <t>ﾌﾗﾝｼﾞ短管</t>
    <rPh sb="5" eb="6">
      <t>タン</t>
    </rPh>
    <rPh sb="6" eb="7">
      <t>カン</t>
    </rPh>
    <phoneticPr fontId="1"/>
  </si>
  <si>
    <t>有効長200を除く</t>
    <rPh sb="0" eb="2">
      <t>ユウコウ</t>
    </rPh>
    <rPh sb="2" eb="3">
      <t>ナガ</t>
    </rPh>
    <rPh sb="7" eb="8">
      <t>ノゾ</t>
    </rPh>
    <phoneticPr fontId="1"/>
  </si>
  <si>
    <t>φ75</t>
    <phoneticPr fontId="1"/>
  </si>
  <si>
    <t>有効長200</t>
    <rPh sb="0" eb="2">
      <t>ユウコウ</t>
    </rPh>
    <rPh sb="2" eb="3">
      <t>ナガ</t>
    </rPh>
    <phoneticPr fontId="1"/>
  </si>
  <si>
    <t>ﾌﾗﾝｼﾞ蓋</t>
    <rPh sb="5" eb="6">
      <t>フタ</t>
    </rPh>
    <phoneticPr fontId="1"/>
  </si>
  <si>
    <t>接合部品</t>
    <rPh sb="0" eb="2">
      <t>セツゴウ</t>
    </rPh>
    <rPh sb="2" eb="4">
      <t>ブヒン</t>
    </rPh>
    <phoneticPr fontId="1"/>
  </si>
  <si>
    <t>ﾀﾞｸﾀｲﾙﾌﾗﾝｼﾞ短管</t>
    <rPh sb="11" eb="12">
      <t>タン</t>
    </rPh>
    <rPh sb="12" eb="13">
      <t>カン</t>
    </rPh>
    <phoneticPr fontId="1"/>
  </si>
  <si>
    <t>蓋</t>
    <rPh sb="0" eb="1">
      <t>フタ</t>
    </rPh>
    <phoneticPr fontId="1"/>
  </si>
  <si>
    <t>附属品含む</t>
    <rPh sb="0" eb="2">
      <t>フゾク</t>
    </rPh>
    <rPh sb="2" eb="3">
      <t>ヒン</t>
    </rPh>
    <rPh sb="3" eb="4">
      <t>フク</t>
    </rPh>
    <phoneticPr fontId="1"/>
  </si>
  <si>
    <t>D</t>
    <phoneticPr fontId="1"/>
  </si>
  <si>
    <t>GX形直管用接合部品</t>
    <rPh sb="2" eb="3">
      <t>カタ</t>
    </rPh>
    <rPh sb="3" eb="4">
      <t>チョク</t>
    </rPh>
    <rPh sb="4" eb="5">
      <t>カン</t>
    </rPh>
    <rPh sb="5" eb="6">
      <t>ヨウ</t>
    </rPh>
    <rPh sb="6" eb="8">
      <t>セツゴウ</t>
    </rPh>
    <rPh sb="8" eb="10">
      <t>ブヒン</t>
    </rPh>
    <phoneticPr fontId="1"/>
  </si>
  <si>
    <t>GX形異形管用接合部品</t>
    <rPh sb="2" eb="3">
      <t>カタ</t>
    </rPh>
    <rPh sb="3" eb="4">
      <t>イ</t>
    </rPh>
    <rPh sb="4" eb="5">
      <t>ケイ</t>
    </rPh>
    <rPh sb="5" eb="6">
      <t>カン</t>
    </rPh>
    <rPh sb="6" eb="7">
      <t>ヨウ</t>
    </rPh>
    <rPh sb="7" eb="9">
      <t>セツゴウ</t>
    </rPh>
    <rPh sb="9" eb="11">
      <t>ブヒン</t>
    </rPh>
    <phoneticPr fontId="1"/>
  </si>
  <si>
    <t>φ75～φ250</t>
    <phoneticPr fontId="1"/>
  </si>
  <si>
    <t>G</t>
    <phoneticPr fontId="1"/>
  </si>
  <si>
    <t>φ75～φ400</t>
    <phoneticPr fontId="1"/>
  </si>
  <si>
    <t>ﾀｯﾋﾟﾝねじ式</t>
    <rPh sb="7" eb="8">
      <t>シキ</t>
    </rPh>
    <phoneticPr fontId="1"/>
  </si>
  <si>
    <t>NS形直管用接合部品</t>
    <rPh sb="2" eb="3">
      <t>カタ</t>
    </rPh>
    <rPh sb="3" eb="4">
      <t>チョク</t>
    </rPh>
    <rPh sb="4" eb="5">
      <t>カン</t>
    </rPh>
    <rPh sb="5" eb="6">
      <t>ヨウ</t>
    </rPh>
    <rPh sb="6" eb="8">
      <t>セツゴウ</t>
    </rPh>
    <rPh sb="8" eb="10">
      <t>ブヒン</t>
    </rPh>
    <phoneticPr fontId="1"/>
  </si>
  <si>
    <t>NS形異形管用接合部品</t>
    <rPh sb="2" eb="3">
      <t>カタ</t>
    </rPh>
    <rPh sb="3" eb="4">
      <t>イ</t>
    </rPh>
    <rPh sb="4" eb="5">
      <t>ケイ</t>
    </rPh>
    <rPh sb="5" eb="6">
      <t>カン</t>
    </rPh>
    <rPh sb="6" eb="7">
      <t>ヨウ</t>
    </rPh>
    <rPh sb="7" eb="9">
      <t>セツゴウ</t>
    </rPh>
    <rPh sb="9" eb="11">
      <t>ブヒン</t>
    </rPh>
    <phoneticPr fontId="1"/>
  </si>
  <si>
    <t>S50形直管用接合部品</t>
    <rPh sb="3" eb="4">
      <t>カタ</t>
    </rPh>
    <rPh sb="4" eb="5">
      <t>チョク</t>
    </rPh>
    <rPh sb="5" eb="6">
      <t>カン</t>
    </rPh>
    <rPh sb="6" eb="7">
      <t>ヨウ</t>
    </rPh>
    <rPh sb="7" eb="9">
      <t>セツゴウ</t>
    </rPh>
    <rPh sb="9" eb="11">
      <t>ブヒン</t>
    </rPh>
    <phoneticPr fontId="1"/>
  </si>
  <si>
    <t>φ50</t>
    <phoneticPr fontId="1"/>
  </si>
  <si>
    <t>S50形異形管用接合部品</t>
    <rPh sb="3" eb="4">
      <t>カタ</t>
    </rPh>
    <rPh sb="4" eb="5">
      <t>イ</t>
    </rPh>
    <rPh sb="5" eb="6">
      <t>ケイ</t>
    </rPh>
    <rPh sb="6" eb="7">
      <t>カン</t>
    </rPh>
    <rPh sb="7" eb="8">
      <t>ヨウ</t>
    </rPh>
    <rPh sb="8" eb="10">
      <t>セツゴウ</t>
    </rPh>
    <rPh sb="10" eb="12">
      <t>ブヒン</t>
    </rPh>
    <phoneticPr fontId="1"/>
  </si>
  <si>
    <t>ﾀﾞｸﾀｲﾙ鋳鉄管用切管ﾕﾆｯﾄ</t>
    <rPh sb="6" eb="8">
      <t>チュウテツ</t>
    </rPh>
    <rPh sb="8" eb="9">
      <t>カン</t>
    </rPh>
    <rPh sb="9" eb="10">
      <t>ヨウ</t>
    </rPh>
    <rPh sb="10" eb="11">
      <t>キ</t>
    </rPh>
    <rPh sb="11" eb="12">
      <t>カン</t>
    </rPh>
    <phoneticPr fontId="1"/>
  </si>
  <si>
    <t>ﾗｲﾅ</t>
    <phoneticPr fontId="1"/>
  </si>
  <si>
    <t>GX形用ﾗｲﾅ</t>
    <rPh sb="2" eb="3">
      <t>カタ</t>
    </rPh>
    <rPh sb="3" eb="4">
      <t>ヨウ</t>
    </rPh>
    <phoneticPr fontId="1"/>
  </si>
  <si>
    <t>GX形用G-Link</t>
    <rPh sb="2" eb="3">
      <t>カタ</t>
    </rPh>
    <rPh sb="3" eb="4">
      <t>ヨウ</t>
    </rPh>
    <phoneticPr fontId="1"/>
  </si>
  <si>
    <t>GX形用P-Link</t>
    <rPh sb="2" eb="3">
      <t>カタ</t>
    </rPh>
    <rPh sb="3" eb="4">
      <t>ヨウ</t>
    </rPh>
    <phoneticPr fontId="1"/>
  </si>
  <si>
    <t>内外面ｴﾎﾟｷｼ粉体塗装</t>
    <rPh sb="0" eb="1">
      <t>ナイ</t>
    </rPh>
    <rPh sb="1" eb="3">
      <t>ガイメン</t>
    </rPh>
    <rPh sb="8" eb="9">
      <t>フン</t>
    </rPh>
    <rPh sb="9" eb="10">
      <t>タイ</t>
    </rPh>
    <rPh sb="10" eb="12">
      <t>トソウ</t>
    </rPh>
    <phoneticPr fontId="1"/>
  </si>
  <si>
    <t>NS形用ﾗｲﾅ</t>
    <rPh sb="2" eb="3">
      <t>カタ</t>
    </rPh>
    <rPh sb="3" eb="4">
      <t>ヨウ</t>
    </rPh>
    <phoneticPr fontId="1"/>
  </si>
  <si>
    <t>S50形用ﾗｲﾅ</t>
    <rPh sb="3" eb="4">
      <t>カタ</t>
    </rPh>
    <rPh sb="4" eb="5">
      <t>ヨウ</t>
    </rPh>
    <phoneticPr fontId="1"/>
  </si>
  <si>
    <t>切管用挿口ﾘﾝｸﾞ</t>
    <rPh sb="0" eb="1">
      <t>キ</t>
    </rPh>
    <rPh sb="1" eb="2">
      <t>カン</t>
    </rPh>
    <rPh sb="2" eb="3">
      <t>ヨウ</t>
    </rPh>
    <rPh sb="3" eb="4">
      <t>サ</t>
    </rPh>
    <rPh sb="4" eb="5">
      <t>クチ</t>
    </rPh>
    <phoneticPr fontId="1"/>
  </si>
  <si>
    <t>NS形用切管用挿口ﾘﾝｸﾞ</t>
    <rPh sb="2" eb="3">
      <t>カタ</t>
    </rPh>
    <rPh sb="3" eb="4">
      <t>ヨウ</t>
    </rPh>
    <rPh sb="4" eb="5">
      <t>キ</t>
    </rPh>
    <rPh sb="5" eb="6">
      <t>カン</t>
    </rPh>
    <rPh sb="6" eb="7">
      <t>ヨウ</t>
    </rPh>
    <rPh sb="7" eb="8">
      <t>サ</t>
    </rPh>
    <rPh sb="8" eb="9">
      <t>クチ</t>
    </rPh>
    <phoneticPr fontId="1"/>
  </si>
  <si>
    <t>25</t>
    <phoneticPr fontId="1"/>
  </si>
  <si>
    <t>26</t>
    <phoneticPr fontId="1"/>
  </si>
  <si>
    <t>7.5K及び10.0K</t>
    <rPh sb="4" eb="5">
      <t>オヨ</t>
    </rPh>
    <phoneticPr fontId="1"/>
  </si>
  <si>
    <t>ﾌﾗﾝｼﾞ継手材料</t>
    <rPh sb="5" eb="6">
      <t>テ</t>
    </rPh>
    <rPh sb="6" eb="8">
      <t>ザイリョウ</t>
    </rPh>
    <rPh sb="8" eb="9">
      <t>ザイリョウ</t>
    </rPh>
    <phoneticPr fontId="1"/>
  </si>
  <si>
    <t>D</t>
    <phoneticPr fontId="1"/>
  </si>
  <si>
    <t>ﾌﾗﾝｼﾞ材料</t>
    <rPh sb="5" eb="7">
      <t>ザイリョウ</t>
    </rPh>
    <phoneticPr fontId="1"/>
  </si>
  <si>
    <t>RF形ﾌﾗﾝｼﾞ接合材料</t>
    <rPh sb="2" eb="3">
      <t>ガタ</t>
    </rPh>
    <rPh sb="8" eb="10">
      <t>セツゴウ</t>
    </rPh>
    <rPh sb="10" eb="12">
      <t>ザイリョウ</t>
    </rPh>
    <phoneticPr fontId="1"/>
  </si>
  <si>
    <t>GF形ﾌﾗﾝｼﾞ接合材料</t>
    <rPh sb="2" eb="3">
      <t>カタ</t>
    </rPh>
    <rPh sb="8" eb="10">
      <t>セツゴウ</t>
    </rPh>
    <rPh sb="10" eb="12">
      <t>ザイリョウ</t>
    </rPh>
    <phoneticPr fontId="1"/>
  </si>
  <si>
    <t>φ50～φ300</t>
    <phoneticPr fontId="1"/>
  </si>
  <si>
    <t>V</t>
    <phoneticPr fontId="1"/>
  </si>
  <si>
    <t>ｿﾌﾄｼｰﾙ仕切弁</t>
    <rPh sb="6" eb="8">
      <t>シキ</t>
    </rPh>
    <rPh sb="8" eb="9">
      <t>ベン</t>
    </rPh>
    <phoneticPr fontId="1"/>
  </si>
  <si>
    <t>浅層埋設型含む</t>
    <rPh sb="0" eb="1">
      <t>アサ</t>
    </rPh>
    <rPh sb="1" eb="2">
      <t>ソウ</t>
    </rPh>
    <rPh sb="2" eb="4">
      <t>マイセツ</t>
    </rPh>
    <rPh sb="4" eb="5">
      <t>カタ</t>
    </rPh>
    <rPh sb="5" eb="6">
      <t>フク</t>
    </rPh>
    <phoneticPr fontId="1"/>
  </si>
  <si>
    <t>φ50～φ150</t>
    <phoneticPr fontId="1"/>
  </si>
  <si>
    <t>B</t>
    <phoneticPr fontId="1"/>
  </si>
  <si>
    <t>手動式ﾊﾞﾀﾌﾗｲ弁</t>
    <rPh sb="0" eb="3">
      <t>シュドウシキ</t>
    </rPh>
    <rPh sb="9" eb="10">
      <t>ベン</t>
    </rPh>
    <phoneticPr fontId="1"/>
  </si>
  <si>
    <t>φ300～φ600</t>
    <phoneticPr fontId="1"/>
  </si>
  <si>
    <t>φ450を除く</t>
    <rPh sb="5" eb="6">
      <t>ノゾ</t>
    </rPh>
    <phoneticPr fontId="1"/>
  </si>
  <si>
    <t>水道用ﾌﾗﾝｼﾞ形内ねじ式仕切弁</t>
    <rPh sb="0" eb="3">
      <t>スイドウヨウ</t>
    </rPh>
    <rPh sb="8" eb="9">
      <t>カタ</t>
    </rPh>
    <rPh sb="9" eb="10">
      <t>ウチ</t>
    </rPh>
    <rPh sb="12" eb="13">
      <t>シキ</t>
    </rPh>
    <rPh sb="13" eb="15">
      <t>シキ</t>
    </rPh>
    <rPh sb="15" eb="16">
      <t>ベン</t>
    </rPh>
    <phoneticPr fontId="1"/>
  </si>
  <si>
    <t>ﾀﾞｸﾀｲﾙ鋳鉄製立型仕切弁</t>
    <rPh sb="6" eb="8">
      <t>チュウテツ</t>
    </rPh>
    <rPh sb="8" eb="9">
      <t>セイ</t>
    </rPh>
    <rPh sb="9" eb="10">
      <t>タ</t>
    </rPh>
    <rPh sb="10" eb="11">
      <t>カタ</t>
    </rPh>
    <rPh sb="11" eb="13">
      <t>シキ</t>
    </rPh>
    <rPh sb="13" eb="14">
      <t>ベン</t>
    </rPh>
    <phoneticPr fontId="1"/>
  </si>
  <si>
    <t>水道用両受形内ねじ式仕切弁</t>
    <rPh sb="0" eb="3">
      <t>スイドウヨウ</t>
    </rPh>
    <rPh sb="3" eb="4">
      <t>リョウ</t>
    </rPh>
    <rPh sb="4" eb="5">
      <t>ウ</t>
    </rPh>
    <rPh sb="5" eb="6">
      <t>カタ</t>
    </rPh>
    <rPh sb="6" eb="7">
      <t>ウチ</t>
    </rPh>
    <rPh sb="9" eb="10">
      <t>シキ</t>
    </rPh>
    <rPh sb="10" eb="12">
      <t>シキ</t>
    </rPh>
    <rPh sb="12" eb="13">
      <t>ベン</t>
    </rPh>
    <phoneticPr fontId="1"/>
  </si>
  <si>
    <t>GX形両受型ｿﾌﾄｼｰﾙ仕切弁</t>
    <rPh sb="2" eb="3">
      <t>カタ</t>
    </rPh>
    <rPh sb="3" eb="4">
      <t>リョウ</t>
    </rPh>
    <rPh sb="4" eb="5">
      <t>ウ</t>
    </rPh>
    <rPh sb="5" eb="6">
      <t>カタ</t>
    </rPh>
    <rPh sb="12" eb="14">
      <t>シキ</t>
    </rPh>
    <rPh sb="14" eb="15">
      <t>ベン</t>
    </rPh>
    <phoneticPr fontId="1"/>
  </si>
  <si>
    <t>B</t>
    <phoneticPr fontId="1"/>
  </si>
  <si>
    <t>φ75～φ300</t>
    <phoneticPr fontId="1"/>
  </si>
  <si>
    <t>NS形両受型ｿﾌﾄｼｰﾙ仕切弁</t>
    <rPh sb="2" eb="3">
      <t>カタ</t>
    </rPh>
    <rPh sb="3" eb="4">
      <t>リョウ</t>
    </rPh>
    <rPh sb="4" eb="5">
      <t>ウ</t>
    </rPh>
    <rPh sb="5" eb="6">
      <t>カタ</t>
    </rPh>
    <rPh sb="12" eb="14">
      <t>シキ</t>
    </rPh>
    <rPh sb="14" eb="15">
      <t>ベン</t>
    </rPh>
    <phoneticPr fontId="1"/>
  </si>
  <si>
    <t>φ300～φ400</t>
    <phoneticPr fontId="1"/>
  </si>
  <si>
    <t>水道用受挿し形内ねじ式仕切弁</t>
    <rPh sb="0" eb="3">
      <t>スイドウヨウ</t>
    </rPh>
    <rPh sb="3" eb="4">
      <t>ウ</t>
    </rPh>
    <rPh sb="4" eb="5">
      <t>サ</t>
    </rPh>
    <rPh sb="6" eb="7">
      <t>カタ</t>
    </rPh>
    <rPh sb="7" eb="8">
      <t>ウチ</t>
    </rPh>
    <rPh sb="10" eb="11">
      <t>シキ</t>
    </rPh>
    <rPh sb="11" eb="13">
      <t>シキ</t>
    </rPh>
    <rPh sb="13" eb="14">
      <t>ベン</t>
    </rPh>
    <phoneticPr fontId="1"/>
  </si>
  <si>
    <t>S50形受挿し型ｿﾌﾄｼｰﾙ仕切弁</t>
    <rPh sb="3" eb="4">
      <t>カタ</t>
    </rPh>
    <rPh sb="4" eb="5">
      <t>ウ</t>
    </rPh>
    <rPh sb="5" eb="6">
      <t>サ</t>
    </rPh>
    <rPh sb="7" eb="8">
      <t>カタ</t>
    </rPh>
    <rPh sb="14" eb="16">
      <t>シキ</t>
    </rPh>
    <rPh sb="16" eb="17">
      <t>ベン</t>
    </rPh>
    <phoneticPr fontId="1"/>
  </si>
  <si>
    <t>A</t>
    <phoneticPr fontId="1"/>
  </si>
  <si>
    <t>ﾀﾞｸﾀｲﾙ鋳鉄製急速空気弁</t>
    <rPh sb="6" eb="8">
      <t>チュウテツ</t>
    </rPh>
    <rPh sb="8" eb="9">
      <t>セイ</t>
    </rPh>
    <rPh sb="9" eb="11">
      <t>キュウソク</t>
    </rPh>
    <rPh sb="11" eb="13">
      <t>クウキ</t>
    </rPh>
    <rPh sb="13" eb="14">
      <t>ベン</t>
    </rPh>
    <phoneticPr fontId="1"/>
  </si>
  <si>
    <t>φ20～φ75</t>
    <phoneticPr fontId="1"/>
  </si>
  <si>
    <t>急速空気弁</t>
    <rPh sb="0" eb="2">
      <t>キュウソク</t>
    </rPh>
    <rPh sb="2" eb="4">
      <t>クウキ</t>
    </rPh>
    <rPh sb="4" eb="5">
      <t>ベン</t>
    </rPh>
    <phoneticPr fontId="1"/>
  </si>
  <si>
    <t>ﾀﾞｸﾀｲﾙ鋳鉄製小型急速空気弁</t>
    <rPh sb="6" eb="8">
      <t>チュウテツ</t>
    </rPh>
    <rPh sb="8" eb="9">
      <t>セイ</t>
    </rPh>
    <rPh sb="9" eb="11">
      <t>コガタ</t>
    </rPh>
    <rPh sb="11" eb="13">
      <t>キュウソク</t>
    </rPh>
    <rPh sb="13" eb="15">
      <t>クウキ</t>
    </rPh>
    <rPh sb="15" eb="16">
      <t>ベン</t>
    </rPh>
    <phoneticPr fontId="1"/>
  </si>
  <si>
    <t>補修弁</t>
    <rPh sb="0" eb="2">
      <t>ホシュウ</t>
    </rPh>
    <rPh sb="2" eb="3">
      <t>ベン</t>
    </rPh>
    <phoneticPr fontId="1"/>
  </si>
  <si>
    <t>ﾚﾊﾞｰ式ﾎﾞｰﾙ型補修弁</t>
    <rPh sb="4" eb="5">
      <t>シキ</t>
    </rPh>
    <rPh sb="9" eb="10">
      <t>カタ</t>
    </rPh>
    <rPh sb="10" eb="12">
      <t>ホシュウ</t>
    </rPh>
    <rPh sb="12" eb="13">
      <t>ベン</t>
    </rPh>
    <phoneticPr fontId="1"/>
  </si>
  <si>
    <t>φ75</t>
    <phoneticPr fontId="1"/>
  </si>
  <si>
    <t>F</t>
    <phoneticPr fontId="1"/>
  </si>
  <si>
    <t>ﾀﾞｸﾀｲﾙ鋳鉄製消火栓</t>
    <rPh sb="6" eb="8">
      <t>チュウテツ</t>
    </rPh>
    <rPh sb="8" eb="9">
      <t>セイ</t>
    </rPh>
    <rPh sb="9" eb="11">
      <t>ショウカ</t>
    </rPh>
    <rPh sb="11" eb="12">
      <t>セン</t>
    </rPh>
    <phoneticPr fontId="1"/>
  </si>
  <si>
    <t>ﾀﾞｸﾀｲﾙ鋳鉄製ﾎﾞｰﾙ式消火栓</t>
    <rPh sb="6" eb="8">
      <t>チュウテツ</t>
    </rPh>
    <rPh sb="8" eb="9">
      <t>セイ</t>
    </rPh>
    <rPh sb="13" eb="14">
      <t>シキ</t>
    </rPh>
    <rPh sb="14" eb="16">
      <t>ショウカ</t>
    </rPh>
    <rPh sb="16" eb="17">
      <t>セン</t>
    </rPh>
    <phoneticPr fontId="1"/>
  </si>
  <si>
    <t>単口式地下式消火栓</t>
    <rPh sb="0" eb="1">
      <t>タン</t>
    </rPh>
    <rPh sb="1" eb="2">
      <t>クチ</t>
    </rPh>
    <rPh sb="2" eb="3">
      <t>シキ</t>
    </rPh>
    <rPh sb="3" eb="5">
      <t>チカ</t>
    </rPh>
    <rPh sb="5" eb="6">
      <t>シキ</t>
    </rPh>
    <rPh sb="6" eb="8">
      <t>ショウカ</t>
    </rPh>
    <rPh sb="8" eb="9">
      <t>セン</t>
    </rPh>
    <phoneticPr fontId="1"/>
  </si>
  <si>
    <t>ﾀﾞｸﾀｲﾙ鋳鉄製浅層埋設型消火栓</t>
    <rPh sb="6" eb="8">
      <t>チュウテツ</t>
    </rPh>
    <rPh sb="8" eb="9">
      <t>セイ</t>
    </rPh>
    <rPh sb="9" eb="10">
      <t>アサ</t>
    </rPh>
    <rPh sb="10" eb="11">
      <t>ソウ</t>
    </rPh>
    <rPh sb="11" eb="13">
      <t>マイセツ</t>
    </rPh>
    <rPh sb="13" eb="14">
      <t>ガタ</t>
    </rPh>
    <rPh sb="14" eb="16">
      <t>ショウカ</t>
    </rPh>
    <rPh sb="16" eb="17">
      <t>セン</t>
    </rPh>
    <phoneticPr fontId="1"/>
  </si>
  <si>
    <t>排気弁付ﾀﾞｸﾀｲﾙ鋳鉄製消火栓</t>
    <rPh sb="0" eb="2">
      <t>ハイキ</t>
    </rPh>
    <rPh sb="2" eb="3">
      <t>ベン</t>
    </rPh>
    <rPh sb="3" eb="4">
      <t>ツキ</t>
    </rPh>
    <rPh sb="10" eb="12">
      <t>チュウテツ</t>
    </rPh>
    <rPh sb="12" eb="13">
      <t>セイ</t>
    </rPh>
    <rPh sb="13" eb="15">
      <t>ショウカ</t>
    </rPh>
    <rPh sb="15" eb="16">
      <t>セン</t>
    </rPh>
    <phoneticPr fontId="1"/>
  </si>
  <si>
    <t>E</t>
    <phoneticPr fontId="1"/>
  </si>
  <si>
    <t>ﾎﾟﾘｴﾁﾚﾝｽﾘｰﾌﾞ</t>
    <phoneticPr fontId="1"/>
  </si>
  <si>
    <t>K</t>
    <phoneticPr fontId="1"/>
  </si>
  <si>
    <t>水道用ﾀﾞｸﾀｲﾙ鋳鉄管用ﾎﾟﾘｴﾁﾚﾝｽﾘｰﾌﾞ</t>
    <rPh sb="0" eb="3">
      <t>スイドウヨウ</t>
    </rPh>
    <rPh sb="9" eb="11">
      <t>チュウテツ</t>
    </rPh>
    <rPh sb="11" eb="12">
      <t>カン</t>
    </rPh>
    <rPh sb="12" eb="13">
      <t>ヨウ</t>
    </rPh>
    <phoneticPr fontId="1"/>
  </si>
  <si>
    <t>低密度ﾎﾟﾘｴﾁﾚﾝ製</t>
    <rPh sb="0" eb="1">
      <t>テイ</t>
    </rPh>
    <rPh sb="1" eb="3">
      <t>ミツド</t>
    </rPh>
    <rPh sb="10" eb="11">
      <t>セイ</t>
    </rPh>
    <phoneticPr fontId="1"/>
  </si>
  <si>
    <t>粘着ﾃｰﾌﾟ</t>
    <rPh sb="0" eb="2">
      <t>ネンチャク</t>
    </rPh>
    <phoneticPr fontId="1"/>
  </si>
  <si>
    <t>Z</t>
    <phoneticPr fontId="1"/>
  </si>
  <si>
    <t>防食用ﾎﾟﾘ塩化ﾋﾞﾆﾙ粘着ﾃｰﾌﾟ</t>
    <rPh sb="0" eb="2">
      <t>ボウショク</t>
    </rPh>
    <rPh sb="2" eb="3">
      <t>ヨウ</t>
    </rPh>
    <rPh sb="6" eb="8">
      <t>エンカ</t>
    </rPh>
    <rPh sb="12" eb="14">
      <t>ネンチャク</t>
    </rPh>
    <phoneticPr fontId="1"/>
  </si>
  <si>
    <t>幅50mm　</t>
    <rPh sb="0" eb="1">
      <t>ハバ</t>
    </rPh>
    <phoneticPr fontId="1"/>
  </si>
  <si>
    <t>防食ﾃｰﾌﾟ</t>
    <rPh sb="0" eb="2">
      <t>ボウショク</t>
    </rPh>
    <phoneticPr fontId="1"/>
  </si>
  <si>
    <t>固定用ｺﾞﾑﾊﾞﾝﾄﾞ</t>
    <rPh sb="0" eb="2">
      <t>コテイ</t>
    </rPh>
    <rPh sb="2" eb="3">
      <t>ヨウ</t>
    </rPh>
    <phoneticPr fontId="1"/>
  </si>
  <si>
    <t>固定用ｺﾞﾑﾊﾞﾝﾄﾞ</t>
    <rPh sb="0" eb="3">
      <t>コテイヨウ</t>
    </rPh>
    <phoneticPr fontId="1"/>
  </si>
  <si>
    <t>φ200～φ400</t>
    <phoneticPr fontId="1"/>
  </si>
  <si>
    <t>締め具付</t>
    <rPh sb="0" eb="1">
      <t>シ</t>
    </rPh>
    <rPh sb="2" eb="3">
      <t>グ</t>
    </rPh>
    <rPh sb="3" eb="4">
      <t>ツ</t>
    </rPh>
    <phoneticPr fontId="1"/>
  </si>
  <si>
    <t>幅50mm～幅100mm</t>
    <rPh sb="0" eb="1">
      <t>ハバ</t>
    </rPh>
    <rPh sb="6" eb="7">
      <t>ハバ</t>
    </rPh>
    <phoneticPr fontId="1"/>
  </si>
  <si>
    <t>C</t>
    <phoneticPr fontId="1"/>
  </si>
  <si>
    <t>ﾎﾞﾙﾄﾅｯﾄ</t>
    <phoneticPr fontId="1"/>
  </si>
  <si>
    <t>T頭ﾎﾞﾙﾄﾅｯﾄ</t>
    <rPh sb="1" eb="2">
      <t>アタマ</t>
    </rPh>
    <phoneticPr fontId="1"/>
  </si>
  <si>
    <t>合金ﾎﾞﾙﾄﾅｯﾄ</t>
    <rPh sb="0" eb="2">
      <t>ゴウキン</t>
    </rPh>
    <phoneticPr fontId="1"/>
  </si>
  <si>
    <t>ｺﾞﾑ輪</t>
    <rPh sb="3" eb="4">
      <t>ワ</t>
    </rPh>
    <phoneticPr fontId="1"/>
  </si>
  <si>
    <t>K形用ｺﾞﾑ輪</t>
    <rPh sb="1" eb="2">
      <t>カタ</t>
    </rPh>
    <rPh sb="2" eb="3">
      <t>ヨウ</t>
    </rPh>
    <rPh sb="6" eb="7">
      <t>ワ</t>
    </rPh>
    <phoneticPr fontId="1"/>
  </si>
  <si>
    <t>A形用ｺﾞﾑ輪</t>
    <rPh sb="1" eb="2">
      <t>カタ</t>
    </rPh>
    <rPh sb="2" eb="3">
      <t>ヨウ</t>
    </rPh>
    <rPh sb="6" eb="7">
      <t>ワ</t>
    </rPh>
    <phoneticPr fontId="1"/>
  </si>
  <si>
    <t>27</t>
    <phoneticPr fontId="1"/>
  </si>
  <si>
    <t>28</t>
    <phoneticPr fontId="1"/>
  </si>
  <si>
    <t>E</t>
    <phoneticPr fontId="1"/>
  </si>
  <si>
    <t>補修材</t>
    <rPh sb="0" eb="2">
      <t>ホシュウ</t>
    </rPh>
    <rPh sb="2" eb="3">
      <t>ザイ</t>
    </rPh>
    <phoneticPr fontId="1"/>
  </si>
  <si>
    <t>GX形用外面補修材</t>
    <rPh sb="2" eb="3">
      <t>カタ</t>
    </rPh>
    <rPh sb="3" eb="4">
      <t>ヨウ</t>
    </rPh>
    <rPh sb="4" eb="6">
      <t>ガイメン</t>
    </rPh>
    <rPh sb="6" eb="8">
      <t>ホシュウ</t>
    </rPh>
    <rPh sb="8" eb="9">
      <t>ザイ</t>
    </rPh>
    <phoneticPr fontId="1"/>
  </si>
  <si>
    <t>ｸﾞﾚｰ</t>
    <phoneticPr fontId="1"/>
  </si>
  <si>
    <t>Z</t>
    <phoneticPr fontId="1"/>
  </si>
  <si>
    <t>外面塗装補修用塗料</t>
    <phoneticPr fontId="1"/>
  </si>
  <si>
    <t>切管鉄部用塗料</t>
    <phoneticPr fontId="1"/>
  </si>
  <si>
    <t>滑材</t>
    <rPh sb="0" eb="1">
      <t>カツ</t>
    </rPh>
    <rPh sb="1" eb="2">
      <t>ザイ</t>
    </rPh>
    <phoneticPr fontId="1"/>
  </si>
  <si>
    <t>ﾀﾞｸﾀｲﾙ鋳鉄用滑材</t>
    <phoneticPr fontId="1"/>
  </si>
  <si>
    <t>K形受挿し型ｿﾌﾄｼｰﾙ仕切弁</t>
    <rPh sb="1" eb="2">
      <t>カタ</t>
    </rPh>
    <rPh sb="2" eb="3">
      <t>ウ</t>
    </rPh>
    <rPh sb="3" eb="4">
      <t>サ</t>
    </rPh>
    <rPh sb="5" eb="6">
      <t>カタ</t>
    </rPh>
    <rPh sb="12" eb="14">
      <t>シキ</t>
    </rPh>
    <rPh sb="14" eb="15">
      <t>ベン</t>
    </rPh>
    <phoneticPr fontId="1"/>
  </si>
  <si>
    <t>G</t>
    <phoneticPr fontId="1"/>
  </si>
  <si>
    <t>ﾎﾟﾘ塩化ﾋﾞﾆﾙ粘着ﾃｰﾌﾟ</t>
    <rPh sb="3" eb="5">
      <t>エンカ</t>
    </rPh>
    <rPh sb="9" eb="11">
      <t>ネンチャク</t>
    </rPh>
    <phoneticPr fontId="1"/>
  </si>
  <si>
    <t>M</t>
    <phoneticPr fontId="1"/>
  </si>
  <si>
    <t>M</t>
    <phoneticPr fontId="1"/>
  </si>
  <si>
    <t>NS形受挿し型ｿﾌﾄｼｰﾙ仕切弁</t>
    <rPh sb="2" eb="3">
      <t>カタ</t>
    </rPh>
    <rPh sb="3" eb="4">
      <t>ウ</t>
    </rPh>
    <rPh sb="4" eb="5">
      <t>サ</t>
    </rPh>
    <rPh sb="6" eb="7">
      <t>カタ</t>
    </rPh>
    <rPh sb="13" eb="15">
      <t>シキ</t>
    </rPh>
    <rPh sb="15" eb="16">
      <t>ベン</t>
    </rPh>
    <phoneticPr fontId="1"/>
  </si>
  <si>
    <t>GX形受挿し型ｿﾌﾄｼｰﾙ仕切弁</t>
    <rPh sb="2" eb="3">
      <t>カタ</t>
    </rPh>
    <rPh sb="3" eb="4">
      <t>ウ</t>
    </rPh>
    <rPh sb="4" eb="5">
      <t>サ</t>
    </rPh>
    <rPh sb="6" eb="7">
      <t>カタ</t>
    </rPh>
    <rPh sb="13" eb="15">
      <t>シキ</t>
    </rPh>
    <rPh sb="15" eb="16">
      <t>ベン</t>
    </rPh>
    <phoneticPr fontId="1"/>
  </si>
  <si>
    <t>φ300・φ400</t>
    <phoneticPr fontId="1"/>
  </si>
  <si>
    <t>φ50～φ400</t>
    <phoneticPr fontId="1"/>
  </si>
  <si>
    <t>φ50～φ400</t>
    <phoneticPr fontId="1"/>
  </si>
  <si>
    <t>RF形ﾌﾗﾝｼﾞﾊﾟｯｷﾝ</t>
    <rPh sb="2" eb="3">
      <t>カタ</t>
    </rPh>
    <phoneticPr fontId="1"/>
  </si>
  <si>
    <t>GF形ﾌﾗﾝｼﾞﾊﾟｯｷﾝ</t>
    <rPh sb="2" eb="3">
      <t>カタ</t>
    </rPh>
    <phoneticPr fontId="1"/>
  </si>
  <si>
    <t>φ75～φ300</t>
    <phoneticPr fontId="1"/>
  </si>
  <si>
    <t>SBR</t>
    <phoneticPr fontId="1"/>
  </si>
  <si>
    <t>ﾌﾗﾝｼﾞ接合用六角ﾎﾞﾙﾄﾅｯﾄ</t>
    <rPh sb="5" eb="7">
      <t>セツゴウ</t>
    </rPh>
    <rPh sb="7" eb="8">
      <t>ヨウ</t>
    </rPh>
    <rPh sb="8" eb="10">
      <t>ロッカク</t>
    </rPh>
    <phoneticPr fontId="1"/>
  </si>
  <si>
    <t>　水道用資材指定承認一覧表</t>
    <rPh sb="1" eb="4">
      <t>スイドウヨウ</t>
    </rPh>
    <rPh sb="4" eb="6">
      <t>シザイ</t>
    </rPh>
    <rPh sb="6" eb="8">
      <t>シテイ</t>
    </rPh>
    <rPh sb="8" eb="10">
      <t>ショウニン</t>
    </rPh>
    <rPh sb="10" eb="12">
      <t>イチラン</t>
    </rPh>
    <rPh sb="12" eb="13">
      <t>ヒョウ</t>
    </rPh>
    <phoneticPr fontId="1"/>
  </si>
  <si>
    <t>JWWA認証</t>
    <rPh sb="4" eb="6">
      <t>ニンショウ</t>
    </rPh>
    <phoneticPr fontId="1"/>
  </si>
  <si>
    <t>細　　別</t>
    <rPh sb="0" eb="1">
      <t>ホソ</t>
    </rPh>
    <rPh sb="3" eb="4">
      <t>ベツ</t>
    </rPh>
    <phoneticPr fontId="5"/>
  </si>
  <si>
    <t>No.２</t>
    <phoneticPr fontId="1"/>
  </si>
  <si>
    <t>Z</t>
    <phoneticPr fontId="1"/>
  </si>
  <si>
    <t>φ75～φ300</t>
    <phoneticPr fontId="1"/>
  </si>
  <si>
    <t>切管端面防食材料</t>
    <rPh sb="0" eb="1">
      <t>キ</t>
    </rPh>
    <rPh sb="1" eb="2">
      <t>カン</t>
    </rPh>
    <rPh sb="2" eb="3">
      <t>ハシ</t>
    </rPh>
    <rPh sb="3" eb="4">
      <t>メン</t>
    </rPh>
    <rPh sb="4" eb="6">
      <t>ボウショク</t>
    </rPh>
    <rPh sb="6" eb="7">
      <t>ザイ</t>
    </rPh>
    <rPh sb="7" eb="8">
      <t>リョウ</t>
    </rPh>
    <phoneticPr fontId="1"/>
  </si>
  <si>
    <t>SBR</t>
    <phoneticPr fontId="1"/>
  </si>
  <si>
    <t>GX形防食ｺﾞﾑ</t>
    <rPh sb="2" eb="3">
      <t>カタ</t>
    </rPh>
    <rPh sb="3" eb="5">
      <t>ボウショク</t>
    </rPh>
    <phoneticPr fontId="1"/>
  </si>
  <si>
    <t>固定ﾘﾝｸﾞ含む</t>
    <rPh sb="0" eb="2">
      <t>コテイ</t>
    </rPh>
    <rPh sb="6" eb="7">
      <t>フク</t>
    </rPh>
    <phoneticPr fontId="1"/>
  </si>
  <si>
    <t>登 録 資 材 製 造 者</t>
    <rPh sb="0" eb="1">
      <t>ノボル</t>
    </rPh>
    <rPh sb="2" eb="3">
      <t>ロク</t>
    </rPh>
    <rPh sb="4" eb="5">
      <t>シ</t>
    </rPh>
    <rPh sb="6" eb="7">
      <t>ザイ</t>
    </rPh>
    <rPh sb="8" eb="9">
      <t>セイ</t>
    </rPh>
    <rPh sb="10" eb="11">
      <t>ヅクリ</t>
    </rPh>
    <rPh sb="12" eb="13">
      <t>シャ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</si>
  <si>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</si>
  <si>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</si>
  <si>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</si>
  <si>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（受注者）</t>
    <rPh sb="1" eb="4">
      <t>ジュチュウシャ</t>
    </rPh>
    <phoneticPr fontId="1"/>
  </si>
  <si>
    <t>事業所の所在地</t>
    <rPh sb="0" eb="3">
      <t>ジギョウショ</t>
    </rPh>
    <rPh sb="4" eb="7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</si>
  <si>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</si>
  <si>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</si>
  <si>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回）</t>
    <rPh sb="0" eb="1">
      <t>カイ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</si>
  <si>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</si>
  <si>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</si>
  <si>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河川</t>
    <rPh sb="0" eb="2">
      <t>カセン</t>
    </rPh>
    <phoneticPr fontId="1"/>
  </si>
  <si>
    <t>路線</t>
    <rPh sb="0" eb="2">
      <t>ロセン</t>
    </rPh>
    <phoneticPr fontId="1"/>
  </si>
  <si>
    <t>名</t>
    <rPh sb="0" eb="1">
      <t>メイ</t>
    </rPh>
    <phoneticPr fontId="1"/>
  </si>
  <si>
    <t>-</t>
    <phoneticPr fontId="5"/>
  </si>
  <si>
    <t>使 用 資 材 名 称</t>
    <rPh sb="0" eb="1">
      <t>シ</t>
    </rPh>
    <rPh sb="2" eb="3">
      <t>ヨウ</t>
    </rPh>
    <rPh sb="4" eb="5">
      <t>シ</t>
    </rPh>
    <rPh sb="6" eb="7">
      <t>ザイ</t>
    </rPh>
    <rPh sb="8" eb="9">
      <t>メイ</t>
    </rPh>
    <rPh sb="10" eb="11">
      <t>ショウ</t>
    </rPh>
    <phoneticPr fontId="5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</si>
  <si>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5"/>
  </si>
  <si>
    <t>-</t>
    <phoneticPr fontId="5"/>
  </si>
  <si>
    <t>資 材 製 造 者</t>
    <rPh sb="0" eb="1">
      <t>シ</t>
    </rPh>
    <rPh sb="2" eb="3">
      <t>ザイ</t>
    </rPh>
    <rPh sb="4" eb="5">
      <t>セイ</t>
    </rPh>
    <rPh sb="6" eb="7">
      <t>ヅクリ</t>
    </rPh>
    <rPh sb="8" eb="9">
      <t>シャ</t>
    </rPh>
    <phoneticPr fontId="5"/>
  </si>
  <si>
    <t>No.１</t>
    <phoneticPr fontId="1"/>
  </si>
  <si>
    <t>資　材　承　認　一　覧　表</t>
    <rPh sb="0" eb="1">
      <t>シ</t>
    </rPh>
    <rPh sb="2" eb="3">
      <t>ザイ</t>
    </rPh>
    <rPh sb="4" eb="5">
      <t>ショウ</t>
    </rPh>
    <rPh sb="6" eb="7">
      <t>シノブ</t>
    </rPh>
    <rPh sb="8" eb="9">
      <t>イッ</t>
    </rPh>
    <rPh sb="10" eb="11">
      <t>ラン</t>
    </rPh>
    <rPh sb="12" eb="13">
      <t>ヒョウ</t>
    </rPh>
    <phoneticPr fontId="1"/>
  </si>
  <si>
    <t>細　　別（１）</t>
    <rPh sb="0" eb="1">
      <t>ホソ</t>
    </rPh>
    <rPh sb="3" eb="4">
      <t>ベツ</t>
    </rPh>
    <phoneticPr fontId="1"/>
  </si>
  <si>
    <t>細　　別（２）</t>
    <rPh sb="0" eb="1">
      <t>ホソ</t>
    </rPh>
    <rPh sb="3" eb="4">
      <t>ベツ</t>
    </rPh>
    <phoneticPr fontId="1"/>
  </si>
  <si>
    <t>（株）栗本鐵工所</t>
    <rPh sb="1" eb="2">
      <t>カブ</t>
    </rPh>
    <rPh sb="3" eb="4">
      <t>クリ</t>
    </rPh>
    <rPh sb="4" eb="5">
      <t>モト</t>
    </rPh>
    <rPh sb="5" eb="7">
      <t>テッコウ</t>
    </rPh>
    <rPh sb="7" eb="8">
      <t>ショ</t>
    </rPh>
    <phoneticPr fontId="1"/>
  </si>
  <si>
    <t>No.３</t>
    <phoneticPr fontId="1"/>
  </si>
  <si>
    <t>指定承認
品外の有無</t>
    <rPh sb="0" eb="1">
      <t>ユビ</t>
    </rPh>
    <rPh sb="1" eb="2">
      <t>サダム</t>
    </rPh>
    <rPh sb="2" eb="4">
      <t>ショウニン</t>
    </rPh>
    <rPh sb="5" eb="6">
      <t>ヒン</t>
    </rPh>
    <rPh sb="6" eb="7">
      <t>ガイ</t>
    </rPh>
    <rPh sb="8" eb="10">
      <t>ウム</t>
    </rPh>
    <phoneticPr fontId="1"/>
  </si>
  <si>
    <t>□</t>
    <phoneticPr fontId="1"/>
  </si>
  <si>
    <t>有</t>
    <rPh sb="0" eb="1">
      <t>アリ</t>
    </rPh>
    <phoneticPr fontId="1"/>
  </si>
  <si>
    <t>無</t>
    <rPh sb="0" eb="1">
      <t>ナ</t>
    </rPh>
    <phoneticPr fontId="1"/>
  </si>
  <si>
    <t>H</t>
    <phoneticPr fontId="1"/>
  </si>
  <si>
    <t>ｱｲﾎﾟﾘｰ水道用二層管</t>
    <rPh sb="6" eb="9">
      <t>スイドウヨウ</t>
    </rPh>
    <rPh sb="9" eb="10">
      <t>ニ</t>
    </rPh>
    <rPh sb="10" eb="11">
      <t>ソウ</t>
    </rPh>
    <rPh sb="11" eb="12">
      <t>カン</t>
    </rPh>
    <phoneticPr fontId="1"/>
  </si>
  <si>
    <t>φ20～φ50</t>
    <phoneticPr fontId="1"/>
  </si>
  <si>
    <t>１種管</t>
    <rPh sb="1" eb="2">
      <t>シュ</t>
    </rPh>
    <rPh sb="2" eb="3">
      <t>カン</t>
    </rPh>
    <phoneticPr fontId="1"/>
  </si>
  <si>
    <t>資 材 製 造 者 名</t>
    <rPh sb="0" eb="1">
      <t>シ</t>
    </rPh>
    <rPh sb="2" eb="3">
      <t>ザイ</t>
    </rPh>
    <rPh sb="4" eb="5">
      <t>セイ</t>
    </rPh>
    <rPh sb="6" eb="7">
      <t>ヅクリ</t>
    </rPh>
    <rPh sb="8" eb="9">
      <t>シャ</t>
    </rPh>
    <rPh sb="10" eb="11">
      <t>メイ</t>
    </rPh>
    <phoneticPr fontId="1"/>
  </si>
  <si>
    <t>保温筒</t>
    <rPh sb="0" eb="2">
      <t>ホオン</t>
    </rPh>
    <rPh sb="2" eb="3">
      <t>ツツ</t>
    </rPh>
    <phoneticPr fontId="1"/>
  </si>
  <si>
    <t>配管保温保冷筒ﾗｲﾄﾁｭｰﾌﾞ</t>
    <rPh sb="0" eb="2">
      <t>ハイカン</t>
    </rPh>
    <rPh sb="2" eb="4">
      <t>ホオン</t>
    </rPh>
    <rPh sb="4" eb="6">
      <t>ホレイ</t>
    </rPh>
    <rPh sb="6" eb="7">
      <t>ツツ</t>
    </rPh>
    <phoneticPr fontId="1"/>
  </si>
  <si>
    <t>厚10mm</t>
    <rPh sb="0" eb="1">
      <t>アツ</t>
    </rPh>
    <phoneticPr fontId="1"/>
  </si>
  <si>
    <t>指定承認
番　　号</t>
    <rPh sb="0" eb="2">
      <t>シテイ</t>
    </rPh>
    <rPh sb="2" eb="4">
      <t>ショウニン</t>
    </rPh>
    <rPh sb="5" eb="6">
      <t>バン</t>
    </rPh>
    <rPh sb="8" eb="9">
      <t>ゴウ</t>
    </rPh>
    <phoneticPr fontId="1"/>
  </si>
  <si>
    <t>製 品 名 称</t>
    <rPh sb="0" eb="1">
      <t>セイ</t>
    </rPh>
    <rPh sb="2" eb="3">
      <t>ヒン</t>
    </rPh>
    <rPh sb="4" eb="5">
      <t>メイ</t>
    </rPh>
    <rPh sb="6" eb="7">
      <t>ショウ</t>
    </rPh>
    <phoneticPr fontId="5"/>
  </si>
  <si>
    <t>草竹コンクリート工業（株）</t>
  </si>
  <si>
    <t>鉄蓋</t>
    <rPh sb="0" eb="1">
      <t>テツ</t>
    </rPh>
    <rPh sb="1" eb="2">
      <t>フタ</t>
    </rPh>
    <phoneticPr fontId="1"/>
  </si>
  <si>
    <t>円形１号H仕切弁水青口径止無</t>
    <rPh sb="0" eb="1">
      <t>エン</t>
    </rPh>
    <rPh sb="1" eb="2">
      <t>ケイ</t>
    </rPh>
    <rPh sb="3" eb="4">
      <t>ゴウ</t>
    </rPh>
    <rPh sb="5" eb="7">
      <t>シキ</t>
    </rPh>
    <rPh sb="7" eb="8">
      <t>ベン</t>
    </rPh>
    <rPh sb="8" eb="9">
      <t>ミズ</t>
    </rPh>
    <rPh sb="9" eb="10">
      <t>アオ</t>
    </rPh>
    <rPh sb="10" eb="11">
      <t>コウ</t>
    </rPh>
    <rPh sb="11" eb="12">
      <t>ケイ</t>
    </rPh>
    <rPh sb="12" eb="13">
      <t>ト</t>
    </rPh>
    <rPh sb="13" eb="14">
      <t>ム</t>
    </rPh>
    <phoneticPr fontId="1"/>
  </si>
  <si>
    <t>B</t>
    <phoneticPr fontId="1"/>
  </si>
  <si>
    <t>円形２号H仕切弁水青口径止無</t>
    <rPh sb="0" eb="1">
      <t>エン</t>
    </rPh>
    <rPh sb="1" eb="2">
      <t>ケイ</t>
    </rPh>
    <rPh sb="3" eb="4">
      <t>ゴウ</t>
    </rPh>
    <rPh sb="5" eb="7">
      <t>シキ</t>
    </rPh>
    <rPh sb="7" eb="8">
      <t>ベン</t>
    </rPh>
    <rPh sb="8" eb="9">
      <t>ミズ</t>
    </rPh>
    <rPh sb="9" eb="10">
      <t>アオ</t>
    </rPh>
    <rPh sb="10" eb="11">
      <t>コウ</t>
    </rPh>
    <rPh sb="11" eb="12">
      <t>ケイ</t>
    </rPh>
    <rPh sb="12" eb="13">
      <t>ト</t>
    </rPh>
    <rPh sb="13" eb="14">
      <t>ム</t>
    </rPh>
    <phoneticPr fontId="1"/>
  </si>
  <si>
    <t>RB25K5(REC)</t>
    <phoneticPr fontId="1"/>
  </si>
  <si>
    <t>高50mm</t>
    <rPh sb="0" eb="1">
      <t>タカ</t>
    </rPh>
    <phoneticPr fontId="1"/>
  </si>
  <si>
    <t>RB25K10(REC)</t>
    <phoneticPr fontId="1"/>
  </si>
  <si>
    <t>高100mm</t>
    <rPh sb="0" eb="1">
      <t>タカ</t>
    </rPh>
    <phoneticPr fontId="1"/>
  </si>
  <si>
    <t>RB35K5(REC)</t>
    <phoneticPr fontId="1"/>
  </si>
  <si>
    <t>RB25K5</t>
    <phoneticPr fontId="1"/>
  </si>
  <si>
    <t>RB25K1</t>
    <phoneticPr fontId="1"/>
  </si>
  <si>
    <t>RB25K3</t>
    <phoneticPr fontId="1"/>
  </si>
  <si>
    <t>高10mm</t>
    <rPh sb="0" eb="1">
      <t>タカ</t>
    </rPh>
    <phoneticPr fontId="1"/>
  </si>
  <si>
    <t>高30mm</t>
    <rPh sb="0" eb="1">
      <t>タカ</t>
    </rPh>
    <phoneticPr fontId="1"/>
  </si>
  <si>
    <t>RB25K3%</t>
    <phoneticPr fontId="1"/>
  </si>
  <si>
    <t>RB25K5%</t>
    <phoneticPr fontId="1"/>
  </si>
  <si>
    <t>高10/21mm　3%勾配</t>
    <rPh sb="0" eb="1">
      <t>タカ</t>
    </rPh>
    <rPh sb="11" eb="13">
      <t>コウバイ</t>
    </rPh>
    <phoneticPr fontId="1"/>
  </si>
  <si>
    <t>高10/28mm　5%勾配</t>
    <rPh sb="0" eb="1">
      <t>タカ</t>
    </rPh>
    <rPh sb="11" eb="13">
      <t>コウバイ</t>
    </rPh>
    <phoneticPr fontId="1"/>
  </si>
  <si>
    <t>RB35K1</t>
    <phoneticPr fontId="1"/>
  </si>
  <si>
    <t>RB35K3</t>
    <phoneticPr fontId="1"/>
  </si>
  <si>
    <t>RB35K5</t>
    <phoneticPr fontId="1"/>
  </si>
  <si>
    <t>RB35K3%</t>
    <phoneticPr fontId="1"/>
  </si>
  <si>
    <t>RB35K5%</t>
    <phoneticPr fontId="1"/>
  </si>
  <si>
    <t>RB50K1</t>
    <phoneticPr fontId="1"/>
  </si>
  <si>
    <t>RB50K3</t>
    <phoneticPr fontId="1"/>
  </si>
  <si>
    <t>RB50K5</t>
    <phoneticPr fontId="1"/>
  </si>
  <si>
    <t>RB50K3%</t>
    <phoneticPr fontId="1"/>
  </si>
  <si>
    <t>RB50K5%</t>
    <phoneticPr fontId="1"/>
  </si>
  <si>
    <t>高10/30mm　3%勾配</t>
    <rPh sb="0" eb="1">
      <t>タカ</t>
    </rPh>
    <rPh sb="11" eb="13">
      <t>コウバイ</t>
    </rPh>
    <phoneticPr fontId="1"/>
  </si>
  <si>
    <t>RB25A15(M12)</t>
    <phoneticPr fontId="1"/>
  </si>
  <si>
    <t>高150mm</t>
    <rPh sb="0" eb="1">
      <t>タカ</t>
    </rPh>
    <phoneticPr fontId="1"/>
  </si>
  <si>
    <t>上部壁</t>
    <rPh sb="0" eb="2">
      <t>ジョウブ</t>
    </rPh>
    <rPh sb="2" eb="3">
      <t>ヘキ</t>
    </rPh>
    <phoneticPr fontId="1"/>
  </si>
  <si>
    <t>RB25AC30(M12)</t>
    <phoneticPr fontId="1"/>
  </si>
  <si>
    <t>上下部壁</t>
    <rPh sb="0" eb="2">
      <t>ジョウゲ</t>
    </rPh>
    <rPh sb="2" eb="3">
      <t>ブ</t>
    </rPh>
    <rPh sb="3" eb="4">
      <t>カベ</t>
    </rPh>
    <phoneticPr fontId="1"/>
  </si>
  <si>
    <t>RB25AC15(M12)</t>
    <phoneticPr fontId="1"/>
  </si>
  <si>
    <t>高300mm</t>
    <rPh sb="0" eb="1">
      <t>タカ</t>
    </rPh>
    <phoneticPr fontId="1"/>
  </si>
  <si>
    <t>RB25B10</t>
    <phoneticPr fontId="1"/>
  </si>
  <si>
    <t>RB25B20</t>
    <phoneticPr fontId="1"/>
  </si>
  <si>
    <t>RB25B30</t>
    <phoneticPr fontId="1"/>
  </si>
  <si>
    <t>中間部壁</t>
    <rPh sb="0" eb="2">
      <t>チュウカン</t>
    </rPh>
    <rPh sb="2" eb="3">
      <t>ブ</t>
    </rPh>
    <rPh sb="3" eb="4">
      <t>ヘキ</t>
    </rPh>
    <phoneticPr fontId="1"/>
  </si>
  <si>
    <t>高200mm</t>
    <rPh sb="0" eb="1">
      <t>タカ</t>
    </rPh>
    <phoneticPr fontId="1"/>
  </si>
  <si>
    <t>RB25C30</t>
    <phoneticPr fontId="1"/>
  </si>
  <si>
    <t>下部壁</t>
    <rPh sb="0" eb="2">
      <t>カブ</t>
    </rPh>
    <rPh sb="2" eb="3">
      <t>ヘキ</t>
    </rPh>
    <phoneticPr fontId="1"/>
  </si>
  <si>
    <t>RB25P4</t>
    <phoneticPr fontId="1"/>
  </si>
  <si>
    <t>高40mm</t>
    <rPh sb="0" eb="1">
      <t>タカ</t>
    </rPh>
    <phoneticPr fontId="1"/>
  </si>
  <si>
    <t>RB35A15(M12)</t>
    <phoneticPr fontId="1"/>
  </si>
  <si>
    <t>RB35AC30(M12)</t>
    <phoneticPr fontId="1"/>
  </si>
  <si>
    <t>RB35B10</t>
    <phoneticPr fontId="1"/>
  </si>
  <si>
    <t>RB35B20</t>
    <phoneticPr fontId="1"/>
  </si>
  <si>
    <t>RB35B30</t>
    <phoneticPr fontId="1"/>
  </si>
  <si>
    <t>RB35C30</t>
    <phoneticPr fontId="1"/>
  </si>
  <si>
    <t>RB35P4</t>
    <phoneticPr fontId="1"/>
  </si>
  <si>
    <t>RB50A20(M16)</t>
    <phoneticPr fontId="1"/>
  </si>
  <si>
    <t>RB50B10</t>
    <phoneticPr fontId="1"/>
  </si>
  <si>
    <t>RB50B20</t>
    <phoneticPr fontId="1"/>
  </si>
  <si>
    <t>RB50B30</t>
    <phoneticPr fontId="1"/>
  </si>
  <si>
    <t>RB50C30</t>
    <phoneticPr fontId="1"/>
  </si>
  <si>
    <t>RB50C20</t>
    <phoneticPr fontId="1"/>
  </si>
  <si>
    <t>RB50C20凹</t>
    <rPh sb="7" eb="8">
      <t>ボコ</t>
    </rPh>
    <phoneticPr fontId="1"/>
  </si>
  <si>
    <t>RB50C50</t>
    <phoneticPr fontId="1"/>
  </si>
  <si>
    <t>高500mm</t>
    <rPh sb="0" eb="1">
      <t>タカ</t>
    </rPh>
    <phoneticPr fontId="1"/>
  </si>
  <si>
    <t>RB50P4</t>
    <phoneticPr fontId="1"/>
  </si>
  <si>
    <t>RB50P4 1/2</t>
    <phoneticPr fontId="1"/>
  </si>
  <si>
    <t>円形底版</t>
    <rPh sb="0" eb="1">
      <t>エン</t>
    </rPh>
    <rPh sb="1" eb="2">
      <t>ケイ</t>
    </rPh>
    <rPh sb="2" eb="3">
      <t>ソコ</t>
    </rPh>
    <rPh sb="3" eb="4">
      <t>ハン</t>
    </rPh>
    <phoneticPr fontId="1"/>
  </si>
  <si>
    <t>分割底版</t>
    <rPh sb="0" eb="2">
      <t>ブンカツ</t>
    </rPh>
    <rPh sb="2" eb="3">
      <t>ソコ</t>
    </rPh>
    <rPh sb="3" eb="4">
      <t>ハン</t>
    </rPh>
    <phoneticPr fontId="1"/>
  </si>
  <si>
    <t>ﾜﾝﾀｯﾁ式　ﾎﾟﾘｴﾁﾚﾝﾌｫｰﾑ</t>
    <rPh sb="5" eb="6">
      <t>シキ</t>
    </rPh>
    <phoneticPr fontId="1"/>
  </si>
  <si>
    <t>（株）清水鐵工所</t>
  </si>
  <si>
    <t>φ50～φ300</t>
    <phoneticPr fontId="1"/>
  </si>
  <si>
    <t>内外面ｴﾎﾟｷｼ樹脂粉体塗装</t>
    <rPh sb="0" eb="1">
      <t>ナイ</t>
    </rPh>
    <rPh sb="1" eb="3">
      <t>ガイメン</t>
    </rPh>
    <rPh sb="8" eb="10">
      <t>ジュシ</t>
    </rPh>
    <rPh sb="10" eb="11">
      <t>フン</t>
    </rPh>
    <rPh sb="11" eb="12">
      <t>タイ</t>
    </rPh>
    <rPh sb="12" eb="14">
      <t>トソウ</t>
    </rPh>
    <phoneticPr fontId="1"/>
  </si>
  <si>
    <t>B</t>
    <phoneticPr fontId="1"/>
  </si>
  <si>
    <t>内ねじ式　2種</t>
    <rPh sb="0" eb="1">
      <t>ウチ</t>
    </rPh>
    <rPh sb="3" eb="4">
      <t>シキ</t>
    </rPh>
    <rPh sb="6" eb="7">
      <t>シュ</t>
    </rPh>
    <phoneticPr fontId="1"/>
  </si>
  <si>
    <t>内ねじ式　3種</t>
    <rPh sb="0" eb="1">
      <t>ウチ</t>
    </rPh>
    <rPh sb="3" eb="4">
      <t>シキ</t>
    </rPh>
    <rPh sb="6" eb="7">
      <t>シュ</t>
    </rPh>
    <phoneticPr fontId="1"/>
  </si>
  <si>
    <t>φ50～φ150</t>
    <phoneticPr fontId="1"/>
  </si>
  <si>
    <t>内面ｴﾎﾟｷｼ樹脂粉体塗装</t>
    <rPh sb="0" eb="1">
      <t>ナイ</t>
    </rPh>
    <rPh sb="7" eb="9">
      <t>ジュシ</t>
    </rPh>
    <rPh sb="9" eb="10">
      <t>フン</t>
    </rPh>
    <rPh sb="10" eb="11">
      <t>タイ</t>
    </rPh>
    <rPh sb="11" eb="13">
      <t>トソウ</t>
    </rPh>
    <phoneticPr fontId="1"/>
  </si>
  <si>
    <t>φ300～φ600</t>
    <phoneticPr fontId="1"/>
  </si>
  <si>
    <t>GX形両受ｿﾌﾄｼｰﾙ仕切弁</t>
    <rPh sb="2" eb="3">
      <t>カタ</t>
    </rPh>
    <rPh sb="3" eb="4">
      <t>リョウ</t>
    </rPh>
    <rPh sb="4" eb="5">
      <t>ウ</t>
    </rPh>
    <rPh sb="11" eb="13">
      <t>シキ</t>
    </rPh>
    <rPh sb="13" eb="14">
      <t>ベン</t>
    </rPh>
    <phoneticPr fontId="1"/>
  </si>
  <si>
    <t>ｿﾌﾄｼｰﾙ仕切弁(SS-F型)</t>
    <rPh sb="6" eb="8">
      <t>シキ</t>
    </rPh>
    <rPh sb="8" eb="9">
      <t>ベン</t>
    </rPh>
    <rPh sb="14" eb="15">
      <t>カタ</t>
    </rPh>
    <phoneticPr fontId="1"/>
  </si>
  <si>
    <t>ﾀﾞｸﾀｲﾙ鋳鉄仕切弁(STS-HS形)</t>
    <rPh sb="6" eb="8">
      <t>チュウテツ</t>
    </rPh>
    <rPh sb="8" eb="10">
      <t>シキ</t>
    </rPh>
    <rPh sb="10" eb="11">
      <t>ベン</t>
    </rPh>
    <rPh sb="18" eb="19">
      <t>カタ</t>
    </rPh>
    <phoneticPr fontId="1"/>
  </si>
  <si>
    <t>水道用ﾊﾞﾀﾌﾗｲ弁(SP形)</t>
    <rPh sb="0" eb="3">
      <t>スイドウヨウ</t>
    </rPh>
    <rPh sb="9" eb="10">
      <t>ベン</t>
    </rPh>
    <rPh sb="13" eb="14">
      <t>カタ</t>
    </rPh>
    <phoneticPr fontId="1"/>
  </si>
  <si>
    <t>GX形両受ｿﾌﾄｼｰﾙ仕切弁(SS-GXZ型)</t>
    <rPh sb="2" eb="3">
      <t>カタ</t>
    </rPh>
    <rPh sb="3" eb="4">
      <t>リョウ</t>
    </rPh>
    <rPh sb="4" eb="5">
      <t>ウ</t>
    </rPh>
    <rPh sb="11" eb="13">
      <t>シキ</t>
    </rPh>
    <rPh sb="13" eb="14">
      <t>ベン</t>
    </rPh>
    <rPh sb="21" eb="22">
      <t>カタ</t>
    </rPh>
    <phoneticPr fontId="1"/>
  </si>
  <si>
    <t>φ75～φ250</t>
    <phoneticPr fontId="1"/>
  </si>
  <si>
    <t>φ300</t>
    <phoneticPr fontId="1"/>
  </si>
  <si>
    <t>NS形両受ｿﾌﾄｼｰﾙ仕切弁</t>
    <rPh sb="2" eb="3">
      <t>カタ</t>
    </rPh>
    <rPh sb="3" eb="4">
      <t>リョウ</t>
    </rPh>
    <rPh sb="4" eb="5">
      <t>ウ</t>
    </rPh>
    <rPh sb="11" eb="13">
      <t>シキ</t>
    </rPh>
    <rPh sb="13" eb="14">
      <t>ベン</t>
    </rPh>
    <phoneticPr fontId="1"/>
  </si>
  <si>
    <t>B</t>
    <phoneticPr fontId="1"/>
  </si>
  <si>
    <t>φ300～φ400</t>
    <phoneticPr fontId="1"/>
  </si>
  <si>
    <t>JWWA B 120準拠品</t>
    <rPh sb="10" eb="12">
      <t>ジュンキョ</t>
    </rPh>
    <rPh sb="12" eb="13">
      <t>ヒン</t>
    </rPh>
    <phoneticPr fontId="1"/>
  </si>
  <si>
    <t>V</t>
    <phoneticPr fontId="1"/>
  </si>
  <si>
    <t>GX形受挿しｿﾌﾄｼｰﾙ仕切弁</t>
    <rPh sb="2" eb="3">
      <t>カタ</t>
    </rPh>
    <rPh sb="3" eb="4">
      <t>ウ</t>
    </rPh>
    <rPh sb="4" eb="5">
      <t>サ</t>
    </rPh>
    <rPh sb="12" eb="14">
      <t>シキ</t>
    </rPh>
    <rPh sb="14" eb="15">
      <t>ベン</t>
    </rPh>
    <phoneticPr fontId="1"/>
  </si>
  <si>
    <t>耐震NS形両受ｿﾌﾄｼｰﾙ仕切弁(SS-NSZ型)</t>
    <rPh sb="0" eb="2">
      <t>タイシン</t>
    </rPh>
    <rPh sb="4" eb="5">
      <t>カタ</t>
    </rPh>
    <rPh sb="5" eb="6">
      <t>リョウ</t>
    </rPh>
    <rPh sb="6" eb="7">
      <t>ウ</t>
    </rPh>
    <rPh sb="13" eb="15">
      <t>シキ</t>
    </rPh>
    <rPh sb="15" eb="16">
      <t>ベン</t>
    </rPh>
    <rPh sb="23" eb="24">
      <t>カタ</t>
    </rPh>
    <phoneticPr fontId="1"/>
  </si>
  <si>
    <t>φ75～φ300</t>
    <phoneticPr fontId="1"/>
  </si>
  <si>
    <t>NS形受挿しｿﾌﾄｼｰﾙ仕切弁</t>
    <rPh sb="2" eb="3">
      <t>カタ</t>
    </rPh>
    <rPh sb="3" eb="4">
      <t>ウ</t>
    </rPh>
    <rPh sb="4" eb="5">
      <t>サ</t>
    </rPh>
    <rPh sb="12" eb="14">
      <t>シキ</t>
    </rPh>
    <rPh sb="14" eb="15">
      <t>ベン</t>
    </rPh>
    <phoneticPr fontId="1"/>
  </si>
  <si>
    <t>GX形受挿しｿﾌﾄｼｰﾙ仕切弁(SS-GXT型)</t>
    <rPh sb="2" eb="3">
      <t>カタ</t>
    </rPh>
    <rPh sb="3" eb="4">
      <t>ウ</t>
    </rPh>
    <rPh sb="4" eb="5">
      <t>サ</t>
    </rPh>
    <rPh sb="12" eb="14">
      <t>シキ</t>
    </rPh>
    <rPh sb="14" eb="15">
      <t>ベン</t>
    </rPh>
    <rPh sb="22" eb="23">
      <t>カタ</t>
    </rPh>
    <phoneticPr fontId="1"/>
  </si>
  <si>
    <t>耐震NS形受挿しｿﾌﾄｼｰﾙ仕切弁(SS-NST型)</t>
    <rPh sb="0" eb="2">
      <t>タイシン</t>
    </rPh>
    <rPh sb="4" eb="5">
      <t>カタ</t>
    </rPh>
    <rPh sb="5" eb="6">
      <t>ウ</t>
    </rPh>
    <rPh sb="6" eb="7">
      <t>サ</t>
    </rPh>
    <rPh sb="14" eb="16">
      <t>シキ</t>
    </rPh>
    <rPh sb="16" eb="17">
      <t>ベン</t>
    </rPh>
    <rPh sb="24" eb="25">
      <t>カタ</t>
    </rPh>
    <phoneticPr fontId="1"/>
  </si>
  <si>
    <t>K形受挿しｿﾌﾄｼｰﾙ仕切弁</t>
    <rPh sb="1" eb="2">
      <t>カタ</t>
    </rPh>
    <rPh sb="2" eb="3">
      <t>ウ</t>
    </rPh>
    <rPh sb="3" eb="4">
      <t>サ</t>
    </rPh>
    <rPh sb="11" eb="13">
      <t>シキ</t>
    </rPh>
    <rPh sb="13" eb="14">
      <t>ベン</t>
    </rPh>
    <phoneticPr fontId="1"/>
  </si>
  <si>
    <t>水道用K形受挿しｿﾌﾄｼｰﾙ仕切弁(SS-K型)</t>
    <rPh sb="0" eb="3">
      <t>スイドウヨウ</t>
    </rPh>
    <rPh sb="4" eb="5">
      <t>カタ</t>
    </rPh>
    <rPh sb="5" eb="6">
      <t>ウ</t>
    </rPh>
    <rPh sb="6" eb="7">
      <t>サ</t>
    </rPh>
    <rPh sb="14" eb="16">
      <t>シキ</t>
    </rPh>
    <rPh sb="16" eb="17">
      <t>ベン</t>
    </rPh>
    <rPh sb="22" eb="23">
      <t>カタ</t>
    </rPh>
    <phoneticPr fontId="1"/>
  </si>
  <si>
    <t>φ75～φ150</t>
    <phoneticPr fontId="1"/>
  </si>
  <si>
    <t>ﾎﾟﾘｴﾁﾚﾝ管用ｿﾌﾄｼｰﾙ仕切弁(SS-PE型)</t>
    <rPh sb="7" eb="8">
      <t>カン</t>
    </rPh>
    <rPh sb="8" eb="9">
      <t>ヨウ</t>
    </rPh>
    <rPh sb="15" eb="17">
      <t>シキ</t>
    </rPh>
    <rPh sb="17" eb="18">
      <t>ベン</t>
    </rPh>
    <rPh sb="24" eb="25">
      <t>カタ</t>
    </rPh>
    <phoneticPr fontId="1"/>
  </si>
  <si>
    <t>甲型　2種</t>
    <rPh sb="0" eb="1">
      <t>コウ</t>
    </rPh>
    <rPh sb="1" eb="2">
      <t>カタ</t>
    </rPh>
    <rPh sb="4" eb="5">
      <t>シュ</t>
    </rPh>
    <phoneticPr fontId="1"/>
  </si>
  <si>
    <t>乙型　2種</t>
    <rPh sb="0" eb="1">
      <t>オツ</t>
    </rPh>
    <rPh sb="1" eb="2">
      <t>カタ</t>
    </rPh>
    <rPh sb="4" eb="5">
      <t>シュ</t>
    </rPh>
    <phoneticPr fontId="1"/>
  </si>
  <si>
    <t>浅層埋設形水道用急速空気弁</t>
    <rPh sb="0" eb="1">
      <t>アサ</t>
    </rPh>
    <rPh sb="1" eb="2">
      <t>ソウ</t>
    </rPh>
    <rPh sb="2" eb="4">
      <t>マイセツ</t>
    </rPh>
    <rPh sb="4" eb="5">
      <t>カタ</t>
    </rPh>
    <rPh sb="5" eb="8">
      <t>スイドウヨウ</t>
    </rPh>
    <rPh sb="8" eb="10">
      <t>キュウソク</t>
    </rPh>
    <rPh sb="10" eb="12">
      <t>クウキ</t>
    </rPh>
    <rPh sb="12" eb="13">
      <t>ベン</t>
    </rPh>
    <phoneticPr fontId="1"/>
  </si>
  <si>
    <t>甲型　3種</t>
    <rPh sb="0" eb="1">
      <t>コウ</t>
    </rPh>
    <rPh sb="1" eb="2">
      <t>カタ</t>
    </rPh>
    <rPh sb="4" eb="5">
      <t>シュ</t>
    </rPh>
    <phoneticPr fontId="1"/>
  </si>
  <si>
    <t>乙型　3種</t>
    <rPh sb="0" eb="1">
      <t>オツ</t>
    </rPh>
    <rPh sb="1" eb="2">
      <t>カタ</t>
    </rPh>
    <rPh sb="4" eb="5">
      <t>シュ</t>
    </rPh>
    <phoneticPr fontId="1"/>
  </si>
  <si>
    <t>不凍式急速空気弁</t>
    <rPh sb="0" eb="1">
      <t>フ</t>
    </rPh>
    <rPh sb="1" eb="2">
      <t>コオ</t>
    </rPh>
    <rPh sb="2" eb="3">
      <t>シキ</t>
    </rPh>
    <rPh sb="3" eb="5">
      <t>キュウソク</t>
    </rPh>
    <rPh sb="5" eb="7">
      <t>クウキ</t>
    </rPh>
    <rPh sb="7" eb="8">
      <t>ベン</t>
    </rPh>
    <phoneticPr fontId="1"/>
  </si>
  <si>
    <t>φ25・φ75</t>
    <phoneticPr fontId="1"/>
  </si>
  <si>
    <t>2種</t>
    <rPh sb="1" eb="2">
      <t>シュ</t>
    </rPh>
    <phoneticPr fontId="1"/>
  </si>
  <si>
    <t>JWWA B 137準拠品</t>
    <rPh sb="10" eb="12">
      <t>ジュンキョ</t>
    </rPh>
    <rPh sb="12" eb="13">
      <t>ヒン</t>
    </rPh>
    <phoneticPr fontId="1"/>
  </si>
  <si>
    <t>φ75×H100～H200</t>
    <phoneticPr fontId="1"/>
  </si>
  <si>
    <t>水道用地下式単口消火栓</t>
    <rPh sb="0" eb="3">
      <t>スイドウヨウ</t>
    </rPh>
    <rPh sb="3" eb="5">
      <t>チカ</t>
    </rPh>
    <rPh sb="5" eb="6">
      <t>シキ</t>
    </rPh>
    <rPh sb="6" eb="7">
      <t>タン</t>
    </rPh>
    <rPh sb="7" eb="8">
      <t>クチ</t>
    </rPh>
    <rPh sb="8" eb="10">
      <t>ショウカ</t>
    </rPh>
    <rPh sb="10" eb="11">
      <t>セン</t>
    </rPh>
    <phoneticPr fontId="1"/>
  </si>
  <si>
    <t>ﾐﾆｴﾎﾟﾗﾝﾄ(SER-MINI型)</t>
    <rPh sb="17" eb="18">
      <t>カタ</t>
    </rPh>
    <phoneticPr fontId="1"/>
  </si>
  <si>
    <t>ｴﾎﾟﾗﾝﾄL形(SER-Ⅲ型L形)</t>
    <rPh sb="7" eb="8">
      <t>カタ</t>
    </rPh>
    <rPh sb="14" eb="15">
      <t>カタ</t>
    </rPh>
    <rPh sb="16" eb="17">
      <t>カタ</t>
    </rPh>
    <phoneticPr fontId="1"/>
  </si>
  <si>
    <t>φ75×φ25</t>
    <phoneticPr fontId="1"/>
  </si>
  <si>
    <t>幡豆工業（株）</t>
  </si>
  <si>
    <t>D</t>
    <phoneticPr fontId="1"/>
  </si>
  <si>
    <t>GX形二受T字管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</si>
  <si>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耐震GX形ﾀﾞｸﾀｲﾙ二受T字管</t>
    <rPh sb="0" eb="2">
      <t>タイシン</t>
    </rPh>
    <rPh sb="4" eb="5">
      <t>カタ</t>
    </rPh>
    <rPh sb="11" eb="12">
      <t>ニ</t>
    </rPh>
    <rPh sb="12" eb="13">
      <t>ウ</t>
    </rPh>
    <rPh sb="14" eb="15">
      <t>ジ</t>
    </rPh>
    <rPh sb="15" eb="16">
      <t>カン</t>
    </rPh>
    <phoneticPr fontId="1"/>
  </si>
  <si>
    <t>φ75×φ75～φ250×φ250</t>
    <phoneticPr fontId="1"/>
  </si>
  <si>
    <t>内面ｴﾎﾟｷｼ樹脂粉体塗装</t>
    <rPh sb="0" eb="2">
      <t>ナイメン</t>
    </rPh>
    <rPh sb="7" eb="9">
      <t>ジュシ</t>
    </rPh>
    <rPh sb="9" eb="10">
      <t>フン</t>
    </rPh>
    <rPh sb="10" eb="11">
      <t>タイ</t>
    </rPh>
    <rPh sb="11" eb="13">
      <t>トソウ</t>
    </rPh>
    <phoneticPr fontId="1"/>
  </si>
  <si>
    <t>GX形受挿し片落管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</si>
  <si>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耐震GX形ﾀﾞｸﾀｲﾙ受挿し片落管</t>
    <rPh sb="0" eb="2">
      <t>タイシン</t>
    </rPh>
    <rPh sb="4" eb="5">
      <t>カタ</t>
    </rPh>
    <rPh sb="11" eb="12">
      <t>ウ</t>
    </rPh>
    <rPh sb="12" eb="13">
      <t>サ</t>
    </rPh>
    <rPh sb="14" eb="15">
      <t>カタ</t>
    </rPh>
    <rPh sb="15" eb="16">
      <t>オ</t>
    </rPh>
    <rPh sb="16" eb="17">
      <t>カン</t>
    </rPh>
    <phoneticPr fontId="1"/>
  </si>
  <si>
    <t>φ100×φ75～φ250×φ200</t>
    <phoneticPr fontId="1"/>
  </si>
  <si>
    <t>GX形挿し受片落管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</si>
  <si>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耐震GX形ﾀﾞｸﾀｲﾙ挿し受片落管</t>
    <rPh sb="0" eb="2">
      <t>タイシン</t>
    </rPh>
    <rPh sb="4" eb="5">
      <t>カタ</t>
    </rPh>
    <rPh sb="11" eb="12">
      <t>サ</t>
    </rPh>
    <rPh sb="13" eb="14">
      <t>ウ</t>
    </rPh>
    <rPh sb="14" eb="15">
      <t>カタ</t>
    </rPh>
    <rPh sb="15" eb="16">
      <t>オ</t>
    </rPh>
    <rPh sb="16" eb="17">
      <t>カン</t>
    </rPh>
    <phoneticPr fontId="1"/>
  </si>
  <si>
    <t>GX形45°両受曲管</t>
    <rPh sb="2" eb="3">
      <t>カタ</t>
    </rPh>
    <rPh sb="6" eb="7">
      <t>リョウ</t>
    </rPh>
    <rPh sb="7" eb="8">
      <t>ウ</t>
    </rPh>
    <rPh sb="8" eb="9">
      <t>キョク</t>
    </rPh>
    <rPh sb="9" eb="10">
      <t>カン</t>
    </rPh>
    <phoneticPr fontId="1"/>
  </si>
  <si>
    <t>耐震GX形ﾀﾞｸﾀｲﾙ45°両受曲管</t>
    <rPh sb="0" eb="2">
      <t>タイシン</t>
    </rPh>
    <rPh sb="4" eb="5">
      <t>カタ</t>
    </rPh>
    <rPh sb="14" eb="15">
      <t>リョウ</t>
    </rPh>
    <rPh sb="15" eb="16">
      <t>ウ</t>
    </rPh>
    <rPh sb="16" eb="17">
      <t>キョク</t>
    </rPh>
    <rPh sb="17" eb="18">
      <t>カン</t>
    </rPh>
    <phoneticPr fontId="1"/>
  </si>
  <si>
    <t>GX形22 1/2°両受曲管</t>
    <rPh sb="2" eb="3">
      <t>カタ</t>
    </rPh>
    <rPh sb="10" eb="11">
      <t>リョウ</t>
    </rPh>
    <rPh sb="11" eb="12">
      <t>ウ</t>
    </rPh>
    <rPh sb="12" eb="13">
      <t>キョク</t>
    </rPh>
    <rPh sb="13" eb="14">
      <t>カン</t>
    </rPh>
    <phoneticPr fontId="1"/>
  </si>
  <si>
    <t>耐震GX形ﾀﾞｸﾀｲﾙ22 1/2°両受曲管</t>
    <rPh sb="0" eb="2">
      <t>タイシン</t>
    </rPh>
    <rPh sb="4" eb="5">
      <t>カタ</t>
    </rPh>
    <rPh sb="18" eb="19">
      <t>リョウ</t>
    </rPh>
    <rPh sb="19" eb="20">
      <t>ウ</t>
    </rPh>
    <rPh sb="20" eb="21">
      <t>キョク</t>
    </rPh>
    <rPh sb="21" eb="22">
      <t>カン</t>
    </rPh>
    <phoneticPr fontId="1"/>
  </si>
  <si>
    <t>GX形90°曲管</t>
    <rPh sb="2" eb="3">
      <t>カタ</t>
    </rPh>
    <rPh sb="6" eb="7">
      <t>キョク</t>
    </rPh>
    <rPh sb="7" eb="8">
      <t>カン</t>
    </rPh>
    <phoneticPr fontId="1"/>
  </si>
  <si>
    <t>耐震GX形ﾀﾞｸﾀｲﾙ90°曲管</t>
    <rPh sb="0" eb="2">
      <t>タイシン</t>
    </rPh>
    <rPh sb="4" eb="5">
      <t>カタ</t>
    </rPh>
    <rPh sb="14" eb="15">
      <t>キョク</t>
    </rPh>
    <rPh sb="15" eb="16">
      <t>カン</t>
    </rPh>
    <phoneticPr fontId="1"/>
  </si>
  <si>
    <t>φ300×φ100～φ300</t>
    <phoneticPr fontId="1"/>
  </si>
  <si>
    <t>φ300×φ100～φ250</t>
    <phoneticPr fontId="1"/>
  </si>
  <si>
    <t>φ300</t>
    <phoneticPr fontId="1"/>
  </si>
  <si>
    <t>GX形22 1/2°曲管</t>
    <rPh sb="2" eb="3">
      <t>カタ</t>
    </rPh>
    <rPh sb="10" eb="11">
      <t>キョク</t>
    </rPh>
    <rPh sb="11" eb="12">
      <t>カン</t>
    </rPh>
    <phoneticPr fontId="1"/>
  </si>
  <si>
    <t>耐震GX形ﾀﾞｸﾀｲﾙ22 1/2°曲管</t>
    <rPh sb="0" eb="2">
      <t>タイシン</t>
    </rPh>
    <rPh sb="4" eb="5">
      <t>カタ</t>
    </rPh>
    <rPh sb="18" eb="19">
      <t>キョク</t>
    </rPh>
    <rPh sb="19" eb="20">
      <t>カン</t>
    </rPh>
    <phoneticPr fontId="1"/>
  </si>
  <si>
    <t>GX形11 1/4°曲管</t>
    <rPh sb="2" eb="3">
      <t>カタ</t>
    </rPh>
    <rPh sb="10" eb="11">
      <t>キョク</t>
    </rPh>
    <rPh sb="11" eb="12">
      <t>カン</t>
    </rPh>
    <phoneticPr fontId="1"/>
  </si>
  <si>
    <t>耐震GX形ﾀﾞｸﾀｲﾙ11 1/4°曲管</t>
    <rPh sb="0" eb="2">
      <t>タイシン</t>
    </rPh>
    <rPh sb="4" eb="5">
      <t>カタ</t>
    </rPh>
    <rPh sb="18" eb="19">
      <t>キョク</t>
    </rPh>
    <rPh sb="19" eb="20">
      <t>カン</t>
    </rPh>
    <phoneticPr fontId="1"/>
  </si>
  <si>
    <t>GX形5 5/8°曲管</t>
    <rPh sb="2" eb="3">
      <t>カタ</t>
    </rPh>
    <rPh sb="9" eb="10">
      <t>キョク</t>
    </rPh>
    <rPh sb="10" eb="11">
      <t>カン</t>
    </rPh>
    <phoneticPr fontId="1"/>
  </si>
  <si>
    <t>耐震GX形ﾀﾞｸﾀｲﾙ5 5/8°曲管</t>
    <rPh sb="0" eb="2">
      <t>タイシン</t>
    </rPh>
    <rPh sb="4" eb="5">
      <t>カタ</t>
    </rPh>
    <rPh sb="17" eb="18">
      <t>キョク</t>
    </rPh>
    <rPh sb="18" eb="19">
      <t>カン</t>
    </rPh>
    <phoneticPr fontId="1"/>
  </si>
  <si>
    <t>GX形ﾌﾗﾝｼﾞ付きT字管</t>
    <rPh sb="2" eb="3">
      <t>カタ</t>
    </rPh>
    <rPh sb="8" eb="9">
      <t>ツキ</t>
    </rPh>
    <rPh sb="11" eb="12">
      <t>ジ</t>
    </rPh>
    <rPh sb="12" eb="13">
      <t>カン</t>
    </rPh>
    <phoneticPr fontId="1"/>
  </si>
  <si>
    <t>耐震GX形ﾌﾗﾝｼﾞ付きT字管</t>
    <rPh sb="0" eb="2">
      <t>タイシン</t>
    </rPh>
    <rPh sb="4" eb="5">
      <t>カタ</t>
    </rPh>
    <rPh sb="10" eb="11">
      <t>ツキ</t>
    </rPh>
    <rPh sb="13" eb="14">
      <t>ジ</t>
    </rPh>
    <rPh sb="14" eb="15">
      <t>カン</t>
    </rPh>
    <phoneticPr fontId="1"/>
  </si>
  <si>
    <t>φ75～φ250×φ75</t>
    <phoneticPr fontId="1"/>
  </si>
  <si>
    <t>φ300×φ75</t>
    <phoneticPr fontId="1"/>
  </si>
  <si>
    <t>GX形浅層埋設形ﾌﾗﾝｼﾞ付きT字管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6" eb="17">
      <t>ジ</t>
    </rPh>
    <rPh sb="17" eb="18">
      <t>カン</t>
    </rPh>
    <phoneticPr fontId="1"/>
  </si>
  <si>
    <t>耐震GX形浅層埋設形ﾌﾗﾝｼﾞ付きT字管</t>
    <rPh sb="0" eb="2">
      <t>タイシン</t>
    </rPh>
    <rPh sb="4" eb="5">
      <t>カタ</t>
    </rPh>
    <rPh sb="5" eb="6">
      <t>アサ</t>
    </rPh>
    <rPh sb="6" eb="7">
      <t>ソウ</t>
    </rPh>
    <rPh sb="7" eb="9">
      <t>マイセツ</t>
    </rPh>
    <rPh sb="9" eb="10">
      <t>カタ</t>
    </rPh>
    <rPh sb="15" eb="16">
      <t>ツキ</t>
    </rPh>
    <rPh sb="18" eb="19">
      <t>ジ</t>
    </rPh>
    <rPh sb="19" eb="20">
      <t>カン</t>
    </rPh>
    <phoneticPr fontId="1"/>
  </si>
  <si>
    <t>7.5K　形式2</t>
    <rPh sb="5" eb="7">
      <t>ケイシキ</t>
    </rPh>
    <phoneticPr fontId="1"/>
  </si>
  <si>
    <t>10K　形式2</t>
    <rPh sb="4" eb="6">
      <t>ケイシキ</t>
    </rPh>
    <phoneticPr fontId="1"/>
  </si>
  <si>
    <t>耐震GX形浅層埋設形ﾌﾗﾝｼﾞ付きT字管(特殊)</t>
    <rPh sb="0" eb="2">
      <t>タイシン</t>
    </rPh>
    <rPh sb="4" eb="5">
      <t>カタ</t>
    </rPh>
    <rPh sb="5" eb="6">
      <t>アサ</t>
    </rPh>
    <rPh sb="6" eb="7">
      <t>ソウ</t>
    </rPh>
    <rPh sb="7" eb="9">
      <t>マイセツ</t>
    </rPh>
    <rPh sb="9" eb="10">
      <t>カタ</t>
    </rPh>
    <rPh sb="15" eb="16">
      <t>ツキ</t>
    </rPh>
    <rPh sb="18" eb="19">
      <t>ジ</t>
    </rPh>
    <rPh sb="19" eb="20">
      <t>カン</t>
    </rPh>
    <rPh sb="21" eb="23">
      <t>トクシュ</t>
    </rPh>
    <phoneticPr fontId="1"/>
  </si>
  <si>
    <t>JWWA G 121準拠品</t>
    <rPh sb="10" eb="12">
      <t>ジュンキョ</t>
    </rPh>
    <rPh sb="12" eb="13">
      <t>ヒン</t>
    </rPh>
    <phoneticPr fontId="1"/>
  </si>
  <si>
    <t>GX形うず巻式ﾌﾗﾝｼﾞ付きT字管</t>
    <rPh sb="2" eb="3">
      <t>カタ</t>
    </rPh>
    <rPh sb="5" eb="6">
      <t>マ</t>
    </rPh>
    <rPh sb="6" eb="7">
      <t>シキ</t>
    </rPh>
    <rPh sb="12" eb="13">
      <t>ツキ</t>
    </rPh>
    <rPh sb="15" eb="16">
      <t>ジ</t>
    </rPh>
    <rPh sb="16" eb="17">
      <t>カン</t>
    </rPh>
    <phoneticPr fontId="1"/>
  </si>
  <si>
    <t>耐震GX形うず巻式ﾌﾗﾝｼﾞ付きT字管</t>
    <rPh sb="0" eb="2">
      <t>タイシン</t>
    </rPh>
    <rPh sb="4" eb="5">
      <t>カタ</t>
    </rPh>
    <rPh sb="7" eb="8">
      <t>マ</t>
    </rPh>
    <rPh sb="8" eb="9">
      <t>シキ</t>
    </rPh>
    <rPh sb="14" eb="15">
      <t>ツキ</t>
    </rPh>
    <rPh sb="17" eb="18">
      <t>ジ</t>
    </rPh>
    <rPh sb="18" eb="19">
      <t>カン</t>
    </rPh>
    <phoneticPr fontId="1"/>
  </si>
  <si>
    <t>耐震GX形うず巻式ﾌﾗﾝｼﾞ付きT字管(特殊)</t>
    <rPh sb="0" eb="2">
      <t>タイシン</t>
    </rPh>
    <rPh sb="4" eb="5">
      <t>カタ</t>
    </rPh>
    <rPh sb="7" eb="8">
      <t>マ</t>
    </rPh>
    <rPh sb="8" eb="9">
      <t>シキ</t>
    </rPh>
    <rPh sb="14" eb="15">
      <t>ツキ</t>
    </rPh>
    <rPh sb="17" eb="18">
      <t>ジ</t>
    </rPh>
    <rPh sb="18" eb="19">
      <t>カン</t>
    </rPh>
    <rPh sb="20" eb="22">
      <t>トクシュ</t>
    </rPh>
    <phoneticPr fontId="1"/>
  </si>
  <si>
    <t>GX形継ぎ輪</t>
    <rPh sb="2" eb="3">
      <t>カタ</t>
    </rPh>
    <rPh sb="3" eb="4">
      <t>ツギ</t>
    </rPh>
    <rPh sb="5" eb="6">
      <t>ワ</t>
    </rPh>
    <phoneticPr fontId="1"/>
  </si>
  <si>
    <t>耐震GX形継ぎ輪</t>
    <rPh sb="0" eb="2">
      <t>タイシン</t>
    </rPh>
    <rPh sb="4" eb="5">
      <t>カタ</t>
    </rPh>
    <rPh sb="5" eb="6">
      <t>ツ</t>
    </rPh>
    <rPh sb="7" eb="8">
      <t>ワ</t>
    </rPh>
    <phoneticPr fontId="1"/>
  </si>
  <si>
    <t>GX形両受短管</t>
    <rPh sb="2" eb="3">
      <t>カタ</t>
    </rPh>
    <rPh sb="3" eb="4">
      <t>リョウ</t>
    </rPh>
    <rPh sb="4" eb="5">
      <t>ウ</t>
    </rPh>
    <rPh sb="5" eb="6">
      <t>タン</t>
    </rPh>
    <rPh sb="6" eb="7">
      <t>カン</t>
    </rPh>
    <phoneticPr fontId="1"/>
  </si>
  <si>
    <t>耐震GX形両受短管</t>
    <rPh sb="0" eb="2">
      <t>タイシン</t>
    </rPh>
    <rPh sb="4" eb="5">
      <t>カタ</t>
    </rPh>
    <rPh sb="5" eb="6">
      <t>リョウ</t>
    </rPh>
    <rPh sb="6" eb="7">
      <t>ウ</t>
    </rPh>
    <rPh sb="7" eb="8">
      <t>タン</t>
    </rPh>
    <rPh sb="8" eb="9">
      <t>カン</t>
    </rPh>
    <phoneticPr fontId="1"/>
  </si>
  <si>
    <t>GX形短管1号</t>
    <rPh sb="2" eb="3">
      <t>カタ</t>
    </rPh>
    <rPh sb="3" eb="4">
      <t>タン</t>
    </rPh>
    <rPh sb="4" eb="5">
      <t>カン</t>
    </rPh>
    <rPh sb="6" eb="7">
      <t>ゴウ</t>
    </rPh>
    <phoneticPr fontId="1"/>
  </si>
  <si>
    <t>耐震GX形短管1号(特殊)</t>
    <rPh sb="0" eb="2">
      <t>タイシン</t>
    </rPh>
    <rPh sb="4" eb="5">
      <t>カタ</t>
    </rPh>
    <rPh sb="5" eb="6">
      <t>タン</t>
    </rPh>
    <rPh sb="6" eb="7">
      <t>カン</t>
    </rPh>
    <rPh sb="8" eb="9">
      <t>ゴウ</t>
    </rPh>
    <rPh sb="10" eb="12">
      <t>トクシュ</t>
    </rPh>
    <phoneticPr fontId="1"/>
  </si>
  <si>
    <t>GX形短管2号</t>
    <rPh sb="2" eb="3">
      <t>カタ</t>
    </rPh>
    <rPh sb="3" eb="4">
      <t>タン</t>
    </rPh>
    <rPh sb="4" eb="5">
      <t>カン</t>
    </rPh>
    <rPh sb="6" eb="7">
      <t>ゴウ</t>
    </rPh>
    <phoneticPr fontId="1"/>
  </si>
  <si>
    <t>耐震GX形短管2号(特殊)</t>
    <rPh sb="0" eb="2">
      <t>タイシン</t>
    </rPh>
    <rPh sb="4" eb="5">
      <t>カタ</t>
    </rPh>
    <rPh sb="5" eb="6">
      <t>タン</t>
    </rPh>
    <rPh sb="6" eb="7">
      <t>カン</t>
    </rPh>
    <rPh sb="8" eb="9">
      <t>ゴウ</t>
    </rPh>
    <rPh sb="10" eb="12">
      <t>トクシュ</t>
    </rPh>
    <phoneticPr fontId="1"/>
  </si>
  <si>
    <t>GX形乙字管</t>
    <rPh sb="2" eb="3">
      <t>カタ</t>
    </rPh>
    <rPh sb="3" eb="4">
      <t>オツ</t>
    </rPh>
    <rPh sb="4" eb="5">
      <t>ジ</t>
    </rPh>
    <rPh sb="5" eb="6">
      <t>カン</t>
    </rPh>
    <phoneticPr fontId="1"/>
  </si>
  <si>
    <t>耐震GX形乙字管</t>
    <rPh sb="0" eb="2">
      <t>タイシン</t>
    </rPh>
    <rPh sb="4" eb="5">
      <t>カタ</t>
    </rPh>
    <rPh sb="5" eb="6">
      <t>オツ</t>
    </rPh>
    <rPh sb="6" eb="7">
      <t>ジ</t>
    </rPh>
    <rPh sb="7" eb="8">
      <t>カン</t>
    </rPh>
    <phoneticPr fontId="1"/>
  </si>
  <si>
    <t>φ75～φ250×H300</t>
    <phoneticPr fontId="1"/>
  </si>
  <si>
    <t>φ75～φ250×H450</t>
    <phoneticPr fontId="1"/>
  </si>
  <si>
    <t>φ300×H300</t>
    <phoneticPr fontId="1"/>
  </si>
  <si>
    <t>φ300×H450</t>
    <phoneticPr fontId="1"/>
  </si>
  <si>
    <t>GX形帽</t>
    <rPh sb="2" eb="3">
      <t>カタ</t>
    </rPh>
    <rPh sb="3" eb="4">
      <t>ボウ</t>
    </rPh>
    <phoneticPr fontId="1"/>
  </si>
  <si>
    <t>耐震GX形帽</t>
    <rPh sb="0" eb="2">
      <t>タイシン</t>
    </rPh>
    <rPh sb="4" eb="5">
      <t>カタ</t>
    </rPh>
    <rPh sb="5" eb="6">
      <t>ボウ</t>
    </rPh>
    <phoneticPr fontId="1"/>
  </si>
  <si>
    <t>NS形三受十字管</t>
    <rPh sb="2" eb="3">
      <t>カタ</t>
    </rPh>
    <rPh sb="3" eb="4">
      <t>サン</t>
    </rPh>
    <rPh sb="4" eb="5">
      <t>ウ</t>
    </rPh>
    <rPh sb="5" eb="6">
      <t>ジュウ</t>
    </rPh>
    <rPh sb="6" eb="7">
      <t>ジ</t>
    </rPh>
    <rPh sb="7" eb="8">
      <t>カン</t>
    </rPh>
    <phoneticPr fontId="1"/>
  </si>
  <si>
    <t>NS形二受T字管</t>
    <rPh sb="2" eb="3">
      <t>カタ</t>
    </rPh>
    <rPh sb="3" eb="4">
      <t>ニ</t>
    </rPh>
    <rPh sb="4" eb="5">
      <t>ウ</t>
    </rPh>
    <rPh sb="6" eb="7">
      <t>ジ</t>
    </rPh>
    <rPh sb="7" eb="8">
      <t>カン</t>
    </rPh>
    <phoneticPr fontId="1"/>
  </si>
  <si>
    <t>NS形受挿し片落管</t>
    <rPh sb="2" eb="3">
      <t>カタ</t>
    </rPh>
    <rPh sb="3" eb="4">
      <t>ウ</t>
    </rPh>
    <rPh sb="4" eb="5">
      <t>サ</t>
    </rPh>
    <rPh sb="6" eb="7">
      <t>カタ</t>
    </rPh>
    <rPh sb="7" eb="8">
      <t>オ</t>
    </rPh>
    <rPh sb="8" eb="9">
      <t>カン</t>
    </rPh>
    <phoneticPr fontId="1"/>
  </si>
  <si>
    <t>NS形挿し受片落管</t>
    <rPh sb="2" eb="3">
      <t>カタ</t>
    </rPh>
    <rPh sb="3" eb="4">
      <t>サ</t>
    </rPh>
    <rPh sb="5" eb="6">
      <t>ウ</t>
    </rPh>
    <rPh sb="6" eb="7">
      <t>カタ</t>
    </rPh>
    <rPh sb="7" eb="8">
      <t>オ</t>
    </rPh>
    <rPh sb="8" eb="9">
      <t>カン</t>
    </rPh>
    <phoneticPr fontId="1"/>
  </si>
  <si>
    <t>NS形45°両受曲管</t>
    <rPh sb="2" eb="3">
      <t>カタ</t>
    </rPh>
    <rPh sb="6" eb="7">
      <t>リョウ</t>
    </rPh>
    <rPh sb="7" eb="8">
      <t>ウ</t>
    </rPh>
    <rPh sb="8" eb="9">
      <t>キョク</t>
    </rPh>
    <rPh sb="9" eb="10">
      <t>カン</t>
    </rPh>
    <phoneticPr fontId="1"/>
  </si>
  <si>
    <t>NS形22 1/2°両受曲管</t>
    <rPh sb="2" eb="3">
      <t>カタ</t>
    </rPh>
    <rPh sb="10" eb="11">
      <t>リョウ</t>
    </rPh>
    <rPh sb="11" eb="12">
      <t>ウ</t>
    </rPh>
    <rPh sb="12" eb="13">
      <t>キョク</t>
    </rPh>
    <rPh sb="13" eb="14">
      <t>カン</t>
    </rPh>
    <phoneticPr fontId="1"/>
  </si>
  <si>
    <t>φ75～φ400</t>
    <phoneticPr fontId="1"/>
  </si>
  <si>
    <t>NS形90°曲管</t>
    <rPh sb="2" eb="3">
      <t>カタ</t>
    </rPh>
    <rPh sb="6" eb="7">
      <t>キョク</t>
    </rPh>
    <rPh sb="7" eb="8">
      <t>カン</t>
    </rPh>
    <phoneticPr fontId="1"/>
  </si>
  <si>
    <t>NS形22 1/2°曲管</t>
    <rPh sb="2" eb="3">
      <t>カタ</t>
    </rPh>
    <rPh sb="10" eb="11">
      <t>キョク</t>
    </rPh>
    <rPh sb="11" eb="12">
      <t>カン</t>
    </rPh>
    <phoneticPr fontId="1"/>
  </si>
  <si>
    <t>NS形11 1/4°曲管</t>
    <rPh sb="2" eb="3">
      <t>カタ</t>
    </rPh>
    <rPh sb="10" eb="11">
      <t>キョク</t>
    </rPh>
    <rPh sb="11" eb="12">
      <t>カン</t>
    </rPh>
    <phoneticPr fontId="1"/>
  </si>
  <si>
    <t>NS形5 5/8°曲管</t>
    <rPh sb="2" eb="3">
      <t>カタ</t>
    </rPh>
    <rPh sb="9" eb="10">
      <t>キョク</t>
    </rPh>
    <rPh sb="10" eb="11">
      <t>カン</t>
    </rPh>
    <phoneticPr fontId="1"/>
  </si>
  <si>
    <t>NS形ﾌﾗﾝｼﾞ付きT字管</t>
    <rPh sb="2" eb="3">
      <t>カタ</t>
    </rPh>
    <rPh sb="8" eb="9">
      <t>ツキ</t>
    </rPh>
    <rPh sb="11" eb="12">
      <t>ジ</t>
    </rPh>
    <rPh sb="12" eb="13">
      <t>カン</t>
    </rPh>
    <phoneticPr fontId="1"/>
  </si>
  <si>
    <t>φ75～φ400×φ75</t>
    <phoneticPr fontId="1"/>
  </si>
  <si>
    <t>NS形浅層埋設形ﾌﾗﾝｼﾞ付きT字管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6" eb="17">
      <t>ジ</t>
    </rPh>
    <rPh sb="17" eb="18">
      <t>カン</t>
    </rPh>
    <phoneticPr fontId="1"/>
  </si>
  <si>
    <t>NS形渦巻式ﾌﾗﾝｼﾞ付きT字管</t>
    <rPh sb="2" eb="3">
      <t>カタ</t>
    </rPh>
    <rPh sb="3" eb="4">
      <t>ウズ</t>
    </rPh>
    <rPh sb="4" eb="5">
      <t>マ</t>
    </rPh>
    <rPh sb="5" eb="6">
      <t>シキ</t>
    </rPh>
    <rPh sb="11" eb="12">
      <t>ツキ</t>
    </rPh>
    <rPh sb="14" eb="15">
      <t>ジ</t>
    </rPh>
    <rPh sb="15" eb="16">
      <t>カン</t>
    </rPh>
    <phoneticPr fontId="1"/>
  </si>
  <si>
    <t>φ75～φ350×φ75</t>
    <phoneticPr fontId="1"/>
  </si>
  <si>
    <t>NS形排水T字管</t>
    <rPh sb="2" eb="3">
      <t>カタ</t>
    </rPh>
    <rPh sb="3" eb="5">
      <t>ハイスイ</t>
    </rPh>
    <rPh sb="6" eb="7">
      <t>ジ</t>
    </rPh>
    <rPh sb="7" eb="8">
      <t>カン</t>
    </rPh>
    <phoneticPr fontId="1"/>
  </si>
  <si>
    <t>φ200～φ400×φ100・φ150</t>
    <phoneticPr fontId="1"/>
  </si>
  <si>
    <t>NS形継ぎ輪</t>
    <rPh sb="2" eb="3">
      <t>カタ</t>
    </rPh>
    <rPh sb="3" eb="4">
      <t>ツ</t>
    </rPh>
    <rPh sb="5" eb="6">
      <t>ワ</t>
    </rPh>
    <phoneticPr fontId="1"/>
  </si>
  <si>
    <t>NS形短管1号</t>
    <rPh sb="2" eb="3">
      <t>カタ</t>
    </rPh>
    <rPh sb="3" eb="4">
      <t>タン</t>
    </rPh>
    <rPh sb="4" eb="5">
      <t>カン</t>
    </rPh>
    <rPh sb="6" eb="7">
      <t>ゴウ</t>
    </rPh>
    <phoneticPr fontId="1"/>
  </si>
  <si>
    <t>NS形短管2号</t>
    <rPh sb="2" eb="3">
      <t>カタ</t>
    </rPh>
    <rPh sb="3" eb="4">
      <t>タン</t>
    </rPh>
    <rPh sb="4" eb="5">
      <t>カン</t>
    </rPh>
    <rPh sb="6" eb="7">
      <t>ゴウ</t>
    </rPh>
    <phoneticPr fontId="1"/>
  </si>
  <si>
    <t>NS形帽</t>
    <rPh sb="2" eb="3">
      <t>カタ</t>
    </rPh>
    <rPh sb="3" eb="4">
      <t>ボウ</t>
    </rPh>
    <phoneticPr fontId="1"/>
  </si>
  <si>
    <t>K形二受T字管</t>
    <rPh sb="1" eb="2">
      <t>カタ</t>
    </rPh>
    <phoneticPr fontId="1"/>
  </si>
  <si>
    <t>K形受挿し片落管</t>
    <rPh sb="1" eb="2">
      <t>カタ</t>
    </rPh>
    <rPh sb="2" eb="3">
      <t>ウ</t>
    </rPh>
    <rPh sb="3" eb="4">
      <t>サ</t>
    </rPh>
    <rPh sb="5" eb="6">
      <t>カタ</t>
    </rPh>
    <rPh sb="6" eb="7">
      <t>オ</t>
    </rPh>
    <rPh sb="7" eb="8">
      <t>カン</t>
    </rPh>
    <phoneticPr fontId="1"/>
  </si>
  <si>
    <t>K形挿し受片落管</t>
    <rPh sb="1" eb="2">
      <t>カタ</t>
    </rPh>
    <rPh sb="2" eb="3">
      <t>サ</t>
    </rPh>
    <rPh sb="4" eb="5">
      <t>ウ</t>
    </rPh>
    <rPh sb="5" eb="6">
      <t>カタ</t>
    </rPh>
    <rPh sb="6" eb="7">
      <t>オ</t>
    </rPh>
    <rPh sb="7" eb="8">
      <t>カン</t>
    </rPh>
    <phoneticPr fontId="1"/>
  </si>
  <si>
    <t>φ100×φ75～φ200×φ150</t>
    <phoneticPr fontId="1"/>
  </si>
  <si>
    <t>K形90°曲管</t>
    <rPh sb="1" eb="2">
      <t>カタ</t>
    </rPh>
    <rPh sb="5" eb="6">
      <t>キョク</t>
    </rPh>
    <rPh sb="6" eb="7">
      <t>カン</t>
    </rPh>
    <phoneticPr fontId="1"/>
  </si>
  <si>
    <t>K形22 1/2°曲管</t>
    <rPh sb="1" eb="2">
      <t>カタ</t>
    </rPh>
    <rPh sb="9" eb="10">
      <t>キョク</t>
    </rPh>
    <rPh sb="10" eb="11">
      <t>カン</t>
    </rPh>
    <phoneticPr fontId="1"/>
  </si>
  <si>
    <t>K形11 1/4°曲管</t>
    <rPh sb="1" eb="2">
      <t>カタ</t>
    </rPh>
    <rPh sb="9" eb="10">
      <t>キョク</t>
    </rPh>
    <rPh sb="10" eb="11">
      <t>カン</t>
    </rPh>
    <phoneticPr fontId="1"/>
  </si>
  <si>
    <t>K形5 5/8°曲管</t>
    <rPh sb="1" eb="2">
      <t>カタ</t>
    </rPh>
    <rPh sb="8" eb="9">
      <t>キョク</t>
    </rPh>
    <rPh sb="9" eb="10">
      <t>カン</t>
    </rPh>
    <phoneticPr fontId="1"/>
  </si>
  <si>
    <t>φ75～φ200</t>
    <phoneticPr fontId="1"/>
  </si>
  <si>
    <t>K形ﾌﾗﾝｼﾞ付きT字管</t>
    <rPh sb="1" eb="2">
      <t>カタ</t>
    </rPh>
    <rPh sb="7" eb="8">
      <t>ツキ</t>
    </rPh>
    <rPh sb="10" eb="11">
      <t>ジ</t>
    </rPh>
    <rPh sb="11" eb="12">
      <t>カン</t>
    </rPh>
    <phoneticPr fontId="1"/>
  </si>
  <si>
    <t>K形浅層埋設形ﾌﾗﾝｼﾞ付きT字管</t>
    <rPh sb="1" eb="2">
      <t>カタ</t>
    </rPh>
    <rPh sb="2" eb="3">
      <t>アサ</t>
    </rPh>
    <rPh sb="3" eb="4">
      <t>ソウ</t>
    </rPh>
    <rPh sb="4" eb="6">
      <t>マイセツ</t>
    </rPh>
    <rPh sb="6" eb="7">
      <t>カタ</t>
    </rPh>
    <rPh sb="12" eb="13">
      <t>ツキ</t>
    </rPh>
    <rPh sb="15" eb="16">
      <t>ジ</t>
    </rPh>
    <rPh sb="16" eb="17">
      <t>カン</t>
    </rPh>
    <phoneticPr fontId="1"/>
  </si>
  <si>
    <t>φ75～φ200×φ75</t>
    <phoneticPr fontId="1"/>
  </si>
  <si>
    <t>K形継ぎ輪</t>
    <rPh sb="1" eb="2">
      <t>カタ</t>
    </rPh>
    <rPh sb="2" eb="3">
      <t>ツ</t>
    </rPh>
    <rPh sb="4" eb="5">
      <t>ワ</t>
    </rPh>
    <phoneticPr fontId="1"/>
  </si>
  <si>
    <t>K形短管1号</t>
    <rPh sb="1" eb="2">
      <t>カタ</t>
    </rPh>
    <rPh sb="2" eb="3">
      <t>タン</t>
    </rPh>
    <rPh sb="3" eb="4">
      <t>カン</t>
    </rPh>
    <rPh sb="5" eb="6">
      <t>ゴウ</t>
    </rPh>
    <phoneticPr fontId="1"/>
  </si>
  <si>
    <t>K形短管2号</t>
    <rPh sb="1" eb="2">
      <t>カタ</t>
    </rPh>
    <rPh sb="2" eb="3">
      <t>タン</t>
    </rPh>
    <rPh sb="3" eb="4">
      <t>カン</t>
    </rPh>
    <rPh sb="5" eb="6">
      <t>ゴウ</t>
    </rPh>
    <phoneticPr fontId="1"/>
  </si>
  <si>
    <t>SUS304ﾎﾞﾙﾄﾅｯﾄ・水抜き用ﾎﾞﾙﾄ・ｼｰﾙﾘﾝｸﾞ含む</t>
    <rPh sb="14" eb="15">
      <t>ミズ</t>
    </rPh>
    <rPh sb="15" eb="16">
      <t>ヌ</t>
    </rPh>
    <rPh sb="17" eb="18">
      <t>ヨウ</t>
    </rPh>
    <rPh sb="30" eb="31">
      <t>フク</t>
    </rPh>
    <phoneticPr fontId="1"/>
  </si>
  <si>
    <t>φ75×L100～L500</t>
    <phoneticPr fontId="1"/>
  </si>
  <si>
    <t>接水部ｴﾎﾟｷｼ樹脂粉体塗装</t>
    <rPh sb="0" eb="1">
      <t>セッ</t>
    </rPh>
    <rPh sb="1" eb="2">
      <t>スイ</t>
    </rPh>
    <rPh sb="2" eb="3">
      <t>ブ</t>
    </rPh>
    <rPh sb="8" eb="10">
      <t>ジュシ</t>
    </rPh>
    <rPh sb="10" eb="11">
      <t>フン</t>
    </rPh>
    <rPh sb="11" eb="12">
      <t>タイ</t>
    </rPh>
    <rPh sb="12" eb="14">
      <t>トソウ</t>
    </rPh>
    <phoneticPr fontId="1"/>
  </si>
  <si>
    <t>接水部ｴﾎﾟｷｼ樹脂粉体塗装</t>
    <rPh sb="0" eb="1">
      <t>セツ</t>
    </rPh>
    <rPh sb="1" eb="2">
      <t>スイ</t>
    </rPh>
    <rPh sb="2" eb="3">
      <t>ブ</t>
    </rPh>
    <rPh sb="8" eb="10">
      <t>ジュシ</t>
    </rPh>
    <rPh sb="10" eb="11">
      <t>フン</t>
    </rPh>
    <rPh sb="11" eb="12">
      <t>タイ</t>
    </rPh>
    <rPh sb="12" eb="14">
      <t>トソウ</t>
    </rPh>
    <phoneticPr fontId="1"/>
  </si>
  <si>
    <t>7.5K　形式1</t>
    <rPh sb="5" eb="7">
      <t>ケイシキ</t>
    </rPh>
    <phoneticPr fontId="1"/>
  </si>
  <si>
    <t>10K　形式1</t>
    <rPh sb="4" eb="6">
      <t>ケイシキ</t>
    </rPh>
    <phoneticPr fontId="1"/>
  </si>
  <si>
    <t>（株）水研</t>
  </si>
  <si>
    <t>FT</t>
    <phoneticPr fontId="1"/>
  </si>
  <si>
    <t>不断水T字管</t>
    <rPh sb="0" eb="1">
      <t>フ</t>
    </rPh>
    <rPh sb="1" eb="3">
      <t>ダンスイ</t>
    </rPh>
    <rPh sb="4" eb="5">
      <t>ジ</t>
    </rPh>
    <rPh sb="5" eb="6">
      <t>カン</t>
    </rPh>
    <phoneticPr fontId="1"/>
  </si>
  <si>
    <t>ｴｽﾌﾞﾝｷﾊﾞﾙﾌﾞ</t>
    <phoneticPr fontId="1"/>
  </si>
  <si>
    <t>φ75～φ200×φ75～φ200</t>
    <phoneticPr fontId="1"/>
  </si>
  <si>
    <t>FV</t>
    <phoneticPr fontId="1"/>
  </si>
  <si>
    <t>JWWA G 114準拠品</t>
    <rPh sb="10" eb="12">
      <t>ジュンキョ</t>
    </rPh>
    <rPh sb="12" eb="13">
      <t>ヒン</t>
    </rPh>
    <phoneticPr fontId="1"/>
  </si>
  <si>
    <t>ｴｽｹﾞｰﾄEX</t>
    <phoneticPr fontId="1"/>
  </si>
  <si>
    <t>ｴｽｹﾞｰﾄ</t>
    <phoneticPr fontId="1"/>
  </si>
  <si>
    <t>ｴｽｹﾞｰﾄVP</t>
    <phoneticPr fontId="1"/>
  </si>
  <si>
    <t>ｴｽｹﾞｰﾄMN</t>
    <phoneticPr fontId="1"/>
  </si>
  <si>
    <t>クロダイト工業（株）</t>
  </si>
  <si>
    <t>φ50～φ400</t>
    <phoneticPr fontId="1"/>
  </si>
  <si>
    <t>G</t>
    <phoneticPr fontId="1"/>
  </si>
  <si>
    <t>φ20</t>
    <phoneticPr fontId="1"/>
  </si>
  <si>
    <t>φ25</t>
    <phoneticPr fontId="1"/>
  </si>
  <si>
    <t>SUS304</t>
    <phoneticPr fontId="1"/>
  </si>
  <si>
    <t>ｽﾃﾝﾚｽ製空気弁用保護ｶﾊﾞｰ</t>
    <rPh sb="5" eb="6">
      <t>セイ</t>
    </rPh>
    <rPh sb="6" eb="8">
      <t>クウキ</t>
    </rPh>
    <rPh sb="8" eb="9">
      <t>ベン</t>
    </rPh>
    <rPh sb="9" eb="10">
      <t>ヨウ</t>
    </rPh>
    <rPh sb="10" eb="12">
      <t>ホゴ</t>
    </rPh>
    <phoneticPr fontId="1"/>
  </si>
  <si>
    <t>ﾎﾞｰﾙ式補修弁(SBV型)</t>
    <rPh sb="4" eb="5">
      <t>シキ</t>
    </rPh>
    <rPh sb="5" eb="7">
      <t>ホシュウ</t>
    </rPh>
    <rPh sb="7" eb="8">
      <t>ベン</t>
    </rPh>
    <rPh sb="12" eb="13">
      <t>カタ</t>
    </rPh>
    <phoneticPr fontId="1"/>
  </si>
  <si>
    <t>ﾎﾞｰﾙ式補修弁(SBVG型)</t>
    <rPh sb="4" eb="5">
      <t>シキ</t>
    </rPh>
    <rPh sb="5" eb="7">
      <t>ホシュウ</t>
    </rPh>
    <rPh sb="7" eb="8">
      <t>ベン</t>
    </rPh>
    <rPh sb="13" eb="14">
      <t>カタ</t>
    </rPh>
    <phoneticPr fontId="1"/>
  </si>
  <si>
    <t>急速空気弁用防寒ｶﾊﾞｰ</t>
    <rPh sb="0" eb="2">
      <t>キュウソク</t>
    </rPh>
    <rPh sb="2" eb="4">
      <t>クウキ</t>
    </rPh>
    <rPh sb="4" eb="5">
      <t>ベン</t>
    </rPh>
    <rPh sb="5" eb="6">
      <t>ヨウ</t>
    </rPh>
    <rPh sb="6" eb="8">
      <t>ボウカン</t>
    </rPh>
    <phoneticPr fontId="1"/>
  </si>
  <si>
    <t>φ20用～φ75用</t>
    <rPh sb="3" eb="4">
      <t>ヨウ</t>
    </rPh>
    <rPh sb="8" eb="9">
      <t>ヨウ</t>
    </rPh>
    <phoneticPr fontId="1"/>
  </si>
  <si>
    <t>ﾌﾗﾝｼﾞ接合用合金六角ﾎﾞﾙﾄﾅｯﾄ</t>
    <rPh sb="5" eb="7">
      <t>セツゴウ</t>
    </rPh>
    <rPh sb="7" eb="8">
      <t>ヨウ</t>
    </rPh>
    <rPh sb="8" eb="10">
      <t>ゴウキン</t>
    </rPh>
    <rPh sb="10" eb="12">
      <t>ロッカク</t>
    </rPh>
    <phoneticPr fontId="1"/>
  </si>
  <si>
    <t>SA耐食合金ﾎﾞﾙﾄﾅｯﾄ</t>
    <rPh sb="2" eb="3">
      <t>タイ</t>
    </rPh>
    <rPh sb="3" eb="4">
      <t>ショク</t>
    </rPh>
    <rPh sb="4" eb="6">
      <t>ゴウキン</t>
    </rPh>
    <phoneticPr fontId="1"/>
  </si>
  <si>
    <t>修繕関係資材類</t>
    <rPh sb="0" eb="2">
      <t>シュウゼン</t>
    </rPh>
    <rPh sb="2" eb="4">
      <t>カンケイ</t>
    </rPh>
    <rPh sb="4" eb="6">
      <t>シザイ</t>
    </rPh>
    <rPh sb="6" eb="7">
      <t>ルイ</t>
    </rPh>
    <phoneticPr fontId="1"/>
  </si>
  <si>
    <t>ｶﾐｯｸ40L</t>
    <phoneticPr fontId="1"/>
  </si>
  <si>
    <t>φ75～φ150</t>
    <phoneticPr fontId="1"/>
  </si>
  <si>
    <t>T形用離脱防止金具</t>
    <rPh sb="1" eb="2">
      <t>カタ</t>
    </rPh>
    <rPh sb="2" eb="3">
      <t>ヨウ</t>
    </rPh>
    <rPh sb="3" eb="5">
      <t>リダツ</t>
    </rPh>
    <rPh sb="5" eb="7">
      <t>ボウシ</t>
    </rPh>
    <rPh sb="7" eb="9">
      <t>カナグ</t>
    </rPh>
    <phoneticPr fontId="1"/>
  </si>
  <si>
    <t>（株）ティーム</t>
  </si>
  <si>
    <t>ﾀﾞｸﾀｲﾙ鋳鉄製継足しﾛｯﾄﾞ</t>
    <rPh sb="6" eb="8">
      <t>チュウテツ</t>
    </rPh>
    <rPh sb="8" eb="9">
      <t>セイ</t>
    </rPh>
    <rPh sb="9" eb="10">
      <t>ツギ</t>
    </rPh>
    <rPh sb="10" eb="11">
      <t>タ</t>
    </rPh>
    <phoneticPr fontId="1"/>
  </si>
  <si>
    <t>φ30×L300～L1000</t>
    <phoneticPr fontId="1"/>
  </si>
  <si>
    <t>仕切弁用中間軸</t>
    <rPh sb="0" eb="2">
      <t>シキ</t>
    </rPh>
    <rPh sb="2" eb="3">
      <t>ベン</t>
    </rPh>
    <rPh sb="3" eb="4">
      <t>ヨウ</t>
    </rPh>
    <rPh sb="4" eb="6">
      <t>チュウカン</t>
    </rPh>
    <rPh sb="6" eb="7">
      <t>ジク</t>
    </rPh>
    <phoneticPr fontId="1"/>
  </si>
  <si>
    <t>差込み式</t>
    <rPh sb="0" eb="2">
      <t>サシコミ</t>
    </rPh>
    <rPh sb="3" eb="4">
      <t>シキ</t>
    </rPh>
    <phoneticPr fontId="1"/>
  </si>
  <si>
    <t>四方向固定式</t>
    <rPh sb="0" eb="1">
      <t>ヨン</t>
    </rPh>
    <rPh sb="1" eb="3">
      <t>ホウコウ</t>
    </rPh>
    <rPh sb="3" eb="5">
      <t>コテイ</t>
    </rPh>
    <rPh sb="5" eb="6">
      <t>シキ</t>
    </rPh>
    <phoneticPr fontId="1"/>
  </si>
  <si>
    <t>日本鋳鉄管（株）</t>
  </si>
  <si>
    <t>GX形両受曲管45°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</si>
  <si>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GX形両受曲管22 1/2°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</si>
  <si>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GX形曲管90°</t>
    <rPh sb="2" eb="3">
      <t>カタ</t>
    </rPh>
    <rPh sb="3" eb="4">
      <t>キョク</t>
    </rPh>
    <rPh sb="4" eb="5">
      <t>カン</t>
    </rPh>
    <phoneticPr fontId="1"/>
  </si>
  <si>
    <t>GX形45°曲管</t>
    <rPh sb="2" eb="3">
      <t>カタ</t>
    </rPh>
    <rPh sb="6" eb="7">
      <t>キョク</t>
    </rPh>
    <rPh sb="7" eb="8">
      <t>カン</t>
    </rPh>
    <phoneticPr fontId="1"/>
  </si>
  <si>
    <t>耐震GX形ﾀﾞｸﾀｲﾙ45°曲管</t>
    <rPh sb="0" eb="2">
      <t>タイシン</t>
    </rPh>
    <rPh sb="4" eb="5">
      <t>カタ</t>
    </rPh>
    <rPh sb="14" eb="15">
      <t>キョク</t>
    </rPh>
    <rPh sb="15" eb="16">
      <t>カン</t>
    </rPh>
    <phoneticPr fontId="1"/>
  </si>
  <si>
    <t>NS形45°曲管</t>
    <rPh sb="2" eb="3">
      <t>カタ</t>
    </rPh>
    <rPh sb="6" eb="7">
      <t>キョク</t>
    </rPh>
    <rPh sb="7" eb="8">
      <t>カン</t>
    </rPh>
    <phoneticPr fontId="1"/>
  </si>
  <si>
    <t>K形45°曲管</t>
    <rPh sb="1" eb="2">
      <t>カタ</t>
    </rPh>
    <rPh sb="5" eb="6">
      <t>キョク</t>
    </rPh>
    <rPh sb="6" eb="7">
      <t>カン</t>
    </rPh>
    <phoneticPr fontId="1"/>
  </si>
  <si>
    <t>GX形曲管45°</t>
    <rPh sb="2" eb="3">
      <t>カタ</t>
    </rPh>
    <rPh sb="3" eb="4">
      <t>キョク</t>
    </rPh>
    <rPh sb="4" eb="5">
      <t>カン</t>
    </rPh>
    <phoneticPr fontId="1"/>
  </si>
  <si>
    <t>GX形曲管22 1/2°</t>
    <rPh sb="2" eb="3">
      <t>カタ</t>
    </rPh>
    <rPh sb="3" eb="4">
      <t>キョク</t>
    </rPh>
    <rPh sb="4" eb="5">
      <t>カン</t>
    </rPh>
    <phoneticPr fontId="1"/>
  </si>
  <si>
    <t>GX形曲管11 1/4°</t>
    <rPh sb="2" eb="3">
      <t>カタ</t>
    </rPh>
    <rPh sb="3" eb="4">
      <t>キョク</t>
    </rPh>
    <rPh sb="4" eb="5">
      <t>カン</t>
    </rPh>
    <phoneticPr fontId="1"/>
  </si>
  <si>
    <t>GX形曲管5 5/8°</t>
    <rPh sb="2" eb="3">
      <t>カタ</t>
    </rPh>
    <rPh sb="3" eb="4">
      <t>キョク</t>
    </rPh>
    <rPh sb="4" eb="5">
      <t>カン</t>
    </rPh>
    <phoneticPr fontId="1"/>
  </si>
  <si>
    <t>NS形両受曲管45°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</si>
  <si>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NS形両受曲管22 1/2°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</si>
  <si>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NS形曲管90°</t>
    <rPh sb="2" eb="3">
      <t>カタ</t>
    </rPh>
    <rPh sb="3" eb="4">
      <t>キョク</t>
    </rPh>
    <rPh sb="4" eb="5">
      <t>カン</t>
    </rPh>
    <phoneticPr fontId="1"/>
  </si>
  <si>
    <t>NS形曲管45°</t>
    <rPh sb="2" eb="3">
      <t>カタ</t>
    </rPh>
    <rPh sb="3" eb="4">
      <t>キョク</t>
    </rPh>
    <rPh sb="4" eb="5">
      <t>カン</t>
    </rPh>
    <phoneticPr fontId="1"/>
  </si>
  <si>
    <t>NS形曲管5 5/8°</t>
    <rPh sb="2" eb="3">
      <t>カタ</t>
    </rPh>
    <rPh sb="3" eb="4">
      <t>キョク</t>
    </rPh>
    <rPh sb="4" eb="5">
      <t>カン</t>
    </rPh>
    <phoneticPr fontId="1"/>
  </si>
  <si>
    <t>φ300～φ400×φ75</t>
    <phoneticPr fontId="1"/>
  </si>
  <si>
    <t>NS形うず巻式ﾌﾗﾝｼﾞ付きT字管</t>
    <rPh sb="2" eb="3">
      <t>カタ</t>
    </rPh>
    <rPh sb="5" eb="6">
      <t>マ</t>
    </rPh>
    <rPh sb="6" eb="7">
      <t>シキ</t>
    </rPh>
    <rPh sb="12" eb="13">
      <t>ツキ</t>
    </rPh>
    <rPh sb="15" eb="16">
      <t>ジ</t>
    </rPh>
    <rPh sb="16" eb="17">
      <t>カン</t>
    </rPh>
    <phoneticPr fontId="1"/>
  </si>
  <si>
    <t>φ300～φ400×φ100・φ150</t>
    <phoneticPr fontId="1"/>
  </si>
  <si>
    <t>NS-K形異種継手管</t>
    <rPh sb="4" eb="5">
      <t>カタ</t>
    </rPh>
    <rPh sb="5" eb="7">
      <t>イシュ</t>
    </rPh>
    <rPh sb="7" eb="8">
      <t>ツギ</t>
    </rPh>
    <rPh sb="8" eb="9">
      <t>テ</t>
    </rPh>
    <rPh sb="9" eb="10">
      <t>カン</t>
    </rPh>
    <phoneticPr fontId="1"/>
  </si>
  <si>
    <t>NS×K形ﾀﾞｸﾀｲﾙ鋳鉄異種管継手</t>
    <rPh sb="4" eb="5">
      <t>カタ</t>
    </rPh>
    <rPh sb="11" eb="13">
      <t>チュウテツ</t>
    </rPh>
    <rPh sb="13" eb="15">
      <t>イシュ</t>
    </rPh>
    <rPh sb="15" eb="16">
      <t>カン</t>
    </rPh>
    <rPh sb="16" eb="17">
      <t>ツギ</t>
    </rPh>
    <rPh sb="17" eb="18">
      <t>テ</t>
    </rPh>
    <phoneticPr fontId="1"/>
  </si>
  <si>
    <t>φ75～250</t>
    <phoneticPr fontId="1"/>
  </si>
  <si>
    <t>GX形用接合部品G-Link</t>
    <rPh sb="2" eb="3">
      <t>カタ</t>
    </rPh>
    <rPh sb="3" eb="4">
      <t>ヨウ</t>
    </rPh>
    <rPh sb="4" eb="6">
      <t>セツゴウ</t>
    </rPh>
    <rPh sb="6" eb="8">
      <t>ブヒン</t>
    </rPh>
    <phoneticPr fontId="1"/>
  </si>
  <si>
    <t>GX形用接合部品P-Link</t>
    <rPh sb="2" eb="3">
      <t>カタ</t>
    </rPh>
    <rPh sb="3" eb="4">
      <t>ヨウ</t>
    </rPh>
    <rPh sb="4" eb="6">
      <t>セツゴウ</t>
    </rPh>
    <rPh sb="6" eb="8">
      <t>ブヒン</t>
    </rPh>
    <phoneticPr fontId="1"/>
  </si>
  <si>
    <t>GX形ﾗｲﾅ</t>
    <rPh sb="2" eb="3">
      <t>カタ</t>
    </rPh>
    <phoneticPr fontId="1"/>
  </si>
  <si>
    <t>GX形用接合部品ﾗｲﾅ及びﾗｲﾅﾎﾞｰﾄﾞ</t>
    <rPh sb="2" eb="3">
      <t>カタ</t>
    </rPh>
    <rPh sb="3" eb="4">
      <t>ヨウ</t>
    </rPh>
    <rPh sb="4" eb="6">
      <t>セツゴウ</t>
    </rPh>
    <rPh sb="6" eb="8">
      <t>ブヒン</t>
    </rPh>
    <rPh sb="11" eb="12">
      <t>オヨ</t>
    </rPh>
    <phoneticPr fontId="1"/>
  </si>
  <si>
    <t>内外面ｴﾎﾟｷｼ樹脂粉体塗装</t>
    <rPh sb="0" eb="2">
      <t>ナイガイ</t>
    </rPh>
    <rPh sb="2" eb="3">
      <t>メン</t>
    </rPh>
    <rPh sb="8" eb="10">
      <t>ジュシ</t>
    </rPh>
    <rPh sb="10" eb="11">
      <t>フン</t>
    </rPh>
    <rPh sb="11" eb="12">
      <t>タイ</t>
    </rPh>
    <rPh sb="12" eb="14">
      <t>トソウ</t>
    </rPh>
    <phoneticPr fontId="1"/>
  </si>
  <si>
    <t>NS形ﾗｲﾅ</t>
    <rPh sb="2" eb="3">
      <t>カタ</t>
    </rPh>
    <phoneticPr fontId="1"/>
  </si>
  <si>
    <t>１種管　附属品含む</t>
    <rPh sb="1" eb="2">
      <t>シュ</t>
    </rPh>
    <rPh sb="2" eb="3">
      <t>カン</t>
    </rPh>
    <rPh sb="4" eb="6">
      <t>フゾク</t>
    </rPh>
    <rPh sb="6" eb="7">
      <t>ヒン</t>
    </rPh>
    <rPh sb="7" eb="8">
      <t>フク</t>
    </rPh>
    <phoneticPr fontId="1"/>
  </si>
  <si>
    <t>NS形用接合部品ﾗｲﾅ及び心出し用ｺﾞﾑﾞ</t>
    <rPh sb="2" eb="3">
      <t>カタ</t>
    </rPh>
    <rPh sb="3" eb="4">
      <t>ヨウ</t>
    </rPh>
    <rPh sb="4" eb="6">
      <t>セツゴウ</t>
    </rPh>
    <rPh sb="6" eb="8">
      <t>ブヒン</t>
    </rPh>
    <rPh sb="11" eb="12">
      <t>オヨ</t>
    </rPh>
    <rPh sb="13" eb="14">
      <t>ココロ</t>
    </rPh>
    <rPh sb="14" eb="15">
      <t>ダ</t>
    </rPh>
    <rPh sb="16" eb="17">
      <t>ヨウ</t>
    </rPh>
    <phoneticPr fontId="1"/>
  </si>
  <si>
    <t>NS形用接合部品切管用挿し口ﾘﾝｸﾞ</t>
    <rPh sb="2" eb="3">
      <t>カタ</t>
    </rPh>
    <rPh sb="3" eb="4">
      <t>ヨウ</t>
    </rPh>
    <rPh sb="4" eb="6">
      <t>セツゴウ</t>
    </rPh>
    <rPh sb="6" eb="8">
      <t>ブヒン</t>
    </rPh>
    <rPh sb="8" eb="9">
      <t>キ</t>
    </rPh>
    <rPh sb="9" eb="10">
      <t>カン</t>
    </rPh>
    <rPh sb="10" eb="11">
      <t>ヨウ</t>
    </rPh>
    <rPh sb="11" eb="12">
      <t>サ</t>
    </rPh>
    <rPh sb="13" eb="14">
      <t>クチ</t>
    </rPh>
    <phoneticPr fontId="1"/>
  </si>
  <si>
    <t>ﾀｯﾋﾟﾝねじﾀｲﾌﾟ</t>
    <phoneticPr fontId="1"/>
  </si>
  <si>
    <t>ﾀﾞｸﾀｲﾙ鋳鉄管継手用滑剤</t>
    <rPh sb="6" eb="8">
      <t>チュウテツ</t>
    </rPh>
    <rPh sb="8" eb="9">
      <t>カン</t>
    </rPh>
    <rPh sb="9" eb="10">
      <t>ツギ</t>
    </rPh>
    <rPh sb="10" eb="11">
      <t>テ</t>
    </rPh>
    <rPh sb="11" eb="12">
      <t>ヨウ</t>
    </rPh>
    <rPh sb="12" eb="13">
      <t>カツ</t>
    </rPh>
    <rPh sb="13" eb="14">
      <t>ザイ</t>
    </rPh>
    <phoneticPr fontId="1"/>
  </si>
  <si>
    <t>ﾀﾞｸﾀｲﾙ鋳鉄外面塗装補修用塗料</t>
    <rPh sb="6" eb="8">
      <t>チュウテツ</t>
    </rPh>
    <rPh sb="8" eb="10">
      <t>ガイメン</t>
    </rPh>
    <rPh sb="10" eb="12">
      <t>トソウ</t>
    </rPh>
    <rPh sb="12" eb="14">
      <t>ホシュウ</t>
    </rPh>
    <rPh sb="14" eb="15">
      <t>ヨウ</t>
    </rPh>
    <rPh sb="15" eb="17">
      <t>トリョウ</t>
    </rPh>
    <phoneticPr fontId="1"/>
  </si>
  <si>
    <t>ﾀﾞｸﾀｲﾙ鋳鉄切管鉄部用塗料</t>
    <rPh sb="6" eb="8">
      <t>チュウテツ</t>
    </rPh>
    <rPh sb="8" eb="9">
      <t>キ</t>
    </rPh>
    <rPh sb="9" eb="10">
      <t>カン</t>
    </rPh>
    <rPh sb="10" eb="11">
      <t>テツ</t>
    </rPh>
    <rPh sb="11" eb="12">
      <t>ブ</t>
    </rPh>
    <rPh sb="12" eb="13">
      <t>ヨウ</t>
    </rPh>
    <rPh sb="13" eb="15">
      <t>トリョウ</t>
    </rPh>
    <phoneticPr fontId="1"/>
  </si>
  <si>
    <t>（株）川西水道機器</t>
  </si>
  <si>
    <t>　水道用資材等指定承認一覧表（（株）川西水道機器）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20">
      <t>カワニシ</t>
    </rPh>
    <rPh sb="20" eb="22">
      <t>スイドウ</t>
    </rPh>
    <rPh sb="22" eb="24">
      <t>キキ</t>
    </rPh>
    <phoneticPr fontId="1"/>
  </si>
  <si>
    <t>D</t>
    <phoneticPr fontId="1"/>
  </si>
  <si>
    <t>異形管類</t>
    <rPh sb="0" eb="1">
      <t>イ</t>
    </rPh>
    <rPh sb="1" eb="2">
      <t>ケイ</t>
    </rPh>
    <rPh sb="2" eb="3">
      <t>カン</t>
    </rPh>
    <rPh sb="3" eb="4">
      <t>ルイ</t>
    </rPh>
    <phoneticPr fontId="1"/>
  </si>
  <si>
    <t>K形帽</t>
    <rPh sb="1" eb="2">
      <t>カタ</t>
    </rPh>
    <rPh sb="2" eb="3">
      <t>ボウ</t>
    </rPh>
    <phoneticPr fontId="1"/>
  </si>
  <si>
    <t>ｽｯﾎﾟﾝMDﾒｶ形ｷｬｯﾌﾟⅡ</t>
    <rPh sb="9" eb="10">
      <t>カタ</t>
    </rPh>
    <phoneticPr fontId="1"/>
  </si>
  <si>
    <t>φ75～φ150</t>
    <phoneticPr fontId="1"/>
  </si>
  <si>
    <t>防食ﾎﾞﾙﾄﾅｯﾄ</t>
    <rPh sb="0" eb="2">
      <t>ボウショク</t>
    </rPh>
    <phoneticPr fontId="1"/>
  </si>
  <si>
    <t>JWWA G 114準拠品</t>
    <rPh sb="10" eb="12">
      <t>ジュンキョ</t>
    </rPh>
    <rPh sb="12" eb="13">
      <t>ヒン</t>
    </rPh>
    <phoneticPr fontId="1"/>
  </si>
  <si>
    <t>D</t>
    <phoneticPr fontId="1"/>
  </si>
  <si>
    <t>MCﾒｶ形ｷｬｯﾌﾟⅡ</t>
    <rPh sb="4" eb="5">
      <t>カタ</t>
    </rPh>
    <phoneticPr fontId="1"/>
  </si>
  <si>
    <t>φ200</t>
    <phoneticPr fontId="1"/>
  </si>
  <si>
    <t>ｽｯﾎﾟﾝMVD</t>
    <phoneticPr fontId="1"/>
  </si>
  <si>
    <t>φ50</t>
    <phoneticPr fontId="1"/>
  </si>
  <si>
    <t>ｽｯﾎﾟﾝMD-V</t>
    <phoneticPr fontId="1"/>
  </si>
  <si>
    <t>ｽｯﾎﾟﾝMD-V-K</t>
    <phoneticPr fontId="1"/>
  </si>
  <si>
    <t>φ75×φ50～φ150×φ100</t>
    <phoneticPr fontId="1"/>
  </si>
  <si>
    <t>ｽｯﾎﾟﾝMVC</t>
    <phoneticPr fontId="1"/>
  </si>
  <si>
    <t>φ200～φ300</t>
    <phoneticPr fontId="1"/>
  </si>
  <si>
    <t>ｽｯﾎﾟﾝMCV-K</t>
    <phoneticPr fontId="1"/>
  </si>
  <si>
    <t>φ200×φ50～φ150</t>
    <phoneticPr fontId="1"/>
  </si>
  <si>
    <t>D</t>
    <phoneticPr fontId="1"/>
  </si>
  <si>
    <t>ｽｯﾎﾟﾝMP-D</t>
    <phoneticPr fontId="1"/>
  </si>
  <si>
    <t>φ50～φ150</t>
    <phoneticPr fontId="1"/>
  </si>
  <si>
    <t>防食ﾎﾞﾙﾄﾅｯﾄ　ｺｱ不要型</t>
    <rPh sb="0" eb="2">
      <t>ボウショク</t>
    </rPh>
    <rPh sb="12" eb="14">
      <t>フヨウ</t>
    </rPh>
    <rPh sb="14" eb="15">
      <t>カタ</t>
    </rPh>
    <phoneticPr fontId="1"/>
  </si>
  <si>
    <t>PTC G 30準拠品</t>
    <rPh sb="8" eb="10">
      <t>ジュンキョ</t>
    </rPh>
    <rPh sb="10" eb="11">
      <t>ヒン</t>
    </rPh>
    <phoneticPr fontId="1"/>
  </si>
  <si>
    <t>D</t>
    <phoneticPr fontId="1"/>
  </si>
  <si>
    <t>ｽｯﾎﾟﾝMP-C</t>
    <phoneticPr fontId="1"/>
  </si>
  <si>
    <t>φ200</t>
    <phoneticPr fontId="1"/>
  </si>
  <si>
    <t>ｽｯﾎﾟﾝMP-C-Ⅱ</t>
    <phoneticPr fontId="1"/>
  </si>
  <si>
    <t>P</t>
    <phoneticPr fontId="1"/>
  </si>
  <si>
    <t>水道配水用ﾎﾟﾘｴﾁﾚﾝ管類</t>
    <rPh sb="0" eb="2">
      <t>スイドウ</t>
    </rPh>
    <rPh sb="2" eb="5">
      <t>ハイスイヨウ</t>
    </rPh>
    <rPh sb="12" eb="13">
      <t>カン</t>
    </rPh>
    <rPh sb="13" eb="14">
      <t>ルイ</t>
    </rPh>
    <phoneticPr fontId="1"/>
  </si>
  <si>
    <t>異形管類</t>
    <rPh sb="0" eb="1">
      <t>イ</t>
    </rPh>
    <rPh sb="1" eb="2">
      <t>ケイ</t>
    </rPh>
    <rPh sb="2" eb="3">
      <t>カン</t>
    </rPh>
    <rPh sb="3" eb="4">
      <t>ルイ</t>
    </rPh>
    <phoneticPr fontId="1"/>
  </si>
  <si>
    <t>ｽｯﾎﾟﾝMPﾒｶ形ｷｬｯﾌﾟⅡ</t>
    <rPh sb="9" eb="10">
      <t>カタ</t>
    </rPh>
    <phoneticPr fontId="1"/>
  </si>
  <si>
    <t>ｽｯﾎﾟﾝMP-P</t>
    <phoneticPr fontId="1"/>
  </si>
  <si>
    <t>ｽｯﾎﾟﾝMP-K</t>
    <phoneticPr fontId="1"/>
  </si>
  <si>
    <t>φ75×φ50～φ150×φ100</t>
    <phoneticPr fontId="1"/>
  </si>
  <si>
    <t>ｽｯﾎﾟﾝｼｮｰﾄMP-B90°</t>
    <phoneticPr fontId="1"/>
  </si>
  <si>
    <t>ｽｯﾎﾟﾝｼｮｰﾄMP-B45°</t>
    <phoneticPr fontId="1"/>
  </si>
  <si>
    <t>ｽｯﾎﾟﾝｼｮｰﾄMP-B22 1/2°</t>
    <phoneticPr fontId="1"/>
  </si>
  <si>
    <t>ｽｯﾎﾟﾝｼｮｰﾄMP-B11 1/4°</t>
    <phoneticPr fontId="1"/>
  </si>
  <si>
    <t>VCｼﾞｮｲﾝﾄ　離脱防止付</t>
    <rPh sb="9" eb="11">
      <t>リダツ</t>
    </rPh>
    <rPh sb="11" eb="13">
      <t>ボウシ</t>
    </rPh>
    <rPh sb="13" eb="14">
      <t>ツ</t>
    </rPh>
    <phoneticPr fontId="1"/>
  </si>
  <si>
    <t>VCｼﾞｮｲﾝﾄ片落管　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</si>
  <si>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PCｼﾞｮｲﾝﾄ　離脱防止付</t>
    <rPh sb="9" eb="11">
      <t>リダツ</t>
    </rPh>
    <rPh sb="11" eb="13">
      <t>ボウシ</t>
    </rPh>
    <rPh sb="13" eb="14">
      <t>ツ</t>
    </rPh>
    <phoneticPr fontId="1"/>
  </si>
  <si>
    <t>PCｼﾞｮｲﾝﾄ片落管　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</si>
  <si>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PPｼﾞｮｲﾝﾄ片落管　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</si>
  <si>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水道配水用ﾎﾟﾘｴﾁﾚﾝﾒｶ形90°両受曲管</t>
    <rPh sb="0" eb="2">
      <t>スイドウ</t>
    </rPh>
    <rPh sb="2" eb="5">
      <t>ハイスイヨウ</t>
    </rPh>
    <rPh sb="14" eb="15">
      <t>カタ</t>
    </rPh>
    <rPh sb="18" eb="19">
      <t>リョウ</t>
    </rPh>
    <rPh sb="19" eb="20">
      <t>ウ</t>
    </rPh>
    <rPh sb="20" eb="21">
      <t>キョク</t>
    </rPh>
    <rPh sb="21" eb="22">
      <t>カン</t>
    </rPh>
    <phoneticPr fontId="1"/>
  </si>
  <si>
    <t>水道配水用ﾎﾟﾘｴﾁﾚﾝﾒｶ形45°両受曲管</t>
    <rPh sb="0" eb="2">
      <t>スイドウ</t>
    </rPh>
    <rPh sb="2" eb="5">
      <t>ハイスイヨウ</t>
    </rPh>
    <rPh sb="14" eb="15">
      <t>カタ</t>
    </rPh>
    <rPh sb="18" eb="19">
      <t>リョウ</t>
    </rPh>
    <rPh sb="19" eb="20">
      <t>ウ</t>
    </rPh>
    <rPh sb="20" eb="21">
      <t>キョク</t>
    </rPh>
    <rPh sb="21" eb="22">
      <t>カン</t>
    </rPh>
    <phoneticPr fontId="1"/>
  </si>
  <si>
    <t>水道配水用ﾎﾟﾘｴﾁﾚﾝﾒｶ形22 1/2°両受曲管</t>
    <rPh sb="0" eb="2">
      <t>スイドウ</t>
    </rPh>
    <rPh sb="2" eb="5">
      <t>ハイスイヨウ</t>
    </rPh>
    <rPh sb="14" eb="15">
      <t>カタ</t>
    </rPh>
    <rPh sb="22" eb="23">
      <t>リョウ</t>
    </rPh>
    <rPh sb="23" eb="24">
      <t>ウ</t>
    </rPh>
    <rPh sb="24" eb="25">
      <t>キョク</t>
    </rPh>
    <rPh sb="25" eb="26">
      <t>カン</t>
    </rPh>
    <phoneticPr fontId="1"/>
  </si>
  <si>
    <t>水道配水用ﾎﾟﾘｴﾁﾚﾝﾒｶ形11 1/4°両受曲管</t>
    <rPh sb="0" eb="2">
      <t>スイドウ</t>
    </rPh>
    <rPh sb="2" eb="5">
      <t>ハイスイヨウ</t>
    </rPh>
    <rPh sb="14" eb="15">
      <t>カタ</t>
    </rPh>
    <rPh sb="22" eb="23">
      <t>リョウ</t>
    </rPh>
    <rPh sb="23" eb="24">
      <t>ウ</t>
    </rPh>
    <rPh sb="24" eb="25">
      <t>キョク</t>
    </rPh>
    <rPh sb="25" eb="26">
      <t>カン</t>
    </rPh>
    <phoneticPr fontId="1"/>
  </si>
  <si>
    <t>水道配水用ﾎﾟﾘｴﾁﾚﾝﾒｶﾆｶﾙ帽</t>
    <rPh sb="0" eb="2">
      <t>スイドウ</t>
    </rPh>
    <rPh sb="2" eb="5">
      <t>ハイスイヨウ</t>
    </rPh>
    <rPh sb="17" eb="18">
      <t>ボウ</t>
    </rPh>
    <phoneticPr fontId="1"/>
  </si>
  <si>
    <t>防食ﾎﾞﾙﾄﾅｯﾄ</t>
    <rPh sb="0" eb="2">
      <t>ボウショク</t>
    </rPh>
    <phoneticPr fontId="1"/>
  </si>
  <si>
    <t>水道配水用ﾎﾟﾘｴﾁﾚﾝﾒｶ形ﾁｰｽﾞ</t>
    <rPh sb="0" eb="2">
      <t>スイドウ</t>
    </rPh>
    <rPh sb="2" eb="5">
      <t>ハイスイヨウ</t>
    </rPh>
    <rPh sb="14" eb="15">
      <t>カタ</t>
    </rPh>
    <phoneticPr fontId="1"/>
  </si>
  <si>
    <t>ｽｯﾎﾟﾝMP-T</t>
    <phoneticPr fontId="1"/>
  </si>
  <si>
    <t>φ50×φ50～φ150×φ150</t>
    <phoneticPr fontId="1"/>
  </si>
  <si>
    <t>水道配水用ﾎﾟﾘｴﾁﾚﾝﾒｶ形ﾌﾗﾝｼﾞ付T字管</t>
    <rPh sb="0" eb="2">
      <t>スイドウ</t>
    </rPh>
    <rPh sb="2" eb="5">
      <t>ハイスイヨウ</t>
    </rPh>
    <rPh sb="14" eb="15">
      <t>カタ</t>
    </rPh>
    <rPh sb="20" eb="21">
      <t>ツ</t>
    </rPh>
    <rPh sb="22" eb="23">
      <t>ジ</t>
    </rPh>
    <rPh sb="23" eb="24">
      <t>カン</t>
    </rPh>
    <phoneticPr fontId="1"/>
  </si>
  <si>
    <t>ｽｯﾎﾟﾝMP-TF</t>
    <phoneticPr fontId="1"/>
  </si>
  <si>
    <t>φ50～φ150×φ50・φ75</t>
    <phoneticPr fontId="1"/>
  </si>
  <si>
    <t>PVｼﾞｮｲﾝﾄ　離脱防止付</t>
    <rPh sb="9" eb="11">
      <t>リダツ</t>
    </rPh>
    <rPh sb="11" eb="13">
      <t>ボウシ</t>
    </rPh>
    <rPh sb="13" eb="14">
      <t>ツ</t>
    </rPh>
    <phoneticPr fontId="1"/>
  </si>
  <si>
    <t>PPｼﾞｮｲﾝﾄ　離脱防止付</t>
    <rPh sb="9" eb="11">
      <t>リダツ</t>
    </rPh>
    <rPh sb="11" eb="13">
      <t>ボウシ</t>
    </rPh>
    <rPh sb="13" eb="14">
      <t>ツ</t>
    </rPh>
    <phoneticPr fontId="1"/>
  </si>
  <si>
    <t>ｽｯﾎﾟﾝMP-V</t>
    <phoneticPr fontId="1"/>
  </si>
  <si>
    <t>PVｼﾞｮｲﾝﾄ片落管　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</si>
  <si>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ｽｯﾎﾟﾝMP-V-K</t>
    <phoneticPr fontId="1"/>
  </si>
  <si>
    <t>φ50×φ40～φ150×φ100</t>
    <phoneticPr fontId="1"/>
  </si>
  <si>
    <t>W</t>
    <phoneticPr fontId="1"/>
  </si>
  <si>
    <t>硬質ﾎﾟﾘ塩化ﾋﾞﾆﾙ管類</t>
    <rPh sb="0" eb="2">
      <t>コウシツ</t>
    </rPh>
    <rPh sb="5" eb="7">
      <t>エンカ</t>
    </rPh>
    <rPh sb="11" eb="12">
      <t>カン</t>
    </rPh>
    <rPh sb="12" eb="13">
      <t>ルイ</t>
    </rPh>
    <phoneticPr fontId="1"/>
  </si>
  <si>
    <t>塩ﾋﾞ管用ﾒｶﾆｶﾙ帽</t>
    <rPh sb="0" eb="1">
      <t>エン</t>
    </rPh>
    <rPh sb="3" eb="4">
      <t>カン</t>
    </rPh>
    <rPh sb="4" eb="5">
      <t>ヨウ</t>
    </rPh>
    <rPh sb="10" eb="11">
      <t>ボウ</t>
    </rPh>
    <phoneticPr fontId="1"/>
  </si>
  <si>
    <t>ｽｯﾎﾟﾝMVｷｬｯﾌﾟⅠ</t>
    <phoneticPr fontId="1"/>
  </si>
  <si>
    <t>JWWA K 131準拠品</t>
    <rPh sb="10" eb="12">
      <t>ジュンキョ</t>
    </rPh>
    <rPh sb="12" eb="13">
      <t>ヒン</t>
    </rPh>
    <phoneticPr fontId="1"/>
  </si>
  <si>
    <t>S</t>
    <phoneticPr fontId="1"/>
  </si>
  <si>
    <t>鋼管類</t>
    <rPh sb="0" eb="1">
      <t>コウ</t>
    </rPh>
    <rPh sb="1" eb="2">
      <t>カン</t>
    </rPh>
    <rPh sb="2" eb="3">
      <t>ルイ</t>
    </rPh>
    <phoneticPr fontId="1"/>
  </si>
  <si>
    <t>鋼管用ﾒｶﾆｶﾙ帽</t>
    <rPh sb="0" eb="1">
      <t>コウ</t>
    </rPh>
    <rPh sb="1" eb="2">
      <t>カン</t>
    </rPh>
    <rPh sb="2" eb="3">
      <t>ヨウ</t>
    </rPh>
    <rPh sb="8" eb="9">
      <t>ボウ</t>
    </rPh>
    <phoneticPr fontId="1"/>
  </si>
  <si>
    <t>ｽｯﾎﾟﾝMVｷｬｯﾌﾟⅡ</t>
    <phoneticPr fontId="1"/>
  </si>
  <si>
    <t>φ50～φ200</t>
    <phoneticPr fontId="1"/>
  </si>
  <si>
    <t>継手類</t>
    <rPh sb="0" eb="1">
      <t>ツギ</t>
    </rPh>
    <rPh sb="1" eb="2">
      <t>テ</t>
    </rPh>
    <rPh sb="2" eb="3">
      <t>ルイ</t>
    </rPh>
    <phoneticPr fontId="1"/>
  </si>
  <si>
    <t>ｽｯﾎﾟﾝMVD</t>
    <phoneticPr fontId="1"/>
  </si>
  <si>
    <t>ｽｯﾎﾟﾝﾛﾝｸﾞMVD</t>
    <phoneticPr fontId="1"/>
  </si>
  <si>
    <t>VSｼﾞｮｲﾝﾄ　離脱防止付</t>
    <rPh sb="9" eb="11">
      <t>リダツ</t>
    </rPh>
    <rPh sb="11" eb="13">
      <t>ボウシ</t>
    </rPh>
    <rPh sb="13" eb="14">
      <t>ツ</t>
    </rPh>
    <phoneticPr fontId="1"/>
  </si>
  <si>
    <t>VSﾛﾝｸﾞｼﾞｮｲﾝﾄ　離脱防止付</t>
    <rPh sb="13" eb="15">
      <t>リダツ</t>
    </rPh>
    <rPh sb="15" eb="17">
      <t>ボウシ</t>
    </rPh>
    <rPh sb="17" eb="18">
      <t>ツ</t>
    </rPh>
    <phoneticPr fontId="1"/>
  </si>
  <si>
    <t>VSｼﾞｮｲﾝﾄ片落管　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</si>
  <si>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ｽｯﾎﾟﾝｼｮｰﾄMVK（片落ち）</t>
    <rPh sb="13" eb="14">
      <t>カタ</t>
    </rPh>
    <rPh sb="14" eb="15">
      <t>オ</t>
    </rPh>
    <phoneticPr fontId="1"/>
  </si>
  <si>
    <t>φ75×φ50～φ200×φ150</t>
    <phoneticPr fontId="1"/>
  </si>
  <si>
    <t>ｽｯﾎﾟﾝMVK（片落ち）</t>
    <rPh sb="9" eb="10">
      <t>カタ</t>
    </rPh>
    <rPh sb="10" eb="11">
      <t>オ</t>
    </rPh>
    <phoneticPr fontId="1"/>
  </si>
  <si>
    <t>φ75×φ50～φ150×φ100</t>
    <phoneticPr fontId="1"/>
  </si>
  <si>
    <t>塩ﾋﾞ･鋼管用ﾒｶ形ﾌﾗﾝｼﾞ付T字管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5" eb="16">
      <t>ツキ</t>
    </rPh>
    <rPh sb="17" eb="18">
      <t>ジ</t>
    </rPh>
    <rPh sb="18" eb="19">
      <t>カン</t>
    </rPh>
    <phoneticPr fontId="1"/>
  </si>
  <si>
    <t>ｽｯﾎﾟﾝMVFT</t>
    <phoneticPr fontId="1"/>
  </si>
  <si>
    <t>塩ﾋﾞ･鋼管用ﾒｶ形90°両受曲管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3" eb="14">
      <t>リョウ</t>
    </rPh>
    <rPh sb="14" eb="15">
      <t>ウ</t>
    </rPh>
    <rPh sb="15" eb="16">
      <t>キョク</t>
    </rPh>
    <rPh sb="16" eb="17">
      <t>カン</t>
    </rPh>
    <phoneticPr fontId="1"/>
  </si>
  <si>
    <t>ｽｯﾎﾟﾝｼｮｰﾄMVD90°</t>
    <phoneticPr fontId="1"/>
  </si>
  <si>
    <t>φ40～φ200</t>
    <phoneticPr fontId="1"/>
  </si>
  <si>
    <t>塩ﾋﾞ･鋼管用ﾒｶ形45°両受曲管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3" eb="14">
      <t>リョウ</t>
    </rPh>
    <rPh sb="14" eb="15">
      <t>ウ</t>
    </rPh>
    <rPh sb="15" eb="16">
      <t>キョク</t>
    </rPh>
    <rPh sb="16" eb="17">
      <t>カン</t>
    </rPh>
    <phoneticPr fontId="1"/>
  </si>
  <si>
    <t>ｽｯﾎﾟﾝｼｮｰﾄMVD45°</t>
    <phoneticPr fontId="1"/>
  </si>
  <si>
    <t>塩ﾋﾞ･鋼管用ﾒｶ形22 1/2°両受曲管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7" eb="18">
      <t>リョウ</t>
    </rPh>
    <rPh sb="18" eb="19">
      <t>ウ</t>
    </rPh>
    <rPh sb="19" eb="20">
      <t>キョク</t>
    </rPh>
    <rPh sb="20" eb="21">
      <t>カン</t>
    </rPh>
    <phoneticPr fontId="1"/>
  </si>
  <si>
    <t>ｽｯﾎﾟﾝｼｮｰﾄMVD22 1/2°</t>
    <phoneticPr fontId="1"/>
  </si>
  <si>
    <t>塩ﾋﾞ･鋼管用ﾒｶ形11 1/4°両受曲管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7" eb="18">
      <t>リョウ</t>
    </rPh>
    <rPh sb="18" eb="19">
      <t>ウ</t>
    </rPh>
    <rPh sb="19" eb="20">
      <t>キョク</t>
    </rPh>
    <rPh sb="20" eb="21">
      <t>カン</t>
    </rPh>
    <phoneticPr fontId="1"/>
  </si>
  <si>
    <t>ｽｯﾎﾟﾝｼｮｰﾄMVD11 1/4°</t>
    <phoneticPr fontId="1"/>
  </si>
  <si>
    <t>塩ﾋﾞ･鋼管用ﾒｶ形5 5/8°両受曲管</t>
    <rPh sb="0" eb="1">
      <t>エン</t>
    </rPh>
    <rPh sb="4" eb="5">
      <t>コウ</t>
    </rPh>
    <rPh sb="5" eb="6">
      <t>カン</t>
    </rPh>
    <rPh sb="6" eb="7">
      <t>ヨウ</t>
    </rPh>
    <rPh sb="9" eb="10">
      <t>カタ</t>
    </rPh>
    <rPh sb="16" eb="17">
      <t>リョウ</t>
    </rPh>
    <rPh sb="17" eb="18">
      <t>ウ</t>
    </rPh>
    <rPh sb="18" eb="19">
      <t>キョク</t>
    </rPh>
    <rPh sb="19" eb="20">
      <t>カン</t>
    </rPh>
    <phoneticPr fontId="1"/>
  </si>
  <si>
    <t>ｽｯﾎﾟﾝｼｮｰﾄMVD5 5/8°</t>
    <phoneticPr fontId="1"/>
  </si>
  <si>
    <t>2種　RF-RF形式</t>
    <rPh sb="1" eb="2">
      <t>シュ</t>
    </rPh>
    <phoneticPr fontId="1"/>
  </si>
  <si>
    <t>3種　GF-RF形式</t>
    <rPh sb="1" eb="2">
      <t>シュ</t>
    </rPh>
    <phoneticPr fontId="1"/>
  </si>
  <si>
    <t>ﾋﾞﾆｽﾄｯﾊﾟｰVN</t>
    <phoneticPr fontId="1"/>
  </si>
  <si>
    <t>φ50～φ150</t>
    <phoneticPr fontId="1"/>
  </si>
  <si>
    <t>RR形塩ﾋﾞ管用離脱防止金具</t>
    <rPh sb="2" eb="3">
      <t>カタ</t>
    </rPh>
    <rPh sb="3" eb="4">
      <t>エン</t>
    </rPh>
    <rPh sb="6" eb="7">
      <t>カン</t>
    </rPh>
    <rPh sb="7" eb="8">
      <t>ヨウ</t>
    </rPh>
    <rPh sb="8" eb="10">
      <t>リダツ</t>
    </rPh>
    <rPh sb="10" eb="12">
      <t>ボウシ</t>
    </rPh>
    <rPh sb="12" eb="14">
      <t>カナグ</t>
    </rPh>
    <phoneticPr fontId="1"/>
  </si>
  <si>
    <t>水道配水用ﾎﾟﾘｴﾁﾚﾝﾒｶ形ｿﾌﾄｼｰﾙ仕切弁</t>
    <rPh sb="0" eb="2">
      <t>スイドウ</t>
    </rPh>
    <rPh sb="2" eb="5">
      <t>ハイスイヨウ</t>
    </rPh>
    <rPh sb="14" eb="15">
      <t>カタ</t>
    </rPh>
    <rPh sb="21" eb="23">
      <t>シキ</t>
    </rPh>
    <rPh sb="23" eb="24">
      <t>ベン</t>
    </rPh>
    <phoneticPr fontId="1"/>
  </si>
  <si>
    <t>ｽｯﾎﾟﾝMPｿﾌﾄ</t>
    <phoneticPr fontId="1"/>
  </si>
  <si>
    <t>水道用ﾎﾟﾘｴﾁﾚﾝ二層管類</t>
    <rPh sb="0" eb="3">
      <t>スイドウヨウ</t>
    </rPh>
    <rPh sb="10" eb="12">
      <t>ニソウ</t>
    </rPh>
    <rPh sb="12" eb="13">
      <t>カン</t>
    </rPh>
    <rPh sb="13" eb="14">
      <t>ルイ</t>
    </rPh>
    <phoneticPr fontId="1"/>
  </si>
  <si>
    <t>SKXｿｹｯﾄ（ﾎﾟﾘ用）</t>
    <rPh sb="11" eb="12">
      <t>ヨウ</t>
    </rPh>
    <phoneticPr fontId="1"/>
  </si>
  <si>
    <t>外面ｴﾎﾟｷｼ樹脂粉体塗装</t>
    <rPh sb="0" eb="2">
      <t>ガイメン</t>
    </rPh>
    <rPh sb="7" eb="9">
      <t>ジュシ</t>
    </rPh>
    <rPh sb="9" eb="10">
      <t>フン</t>
    </rPh>
    <rPh sb="10" eb="11">
      <t>タイ</t>
    </rPh>
    <rPh sb="11" eb="13">
      <t>トソウ</t>
    </rPh>
    <phoneticPr fontId="1"/>
  </si>
  <si>
    <t>SKXおねじ付ｿｹｯﾄ（ﾎﾟﾘ用）</t>
    <rPh sb="6" eb="7">
      <t>ツ</t>
    </rPh>
    <rPh sb="15" eb="16">
      <t>ヨウ</t>
    </rPh>
    <phoneticPr fontId="1"/>
  </si>
  <si>
    <t>SKXめねじ付ｿｹｯﾄ（ﾎﾟﾘ用）</t>
    <rPh sb="6" eb="7">
      <t>ツ</t>
    </rPh>
    <rPh sb="15" eb="16">
      <t>ヨウ</t>
    </rPh>
    <phoneticPr fontId="1"/>
  </si>
  <si>
    <t>ﾎﾟﾘｴﾁﾚﾝ管用離脱付ｿｹｯﾄ</t>
    <rPh sb="7" eb="8">
      <t>カン</t>
    </rPh>
    <rPh sb="8" eb="9">
      <t>ヨウ</t>
    </rPh>
    <rPh sb="9" eb="11">
      <t>リダツ</t>
    </rPh>
    <rPh sb="11" eb="12">
      <t>ツキ</t>
    </rPh>
    <phoneticPr fontId="1"/>
  </si>
  <si>
    <t>ﾎﾟﾘｴﾁﾚﾝ管用離脱付内ﾈｼﾞ付ｿｹｯﾄ</t>
    <rPh sb="7" eb="8">
      <t>カン</t>
    </rPh>
    <rPh sb="8" eb="9">
      <t>ヨウ</t>
    </rPh>
    <rPh sb="9" eb="11">
      <t>リダツ</t>
    </rPh>
    <rPh sb="11" eb="12">
      <t>ツキ</t>
    </rPh>
    <rPh sb="12" eb="13">
      <t>ウチ</t>
    </rPh>
    <rPh sb="16" eb="17">
      <t>ツ</t>
    </rPh>
    <phoneticPr fontId="1"/>
  </si>
  <si>
    <t>ﾎﾟﾘｴﾁﾚﾝ管用離脱付外ﾈｼﾞ付ｿｹｯﾄ</t>
    <rPh sb="7" eb="8">
      <t>カン</t>
    </rPh>
    <rPh sb="8" eb="9">
      <t>ヨウ</t>
    </rPh>
    <rPh sb="9" eb="11">
      <t>リダツ</t>
    </rPh>
    <rPh sb="11" eb="12">
      <t>ツキ</t>
    </rPh>
    <rPh sb="12" eb="13">
      <t>ソト</t>
    </rPh>
    <rPh sb="16" eb="17">
      <t>ツ</t>
    </rPh>
    <phoneticPr fontId="1"/>
  </si>
  <si>
    <t>ﾎﾟﾘｴﾁﾚﾝ管用離脱付90°ｴﾙﾎﾞ</t>
    <rPh sb="7" eb="8">
      <t>カン</t>
    </rPh>
    <rPh sb="8" eb="9">
      <t>ヨウ</t>
    </rPh>
    <rPh sb="9" eb="11">
      <t>リダツ</t>
    </rPh>
    <rPh sb="11" eb="12">
      <t>ツキ</t>
    </rPh>
    <phoneticPr fontId="1"/>
  </si>
  <si>
    <t>SKXｴﾙﾎﾞ（ﾎﾟﾘ用）</t>
    <rPh sb="11" eb="12">
      <t>ヨウ</t>
    </rPh>
    <phoneticPr fontId="1"/>
  </si>
  <si>
    <t>S</t>
    <phoneticPr fontId="1"/>
  </si>
  <si>
    <t>塩ﾋﾞ･鋼管用離脱付ｿｹｯﾄ</t>
    <rPh sb="0" eb="1">
      <t>エン</t>
    </rPh>
    <rPh sb="4" eb="5">
      <t>ハガネ</t>
    </rPh>
    <rPh sb="5" eb="6">
      <t>カン</t>
    </rPh>
    <rPh sb="6" eb="7">
      <t>ヨウ</t>
    </rPh>
    <rPh sb="7" eb="9">
      <t>リダツ</t>
    </rPh>
    <rPh sb="9" eb="10">
      <t>ツキ</t>
    </rPh>
    <phoneticPr fontId="1"/>
  </si>
  <si>
    <t>SKXｿｹｯﾄ（塩ﾋﾞ･鋼管用）</t>
    <rPh sb="8" eb="9">
      <t>エン</t>
    </rPh>
    <rPh sb="12" eb="13">
      <t>ハガネ</t>
    </rPh>
    <rPh sb="13" eb="14">
      <t>カン</t>
    </rPh>
    <rPh sb="14" eb="15">
      <t>ヨウ</t>
    </rPh>
    <phoneticPr fontId="1"/>
  </si>
  <si>
    <t>φ13～φ75</t>
    <phoneticPr fontId="1"/>
  </si>
  <si>
    <t>塩ﾋﾞ･鋼管用離脱付外ﾈｼﾞ付ｿｹｯﾄ</t>
    <rPh sb="0" eb="1">
      <t>エン</t>
    </rPh>
    <rPh sb="4" eb="5">
      <t>ハガネ</t>
    </rPh>
    <rPh sb="5" eb="6">
      <t>カン</t>
    </rPh>
    <rPh sb="6" eb="7">
      <t>ヨウ</t>
    </rPh>
    <rPh sb="7" eb="9">
      <t>リダツ</t>
    </rPh>
    <rPh sb="9" eb="10">
      <t>ツキ</t>
    </rPh>
    <rPh sb="10" eb="11">
      <t>ソト</t>
    </rPh>
    <rPh sb="14" eb="15">
      <t>ツ</t>
    </rPh>
    <phoneticPr fontId="1"/>
  </si>
  <si>
    <t>塩ﾋﾞ･鋼管用離脱付内ﾈｼﾞ付ｿｹｯﾄ</t>
    <rPh sb="0" eb="1">
      <t>エン</t>
    </rPh>
    <rPh sb="4" eb="5">
      <t>ハガネ</t>
    </rPh>
    <rPh sb="5" eb="6">
      <t>カン</t>
    </rPh>
    <rPh sb="6" eb="7">
      <t>ヨウ</t>
    </rPh>
    <rPh sb="7" eb="9">
      <t>リダツ</t>
    </rPh>
    <rPh sb="9" eb="10">
      <t>ツキ</t>
    </rPh>
    <rPh sb="10" eb="11">
      <t>ウチ</t>
    </rPh>
    <rPh sb="14" eb="15">
      <t>ツ</t>
    </rPh>
    <phoneticPr fontId="1"/>
  </si>
  <si>
    <t>SKXおねじ付ｿｹｯﾄ（塩ﾋﾞ･鋼管用）</t>
    <rPh sb="6" eb="7">
      <t>ツ</t>
    </rPh>
    <rPh sb="12" eb="13">
      <t>エン</t>
    </rPh>
    <rPh sb="16" eb="17">
      <t>コウ</t>
    </rPh>
    <rPh sb="17" eb="18">
      <t>カン</t>
    </rPh>
    <rPh sb="18" eb="19">
      <t>ヨウ</t>
    </rPh>
    <phoneticPr fontId="1"/>
  </si>
  <si>
    <t>SKXめねじ付ｿｹｯﾄ（塩ﾋﾞ･鋼管用）</t>
    <rPh sb="6" eb="7">
      <t>ツ</t>
    </rPh>
    <rPh sb="12" eb="13">
      <t>エン</t>
    </rPh>
    <rPh sb="16" eb="17">
      <t>コウ</t>
    </rPh>
    <rPh sb="17" eb="18">
      <t>カン</t>
    </rPh>
    <rPh sb="18" eb="19">
      <t>ヨウ</t>
    </rPh>
    <phoneticPr fontId="1"/>
  </si>
  <si>
    <t>φ13～φ50</t>
    <phoneticPr fontId="1"/>
  </si>
  <si>
    <t>浅層埋設形急速空気弁</t>
    <rPh sb="0" eb="1">
      <t>アサ</t>
    </rPh>
    <rPh sb="1" eb="2">
      <t>ソウ</t>
    </rPh>
    <rPh sb="2" eb="4">
      <t>マイセツ</t>
    </rPh>
    <rPh sb="4" eb="5">
      <t>カタ</t>
    </rPh>
    <rPh sb="5" eb="7">
      <t>キュウソク</t>
    </rPh>
    <rPh sb="7" eb="9">
      <t>クウキ</t>
    </rPh>
    <rPh sb="9" eb="10">
      <t>ベン</t>
    </rPh>
    <phoneticPr fontId="1"/>
  </si>
  <si>
    <t>FCDﾚﾊﾞｰ式ﾎﾞｰﾙ形補修弁</t>
    <rPh sb="7" eb="8">
      <t>シキ</t>
    </rPh>
    <rPh sb="12" eb="13">
      <t>カタ</t>
    </rPh>
    <rPh sb="13" eb="15">
      <t>ホシュウ</t>
    </rPh>
    <rPh sb="15" eb="16">
      <t>ベン</t>
    </rPh>
    <phoneticPr fontId="1"/>
  </si>
  <si>
    <t>FCDｷｬｯﾌﾟ式ﾎﾞｰﾙ形補修弁</t>
    <rPh sb="8" eb="9">
      <t>シキ</t>
    </rPh>
    <rPh sb="13" eb="14">
      <t>カタ</t>
    </rPh>
    <rPh sb="14" eb="16">
      <t>ホシュウ</t>
    </rPh>
    <rPh sb="16" eb="17">
      <t>ベン</t>
    </rPh>
    <phoneticPr fontId="1"/>
  </si>
  <si>
    <t>FCD地下式単口消火栓</t>
    <rPh sb="3" eb="5">
      <t>チカ</t>
    </rPh>
    <rPh sb="4" eb="5">
      <t>チカ</t>
    </rPh>
    <rPh sb="5" eb="6">
      <t>シキ</t>
    </rPh>
    <rPh sb="6" eb="7">
      <t>タン</t>
    </rPh>
    <rPh sb="7" eb="8">
      <t>クチ</t>
    </rPh>
    <rPh sb="8" eb="10">
      <t>ショウカ</t>
    </rPh>
    <rPh sb="10" eb="11">
      <t>セン</t>
    </rPh>
    <phoneticPr fontId="1"/>
  </si>
  <si>
    <t>FCDﾎﾞｰﾙ式単口消火栓</t>
    <rPh sb="7" eb="8">
      <t>シキ</t>
    </rPh>
    <rPh sb="8" eb="9">
      <t>タン</t>
    </rPh>
    <rPh sb="9" eb="10">
      <t>クチ</t>
    </rPh>
    <rPh sb="12" eb="13">
      <t>セン</t>
    </rPh>
    <phoneticPr fontId="1"/>
  </si>
  <si>
    <t>浅層埋設形FCD地下式単口消火栓</t>
    <rPh sb="0" eb="1">
      <t>アサ</t>
    </rPh>
    <rPh sb="1" eb="2">
      <t>ソウ</t>
    </rPh>
    <rPh sb="2" eb="4">
      <t>マイセツ</t>
    </rPh>
    <rPh sb="4" eb="5">
      <t>カタ</t>
    </rPh>
    <rPh sb="8" eb="10">
      <t>チカ</t>
    </rPh>
    <rPh sb="10" eb="11">
      <t>シキ</t>
    </rPh>
    <rPh sb="11" eb="12">
      <t>タン</t>
    </rPh>
    <rPh sb="12" eb="13">
      <t>クチ</t>
    </rPh>
    <rPh sb="13" eb="15">
      <t>ショウカ</t>
    </rPh>
    <rPh sb="15" eb="16">
      <t>セン</t>
    </rPh>
    <phoneticPr fontId="1"/>
  </si>
  <si>
    <t>急速空気弁付FCD地下式単口消火栓</t>
    <rPh sb="0" eb="2">
      <t>キュウソク</t>
    </rPh>
    <rPh sb="2" eb="4">
      <t>クウキ</t>
    </rPh>
    <rPh sb="4" eb="5">
      <t>ベン</t>
    </rPh>
    <rPh sb="5" eb="6">
      <t>ツ</t>
    </rPh>
    <rPh sb="9" eb="11">
      <t>チカ</t>
    </rPh>
    <rPh sb="11" eb="12">
      <t>シキ</t>
    </rPh>
    <rPh sb="12" eb="13">
      <t>タン</t>
    </rPh>
    <rPh sb="13" eb="14">
      <t>クチ</t>
    </rPh>
    <rPh sb="14" eb="16">
      <t>ショウカ</t>
    </rPh>
    <rPh sb="16" eb="17">
      <t>セン</t>
    </rPh>
    <phoneticPr fontId="1"/>
  </si>
  <si>
    <t>水道用ﾚｼﾞﾝｺﾝｸﾘｰﾄ製ﾎﾞｯｸｽ</t>
    <rPh sb="0" eb="3">
      <t>スイドウヨウ</t>
    </rPh>
    <rPh sb="13" eb="14">
      <t>セイ</t>
    </rPh>
    <phoneticPr fontId="1"/>
  </si>
  <si>
    <t>水道用ﾚｼﾞﾝｺﾝｸﾘｰﾄ製調整ﾘﾝｸﾞ</t>
    <rPh sb="0" eb="3">
      <t>スイドウヨウ</t>
    </rPh>
    <rPh sb="13" eb="14">
      <t>セイ</t>
    </rPh>
    <rPh sb="14" eb="16">
      <t>チョウセイ</t>
    </rPh>
    <phoneticPr fontId="1"/>
  </si>
  <si>
    <t>水道用再生ﾌﾟﾗｽﾁｯｸ製調整ﾘﾝｸﾞ</t>
    <rPh sb="0" eb="3">
      <t>スイドウヨウ</t>
    </rPh>
    <rPh sb="3" eb="5">
      <t>サイセイ</t>
    </rPh>
    <rPh sb="12" eb="13">
      <t>セイ</t>
    </rPh>
    <rPh sb="13" eb="15">
      <t>チョウセイ</t>
    </rPh>
    <phoneticPr fontId="1"/>
  </si>
  <si>
    <t>水道用再生ﾌﾟﾗｽﾁｯｸ製傾斜付調整ﾘﾝｸﾞ</t>
    <rPh sb="0" eb="3">
      <t>スイドウヨウ</t>
    </rPh>
    <rPh sb="3" eb="5">
      <t>サイセイ</t>
    </rPh>
    <rPh sb="12" eb="13">
      <t>セイ</t>
    </rPh>
    <rPh sb="13" eb="15">
      <t>ケイシャ</t>
    </rPh>
    <rPh sb="15" eb="16">
      <t>ツ</t>
    </rPh>
    <rPh sb="16" eb="18">
      <t>チョウセイ</t>
    </rPh>
    <phoneticPr fontId="1"/>
  </si>
  <si>
    <t>円形１号（φ250）</t>
    <rPh sb="0" eb="1">
      <t>エン</t>
    </rPh>
    <rPh sb="1" eb="2">
      <t>ケイ</t>
    </rPh>
    <rPh sb="3" eb="4">
      <t>ゴウ</t>
    </rPh>
    <phoneticPr fontId="1"/>
  </si>
  <si>
    <t>円形２号（φ350）</t>
    <rPh sb="0" eb="1">
      <t>エン</t>
    </rPh>
    <rPh sb="1" eb="2">
      <t>ケイ</t>
    </rPh>
    <rPh sb="3" eb="4">
      <t>ゴウ</t>
    </rPh>
    <phoneticPr fontId="1"/>
  </si>
  <si>
    <t>円形３号（φ500）</t>
    <rPh sb="0" eb="1">
      <t>エン</t>
    </rPh>
    <rPh sb="1" eb="2">
      <t>ケイ</t>
    </rPh>
    <rPh sb="3" eb="4">
      <t>ゴウ</t>
    </rPh>
    <phoneticPr fontId="1"/>
  </si>
  <si>
    <t>SKXﾅｯﾄ付ﾁｰｽﾞ（ﾎﾟﾘ用）</t>
    <rPh sb="6" eb="7">
      <t>ツ</t>
    </rPh>
    <rPh sb="15" eb="16">
      <t>ヨウ</t>
    </rPh>
    <phoneticPr fontId="1"/>
  </si>
  <si>
    <t>φ20×φ20～φ50×φ50</t>
    <phoneticPr fontId="1"/>
  </si>
  <si>
    <t>S</t>
    <phoneticPr fontId="1"/>
  </si>
  <si>
    <t>ﾎﾟﾘｴﾁﾚﾝ管用離脱付ﾅｯﾄ付ﾁｰｽﾞ</t>
    <rPh sb="7" eb="8">
      <t>カン</t>
    </rPh>
    <rPh sb="8" eb="9">
      <t>ヨウ</t>
    </rPh>
    <rPh sb="9" eb="11">
      <t>リダツ</t>
    </rPh>
    <rPh sb="11" eb="12">
      <t>ツキ</t>
    </rPh>
    <rPh sb="15" eb="16">
      <t>ツ</t>
    </rPh>
    <phoneticPr fontId="1"/>
  </si>
  <si>
    <t>塩ﾋﾞ･鋼管用離脱付90°ｴﾙﾎﾞ</t>
    <rPh sb="0" eb="1">
      <t>エン</t>
    </rPh>
    <rPh sb="4" eb="5">
      <t>ハガネ</t>
    </rPh>
    <rPh sb="5" eb="6">
      <t>カン</t>
    </rPh>
    <rPh sb="6" eb="7">
      <t>ヨウ</t>
    </rPh>
    <rPh sb="7" eb="9">
      <t>リダツ</t>
    </rPh>
    <rPh sb="9" eb="10">
      <t>ツキ</t>
    </rPh>
    <phoneticPr fontId="1"/>
  </si>
  <si>
    <t>SKXｴﾙﾎﾞ（塩ﾋﾞ･鋼管用）</t>
    <rPh sb="8" eb="9">
      <t>エン</t>
    </rPh>
    <rPh sb="12" eb="13">
      <t>ハガネ</t>
    </rPh>
    <rPh sb="13" eb="14">
      <t>カン</t>
    </rPh>
    <rPh sb="14" eb="15">
      <t>ヨウ</t>
    </rPh>
    <phoneticPr fontId="1"/>
  </si>
  <si>
    <t>全管種対応形締付ｿｹｯﾄ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rPh sb="6" eb="7">
      <t>シ</t>
    </rPh>
    <rPh sb="7" eb="8">
      <t>ツ</t>
    </rPh>
    <phoneticPr fontId="1"/>
  </si>
  <si>
    <t>全管種対応形離脱付締付ｿｹｯﾄ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rPh sb="6" eb="8">
      <t>リダツ</t>
    </rPh>
    <rPh sb="8" eb="9">
      <t>ツ</t>
    </rPh>
    <rPh sb="9" eb="10">
      <t>シ</t>
    </rPh>
    <rPh sb="10" eb="11">
      <t>ツ</t>
    </rPh>
    <phoneticPr fontId="1"/>
  </si>
  <si>
    <t>SKXｿｹｯﾄ</t>
    <phoneticPr fontId="1"/>
  </si>
  <si>
    <t>φ13～φ50</t>
    <phoneticPr fontId="1"/>
  </si>
  <si>
    <t>Q</t>
    <phoneticPr fontId="1"/>
  </si>
  <si>
    <t>ﾎﾟﾘｴﾁﾚﾝ管用分止水栓用離脱付ｿｹｯﾄ</t>
    <rPh sb="7" eb="8">
      <t>カン</t>
    </rPh>
    <rPh sb="8" eb="9">
      <t>ヨウ</t>
    </rPh>
    <rPh sb="9" eb="10">
      <t>ブン</t>
    </rPh>
    <rPh sb="10" eb="12">
      <t>シスイ</t>
    </rPh>
    <rPh sb="12" eb="13">
      <t>セン</t>
    </rPh>
    <rPh sb="13" eb="14">
      <t>ヨウ</t>
    </rPh>
    <rPh sb="14" eb="16">
      <t>リダツ</t>
    </rPh>
    <rPh sb="16" eb="17">
      <t>ツ</t>
    </rPh>
    <phoneticPr fontId="1"/>
  </si>
  <si>
    <t>SKX分止水栓用ｿｹｯﾄ（ﾎﾟﾘ用）</t>
    <rPh sb="3" eb="4">
      <t>ブン</t>
    </rPh>
    <rPh sb="4" eb="6">
      <t>シスイ</t>
    </rPh>
    <rPh sb="6" eb="7">
      <t>セン</t>
    </rPh>
    <rPh sb="7" eb="8">
      <t>ヨウ</t>
    </rPh>
    <rPh sb="16" eb="17">
      <t>ヨウ</t>
    </rPh>
    <phoneticPr fontId="1"/>
  </si>
  <si>
    <t>φ20～φ50</t>
    <phoneticPr fontId="1"/>
  </si>
  <si>
    <t>給水装置関係資材類</t>
    <rPh sb="0" eb="2">
      <t>キュウスイ</t>
    </rPh>
    <rPh sb="2" eb="4">
      <t>ソウチ</t>
    </rPh>
    <rPh sb="4" eb="6">
      <t>カンケイ</t>
    </rPh>
    <rPh sb="6" eb="8">
      <t>シザイ</t>
    </rPh>
    <rPh sb="8" eb="9">
      <t>ルイ</t>
    </rPh>
    <phoneticPr fontId="1"/>
  </si>
  <si>
    <t>ﾎﾟﾘｴﾁﾚﾝ管用ﾒｰﾀｰ用離脱付ｿｹｯﾄ</t>
    <rPh sb="7" eb="8">
      <t>カン</t>
    </rPh>
    <rPh sb="8" eb="9">
      <t>ヨウ</t>
    </rPh>
    <rPh sb="13" eb="14">
      <t>ヨウ</t>
    </rPh>
    <rPh sb="14" eb="16">
      <t>リダツ</t>
    </rPh>
    <rPh sb="16" eb="17">
      <t>ツ</t>
    </rPh>
    <phoneticPr fontId="1"/>
  </si>
  <si>
    <t>SKXﾒｰﾀｰ用（ﾎﾟﾘ用）</t>
    <rPh sb="7" eb="8">
      <t>ヨウ</t>
    </rPh>
    <rPh sb="12" eb="13">
      <t>ヨウ</t>
    </rPh>
    <phoneticPr fontId="1"/>
  </si>
  <si>
    <t>φ20・φ25</t>
    <phoneticPr fontId="1"/>
  </si>
  <si>
    <t>塩ﾋﾞ･鋼管用分止水栓用離脱付ｿｹｯﾄ</t>
    <rPh sb="0" eb="1">
      <t>エン</t>
    </rPh>
    <rPh sb="4" eb="5">
      <t>ハガネ</t>
    </rPh>
    <rPh sb="5" eb="6">
      <t>カン</t>
    </rPh>
    <rPh sb="6" eb="7">
      <t>ヨウ</t>
    </rPh>
    <rPh sb="7" eb="8">
      <t>ブン</t>
    </rPh>
    <rPh sb="8" eb="10">
      <t>シスイ</t>
    </rPh>
    <rPh sb="10" eb="11">
      <t>セン</t>
    </rPh>
    <rPh sb="11" eb="12">
      <t>ヨウ</t>
    </rPh>
    <rPh sb="12" eb="14">
      <t>リダツ</t>
    </rPh>
    <rPh sb="14" eb="15">
      <t>ツ</t>
    </rPh>
    <phoneticPr fontId="1"/>
  </si>
  <si>
    <t>SKX分止水栓用ｿｹｯﾄ（塩ﾋﾞ･鋼管用）</t>
    <rPh sb="3" eb="4">
      <t>ブン</t>
    </rPh>
    <rPh sb="4" eb="6">
      <t>シスイ</t>
    </rPh>
    <rPh sb="6" eb="7">
      <t>セン</t>
    </rPh>
    <rPh sb="7" eb="8">
      <t>ヨウ</t>
    </rPh>
    <rPh sb="13" eb="14">
      <t>エン</t>
    </rPh>
    <rPh sb="17" eb="18">
      <t>コウ</t>
    </rPh>
    <rPh sb="18" eb="19">
      <t>カン</t>
    </rPh>
    <rPh sb="19" eb="20">
      <t>ヨウ</t>
    </rPh>
    <phoneticPr fontId="1"/>
  </si>
  <si>
    <t>SKXﾒｰﾀｰ用（塩ﾋﾞ･鋼管用）</t>
    <rPh sb="7" eb="8">
      <t>ヨウ</t>
    </rPh>
    <rPh sb="9" eb="10">
      <t>エン</t>
    </rPh>
    <rPh sb="13" eb="14">
      <t>コウ</t>
    </rPh>
    <rPh sb="14" eb="15">
      <t>カン</t>
    </rPh>
    <rPh sb="15" eb="16">
      <t>ヨウ</t>
    </rPh>
    <phoneticPr fontId="1"/>
  </si>
  <si>
    <t>φ13～φ25</t>
    <phoneticPr fontId="1"/>
  </si>
  <si>
    <t>塩ﾋﾞ･鋼管用ﾒｰﾀｰ用離脱付ｿｹｯﾄ</t>
    <rPh sb="0" eb="1">
      <t>エン</t>
    </rPh>
    <rPh sb="4" eb="5">
      <t>ハガネ</t>
    </rPh>
    <rPh sb="5" eb="6">
      <t>カン</t>
    </rPh>
    <rPh sb="6" eb="7">
      <t>ヨウ</t>
    </rPh>
    <rPh sb="11" eb="12">
      <t>ヨウ</t>
    </rPh>
    <rPh sb="12" eb="14">
      <t>リダツ</t>
    </rPh>
    <rPh sb="14" eb="15">
      <t>ツ</t>
    </rPh>
    <phoneticPr fontId="1"/>
  </si>
  <si>
    <t>全管種対応形分止水栓用離脱付ｿｹｯﾄ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rPh sb="6" eb="7">
      <t>ブン</t>
    </rPh>
    <rPh sb="7" eb="9">
      <t>シスイ</t>
    </rPh>
    <rPh sb="9" eb="10">
      <t>セン</t>
    </rPh>
    <rPh sb="10" eb="11">
      <t>ヨウ</t>
    </rPh>
    <rPh sb="11" eb="13">
      <t>リダツ</t>
    </rPh>
    <rPh sb="13" eb="14">
      <t>ツ</t>
    </rPh>
    <phoneticPr fontId="1"/>
  </si>
  <si>
    <t>全管種対応形ﾒｰﾀｰ用離脱付ｿｹｯﾄ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rPh sb="10" eb="11">
      <t>ヨウ</t>
    </rPh>
    <rPh sb="11" eb="13">
      <t>リダツ</t>
    </rPh>
    <rPh sb="13" eb="14">
      <t>ツ</t>
    </rPh>
    <phoneticPr fontId="1"/>
  </si>
  <si>
    <t>SKX分止水栓用ｿｹｯﾄ</t>
    <rPh sb="3" eb="4">
      <t>ブン</t>
    </rPh>
    <rPh sb="4" eb="6">
      <t>シスイ</t>
    </rPh>
    <rPh sb="6" eb="7">
      <t>セン</t>
    </rPh>
    <rPh sb="7" eb="8">
      <t>ヨウ</t>
    </rPh>
    <phoneticPr fontId="1"/>
  </si>
  <si>
    <t>SKXﾒｰﾀｰ用</t>
    <rPh sb="7" eb="8">
      <t>ヨウ</t>
    </rPh>
    <phoneticPr fontId="1"/>
  </si>
  <si>
    <t>塩ﾋﾞ･鋼管用離脱付ﾅｯﾄ付ﾁｰｽﾞ</t>
    <rPh sb="0" eb="1">
      <t>エン</t>
    </rPh>
    <rPh sb="4" eb="5">
      <t>ハガネ</t>
    </rPh>
    <rPh sb="5" eb="6">
      <t>カン</t>
    </rPh>
    <rPh sb="6" eb="7">
      <t>ヨウ</t>
    </rPh>
    <rPh sb="7" eb="9">
      <t>リダツ</t>
    </rPh>
    <rPh sb="9" eb="10">
      <t>ツキ</t>
    </rPh>
    <rPh sb="13" eb="14">
      <t>ツ</t>
    </rPh>
    <phoneticPr fontId="1"/>
  </si>
  <si>
    <t>SKXﾅｯﾄ付ﾁｰｽﾞ（塩ﾋﾞ･鋼管用）</t>
    <rPh sb="6" eb="7">
      <t>ツ</t>
    </rPh>
    <rPh sb="12" eb="13">
      <t>エン</t>
    </rPh>
    <rPh sb="16" eb="17">
      <t>ハガネ</t>
    </rPh>
    <rPh sb="17" eb="18">
      <t>カン</t>
    </rPh>
    <rPh sb="18" eb="19">
      <t>ヨウ</t>
    </rPh>
    <phoneticPr fontId="1"/>
  </si>
  <si>
    <t>M</t>
    <phoneticPr fontId="1"/>
  </si>
  <si>
    <t>塩ﾋﾞ･鋼管用締付ｿｹｯﾄ</t>
    <rPh sb="0" eb="1">
      <t>エン</t>
    </rPh>
    <rPh sb="4" eb="5">
      <t>コウ</t>
    </rPh>
    <rPh sb="5" eb="6">
      <t>カン</t>
    </rPh>
    <rPh sb="6" eb="7">
      <t>ヨウ</t>
    </rPh>
    <rPh sb="7" eb="8">
      <t>シ</t>
    </rPh>
    <rPh sb="8" eb="9">
      <t>ツ</t>
    </rPh>
    <phoneticPr fontId="1"/>
  </si>
  <si>
    <t>ﾈｵSKｿｹｯﾄ（塩ﾋﾞ･鋼管用）</t>
    <rPh sb="9" eb="10">
      <t>エン</t>
    </rPh>
    <rPh sb="13" eb="14">
      <t>コウ</t>
    </rPh>
    <rPh sb="14" eb="15">
      <t>カン</t>
    </rPh>
    <rPh sb="15" eb="16">
      <t>ヨウ</t>
    </rPh>
    <phoneticPr fontId="1"/>
  </si>
  <si>
    <t>ﾈｵSKｿｹｯﾄ</t>
    <phoneticPr fontId="1"/>
  </si>
  <si>
    <t>GX形ﾌﾗﾝｼﾞ付T字管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</si>
  <si>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GX形浅層埋設形ﾌﾗﾝｼﾞ付T字管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</si>
  <si>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GX形うず巻式ﾌﾗﾝｼﾞ付T字管</t>
    <rPh sb="2" eb="3">
      <t>カタ</t>
    </rPh>
    <rPh sb="5" eb="6">
      <t>マ</t>
    </rPh>
    <rPh sb="6" eb="7">
      <t>シキ</t>
    </rPh>
    <rPh sb="12" eb="13">
      <t>ツキ</t>
    </rPh>
    <rPh sb="14" eb="15">
      <t>ジ</t>
    </rPh>
    <rPh sb="15" eb="16">
      <t>カン</t>
    </rPh>
    <phoneticPr fontId="1"/>
  </si>
  <si>
    <t>NS形浅層埋設形ﾌﾗﾝｼﾞ付T字管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5" eb="16">
      <t>ジ</t>
    </rPh>
    <rPh sb="16" eb="17">
      <t>カン</t>
    </rPh>
    <phoneticPr fontId="1"/>
  </si>
  <si>
    <t>NS形うず巻式ﾌﾗﾝｼﾞ付T字管</t>
    <rPh sb="2" eb="3">
      <t>カタ</t>
    </rPh>
    <rPh sb="5" eb="6">
      <t>マ</t>
    </rPh>
    <rPh sb="6" eb="7">
      <t>シキ</t>
    </rPh>
    <rPh sb="12" eb="13">
      <t>ツキ</t>
    </rPh>
    <rPh sb="14" eb="15">
      <t>ジ</t>
    </rPh>
    <rPh sb="15" eb="16">
      <t>カン</t>
    </rPh>
    <phoneticPr fontId="1"/>
  </si>
  <si>
    <t>K形浅層埋設形ﾌﾗﾝｼﾞ付T字管</t>
    <rPh sb="1" eb="2">
      <t>カタ</t>
    </rPh>
    <rPh sb="2" eb="3">
      <t>アサ</t>
    </rPh>
    <rPh sb="3" eb="4">
      <t>ソウ</t>
    </rPh>
    <rPh sb="4" eb="6">
      <t>マイセツ</t>
    </rPh>
    <rPh sb="6" eb="7">
      <t>カタ</t>
    </rPh>
    <rPh sb="12" eb="13">
      <t>ツキ</t>
    </rPh>
    <rPh sb="14" eb="15">
      <t>ジ</t>
    </rPh>
    <rPh sb="15" eb="16">
      <t>カン</t>
    </rPh>
    <phoneticPr fontId="1"/>
  </si>
  <si>
    <t>NS形ﾌﾗﾝｼﾞ付T字管</t>
    <rPh sb="2" eb="3">
      <t>カタ</t>
    </rPh>
    <rPh sb="8" eb="9">
      <t>ツキ</t>
    </rPh>
    <rPh sb="10" eb="11">
      <t>ジ</t>
    </rPh>
    <rPh sb="11" eb="12">
      <t>カン</t>
    </rPh>
    <phoneticPr fontId="1"/>
  </si>
  <si>
    <t>GX形継輪</t>
    <rPh sb="2" eb="3">
      <t>カタ</t>
    </rPh>
    <rPh sb="3" eb="4">
      <t>ツギ</t>
    </rPh>
    <rPh sb="4" eb="5">
      <t>ワ</t>
    </rPh>
    <phoneticPr fontId="1"/>
  </si>
  <si>
    <t>NS形継輪</t>
    <rPh sb="2" eb="3">
      <t>カタ</t>
    </rPh>
    <rPh sb="3" eb="4">
      <t>ツ</t>
    </rPh>
    <rPh sb="4" eb="5">
      <t>ワ</t>
    </rPh>
    <phoneticPr fontId="1"/>
  </si>
  <si>
    <t>K形ﾌﾗﾝｼﾞ付T字管</t>
    <rPh sb="1" eb="2">
      <t>カタ</t>
    </rPh>
    <rPh sb="7" eb="8">
      <t>ツキ</t>
    </rPh>
    <rPh sb="9" eb="10">
      <t>ジ</t>
    </rPh>
    <rPh sb="10" eb="11">
      <t>カン</t>
    </rPh>
    <phoneticPr fontId="1"/>
  </si>
  <si>
    <t>K形継輪</t>
    <rPh sb="1" eb="2">
      <t>カタ</t>
    </rPh>
    <rPh sb="2" eb="3">
      <t>ツ</t>
    </rPh>
    <rPh sb="3" eb="4">
      <t>ワ</t>
    </rPh>
    <phoneticPr fontId="1"/>
  </si>
  <si>
    <t>S種管　附属品含む</t>
    <rPh sb="1" eb="2">
      <t>シュ</t>
    </rPh>
    <rPh sb="2" eb="3">
      <t>カン</t>
    </rPh>
    <rPh sb="4" eb="6">
      <t>フゾク</t>
    </rPh>
    <rPh sb="6" eb="7">
      <t>ヒン</t>
    </rPh>
    <rPh sb="7" eb="8">
      <t>フク</t>
    </rPh>
    <phoneticPr fontId="1"/>
  </si>
  <si>
    <t>GX形接合部品（異形管用）</t>
    <rPh sb="2" eb="3">
      <t>カタ</t>
    </rPh>
    <rPh sb="3" eb="5">
      <t>セツゴウ</t>
    </rPh>
    <rPh sb="5" eb="7">
      <t>ブヒン</t>
    </rPh>
    <rPh sb="8" eb="9">
      <t>イ</t>
    </rPh>
    <rPh sb="9" eb="10">
      <t>ケイ</t>
    </rPh>
    <rPh sb="10" eb="11">
      <t>カン</t>
    </rPh>
    <rPh sb="11" eb="12">
      <t>ヨウ</t>
    </rPh>
    <phoneticPr fontId="1"/>
  </si>
  <si>
    <t>GX形G-Link</t>
    <rPh sb="2" eb="3">
      <t>カタ</t>
    </rPh>
    <phoneticPr fontId="1"/>
  </si>
  <si>
    <t>GX形P-Link</t>
    <rPh sb="2" eb="3">
      <t>カタ</t>
    </rPh>
    <phoneticPr fontId="1"/>
  </si>
  <si>
    <t>ｺﾞﾑ輪含む</t>
    <rPh sb="3" eb="4">
      <t>ワ</t>
    </rPh>
    <rPh sb="4" eb="5">
      <t>フク</t>
    </rPh>
    <phoneticPr fontId="1"/>
  </si>
  <si>
    <t>NS形挿し口ﾘﾝｸﾞ</t>
    <rPh sb="2" eb="3">
      <t>カタ</t>
    </rPh>
    <rPh sb="3" eb="4">
      <t>サ</t>
    </rPh>
    <rPh sb="5" eb="6">
      <t>クチ</t>
    </rPh>
    <phoneticPr fontId="1"/>
  </si>
  <si>
    <t>水道用ｿﾌﾄｼｰﾙ仕切弁</t>
    <rPh sb="0" eb="2">
      <t>スイドウ</t>
    </rPh>
    <rPh sb="2" eb="3">
      <t>ヨウ</t>
    </rPh>
    <rPh sb="9" eb="11">
      <t>シキ</t>
    </rPh>
    <rPh sb="11" eb="12">
      <t>ベン</t>
    </rPh>
    <phoneticPr fontId="1"/>
  </si>
  <si>
    <t>水道用ｿﾌﾄｼｰﾙ仕切弁</t>
    <rPh sb="0" eb="3">
      <t>スイドウヨウ</t>
    </rPh>
    <rPh sb="9" eb="11">
      <t>シキ</t>
    </rPh>
    <rPh sb="11" eb="12">
      <t>ベン</t>
    </rPh>
    <phoneticPr fontId="1"/>
  </si>
  <si>
    <t>ﾀﾞｸﾀｲﾙ鋳鉄立型仕切弁</t>
    <rPh sb="6" eb="8">
      <t>チュウテツ</t>
    </rPh>
    <rPh sb="8" eb="9">
      <t>タ</t>
    </rPh>
    <rPh sb="9" eb="10">
      <t>カタ</t>
    </rPh>
    <rPh sb="10" eb="12">
      <t>シキ</t>
    </rPh>
    <rPh sb="12" eb="13">
      <t>ベン</t>
    </rPh>
    <phoneticPr fontId="1"/>
  </si>
  <si>
    <t>ﾀﾞｸﾀｲﾙ鋳鉄ﾊﾞﾀﾌﾗｲ弁</t>
    <rPh sb="6" eb="8">
      <t>チュウテツ</t>
    </rPh>
    <rPh sb="14" eb="15">
      <t>ベン</t>
    </rPh>
    <phoneticPr fontId="1"/>
  </si>
  <si>
    <t>ｽﾃﾝﾚｽ製不凍結形急速空気弁</t>
    <rPh sb="5" eb="6">
      <t>セイ</t>
    </rPh>
    <rPh sb="6" eb="7">
      <t>フ</t>
    </rPh>
    <rPh sb="7" eb="9">
      <t>トウケツ</t>
    </rPh>
    <rPh sb="9" eb="10">
      <t>カタ</t>
    </rPh>
    <rPh sb="10" eb="12">
      <t>キュウソク</t>
    </rPh>
    <rPh sb="12" eb="14">
      <t>クウキ</t>
    </rPh>
    <rPh sb="14" eb="15">
      <t>ベン</t>
    </rPh>
    <phoneticPr fontId="1"/>
  </si>
  <si>
    <t>FCD鋳鉄用ｿﾌﾄｼｰﾙ仕切弁付不断水T字管</t>
    <rPh sb="3" eb="5">
      <t>チュウテツ</t>
    </rPh>
    <rPh sb="5" eb="6">
      <t>ヨウ</t>
    </rPh>
    <rPh sb="12" eb="14">
      <t>シキ</t>
    </rPh>
    <rPh sb="14" eb="15">
      <t>ベン</t>
    </rPh>
    <rPh sb="15" eb="16">
      <t>ツ</t>
    </rPh>
    <rPh sb="16" eb="17">
      <t>フ</t>
    </rPh>
    <rPh sb="17" eb="19">
      <t>ダンスイ</t>
    </rPh>
    <rPh sb="20" eb="21">
      <t>ジ</t>
    </rPh>
    <rPh sb="21" eb="22">
      <t>カン</t>
    </rPh>
    <phoneticPr fontId="1"/>
  </si>
  <si>
    <t>内外面ｴﾎﾟｷｼ粉体樹脂塗装　全周ﾊﾟｯｷﾝ</t>
    <rPh sb="0" eb="1">
      <t>ナイ</t>
    </rPh>
    <rPh sb="1" eb="3">
      <t>ガイメン</t>
    </rPh>
    <rPh sb="8" eb="9">
      <t>フン</t>
    </rPh>
    <rPh sb="9" eb="10">
      <t>タイ</t>
    </rPh>
    <rPh sb="10" eb="12">
      <t>ジュシ</t>
    </rPh>
    <rPh sb="12" eb="14">
      <t>トソウ</t>
    </rPh>
    <rPh sb="15" eb="16">
      <t>ゼン</t>
    </rPh>
    <rPh sb="16" eb="17">
      <t>シュウ</t>
    </rPh>
    <phoneticPr fontId="1"/>
  </si>
  <si>
    <t>FCD塩ﾋﾞ･鋼管用ｿﾌﾄｼｰﾙ仕切弁付不断水T字管</t>
    <rPh sb="3" eb="4">
      <t>エン</t>
    </rPh>
    <rPh sb="7" eb="8">
      <t>コウ</t>
    </rPh>
    <rPh sb="8" eb="9">
      <t>カン</t>
    </rPh>
    <rPh sb="9" eb="10">
      <t>ヨウ</t>
    </rPh>
    <rPh sb="15" eb="17">
      <t>シキ</t>
    </rPh>
    <rPh sb="16" eb="18">
      <t>シキ</t>
    </rPh>
    <rPh sb="18" eb="19">
      <t>ベン</t>
    </rPh>
    <rPh sb="19" eb="20">
      <t>ツ</t>
    </rPh>
    <rPh sb="20" eb="21">
      <t>フ</t>
    </rPh>
    <rPh sb="21" eb="23">
      <t>ダンスイ</t>
    </rPh>
    <rPh sb="24" eb="25">
      <t>ジ</t>
    </rPh>
    <rPh sb="25" eb="26">
      <t>カン</t>
    </rPh>
    <phoneticPr fontId="1"/>
  </si>
  <si>
    <t>溝状穿孔型不断水簡易仕切弁</t>
    <rPh sb="0" eb="1">
      <t>ミゾ</t>
    </rPh>
    <rPh sb="1" eb="2">
      <t>ジョウ</t>
    </rPh>
    <rPh sb="2" eb="4">
      <t>センコウ</t>
    </rPh>
    <rPh sb="4" eb="5">
      <t>カタ</t>
    </rPh>
    <rPh sb="5" eb="6">
      <t>フ</t>
    </rPh>
    <rPh sb="6" eb="8">
      <t>ダンスイ</t>
    </rPh>
    <rPh sb="8" eb="10">
      <t>カンイ</t>
    </rPh>
    <rPh sb="10" eb="12">
      <t>シキ</t>
    </rPh>
    <rPh sb="12" eb="13">
      <t>ベン</t>
    </rPh>
    <phoneticPr fontId="1"/>
  </si>
  <si>
    <t>清水工業（株）</t>
  </si>
  <si>
    <t>ｴｸｾﾙｿﾌﾄ仕切弁</t>
    <rPh sb="7" eb="9">
      <t>シキ</t>
    </rPh>
    <rPh sb="9" eb="10">
      <t>ベン</t>
    </rPh>
    <phoneticPr fontId="1"/>
  </si>
  <si>
    <t>水道用ﾀﾞｸﾀｲﾙ鋳鉄仕切弁</t>
    <rPh sb="0" eb="3">
      <t>スイドウヨウ</t>
    </rPh>
    <rPh sb="9" eb="11">
      <t>チュウテツ</t>
    </rPh>
    <rPh sb="11" eb="13">
      <t>シキ</t>
    </rPh>
    <rPh sb="13" eb="14">
      <t>ベン</t>
    </rPh>
    <phoneticPr fontId="1"/>
  </si>
  <si>
    <t>水道用ﾊﾞﾀﾌﾗｲ弁</t>
    <rPh sb="0" eb="3">
      <t>スイドウヨウ</t>
    </rPh>
    <rPh sb="9" eb="10">
      <t>ベン</t>
    </rPh>
    <phoneticPr fontId="1"/>
  </si>
  <si>
    <t>K形ｴｸｾﾙｿﾌﾄ仕切弁</t>
    <rPh sb="1" eb="2">
      <t>カタ</t>
    </rPh>
    <rPh sb="9" eb="11">
      <t>シキ</t>
    </rPh>
    <rPh sb="11" eb="12">
      <t>ベン</t>
    </rPh>
    <phoneticPr fontId="1"/>
  </si>
  <si>
    <t>PE挿し口付FCDｿﾌﾄｼｰﾙ仕切弁</t>
    <rPh sb="2" eb="3">
      <t>サ</t>
    </rPh>
    <rPh sb="4" eb="5">
      <t>クチ</t>
    </rPh>
    <rPh sb="5" eb="6">
      <t>ツ</t>
    </rPh>
    <rPh sb="15" eb="17">
      <t>シキ</t>
    </rPh>
    <rPh sb="17" eb="18">
      <t>ベン</t>
    </rPh>
    <phoneticPr fontId="1"/>
  </si>
  <si>
    <t>ｽﾃﾝﾚｽ製凍結破損防止形急速空気弁</t>
    <rPh sb="5" eb="6">
      <t>セイ</t>
    </rPh>
    <rPh sb="6" eb="8">
      <t>トウケツ</t>
    </rPh>
    <rPh sb="8" eb="10">
      <t>ハソン</t>
    </rPh>
    <rPh sb="10" eb="12">
      <t>ボウシ</t>
    </rPh>
    <rPh sb="12" eb="13">
      <t>カタ</t>
    </rPh>
    <rPh sb="13" eb="15">
      <t>キュウソク</t>
    </rPh>
    <rPh sb="15" eb="17">
      <t>クウキ</t>
    </rPh>
    <rPh sb="17" eb="18">
      <t>ベン</t>
    </rPh>
    <phoneticPr fontId="1"/>
  </si>
  <si>
    <t>水道用空気弁用保護ｶﾊﾞｰ</t>
    <rPh sb="0" eb="3">
      <t>スイドウヨウ</t>
    </rPh>
    <rPh sb="3" eb="5">
      <t>クウキ</t>
    </rPh>
    <rPh sb="5" eb="6">
      <t>ベン</t>
    </rPh>
    <rPh sb="6" eb="7">
      <t>ヨウ</t>
    </rPh>
    <rPh sb="7" eb="9">
      <t>ホゴ</t>
    </rPh>
    <phoneticPr fontId="1"/>
  </si>
  <si>
    <t>ｽﾃﾝﾚｽ製排気弁用保護ｶﾊﾞｰ</t>
    <rPh sb="5" eb="6">
      <t>セイ</t>
    </rPh>
    <rPh sb="6" eb="8">
      <t>ハイキ</t>
    </rPh>
    <rPh sb="8" eb="9">
      <t>ベン</t>
    </rPh>
    <rPh sb="9" eb="10">
      <t>ヨウ</t>
    </rPh>
    <rPh sb="10" eb="12">
      <t>ホゴ</t>
    </rPh>
    <phoneticPr fontId="1"/>
  </si>
  <si>
    <t>排気弁用保温ｶﾊﾞｰ</t>
    <rPh sb="0" eb="2">
      <t>ハイキ</t>
    </rPh>
    <rPh sb="2" eb="3">
      <t>ベン</t>
    </rPh>
    <rPh sb="3" eb="4">
      <t>ヨウ</t>
    </rPh>
    <rPh sb="4" eb="6">
      <t>ホオン</t>
    </rPh>
    <phoneticPr fontId="1"/>
  </si>
  <si>
    <t>地下式消火栓</t>
    <rPh sb="0" eb="2">
      <t>チカ</t>
    </rPh>
    <rPh sb="2" eb="3">
      <t>シキ</t>
    </rPh>
    <rPh sb="3" eb="5">
      <t>ショウカ</t>
    </rPh>
    <rPh sb="5" eb="6">
      <t>セン</t>
    </rPh>
    <phoneticPr fontId="1"/>
  </si>
  <si>
    <t>ｳｫｰﾀｰﾎﾞｰﾙ消火栓</t>
    <rPh sb="9" eb="11">
      <t>ショウカ</t>
    </rPh>
    <rPh sb="11" eb="12">
      <t>セン</t>
    </rPh>
    <phoneticPr fontId="1"/>
  </si>
  <si>
    <t>地下式単口消火栓ｷｬﾒﾙ</t>
    <rPh sb="0" eb="2">
      <t>チカ</t>
    </rPh>
    <rPh sb="2" eb="3">
      <t>シキ</t>
    </rPh>
    <rPh sb="3" eb="4">
      <t>タン</t>
    </rPh>
    <rPh sb="4" eb="5">
      <t>クチ</t>
    </rPh>
    <rPh sb="5" eb="7">
      <t>ショウカ</t>
    </rPh>
    <rPh sb="7" eb="8">
      <t>セン</t>
    </rPh>
    <phoneticPr fontId="1"/>
  </si>
  <si>
    <t>ﾚﾊﾞｰ式水道用補修弁</t>
    <rPh sb="4" eb="5">
      <t>シキ</t>
    </rPh>
    <rPh sb="5" eb="8">
      <t>スイドウヨウ</t>
    </rPh>
    <rPh sb="8" eb="10">
      <t>ホシュウ</t>
    </rPh>
    <rPh sb="10" eb="11">
      <t>ベン</t>
    </rPh>
    <phoneticPr fontId="1"/>
  </si>
  <si>
    <t>2種　GF-RF形式</t>
    <rPh sb="1" eb="2">
      <t>シュ</t>
    </rPh>
    <phoneticPr fontId="1"/>
  </si>
  <si>
    <t>ｷｬｯﾌﾟ式水道用補修弁</t>
    <rPh sb="5" eb="6">
      <t>シキ</t>
    </rPh>
    <rPh sb="6" eb="9">
      <t>スイドウヨウ</t>
    </rPh>
    <rPh sb="9" eb="11">
      <t>ホシュウ</t>
    </rPh>
    <rPh sb="11" eb="12">
      <t>ベン</t>
    </rPh>
    <phoneticPr fontId="1"/>
  </si>
  <si>
    <t>宮部鉄工（株）</t>
  </si>
  <si>
    <t>MS-C型C-ﾀｲﾄﾊﾞﾙﾌﾞﾌﾗﾝｼﾞ形</t>
    <rPh sb="4" eb="5">
      <t>カタ</t>
    </rPh>
    <rPh sb="20" eb="21">
      <t>カタ</t>
    </rPh>
    <phoneticPr fontId="1"/>
  </si>
  <si>
    <t>MS-CⅡ型C-ﾀｲﾄﾊﾞﾙﾌﾞﾌﾗﾝｼﾞ形</t>
    <rPh sb="5" eb="6">
      <t>カタ</t>
    </rPh>
    <rPh sb="21" eb="22">
      <t>カタ</t>
    </rPh>
    <phoneticPr fontId="1"/>
  </si>
  <si>
    <t>MM-C型水道用ﾀﾞｸﾀｲﾙ鋳鉄仕切弁</t>
    <rPh sb="4" eb="5">
      <t>カタ</t>
    </rPh>
    <rPh sb="5" eb="8">
      <t>スイドウヨウ</t>
    </rPh>
    <rPh sb="14" eb="16">
      <t>チュウテツ</t>
    </rPh>
    <rPh sb="16" eb="18">
      <t>シキ</t>
    </rPh>
    <rPh sb="18" eb="19">
      <t>ベン</t>
    </rPh>
    <phoneticPr fontId="1"/>
  </si>
  <si>
    <t>MS-GX型C-ﾀｲﾄGX両受け</t>
    <rPh sb="5" eb="6">
      <t>カタ</t>
    </rPh>
    <rPh sb="13" eb="14">
      <t>リョウ</t>
    </rPh>
    <rPh sb="14" eb="15">
      <t>ウ</t>
    </rPh>
    <phoneticPr fontId="1"/>
  </si>
  <si>
    <t>MS-NX型C-ﾀｲﾄNX両受け</t>
    <rPh sb="5" eb="6">
      <t>カタ</t>
    </rPh>
    <rPh sb="13" eb="14">
      <t>リョウ</t>
    </rPh>
    <rPh sb="14" eb="15">
      <t>ウ</t>
    </rPh>
    <phoneticPr fontId="1"/>
  </si>
  <si>
    <t>MS-GY型C-ﾀｲﾄGX受挿し</t>
    <rPh sb="5" eb="6">
      <t>カタ</t>
    </rPh>
    <rPh sb="13" eb="14">
      <t>ウ</t>
    </rPh>
    <rPh sb="14" eb="15">
      <t>サ</t>
    </rPh>
    <phoneticPr fontId="1"/>
  </si>
  <si>
    <t>MS-NY型C-ﾀｲﾄNS受挿し</t>
    <rPh sb="5" eb="6">
      <t>カタ</t>
    </rPh>
    <rPh sb="13" eb="14">
      <t>ウ</t>
    </rPh>
    <rPh sb="14" eb="15">
      <t>サ</t>
    </rPh>
    <phoneticPr fontId="1"/>
  </si>
  <si>
    <t>MS-KY型C-ﾀｲﾄK形受挿し</t>
    <rPh sb="5" eb="6">
      <t>カタ</t>
    </rPh>
    <rPh sb="12" eb="13">
      <t>カタ</t>
    </rPh>
    <rPh sb="13" eb="14">
      <t>ウ</t>
    </rPh>
    <rPh sb="14" eb="15">
      <t>サ</t>
    </rPh>
    <phoneticPr fontId="1"/>
  </si>
  <si>
    <t>PTC</t>
  </si>
  <si>
    <t>MS-PYB型C-ﾀｲﾄﾎﾟﾘ管両挿し</t>
    <rPh sb="6" eb="7">
      <t>カタ</t>
    </rPh>
    <rPh sb="15" eb="16">
      <t>カン</t>
    </rPh>
    <rPh sb="16" eb="17">
      <t>リョウ</t>
    </rPh>
    <rPh sb="17" eb="18">
      <t>サ</t>
    </rPh>
    <phoneticPr fontId="1"/>
  </si>
  <si>
    <t>MS-PX型C-ﾀｲﾄﾎﾟﾘ管両受け</t>
    <rPh sb="5" eb="6">
      <t>カタ</t>
    </rPh>
    <rPh sb="14" eb="15">
      <t>カン</t>
    </rPh>
    <rPh sb="15" eb="16">
      <t>リョウ</t>
    </rPh>
    <rPh sb="16" eb="17">
      <t>ウ</t>
    </rPh>
    <phoneticPr fontId="1"/>
  </si>
  <si>
    <t>MA-SDⅡ型ﾆｭｰｺﾝﾊﾟｸﾄ</t>
    <rPh sb="6" eb="7">
      <t>カタ</t>
    </rPh>
    <phoneticPr fontId="1"/>
  </si>
  <si>
    <t>MA-AfⅡｴｱｽﾀｰ2</t>
    <phoneticPr fontId="1"/>
  </si>
  <si>
    <t>急速空気弁用保護ｶﾊﾞｰ</t>
    <rPh sb="0" eb="2">
      <t>キュウソク</t>
    </rPh>
    <rPh sb="2" eb="4">
      <t>クウキ</t>
    </rPh>
    <rPh sb="4" eb="5">
      <t>ベン</t>
    </rPh>
    <rPh sb="5" eb="6">
      <t>ヨウ</t>
    </rPh>
    <rPh sb="6" eb="8">
      <t>ホゴ</t>
    </rPh>
    <phoneticPr fontId="1"/>
  </si>
  <si>
    <t>水道用補修弁(ﾚﾊﾞｰ式ﾎﾞｰﾙ弁)</t>
    <rPh sb="0" eb="3">
      <t>スイドウヨウ</t>
    </rPh>
    <rPh sb="3" eb="5">
      <t>ホシュウ</t>
    </rPh>
    <rPh sb="5" eb="6">
      <t>ベン</t>
    </rPh>
    <rPh sb="11" eb="12">
      <t>シキ</t>
    </rPh>
    <rPh sb="16" eb="17">
      <t>ベン</t>
    </rPh>
    <phoneticPr fontId="1"/>
  </si>
  <si>
    <t>φ75×H100・H150</t>
    <phoneticPr fontId="1"/>
  </si>
  <si>
    <t>3種　RF-RF形式</t>
    <rPh sb="1" eb="2">
      <t>シュ</t>
    </rPh>
    <phoneticPr fontId="1"/>
  </si>
  <si>
    <t>水道用補修弁(ｷｬｯﾌﾟ式ﾎﾞｰﾙ弁)</t>
    <rPh sb="0" eb="3">
      <t>スイドウヨウ</t>
    </rPh>
    <rPh sb="3" eb="5">
      <t>ホシュウ</t>
    </rPh>
    <rPh sb="5" eb="6">
      <t>ベン</t>
    </rPh>
    <rPh sb="12" eb="13">
      <t>シキ</t>
    </rPh>
    <rPh sb="17" eb="18">
      <t>ベン</t>
    </rPh>
    <phoneticPr fontId="1"/>
  </si>
  <si>
    <t>BS-S型こがた消火栓</t>
    <rPh sb="4" eb="5">
      <t>カタ</t>
    </rPh>
    <rPh sb="8" eb="10">
      <t>ショウカ</t>
    </rPh>
    <rPh sb="10" eb="11">
      <t>セン</t>
    </rPh>
    <phoneticPr fontId="1"/>
  </si>
  <si>
    <t>MS-NⅡ型ﾈｸｽﾄ消火栓</t>
    <rPh sb="5" eb="6">
      <t>カタ</t>
    </rPh>
    <rPh sb="10" eb="12">
      <t>ショウカ</t>
    </rPh>
    <rPh sb="12" eb="13">
      <t>セン</t>
    </rPh>
    <phoneticPr fontId="1"/>
  </si>
  <si>
    <t>　水道用資材等指定承認一覧表（（株）タブチ）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phoneticPr fontId="1"/>
  </si>
  <si>
    <t>水道用ﾎﾟﾘｴﾁﾚﾝ管砲金製ｴﾙﾎﾞ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</si>
  <si>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（株）タブチ</t>
  </si>
  <si>
    <t>水道用ﾎﾟﾘｴﾁﾚﾝ管砲金製45°ｴﾙﾎﾞ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</si>
  <si>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水道用ﾎﾟﾘｴﾁﾚﾝ管砲金製ｿｹｯﾄ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</si>
  <si>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水道用ﾎﾟﾘｴﾁﾚﾝ管砲金製ﾁｰｽﾞ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</si>
  <si>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水道用ﾎﾟﾘｴﾁﾚﾝ管砲金製ｵﾈｼﾞ付ｿｹｯﾄ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ツ</t>
    </rPh>
    <phoneticPr fontId="1"/>
  </si>
  <si>
    <t>SPｼﾞｮｲﾝﾄGP用ｵﾈｼﾞ</t>
    <rPh sb="10" eb="11">
      <t>ヨウ</t>
    </rPh>
    <phoneticPr fontId="1"/>
  </si>
  <si>
    <t>水道用ﾎﾟﾘｴﾁﾚﾝ管砲金製ﾒﾈｼﾞ付ｿｹｯﾄ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ツ</t>
    </rPh>
    <phoneticPr fontId="1"/>
  </si>
  <si>
    <t>SPｼﾞｮｲﾝﾄGP用ﾒﾈｼﾞ</t>
    <rPh sb="10" eb="11">
      <t>ヨウ</t>
    </rPh>
    <phoneticPr fontId="1"/>
  </si>
  <si>
    <t>水道用ﾎﾟﾘｴﾁﾚﾝ管砲金製ﾒｰﾀｰ用ｿｹｯﾄ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ヨウ</t>
    </rPh>
    <phoneticPr fontId="1"/>
  </si>
  <si>
    <t>SPｼﾞｮｲﾝﾄﾒｰﾀｰ用ｿｹｯﾄ</t>
    <rPh sb="12" eb="13">
      <t>ヨウ</t>
    </rPh>
    <phoneticPr fontId="1"/>
  </si>
  <si>
    <t>水道用ﾎﾟﾘｴﾁﾚﾝ管砲金製分･止水栓用ｿｹｯﾄ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5">
      <t>ブン</t>
    </rPh>
    <rPh sb="16" eb="18">
      <t>シスイ</t>
    </rPh>
    <rPh sb="18" eb="19">
      <t>セン</t>
    </rPh>
    <rPh sb="19" eb="20">
      <t>ヨウ</t>
    </rPh>
    <phoneticPr fontId="1"/>
  </si>
  <si>
    <t>SPｼﾞｮｲﾝﾄ分･止水栓用ｿｹｯﾄ</t>
    <rPh sb="8" eb="9">
      <t>ブン</t>
    </rPh>
    <rPh sb="10" eb="12">
      <t>シスイ</t>
    </rPh>
    <rPh sb="12" eb="13">
      <t>セン</t>
    </rPh>
    <rPh sb="13" eb="14">
      <t>ヨウ</t>
    </rPh>
    <phoneticPr fontId="1"/>
  </si>
  <si>
    <t>水道用ﾎﾟﾘｴﾁﾚﾝ管砲金製径違いｿｹｯﾄ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5">
      <t>ケイ</t>
    </rPh>
    <rPh sb="15" eb="16">
      <t>チガ</t>
    </rPh>
    <phoneticPr fontId="1"/>
  </si>
  <si>
    <t>φ20×φ13～φ50×φ40</t>
    <phoneticPr fontId="1"/>
  </si>
  <si>
    <t>水道用ﾎﾟﾘｴﾁﾚﾝ管砲金製径違いﾁｰｽﾞ</t>
    <rPh sb="0" eb="3">
      <t>スイドウヨウ</t>
    </rPh>
    <rPh sb="10" eb="11">
      <t>カン</t>
    </rPh>
    <rPh sb="11" eb="13">
      <t>ホウキン</t>
    </rPh>
    <rPh sb="13" eb="14">
      <t>セイ</t>
    </rPh>
    <rPh sb="14" eb="15">
      <t>ケイ</t>
    </rPh>
    <rPh sb="15" eb="16">
      <t>チガ</t>
    </rPh>
    <phoneticPr fontId="1"/>
  </si>
  <si>
    <t>ﾎﾟﾘﾜﾝ継手ｴﾙﾎﾞ</t>
    <rPh sb="5" eb="6">
      <t>ツギ</t>
    </rPh>
    <rPh sb="6" eb="7">
      <t>テ</t>
    </rPh>
    <phoneticPr fontId="1"/>
  </si>
  <si>
    <t>挿込形</t>
    <rPh sb="0" eb="1">
      <t>ソウ</t>
    </rPh>
    <rPh sb="1" eb="2">
      <t>コミ</t>
    </rPh>
    <rPh sb="2" eb="3">
      <t>カタ</t>
    </rPh>
    <phoneticPr fontId="1"/>
  </si>
  <si>
    <t>水道用ﾎﾟﾘｴﾁﾚﾝ管砲金製回転ｵｽｴﾙﾎﾞ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カイテン</t>
    </rPh>
    <phoneticPr fontId="1"/>
  </si>
  <si>
    <t>ﾎﾟﾘﾜﾝ継手回転ｵｽｴﾙﾎﾞ</t>
    <rPh sb="5" eb="6">
      <t>ツギ</t>
    </rPh>
    <rPh sb="6" eb="7">
      <t>テ</t>
    </rPh>
    <rPh sb="7" eb="9">
      <t>カイテン</t>
    </rPh>
    <phoneticPr fontId="1"/>
  </si>
  <si>
    <t>管端防食ｺｱ対応型</t>
    <rPh sb="0" eb="1">
      <t>カン</t>
    </rPh>
    <rPh sb="1" eb="2">
      <t>ハシ</t>
    </rPh>
    <rPh sb="2" eb="4">
      <t>ボウショク</t>
    </rPh>
    <rPh sb="6" eb="8">
      <t>タイオウ</t>
    </rPh>
    <rPh sb="8" eb="9">
      <t>ガタ</t>
    </rPh>
    <phoneticPr fontId="1"/>
  </si>
  <si>
    <t>ﾎﾟﾘﾜﾝ継手ｿｹｯﾄ</t>
    <rPh sb="5" eb="6">
      <t>ツギ</t>
    </rPh>
    <rPh sb="6" eb="7">
      <t>テ</t>
    </rPh>
    <phoneticPr fontId="1"/>
  </si>
  <si>
    <t>ﾎﾟﾘﾜﾝ継手ﾁｰｽﾞ</t>
    <rPh sb="5" eb="6">
      <t>ツギ</t>
    </rPh>
    <rPh sb="6" eb="7">
      <t>テ</t>
    </rPh>
    <phoneticPr fontId="1"/>
  </si>
  <si>
    <t>ﾎﾟﾘﾜﾝ継手ｵｽｱﾀﾞﾌﾟﾀｰ</t>
    <rPh sb="5" eb="6">
      <t>ツギ</t>
    </rPh>
    <rPh sb="6" eb="7">
      <t>テ</t>
    </rPh>
    <phoneticPr fontId="1"/>
  </si>
  <si>
    <t>ﾎﾟﾘﾜﾝ継手ﾒｽｱﾀﾞﾌﾟﾀｰ</t>
    <rPh sb="5" eb="6">
      <t>ツギ</t>
    </rPh>
    <rPh sb="6" eb="7">
      <t>テ</t>
    </rPh>
    <phoneticPr fontId="1"/>
  </si>
  <si>
    <t>ﾎﾟﾘﾜﾝ継手ﾒｰﾀｰ用</t>
    <rPh sb="5" eb="6">
      <t>ツギ</t>
    </rPh>
    <rPh sb="6" eb="7">
      <t>テ</t>
    </rPh>
    <rPh sb="11" eb="12">
      <t>ヨウ</t>
    </rPh>
    <phoneticPr fontId="1"/>
  </si>
  <si>
    <t>ﾎﾟﾘﾜﾝ継手分･止水栓用</t>
    <rPh sb="5" eb="6">
      <t>ツギ</t>
    </rPh>
    <rPh sb="6" eb="7">
      <t>テ</t>
    </rPh>
    <rPh sb="7" eb="8">
      <t>ブン</t>
    </rPh>
    <rPh sb="9" eb="11">
      <t>シスイ</t>
    </rPh>
    <rPh sb="11" eb="12">
      <t>セン</t>
    </rPh>
    <rPh sb="12" eb="13">
      <t>ヨウ</t>
    </rPh>
    <phoneticPr fontId="1"/>
  </si>
  <si>
    <t>水道用ﾎﾟﾘｴﾁﾚﾝ管砲金製PVｼﾞｮｲﾝﾄ</t>
    <phoneticPr fontId="1"/>
  </si>
  <si>
    <t>ﾎﾟﾘﾜﾝ継手PVｿｹｯﾄ</t>
    <rPh sb="5" eb="6">
      <t>ツギ</t>
    </rPh>
    <rPh sb="6" eb="7">
      <t>テ</t>
    </rPh>
    <phoneticPr fontId="1"/>
  </si>
  <si>
    <t>水道用ﾎﾟﾘｴﾁﾚﾝ管砲金製径違いPVｼﾞｮｲﾝﾄ</t>
    <rPh sb="14" eb="15">
      <t>ケイ</t>
    </rPh>
    <rPh sb="15" eb="16">
      <t>チガ</t>
    </rPh>
    <phoneticPr fontId="1"/>
  </si>
  <si>
    <t>水道用ﾎﾟﾘｴﾁﾚﾝ管砲金製径違いﾒｰﾀｰ用ｿｹｯﾄ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5">
      <t>ケイ</t>
    </rPh>
    <rPh sb="15" eb="16">
      <t>チガ</t>
    </rPh>
    <rPh sb="21" eb="22">
      <t>ヨウ</t>
    </rPh>
    <phoneticPr fontId="1"/>
  </si>
  <si>
    <t>登録資材製造者</t>
    <rPh sb="0" eb="2">
      <t>トウロク</t>
    </rPh>
    <rPh sb="2" eb="4">
      <t>シザイ</t>
    </rPh>
    <rPh sb="4" eb="7">
      <t>セイゾウシャ</t>
    </rPh>
    <phoneticPr fontId="1"/>
  </si>
  <si>
    <t>登録番号</t>
    <rPh sb="0" eb="2">
      <t>トウロク</t>
    </rPh>
    <rPh sb="2" eb="4">
      <t>バンゴウ</t>
    </rPh>
    <phoneticPr fontId="1"/>
  </si>
  <si>
    <t>　水道用資材等指定承認一覧表（（株）清水合金製作所）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20">
      <t>シミズ</t>
    </rPh>
    <rPh sb="20" eb="22">
      <t>ゴウキン</t>
    </rPh>
    <rPh sb="22" eb="25">
      <t>セイサクショ</t>
    </rPh>
    <phoneticPr fontId="1"/>
  </si>
  <si>
    <t>（株）清水合金製作所</t>
  </si>
  <si>
    <t>D</t>
    <phoneticPr fontId="1"/>
  </si>
  <si>
    <t>ﾏﾙﾁｶﾞｽｹｯﾄ</t>
    <phoneticPr fontId="1"/>
  </si>
  <si>
    <t>φ75</t>
    <phoneticPr fontId="1"/>
  </si>
  <si>
    <t>緩み止めﾎﾞﾙﾄﾅｯﾄ</t>
    <rPh sb="0" eb="1">
      <t>ユル</t>
    </rPh>
    <rPh sb="2" eb="3">
      <t>ト</t>
    </rPh>
    <phoneticPr fontId="1"/>
  </si>
  <si>
    <t>SUS304</t>
    <phoneticPr fontId="1"/>
  </si>
  <si>
    <t>G</t>
    <phoneticPr fontId="1"/>
  </si>
  <si>
    <t>P</t>
    <phoneticPr fontId="1"/>
  </si>
  <si>
    <t>PE挿口付FCDﾌﾗﾝｼﾞ付T字管</t>
    <rPh sb="2" eb="3">
      <t>サ</t>
    </rPh>
    <rPh sb="3" eb="4">
      <t>クチ</t>
    </rPh>
    <rPh sb="4" eb="5">
      <t>ツ</t>
    </rPh>
    <rPh sb="13" eb="14">
      <t>ツキ</t>
    </rPh>
    <rPh sb="15" eb="16">
      <t>ジ</t>
    </rPh>
    <rPh sb="16" eb="17">
      <t>カン</t>
    </rPh>
    <phoneticPr fontId="1"/>
  </si>
  <si>
    <t>PE挿し口付T字管</t>
    <rPh sb="2" eb="3">
      <t>サ</t>
    </rPh>
    <rPh sb="4" eb="5">
      <t>クチ</t>
    </rPh>
    <rPh sb="5" eb="6">
      <t>ツ</t>
    </rPh>
    <rPh sb="7" eb="8">
      <t>ジ</t>
    </rPh>
    <rPh sb="8" eb="9">
      <t>カン</t>
    </rPh>
    <phoneticPr fontId="1"/>
  </si>
  <si>
    <t>φ75～φ150×φ75</t>
    <phoneticPr fontId="1"/>
  </si>
  <si>
    <t>形式2</t>
    <rPh sb="0" eb="2">
      <t>ケイシキ</t>
    </rPh>
    <phoneticPr fontId="1"/>
  </si>
  <si>
    <t>ﾆｭｰﾎﾞﾌﾞ</t>
    <phoneticPr fontId="1"/>
  </si>
  <si>
    <t>B-122仕切弁</t>
    <rPh sb="5" eb="7">
      <t>シキ</t>
    </rPh>
    <rPh sb="7" eb="8">
      <t>ベン</t>
    </rPh>
    <phoneticPr fontId="1"/>
  </si>
  <si>
    <t>規格ﾊﾞﾀ弁</t>
    <rPh sb="0" eb="2">
      <t>キカク</t>
    </rPh>
    <rPh sb="5" eb="6">
      <t>ベン</t>
    </rPh>
    <phoneticPr fontId="1"/>
  </si>
  <si>
    <t>GXｿﾌﾄ両受形</t>
    <rPh sb="5" eb="6">
      <t>リョウ</t>
    </rPh>
    <rPh sb="6" eb="7">
      <t>ウ</t>
    </rPh>
    <rPh sb="7" eb="8">
      <t>カタ</t>
    </rPh>
    <phoneticPr fontId="1"/>
  </si>
  <si>
    <t>NSｿﾌﾄ両受形</t>
    <rPh sb="5" eb="6">
      <t>リョウ</t>
    </rPh>
    <rPh sb="6" eb="7">
      <t>ウ</t>
    </rPh>
    <rPh sb="7" eb="8">
      <t>カタ</t>
    </rPh>
    <phoneticPr fontId="1"/>
  </si>
  <si>
    <t>GXｿﾌﾄ受挿し形</t>
    <rPh sb="5" eb="6">
      <t>ウ</t>
    </rPh>
    <rPh sb="6" eb="7">
      <t>サ</t>
    </rPh>
    <rPh sb="8" eb="9">
      <t>カタ</t>
    </rPh>
    <phoneticPr fontId="1"/>
  </si>
  <si>
    <t>NSｿﾌﾄ受挿し形</t>
    <rPh sb="5" eb="6">
      <t>ウ</t>
    </rPh>
    <rPh sb="6" eb="7">
      <t>サ</t>
    </rPh>
    <rPh sb="8" eb="9">
      <t>カタ</t>
    </rPh>
    <phoneticPr fontId="1"/>
  </si>
  <si>
    <t>φ50</t>
    <phoneticPr fontId="1"/>
  </si>
  <si>
    <t>S50形受挿しｿﾌﾄｼｰﾙ仕切弁</t>
    <rPh sb="3" eb="4">
      <t>カタ</t>
    </rPh>
    <rPh sb="4" eb="5">
      <t>ウ</t>
    </rPh>
    <rPh sb="5" eb="6">
      <t>サ</t>
    </rPh>
    <rPh sb="13" eb="15">
      <t>シキ</t>
    </rPh>
    <rPh sb="15" eb="16">
      <t>ベン</t>
    </rPh>
    <phoneticPr fontId="1"/>
  </si>
  <si>
    <t>S50形ｿﾌﾄ</t>
    <rPh sb="3" eb="4">
      <t>カタ</t>
    </rPh>
    <phoneticPr fontId="1"/>
  </si>
  <si>
    <t>K形ｿﾌﾄ</t>
    <rPh sb="1" eb="2">
      <t>カタ</t>
    </rPh>
    <phoneticPr fontId="1"/>
  </si>
  <si>
    <t>B</t>
    <phoneticPr fontId="1"/>
  </si>
  <si>
    <t>ﾎﾟﾘﾊﾟｲｿﾌﾄ</t>
    <phoneticPr fontId="1"/>
  </si>
  <si>
    <t>PE-NOVO形ｿﾌﾄ</t>
    <rPh sb="7" eb="8">
      <t>カタ</t>
    </rPh>
    <phoneticPr fontId="1"/>
  </si>
  <si>
    <t>小型急速空気弁</t>
    <rPh sb="0" eb="2">
      <t>コガタ</t>
    </rPh>
    <rPh sb="2" eb="4">
      <t>キュウソク</t>
    </rPh>
    <rPh sb="4" eb="6">
      <t>クウキ</t>
    </rPh>
    <rPh sb="6" eb="7">
      <t>ベン</t>
    </rPh>
    <phoneticPr fontId="1"/>
  </si>
  <si>
    <t>ﾗｸｴｱ</t>
    <phoneticPr fontId="1"/>
  </si>
  <si>
    <t>φ25</t>
    <phoneticPr fontId="1"/>
  </si>
  <si>
    <t>凍結破損防止形急速空気弁</t>
    <rPh sb="0" eb="2">
      <t>トウケツ</t>
    </rPh>
    <rPh sb="2" eb="4">
      <t>ハソン</t>
    </rPh>
    <rPh sb="4" eb="6">
      <t>ボウシ</t>
    </rPh>
    <rPh sb="6" eb="7">
      <t>カタ</t>
    </rPh>
    <rPh sb="7" eb="9">
      <t>キュウソク</t>
    </rPh>
    <rPh sb="9" eb="11">
      <t>クウキ</t>
    </rPh>
    <rPh sb="11" eb="12">
      <t>ベン</t>
    </rPh>
    <phoneticPr fontId="1"/>
  </si>
  <si>
    <t>ﾆｭｰﾌｧﾉｯｸ甲型</t>
    <rPh sb="8" eb="9">
      <t>コウ</t>
    </rPh>
    <rPh sb="9" eb="10">
      <t>カタ</t>
    </rPh>
    <phoneticPr fontId="1"/>
  </si>
  <si>
    <t>φ20・φ25</t>
    <phoneticPr fontId="1"/>
  </si>
  <si>
    <t>ﾆｭｰﾌｧﾉｯｸ乙型</t>
    <rPh sb="8" eb="9">
      <t>オツ</t>
    </rPh>
    <rPh sb="9" eb="10">
      <t>カタ</t>
    </rPh>
    <phoneticPr fontId="1"/>
  </si>
  <si>
    <t>SUS304 副弁機能付</t>
    <rPh sb="7" eb="8">
      <t>フク</t>
    </rPh>
    <rPh sb="8" eb="9">
      <t>ベン</t>
    </rPh>
    <rPh sb="9" eb="11">
      <t>キノウ</t>
    </rPh>
    <rPh sb="11" eb="12">
      <t>ツ</t>
    </rPh>
    <phoneticPr fontId="1"/>
  </si>
  <si>
    <t>SUS304 補修弁機能付</t>
    <rPh sb="7" eb="9">
      <t>ホシュウ</t>
    </rPh>
    <rPh sb="9" eb="10">
      <t>ベン</t>
    </rPh>
    <rPh sb="10" eb="12">
      <t>キノウ</t>
    </rPh>
    <rPh sb="12" eb="13">
      <t>ツ</t>
    </rPh>
    <phoneticPr fontId="1"/>
  </si>
  <si>
    <t>ｴｱｼﾐｰﾈ</t>
    <phoneticPr fontId="1"/>
  </si>
  <si>
    <t>空気弁用保護ｹｰｽ</t>
    <rPh sb="0" eb="2">
      <t>クウキ</t>
    </rPh>
    <rPh sb="2" eb="3">
      <t>ベン</t>
    </rPh>
    <rPh sb="3" eb="4">
      <t>ヨウ</t>
    </rPh>
    <rPh sb="4" eb="6">
      <t>ホゴ</t>
    </rPh>
    <phoneticPr fontId="1"/>
  </si>
  <si>
    <t>ﾎﾞｰﾙ形補修弁(ﾚﾊﾞｰ式)</t>
    <rPh sb="4" eb="5">
      <t>カタ</t>
    </rPh>
    <rPh sb="5" eb="7">
      <t>ホシュウ</t>
    </rPh>
    <rPh sb="7" eb="8">
      <t>ベン</t>
    </rPh>
    <rPh sb="13" eb="14">
      <t>シキ</t>
    </rPh>
    <phoneticPr fontId="1"/>
  </si>
  <si>
    <t>ﾎﾞｰﾙ形補修弁(ｷｬｯﾌﾟ式)</t>
    <rPh sb="4" eb="5">
      <t>カタ</t>
    </rPh>
    <rPh sb="5" eb="7">
      <t>ホシュウ</t>
    </rPh>
    <rPh sb="7" eb="8">
      <t>ベン</t>
    </rPh>
    <rPh sb="14" eb="15">
      <t>シキ</t>
    </rPh>
    <phoneticPr fontId="1"/>
  </si>
  <si>
    <t>B-103 2000</t>
    <phoneticPr fontId="1"/>
  </si>
  <si>
    <t>ﾌｧｲﾔｰﾎﾞｰﾙ</t>
    <phoneticPr fontId="1"/>
  </si>
  <si>
    <t>ﾆｭｰBR消火栓</t>
    <rPh sb="5" eb="7">
      <t>ショウカ</t>
    </rPh>
    <rPh sb="7" eb="8">
      <t>セン</t>
    </rPh>
    <phoneticPr fontId="1"/>
  </si>
  <si>
    <t>空気弁付ﾆｭｰBR消火栓</t>
    <rPh sb="0" eb="2">
      <t>クウキ</t>
    </rPh>
    <rPh sb="2" eb="3">
      <t>ベン</t>
    </rPh>
    <rPh sb="3" eb="4">
      <t>ツ</t>
    </rPh>
    <rPh sb="9" eb="11">
      <t>ショウカ</t>
    </rPh>
    <rPh sb="11" eb="12">
      <t>セン</t>
    </rPh>
    <phoneticPr fontId="1"/>
  </si>
  <si>
    <t>EX消火栓</t>
    <rPh sb="2" eb="4">
      <t>ショウカ</t>
    </rPh>
    <rPh sb="4" eb="5">
      <t>セン</t>
    </rPh>
    <phoneticPr fontId="1"/>
  </si>
  <si>
    <t>2種　逆流防止機能付</t>
    <rPh sb="1" eb="2">
      <t>シュ</t>
    </rPh>
    <rPh sb="3" eb="5">
      <t>ギャクリュウ</t>
    </rPh>
    <rPh sb="5" eb="7">
      <t>ボウシ</t>
    </rPh>
    <rPh sb="7" eb="9">
      <t>キノウ</t>
    </rPh>
    <rPh sb="9" eb="10">
      <t>ツ</t>
    </rPh>
    <phoneticPr fontId="1"/>
  </si>
  <si>
    <t>φ75×H200</t>
    <phoneticPr fontId="1"/>
  </si>
  <si>
    <t>前澤工業（株）</t>
  </si>
  <si>
    <t>（株）協成</t>
  </si>
  <si>
    <t>水道用硬質塩化ﾋﾞﾆﾙﾗｲﾆﾝｸﾞ鋼管</t>
    <rPh sb="0" eb="3">
      <t>スイドウヨウ</t>
    </rPh>
    <rPh sb="3" eb="5">
      <t>コウシツ</t>
    </rPh>
    <rPh sb="5" eb="7">
      <t>エンカ</t>
    </rPh>
    <rPh sb="17" eb="18">
      <t>コウ</t>
    </rPh>
    <rPh sb="18" eb="19">
      <t>カン</t>
    </rPh>
    <phoneticPr fontId="1"/>
  </si>
  <si>
    <t>ｷｰﾛﾝLP-VB</t>
    <phoneticPr fontId="1"/>
  </si>
  <si>
    <t>φ15A～φ200A</t>
    <phoneticPr fontId="1"/>
  </si>
  <si>
    <t>水道用内外面硬質塩化ﾋﾞﾆﾙﾗｲﾆﾝｸﾞ鋼管</t>
    <rPh sb="0" eb="3">
      <t>スイドウヨウ</t>
    </rPh>
    <rPh sb="3" eb="4">
      <t>ナイ</t>
    </rPh>
    <rPh sb="4" eb="6">
      <t>ガイメン</t>
    </rPh>
    <rPh sb="6" eb="8">
      <t>コウシツ</t>
    </rPh>
    <rPh sb="8" eb="10">
      <t>エンカ</t>
    </rPh>
    <rPh sb="20" eb="21">
      <t>コウ</t>
    </rPh>
    <rPh sb="21" eb="22">
      <t>カン</t>
    </rPh>
    <phoneticPr fontId="1"/>
  </si>
  <si>
    <t>ｷｰﾛﾝLP-VD</t>
    <phoneticPr fontId="1"/>
  </si>
  <si>
    <t>外面亜鉛めっき</t>
    <rPh sb="0" eb="2">
      <t>ガイメン</t>
    </rPh>
    <rPh sb="2" eb="4">
      <t>アエン</t>
    </rPh>
    <phoneticPr fontId="1"/>
  </si>
  <si>
    <t>ねじ無し</t>
    <rPh sb="2" eb="3">
      <t>ナ</t>
    </rPh>
    <phoneticPr fontId="1"/>
  </si>
  <si>
    <t>φ15A～φ50A</t>
    <phoneticPr fontId="1"/>
  </si>
  <si>
    <t>止水栓</t>
    <rPh sb="0" eb="3">
      <t>シスイセン</t>
    </rPh>
    <phoneticPr fontId="1"/>
  </si>
  <si>
    <t>両内ねじ　長蝶ﾊﾝﾄﾞﾙ</t>
    <rPh sb="0" eb="1">
      <t>リョウ</t>
    </rPh>
    <rPh sb="1" eb="2">
      <t>ウチ</t>
    </rPh>
    <rPh sb="5" eb="6">
      <t>ナガ</t>
    </rPh>
    <rPh sb="6" eb="7">
      <t>チョウ</t>
    </rPh>
    <phoneticPr fontId="1"/>
  </si>
  <si>
    <t>（株）タブチ</t>
    <phoneticPr fontId="1"/>
  </si>
  <si>
    <t>φ40</t>
    <phoneticPr fontId="1"/>
  </si>
  <si>
    <t>丸ﾊﾝﾄﾞﾙ</t>
    <rPh sb="0" eb="1">
      <t>マル</t>
    </rPh>
    <phoneticPr fontId="1"/>
  </si>
  <si>
    <t>その他資材</t>
    <rPh sb="2" eb="3">
      <t>ホカ</t>
    </rPh>
    <rPh sb="3" eb="5">
      <t>シザイ</t>
    </rPh>
    <phoneticPr fontId="1"/>
  </si>
  <si>
    <t>ﾒｰﾀｰ設置器</t>
    <phoneticPr fontId="1"/>
  </si>
  <si>
    <t>φ13用～φ25用</t>
    <rPh sb="3" eb="4">
      <t>ヨウ</t>
    </rPh>
    <rPh sb="8" eb="9">
      <t>ヨウ</t>
    </rPh>
    <phoneticPr fontId="1"/>
  </si>
  <si>
    <t>一体構造型</t>
    <rPh sb="0" eb="2">
      <t>イッタイ</t>
    </rPh>
    <rPh sb="2" eb="5">
      <t>コウゾウガタ</t>
    </rPh>
    <phoneticPr fontId="1"/>
  </si>
  <si>
    <t>戸建用</t>
    <rPh sb="0" eb="1">
      <t>ト</t>
    </rPh>
    <rPh sb="1" eb="2">
      <t>タ</t>
    </rPh>
    <rPh sb="2" eb="3">
      <t>ヨウ</t>
    </rPh>
    <phoneticPr fontId="1"/>
  </si>
  <si>
    <t>集合住宅用</t>
    <rPh sb="0" eb="2">
      <t>シュウゴウ</t>
    </rPh>
    <rPh sb="2" eb="5">
      <t>ジュウタクヨウ</t>
    </rPh>
    <phoneticPr fontId="1"/>
  </si>
  <si>
    <t>協和工業（株）</t>
  </si>
  <si>
    <t>ﾌﾗﾝｼﾞ結合補強具LSP型</t>
    <rPh sb="5" eb="7">
      <t>ケツゴウ</t>
    </rPh>
    <rPh sb="7" eb="9">
      <t>ホキョウ</t>
    </rPh>
    <rPh sb="9" eb="10">
      <t>グ</t>
    </rPh>
    <rPh sb="13" eb="14">
      <t>カタ</t>
    </rPh>
    <phoneticPr fontId="1"/>
  </si>
  <si>
    <t>RF･GF兼用形ｽﾃﾝﾚｽ入りﾌﾗﾝｼﾞｶﾞｽｹｯﾄ</t>
    <rPh sb="13" eb="14">
      <t>イ</t>
    </rPh>
    <phoneticPr fontId="1"/>
  </si>
  <si>
    <t>10K　</t>
    <phoneticPr fontId="1"/>
  </si>
  <si>
    <t>SUS304緩み止めﾎﾞﾙﾄﾅｯﾄ付</t>
    <phoneticPr fontId="1"/>
  </si>
  <si>
    <t>7.5K</t>
    <phoneticPr fontId="1"/>
  </si>
  <si>
    <t>ﾚﾊﾞｰﾛｯｸ式浅層埋設形急速空気弁</t>
    <rPh sb="7" eb="8">
      <t>シキ</t>
    </rPh>
    <rPh sb="8" eb="9">
      <t>アサ</t>
    </rPh>
    <rPh sb="9" eb="10">
      <t>ソウ</t>
    </rPh>
    <rPh sb="10" eb="12">
      <t>マイセツ</t>
    </rPh>
    <rPh sb="12" eb="13">
      <t>カタ</t>
    </rPh>
    <rPh sb="13" eb="15">
      <t>キュウソク</t>
    </rPh>
    <rPh sb="15" eb="17">
      <t>クウキ</t>
    </rPh>
    <rPh sb="17" eb="18">
      <t>ベン</t>
    </rPh>
    <phoneticPr fontId="1"/>
  </si>
  <si>
    <t>ｶﾏﾝｴｱA260F型</t>
    <rPh sb="10" eb="11">
      <t>カタ</t>
    </rPh>
    <phoneticPr fontId="1"/>
  </si>
  <si>
    <t>ｶﾏﾝｴｱA75-247型</t>
    <rPh sb="12" eb="13">
      <t>カタ</t>
    </rPh>
    <phoneticPr fontId="1"/>
  </si>
  <si>
    <t>φ75用</t>
    <rPh sb="3" eb="4">
      <t>ヨウ</t>
    </rPh>
    <phoneticPr fontId="1"/>
  </si>
  <si>
    <t>ﾚﾊﾞｰﾛｯｸ式凍結破損防止形急速空気弁</t>
    <rPh sb="7" eb="8">
      <t>シキ</t>
    </rPh>
    <rPh sb="8" eb="10">
      <t>トウケツ</t>
    </rPh>
    <rPh sb="10" eb="12">
      <t>ハソン</t>
    </rPh>
    <rPh sb="12" eb="14">
      <t>ボウシ</t>
    </rPh>
    <rPh sb="14" eb="15">
      <t>カタ</t>
    </rPh>
    <rPh sb="15" eb="17">
      <t>キュウソク</t>
    </rPh>
    <rPh sb="17" eb="19">
      <t>クウキ</t>
    </rPh>
    <rPh sb="19" eb="20">
      <t>ベン</t>
    </rPh>
    <phoneticPr fontId="1"/>
  </si>
  <si>
    <t>ｶﾏﾝｴｱF250型</t>
    <rPh sb="9" eb="10">
      <t>カタ</t>
    </rPh>
    <phoneticPr fontId="1"/>
  </si>
  <si>
    <t>ｽﾃﾝﾚｽ製分水栓用動作確認付排気弁</t>
    <rPh sb="5" eb="6">
      <t>セイ</t>
    </rPh>
    <rPh sb="6" eb="8">
      <t>ブンスイ</t>
    </rPh>
    <rPh sb="8" eb="9">
      <t>セン</t>
    </rPh>
    <rPh sb="9" eb="10">
      <t>ヨウ</t>
    </rPh>
    <rPh sb="10" eb="12">
      <t>ドウサ</t>
    </rPh>
    <rPh sb="12" eb="14">
      <t>カクニン</t>
    </rPh>
    <rPh sb="14" eb="15">
      <t>ツ</t>
    </rPh>
    <rPh sb="15" eb="17">
      <t>ハイキ</t>
    </rPh>
    <rPh sb="17" eb="18">
      <t>ベン</t>
    </rPh>
    <phoneticPr fontId="1"/>
  </si>
  <si>
    <t>C200ｼﾘｰｽﾞ ｼﾝえもん</t>
    <phoneticPr fontId="1"/>
  </si>
  <si>
    <t>SUS304 ｺｯｸ付</t>
    <rPh sb="10" eb="11">
      <t>ツ</t>
    </rPh>
    <phoneticPr fontId="1"/>
  </si>
  <si>
    <t>φ13用～φ2０用</t>
    <rPh sb="3" eb="4">
      <t>ヨウ</t>
    </rPh>
    <rPh sb="8" eb="9">
      <t>ヨウ</t>
    </rPh>
    <phoneticPr fontId="1"/>
  </si>
  <si>
    <t>ﾒｰﾀﾕﾆｯﾄｱﾝｸﾞﾙ減圧弁付</t>
    <rPh sb="12" eb="15">
      <t>ゲンアツベン</t>
    </rPh>
    <rPh sb="15" eb="16">
      <t>ツキ</t>
    </rPh>
    <phoneticPr fontId="1"/>
  </si>
  <si>
    <t>ﾒｰﾀﾕﾆｯﾄｽﾄﾚｰﾄ減圧弁付</t>
    <rPh sb="12" eb="15">
      <t>ゲンアツベン</t>
    </rPh>
    <rPh sb="15" eb="16">
      <t>ツキ</t>
    </rPh>
    <phoneticPr fontId="1"/>
  </si>
  <si>
    <t>φ25用</t>
    <rPh sb="3" eb="4">
      <t>ヨウ</t>
    </rPh>
    <phoneticPr fontId="1"/>
  </si>
  <si>
    <t>分岐類</t>
    <rPh sb="0" eb="2">
      <t>ブンキ</t>
    </rPh>
    <rPh sb="2" eb="3">
      <t>タグイ</t>
    </rPh>
    <phoneticPr fontId="1"/>
  </si>
  <si>
    <t>ﾎﾞｰﾙｻﾄﾞﾙ規格形</t>
    <rPh sb="8" eb="10">
      <t>キカク</t>
    </rPh>
    <rPh sb="10" eb="11">
      <t>カタチ</t>
    </rPh>
    <phoneticPr fontId="1"/>
  </si>
  <si>
    <t>鋳鉄製</t>
    <rPh sb="0" eb="2">
      <t>チュウテツ</t>
    </rPh>
    <rPh sb="2" eb="3">
      <t>セイ</t>
    </rPh>
    <phoneticPr fontId="1"/>
  </si>
  <si>
    <t>鋳鉄管用</t>
    <rPh sb="0" eb="1">
      <t>チュウ</t>
    </rPh>
    <rPh sb="1" eb="3">
      <t>テッカン</t>
    </rPh>
    <rPh sb="3" eb="4">
      <t>ヨウ</t>
    </rPh>
    <phoneticPr fontId="1"/>
  </si>
  <si>
    <t>ﾎﾞｰﾙｻﾄﾞﾙ規格形中口径鉛ﾚｽ銅合金</t>
    <rPh sb="8" eb="10">
      <t>キカク</t>
    </rPh>
    <rPh sb="10" eb="11">
      <t>カタチ</t>
    </rPh>
    <rPh sb="11" eb="14">
      <t>チュウコウケイ</t>
    </rPh>
    <rPh sb="14" eb="15">
      <t>ナマリ</t>
    </rPh>
    <rPh sb="17" eb="18">
      <t>ドウ</t>
    </rPh>
    <rPh sb="18" eb="20">
      <t>ゴウキン</t>
    </rPh>
    <phoneticPr fontId="1"/>
  </si>
  <si>
    <t>配水用ﾎﾟﾘｴﾁﾚﾝ管ｻﾄﾞﾙ分水栓</t>
    <rPh sb="0" eb="3">
      <t>ハイスイヨウ</t>
    </rPh>
    <rPh sb="10" eb="11">
      <t>カン</t>
    </rPh>
    <rPh sb="15" eb="18">
      <t>ブンスイセン</t>
    </rPh>
    <phoneticPr fontId="1"/>
  </si>
  <si>
    <t>水道配水用ﾎﾟﾘｴﾁﾚﾝ管用</t>
    <phoneticPr fontId="1"/>
  </si>
  <si>
    <t>塩ﾋﾞ・鋼管用</t>
    <rPh sb="0" eb="1">
      <t>シオ</t>
    </rPh>
    <rPh sb="4" eb="6">
      <t>コウカン</t>
    </rPh>
    <rPh sb="6" eb="7">
      <t>ヨウ</t>
    </rPh>
    <phoneticPr fontId="1"/>
  </si>
  <si>
    <t>ﾎﾞｰﾙｻﾄﾞﾙ規格形</t>
    <rPh sb="8" eb="10">
      <t>キカク</t>
    </rPh>
    <rPh sb="10" eb="11">
      <t>カタ</t>
    </rPh>
    <phoneticPr fontId="1"/>
  </si>
  <si>
    <t>ﾎﾞｰﾙｻﾄﾞﾙ規格形中口径鉛ﾚｽ銅合金</t>
    <rPh sb="8" eb="10">
      <t>キカク</t>
    </rPh>
    <rPh sb="10" eb="11">
      <t>カタ</t>
    </rPh>
    <rPh sb="11" eb="14">
      <t>チュウコウケイ</t>
    </rPh>
    <rPh sb="14" eb="15">
      <t>ナマリ</t>
    </rPh>
    <rPh sb="17" eb="18">
      <t>ドウ</t>
    </rPh>
    <rPh sb="18" eb="20">
      <t>ゴウキン</t>
    </rPh>
    <phoneticPr fontId="1"/>
  </si>
  <si>
    <t>φ75×φ50</t>
    <phoneticPr fontId="1"/>
  </si>
  <si>
    <t>φ40×φ25</t>
    <phoneticPr fontId="1"/>
  </si>
  <si>
    <t>砲金製</t>
    <rPh sb="0" eb="2">
      <t>ホウキン</t>
    </rPh>
    <rPh sb="2" eb="3">
      <t>セイ</t>
    </rPh>
    <phoneticPr fontId="1"/>
  </si>
  <si>
    <t>NBｷｬｯﾌﾟｾｯﾄ</t>
    <phoneticPr fontId="1"/>
  </si>
  <si>
    <t>両ﾒﾈｼﾞﾎﾞｰﾙ止水Lｽﾃﾑ</t>
    <rPh sb="0" eb="1">
      <t>リョウ</t>
    </rPh>
    <rPh sb="9" eb="11">
      <t>シスイ</t>
    </rPh>
    <phoneticPr fontId="1"/>
  </si>
  <si>
    <t>両内ねじ　長丸ﾊﾝﾄﾞﾙ</t>
    <rPh sb="6" eb="7">
      <t>マル</t>
    </rPh>
    <phoneticPr fontId="1"/>
  </si>
  <si>
    <t>両ﾒﾈｼﾞﾎﾞｰﾙ止水LMﾊﾝﾄﾞﾙ水検</t>
    <rPh sb="0" eb="1">
      <t>リョウ</t>
    </rPh>
    <rPh sb="9" eb="11">
      <t>シスイ</t>
    </rPh>
    <phoneticPr fontId="1"/>
  </si>
  <si>
    <t>継手類</t>
    <rPh sb="0" eb="2">
      <t>ツギテ</t>
    </rPh>
    <rPh sb="2" eb="3">
      <t>ルイ</t>
    </rPh>
    <phoneticPr fontId="1"/>
  </si>
  <si>
    <t>ﾒｰﾀｰﾕﾆｯﾄ</t>
    <phoneticPr fontId="1"/>
  </si>
  <si>
    <t>砲金製漏水補修金具</t>
    <rPh sb="0" eb="2">
      <t>ホウキン</t>
    </rPh>
    <rPh sb="2" eb="3">
      <t>セイ</t>
    </rPh>
    <rPh sb="3" eb="5">
      <t>ロウスイ</t>
    </rPh>
    <rPh sb="5" eb="7">
      <t>ホシュウ</t>
    </rPh>
    <rPh sb="7" eb="9">
      <t>カナグ</t>
    </rPh>
    <phoneticPr fontId="1"/>
  </si>
  <si>
    <t>補修ﾊﾞﾝﾄﾞPE・VP・GP管兼用水検</t>
    <rPh sb="0" eb="2">
      <t>ホシュウ</t>
    </rPh>
    <rPh sb="15" eb="16">
      <t>カン</t>
    </rPh>
    <rPh sb="16" eb="18">
      <t>ケンヨウ</t>
    </rPh>
    <rPh sb="18" eb="19">
      <t>ミズ</t>
    </rPh>
    <phoneticPr fontId="1"/>
  </si>
  <si>
    <t>全周ﾊﾟｯｷﾝ</t>
    <rPh sb="0" eb="1">
      <t>ゼン</t>
    </rPh>
    <rPh sb="1" eb="2">
      <t>シュウ</t>
    </rPh>
    <phoneticPr fontId="1"/>
  </si>
  <si>
    <t>SUS304ﾎﾞﾙﾄﾅｯﾄ仕様</t>
    <rPh sb="13" eb="15">
      <t>シヨウ</t>
    </rPh>
    <phoneticPr fontId="1"/>
  </si>
  <si>
    <t>水道用補修弁ﾚﾊﾞｰ式ﾎﾞｰﾙ弁</t>
    <rPh sb="0" eb="3">
      <t>スイドウヨウ</t>
    </rPh>
    <rPh sb="3" eb="5">
      <t>ホシュウ</t>
    </rPh>
    <rPh sb="5" eb="6">
      <t>ベン</t>
    </rPh>
    <rPh sb="10" eb="11">
      <t>シキ</t>
    </rPh>
    <rPh sb="15" eb="16">
      <t>ベン</t>
    </rPh>
    <phoneticPr fontId="1"/>
  </si>
  <si>
    <t>水道用補修弁ｷｬｯﾌﾟ式ﾎﾞｰﾙ弁</t>
    <rPh sb="0" eb="3">
      <t>スイドウヨウ</t>
    </rPh>
    <rPh sb="3" eb="5">
      <t>ホシュウ</t>
    </rPh>
    <rPh sb="5" eb="6">
      <t>ベン</t>
    </rPh>
    <rPh sb="11" eb="12">
      <t>シキ</t>
    </rPh>
    <rPh sb="16" eb="17">
      <t>ベン</t>
    </rPh>
    <phoneticPr fontId="1"/>
  </si>
  <si>
    <t>　水道用資材等指定承認一覧表（積水化学工業（株））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7">
      <t>セキスイ</t>
    </rPh>
    <rPh sb="17" eb="19">
      <t>カガク</t>
    </rPh>
    <rPh sb="19" eb="21">
      <t>コウギョウ</t>
    </rPh>
    <rPh sb="22" eb="23">
      <t>カブ</t>
    </rPh>
    <phoneticPr fontId="1"/>
  </si>
  <si>
    <t>P</t>
    <phoneticPr fontId="1"/>
  </si>
  <si>
    <t>水道配水用ﾎﾟﾘｴﾁﾚﾝﾌﾟﾚｰﾝｴﾝﾄﾞ直管</t>
    <rPh sb="0" eb="2">
      <t>スイドウ</t>
    </rPh>
    <rPh sb="2" eb="5">
      <t>ハイスイヨウ</t>
    </rPh>
    <rPh sb="21" eb="22">
      <t>チョク</t>
    </rPh>
    <rPh sb="22" eb="23">
      <t>カン</t>
    </rPh>
    <phoneticPr fontId="1"/>
  </si>
  <si>
    <t>ｴｽﾛﾝﾊｲﾊﾟｰJW 直管</t>
    <rPh sb="12" eb="13">
      <t>チョク</t>
    </rPh>
    <rPh sb="13" eb="14">
      <t>カン</t>
    </rPh>
    <phoneticPr fontId="1"/>
  </si>
  <si>
    <t>φ50～φ150</t>
    <phoneticPr fontId="1"/>
  </si>
  <si>
    <t>K</t>
    <phoneticPr fontId="1"/>
  </si>
  <si>
    <t>積水化学工業（株）</t>
  </si>
  <si>
    <t>P</t>
    <phoneticPr fontId="1"/>
  </si>
  <si>
    <t>水道配水用ﾎﾟﾘｴﾁﾚﾝEF受口付直管</t>
    <rPh sb="0" eb="2">
      <t>スイドウ</t>
    </rPh>
    <rPh sb="2" eb="5">
      <t>ハイスイヨウ</t>
    </rPh>
    <rPh sb="14" eb="15">
      <t>ウ</t>
    </rPh>
    <rPh sb="15" eb="16">
      <t>クチ</t>
    </rPh>
    <rPh sb="16" eb="17">
      <t>ツ</t>
    </rPh>
    <rPh sb="17" eb="18">
      <t>チョク</t>
    </rPh>
    <rPh sb="18" eb="19">
      <t>カン</t>
    </rPh>
    <phoneticPr fontId="1"/>
  </si>
  <si>
    <t>ｴｽﾛﾝﾊｲﾊﾟｰJW EF受口付直管</t>
    <rPh sb="14" eb="15">
      <t>ウ</t>
    </rPh>
    <rPh sb="15" eb="16">
      <t>クチ</t>
    </rPh>
    <rPh sb="16" eb="17">
      <t>ツ</t>
    </rPh>
    <rPh sb="17" eb="18">
      <t>チョク</t>
    </rPh>
    <rPh sb="18" eb="19">
      <t>カン</t>
    </rPh>
    <phoneticPr fontId="1"/>
  </si>
  <si>
    <t>φ50</t>
    <phoneticPr fontId="1"/>
  </si>
  <si>
    <t>φ75～φ150</t>
    <phoneticPr fontId="1"/>
  </si>
  <si>
    <t>水道配水用ﾎﾟﾘｴﾁﾚﾝEFｿｹｯﾄ</t>
    <rPh sb="0" eb="2">
      <t>スイドウ</t>
    </rPh>
    <rPh sb="2" eb="5">
      <t>ハイスイヨウ</t>
    </rPh>
    <phoneticPr fontId="1"/>
  </si>
  <si>
    <t>ｴｽﾛﾝﾊｲﾊﾟｰJW EFｿｹｯﾄ</t>
    <phoneticPr fontId="1"/>
  </si>
  <si>
    <t>水道配水用ﾎﾟﾘｴﾁﾚﾝEF両受ﾁｰｽﾞ</t>
    <rPh sb="0" eb="2">
      <t>スイドウ</t>
    </rPh>
    <rPh sb="2" eb="5">
      <t>ハイスイヨウ</t>
    </rPh>
    <rPh sb="14" eb="15">
      <t>リョウ</t>
    </rPh>
    <rPh sb="15" eb="16">
      <t>ウ</t>
    </rPh>
    <phoneticPr fontId="1"/>
  </si>
  <si>
    <t>ｴｽﾛﾝﾊｲﾊﾟｰJW EFﾁｰｽﾞ</t>
    <phoneticPr fontId="1"/>
  </si>
  <si>
    <t>φ50×φ50</t>
    <phoneticPr fontId="1"/>
  </si>
  <si>
    <t>φ75×φ50～φ150×φ150</t>
    <phoneticPr fontId="1"/>
  </si>
  <si>
    <t>水道配水用ﾎﾟﾘｴﾁﾚﾝEF片受ﾁｰｽﾞ</t>
    <rPh sb="0" eb="2">
      <t>スイドウ</t>
    </rPh>
    <rPh sb="2" eb="5">
      <t>ハイスイヨウ</t>
    </rPh>
    <rPh sb="14" eb="15">
      <t>カタ</t>
    </rPh>
    <rPh sb="15" eb="16">
      <t>ウ</t>
    </rPh>
    <phoneticPr fontId="1"/>
  </si>
  <si>
    <t>ｴｽﾛﾝﾊｲﾊﾟｰJW EF片受ﾁｰｽﾞ</t>
    <rPh sb="14" eb="15">
      <t>カタ</t>
    </rPh>
    <rPh sb="15" eb="16">
      <t>ウ</t>
    </rPh>
    <phoneticPr fontId="1"/>
  </si>
  <si>
    <t>φ150×φ75～φ150×φ150</t>
    <phoneticPr fontId="1"/>
  </si>
  <si>
    <t>水道配水用ﾎﾟﾘｴﾁﾚﾝｽﾋﾟｺﾞｯﾄﾁｰｽﾞ</t>
    <rPh sb="0" eb="2">
      <t>スイドウ</t>
    </rPh>
    <rPh sb="2" eb="5">
      <t>ハイスイヨウ</t>
    </rPh>
    <phoneticPr fontId="1"/>
  </si>
  <si>
    <t>ｴｽﾛﾝﾊｲﾊﾟｰJW SPﾁｰｽﾞ</t>
    <phoneticPr fontId="1"/>
  </si>
  <si>
    <t>水道配水用ﾎﾟﾘｴﾁﾚﾝﾌﾗﾝｼﾞ付EF両受ﾁｰｽﾞ</t>
    <rPh sb="0" eb="2">
      <t>スイドウ</t>
    </rPh>
    <rPh sb="2" eb="5">
      <t>ハイスイヨウ</t>
    </rPh>
    <rPh sb="17" eb="18">
      <t>ツ</t>
    </rPh>
    <rPh sb="20" eb="21">
      <t>リョウ</t>
    </rPh>
    <rPh sb="21" eb="22">
      <t>ウ</t>
    </rPh>
    <phoneticPr fontId="1"/>
  </si>
  <si>
    <t>RF形SUSﾌﾗﾝｼﾞ</t>
    <rPh sb="2" eb="3">
      <t>カタ</t>
    </rPh>
    <phoneticPr fontId="1"/>
  </si>
  <si>
    <t>7.5K  RFｶﾞｽｹｯﾄ含む</t>
    <rPh sb="14" eb="15">
      <t>フク</t>
    </rPh>
    <phoneticPr fontId="1"/>
  </si>
  <si>
    <t>10K  RFｶﾞｽｹｯﾄ含む</t>
    <rPh sb="13" eb="14">
      <t>フク</t>
    </rPh>
    <phoneticPr fontId="1"/>
  </si>
  <si>
    <t>ｴｽﾛﾝﾊｲﾊﾟｰJW ﾌﾗﾝｼﾞ付EFﾁｰｽﾞF形</t>
    <rPh sb="17" eb="18">
      <t>ツキ</t>
    </rPh>
    <rPh sb="25" eb="26">
      <t>カタ</t>
    </rPh>
    <phoneticPr fontId="1"/>
  </si>
  <si>
    <t>ｴｽﾛﾝﾊｲﾊﾟｰJW ﾌﾗﾝｼﾞ付EFﾁｰｽﾞG形</t>
    <rPh sb="17" eb="18">
      <t>ツキ</t>
    </rPh>
    <rPh sb="25" eb="26">
      <t>カタ</t>
    </rPh>
    <phoneticPr fontId="1"/>
  </si>
  <si>
    <t>GF形SUSﾌﾗﾝｼﾞ</t>
    <rPh sb="2" eb="3">
      <t>カタ</t>
    </rPh>
    <phoneticPr fontId="1"/>
  </si>
  <si>
    <t>7.5K  GFｶﾞｽｹｯﾄ含む</t>
    <rPh sb="14" eb="15">
      <t>フク</t>
    </rPh>
    <phoneticPr fontId="1"/>
  </si>
  <si>
    <t>10K  GFｶﾞｽｹｯﾄ含む</t>
    <rPh sb="13" eb="14">
      <t>フク</t>
    </rPh>
    <phoneticPr fontId="1"/>
  </si>
  <si>
    <t>φ75×φ75～φ150×φ100</t>
    <phoneticPr fontId="1"/>
  </si>
  <si>
    <t>ｴｽﾛﾝﾊｲﾊﾟｰJW ﾌﾗﾝｼﾞ付EF片受ﾁｰｽﾞF形</t>
    <rPh sb="17" eb="18">
      <t>ツキ</t>
    </rPh>
    <rPh sb="20" eb="21">
      <t>カタ</t>
    </rPh>
    <rPh sb="21" eb="22">
      <t>ウ</t>
    </rPh>
    <rPh sb="27" eb="28">
      <t>カタ</t>
    </rPh>
    <phoneticPr fontId="1"/>
  </si>
  <si>
    <t>φ150×φ75・φ150×φ100</t>
    <phoneticPr fontId="1"/>
  </si>
  <si>
    <t>水道配水用ﾎﾟﾘｴﾁﾚﾝﾌﾗﾝｼﾞ付EF片受ﾁｰｽﾞ</t>
    <rPh sb="0" eb="2">
      <t>スイドウ</t>
    </rPh>
    <rPh sb="2" eb="5">
      <t>ハイスイヨウ</t>
    </rPh>
    <rPh sb="17" eb="18">
      <t>ツ</t>
    </rPh>
    <rPh sb="20" eb="21">
      <t>カタ</t>
    </rPh>
    <rPh sb="21" eb="22">
      <t>ウ</t>
    </rPh>
    <phoneticPr fontId="1"/>
  </si>
  <si>
    <t>ｴｽﾛﾝﾊｲﾊﾟｰJW ﾌﾗﾝｼﾞ付EF片受ﾁｰｽﾞG形</t>
    <rPh sb="17" eb="18">
      <t>ツキ</t>
    </rPh>
    <rPh sb="20" eb="21">
      <t>カタ</t>
    </rPh>
    <rPh sb="21" eb="22">
      <t>ウ</t>
    </rPh>
    <rPh sb="27" eb="28">
      <t>カタ</t>
    </rPh>
    <phoneticPr fontId="1"/>
  </si>
  <si>
    <t>水道配水用ﾎﾟﾘｴﾁﾚﾝEF片受ﾚｼﾞｭｰｻｰ</t>
    <rPh sb="0" eb="2">
      <t>スイドウ</t>
    </rPh>
    <rPh sb="2" eb="5">
      <t>ハイスイヨウ</t>
    </rPh>
    <rPh sb="14" eb="15">
      <t>カタ</t>
    </rPh>
    <rPh sb="15" eb="16">
      <t>ウ</t>
    </rPh>
    <phoneticPr fontId="1"/>
  </si>
  <si>
    <t>ｴｽﾛﾝﾊｲﾊﾟｰJW EF片受ﾚﾃﾞｭｰｻ</t>
    <rPh sb="14" eb="15">
      <t>カタ</t>
    </rPh>
    <rPh sb="15" eb="16">
      <t>ウ</t>
    </rPh>
    <phoneticPr fontId="1"/>
  </si>
  <si>
    <t>φ75×φ50～φ150×φ100</t>
    <phoneticPr fontId="1"/>
  </si>
  <si>
    <t>水道配水用ﾎﾟﾘｴﾁﾚﾝｽﾋﾟｺﾞｯﾄﾚｼﾞｭｰｻｰ</t>
    <rPh sb="0" eb="2">
      <t>スイドウ</t>
    </rPh>
    <rPh sb="2" eb="5">
      <t>ハイスイヨウ</t>
    </rPh>
    <phoneticPr fontId="1"/>
  </si>
  <si>
    <t>ｴｽﾛﾝﾊｲﾊﾟｰJW ﾚﾃﾞｭｰｻ</t>
    <phoneticPr fontId="1"/>
  </si>
  <si>
    <t>水道配水用ﾎﾟﾘｴﾁﾚﾝEF90°両受曲管</t>
    <rPh sb="0" eb="2">
      <t>スイドウ</t>
    </rPh>
    <rPh sb="2" eb="5">
      <t>ハイスイヨウ</t>
    </rPh>
    <rPh sb="17" eb="18">
      <t>リョウ</t>
    </rPh>
    <rPh sb="18" eb="19">
      <t>ウ</t>
    </rPh>
    <rPh sb="19" eb="20">
      <t>キョク</t>
    </rPh>
    <rPh sb="20" eb="21">
      <t>カン</t>
    </rPh>
    <phoneticPr fontId="1"/>
  </si>
  <si>
    <t>ｴｽﾛﾝﾊｲﾊﾟｰJW EF90°ﾍﾞﾝﾄﾞ</t>
    <phoneticPr fontId="1"/>
  </si>
  <si>
    <t>水道配水用ﾎﾟﾘｴﾁﾚﾝEF45°両受曲管</t>
    <rPh sb="0" eb="2">
      <t>スイドウ</t>
    </rPh>
    <rPh sb="2" eb="5">
      <t>ハイスイヨウ</t>
    </rPh>
    <rPh sb="17" eb="18">
      <t>リョウ</t>
    </rPh>
    <rPh sb="18" eb="19">
      <t>ウ</t>
    </rPh>
    <rPh sb="19" eb="20">
      <t>キョク</t>
    </rPh>
    <rPh sb="20" eb="21">
      <t>カン</t>
    </rPh>
    <phoneticPr fontId="1"/>
  </si>
  <si>
    <t>ｴｽﾛﾝﾊｲﾊﾟｰJW EF45°ﾍﾞﾝﾄﾞ</t>
    <phoneticPr fontId="1"/>
  </si>
  <si>
    <t>水道配水用ﾎﾟﾘｴﾁﾚﾝEF22 1/2°両受曲管</t>
    <rPh sb="0" eb="2">
      <t>スイドウ</t>
    </rPh>
    <rPh sb="2" eb="5">
      <t>ハイスイヨウ</t>
    </rPh>
    <rPh sb="21" eb="22">
      <t>リョウ</t>
    </rPh>
    <rPh sb="22" eb="23">
      <t>ウ</t>
    </rPh>
    <rPh sb="23" eb="24">
      <t>キョク</t>
    </rPh>
    <rPh sb="24" eb="25">
      <t>カン</t>
    </rPh>
    <phoneticPr fontId="1"/>
  </si>
  <si>
    <t>ｴｽﾛﾝﾊｲﾊﾟｰJW EF22 1/2°ﾍﾞﾝﾄﾞ</t>
    <phoneticPr fontId="1"/>
  </si>
  <si>
    <t>水道配水用ﾎﾟﾘｴﾁﾚﾝEF11 1/4°両受曲管</t>
    <rPh sb="0" eb="2">
      <t>スイドウ</t>
    </rPh>
    <rPh sb="2" eb="5">
      <t>ハイスイヨウ</t>
    </rPh>
    <rPh sb="21" eb="22">
      <t>リョウ</t>
    </rPh>
    <rPh sb="22" eb="23">
      <t>ウ</t>
    </rPh>
    <rPh sb="23" eb="24">
      <t>キョク</t>
    </rPh>
    <rPh sb="24" eb="25">
      <t>カン</t>
    </rPh>
    <phoneticPr fontId="1"/>
  </si>
  <si>
    <t>ｴｽﾛﾝﾊｲﾊﾟｰJW EF11 1/4°ﾍﾞﾝﾄﾞ</t>
    <phoneticPr fontId="1"/>
  </si>
  <si>
    <t>水道配水用ﾎﾟﾘｴﾁﾚﾝEF90°片受曲管</t>
    <rPh sb="0" eb="2">
      <t>スイドウ</t>
    </rPh>
    <rPh sb="2" eb="5">
      <t>ハイスイヨウ</t>
    </rPh>
    <rPh sb="17" eb="18">
      <t>カタ</t>
    </rPh>
    <rPh sb="18" eb="19">
      <t>ウ</t>
    </rPh>
    <rPh sb="19" eb="20">
      <t>キョク</t>
    </rPh>
    <rPh sb="20" eb="21">
      <t>カン</t>
    </rPh>
    <phoneticPr fontId="1"/>
  </si>
  <si>
    <t>ｴｽﾛﾝﾊｲﾊﾟｰJW EF片受90°ﾍﾞﾝﾄﾞ</t>
    <rPh sb="14" eb="15">
      <t>カタ</t>
    </rPh>
    <rPh sb="15" eb="16">
      <t>ウ</t>
    </rPh>
    <phoneticPr fontId="1"/>
  </si>
  <si>
    <t>水道配水用ﾎﾟﾘｴﾁﾚﾝEF45°片受曲管</t>
    <rPh sb="0" eb="2">
      <t>スイドウ</t>
    </rPh>
    <rPh sb="2" eb="5">
      <t>ハイスイヨウ</t>
    </rPh>
    <rPh sb="17" eb="18">
      <t>カタ</t>
    </rPh>
    <rPh sb="18" eb="19">
      <t>ウ</t>
    </rPh>
    <rPh sb="19" eb="20">
      <t>キョク</t>
    </rPh>
    <rPh sb="20" eb="21">
      <t>カン</t>
    </rPh>
    <phoneticPr fontId="1"/>
  </si>
  <si>
    <t>ｴｽﾛﾝﾊｲﾊﾟｰJW EF片受45°ﾍﾞﾝﾄﾞ</t>
    <rPh sb="14" eb="15">
      <t>カタ</t>
    </rPh>
    <rPh sb="15" eb="16">
      <t>ウ</t>
    </rPh>
    <phoneticPr fontId="1"/>
  </si>
  <si>
    <t>水道配水用ﾎﾟﾘｴﾁﾚﾝEF22 1/2°片受曲管</t>
    <rPh sb="0" eb="2">
      <t>スイドウ</t>
    </rPh>
    <rPh sb="2" eb="5">
      <t>ハイスイヨウ</t>
    </rPh>
    <rPh sb="21" eb="22">
      <t>カタ</t>
    </rPh>
    <rPh sb="22" eb="23">
      <t>ウ</t>
    </rPh>
    <rPh sb="23" eb="24">
      <t>キョク</t>
    </rPh>
    <rPh sb="24" eb="25">
      <t>カン</t>
    </rPh>
    <phoneticPr fontId="1"/>
  </si>
  <si>
    <t>ｴｽﾛﾝﾊｲﾊﾟｰJW EF片受22 1/2°ﾍﾞﾝﾄﾞ</t>
    <rPh sb="14" eb="15">
      <t>カタ</t>
    </rPh>
    <rPh sb="15" eb="16">
      <t>ウ</t>
    </rPh>
    <phoneticPr fontId="1"/>
  </si>
  <si>
    <t>水道配水用ﾎﾟﾘｴﾁﾚﾝEF11 1/4°片受曲管</t>
    <rPh sb="0" eb="2">
      <t>スイドウ</t>
    </rPh>
    <rPh sb="2" eb="5">
      <t>ハイスイヨウ</t>
    </rPh>
    <rPh sb="21" eb="22">
      <t>カタ</t>
    </rPh>
    <rPh sb="22" eb="23">
      <t>ウ</t>
    </rPh>
    <rPh sb="23" eb="24">
      <t>キョク</t>
    </rPh>
    <rPh sb="24" eb="25">
      <t>カン</t>
    </rPh>
    <phoneticPr fontId="1"/>
  </si>
  <si>
    <t>ｴｽﾛﾝﾊｲﾊﾟｰJW EF片受11 1/4°ﾍﾞﾝﾄﾞ</t>
    <rPh sb="14" eb="15">
      <t>カタ</t>
    </rPh>
    <rPh sb="15" eb="16">
      <t>ウ</t>
    </rPh>
    <phoneticPr fontId="1"/>
  </si>
  <si>
    <t>水道配水用ﾎﾟﾘｴﾁﾚﾝ90°ｽﾋﾟｺﾞｯﾄ曲管</t>
    <rPh sb="0" eb="2">
      <t>スイドウ</t>
    </rPh>
    <rPh sb="2" eb="5">
      <t>ハイスイヨウ</t>
    </rPh>
    <rPh sb="22" eb="23">
      <t>キョク</t>
    </rPh>
    <rPh sb="23" eb="24">
      <t>カン</t>
    </rPh>
    <phoneticPr fontId="1"/>
  </si>
  <si>
    <t>ｴｽﾛﾝﾊｲﾊﾟｰJW 90°ﾍﾞﾝﾄﾞ</t>
    <phoneticPr fontId="1"/>
  </si>
  <si>
    <t>水道配水用ﾎﾟﾘｴﾁﾚﾝ45°ｽﾋﾟｺﾞｯﾄ曲管</t>
    <rPh sb="0" eb="2">
      <t>スイドウ</t>
    </rPh>
    <rPh sb="2" eb="5">
      <t>ハイスイヨウ</t>
    </rPh>
    <rPh sb="22" eb="23">
      <t>キョク</t>
    </rPh>
    <rPh sb="23" eb="24">
      <t>カン</t>
    </rPh>
    <phoneticPr fontId="1"/>
  </si>
  <si>
    <t>ｴｽﾛﾝﾊｲﾊﾟｰJW 45°ﾍﾞﾝﾄﾞ</t>
    <phoneticPr fontId="1"/>
  </si>
  <si>
    <t>水道配水用ﾎﾟﾘｴﾁﾚﾝ22 1/2°ｽﾋﾟｺﾞｯﾄ曲管</t>
    <rPh sb="0" eb="2">
      <t>スイドウ</t>
    </rPh>
    <rPh sb="2" eb="5">
      <t>ハイスイヨウ</t>
    </rPh>
    <rPh sb="26" eb="27">
      <t>キョク</t>
    </rPh>
    <rPh sb="27" eb="28">
      <t>カン</t>
    </rPh>
    <phoneticPr fontId="1"/>
  </si>
  <si>
    <t>ｴｽﾛﾝﾊｲﾊﾟｰJW 22 1/2°ﾍﾞﾝﾄﾞ</t>
    <phoneticPr fontId="1"/>
  </si>
  <si>
    <t>水道配水用ﾎﾟﾘｴﾁﾚﾝ11 1/4°ｽﾋﾟｺﾞｯﾄ曲管</t>
    <rPh sb="0" eb="2">
      <t>スイドウ</t>
    </rPh>
    <rPh sb="2" eb="5">
      <t>ハイスイヨウ</t>
    </rPh>
    <rPh sb="26" eb="27">
      <t>キョク</t>
    </rPh>
    <rPh sb="27" eb="28">
      <t>カン</t>
    </rPh>
    <phoneticPr fontId="1"/>
  </si>
  <si>
    <t>ｴｽﾛﾝﾊｲﾊﾟｰJW 11 1/4°ﾍﾞﾝﾄﾞ</t>
    <phoneticPr fontId="1"/>
  </si>
  <si>
    <t>水道配水用ﾎﾟﾘｴﾁﾚﾝEF両受Sﾍﾞﾝﾄﾞ</t>
    <rPh sb="0" eb="2">
      <t>スイドウ</t>
    </rPh>
    <rPh sb="2" eb="5">
      <t>ハイスイヨウ</t>
    </rPh>
    <rPh sb="14" eb="15">
      <t>リョウ</t>
    </rPh>
    <rPh sb="15" eb="16">
      <t>ウ</t>
    </rPh>
    <phoneticPr fontId="1"/>
  </si>
  <si>
    <t>ｴｽﾛﾝﾊｲﾊﾟｰJW EF両受Sﾍﾞﾝﾄﾞ</t>
    <rPh sb="14" eb="15">
      <t>リョウ</t>
    </rPh>
    <rPh sb="15" eb="16">
      <t>ウ</t>
    </rPh>
    <phoneticPr fontId="1"/>
  </si>
  <si>
    <t>φ50×H300～H600</t>
    <phoneticPr fontId="1"/>
  </si>
  <si>
    <t>φ75～φ150×H300～H600</t>
    <phoneticPr fontId="1"/>
  </si>
  <si>
    <t>水道配水用ﾎﾟﾘｴﾁﾚﾝEF片受Sﾍﾞﾝﾄﾞ</t>
    <rPh sb="0" eb="2">
      <t>スイドウ</t>
    </rPh>
    <rPh sb="2" eb="5">
      <t>ハイスイヨウ</t>
    </rPh>
    <rPh sb="14" eb="15">
      <t>カタ</t>
    </rPh>
    <rPh sb="15" eb="16">
      <t>ウ</t>
    </rPh>
    <phoneticPr fontId="1"/>
  </si>
  <si>
    <t>ｴｽﾛﾝﾊｲﾊﾟｰJW EF片受Sﾍﾞﾝﾄﾞ</t>
    <rPh sb="14" eb="15">
      <t>カタ</t>
    </rPh>
    <rPh sb="15" eb="16">
      <t>ウ</t>
    </rPh>
    <phoneticPr fontId="1"/>
  </si>
  <si>
    <t>水道配水用ﾎﾟﾘｴﾁﾚﾝｽﾋﾟｺﾞｯﾄSﾍﾞﾝﾄﾞ</t>
    <rPh sb="0" eb="2">
      <t>スイドウ</t>
    </rPh>
    <rPh sb="2" eb="5">
      <t>ハイスイヨウ</t>
    </rPh>
    <phoneticPr fontId="1"/>
  </si>
  <si>
    <t>ｴｽﾛﾝﾊｲﾊﾟｰJW ｽﾋﾟｺﾞｯﾄSﾍﾞﾝﾄﾞ</t>
    <phoneticPr fontId="1"/>
  </si>
  <si>
    <t>水道配水用ﾎﾟﾘｴﾁﾚﾝEF短管1号</t>
    <rPh sb="0" eb="2">
      <t>スイドウ</t>
    </rPh>
    <rPh sb="2" eb="5">
      <t>ハイスイヨウ</t>
    </rPh>
    <rPh sb="14" eb="15">
      <t>タン</t>
    </rPh>
    <rPh sb="15" eb="16">
      <t>カン</t>
    </rPh>
    <rPh sb="17" eb="18">
      <t>ゴウ</t>
    </rPh>
    <phoneticPr fontId="1"/>
  </si>
  <si>
    <t>ｴｽﾛﾝﾊｲﾊﾟｰJW EFﾌﾗﾝｼﾞ短管F形</t>
    <rPh sb="19" eb="20">
      <t>タン</t>
    </rPh>
    <rPh sb="20" eb="21">
      <t>カン</t>
    </rPh>
    <rPh sb="22" eb="23">
      <t>カタ</t>
    </rPh>
    <phoneticPr fontId="1"/>
  </si>
  <si>
    <t>ｴｽﾛﾝﾊｲﾊﾟｰJW EFﾌﾗﾝｼﾞ短管G形</t>
    <rPh sb="19" eb="20">
      <t>タン</t>
    </rPh>
    <rPh sb="20" eb="21">
      <t>カン</t>
    </rPh>
    <rPh sb="22" eb="23">
      <t>カタ</t>
    </rPh>
    <phoneticPr fontId="1"/>
  </si>
  <si>
    <t>水道配水用ﾎﾟﾘｴﾁﾚﾝ短管2号</t>
    <rPh sb="0" eb="2">
      <t>スイドウ</t>
    </rPh>
    <rPh sb="2" eb="5">
      <t>ハイスイヨウ</t>
    </rPh>
    <rPh sb="12" eb="13">
      <t>タン</t>
    </rPh>
    <rPh sb="13" eb="14">
      <t>カン</t>
    </rPh>
    <rPh sb="15" eb="16">
      <t>ゴウ</t>
    </rPh>
    <phoneticPr fontId="1"/>
  </si>
  <si>
    <t>ｴｽﾛﾝﾊｲﾊﾟｰJW ﾌﾗﾝｼﾞ短管F形</t>
    <rPh sb="17" eb="18">
      <t>タン</t>
    </rPh>
    <rPh sb="18" eb="19">
      <t>カン</t>
    </rPh>
    <rPh sb="20" eb="21">
      <t>カタ</t>
    </rPh>
    <phoneticPr fontId="1"/>
  </si>
  <si>
    <t>ｴｽﾛﾝﾊｲﾊﾟｰJW ﾌﾗﾝｼﾞ短管G形</t>
    <rPh sb="17" eb="18">
      <t>タン</t>
    </rPh>
    <rPh sb="18" eb="19">
      <t>カン</t>
    </rPh>
    <rPh sb="20" eb="21">
      <t>カタ</t>
    </rPh>
    <phoneticPr fontId="1"/>
  </si>
  <si>
    <t>水道配水用ﾎﾟﾘｴﾁﾚﾝEFｷｬｯﾌﾟ</t>
    <rPh sb="0" eb="2">
      <t>スイドウ</t>
    </rPh>
    <rPh sb="2" eb="5">
      <t>ハイスイヨウ</t>
    </rPh>
    <phoneticPr fontId="1"/>
  </si>
  <si>
    <t>ｴｽﾛﾝﾊｲﾊﾟｰJW EFｷｬｯﾌﾟ</t>
    <phoneticPr fontId="1"/>
  </si>
  <si>
    <t>φ50×φ20・φ25</t>
    <phoneticPr fontId="1"/>
  </si>
  <si>
    <t>鋳鉄用水道用A形ﾎﾞｰﾙ式ｻﾄﾞﾙ付分水栓</t>
    <rPh sb="0" eb="2">
      <t>チュウテツ</t>
    </rPh>
    <rPh sb="2" eb="3">
      <t>ヨウ</t>
    </rPh>
    <rPh sb="3" eb="6">
      <t>スイドウヨウ</t>
    </rPh>
    <rPh sb="7" eb="8">
      <t>カタチ</t>
    </rPh>
    <rPh sb="12" eb="13">
      <t>シキ</t>
    </rPh>
    <rPh sb="17" eb="18">
      <t>ツキ</t>
    </rPh>
    <rPh sb="18" eb="21">
      <t>ブンスイセン</t>
    </rPh>
    <phoneticPr fontId="1"/>
  </si>
  <si>
    <t>砲金製閉栓ｷｬｯﾌﾟ</t>
    <rPh sb="0" eb="2">
      <t>ホウキン</t>
    </rPh>
    <rPh sb="2" eb="3">
      <t>セイ</t>
    </rPh>
    <rPh sb="3" eb="5">
      <t>ヘイセン</t>
    </rPh>
    <phoneticPr fontId="1"/>
  </si>
  <si>
    <t>銅ｺｱ</t>
    <rPh sb="0" eb="1">
      <t>ドウ</t>
    </rPh>
    <phoneticPr fontId="1"/>
  </si>
  <si>
    <t>ﾎﾟﾘｴﾁﾚﾝ用水道用A形ﾎﾞｰﾙ式ｻﾄﾞﾙ付分水栓</t>
    <rPh sb="7" eb="8">
      <t>ヨウ</t>
    </rPh>
    <rPh sb="8" eb="11">
      <t>スイドウヨウ</t>
    </rPh>
    <rPh sb="12" eb="13">
      <t>カタチ</t>
    </rPh>
    <rPh sb="17" eb="18">
      <t>シキ</t>
    </rPh>
    <rPh sb="22" eb="23">
      <t>ツキ</t>
    </rPh>
    <rPh sb="23" eb="26">
      <t>ブンスイセン</t>
    </rPh>
    <phoneticPr fontId="1"/>
  </si>
  <si>
    <t>塩ﾋﾞ・鋼管用水道用A形ﾎﾞｰﾙ式ｻﾄﾞﾙ付分水栓</t>
    <rPh sb="0" eb="1">
      <t>シオ</t>
    </rPh>
    <rPh sb="3" eb="5">
      <t>コウカン</t>
    </rPh>
    <rPh sb="5" eb="6">
      <t>ヨウ</t>
    </rPh>
    <rPh sb="6" eb="7">
      <t>ヨウ</t>
    </rPh>
    <rPh sb="7" eb="10">
      <t>スイドウヨウ</t>
    </rPh>
    <rPh sb="11" eb="12">
      <t>カタチ</t>
    </rPh>
    <rPh sb="16" eb="17">
      <t>シキ</t>
    </rPh>
    <rPh sb="21" eb="22">
      <t>ツキ</t>
    </rPh>
    <rPh sb="22" eb="25">
      <t>ブンスイセン</t>
    </rPh>
    <phoneticPr fontId="1"/>
  </si>
  <si>
    <t>水道用鉛ﾚｽ砲金製両めねじ式ﾎﾞｰﾙ止水栓</t>
    <rPh sb="0" eb="3">
      <t>スイドウヨウ</t>
    </rPh>
    <rPh sb="3" eb="4">
      <t>ナマリ</t>
    </rPh>
    <rPh sb="6" eb="8">
      <t>ホウキン</t>
    </rPh>
    <rPh sb="8" eb="9">
      <t>セイ</t>
    </rPh>
    <rPh sb="9" eb="10">
      <t>リョウ</t>
    </rPh>
    <rPh sb="13" eb="14">
      <t>シキ</t>
    </rPh>
    <rPh sb="18" eb="21">
      <t>シスイセン</t>
    </rPh>
    <phoneticPr fontId="1"/>
  </si>
  <si>
    <t>P</t>
    <phoneticPr fontId="1"/>
  </si>
  <si>
    <t>K形鋳鉄用異種管継手</t>
    <rPh sb="1" eb="2">
      <t>カタ</t>
    </rPh>
    <rPh sb="2" eb="4">
      <t>チュウテツ</t>
    </rPh>
    <rPh sb="4" eb="5">
      <t>ヨウ</t>
    </rPh>
    <rPh sb="5" eb="7">
      <t>イシュ</t>
    </rPh>
    <rPh sb="7" eb="8">
      <t>カン</t>
    </rPh>
    <rPh sb="8" eb="9">
      <t>ツギ</t>
    </rPh>
    <rPh sb="9" eb="10">
      <t>テ</t>
    </rPh>
    <phoneticPr fontId="1"/>
  </si>
  <si>
    <t>ｴｽﾛﾝﾊｲﾊﾟｰJW ﾀﾞｸﾀｲﾙ鋳鉄管用異種管継手K形</t>
    <rPh sb="18" eb="20">
      <t>チュウテツ</t>
    </rPh>
    <rPh sb="20" eb="21">
      <t>カン</t>
    </rPh>
    <rPh sb="21" eb="22">
      <t>ヨウ</t>
    </rPh>
    <rPh sb="22" eb="24">
      <t>イシュ</t>
    </rPh>
    <rPh sb="24" eb="25">
      <t>カン</t>
    </rPh>
    <rPh sb="25" eb="26">
      <t>ツギ</t>
    </rPh>
    <rPh sb="26" eb="27">
      <t>テ</t>
    </rPh>
    <rPh sb="28" eb="29">
      <t>カタ</t>
    </rPh>
    <phoneticPr fontId="1"/>
  </si>
  <si>
    <t>G</t>
    <phoneticPr fontId="1"/>
  </si>
  <si>
    <t>φ75～φ150</t>
    <phoneticPr fontId="1"/>
  </si>
  <si>
    <t>PE挿口付FCDﾌﾗﾝｼﾞ付T字管</t>
    <rPh sb="2" eb="3">
      <t>サ</t>
    </rPh>
    <rPh sb="3" eb="4">
      <t>クチ</t>
    </rPh>
    <rPh sb="4" eb="5">
      <t>ツ</t>
    </rPh>
    <rPh sb="13" eb="14">
      <t>ツキ</t>
    </rPh>
    <rPh sb="15" eb="16">
      <t>ジ</t>
    </rPh>
    <rPh sb="16" eb="17">
      <t>カン</t>
    </rPh>
    <phoneticPr fontId="1"/>
  </si>
  <si>
    <t>ｴｽﾛﾝﾊｲﾊﾟｰJW PE挿し口付鋳鉄製T字管F形</t>
    <rPh sb="14" eb="15">
      <t>サ</t>
    </rPh>
    <rPh sb="16" eb="17">
      <t>クチ</t>
    </rPh>
    <rPh sb="17" eb="18">
      <t>ツ</t>
    </rPh>
    <rPh sb="18" eb="20">
      <t>チュウテツ</t>
    </rPh>
    <rPh sb="20" eb="21">
      <t>セイ</t>
    </rPh>
    <rPh sb="22" eb="23">
      <t>ジ</t>
    </rPh>
    <rPh sb="23" eb="24">
      <t>カン</t>
    </rPh>
    <rPh sb="25" eb="26">
      <t>カタ</t>
    </rPh>
    <phoneticPr fontId="1"/>
  </si>
  <si>
    <t>φ75～φ150×φ75</t>
    <phoneticPr fontId="1"/>
  </si>
  <si>
    <t>ｴｽﾛﾝﾊｲﾊﾟｰJW PE挿し口付鋳鉄製T字管G形</t>
    <rPh sb="14" eb="15">
      <t>サ</t>
    </rPh>
    <rPh sb="16" eb="17">
      <t>クチ</t>
    </rPh>
    <rPh sb="17" eb="18">
      <t>ツ</t>
    </rPh>
    <rPh sb="18" eb="20">
      <t>チュウテツ</t>
    </rPh>
    <rPh sb="20" eb="21">
      <t>セイ</t>
    </rPh>
    <rPh sb="22" eb="23">
      <t>ジ</t>
    </rPh>
    <rPh sb="23" eb="24">
      <t>カン</t>
    </rPh>
    <rPh sb="25" eb="26">
      <t>カタ</t>
    </rPh>
    <phoneticPr fontId="1"/>
  </si>
  <si>
    <t>PE挿口付FCDﾌﾗﾝｼﾞ短管</t>
    <rPh sb="2" eb="3">
      <t>サ</t>
    </rPh>
    <rPh sb="3" eb="4">
      <t>クチ</t>
    </rPh>
    <rPh sb="4" eb="5">
      <t>ツ</t>
    </rPh>
    <rPh sb="13" eb="14">
      <t>タン</t>
    </rPh>
    <rPh sb="14" eb="15">
      <t>カン</t>
    </rPh>
    <phoneticPr fontId="1"/>
  </si>
  <si>
    <t>ｴｽﾛﾝﾊｲﾊﾟｰJW PE挿し口付鋳鉄製ﾌﾗﾝｼﾞ短管G形</t>
    <rPh sb="14" eb="15">
      <t>サ</t>
    </rPh>
    <rPh sb="16" eb="17">
      <t>クチ</t>
    </rPh>
    <rPh sb="17" eb="18">
      <t>ツ</t>
    </rPh>
    <rPh sb="18" eb="20">
      <t>チュウテツ</t>
    </rPh>
    <rPh sb="20" eb="21">
      <t>セイ</t>
    </rPh>
    <rPh sb="26" eb="27">
      <t>タン</t>
    </rPh>
    <rPh sb="27" eb="28">
      <t>カン</t>
    </rPh>
    <rPh sb="29" eb="30">
      <t>カタ</t>
    </rPh>
    <phoneticPr fontId="1"/>
  </si>
  <si>
    <t>φ50～φ150</t>
    <phoneticPr fontId="1"/>
  </si>
  <si>
    <t>ｴｽﾛﾝﾊｲﾊﾟｰJW PE挿し口付鋳鉄製ﾌﾗﾝｼﾞ短管F形</t>
    <rPh sb="14" eb="15">
      <t>サ</t>
    </rPh>
    <rPh sb="16" eb="17">
      <t>クチ</t>
    </rPh>
    <rPh sb="17" eb="18">
      <t>ツ</t>
    </rPh>
    <rPh sb="18" eb="20">
      <t>チュウテツ</t>
    </rPh>
    <rPh sb="20" eb="21">
      <t>セイ</t>
    </rPh>
    <rPh sb="26" eb="27">
      <t>タン</t>
    </rPh>
    <rPh sb="27" eb="28">
      <t>カン</t>
    </rPh>
    <rPh sb="29" eb="30">
      <t>カタ</t>
    </rPh>
    <phoneticPr fontId="1"/>
  </si>
  <si>
    <t>GX形鋳鉄用異種管継手</t>
    <rPh sb="2" eb="3">
      <t>カタ</t>
    </rPh>
    <rPh sb="3" eb="5">
      <t>チュウテツ</t>
    </rPh>
    <rPh sb="5" eb="6">
      <t>ヨウ</t>
    </rPh>
    <rPh sb="6" eb="8">
      <t>イシュ</t>
    </rPh>
    <rPh sb="8" eb="9">
      <t>カン</t>
    </rPh>
    <rPh sb="9" eb="10">
      <t>ツギ</t>
    </rPh>
    <rPh sb="10" eb="11">
      <t>テ</t>
    </rPh>
    <phoneticPr fontId="1"/>
  </si>
  <si>
    <t>ｴｽﾛﾝﾊｲﾊﾟｰJW GX形ﾀﾞｸﾀｲﾙ鋳鉄管用異種管継手</t>
    <rPh sb="14" eb="15">
      <t>カタ</t>
    </rPh>
    <rPh sb="21" eb="23">
      <t>チュウテツ</t>
    </rPh>
    <rPh sb="23" eb="24">
      <t>カン</t>
    </rPh>
    <rPh sb="24" eb="25">
      <t>ヨウ</t>
    </rPh>
    <rPh sb="25" eb="27">
      <t>イシュ</t>
    </rPh>
    <rPh sb="27" eb="28">
      <t>カン</t>
    </rPh>
    <rPh sb="28" eb="29">
      <t>ツギ</t>
    </rPh>
    <rPh sb="29" eb="30">
      <t>テ</t>
    </rPh>
    <phoneticPr fontId="1"/>
  </si>
  <si>
    <t>JWWA G 121準拠品</t>
    <rPh sb="10" eb="12">
      <t>ジュンキョ</t>
    </rPh>
    <rPh sb="12" eb="13">
      <t>ヒン</t>
    </rPh>
    <phoneticPr fontId="1"/>
  </si>
  <si>
    <t>GX形鋳鉄用異種管継手片落管</t>
    <rPh sb="2" eb="3">
      <t>カタ</t>
    </rPh>
    <rPh sb="3" eb="5">
      <t>チュウテツ</t>
    </rPh>
    <rPh sb="5" eb="6">
      <t>ヨウ</t>
    </rPh>
    <rPh sb="6" eb="8">
      <t>イシュ</t>
    </rPh>
    <rPh sb="8" eb="9">
      <t>カン</t>
    </rPh>
    <rPh sb="9" eb="10">
      <t>ツギ</t>
    </rPh>
    <rPh sb="10" eb="11">
      <t>テ</t>
    </rPh>
    <rPh sb="11" eb="12">
      <t>カタ</t>
    </rPh>
    <rPh sb="12" eb="13">
      <t>オ</t>
    </rPh>
    <rPh sb="13" eb="14">
      <t>カン</t>
    </rPh>
    <phoneticPr fontId="1"/>
  </si>
  <si>
    <t>φ75（D）×φ50（P）</t>
    <phoneticPr fontId="1"/>
  </si>
  <si>
    <t>W</t>
    <phoneticPr fontId="1"/>
  </si>
  <si>
    <t>硬質ﾎﾟﾘ塩化ﾋﾞﾆﾙ管類</t>
    <rPh sb="0" eb="2">
      <t>コウシツ</t>
    </rPh>
    <rPh sb="5" eb="7">
      <t>エンカ</t>
    </rPh>
    <rPh sb="11" eb="12">
      <t>カン</t>
    </rPh>
    <rPh sb="12" eb="13">
      <t>ルイ</t>
    </rPh>
    <phoneticPr fontId="1"/>
  </si>
  <si>
    <t>水道用硬質ﾎﾟﾘ塩化ﾋﾞﾆﾙ管</t>
    <rPh sb="0" eb="3">
      <t>スイドウヨウ</t>
    </rPh>
    <rPh sb="3" eb="5">
      <t>コウシツ</t>
    </rPh>
    <rPh sb="8" eb="10">
      <t>エンカ</t>
    </rPh>
    <rPh sb="14" eb="15">
      <t>カン</t>
    </rPh>
    <phoneticPr fontId="1"/>
  </si>
  <si>
    <t>K</t>
    <phoneticPr fontId="1"/>
  </si>
  <si>
    <t>φ13～φ150</t>
    <phoneticPr fontId="1"/>
  </si>
  <si>
    <t>水道用耐衝撃性硬質ﾎﾟﾘ塩化ﾋﾞﾆﾙ管</t>
    <rPh sb="0" eb="3">
      <t>スイドウヨウ</t>
    </rPh>
    <rPh sb="3" eb="4">
      <t>タイ</t>
    </rPh>
    <rPh sb="4" eb="6">
      <t>ショウゲキ</t>
    </rPh>
    <rPh sb="6" eb="7">
      <t>セイ</t>
    </rPh>
    <rPh sb="7" eb="9">
      <t>コウシツ</t>
    </rPh>
    <rPh sb="12" eb="14">
      <t>エンカ</t>
    </rPh>
    <rPh sb="18" eb="19">
      <t>カン</t>
    </rPh>
    <phoneticPr fontId="1"/>
  </si>
  <si>
    <t>水道用ｴｽﾛﾝHIﾊﾟｲﾌﾟ･ｺﾞｰﾙﾄﾞ+</t>
    <rPh sb="0" eb="3">
      <t>スイドウヨウ</t>
    </rPh>
    <phoneticPr fontId="1"/>
  </si>
  <si>
    <t>水道用ｴｽﾛﾝﾊﾟｲﾌﾟ</t>
    <rPh sb="0" eb="3">
      <t>スイドウヨウ</t>
    </rPh>
    <phoneticPr fontId="1"/>
  </si>
  <si>
    <t>継手類</t>
    <rPh sb="0" eb="1">
      <t>ツギ</t>
    </rPh>
    <rPh sb="1" eb="2">
      <t>テ</t>
    </rPh>
    <rPh sb="2" eb="3">
      <t>ルイ</t>
    </rPh>
    <phoneticPr fontId="1"/>
  </si>
  <si>
    <t>水道用TSｴﾙﾎﾞ</t>
    <rPh sb="0" eb="3">
      <t>スイドウヨウ</t>
    </rPh>
    <phoneticPr fontId="1"/>
  </si>
  <si>
    <t>水道用ｴｽﾛﾝTS継手ｿｹｯﾄ</t>
    <rPh sb="0" eb="3">
      <t>スイドウヨウ</t>
    </rPh>
    <rPh sb="9" eb="10">
      <t>ツギ</t>
    </rPh>
    <rPh sb="10" eb="11">
      <t>テ</t>
    </rPh>
    <phoneticPr fontId="1"/>
  </si>
  <si>
    <t>水道用TSｿｹｯﾄ</t>
    <rPh sb="0" eb="3">
      <t>スイドウヨウ</t>
    </rPh>
    <phoneticPr fontId="1"/>
  </si>
  <si>
    <t>水道用ｴｽﾛﾝTS継手ｴﾙﾎﾞ</t>
    <rPh sb="0" eb="3">
      <t>スイドウヨウ</t>
    </rPh>
    <rPh sb="9" eb="10">
      <t>ツギ</t>
    </rPh>
    <rPh sb="10" eb="11">
      <t>テ</t>
    </rPh>
    <phoneticPr fontId="1"/>
  </si>
  <si>
    <t>φ13～φ50</t>
    <phoneticPr fontId="1"/>
  </si>
  <si>
    <t>水道用TS45°ｴﾙﾎﾞ</t>
    <rPh sb="0" eb="3">
      <t>スイドウヨウ</t>
    </rPh>
    <phoneticPr fontId="1"/>
  </si>
  <si>
    <t>水道用ｴｽﾛﾝTS継手45°ｴﾙﾎﾞ</t>
    <rPh sb="0" eb="3">
      <t>スイドウヨウ</t>
    </rPh>
    <rPh sb="9" eb="10">
      <t>ツギ</t>
    </rPh>
    <rPh sb="10" eb="11">
      <t>テ</t>
    </rPh>
    <phoneticPr fontId="1"/>
  </si>
  <si>
    <t>水道用TSﾁｰｽﾞ</t>
    <rPh sb="0" eb="3">
      <t>スイドウヨウ</t>
    </rPh>
    <phoneticPr fontId="1"/>
  </si>
  <si>
    <t>水道用ｴｽﾛﾝTS継手ﾁｰｽﾞ</t>
    <rPh sb="0" eb="3">
      <t>スイドウヨウ</t>
    </rPh>
    <rPh sb="9" eb="10">
      <t>ツギ</t>
    </rPh>
    <rPh sb="10" eb="11">
      <t>テ</t>
    </rPh>
    <phoneticPr fontId="1"/>
  </si>
  <si>
    <t>φ13×φ13～φ50×φ50</t>
    <phoneticPr fontId="1"/>
  </si>
  <si>
    <t>水道用TS径違いｿｹｯﾄ</t>
    <rPh sb="0" eb="3">
      <t>スイドウヨウ</t>
    </rPh>
    <rPh sb="5" eb="6">
      <t>ケイ</t>
    </rPh>
    <rPh sb="6" eb="7">
      <t>チガ</t>
    </rPh>
    <phoneticPr fontId="1"/>
  </si>
  <si>
    <t>水道用ｴｽﾛﾝTS継手径違いｿｹｯﾄ</t>
    <rPh sb="0" eb="3">
      <t>スイドウヨウ</t>
    </rPh>
    <rPh sb="9" eb="10">
      <t>ツギ</t>
    </rPh>
    <rPh sb="10" eb="11">
      <t>テ</t>
    </rPh>
    <rPh sb="11" eb="12">
      <t>ケイ</t>
    </rPh>
    <rPh sb="12" eb="13">
      <t>チガ</t>
    </rPh>
    <phoneticPr fontId="1"/>
  </si>
  <si>
    <t>φ20×φ13～φ50×φ40</t>
    <phoneticPr fontId="1"/>
  </si>
  <si>
    <t>φ20×φ13～φ25×φ20</t>
    <phoneticPr fontId="1"/>
  </si>
  <si>
    <t>φ40×φ25</t>
    <phoneticPr fontId="1"/>
  </si>
  <si>
    <t>φ50×φ40</t>
    <phoneticPr fontId="1"/>
  </si>
  <si>
    <t>水道用TS径違いﾁｰｽﾞ</t>
    <rPh sb="0" eb="3">
      <t>スイドウヨウ</t>
    </rPh>
    <rPh sb="5" eb="6">
      <t>ケイ</t>
    </rPh>
    <rPh sb="6" eb="7">
      <t>チガ</t>
    </rPh>
    <phoneticPr fontId="1"/>
  </si>
  <si>
    <t>水道用ｴｽﾛﾝTS継手径違いﾁｰｽﾞ</t>
    <rPh sb="0" eb="3">
      <t>スイドウヨウ</t>
    </rPh>
    <rPh sb="9" eb="10">
      <t>ツギ</t>
    </rPh>
    <rPh sb="10" eb="11">
      <t>テ</t>
    </rPh>
    <rPh sb="11" eb="12">
      <t>ケイ</t>
    </rPh>
    <rPh sb="12" eb="13">
      <t>チガ</t>
    </rPh>
    <phoneticPr fontId="1"/>
  </si>
  <si>
    <t>水道用TSﾊﾞﾙﾌﾞｿｹｯﾄ</t>
    <rPh sb="0" eb="3">
      <t>スイドウヨウ</t>
    </rPh>
    <phoneticPr fontId="1"/>
  </si>
  <si>
    <t>水道用ｴｽﾛﾝTS継手ｲﾝｻｰﾄﾊﾞﾙﾌﾞｿｹｯﾄⅠ型</t>
    <rPh sb="0" eb="3">
      <t>スイドウヨウ</t>
    </rPh>
    <rPh sb="9" eb="10">
      <t>ツギ</t>
    </rPh>
    <rPh sb="10" eb="11">
      <t>テ</t>
    </rPh>
    <rPh sb="26" eb="27">
      <t>カタ</t>
    </rPh>
    <phoneticPr fontId="1"/>
  </si>
  <si>
    <t>水道用TSｷｬｯﾌﾟ</t>
    <rPh sb="0" eb="3">
      <t>スイドウヨウ</t>
    </rPh>
    <phoneticPr fontId="1"/>
  </si>
  <si>
    <t>水道用ｴｽﾛﾝTS継手ｷｬｯﾌﾟ</t>
    <rPh sb="0" eb="3">
      <t>スイドウヨウ</t>
    </rPh>
    <rPh sb="9" eb="10">
      <t>ツギ</t>
    </rPh>
    <rPh sb="10" eb="11">
      <t>テ</t>
    </rPh>
    <phoneticPr fontId="1"/>
  </si>
  <si>
    <t>水道用HIｿｹｯﾄ</t>
    <rPh sb="0" eb="3">
      <t>スイドウヨウ</t>
    </rPh>
    <phoneticPr fontId="1"/>
  </si>
  <si>
    <t>水道用ｴｽﾛﾝHI-TS継手ｺﾞｰﾙﾄﾞｿｹｯﾄ</t>
    <rPh sb="0" eb="3">
      <t>スイドウヨウ</t>
    </rPh>
    <rPh sb="12" eb="13">
      <t>ツギ</t>
    </rPh>
    <rPh sb="13" eb="14">
      <t>テ</t>
    </rPh>
    <phoneticPr fontId="1"/>
  </si>
  <si>
    <t>水道用HIｴﾙﾎﾞ</t>
    <rPh sb="0" eb="3">
      <t>スイドウヨウ</t>
    </rPh>
    <phoneticPr fontId="1"/>
  </si>
  <si>
    <t>水道用ｴｽﾛﾝHI-TS継手ｺﾞｰﾙﾄﾞｴﾙﾎﾞ</t>
    <rPh sb="0" eb="3">
      <t>スイドウヨウ</t>
    </rPh>
    <rPh sb="12" eb="13">
      <t>ツギ</t>
    </rPh>
    <rPh sb="13" eb="14">
      <t>テ</t>
    </rPh>
    <phoneticPr fontId="1"/>
  </si>
  <si>
    <t>水道用HI45°ｴﾙﾎﾞ</t>
    <rPh sb="0" eb="3">
      <t>スイドウヨウ</t>
    </rPh>
    <phoneticPr fontId="1"/>
  </si>
  <si>
    <t>水道用ｴｽﾛﾝHI-TS継手ｺﾞｰﾙﾄﾞ45°ｴﾙﾎﾞ</t>
    <rPh sb="0" eb="3">
      <t>スイドウヨウ</t>
    </rPh>
    <rPh sb="12" eb="13">
      <t>ツギ</t>
    </rPh>
    <rPh sb="13" eb="14">
      <t>テ</t>
    </rPh>
    <phoneticPr fontId="1"/>
  </si>
  <si>
    <t>水道用HIﾁｰｽﾞ</t>
    <rPh sb="0" eb="3">
      <t>スイドウヨウ</t>
    </rPh>
    <phoneticPr fontId="1"/>
  </si>
  <si>
    <t>水道用ｴｽﾛﾝHI-TS継手ｺﾞｰﾙﾄﾞﾁｰｽﾞ</t>
    <rPh sb="0" eb="3">
      <t>スイドウヨウ</t>
    </rPh>
    <rPh sb="12" eb="13">
      <t>ツギ</t>
    </rPh>
    <rPh sb="13" eb="14">
      <t>テ</t>
    </rPh>
    <phoneticPr fontId="1"/>
  </si>
  <si>
    <t>水道用HIﾊﾞﾙﾌﾞｿｹｯﾄ</t>
    <rPh sb="0" eb="3">
      <t>スイドウヨウ</t>
    </rPh>
    <phoneticPr fontId="1"/>
  </si>
  <si>
    <t>水道用ｴｽﾛﾝHI-TS継手ｲﾝｻｰﾄﾊﾞﾙﾌﾞｿｹｯﾄ</t>
    <rPh sb="0" eb="3">
      <t>スイドウヨウ</t>
    </rPh>
    <rPh sb="12" eb="13">
      <t>ツギ</t>
    </rPh>
    <rPh sb="13" eb="14">
      <t>テ</t>
    </rPh>
    <phoneticPr fontId="1"/>
  </si>
  <si>
    <t>水道用HIｷｬｯﾌﾟ</t>
    <rPh sb="0" eb="3">
      <t>スイドウヨウ</t>
    </rPh>
    <phoneticPr fontId="1"/>
  </si>
  <si>
    <t>水道用ｴｽﾛﾝHI-TS継手ｺﾞｰﾙﾄﾞｷｬｯﾌﾟ</t>
    <rPh sb="0" eb="3">
      <t>スイドウヨウ</t>
    </rPh>
    <rPh sb="12" eb="13">
      <t>ツギ</t>
    </rPh>
    <rPh sb="13" eb="14">
      <t>テ</t>
    </rPh>
    <phoneticPr fontId="1"/>
  </si>
  <si>
    <t>W</t>
    <phoneticPr fontId="1"/>
  </si>
  <si>
    <t>水道用HI径違いｿｹｯﾄ</t>
    <rPh sb="0" eb="3">
      <t>スイドウヨウ</t>
    </rPh>
    <rPh sb="5" eb="6">
      <t>ケイ</t>
    </rPh>
    <rPh sb="6" eb="7">
      <t>チガ</t>
    </rPh>
    <phoneticPr fontId="1"/>
  </si>
  <si>
    <t>水道用ｴｽﾛﾝHI-TS継手ｺﾞｰﾙﾄﾞ径違いｿｹｯﾄ</t>
    <rPh sb="0" eb="3">
      <t>スイドウヨウ</t>
    </rPh>
    <rPh sb="12" eb="13">
      <t>ツギ</t>
    </rPh>
    <rPh sb="13" eb="14">
      <t>テ</t>
    </rPh>
    <rPh sb="20" eb="21">
      <t>ケイ</t>
    </rPh>
    <rPh sb="21" eb="22">
      <t>チガ</t>
    </rPh>
    <phoneticPr fontId="1"/>
  </si>
  <si>
    <t>水道用HI径違いﾁｰｽﾞ</t>
    <rPh sb="0" eb="3">
      <t>スイドウヨウ</t>
    </rPh>
    <rPh sb="5" eb="6">
      <t>ケイ</t>
    </rPh>
    <rPh sb="6" eb="7">
      <t>チガ</t>
    </rPh>
    <phoneticPr fontId="1"/>
  </si>
  <si>
    <t>水道用ｴｽﾛﾝHI-TS継手ｺﾞｰﾙﾄﾞ径違いﾁｰｽﾞ</t>
    <rPh sb="0" eb="3">
      <t>スイドウヨウ</t>
    </rPh>
    <rPh sb="12" eb="13">
      <t>ツギ</t>
    </rPh>
    <rPh sb="13" eb="14">
      <t>テ</t>
    </rPh>
    <rPh sb="20" eb="21">
      <t>ケイ</t>
    </rPh>
    <rPh sb="21" eb="22">
      <t>チガ</t>
    </rPh>
    <phoneticPr fontId="1"/>
  </si>
  <si>
    <t>水道用ｴｽﾛﾝHI継手透明ﾌﾞﾙｰｿｹｯﾄ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</si>
  <si>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JIS K 6743準拠品</t>
    <rPh sb="10" eb="12">
      <t>ジュンキョ</t>
    </rPh>
    <rPh sb="12" eb="13">
      <t>ヒン</t>
    </rPh>
    <phoneticPr fontId="1"/>
  </si>
  <si>
    <t>水道用HI透明ｿｹｯﾄ</t>
    <rPh sb="0" eb="3">
      <t>スイドウヨウ</t>
    </rPh>
    <rPh sb="5" eb="7">
      <t>トウメイ</t>
    </rPh>
    <phoneticPr fontId="1"/>
  </si>
  <si>
    <t>水道用HI透明ｴﾙﾎﾞ</t>
    <rPh sb="0" eb="3">
      <t>スイドウヨウ</t>
    </rPh>
    <rPh sb="5" eb="7">
      <t>トウメイ</t>
    </rPh>
    <phoneticPr fontId="1"/>
  </si>
  <si>
    <t>水道用ｴｽﾛﾝHI継手透明ﾌﾞﾙｰｴﾙﾎﾞ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</si>
  <si>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水道用HI透明45°ｴﾙﾎﾞ</t>
    <rPh sb="0" eb="3">
      <t>スイドウヨウ</t>
    </rPh>
    <rPh sb="5" eb="7">
      <t>トウメイ</t>
    </rPh>
    <phoneticPr fontId="1"/>
  </si>
  <si>
    <t>水道用ｴｽﾛﾝHI継手透明ﾌﾞﾙｰ45°ｴﾙﾎﾞ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</si>
  <si>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水道用HI透明ﾁｰｽﾞ</t>
    <rPh sb="0" eb="3">
      <t>スイドウヨウ</t>
    </rPh>
    <rPh sb="5" eb="7">
      <t>トウメイ</t>
    </rPh>
    <phoneticPr fontId="1"/>
  </si>
  <si>
    <t>水道用ｴｽﾛﾝHI継手透明ﾌﾞﾙｰﾁｰｽﾞ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</si>
  <si>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水道用HI透明ﾊﾞﾙﾌﾞｿｹｯﾄ</t>
    <rPh sb="0" eb="3">
      <t>スイドウヨウ</t>
    </rPh>
    <rPh sb="5" eb="7">
      <t>トウメイ</t>
    </rPh>
    <phoneticPr fontId="1"/>
  </si>
  <si>
    <t>水道用ｴｽﾛﾝHI継手透明ﾌﾞﾙｰｲﾝｻｰﾄﾊﾞﾙﾌﾞｿｹｯﾄ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</si>
  <si>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水道用HI透明ｷｬｯﾌﾟ</t>
    <rPh sb="0" eb="3">
      <t>スイドウヨウ</t>
    </rPh>
    <rPh sb="5" eb="7">
      <t>トウメイ</t>
    </rPh>
    <phoneticPr fontId="1"/>
  </si>
  <si>
    <t>水道用ｴｽﾛﾝHI継手透明ﾌﾞﾙｰｷｬｯﾌﾟ</t>
    <rPh sb="0" eb="3">
      <t>スイドウヨウ</t>
    </rPh>
    <rPh sb="9" eb="10">
      <t>ツギ</t>
    </rPh>
    <rPh sb="10" eb="11">
      <t>テ</t>
    </rPh>
    <rPh sb="11" eb="13">
      <t>トウメイ</t>
    </rPh>
    <phoneticPr fontId="1"/>
  </si>
  <si>
    <t>水道用HI透明径違いｿｹｯﾄ</t>
    <rPh sb="0" eb="3">
      <t>スイドウヨウ</t>
    </rPh>
    <rPh sb="5" eb="7">
      <t>トウメイ</t>
    </rPh>
    <rPh sb="7" eb="8">
      <t>ケイ</t>
    </rPh>
    <rPh sb="8" eb="9">
      <t>チガ</t>
    </rPh>
    <phoneticPr fontId="1"/>
  </si>
  <si>
    <t>水道用ｴｽﾛﾝHI継手透明ﾌﾞﾙｰ径違いｿｹｯﾄ</t>
    <rPh sb="0" eb="3">
      <t>スイドウヨウ</t>
    </rPh>
    <rPh sb="9" eb="10">
      <t>ツギ</t>
    </rPh>
    <rPh sb="10" eb="11">
      <t>テ</t>
    </rPh>
    <rPh sb="11" eb="13">
      <t>トウメイ</t>
    </rPh>
    <rPh sb="17" eb="18">
      <t>ケイ</t>
    </rPh>
    <rPh sb="18" eb="19">
      <t>チガ</t>
    </rPh>
    <phoneticPr fontId="1"/>
  </si>
  <si>
    <t>φ20×φ13～φ50×φ40</t>
    <phoneticPr fontId="1"/>
  </si>
  <si>
    <t>水道用HI透明径違いｿﾁｰｽﾞ</t>
    <rPh sb="0" eb="3">
      <t>スイドウヨウ</t>
    </rPh>
    <rPh sb="5" eb="7">
      <t>トウメイ</t>
    </rPh>
    <rPh sb="7" eb="8">
      <t>ケイ</t>
    </rPh>
    <rPh sb="8" eb="9">
      <t>チガ</t>
    </rPh>
    <phoneticPr fontId="1"/>
  </si>
  <si>
    <t>水道用ｴｽﾛﾝHI継手透明ﾌﾞﾙｰ径違いﾁｰｽﾞ</t>
    <rPh sb="0" eb="3">
      <t>スイドウヨウ</t>
    </rPh>
    <rPh sb="9" eb="10">
      <t>ツギ</t>
    </rPh>
    <rPh sb="10" eb="11">
      <t>テ</t>
    </rPh>
    <rPh sb="11" eb="13">
      <t>トウメイ</t>
    </rPh>
    <rPh sb="17" eb="18">
      <t>ケイ</t>
    </rPh>
    <rPh sb="18" eb="19">
      <t>チガ</t>
    </rPh>
    <phoneticPr fontId="1"/>
  </si>
  <si>
    <t>S</t>
    <phoneticPr fontId="1"/>
  </si>
  <si>
    <t>鋼管類</t>
    <rPh sb="0" eb="1">
      <t>コウ</t>
    </rPh>
    <rPh sb="1" eb="2">
      <t>カン</t>
    </rPh>
    <rPh sb="2" eb="3">
      <t>ルイ</t>
    </rPh>
    <phoneticPr fontId="1"/>
  </si>
  <si>
    <t>水道用硬質塩化ﾋﾞﾆﾙﾗｲﾆﾝｸﾞ鋼管</t>
    <rPh sb="0" eb="3">
      <t>スイドウヨウ</t>
    </rPh>
    <rPh sb="3" eb="5">
      <t>コウシツ</t>
    </rPh>
    <rPh sb="5" eb="7">
      <t>エンカ</t>
    </rPh>
    <rPh sb="17" eb="18">
      <t>コウ</t>
    </rPh>
    <rPh sb="18" eb="19">
      <t>カン</t>
    </rPh>
    <phoneticPr fontId="1"/>
  </si>
  <si>
    <t>ｴｽﾛﾝLP(SGP-VB)</t>
    <phoneticPr fontId="1"/>
  </si>
  <si>
    <t>φ15A～φ150A</t>
    <phoneticPr fontId="1"/>
  </si>
  <si>
    <t>K</t>
    <phoneticPr fontId="1"/>
  </si>
  <si>
    <t>水道用内外面硬質塩化ﾋﾞﾆﾙﾗｲﾆﾝｸﾞ鋼管</t>
    <rPh sb="0" eb="3">
      <t>スイドウヨウ</t>
    </rPh>
    <rPh sb="3" eb="4">
      <t>ナイ</t>
    </rPh>
    <rPh sb="4" eb="6">
      <t>ガイメン</t>
    </rPh>
    <rPh sb="6" eb="8">
      <t>コウシツ</t>
    </rPh>
    <rPh sb="8" eb="10">
      <t>エンカ</t>
    </rPh>
    <rPh sb="20" eb="21">
      <t>コウ</t>
    </rPh>
    <rPh sb="21" eb="22">
      <t>カン</t>
    </rPh>
    <phoneticPr fontId="1"/>
  </si>
  <si>
    <t>ｴｽﾛﾝWVLP(SGP-VD)</t>
    <phoneticPr fontId="1"/>
  </si>
  <si>
    <t>水道用ﾗｲﾆﾝｸﾞ鋼管用管端防食形ｴﾙﾎﾞ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</si>
  <si>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JWWA K 150準拠品</t>
    <rPh sb="10" eb="12">
      <t>ジュンキョ</t>
    </rPh>
    <rPh sb="12" eb="13">
      <t>ヒン</t>
    </rPh>
    <phoneticPr fontId="1"/>
  </si>
  <si>
    <t>ｴｽﾛﾝｴｽﾛｺｰﾄLX継手ｴﾙﾎﾞ</t>
    <rPh sb="12" eb="13">
      <t>ツギ</t>
    </rPh>
    <rPh sb="13" eb="14">
      <t>テ</t>
    </rPh>
    <phoneticPr fontId="1"/>
  </si>
  <si>
    <t>φ15A～φ100A</t>
    <phoneticPr fontId="1"/>
  </si>
  <si>
    <t>S</t>
    <phoneticPr fontId="1"/>
  </si>
  <si>
    <t>水道用ﾗｲﾆﾝｸﾞ鋼管用管端防食形45°ｴﾙﾎﾞ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</si>
  <si>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ｴｽﾛﾝｴｽﾛｺｰﾄLX継手45°ｴﾙﾎﾞ</t>
    <rPh sb="12" eb="13">
      <t>ツギ</t>
    </rPh>
    <rPh sb="13" eb="14">
      <t>テ</t>
    </rPh>
    <phoneticPr fontId="1"/>
  </si>
  <si>
    <t>水道用ﾗｲﾆﾝｸﾞ鋼管用管端防食形ｿｹｯﾄ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</si>
  <si>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ｴｽﾛﾝｴｽﾛｺｰﾄLX継手ｿｹｯﾄ</t>
    <rPh sb="12" eb="13">
      <t>ツギ</t>
    </rPh>
    <rPh sb="13" eb="14">
      <t>テ</t>
    </rPh>
    <phoneticPr fontId="1"/>
  </si>
  <si>
    <t>水道用ﾗｲﾆﾝｸﾞ鋼管用管端防食形ﾁｰｽﾞ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</si>
  <si>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ｴｽﾛﾝｴｽﾛｺｰﾄLX継手ﾁｰｽﾞ</t>
    <rPh sb="12" eb="13">
      <t>ツギ</t>
    </rPh>
    <rPh sb="13" eb="14">
      <t>テ</t>
    </rPh>
    <phoneticPr fontId="1"/>
  </si>
  <si>
    <t>φ15A×φ15A～φ100A×φ100A</t>
    <phoneticPr fontId="1"/>
  </si>
  <si>
    <t>水道用ﾗｲﾆﾝｸﾞ鋼管用管端防食形ﾆｯﾌﾟﾙ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</si>
  <si>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ｴｽﾛﾝｴｽﾛｺｰﾄLX継手ﾆｯﾌﾟﾙ</t>
    <rPh sb="12" eb="13">
      <t>ツギ</t>
    </rPh>
    <rPh sb="13" eb="14">
      <t>テ</t>
    </rPh>
    <phoneticPr fontId="1"/>
  </si>
  <si>
    <t>水道用ﾗｲﾆﾝｸﾞ鋼管用管端防食形ﾌﾟﾗｸﾞ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phoneticPr fontId="1"/>
  </si>
  <si>
    <t>ｴｽﾛﾝｴｽﾛｺｰﾄLX継手ﾌﾟﾗｸﾞ</t>
    <rPh sb="12" eb="13">
      <t>ツギ</t>
    </rPh>
    <rPh sb="13" eb="14">
      <t>テ</t>
    </rPh>
    <phoneticPr fontId="1"/>
  </si>
  <si>
    <t>水道用ﾗｲﾆﾝｸﾞ鋼管用管端防食形径違いｿｹｯﾄ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rPh sb="17" eb="18">
      <t>ケイ</t>
    </rPh>
    <rPh sb="18" eb="19">
      <t>チガ</t>
    </rPh>
    <phoneticPr fontId="1"/>
  </si>
  <si>
    <t>ｴｽﾛﾝｴｽﾛｺｰﾄLX継手径違いｿｹｯﾄ</t>
    <rPh sb="12" eb="13">
      <t>ツギ</t>
    </rPh>
    <rPh sb="13" eb="14">
      <t>テ</t>
    </rPh>
    <rPh sb="14" eb="15">
      <t>ケイ</t>
    </rPh>
    <rPh sb="15" eb="16">
      <t>チガ</t>
    </rPh>
    <phoneticPr fontId="1"/>
  </si>
  <si>
    <t>φ20A×φ15A～φ100A×φ80A</t>
    <phoneticPr fontId="1"/>
  </si>
  <si>
    <t>水道用ﾗｲﾆﾝｸﾞ鋼管用管端防食形径違いｴﾙﾎﾞ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rPh sb="17" eb="18">
      <t>ケイ</t>
    </rPh>
    <rPh sb="18" eb="19">
      <t>チガ</t>
    </rPh>
    <phoneticPr fontId="1"/>
  </si>
  <si>
    <t>ｴｽﾛﾝｴｽﾛｺｰﾄLX継手径違いｴﾙﾎﾞ</t>
    <rPh sb="12" eb="13">
      <t>ツギ</t>
    </rPh>
    <rPh sb="13" eb="14">
      <t>テ</t>
    </rPh>
    <rPh sb="14" eb="15">
      <t>ケイ</t>
    </rPh>
    <rPh sb="15" eb="16">
      <t>チガ</t>
    </rPh>
    <phoneticPr fontId="1"/>
  </si>
  <si>
    <t>水道用ﾗｲﾆﾝｸﾞ鋼管用管端防食形径違いﾁｰｽﾞ</t>
    <rPh sb="0" eb="3">
      <t>スイドウヨウ</t>
    </rPh>
    <rPh sb="9" eb="10">
      <t>コウ</t>
    </rPh>
    <rPh sb="10" eb="11">
      <t>カン</t>
    </rPh>
    <rPh sb="11" eb="12">
      <t>ヨウ</t>
    </rPh>
    <rPh sb="12" eb="13">
      <t>カン</t>
    </rPh>
    <rPh sb="13" eb="14">
      <t>ハシ</t>
    </rPh>
    <rPh sb="14" eb="16">
      <t>ボウショク</t>
    </rPh>
    <rPh sb="16" eb="17">
      <t>カタ</t>
    </rPh>
    <rPh sb="17" eb="18">
      <t>ケイ</t>
    </rPh>
    <rPh sb="18" eb="19">
      <t>チガ</t>
    </rPh>
    <phoneticPr fontId="1"/>
  </si>
  <si>
    <t>ｴｽﾛﾝｴｽﾛｺｰﾄLX継手径違いﾁｰｽﾞ</t>
    <rPh sb="12" eb="13">
      <t>ツギ</t>
    </rPh>
    <rPh sb="13" eb="14">
      <t>テ</t>
    </rPh>
    <rPh sb="14" eb="15">
      <t>ケイ</t>
    </rPh>
    <rPh sb="15" eb="16">
      <t>チガ</t>
    </rPh>
    <phoneticPr fontId="1"/>
  </si>
  <si>
    <t>ｴｽﾛﾝ保温ﾁｭｰﾌﾞｶｯﾄﾜﾝ</t>
    <rPh sb="4" eb="6">
      <t>ホオン</t>
    </rPh>
    <phoneticPr fontId="1"/>
  </si>
  <si>
    <t>E</t>
    <phoneticPr fontId="1"/>
  </si>
  <si>
    <t>硬質ﾎﾟﾘ塩化ﾋﾞﾆﾙ管用接着剤</t>
    <rPh sb="0" eb="2">
      <t>コウシツ</t>
    </rPh>
    <rPh sb="5" eb="7">
      <t>エンカ</t>
    </rPh>
    <rPh sb="11" eb="12">
      <t>カン</t>
    </rPh>
    <rPh sb="12" eb="13">
      <t>ヨウ</t>
    </rPh>
    <rPh sb="13" eb="15">
      <t>セッチャク</t>
    </rPh>
    <rPh sb="15" eb="16">
      <t>ザイ</t>
    </rPh>
    <phoneticPr fontId="1"/>
  </si>
  <si>
    <t>ｴｽﾛﾝ接着剤</t>
    <rPh sb="4" eb="6">
      <t>セッチャク</t>
    </rPh>
    <rPh sb="6" eb="7">
      <t>ザイ</t>
    </rPh>
    <phoneticPr fontId="1"/>
  </si>
  <si>
    <t>JWWA S 101準拠品</t>
    <rPh sb="10" eb="12">
      <t>ジュンキョ</t>
    </rPh>
    <rPh sb="12" eb="13">
      <t>ヒン</t>
    </rPh>
    <phoneticPr fontId="1"/>
  </si>
  <si>
    <t>ﾎﾟﾘｴﾁﾚﾝ二層管用水道用A形ﾎﾞｰﾙ式ｻﾄﾞﾙ付分水栓</t>
    <rPh sb="7" eb="8">
      <t>ニ</t>
    </rPh>
    <rPh sb="8" eb="9">
      <t>ソウ</t>
    </rPh>
    <rPh sb="9" eb="10">
      <t>ヨウ</t>
    </rPh>
    <rPh sb="10" eb="11">
      <t>ヨウ</t>
    </rPh>
    <rPh sb="11" eb="14">
      <t>スイドウヨウ</t>
    </rPh>
    <rPh sb="15" eb="16">
      <t>カタチ</t>
    </rPh>
    <rPh sb="20" eb="21">
      <t>シキ</t>
    </rPh>
    <rPh sb="25" eb="26">
      <t>ツキ</t>
    </rPh>
    <rPh sb="26" eb="29">
      <t>ブンスイセン</t>
    </rPh>
    <phoneticPr fontId="1"/>
  </si>
  <si>
    <t>ﾎﾟﾘｴﾁﾚﾝ二層管用</t>
    <rPh sb="7" eb="8">
      <t>ニ</t>
    </rPh>
    <rPh sb="8" eb="9">
      <t>ソウ</t>
    </rPh>
    <rPh sb="9" eb="10">
      <t>カン</t>
    </rPh>
    <rPh sb="10" eb="11">
      <t>ヨウ</t>
    </rPh>
    <phoneticPr fontId="1"/>
  </si>
  <si>
    <t>（株）岡本</t>
  </si>
  <si>
    <t>D</t>
    <phoneticPr fontId="1"/>
  </si>
  <si>
    <t>φ75～φ75～φ400×φ400</t>
    <phoneticPr fontId="1"/>
  </si>
  <si>
    <t>φ100×φ75～φ400×φ350</t>
    <phoneticPr fontId="1"/>
  </si>
  <si>
    <t>φ75×φ75～φ200×φ200</t>
    <phoneticPr fontId="1"/>
  </si>
  <si>
    <t>φ300×φ200～φ400×φ400</t>
    <phoneticPr fontId="1"/>
  </si>
  <si>
    <t>φ300×φ100～φ400×φ400</t>
    <phoneticPr fontId="1"/>
  </si>
  <si>
    <t>φ300×φ100～φ400×φ350</t>
    <phoneticPr fontId="1"/>
  </si>
  <si>
    <t>φ75×φ75～φ400×φ400</t>
    <phoneticPr fontId="1"/>
  </si>
  <si>
    <t>　水道用資材等指定承認一覧表（（株）竹村製作所）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20">
      <t>タケムラ</t>
    </rPh>
    <rPh sb="20" eb="23">
      <t>セイサクショ</t>
    </rPh>
    <phoneticPr fontId="1"/>
  </si>
  <si>
    <t>（株）竹村製作所</t>
  </si>
  <si>
    <t>ﾒｰﾀｰｼﾞｮｲﾝﾄCME-Z1UG</t>
    <phoneticPr fontId="1"/>
  </si>
  <si>
    <t>（株）ＳＤＣ田中</t>
  </si>
  <si>
    <t>ﾌﾗﾝｼﾞ接合用絶縁六角ﾎﾞﾙﾄﾅｯﾄ</t>
    <rPh sb="5" eb="7">
      <t>セツゴウ</t>
    </rPh>
    <rPh sb="7" eb="8">
      <t>ヨウ</t>
    </rPh>
    <rPh sb="8" eb="10">
      <t>ゼツエン</t>
    </rPh>
    <rPh sb="10" eb="12">
      <t>ロッカク</t>
    </rPh>
    <phoneticPr fontId="1"/>
  </si>
  <si>
    <t>SDC防食ﾎﾞﾙﾄ</t>
    <rPh sb="3" eb="5">
      <t>ボウショク</t>
    </rPh>
    <phoneticPr fontId="1"/>
  </si>
  <si>
    <t>SUS304(焼付防止)</t>
    <rPh sb="7" eb="9">
      <t>ヤキツ</t>
    </rPh>
    <rPh sb="9" eb="11">
      <t>ボウシ</t>
    </rPh>
    <phoneticPr fontId="1"/>
  </si>
  <si>
    <t>7.5K</t>
    <phoneticPr fontId="1"/>
  </si>
  <si>
    <t>φ50～φ400</t>
    <phoneticPr fontId="1"/>
  </si>
  <si>
    <t>10K</t>
    <phoneticPr fontId="1"/>
  </si>
  <si>
    <t>ﾌﾗﾝｼﾞ接合用六角ﾎﾞﾙﾄﾅｯﾄ</t>
    <rPh sb="5" eb="7">
      <t>セツゴウ</t>
    </rPh>
    <rPh sb="7" eb="8">
      <t>ヨウ</t>
    </rPh>
    <rPh sb="9" eb="10">
      <t>ムスミ</t>
    </rPh>
    <phoneticPr fontId="1"/>
  </si>
  <si>
    <t>SDCﾎﾞﾙﾄ</t>
    <phoneticPr fontId="1"/>
  </si>
  <si>
    <t>G</t>
    <phoneticPr fontId="1"/>
  </si>
  <si>
    <t>SUS304/TOM絶縁六角ﾎﾞﾙﾄﾅｯﾄ</t>
    <rPh sb="10" eb="12">
      <t>ゼツエン</t>
    </rPh>
    <rPh sb="12" eb="14">
      <t>ロッカク</t>
    </rPh>
    <phoneticPr fontId="1"/>
  </si>
  <si>
    <t>（株）巴製作所</t>
  </si>
  <si>
    <t>ﾀｲｶﾐｯｸ40</t>
    <phoneticPr fontId="1"/>
  </si>
  <si>
    <t>（株）日邦バルブ</t>
  </si>
  <si>
    <t>　水道用資材等指定承認一覧表（（株）日邦バルブ）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19">
      <t>ニチ</t>
    </rPh>
    <rPh sb="19" eb="20">
      <t>ホウ</t>
    </rPh>
    <phoneticPr fontId="1"/>
  </si>
  <si>
    <t>（株）クボタケミックス</t>
  </si>
  <si>
    <t>ｽｰﾊﾟｰﾀﾌﾎﾟﾘ直管</t>
    <rPh sb="10" eb="11">
      <t>チョク</t>
    </rPh>
    <rPh sb="11" eb="12">
      <t>カン</t>
    </rPh>
    <phoneticPr fontId="1"/>
  </si>
  <si>
    <t>ｽｰﾊﾟｰﾀﾌﾎﾟﾘEF受口付直管</t>
    <rPh sb="12" eb="13">
      <t>ウ</t>
    </rPh>
    <rPh sb="13" eb="14">
      <t>クチ</t>
    </rPh>
    <rPh sb="14" eb="15">
      <t>ツ</t>
    </rPh>
    <rPh sb="15" eb="16">
      <t>チョク</t>
    </rPh>
    <rPh sb="16" eb="17">
      <t>カン</t>
    </rPh>
    <phoneticPr fontId="1"/>
  </si>
  <si>
    <t>ｽｰﾊﾟｰﾀﾌﾎﾟﾘEFｿｹｯﾄ</t>
    <phoneticPr fontId="1"/>
  </si>
  <si>
    <t>ｽｰﾊﾟｰﾀﾌﾎﾟﾘEFﾁｰｽﾞ</t>
    <phoneticPr fontId="1"/>
  </si>
  <si>
    <t>ｽｰﾊﾟｰﾀﾌﾎﾟﾘEF90°ﾍﾞﾝﾄﾞ</t>
    <phoneticPr fontId="1"/>
  </si>
  <si>
    <t>ｽｰﾊﾟｰﾀﾌﾎﾟﾘEF45°ﾍﾞﾝﾄﾞ</t>
    <phoneticPr fontId="1"/>
  </si>
  <si>
    <t>ｽｰﾊﾟｰﾀﾌﾎﾟﾘEF22 1/2°ﾍﾞﾝﾄﾞ</t>
    <phoneticPr fontId="1"/>
  </si>
  <si>
    <t>ｽｰﾊﾟｰﾀﾌﾎﾟﾘEF11 1/4°ﾍﾞﾝﾄﾞ</t>
    <phoneticPr fontId="1"/>
  </si>
  <si>
    <t>ｽｰﾊﾟｰﾀﾌﾎﾟﾘEF片受け90°ﾍﾞﾝﾄﾞ</t>
    <rPh sb="12" eb="13">
      <t>カタ</t>
    </rPh>
    <rPh sb="13" eb="14">
      <t>ウ</t>
    </rPh>
    <phoneticPr fontId="1"/>
  </si>
  <si>
    <t>ｽｰﾊﾟｰﾀﾌﾎﾟﾘEF片受け45°ﾍﾞﾝﾄﾞ</t>
    <rPh sb="12" eb="13">
      <t>カタ</t>
    </rPh>
    <rPh sb="13" eb="14">
      <t>ウ</t>
    </rPh>
    <phoneticPr fontId="1"/>
  </si>
  <si>
    <t>ｽｰﾊﾟｰﾀﾌﾎﾟﾘEF片受け22 1/2°ﾍﾞﾝﾄﾞ</t>
    <rPh sb="12" eb="13">
      <t>カタ</t>
    </rPh>
    <rPh sb="13" eb="14">
      <t>ウ</t>
    </rPh>
    <phoneticPr fontId="1"/>
  </si>
  <si>
    <t>ｽｰﾊﾟｰﾀﾌﾎﾟﾘEF片受け11 1/4°ﾍﾞﾝﾄﾞ</t>
    <rPh sb="12" eb="13">
      <t>カタ</t>
    </rPh>
    <rPh sb="13" eb="14">
      <t>ウ</t>
    </rPh>
    <phoneticPr fontId="1"/>
  </si>
  <si>
    <t>ｽｰﾊﾟｰﾀﾌﾎﾟﾘEFSﾍﾞﾝﾄﾞ</t>
    <phoneticPr fontId="1"/>
  </si>
  <si>
    <t>ｽｰﾊﾟｰﾀﾌﾎﾟﾘEF片受Sﾍﾞﾝﾄﾞ</t>
    <rPh sb="12" eb="13">
      <t>カタ</t>
    </rPh>
    <rPh sb="13" eb="14">
      <t>ウ</t>
    </rPh>
    <phoneticPr fontId="1"/>
  </si>
  <si>
    <t>ｽｰﾊﾟｰﾀﾌﾎﾟﾘEF片受ﾚﾃﾞｭｰｻ</t>
    <rPh sb="12" eb="13">
      <t>カタ</t>
    </rPh>
    <rPh sb="13" eb="14">
      <t>ウ</t>
    </rPh>
    <phoneticPr fontId="1"/>
  </si>
  <si>
    <t>ｽｰﾊﾟｰﾀﾌﾎﾟﾘEFｷｬｯﾌﾟ</t>
    <phoneticPr fontId="1"/>
  </si>
  <si>
    <t>RF形FCDﾌﾗﾝｼﾞ</t>
    <rPh sb="2" eb="3">
      <t>カタ</t>
    </rPh>
    <phoneticPr fontId="1"/>
  </si>
  <si>
    <t>GF形FCDﾌﾗﾝｼﾞ</t>
    <rPh sb="2" eb="3">
      <t>カタ</t>
    </rPh>
    <phoneticPr fontId="1"/>
  </si>
  <si>
    <t>ｽｰﾊﾟｰﾀﾌﾎﾟﾘﾌﾗﾝｼﾞ付EFﾁｰｽﾞ</t>
    <rPh sb="15" eb="16">
      <t>ツキ</t>
    </rPh>
    <phoneticPr fontId="1"/>
  </si>
  <si>
    <t>ｽｰﾊﾟｰﾀﾌﾎﾟﾘEF片受ﾌﾗﾝｼﾞ付ﾁｰｽﾞ</t>
    <rPh sb="12" eb="13">
      <t>カタ</t>
    </rPh>
    <rPh sb="13" eb="14">
      <t>ウ</t>
    </rPh>
    <rPh sb="19" eb="20">
      <t>ツキ</t>
    </rPh>
    <phoneticPr fontId="1"/>
  </si>
  <si>
    <t>φ50×φ50</t>
    <phoneticPr fontId="1"/>
  </si>
  <si>
    <t>ｽｰﾊﾟｰﾀﾌﾎﾟﾘEF片受ﾁｰｽﾞ</t>
    <rPh sb="12" eb="13">
      <t>カタ</t>
    </rPh>
    <rPh sb="13" eb="14">
      <t>ウ</t>
    </rPh>
    <phoneticPr fontId="1"/>
  </si>
  <si>
    <t>ｽｰﾊﾟｰﾀﾌﾎﾟﾘﾁｰｽﾞ</t>
    <phoneticPr fontId="1"/>
  </si>
  <si>
    <t>ｽｰﾊﾟｰﾀﾌﾎﾟﾘﾚﾃﾞｭｰｻ</t>
    <phoneticPr fontId="1"/>
  </si>
  <si>
    <t>ｽｰﾊﾟｰﾀﾌﾎﾟﾘSﾍﾞﾝﾄﾞ</t>
    <phoneticPr fontId="1"/>
  </si>
  <si>
    <t>ｽｰﾊﾟｰﾀﾌﾎﾟﾘEFﾌﾗﾝｼﾞRF形</t>
    <rPh sb="19" eb="20">
      <t>カタ</t>
    </rPh>
    <phoneticPr fontId="1"/>
  </si>
  <si>
    <t>ｽｰﾊﾟｰﾀﾌﾎﾟﾘEFﾌﾗﾝｼﾞGF形</t>
    <rPh sb="19" eb="20">
      <t>カタ</t>
    </rPh>
    <phoneticPr fontId="1"/>
  </si>
  <si>
    <t>ｽｰﾊﾟｰﾀﾌﾎﾟﾘEFSUSﾌﾗﾝｼﾞRF形</t>
    <rPh sb="22" eb="23">
      <t>カタ</t>
    </rPh>
    <phoneticPr fontId="1"/>
  </si>
  <si>
    <t>ｽｰﾊﾟｰﾀﾌﾎﾟﾘEFSUSﾌﾗﾝｼﾞGF形</t>
    <rPh sb="22" eb="23">
      <t>カタ</t>
    </rPh>
    <phoneticPr fontId="1"/>
  </si>
  <si>
    <t>ｽｰﾊﾟｰﾀﾌﾎﾟﾘ90°ｼｮｰﾄﾍﾞﾝﾄﾞ</t>
    <phoneticPr fontId="1"/>
  </si>
  <si>
    <t>ｽｰﾊﾟｰﾀﾌﾎﾟﾘ45°ｼｮｰﾄﾍﾞﾝﾄﾞ</t>
    <phoneticPr fontId="1"/>
  </si>
  <si>
    <t>ｽｰﾊﾟｰﾀﾌﾎﾟﾘ22 1/2°ｼｮｰﾄﾍﾞﾝﾄﾞ</t>
    <phoneticPr fontId="1"/>
  </si>
  <si>
    <t>ｽｰﾊﾟｰﾀﾌﾎﾟﾘ11 1/4°ｼｮｰﾄﾍﾞﾝﾄﾞ</t>
    <phoneticPr fontId="1"/>
  </si>
  <si>
    <t>ｽｰﾊﾟｰﾀﾌﾎﾟﾘﾌﾗﾝｼﾞRF形</t>
    <rPh sb="17" eb="18">
      <t>カタ</t>
    </rPh>
    <phoneticPr fontId="1"/>
  </si>
  <si>
    <t>ｽｰﾊﾟｰﾀﾌﾎﾟﾘﾌﾗﾝｼﾞGF形</t>
    <rPh sb="17" eb="18">
      <t>カタ</t>
    </rPh>
    <phoneticPr fontId="1"/>
  </si>
  <si>
    <t>ｽｰﾊﾟｰﾀﾌﾎﾟﾘPE挿し口付鋳鉄製T字管</t>
    <rPh sb="12" eb="13">
      <t>サ</t>
    </rPh>
    <rPh sb="14" eb="15">
      <t>クチ</t>
    </rPh>
    <rPh sb="15" eb="16">
      <t>ツ</t>
    </rPh>
    <rPh sb="16" eb="18">
      <t>チュウテツ</t>
    </rPh>
    <rPh sb="18" eb="19">
      <t>セイ</t>
    </rPh>
    <rPh sb="20" eb="21">
      <t>ジ</t>
    </rPh>
    <rPh sb="21" eb="22">
      <t>カン</t>
    </rPh>
    <phoneticPr fontId="1"/>
  </si>
  <si>
    <t>ｽｰﾊﾟｰﾀﾌﾎﾟﾘPE挿し口付ﾌﾗﾝｼﾞ短管</t>
    <rPh sb="12" eb="13">
      <t>サ</t>
    </rPh>
    <rPh sb="14" eb="15">
      <t>クチ</t>
    </rPh>
    <rPh sb="15" eb="16">
      <t>ツ</t>
    </rPh>
    <rPh sb="21" eb="22">
      <t>タン</t>
    </rPh>
    <rPh sb="22" eb="23">
      <t>カン</t>
    </rPh>
    <phoneticPr fontId="1"/>
  </si>
  <si>
    <t>ｽｰﾊﾟｰﾀﾌﾎﾟﾘPE挿し口付ｿﾌﾄｼｰﾙ仕切弁</t>
    <rPh sb="12" eb="13">
      <t>サ</t>
    </rPh>
    <rPh sb="14" eb="15">
      <t>クチ</t>
    </rPh>
    <rPh sb="15" eb="16">
      <t>ツ</t>
    </rPh>
    <rPh sb="22" eb="24">
      <t>シキ</t>
    </rPh>
    <rPh sb="24" eb="25">
      <t>ベン</t>
    </rPh>
    <phoneticPr fontId="1"/>
  </si>
  <si>
    <t>ｽｰﾊﾟｰﾀﾌﾎﾟﾘK形ﾀﾞｸﾀｲﾙ鋳鉄管用異種管継手</t>
    <rPh sb="11" eb="12">
      <t>カタ</t>
    </rPh>
    <rPh sb="18" eb="20">
      <t>チュウテツ</t>
    </rPh>
    <rPh sb="20" eb="21">
      <t>カン</t>
    </rPh>
    <rPh sb="21" eb="22">
      <t>ヨウ</t>
    </rPh>
    <rPh sb="22" eb="24">
      <t>イシュ</t>
    </rPh>
    <rPh sb="24" eb="25">
      <t>カン</t>
    </rPh>
    <rPh sb="25" eb="26">
      <t>ツギ</t>
    </rPh>
    <rPh sb="26" eb="27">
      <t>テ</t>
    </rPh>
    <phoneticPr fontId="1"/>
  </si>
  <si>
    <t>K形鋳鉄用異種管継手片落管</t>
    <rPh sb="1" eb="2">
      <t>カタ</t>
    </rPh>
    <rPh sb="2" eb="4">
      <t>チュウテツ</t>
    </rPh>
    <rPh sb="4" eb="5">
      <t>ヨウ</t>
    </rPh>
    <rPh sb="5" eb="7">
      <t>イシュ</t>
    </rPh>
    <rPh sb="7" eb="8">
      <t>カン</t>
    </rPh>
    <rPh sb="8" eb="9">
      <t>ツギ</t>
    </rPh>
    <rPh sb="9" eb="10">
      <t>テ</t>
    </rPh>
    <rPh sb="10" eb="11">
      <t>カタ</t>
    </rPh>
    <rPh sb="11" eb="12">
      <t>オ</t>
    </rPh>
    <rPh sb="12" eb="13">
      <t>カン</t>
    </rPh>
    <phoneticPr fontId="1"/>
  </si>
  <si>
    <t>φ75(D)×φ50(P)～φ150(D)×φ100(P)</t>
    <phoneticPr fontId="1"/>
  </si>
  <si>
    <t>NS形鋳鉄用異種管継手</t>
    <rPh sb="2" eb="3">
      <t>カタ</t>
    </rPh>
    <rPh sb="3" eb="5">
      <t>チュウテツ</t>
    </rPh>
    <rPh sb="5" eb="6">
      <t>ヨウ</t>
    </rPh>
    <rPh sb="6" eb="8">
      <t>イシュ</t>
    </rPh>
    <rPh sb="8" eb="9">
      <t>カン</t>
    </rPh>
    <rPh sb="9" eb="10">
      <t>ツギ</t>
    </rPh>
    <rPh sb="10" eb="11">
      <t>テ</t>
    </rPh>
    <phoneticPr fontId="1"/>
  </si>
  <si>
    <t>NS形鋳鉄用異種管継手片落管</t>
    <rPh sb="2" eb="3">
      <t>カタ</t>
    </rPh>
    <rPh sb="3" eb="5">
      <t>チュウテツ</t>
    </rPh>
    <rPh sb="5" eb="6">
      <t>ヨウ</t>
    </rPh>
    <rPh sb="6" eb="8">
      <t>イシュ</t>
    </rPh>
    <rPh sb="8" eb="9">
      <t>カン</t>
    </rPh>
    <rPh sb="9" eb="10">
      <t>ツギ</t>
    </rPh>
    <rPh sb="10" eb="11">
      <t>テ</t>
    </rPh>
    <rPh sb="11" eb="12">
      <t>カタ</t>
    </rPh>
    <rPh sb="12" eb="13">
      <t>オ</t>
    </rPh>
    <rPh sb="13" eb="14">
      <t>カン</t>
    </rPh>
    <phoneticPr fontId="1"/>
  </si>
  <si>
    <t>EF片受ｿﾌﾄｼｰﾙ仕切弁</t>
    <rPh sb="2" eb="3">
      <t>カタ</t>
    </rPh>
    <rPh sb="3" eb="4">
      <t>ウ</t>
    </rPh>
    <rPh sb="10" eb="12">
      <t>シキ</t>
    </rPh>
    <rPh sb="12" eb="13">
      <t>ベン</t>
    </rPh>
    <phoneticPr fontId="1"/>
  </si>
  <si>
    <t>R</t>
    <phoneticPr fontId="1"/>
  </si>
  <si>
    <t>仮設配管資材類</t>
    <rPh sb="0" eb="2">
      <t>カセツ</t>
    </rPh>
    <rPh sb="2" eb="4">
      <t>ハイカン</t>
    </rPh>
    <rPh sb="4" eb="6">
      <t>シザイ</t>
    </rPh>
    <rPh sb="6" eb="7">
      <t>ルイ</t>
    </rPh>
    <phoneticPr fontId="1"/>
  </si>
  <si>
    <t>ｸﾞﾛｰ型仮設配管用ｽﾃﾝﾚｽ直管</t>
    <rPh sb="4" eb="5">
      <t>カタ</t>
    </rPh>
    <rPh sb="5" eb="7">
      <t>カセツ</t>
    </rPh>
    <rPh sb="7" eb="9">
      <t>ハイカン</t>
    </rPh>
    <rPh sb="9" eb="10">
      <t>ヨウ</t>
    </rPh>
    <rPh sb="15" eb="16">
      <t>チョク</t>
    </rPh>
    <rPh sb="16" eb="17">
      <t>カン</t>
    </rPh>
    <phoneticPr fontId="1"/>
  </si>
  <si>
    <t>ﾚﾋﾟｯｸｽG型直管</t>
    <rPh sb="7" eb="8">
      <t>カタ</t>
    </rPh>
    <rPh sb="8" eb="9">
      <t>チョク</t>
    </rPh>
    <rPh sb="9" eb="10">
      <t>カン</t>
    </rPh>
    <phoneticPr fontId="1"/>
  </si>
  <si>
    <t>φ50A～φ250A×L300</t>
    <phoneticPr fontId="1"/>
  </si>
  <si>
    <t>明和工業（株）</t>
  </si>
  <si>
    <t>φ50A～φ250A×L500</t>
    <phoneticPr fontId="1"/>
  </si>
  <si>
    <t>φ50A～φ250A×L1000</t>
    <phoneticPr fontId="1"/>
  </si>
  <si>
    <t>φ50A～φ250A×L2000</t>
    <phoneticPr fontId="1"/>
  </si>
  <si>
    <t>φ50A～φ250A×L4000</t>
    <phoneticPr fontId="1"/>
  </si>
  <si>
    <t>φ50A～φ100A×L1000</t>
    <phoneticPr fontId="1"/>
  </si>
  <si>
    <t>φ150A～φ250A×L1600</t>
    <phoneticPr fontId="1"/>
  </si>
  <si>
    <t>ﾚﾋﾟｯｸｽG型ﾌﾚｷ管</t>
    <rPh sb="7" eb="8">
      <t>カタ</t>
    </rPh>
    <rPh sb="11" eb="12">
      <t>カン</t>
    </rPh>
    <phoneticPr fontId="1"/>
  </si>
  <si>
    <t>ｸﾞﾛｰ型仮設配管用ｽﾃﾝﾚｽ撤去用直管</t>
    <rPh sb="4" eb="5">
      <t>カタ</t>
    </rPh>
    <rPh sb="5" eb="7">
      <t>カセツ</t>
    </rPh>
    <rPh sb="7" eb="9">
      <t>ハイカン</t>
    </rPh>
    <rPh sb="9" eb="10">
      <t>ヨウ</t>
    </rPh>
    <rPh sb="15" eb="17">
      <t>テッキョ</t>
    </rPh>
    <rPh sb="17" eb="18">
      <t>ヨウ</t>
    </rPh>
    <rPh sb="18" eb="19">
      <t>チョク</t>
    </rPh>
    <rPh sb="19" eb="20">
      <t>カン</t>
    </rPh>
    <phoneticPr fontId="1"/>
  </si>
  <si>
    <t>ﾚﾋﾟｯｸｽG型撤去用直管</t>
    <rPh sb="7" eb="8">
      <t>カタ</t>
    </rPh>
    <rPh sb="8" eb="10">
      <t>テッキョ</t>
    </rPh>
    <rPh sb="10" eb="11">
      <t>ヨウ</t>
    </rPh>
    <rPh sb="11" eb="12">
      <t>チョク</t>
    </rPh>
    <rPh sb="12" eb="13">
      <t>カン</t>
    </rPh>
    <phoneticPr fontId="1"/>
  </si>
  <si>
    <t>φ50A～φ250A</t>
    <phoneticPr fontId="1"/>
  </si>
  <si>
    <t>ｸﾞﾛｰ型仮設配管用ｽﾃﾝﾚｽ90°ｴﾙﾎﾞ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</si>
  <si>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ﾚﾋﾟｯｸｽG型90°ｴﾙﾎﾞ</t>
    <rPh sb="7" eb="8">
      <t>カタ</t>
    </rPh>
    <phoneticPr fontId="1"/>
  </si>
  <si>
    <t>ｸﾞﾛｰ型仮設配管用ｽﾃﾝﾚｽ45°ｴﾙﾎﾞ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</si>
  <si>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ﾚﾋﾟｯｸｽG型45°ｴﾙﾎﾞ</t>
    <rPh sb="7" eb="8">
      <t>カタ</t>
    </rPh>
    <phoneticPr fontId="1"/>
  </si>
  <si>
    <t>φ80A～φ250A</t>
    <phoneticPr fontId="1"/>
  </si>
  <si>
    <t>ｸﾞﾛｰ型仮設配管用ｽﾃﾝﾚｽ22°ｴﾙﾎﾞ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</si>
  <si>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ﾚﾋﾟｯｸｽG型22°ｴﾙﾎﾞ</t>
    <rPh sb="7" eb="8">
      <t>カタ</t>
    </rPh>
    <phoneticPr fontId="1"/>
  </si>
  <si>
    <t>φ150A～φ250A</t>
    <phoneticPr fontId="1"/>
  </si>
  <si>
    <t>ｸﾞﾛｰ型仮設配管用ｽﾃﾝﾚｽﾁｰｽﾞ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</si>
  <si>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ﾚﾋﾟｯｸｽG型ﾁｰｽﾞ</t>
    <rPh sb="7" eb="8">
      <t>カタ</t>
    </rPh>
    <phoneticPr fontId="1"/>
  </si>
  <si>
    <t>φ50A×φ50A～φ250A×φ250A</t>
    <phoneticPr fontId="1"/>
  </si>
  <si>
    <t>ｸﾞﾛｰ型仮設配管用ｽﾃﾝﾚｽﾚｼﾞｭｰｻｰ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</si>
  <si>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ﾚﾋﾟｯｸｽG型ﾚｼﾞｭｰｻｰ</t>
    <rPh sb="7" eb="8">
      <t>カタ</t>
    </rPh>
    <phoneticPr fontId="1"/>
  </si>
  <si>
    <t>φ80A×φ50A～φ250A×φ200A</t>
    <phoneticPr fontId="1"/>
  </si>
  <si>
    <t>ｸﾞﾛｰ型仮設配管用ｽﾃﾝﾚｽ取出し短管</t>
    <rPh sb="4" eb="5">
      <t>カタ</t>
    </rPh>
    <rPh sb="5" eb="7">
      <t>カセツ</t>
    </rPh>
    <rPh sb="7" eb="9">
      <t>ハイカン</t>
    </rPh>
    <rPh sb="9" eb="10">
      <t>ヨウ</t>
    </rPh>
    <rPh sb="15" eb="17">
      <t>トリダ</t>
    </rPh>
    <rPh sb="18" eb="19">
      <t>タン</t>
    </rPh>
    <rPh sb="19" eb="20">
      <t>カン</t>
    </rPh>
    <phoneticPr fontId="1"/>
  </si>
  <si>
    <t>ﾚﾋﾟｯｸｽG型取出し短管</t>
    <rPh sb="7" eb="8">
      <t>カタ</t>
    </rPh>
    <rPh sb="8" eb="10">
      <t>トリダ</t>
    </rPh>
    <rPh sb="11" eb="12">
      <t>タン</t>
    </rPh>
    <rPh sb="12" eb="13">
      <t>カン</t>
    </rPh>
    <phoneticPr fontId="1"/>
  </si>
  <si>
    <t>φ50A～φ250A×φ20A・φ25A</t>
    <phoneticPr fontId="1"/>
  </si>
  <si>
    <t>ｸﾞﾛｰ型仮設配管用ｽﾃﾝﾚｽﾌﾟﾚｰﾝｴﾝﾄﾞ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</si>
  <si>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ﾚﾋﾟｯｸｽG型接続短管ﾌﾟﾚｰﾝｴﾝﾄﾞ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</si>
  <si>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ｸﾞﾛｰ型仮設配管用ｽﾃﾝﾚｽﾈｼﾞ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</si>
  <si>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ﾚﾋﾟｯｸｽG型接続短管ﾈｼﾞ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</si>
  <si>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φ50A・φ80A</t>
    <phoneticPr fontId="1"/>
  </si>
  <si>
    <t>ｸﾞﾛｰ型仮設配管用ｽﾃﾝﾚｽﾒｶｻｼ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</si>
  <si>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ﾚﾋﾟｯｸｽG型接続短管ﾒｶｻｼ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</si>
  <si>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ｸﾞﾛｰ型仮設配管用ｽﾃﾝﾚｽﾌﾗﾝｼﾞ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</si>
  <si>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ﾚﾋﾟｯｸｽG型接続短管上水ﾌﾗﾝｼﾞ</t>
    <rPh sb="7" eb="8">
      <t>カタ</t>
    </rPh>
    <rPh sb="8" eb="10">
      <t>セツゾク</t>
    </rPh>
    <rPh sb="10" eb="11">
      <t>タン</t>
    </rPh>
    <rPh sb="11" eb="12">
      <t>カン</t>
    </rPh>
    <rPh sb="12" eb="14">
      <t>ジョウスイ</t>
    </rPh>
    <phoneticPr fontId="1"/>
  </si>
  <si>
    <t>ﾚﾋﾟｯｸｽG型接続短管10Kﾌﾗﾝｼﾞ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</si>
  <si>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ｸﾞﾛｰ型仮設配管用ｽﾃﾝﾚｽ受け×受け</t>
    <rPh sb="4" eb="5">
      <t>カタ</t>
    </rPh>
    <rPh sb="5" eb="7">
      <t>カセツ</t>
    </rPh>
    <rPh sb="7" eb="9">
      <t>ハイカン</t>
    </rPh>
    <rPh sb="9" eb="10">
      <t>ヨウ</t>
    </rPh>
    <rPh sb="15" eb="16">
      <t>ウ</t>
    </rPh>
    <rPh sb="18" eb="19">
      <t>ウ</t>
    </rPh>
    <phoneticPr fontId="1"/>
  </si>
  <si>
    <t>ﾚﾋﾟｯｸｽG型接続短管受け×受け</t>
    <rPh sb="7" eb="8">
      <t>カタ</t>
    </rPh>
    <rPh sb="8" eb="10">
      <t>セツゾク</t>
    </rPh>
    <rPh sb="10" eb="11">
      <t>タン</t>
    </rPh>
    <rPh sb="11" eb="12">
      <t>カン</t>
    </rPh>
    <rPh sb="12" eb="13">
      <t>ウ</t>
    </rPh>
    <rPh sb="15" eb="16">
      <t>ウ</t>
    </rPh>
    <phoneticPr fontId="1"/>
  </si>
  <si>
    <t>ｸﾞﾛｰ型仮設配管用ｽﾃﾝﾚｽ挿し×挿し</t>
    <rPh sb="4" eb="5">
      <t>カタ</t>
    </rPh>
    <rPh sb="5" eb="7">
      <t>カセツ</t>
    </rPh>
    <rPh sb="7" eb="9">
      <t>ハイカン</t>
    </rPh>
    <rPh sb="9" eb="10">
      <t>ヨウ</t>
    </rPh>
    <rPh sb="15" eb="16">
      <t>サ</t>
    </rPh>
    <rPh sb="18" eb="19">
      <t>サ</t>
    </rPh>
    <phoneticPr fontId="1"/>
  </si>
  <si>
    <t>ﾚﾋﾟｯｸｽG型接続短管挿し×挿し</t>
    <rPh sb="7" eb="8">
      <t>カタ</t>
    </rPh>
    <rPh sb="8" eb="10">
      <t>セツゾク</t>
    </rPh>
    <rPh sb="10" eb="11">
      <t>タン</t>
    </rPh>
    <rPh sb="11" eb="12">
      <t>カン</t>
    </rPh>
    <rPh sb="12" eb="13">
      <t>サ</t>
    </rPh>
    <rPh sb="15" eb="16">
      <t>サ</t>
    </rPh>
    <phoneticPr fontId="1"/>
  </si>
  <si>
    <t>ｸﾞﾛｰ型仮設配管用ｽﾃﾝﾚｽﾎﾞｰﾙﾊﾞﾙﾌﾞ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</si>
  <si>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ﾚﾋﾟｯｸｽG型ﾎﾞｰﾙﾊﾞﾙﾌﾞ</t>
    <rPh sb="7" eb="8">
      <t>カタ</t>
    </rPh>
    <phoneticPr fontId="1"/>
  </si>
  <si>
    <t>φ50A～φ100A</t>
    <phoneticPr fontId="1"/>
  </si>
  <si>
    <t>ｸﾞﾛｰ型仮設配管用ｽﾃﾝﾚｽﾊﾞﾀﾌﾗｲﾊﾞﾙﾌﾞ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</si>
  <si>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ﾚﾋﾟｯｸｽG型ﾊﾞﾀﾌﾗｲﾊﾞﾙﾌﾞ</t>
    <rPh sb="7" eb="8">
      <t>カタ</t>
    </rPh>
    <phoneticPr fontId="1"/>
  </si>
  <si>
    <t>ｸﾞﾛｰ型仮設配管用ｽﾃﾝﾚｽ空気弁</t>
    <rPh sb="4" eb="5">
      <t>カタ</t>
    </rPh>
    <rPh sb="5" eb="7">
      <t>カセツ</t>
    </rPh>
    <rPh sb="7" eb="9">
      <t>ハイカン</t>
    </rPh>
    <rPh sb="9" eb="10">
      <t>ヨウ</t>
    </rPh>
    <rPh sb="15" eb="17">
      <t>クウキ</t>
    </rPh>
    <rPh sb="17" eb="18">
      <t>ベン</t>
    </rPh>
    <phoneticPr fontId="1"/>
  </si>
  <si>
    <t>ﾚﾋﾟｯｸｽG型空気弁</t>
    <rPh sb="7" eb="8">
      <t>カタ</t>
    </rPh>
    <rPh sb="8" eb="10">
      <t>クウキ</t>
    </rPh>
    <rPh sb="10" eb="11">
      <t>ベン</t>
    </rPh>
    <phoneticPr fontId="1"/>
  </si>
  <si>
    <t>ｸﾞﾛｰ型仮設配管用ｽﾃﾝﾚｽ露出型消火栓</t>
    <rPh sb="4" eb="5">
      <t>カタ</t>
    </rPh>
    <rPh sb="5" eb="7">
      <t>カセツ</t>
    </rPh>
    <rPh sb="7" eb="9">
      <t>ハイカン</t>
    </rPh>
    <rPh sb="9" eb="10">
      <t>ヨウ</t>
    </rPh>
    <rPh sb="15" eb="17">
      <t>ロシュツ</t>
    </rPh>
    <rPh sb="17" eb="18">
      <t>カタ</t>
    </rPh>
    <rPh sb="18" eb="20">
      <t>ショウカ</t>
    </rPh>
    <rPh sb="20" eb="21">
      <t>セン</t>
    </rPh>
    <phoneticPr fontId="1"/>
  </si>
  <si>
    <t>ﾚﾋﾟｯｸｽG型消火栓</t>
    <rPh sb="7" eb="8">
      <t>カタ</t>
    </rPh>
    <rPh sb="8" eb="10">
      <t>ショウカ</t>
    </rPh>
    <rPh sb="10" eb="11">
      <t>セン</t>
    </rPh>
    <phoneticPr fontId="1"/>
  </si>
  <si>
    <t>φ80A</t>
    <phoneticPr fontId="1"/>
  </si>
  <si>
    <t>φ80A×φ65A</t>
    <phoneticPr fontId="1"/>
  </si>
  <si>
    <t>ｸﾞﾛｰ型仮設配管用ｽﾃﾝﾚｽ埋設型消火栓</t>
    <rPh sb="4" eb="5">
      <t>カタ</t>
    </rPh>
    <rPh sb="5" eb="7">
      <t>カセツ</t>
    </rPh>
    <rPh sb="7" eb="9">
      <t>ハイカン</t>
    </rPh>
    <rPh sb="9" eb="10">
      <t>ヨウ</t>
    </rPh>
    <rPh sb="15" eb="17">
      <t>マイセツ</t>
    </rPh>
    <rPh sb="17" eb="18">
      <t>カタ</t>
    </rPh>
    <rPh sb="18" eb="20">
      <t>ショウカ</t>
    </rPh>
    <rPh sb="20" eb="21">
      <t>セン</t>
    </rPh>
    <phoneticPr fontId="1"/>
  </si>
  <si>
    <t>　水道用資材等指定承認一覧表（コスモ工機（株））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8" eb="19">
      <t>コウ</t>
    </rPh>
    <rPh sb="19" eb="20">
      <t>キ</t>
    </rPh>
    <rPh sb="21" eb="22">
      <t>カブ</t>
    </rPh>
    <phoneticPr fontId="1"/>
  </si>
  <si>
    <t>D</t>
    <phoneticPr fontId="1"/>
  </si>
  <si>
    <t>K形特殊押輪付帽</t>
    <rPh sb="1" eb="2">
      <t>カタ</t>
    </rPh>
    <rPh sb="2" eb="4">
      <t>トクシュ</t>
    </rPh>
    <rPh sb="4" eb="5">
      <t>オシ</t>
    </rPh>
    <rPh sb="5" eb="6">
      <t>ワ</t>
    </rPh>
    <rPh sb="6" eb="7">
      <t>ツ</t>
    </rPh>
    <rPh sb="7" eb="8">
      <t>ボウ</t>
    </rPh>
    <phoneticPr fontId="1"/>
  </si>
  <si>
    <t>φ75～φ200</t>
    <phoneticPr fontId="1"/>
  </si>
  <si>
    <t>合金ﾎﾞﾙﾄﾅｯﾄ　ｺﾞﾑ輪含む</t>
    <rPh sb="0" eb="2">
      <t>ゴウキン</t>
    </rPh>
    <rPh sb="13" eb="14">
      <t>ワ</t>
    </rPh>
    <rPh sb="14" eb="15">
      <t>フク</t>
    </rPh>
    <phoneticPr fontId="1"/>
  </si>
  <si>
    <t>コスモ工機（株）</t>
  </si>
  <si>
    <t>管帽鋳鉄管用K形</t>
    <rPh sb="0" eb="1">
      <t>カン</t>
    </rPh>
    <rPh sb="1" eb="2">
      <t>ボウ</t>
    </rPh>
    <rPh sb="2" eb="4">
      <t>チュウテツ</t>
    </rPh>
    <rPh sb="4" eb="5">
      <t>カン</t>
    </rPh>
    <rPh sb="5" eb="6">
      <t>ヨウ</t>
    </rPh>
    <rPh sb="7" eb="8">
      <t>カタ</t>
    </rPh>
    <phoneticPr fontId="1"/>
  </si>
  <si>
    <t>管栓鋳鉄管用GX形</t>
    <rPh sb="0" eb="1">
      <t>カン</t>
    </rPh>
    <rPh sb="1" eb="2">
      <t>セン</t>
    </rPh>
    <rPh sb="2" eb="4">
      <t>チュウテツ</t>
    </rPh>
    <rPh sb="4" eb="5">
      <t>カン</t>
    </rPh>
    <rPh sb="5" eb="6">
      <t>ヨウ</t>
    </rPh>
    <rPh sb="8" eb="9">
      <t>カタ</t>
    </rPh>
    <phoneticPr fontId="1"/>
  </si>
  <si>
    <t>φ75～φ400</t>
    <phoneticPr fontId="1"/>
  </si>
  <si>
    <t>GX形直管用栓</t>
    <rPh sb="2" eb="3">
      <t>カタ</t>
    </rPh>
    <rPh sb="3" eb="4">
      <t>チョク</t>
    </rPh>
    <rPh sb="4" eb="5">
      <t>カン</t>
    </rPh>
    <rPh sb="5" eb="6">
      <t>ヨウ</t>
    </rPh>
    <rPh sb="6" eb="7">
      <t>セン</t>
    </rPh>
    <phoneticPr fontId="1"/>
  </si>
  <si>
    <t>SUS304ﾎﾞﾙﾄﾅｯﾄ含む</t>
    <rPh sb="13" eb="14">
      <t>フク</t>
    </rPh>
    <phoneticPr fontId="1"/>
  </si>
  <si>
    <t>GX形異形管用栓</t>
    <rPh sb="2" eb="3">
      <t>カタ</t>
    </rPh>
    <rPh sb="3" eb="4">
      <t>イ</t>
    </rPh>
    <rPh sb="4" eb="5">
      <t>ケイ</t>
    </rPh>
    <rPh sb="5" eb="6">
      <t>カン</t>
    </rPh>
    <rPh sb="6" eb="7">
      <t>ヨウ</t>
    </rPh>
    <rPh sb="7" eb="8">
      <t>セン</t>
    </rPh>
    <phoneticPr fontId="1"/>
  </si>
  <si>
    <t>NS形直管用栓</t>
    <rPh sb="2" eb="3">
      <t>カタ</t>
    </rPh>
    <rPh sb="3" eb="4">
      <t>チョク</t>
    </rPh>
    <rPh sb="4" eb="5">
      <t>カン</t>
    </rPh>
    <rPh sb="5" eb="6">
      <t>ヨウ</t>
    </rPh>
    <rPh sb="6" eb="7">
      <t>セン</t>
    </rPh>
    <phoneticPr fontId="1"/>
  </si>
  <si>
    <t>管栓鋳鉄管用NS形</t>
    <rPh sb="0" eb="1">
      <t>カン</t>
    </rPh>
    <rPh sb="1" eb="2">
      <t>セン</t>
    </rPh>
    <rPh sb="2" eb="4">
      <t>チュウテツ</t>
    </rPh>
    <rPh sb="4" eb="5">
      <t>カン</t>
    </rPh>
    <rPh sb="5" eb="6">
      <t>ヨウ</t>
    </rPh>
    <rPh sb="8" eb="9">
      <t>カタ</t>
    </rPh>
    <phoneticPr fontId="1"/>
  </si>
  <si>
    <t>NS形異形管用栓</t>
    <rPh sb="2" eb="3">
      <t>カタ</t>
    </rPh>
    <rPh sb="3" eb="4">
      <t>イ</t>
    </rPh>
    <rPh sb="4" eb="5">
      <t>ケイ</t>
    </rPh>
    <rPh sb="5" eb="6">
      <t>カン</t>
    </rPh>
    <rPh sb="6" eb="7">
      <t>ヨウ</t>
    </rPh>
    <rPh sb="7" eb="8">
      <t>セン</t>
    </rPh>
    <phoneticPr fontId="1"/>
  </si>
  <si>
    <t>管栓鋳鉄異形管用NS形</t>
    <rPh sb="0" eb="1">
      <t>カン</t>
    </rPh>
    <rPh sb="1" eb="2">
      <t>セン</t>
    </rPh>
    <rPh sb="2" eb="4">
      <t>チュウテツ</t>
    </rPh>
    <rPh sb="4" eb="5">
      <t>イ</t>
    </rPh>
    <rPh sb="5" eb="6">
      <t>ケイ</t>
    </rPh>
    <rPh sb="6" eb="7">
      <t>カン</t>
    </rPh>
    <rPh sb="7" eb="8">
      <t>ヨウ</t>
    </rPh>
    <rPh sb="10" eb="11">
      <t>カタ</t>
    </rPh>
    <phoneticPr fontId="1"/>
  </si>
  <si>
    <t>管栓鋳鉄異形管用GX形</t>
    <rPh sb="0" eb="1">
      <t>カン</t>
    </rPh>
    <rPh sb="1" eb="2">
      <t>セン</t>
    </rPh>
    <rPh sb="2" eb="4">
      <t>チュウテツ</t>
    </rPh>
    <rPh sb="4" eb="5">
      <t>イ</t>
    </rPh>
    <rPh sb="5" eb="6">
      <t>ケイ</t>
    </rPh>
    <rPh sb="6" eb="7">
      <t>カン</t>
    </rPh>
    <rPh sb="7" eb="8">
      <t>ヨウ</t>
    </rPh>
    <rPh sb="10" eb="11">
      <t>カタ</t>
    </rPh>
    <phoneticPr fontId="1"/>
  </si>
  <si>
    <t>管帽吋管用K形</t>
    <rPh sb="0" eb="1">
      <t>カン</t>
    </rPh>
    <rPh sb="1" eb="2">
      <t>ボウ</t>
    </rPh>
    <rPh sb="2" eb="3">
      <t>インチ</t>
    </rPh>
    <rPh sb="3" eb="4">
      <t>カン</t>
    </rPh>
    <rPh sb="4" eb="5">
      <t>ヨウ</t>
    </rPh>
    <rPh sb="6" eb="7">
      <t>カタ</t>
    </rPh>
    <phoneticPr fontId="1"/>
  </si>
  <si>
    <t>3B～12B</t>
    <phoneticPr fontId="1"/>
  </si>
  <si>
    <t>ｲﾝﾁ管用K形特殊押輪付帽</t>
    <rPh sb="3" eb="4">
      <t>カン</t>
    </rPh>
    <rPh sb="4" eb="5">
      <t>ヨウ</t>
    </rPh>
    <rPh sb="6" eb="7">
      <t>カタ</t>
    </rPh>
    <rPh sb="7" eb="9">
      <t>トクシュ</t>
    </rPh>
    <rPh sb="9" eb="10">
      <t>オシ</t>
    </rPh>
    <rPh sb="10" eb="11">
      <t>ワ</t>
    </rPh>
    <rPh sb="11" eb="12">
      <t>ツ</t>
    </rPh>
    <rPh sb="12" eb="13">
      <t>ボウ</t>
    </rPh>
    <phoneticPr fontId="1"/>
  </si>
  <si>
    <t>　水道用資材等指定承認一覧表（（株）光明製作所）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19">
      <t>ヒカリ</t>
    </rPh>
    <rPh sb="19" eb="20">
      <t>アカ</t>
    </rPh>
    <rPh sb="20" eb="23">
      <t>セイサクショ</t>
    </rPh>
    <phoneticPr fontId="1"/>
  </si>
  <si>
    <t>（株）光明製作所</t>
  </si>
  <si>
    <t>PPｼﾞｮｲﾝﾄおねじ付ｿｹｯﾄ</t>
    <rPh sb="11" eb="12">
      <t>ツキ</t>
    </rPh>
    <phoneticPr fontId="1"/>
  </si>
  <si>
    <t>PPｼﾞｮｲﾝﾄめねじ付ｿｹｯﾄ</t>
    <rPh sb="11" eb="12">
      <t>ツキ</t>
    </rPh>
    <phoneticPr fontId="1"/>
  </si>
  <si>
    <t>PPｼﾞｮｲﾝﾄ異形ｿｹｯﾄ</t>
    <rPh sb="8" eb="10">
      <t>イケイ</t>
    </rPh>
    <phoneticPr fontId="1"/>
  </si>
  <si>
    <t>PPｼﾞｮｲﾝﾄ分止水栓用ｿｹｯﾄ</t>
    <rPh sb="8" eb="9">
      <t>ブン</t>
    </rPh>
    <rPh sb="9" eb="12">
      <t>シスイセン</t>
    </rPh>
    <rPh sb="12" eb="13">
      <t>ヨウ</t>
    </rPh>
    <phoneticPr fontId="1"/>
  </si>
  <si>
    <t>PPｼﾞｮｲﾝﾄおねじ付ｴﾙﾎﾞ</t>
    <rPh sb="11" eb="12">
      <t>ツキ</t>
    </rPh>
    <phoneticPr fontId="1"/>
  </si>
  <si>
    <t>PPｼﾞｮｲﾝﾄめねじ付ｴﾙﾎﾞ</t>
    <rPh sb="11" eb="12">
      <t>ツキ</t>
    </rPh>
    <phoneticPr fontId="1"/>
  </si>
  <si>
    <t>ﾎﾟﾘ管用継手おねじ付ｿｹｯﾄ</t>
    <rPh sb="3" eb="5">
      <t>カンヨウ</t>
    </rPh>
    <rPh sb="5" eb="7">
      <t>ツギテ</t>
    </rPh>
    <rPh sb="10" eb="11">
      <t>ツキ</t>
    </rPh>
    <phoneticPr fontId="1"/>
  </si>
  <si>
    <t>ﾎﾟﾘ管用継手めねじ付ｿｹｯﾄ</t>
    <rPh sb="3" eb="5">
      <t>カンヨウ</t>
    </rPh>
    <rPh sb="5" eb="7">
      <t>ツギテ</t>
    </rPh>
    <rPh sb="10" eb="11">
      <t>ツキ</t>
    </rPh>
    <phoneticPr fontId="1"/>
  </si>
  <si>
    <t>ﾎﾟﾘ管用継手ｿｹｯﾄ</t>
    <rPh sb="3" eb="5">
      <t>カンヨウ</t>
    </rPh>
    <rPh sb="5" eb="7">
      <t>ツギテ</t>
    </rPh>
    <phoneticPr fontId="1"/>
  </si>
  <si>
    <t>ﾎﾟﾘ管用継手分止水栓用ｿｹｯﾄ</t>
    <rPh sb="3" eb="5">
      <t>カンヨウ</t>
    </rPh>
    <rPh sb="5" eb="7">
      <t>ツギテ</t>
    </rPh>
    <rPh sb="7" eb="8">
      <t>ブン</t>
    </rPh>
    <rPh sb="8" eb="11">
      <t>シスイセン</t>
    </rPh>
    <rPh sb="11" eb="12">
      <t>ヨウ</t>
    </rPh>
    <phoneticPr fontId="1"/>
  </si>
  <si>
    <t>ﾎﾟﾘ管用継手ｴﾙﾎﾞ</t>
    <rPh sb="3" eb="5">
      <t>カンヨウ</t>
    </rPh>
    <rPh sb="5" eb="7">
      <t>ツギテ</t>
    </rPh>
    <phoneticPr fontId="1"/>
  </si>
  <si>
    <t>分岐類</t>
    <rPh sb="0" eb="2">
      <t>ブンキ</t>
    </rPh>
    <rPh sb="2" eb="3">
      <t>ルイ</t>
    </rPh>
    <phoneticPr fontId="1"/>
  </si>
  <si>
    <t>DIP型ｻﾄﾞﾙ付分水栓ﾎﾞｰﾙ式</t>
    <rPh sb="3" eb="4">
      <t>カタ</t>
    </rPh>
    <rPh sb="8" eb="9">
      <t>ツキ</t>
    </rPh>
    <rPh sb="9" eb="12">
      <t>ブンスイセン</t>
    </rPh>
    <rPh sb="16" eb="17">
      <t>シキ</t>
    </rPh>
    <phoneticPr fontId="1"/>
  </si>
  <si>
    <t>水道配水用ﾎﾟﾘｴﾁﾚﾝ管用</t>
    <rPh sb="0" eb="2">
      <t>スイドウ</t>
    </rPh>
    <rPh sb="2" eb="4">
      <t>ハイスイ</t>
    </rPh>
    <rPh sb="4" eb="5">
      <t>ヨウ</t>
    </rPh>
    <rPh sb="12" eb="13">
      <t>ヨウ</t>
    </rPh>
    <rPh sb="13" eb="14">
      <t>ヨウ</t>
    </rPh>
    <phoneticPr fontId="1"/>
  </si>
  <si>
    <t>配水ﾎﾟﾘｴﾁﾚﾝ管用ｻﾄﾞﾙ付分水栓</t>
    <rPh sb="0" eb="2">
      <t>ハイスイ</t>
    </rPh>
    <rPh sb="9" eb="10">
      <t>ヨウ</t>
    </rPh>
    <rPh sb="10" eb="13">
      <t>サドル</t>
    </rPh>
    <rPh sb="15" eb="16">
      <t>ツキ</t>
    </rPh>
    <rPh sb="16" eb="19">
      <t>ブンスイセン</t>
    </rPh>
    <phoneticPr fontId="1"/>
  </si>
  <si>
    <t>VP・SP併用型ｻﾄﾞﾙ付分水栓ﾎﾞｰﾙ式</t>
    <rPh sb="5" eb="7">
      <t>ヘイヨウ</t>
    </rPh>
    <rPh sb="7" eb="8">
      <t>ガタ</t>
    </rPh>
    <rPh sb="12" eb="13">
      <t>ツキ</t>
    </rPh>
    <rPh sb="13" eb="16">
      <t>ブンスイセン</t>
    </rPh>
    <rPh sb="20" eb="21">
      <t>シキ</t>
    </rPh>
    <phoneticPr fontId="1"/>
  </si>
  <si>
    <t>塩ビ・鋼管用</t>
    <rPh sb="0" eb="1">
      <t>エン</t>
    </rPh>
    <rPh sb="3" eb="5">
      <t>コウカン</t>
    </rPh>
    <rPh sb="5" eb="6">
      <t>ヨウ</t>
    </rPh>
    <phoneticPr fontId="1"/>
  </si>
  <si>
    <t>φ75×φ40</t>
    <phoneticPr fontId="1"/>
  </si>
  <si>
    <t>銅ｽﾘｰﾌﾞ</t>
    <rPh sb="0" eb="1">
      <t>ドウ</t>
    </rPh>
    <phoneticPr fontId="1"/>
  </si>
  <si>
    <t>密着ｺｱ（W）</t>
    <rPh sb="0" eb="2">
      <t>ミッチャク</t>
    </rPh>
    <phoneticPr fontId="1"/>
  </si>
  <si>
    <t>分水栓用閉栓ｷｬｯﾌﾟ</t>
    <rPh sb="0" eb="3">
      <t>ブンスイセン</t>
    </rPh>
    <rPh sb="3" eb="4">
      <t>ヨウ</t>
    </rPh>
    <rPh sb="4" eb="6">
      <t>ヘイセン</t>
    </rPh>
    <phoneticPr fontId="1"/>
  </si>
  <si>
    <t>内ねじﾎﾞｰﾙ止水栓蝶ﾊﾝﾄﾞﾙﾛﾝｸﾞｽﾋﾟﾝﾄﾞﾙ</t>
    <rPh sb="0" eb="1">
      <t>ウチ</t>
    </rPh>
    <rPh sb="7" eb="9">
      <t>シスイ</t>
    </rPh>
    <rPh sb="9" eb="10">
      <t>セン</t>
    </rPh>
    <rPh sb="10" eb="11">
      <t>チョウ</t>
    </rPh>
    <phoneticPr fontId="1"/>
  </si>
  <si>
    <t>φ20用</t>
    <rPh sb="3" eb="4">
      <t>ヨウ</t>
    </rPh>
    <phoneticPr fontId="1"/>
  </si>
  <si>
    <t>ﾒｰﾀﾕﾆｯﾄ減圧弁付</t>
    <rPh sb="7" eb="10">
      <t>ゲンアツベン</t>
    </rPh>
    <rPh sb="10" eb="11">
      <t>ツキ</t>
    </rPh>
    <phoneticPr fontId="1"/>
  </si>
  <si>
    <t>ﾒｰﾀﾕﾆｯﾄ伸縮付</t>
    <rPh sb="7" eb="9">
      <t>シンシュク</t>
    </rPh>
    <rPh sb="9" eb="10">
      <t>ツキ</t>
    </rPh>
    <phoneticPr fontId="1"/>
  </si>
  <si>
    <t>ﾒｰﾀﾕﾆｯﾄ伸縮付，減圧弁付</t>
    <rPh sb="7" eb="9">
      <t>シンシュク</t>
    </rPh>
    <rPh sb="9" eb="10">
      <t>ツキ</t>
    </rPh>
    <rPh sb="11" eb="14">
      <t>ゲンアツベン</t>
    </rPh>
    <rPh sb="14" eb="15">
      <t>ツキ</t>
    </rPh>
    <phoneticPr fontId="1"/>
  </si>
  <si>
    <t>ﾎﾟﾘｴﾁﾚﾝ管用ｻﾄﾞﾙ付分水栓ﾎﾞｰﾙ式</t>
    <rPh sb="7" eb="8">
      <t>ヨウ</t>
    </rPh>
    <rPh sb="8" eb="11">
      <t>サドル</t>
    </rPh>
    <rPh sb="13" eb="14">
      <t>ツキ</t>
    </rPh>
    <rPh sb="14" eb="17">
      <t>ブンスイセン</t>
    </rPh>
    <rPh sb="21" eb="22">
      <t>シキ</t>
    </rPh>
    <phoneticPr fontId="1"/>
  </si>
  <si>
    <t>水道用ﾎﾟﾘｴﾁﾚﾝ二層管用</t>
    <rPh sb="0" eb="2">
      <t>スイドウ</t>
    </rPh>
    <rPh sb="2" eb="3">
      <t>ヨウ</t>
    </rPh>
    <rPh sb="10" eb="12">
      <t>ニソウ</t>
    </rPh>
    <rPh sb="12" eb="13">
      <t>ヨウ</t>
    </rPh>
    <rPh sb="13" eb="14">
      <t>ヨウ</t>
    </rPh>
    <phoneticPr fontId="1"/>
  </si>
  <si>
    <t>水道用ﾎﾟﾘｴﾁﾚﾝ二層管類</t>
    <rPh sb="0" eb="3">
      <t>スイドウヨウ</t>
    </rPh>
    <rPh sb="10" eb="13">
      <t>ニソウカン</t>
    </rPh>
    <rPh sb="13" eb="14">
      <t>ルイ</t>
    </rPh>
    <phoneticPr fontId="1"/>
  </si>
  <si>
    <t>D</t>
    <phoneticPr fontId="1"/>
  </si>
  <si>
    <t>接合部品類</t>
    <rPh sb="0" eb="2">
      <t>セツゴウ</t>
    </rPh>
    <rPh sb="2" eb="4">
      <t>ブヒン</t>
    </rPh>
    <rPh sb="4" eb="5">
      <t>ルイ</t>
    </rPh>
    <phoneticPr fontId="1"/>
  </si>
  <si>
    <t>接合部品</t>
    <rPh sb="0" eb="2">
      <t>セツゴウ</t>
    </rPh>
    <rPh sb="2" eb="4">
      <t>ブヒン</t>
    </rPh>
    <phoneticPr fontId="1"/>
  </si>
  <si>
    <t>離脱防止押輪GX形継ぎ輪用</t>
    <rPh sb="0" eb="2">
      <t>リダツ</t>
    </rPh>
    <rPh sb="2" eb="4">
      <t>ボウシ</t>
    </rPh>
    <rPh sb="4" eb="5">
      <t>オシ</t>
    </rPh>
    <rPh sb="5" eb="6">
      <t>ワ</t>
    </rPh>
    <rPh sb="8" eb="9">
      <t>カタ</t>
    </rPh>
    <rPh sb="9" eb="10">
      <t>ツ</t>
    </rPh>
    <rPh sb="11" eb="12">
      <t>ワ</t>
    </rPh>
    <rPh sb="12" eb="13">
      <t>ヨウ</t>
    </rPh>
    <phoneticPr fontId="1"/>
  </si>
  <si>
    <t>GX形継輪用特殊押輪</t>
    <rPh sb="2" eb="3">
      <t>カタ</t>
    </rPh>
    <rPh sb="3" eb="4">
      <t>ツギ</t>
    </rPh>
    <rPh sb="4" eb="5">
      <t>ワ</t>
    </rPh>
    <rPh sb="5" eb="6">
      <t>ヨウ</t>
    </rPh>
    <rPh sb="6" eb="8">
      <t>トクシュ</t>
    </rPh>
    <rPh sb="8" eb="9">
      <t>オシ</t>
    </rPh>
    <rPh sb="9" eb="10">
      <t>ワ</t>
    </rPh>
    <phoneticPr fontId="1"/>
  </si>
  <si>
    <t>φ75～φ300</t>
    <phoneticPr fontId="1"/>
  </si>
  <si>
    <t>NS形継輪用特殊割押輪</t>
    <rPh sb="2" eb="3">
      <t>カタ</t>
    </rPh>
    <rPh sb="3" eb="4">
      <t>ツギ</t>
    </rPh>
    <rPh sb="4" eb="5">
      <t>ワ</t>
    </rPh>
    <rPh sb="5" eb="6">
      <t>ヨウ</t>
    </rPh>
    <rPh sb="6" eb="8">
      <t>トクシュ</t>
    </rPh>
    <rPh sb="8" eb="9">
      <t>ワリ</t>
    </rPh>
    <rPh sb="9" eb="10">
      <t>オシ</t>
    </rPh>
    <rPh sb="10" eb="11">
      <t>ワ</t>
    </rPh>
    <phoneticPr fontId="1"/>
  </si>
  <si>
    <t>二つ割離脱防止押輪NS形継ぎ輪用</t>
    <rPh sb="0" eb="1">
      <t>ニ</t>
    </rPh>
    <rPh sb="2" eb="3">
      <t>ワリ</t>
    </rPh>
    <rPh sb="3" eb="5">
      <t>リダツ</t>
    </rPh>
    <rPh sb="5" eb="7">
      <t>ボウシ</t>
    </rPh>
    <rPh sb="7" eb="8">
      <t>オシ</t>
    </rPh>
    <rPh sb="8" eb="9">
      <t>ワ</t>
    </rPh>
    <rPh sb="11" eb="12">
      <t>カタ</t>
    </rPh>
    <rPh sb="12" eb="13">
      <t>ツ</t>
    </rPh>
    <rPh sb="14" eb="15">
      <t>ワ</t>
    </rPh>
    <rPh sb="15" eb="16">
      <t>ヨウ</t>
    </rPh>
    <phoneticPr fontId="1"/>
  </si>
  <si>
    <t>φ75～φ400</t>
    <phoneticPr fontId="1"/>
  </si>
  <si>
    <t>VCｼﾞｮｲﾝﾄ 離脱防止付</t>
    <rPh sb="9" eb="11">
      <t>リダツ</t>
    </rPh>
    <rPh sb="11" eb="13">
      <t>ボウシ</t>
    </rPh>
    <rPh sb="13" eb="14">
      <t>ツ</t>
    </rPh>
    <phoneticPr fontId="1"/>
  </si>
  <si>
    <t>ｽｰﾊﾟｰｸｲｯｸVCｼﾞｮｲﾝﾄK形</t>
    <rPh sb="18" eb="19">
      <t>カタ</t>
    </rPh>
    <phoneticPr fontId="1"/>
  </si>
  <si>
    <t>ｽｰﾊﾟｰｸｲｯｸCVｼﾞｮｲﾝﾄ片落型K形</t>
    <rPh sb="17" eb="18">
      <t>カタ</t>
    </rPh>
    <rPh sb="18" eb="19">
      <t>オ</t>
    </rPh>
    <rPh sb="19" eb="20">
      <t>カタ</t>
    </rPh>
    <rPh sb="21" eb="22">
      <t>カタ</t>
    </rPh>
    <phoneticPr fontId="1"/>
  </si>
  <si>
    <t>φ75×φ50～φ200×φ150</t>
    <phoneticPr fontId="1"/>
  </si>
  <si>
    <t>ｽｰﾊﾟｰｸｲｯｸVCｼﾞｮｲﾝﾄﾛﾝｸﾞ型K形</t>
    <rPh sb="21" eb="22">
      <t>カタ</t>
    </rPh>
    <rPh sb="23" eb="24">
      <t>カタ</t>
    </rPh>
    <phoneticPr fontId="1"/>
  </si>
  <si>
    <t>φ75～φ150</t>
    <phoneticPr fontId="1"/>
  </si>
  <si>
    <t>PCｼﾞｮｲﾝﾄ 離脱防止付</t>
    <rPh sb="9" eb="11">
      <t>リダツ</t>
    </rPh>
    <rPh sb="11" eb="13">
      <t>ボウシ</t>
    </rPh>
    <rPh sb="13" eb="14">
      <t>ツ</t>
    </rPh>
    <phoneticPr fontId="1"/>
  </si>
  <si>
    <t>PCｼﾞｮｲﾝﾄ</t>
    <phoneticPr fontId="1"/>
  </si>
  <si>
    <t>G</t>
    <phoneticPr fontId="1"/>
  </si>
  <si>
    <t>PCｼﾞｮｲﾝﾄ片落管</t>
    <rPh sb="8" eb="9">
      <t>カタ</t>
    </rPh>
    <rPh sb="9" eb="10">
      <t>オ</t>
    </rPh>
    <rPh sb="10" eb="11">
      <t>カン</t>
    </rPh>
    <phoneticPr fontId="1"/>
  </si>
  <si>
    <t>PCｼﾞｮｲﾝﾄ2型</t>
    <rPh sb="9" eb="10">
      <t>カタ</t>
    </rPh>
    <phoneticPr fontId="1"/>
  </si>
  <si>
    <t>φ75・φ100×φ50</t>
    <phoneticPr fontId="1"/>
  </si>
  <si>
    <t>ﾌｯ素樹脂塗装合金ﾎﾞﾙﾄﾅｯﾄ</t>
    <rPh sb="2" eb="3">
      <t>ソ</t>
    </rPh>
    <rPh sb="3" eb="5">
      <t>ジュシ</t>
    </rPh>
    <rPh sb="5" eb="7">
      <t>トソウ</t>
    </rPh>
    <rPh sb="7" eb="9">
      <t>ゴウキン</t>
    </rPh>
    <phoneticPr fontId="1"/>
  </si>
  <si>
    <t>P</t>
    <phoneticPr fontId="1"/>
  </si>
  <si>
    <t>水道配水用ﾎﾟﾘｴﾁﾚﾝﾒｶﾆｶﾙ帽</t>
    <rPh sb="0" eb="2">
      <t>スイドウ</t>
    </rPh>
    <rPh sb="2" eb="5">
      <t>ハイスイヨウ</t>
    </rPh>
    <rPh sb="17" eb="18">
      <t>ボウ</t>
    </rPh>
    <phoneticPr fontId="1"/>
  </si>
  <si>
    <t>P管帽</t>
    <rPh sb="1" eb="2">
      <t>カン</t>
    </rPh>
    <rPh sb="2" eb="3">
      <t>ボウ</t>
    </rPh>
    <phoneticPr fontId="1"/>
  </si>
  <si>
    <t>φ50～φ150</t>
    <phoneticPr fontId="1"/>
  </si>
  <si>
    <t>PPｼﾞｮｲﾝﾄ</t>
    <phoneticPr fontId="1"/>
  </si>
  <si>
    <t>PE継輪</t>
    <rPh sb="2" eb="3">
      <t>ツギ</t>
    </rPh>
    <rPh sb="3" eb="4">
      <t>ワ</t>
    </rPh>
    <phoneticPr fontId="1"/>
  </si>
  <si>
    <t>φ75×φ50～φ150×φ100</t>
    <phoneticPr fontId="1"/>
  </si>
  <si>
    <t>PPｼﾞｮｲﾝﾄ片落管</t>
    <rPh sb="8" eb="9">
      <t>カタ</t>
    </rPh>
    <rPh sb="9" eb="10">
      <t>オ</t>
    </rPh>
    <rPh sb="10" eb="11">
      <t>カン</t>
    </rPh>
    <phoneticPr fontId="1"/>
  </si>
  <si>
    <t>PE継輪片落型</t>
    <rPh sb="2" eb="3">
      <t>ツギ</t>
    </rPh>
    <rPh sb="3" eb="4">
      <t>ワ</t>
    </rPh>
    <rPh sb="4" eb="5">
      <t>カタ</t>
    </rPh>
    <rPh sb="5" eb="6">
      <t>オ</t>
    </rPh>
    <rPh sb="6" eb="7">
      <t>カタ</t>
    </rPh>
    <phoneticPr fontId="1"/>
  </si>
  <si>
    <t>水道配水用ﾎﾟﾘｴﾁﾚﾝFCDﾌﾗﾝｼﾞﾒｶﾆｶﾙ短管1号</t>
    <rPh sb="0" eb="2">
      <t>スイドウ</t>
    </rPh>
    <rPh sb="2" eb="5">
      <t>ハイスイヨウ</t>
    </rPh>
    <rPh sb="25" eb="26">
      <t>タン</t>
    </rPh>
    <rPh sb="26" eb="27">
      <t>カン</t>
    </rPh>
    <rPh sb="28" eb="29">
      <t>ゴウ</t>
    </rPh>
    <phoneticPr fontId="1"/>
  </si>
  <si>
    <t>Pﾒｶﾌﾗﾝｼﾞ</t>
    <phoneticPr fontId="1"/>
  </si>
  <si>
    <t>水道配水用ﾎﾟﾘｴﾁﾚﾝFCDﾌﾗﾝｼﾞﾒｶﾆｶﾙ短管1号片落</t>
    <rPh sb="0" eb="2">
      <t>スイドウ</t>
    </rPh>
    <rPh sb="2" eb="5">
      <t>ハイスイヨウ</t>
    </rPh>
    <rPh sb="25" eb="26">
      <t>タン</t>
    </rPh>
    <rPh sb="26" eb="27">
      <t>カン</t>
    </rPh>
    <rPh sb="28" eb="29">
      <t>ゴウ</t>
    </rPh>
    <rPh sb="29" eb="30">
      <t>カタ</t>
    </rPh>
    <rPh sb="30" eb="31">
      <t>オ</t>
    </rPh>
    <phoneticPr fontId="1"/>
  </si>
  <si>
    <t>Pﾒｶﾌﾗﾝｼﾞ片落型</t>
    <rPh sb="8" eb="9">
      <t>カタ</t>
    </rPh>
    <rPh sb="9" eb="10">
      <t>オ</t>
    </rPh>
    <rPh sb="10" eb="11">
      <t>カタ</t>
    </rPh>
    <phoneticPr fontId="1"/>
  </si>
  <si>
    <t>ﾌｯ素樹脂塗装合金ﾎﾞﾙﾄﾅｯﾄ　7.5K</t>
    <rPh sb="2" eb="3">
      <t>ソ</t>
    </rPh>
    <rPh sb="3" eb="5">
      <t>ジュシ</t>
    </rPh>
    <rPh sb="5" eb="7">
      <t>トソウ</t>
    </rPh>
    <rPh sb="7" eb="9">
      <t>ゴウキン</t>
    </rPh>
    <phoneticPr fontId="1"/>
  </si>
  <si>
    <t>水道配水用ﾎﾟﾘｴﾁﾚﾝﾒｶﾆｶﾙﾁｰｽﾞ</t>
    <rPh sb="0" eb="2">
      <t>スイドウ</t>
    </rPh>
    <rPh sb="2" eb="5">
      <t>ハイスイヨウ</t>
    </rPh>
    <phoneticPr fontId="1"/>
  </si>
  <si>
    <t>Pﾒｶﾁｰｽﾞ3型</t>
    <rPh sb="8" eb="9">
      <t>カタ</t>
    </rPh>
    <phoneticPr fontId="1"/>
  </si>
  <si>
    <t>φ50×φ50～φ150×φ150</t>
    <phoneticPr fontId="1"/>
  </si>
  <si>
    <t>水道配水用ﾎﾟﾘｴﾁﾚﾝFCDﾌﾗﾝｼﾞ付ﾒｶﾆｶﾙT字管</t>
    <rPh sb="0" eb="2">
      <t>スイドウ</t>
    </rPh>
    <rPh sb="2" eb="5">
      <t>ハイスイヨウ</t>
    </rPh>
    <rPh sb="20" eb="21">
      <t>ツキ</t>
    </rPh>
    <rPh sb="27" eb="28">
      <t>ジ</t>
    </rPh>
    <rPh sb="28" eb="29">
      <t>カン</t>
    </rPh>
    <phoneticPr fontId="1"/>
  </si>
  <si>
    <t>PﾒｶﾁｰｽﾞF型</t>
    <rPh sb="8" eb="9">
      <t>カタ</t>
    </rPh>
    <phoneticPr fontId="1"/>
  </si>
  <si>
    <t>φ75×φ50～φ150×φ150</t>
    <phoneticPr fontId="1"/>
  </si>
  <si>
    <t>Pﾒｶﾍﾞﾝﾄﾞ</t>
    <phoneticPr fontId="1"/>
  </si>
  <si>
    <t>PVｼﾞｮｲﾝﾄ</t>
    <phoneticPr fontId="1"/>
  </si>
  <si>
    <t>PVｼﾞｮｲﾝﾄ片落型</t>
    <rPh sb="8" eb="9">
      <t>カタ</t>
    </rPh>
    <rPh sb="9" eb="10">
      <t>オ</t>
    </rPh>
    <rPh sb="10" eb="11">
      <t>カタ</t>
    </rPh>
    <phoneticPr fontId="1"/>
  </si>
  <si>
    <t>ﾋﾞﾆﾛｯｸ筒型</t>
    <rPh sb="6" eb="7">
      <t>ツツ</t>
    </rPh>
    <rPh sb="7" eb="8">
      <t>カタ</t>
    </rPh>
    <phoneticPr fontId="1"/>
  </si>
  <si>
    <t>ｽｰﾊﾟｰｸｲｯｸ管帽</t>
    <rPh sb="9" eb="10">
      <t>カン</t>
    </rPh>
    <rPh sb="10" eb="11">
      <t>ボウ</t>
    </rPh>
    <phoneticPr fontId="1"/>
  </si>
  <si>
    <t>塩ﾋﾞ･鋼管用ﾒｶﾆｶﾙﾁｰｽﾞ</t>
    <rPh sb="0" eb="1">
      <t>エン</t>
    </rPh>
    <rPh sb="4" eb="5">
      <t>コウ</t>
    </rPh>
    <rPh sb="5" eb="6">
      <t>カン</t>
    </rPh>
    <rPh sb="6" eb="7">
      <t>ヨウ</t>
    </rPh>
    <phoneticPr fontId="1"/>
  </si>
  <si>
    <t>ｽｰﾊﾟｰｸｲｯｸﾒｶﾁｰｽﾞ3型</t>
    <rPh sb="16" eb="17">
      <t>カタ</t>
    </rPh>
    <phoneticPr fontId="1"/>
  </si>
  <si>
    <t>φ50×φ40～φ200×φ200</t>
    <phoneticPr fontId="1"/>
  </si>
  <si>
    <t>塩ﾋﾞ･鋼管用ﾌﾗﾝｼﾞ付ﾒｶﾆｶﾙT字管</t>
    <rPh sb="0" eb="1">
      <t>エン</t>
    </rPh>
    <rPh sb="4" eb="5">
      <t>コウ</t>
    </rPh>
    <rPh sb="5" eb="6">
      <t>カン</t>
    </rPh>
    <rPh sb="6" eb="7">
      <t>ヨウ</t>
    </rPh>
    <rPh sb="12" eb="13">
      <t>ツキ</t>
    </rPh>
    <rPh sb="19" eb="20">
      <t>ジ</t>
    </rPh>
    <rPh sb="20" eb="21">
      <t>カン</t>
    </rPh>
    <phoneticPr fontId="1"/>
  </si>
  <si>
    <t>ｽｰﾊﾟｰｸｲｯｸﾒｶﾁｰｽﾞF型</t>
    <rPh sb="16" eb="17">
      <t>カタ</t>
    </rPh>
    <phoneticPr fontId="1"/>
  </si>
  <si>
    <t>φ50×φ50～φ200×φ200</t>
    <phoneticPr fontId="1"/>
  </si>
  <si>
    <t>VC短管1号 離脱防止付</t>
    <rPh sb="2" eb="3">
      <t>タン</t>
    </rPh>
    <rPh sb="3" eb="4">
      <t>カン</t>
    </rPh>
    <rPh sb="5" eb="6">
      <t>ゴウ</t>
    </rPh>
    <rPh sb="7" eb="9">
      <t>リダツ</t>
    </rPh>
    <rPh sb="9" eb="11">
      <t>ボウシ</t>
    </rPh>
    <rPh sb="11" eb="12">
      <t>ツ</t>
    </rPh>
    <phoneticPr fontId="1"/>
  </si>
  <si>
    <t>ｽｰﾊﾟｰｸｲｯｸﾒｶﾌﾗﾝｼﾞ</t>
    <phoneticPr fontId="1"/>
  </si>
  <si>
    <t>φ50～φ200</t>
    <phoneticPr fontId="1"/>
  </si>
  <si>
    <t>ｽｰﾊﾟｰｸｲｯｸﾒｶﾌﾗﾝｼﾞﾛﾝｸﾞ型</t>
    <rPh sb="20" eb="21">
      <t>カタ</t>
    </rPh>
    <phoneticPr fontId="1"/>
  </si>
  <si>
    <t>VC短管1号片落 離脱防止付</t>
    <rPh sb="2" eb="3">
      <t>タン</t>
    </rPh>
    <rPh sb="3" eb="4">
      <t>カン</t>
    </rPh>
    <rPh sb="5" eb="6">
      <t>ゴウ</t>
    </rPh>
    <rPh sb="6" eb="7">
      <t>カタ</t>
    </rPh>
    <rPh sb="7" eb="8">
      <t>オ</t>
    </rPh>
    <rPh sb="9" eb="11">
      <t>リダツ</t>
    </rPh>
    <rPh sb="11" eb="13">
      <t>ボウシ</t>
    </rPh>
    <rPh sb="13" eb="14">
      <t>ツ</t>
    </rPh>
    <phoneticPr fontId="1"/>
  </si>
  <si>
    <t>ｽｰﾊﾟｰｸｲｯｸﾒｶﾌﾗﾝｼﾞ片落型</t>
    <rPh sb="16" eb="17">
      <t>カタ</t>
    </rPh>
    <rPh sb="17" eb="18">
      <t>オ</t>
    </rPh>
    <rPh sb="18" eb="19">
      <t>カタ</t>
    </rPh>
    <phoneticPr fontId="1"/>
  </si>
  <si>
    <t>φ50×φ40～φ150×φ100</t>
    <phoneticPr fontId="1"/>
  </si>
  <si>
    <t>ｽｰﾊﾟｰｸｲｯｸVSｼﾞｮｲﾝﾄ</t>
    <phoneticPr fontId="1"/>
  </si>
  <si>
    <t>VSｼﾞｮｲﾝﾄ 離脱防止付</t>
    <rPh sb="9" eb="11">
      <t>リダツ</t>
    </rPh>
    <rPh sb="11" eb="13">
      <t>ボウシ</t>
    </rPh>
    <rPh sb="13" eb="14">
      <t>ツ</t>
    </rPh>
    <phoneticPr fontId="1"/>
  </si>
  <si>
    <t>PVｼﾞｮｲﾝﾄ 離脱防止付</t>
    <rPh sb="9" eb="11">
      <t>リダツ</t>
    </rPh>
    <rPh sb="11" eb="13">
      <t>ボウシ</t>
    </rPh>
    <rPh sb="13" eb="14">
      <t>ツ</t>
    </rPh>
    <phoneticPr fontId="1"/>
  </si>
  <si>
    <t>PVｼﾞｮｲﾝﾄ片落管 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</si>
  <si>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ｽｰﾊﾟｰｸｲｯｸVSｼﾞｮｲﾝﾄ(ｼｮｰﾄ)</t>
    <phoneticPr fontId="1"/>
  </si>
  <si>
    <t>VCｼﾞｮｲﾝﾄ片落管 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</si>
  <si>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PCｼﾞｮｲﾝﾄ片落管 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</si>
  <si>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VSｼﾞｮｲﾝﾄ片落管 離脱防止付</t>
    <rPh sb="8" eb="9">
      <t>カタ</t>
    </rPh>
    <rPh sb="9" eb="10">
      <t>オ</t>
    </rPh>
    <rPh sb="10" eb="11">
      <t>カン</t>
    </rPh>
    <rPh sb="12" eb="14">
      <t>リダツ</t>
    </rPh>
    <rPh sb="14" eb="16">
      <t>ボウシ</t>
    </rPh>
    <rPh sb="16" eb="17">
      <t>ツ</t>
    </rPh>
    <phoneticPr fontId="1"/>
  </si>
  <si>
    <t>ｽｰﾊﾟｰｸｲｯｸVSｼﾞｮｲﾝﾄ片落型</t>
    <rPh sb="17" eb="18">
      <t>カタ</t>
    </rPh>
    <rPh sb="18" eb="19">
      <t>オ</t>
    </rPh>
    <rPh sb="19" eb="20">
      <t>カタ</t>
    </rPh>
    <phoneticPr fontId="1"/>
  </si>
  <si>
    <t>φ50×φ40～φ200×φ150</t>
    <phoneticPr fontId="1"/>
  </si>
  <si>
    <t>ｺﾞﾑ輪形塩ﾋﾞ管用離脱防止金具</t>
    <rPh sb="3" eb="4">
      <t>ワ</t>
    </rPh>
    <rPh sb="4" eb="5">
      <t>カタ</t>
    </rPh>
    <rPh sb="5" eb="6">
      <t>エン</t>
    </rPh>
    <rPh sb="8" eb="9">
      <t>カン</t>
    </rPh>
    <rPh sb="9" eb="10">
      <t>ヨウ</t>
    </rPh>
    <rPh sb="10" eb="12">
      <t>リダツ</t>
    </rPh>
    <rPh sb="12" eb="14">
      <t>ボウシ</t>
    </rPh>
    <rPh sb="14" eb="16">
      <t>カナグ</t>
    </rPh>
    <phoneticPr fontId="1"/>
  </si>
  <si>
    <t>水道配水用ﾎﾟﾘｴﾁﾚﾝﾒｶﾆｶﾙ90°両受曲管</t>
    <rPh sb="0" eb="2">
      <t>スイドウ</t>
    </rPh>
    <rPh sb="2" eb="5">
      <t>ハイスイヨウ</t>
    </rPh>
    <rPh sb="20" eb="21">
      <t>リョウ</t>
    </rPh>
    <rPh sb="21" eb="22">
      <t>ウ</t>
    </rPh>
    <rPh sb="22" eb="23">
      <t>キョク</t>
    </rPh>
    <rPh sb="23" eb="24">
      <t>カン</t>
    </rPh>
    <phoneticPr fontId="1"/>
  </si>
  <si>
    <t>水道配水用ﾎﾟﾘｴﾁﾚﾝﾒｶﾆｶﾙ45°両受曲管</t>
    <rPh sb="0" eb="2">
      <t>スイドウ</t>
    </rPh>
    <rPh sb="2" eb="5">
      <t>ハイスイヨウ</t>
    </rPh>
    <rPh sb="20" eb="21">
      <t>リョウ</t>
    </rPh>
    <rPh sb="21" eb="22">
      <t>ウ</t>
    </rPh>
    <rPh sb="22" eb="23">
      <t>キョク</t>
    </rPh>
    <rPh sb="23" eb="24">
      <t>カン</t>
    </rPh>
    <phoneticPr fontId="1"/>
  </si>
  <si>
    <t>水道配水用ﾎﾟﾘｴﾁﾚﾝﾒｶﾆｶﾙ22 1/2°両受曲管</t>
    <rPh sb="0" eb="2">
      <t>スイドウ</t>
    </rPh>
    <rPh sb="2" eb="5">
      <t>ハイスイヨウ</t>
    </rPh>
    <rPh sb="24" eb="25">
      <t>リョウ</t>
    </rPh>
    <rPh sb="25" eb="26">
      <t>ウ</t>
    </rPh>
    <rPh sb="26" eb="27">
      <t>キョク</t>
    </rPh>
    <rPh sb="27" eb="28">
      <t>カン</t>
    </rPh>
    <phoneticPr fontId="1"/>
  </si>
  <si>
    <t>水道配水用ﾎﾟﾘｴﾁﾚﾝﾒｶﾆｶﾙ11 1/4°両受曲管</t>
    <rPh sb="0" eb="2">
      <t>スイドウ</t>
    </rPh>
    <rPh sb="2" eb="5">
      <t>ハイスイヨウ</t>
    </rPh>
    <rPh sb="24" eb="25">
      <t>リョウ</t>
    </rPh>
    <rPh sb="25" eb="26">
      <t>ウ</t>
    </rPh>
    <rPh sb="26" eb="27">
      <t>キョク</t>
    </rPh>
    <rPh sb="27" eb="28">
      <t>カン</t>
    </rPh>
    <phoneticPr fontId="1"/>
  </si>
  <si>
    <t>塩ﾋﾞ･鋼管用ﾒｶﾆｶﾙ90°両受曲管</t>
    <rPh sb="0" eb="1">
      <t>エン</t>
    </rPh>
    <rPh sb="4" eb="5">
      <t>コウ</t>
    </rPh>
    <rPh sb="5" eb="6">
      <t>カン</t>
    </rPh>
    <rPh sb="6" eb="7">
      <t>ヨウ</t>
    </rPh>
    <rPh sb="15" eb="16">
      <t>リョウ</t>
    </rPh>
    <rPh sb="16" eb="17">
      <t>ウ</t>
    </rPh>
    <rPh sb="17" eb="18">
      <t>キョク</t>
    </rPh>
    <rPh sb="18" eb="19">
      <t>カン</t>
    </rPh>
    <phoneticPr fontId="1"/>
  </si>
  <si>
    <t>ｽｰﾊﾟｰｸｲｯｸﾒｶﾍﾞﾝﾄﾞ</t>
    <phoneticPr fontId="1"/>
  </si>
  <si>
    <t>塩ﾋﾞ･鋼管用ﾒｶﾆｶﾙ45°両受曲管</t>
    <rPh sb="0" eb="1">
      <t>エン</t>
    </rPh>
    <rPh sb="4" eb="5">
      <t>コウ</t>
    </rPh>
    <rPh sb="5" eb="6">
      <t>カン</t>
    </rPh>
    <rPh sb="6" eb="7">
      <t>ヨウ</t>
    </rPh>
    <rPh sb="15" eb="16">
      <t>リョウ</t>
    </rPh>
    <rPh sb="16" eb="17">
      <t>ウ</t>
    </rPh>
    <rPh sb="17" eb="18">
      <t>キョク</t>
    </rPh>
    <rPh sb="18" eb="19">
      <t>カン</t>
    </rPh>
    <phoneticPr fontId="1"/>
  </si>
  <si>
    <t>塩ﾋﾞ･鋼管用ﾒｶﾆｶﾙ22 1/2°両受曲管</t>
    <rPh sb="0" eb="1">
      <t>エン</t>
    </rPh>
    <rPh sb="4" eb="5">
      <t>コウ</t>
    </rPh>
    <rPh sb="5" eb="6">
      <t>カン</t>
    </rPh>
    <rPh sb="6" eb="7">
      <t>ヨウ</t>
    </rPh>
    <rPh sb="19" eb="20">
      <t>リョウ</t>
    </rPh>
    <rPh sb="20" eb="21">
      <t>ウ</t>
    </rPh>
    <rPh sb="21" eb="22">
      <t>キョク</t>
    </rPh>
    <rPh sb="22" eb="23">
      <t>カン</t>
    </rPh>
    <phoneticPr fontId="1"/>
  </si>
  <si>
    <t>塩ﾋﾞ･鋼管用ﾒｶﾆｶﾙ11 1/4°両受曲管</t>
    <rPh sb="0" eb="1">
      <t>エン</t>
    </rPh>
    <rPh sb="4" eb="5">
      <t>コウ</t>
    </rPh>
    <rPh sb="5" eb="6">
      <t>カン</t>
    </rPh>
    <rPh sb="6" eb="7">
      <t>ヨウ</t>
    </rPh>
    <rPh sb="19" eb="20">
      <t>リョウ</t>
    </rPh>
    <rPh sb="20" eb="21">
      <t>ウ</t>
    </rPh>
    <rPh sb="21" eb="22">
      <t>キョク</t>
    </rPh>
    <rPh sb="22" eb="23">
      <t>カン</t>
    </rPh>
    <phoneticPr fontId="1"/>
  </si>
  <si>
    <t>塩ﾋﾞ･鋼管用ﾒｶﾆｶﾙ5 5/8°両受曲管</t>
    <rPh sb="0" eb="1">
      <t>エン</t>
    </rPh>
    <rPh sb="4" eb="5">
      <t>コウ</t>
    </rPh>
    <rPh sb="5" eb="6">
      <t>カン</t>
    </rPh>
    <rPh sb="6" eb="7">
      <t>ヨウ</t>
    </rPh>
    <rPh sb="18" eb="19">
      <t>リョウ</t>
    </rPh>
    <rPh sb="19" eb="20">
      <t>ウ</t>
    </rPh>
    <rPh sb="20" eb="21">
      <t>キョク</t>
    </rPh>
    <rPh sb="21" eb="22">
      <t>カン</t>
    </rPh>
    <phoneticPr fontId="1"/>
  </si>
  <si>
    <t>ｽｰﾊﾟｰｸｲｯｸﾒｶﾍﾞﾝﾄﾞｼｮｰﾄ型</t>
    <rPh sb="20" eb="21">
      <t>カタ</t>
    </rPh>
    <phoneticPr fontId="1"/>
  </si>
  <si>
    <t>φ40～φ150</t>
    <phoneticPr fontId="1"/>
  </si>
  <si>
    <t>鋼管用ﾒｶﾆｶﾙ帽</t>
    <rPh sb="0" eb="1">
      <t>ハガネ</t>
    </rPh>
    <rPh sb="1" eb="2">
      <t>カン</t>
    </rPh>
    <rPh sb="2" eb="3">
      <t>ヨウ</t>
    </rPh>
    <rPh sb="8" eb="9">
      <t>ボウ</t>
    </rPh>
    <phoneticPr fontId="1"/>
  </si>
  <si>
    <t>FT</t>
    <phoneticPr fontId="1"/>
  </si>
  <si>
    <t>不断水類</t>
    <rPh sb="0" eb="1">
      <t>フ</t>
    </rPh>
    <rPh sb="1" eb="3">
      <t>ダンスイ</t>
    </rPh>
    <rPh sb="3" eb="4">
      <t>ルイ</t>
    </rPh>
    <phoneticPr fontId="1"/>
  </si>
  <si>
    <t>不断水T字管</t>
    <rPh sb="0" eb="1">
      <t>フ</t>
    </rPh>
    <rPh sb="1" eb="3">
      <t>ダンスイ</t>
    </rPh>
    <rPh sb="4" eb="5">
      <t>ジ</t>
    </rPh>
    <rPh sb="5" eb="6">
      <t>カン</t>
    </rPh>
    <phoneticPr fontId="1"/>
  </si>
  <si>
    <t>φ75～φ200×φ50</t>
    <phoneticPr fontId="1"/>
  </si>
  <si>
    <t>内外面耐食塗装</t>
    <rPh sb="0" eb="1">
      <t>ナイ</t>
    </rPh>
    <rPh sb="1" eb="3">
      <t>ガイメン</t>
    </rPh>
    <rPh sb="3" eb="5">
      <t>タイショク</t>
    </rPh>
    <rPh sb="5" eb="7">
      <t>トソウ</t>
    </rPh>
    <phoneticPr fontId="1"/>
  </si>
  <si>
    <t>FT</t>
    <phoneticPr fontId="1"/>
  </si>
  <si>
    <t>φ75～φ200×φ40・φ50</t>
    <phoneticPr fontId="1"/>
  </si>
  <si>
    <t>ｺｽﾓﾊﾞﾙﾌﾞSTｿﾌﾄ型全周F式鋳鉄管用</t>
    <rPh sb="13" eb="14">
      <t>カタ</t>
    </rPh>
    <rPh sb="14" eb="15">
      <t>ゼン</t>
    </rPh>
    <rPh sb="15" eb="16">
      <t>シュウ</t>
    </rPh>
    <rPh sb="17" eb="18">
      <t>シキ</t>
    </rPh>
    <rPh sb="18" eb="20">
      <t>チュウテツ</t>
    </rPh>
    <rPh sb="20" eb="21">
      <t>カン</t>
    </rPh>
    <rPh sb="21" eb="22">
      <t>ヨウ</t>
    </rPh>
    <phoneticPr fontId="1"/>
  </si>
  <si>
    <t>ｺｽﾓﾊﾞﾙﾌﾞST型全周F式鋳鉄管用</t>
    <rPh sb="10" eb="11">
      <t>カタ</t>
    </rPh>
    <rPh sb="11" eb="12">
      <t>ゼン</t>
    </rPh>
    <rPh sb="12" eb="13">
      <t>シュウ</t>
    </rPh>
    <rPh sb="14" eb="15">
      <t>シキ</t>
    </rPh>
    <rPh sb="15" eb="17">
      <t>チュウテツ</t>
    </rPh>
    <rPh sb="17" eb="18">
      <t>カン</t>
    </rPh>
    <rPh sb="18" eb="19">
      <t>ヨウ</t>
    </rPh>
    <phoneticPr fontId="1"/>
  </si>
  <si>
    <t>ｺｽﾓﾊﾞﾙﾌﾞST型全周N式鋳鉄管用</t>
    <rPh sb="10" eb="11">
      <t>カタ</t>
    </rPh>
    <rPh sb="11" eb="12">
      <t>ゼン</t>
    </rPh>
    <rPh sb="12" eb="13">
      <t>シュウ</t>
    </rPh>
    <rPh sb="14" eb="15">
      <t>シキ</t>
    </rPh>
    <rPh sb="15" eb="17">
      <t>チュウテツ</t>
    </rPh>
    <rPh sb="17" eb="18">
      <t>カン</t>
    </rPh>
    <rPh sb="18" eb="19">
      <t>ヨウ</t>
    </rPh>
    <phoneticPr fontId="1"/>
  </si>
  <si>
    <t>ｺｽﾓﾊﾞﾙﾌﾞST型全周U式鋳鉄管用</t>
    <rPh sb="10" eb="11">
      <t>カタ</t>
    </rPh>
    <rPh sb="11" eb="12">
      <t>ゼン</t>
    </rPh>
    <rPh sb="12" eb="13">
      <t>シュウ</t>
    </rPh>
    <rPh sb="14" eb="15">
      <t>シキ</t>
    </rPh>
    <rPh sb="15" eb="17">
      <t>チュウテツ</t>
    </rPh>
    <rPh sb="17" eb="18">
      <t>カン</t>
    </rPh>
    <rPh sb="18" eb="19">
      <t>ヨウ</t>
    </rPh>
    <phoneticPr fontId="1"/>
  </si>
  <si>
    <t>φ75～φ200×φ75</t>
    <phoneticPr fontId="1"/>
  </si>
  <si>
    <t>FCD鋳鉄用副弁付ﾌﾗﾝｼﾞ式全周型不断水T字管</t>
    <rPh sb="3" eb="5">
      <t>チュウテツ</t>
    </rPh>
    <rPh sb="5" eb="6">
      <t>ヨウ</t>
    </rPh>
    <rPh sb="6" eb="7">
      <t>フク</t>
    </rPh>
    <rPh sb="7" eb="8">
      <t>ベン</t>
    </rPh>
    <rPh sb="8" eb="9">
      <t>ツ</t>
    </rPh>
    <rPh sb="14" eb="15">
      <t>シキ</t>
    </rPh>
    <rPh sb="15" eb="16">
      <t>ゼン</t>
    </rPh>
    <rPh sb="16" eb="17">
      <t>シュウ</t>
    </rPh>
    <rPh sb="17" eb="18">
      <t>カタ</t>
    </rPh>
    <rPh sb="18" eb="19">
      <t>フ</t>
    </rPh>
    <rPh sb="19" eb="21">
      <t>ダンスイ</t>
    </rPh>
    <rPh sb="22" eb="23">
      <t>ジ</t>
    </rPh>
    <rPh sb="23" eb="24">
      <t>カン</t>
    </rPh>
    <phoneticPr fontId="1"/>
  </si>
  <si>
    <t>FCD鋳鉄用副弁付内ﾈｼﾞ式全周型不断水T字管</t>
    <rPh sb="3" eb="5">
      <t>チュウテツ</t>
    </rPh>
    <rPh sb="5" eb="6">
      <t>ヨウ</t>
    </rPh>
    <rPh sb="6" eb="7">
      <t>フク</t>
    </rPh>
    <rPh sb="7" eb="8">
      <t>ベン</t>
    </rPh>
    <rPh sb="8" eb="9">
      <t>ツ</t>
    </rPh>
    <rPh sb="9" eb="10">
      <t>ウチ</t>
    </rPh>
    <rPh sb="13" eb="14">
      <t>シキ</t>
    </rPh>
    <rPh sb="14" eb="15">
      <t>ゼン</t>
    </rPh>
    <rPh sb="15" eb="16">
      <t>シュウ</t>
    </rPh>
    <rPh sb="16" eb="17">
      <t>カタ</t>
    </rPh>
    <rPh sb="17" eb="18">
      <t>フ</t>
    </rPh>
    <rPh sb="18" eb="20">
      <t>ダンスイ</t>
    </rPh>
    <rPh sb="21" eb="22">
      <t>ジ</t>
    </rPh>
    <rPh sb="22" eb="23">
      <t>カン</t>
    </rPh>
    <phoneticPr fontId="1"/>
  </si>
  <si>
    <t>FCD鋳鉄用副弁付外ﾈｼﾞ式全周型不断水T字管</t>
    <rPh sb="3" eb="5">
      <t>チュウテツ</t>
    </rPh>
    <rPh sb="5" eb="6">
      <t>ヨウ</t>
    </rPh>
    <rPh sb="6" eb="7">
      <t>フク</t>
    </rPh>
    <rPh sb="7" eb="8">
      <t>ベン</t>
    </rPh>
    <rPh sb="8" eb="9">
      <t>ツ</t>
    </rPh>
    <rPh sb="9" eb="10">
      <t>ソト</t>
    </rPh>
    <rPh sb="13" eb="14">
      <t>シキ</t>
    </rPh>
    <rPh sb="14" eb="15">
      <t>ゼン</t>
    </rPh>
    <rPh sb="15" eb="16">
      <t>シュウ</t>
    </rPh>
    <rPh sb="16" eb="17">
      <t>カタ</t>
    </rPh>
    <rPh sb="17" eb="18">
      <t>フ</t>
    </rPh>
    <rPh sb="18" eb="20">
      <t>ダンスイ</t>
    </rPh>
    <rPh sb="21" eb="22">
      <t>ジ</t>
    </rPh>
    <rPh sb="22" eb="23">
      <t>カン</t>
    </rPh>
    <phoneticPr fontId="1"/>
  </si>
  <si>
    <t>FCD鋳鉄用ｿﾌﾄｼｰﾙ仕切弁付全周型不断水T字管</t>
    <rPh sb="3" eb="5">
      <t>チュウテツ</t>
    </rPh>
    <rPh sb="5" eb="6">
      <t>ヨウ</t>
    </rPh>
    <rPh sb="12" eb="14">
      <t>シキ</t>
    </rPh>
    <rPh sb="14" eb="15">
      <t>ベン</t>
    </rPh>
    <rPh sb="15" eb="16">
      <t>ツ</t>
    </rPh>
    <rPh sb="16" eb="17">
      <t>ゼン</t>
    </rPh>
    <rPh sb="17" eb="18">
      <t>シュウ</t>
    </rPh>
    <rPh sb="18" eb="19">
      <t>カタ</t>
    </rPh>
    <rPh sb="19" eb="20">
      <t>フ</t>
    </rPh>
    <rPh sb="20" eb="22">
      <t>ダンスイ</t>
    </rPh>
    <rPh sb="23" eb="24">
      <t>ジ</t>
    </rPh>
    <rPh sb="24" eb="25">
      <t>カン</t>
    </rPh>
    <phoneticPr fontId="1"/>
  </si>
  <si>
    <t>φ100～φ200×φ100</t>
    <phoneticPr fontId="1"/>
  </si>
  <si>
    <t>φ150･φ200×φ150</t>
    <phoneticPr fontId="1"/>
  </si>
  <si>
    <t>φ200×φ200</t>
    <phoneticPr fontId="1"/>
  </si>
  <si>
    <t>ﾌｯ素樹脂塗装合金ﾎﾞﾙﾄﾅｯﾄ 7.5K</t>
    <rPh sb="2" eb="3">
      <t>ソ</t>
    </rPh>
    <rPh sb="3" eb="5">
      <t>ジュシ</t>
    </rPh>
    <rPh sb="5" eb="7">
      <t>トソウ</t>
    </rPh>
    <rPh sb="7" eb="9">
      <t>ゴウキン</t>
    </rPh>
    <phoneticPr fontId="1"/>
  </si>
  <si>
    <t>3B～8B×φ75</t>
    <phoneticPr fontId="1"/>
  </si>
  <si>
    <t>4B～8B×φ100</t>
    <phoneticPr fontId="1"/>
  </si>
  <si>
    <t>6B･8B×φ150</t>
    <phoneticPr fontId="1"/>
  </si>
  <si>
    <t>FT</t>
    <phoneticPr fontId="1"/>
  </si>
  <si>
    <t>8B×φ200</t>
    <phoneticPr fontId="1"/>
  </si>
  <si>
    <t>FCD鋳鉄用ｿﾌﾄｼｰﾙ仕切弁付全周型K形受口不断水T字管</t>
    <rPh sb="3" eb="5">
      <t>チュウテツ</t>
    </rPh>
    <rPh sb="5" eb="6">
      <t>ヨウ</t>
    </rPh>
    <rPh sb="12" eb="14">
      <t>シキ</t>
    </rPh>
    <rPh sb="14" eb="15">
      <t>ベン</t>
    </rPh>
    <rPh sb="15" eb="16">
      <t>ツ</t>
    </rPh>
    <rPh sb="16" eb="17">
      <t>ゼン</t>
    </rPh>
    <rPh sb="17" eb="18">
      <t>シュウ</t>
    </rPh>
    <rPh sb="18" eb="19">
      <t>カタ</t>
    </rPh>
    <rPh sb="20" eb="21">
      <t>カタ</t>
    </rPh>
    <rPh sb="21" eb="22">
      <t>ウ</t>
    </rPh>
    <rPh sb="22" eb="23">
      <t>クチ</t>
    </rPh>
    <rPh sb="23" eb="24">
      <t>フ</t>
    </rPh>
    <rPh sb="24" eb="26">
      <t>ダンスイ</t>
    </rPh>
    <rPh sb="27" eb="28">
      <t>ジ</t>
    </rPh>
    <rPh sb="28" eb="29">
      <t>カン</t>
    </rPh>
    <phoneticPr fontId="1"/>
  </si>
  <si>
    <t>ｺｽﾓﾊﾞﾙﾌﾞSTｿﾌﾄ型全周K受鋳鉄管用</t>
    <rPh sb="13" eb="14">
      <t>カタ</t>
    </rPh>
    <rPh sb="14" eb="15">
      <t>ゼン</t>
    </rPh>
    <rPh sb="15" eb="16">
      <t>シュウ</t>
    </rPh>
    <rPh sb="17" eb="18">
      <t>ウ</t>
    </rPh>
    <rPh sb="18" eb="20">
      <t>チュウテツ</t>
    </rPh>
    <rPh sb="20" eb="21">
      <t>カン</t>
    </rPh>
    <rPh sb="21" eb="22">
      <t>ヨウ</t>
    </rPh>
    <phoneticPr fontId="1"/>
  </si>
  <si>
    <t>φ75～φ200×φ75</t>
    <phoneticPr fontId="1"/>
  </si>
  <si>
    <t>φ100～φ200×φ100</t>
    <phoneticPr fontId="1"/>
  </si>
  <si>
    <t>ｺｽﾓﾊﾞﾙﾌﾞSTｿﾌﾄ型F式吋管用</t>
    <rPh sb="13" eb="14">
      <t>カタ</t>
    </rPh>
    <rPh sb="15" eb="16">
      <t>シキ</t>
    </rPh>
    <rPh sb="16" eb="17">
      <t>ヨウ</t>
    </rPh>
    <rPh sb="17" eb="18">
      <t>カン</t>
    </rPh>
    <rPh sb="18" eb="19">
      <t>ヨウ</t>
    </rPh>
    <phoneticPr fontId="1"/>
  </si>
  <si>
    <t>ｺｽﾓﾊﾞﾙﾌﾞSTｿﾌﾄ型K受吋管用</t>
    <rPh sb="13" eb="14">
      <t>カタ</t>
    </rPh>
    <rPh sb="14" eb="16">
      <t>チュウテツ</t>
    </rPh>
    <rPh sb="15" eb="16">
      <t>ウ</t>
    </rPh>
    <rPh sb="16" eb="17">
      <t>インチ</t>
    </rPh>
    <rPh sb="17" eb="18">
      <t>カン</t>
    </rPh>
    <rPh sb="18" eb="19">
      <t>ヨウ</t>
    </rPh>
    <phoneticPr fontId="1"/>
  </si>
  <si>
    <t>FCDﾎﾟﾘｴﾁﾚﾝ管用ｿﾌﾄｼｰﾙ仕切弁付全周型不断水T字管</t>
    <rPh sb="10" eb="11">
      <t>カン</t>
    </rPh>
    <rPh sb="11" eb="12">
      <t>ヨウ</t>
    </rPh>
    <rPh sb="18" eb="20">
      <t>シキ</t>
    </rPh>
    <rPh sb="20" eb="21">
      <t>ベン</t>
    </rPh>
    <rPh sb="21" eb="22">
      <t>ツ</t>
    </rPh>
    <rPh sb="22" eb="23">
      <t>ゼン</t>
    </rPh>
    <rPh sb="23" eb="24">
      <t>シュウ</t>
    </rPh>
    <rPh sb="24" eb="25">
      <t>カタ</t>
    </rPh>
    <rPh sb="25" eb="26">
      <t>フ</t>
    </rPh>
    <rPh sb="26" eb="28">
      <t>ダンスイ</t>
    </rPh>
    <rPh sb="29" eb="30">
      <t>ジ</t>
    </rPh>
    <rPh sb="30" eb="31">
      <t>カン</t>
    </rPh>
    <phoneticPr fontId="1"/>
  </si>
  <si>
    <t>ｺｽﾓﾊﾞﾙﾌﾞSTｿﾌﾄ型全周F式ﾎﾟﾘｴﾁﾚﾝ管用</t>
    <rPh sb="13" eb="14">
      <t>カタ</t>
    </rPh>
    <rPh sb="14" eb="15">
      <t>ゼン</t>
    </rPh>
    <rPh sb="15" eb="16">
      <t>シュウ</t>
    </rPh>
    <rPh sb="17" eb="18">
      <t>シキ</t>
    </rPh>
    <rPh sb="25" eb="26">
      <t>カン</t>
    </rPh>
    <rPh sb="26" eb="27">
      <t>ヨウ</t>
    </rPh>
    <phoneticPr fontId="1"/>
  </si>
  <si>
    <t>φ50～φ150×φ50</t>
    <phoneticPr fontId="1"/>
  </si>
  <si>
    <t>FCDﾎﾟﾘｴﾁﾚﾝ用副弁付内ﾈｼﾞ式全周型不断水T字管</t>
    <rPh sb="10" eb="11">
      <t>ヨウ</t>
    </rPh>
    <rPh sb="11" eb="12">
      <t>フク</t>
    </rPh>
    <rPh sb="12" eb="13">
      <t>ベン</t>
    </rPh>
    <rPh sb="13" eb="14">
      <t>ツ</t>
    </rPh>
    <rPh sb="14" eb="15">
      <t>ウチ</t>
    </rPh>
    <rPh sb="18" eb="19">
      <t>シキ</t>
    </rPh>
    <rPh sb="19" eb="20">
      <t>ゼン</t>
    </rPh>
    <rPh sb="20" eb="21">
      <t>シュウ</t>
    </rPh>
    <rPh sb="21" eb="22">
      <t>カタ</t>
    </rPh>
    <rPh sb="22" eb="23">
      <t>フ</t>
    </rPh>
    <rPh sb="23" eb="25">
      <t>ダンスイ</t>
    </rPh>
    <rPh sb="26" eb="27">
      <t>ジ</t>
    </rPh>
    <rPh sb="27" eb="28">
      <t>カン</t>
    </rPh>
    <phoneticPr fontId="1"/>
  </si>
  <si>
    <t>ｺｽﾓﾊﾞﾙﾌﾞST型全周N式ﾎﾟﾘｴﾁﾚﾝ管用</t>
    <rPh sb="10" eb="11">
      <t>カタ</t>
    </rPh>
    <rPh sb="11" eb="12">
      <t>ゼン</t>
    </rPh>
    <rPh sb="12" eb="13">
      <t>シュウ</t>
    </rPh>
    <rPh sb="14" eb="15">
      <t>シキ</t>
    </rPh>
    <rPh sb="22" eb="23">
      <t>カン</t>
    </rPh>
    <rPh sb="23" eb="24">
      <t>ヨウ</t>
    </rPh>
    <phoneticPr fontId="1"/>
  </si>
  <si>
    <t>ｺｽﾓﾊﾞﾙﾌﾞST型全周U式ﾎﾟﾘｴﾁﾚﾝ管用</t>
    <rPh sb="10" eb="11">
      <t>カタ</t>
    </rPh>
    <rPh sb="11" eb="12">
      <t>ゼン</t>
    </rPh>
    <rPh sb="12" eb="13">
      <t>シュウ</t>
    </rPh>
    <rPh sb="14" eb="15">
      <t>シキ</t>
    </rPh>
    <rPh sb="22" eb="23">
      <t>カン</t>
    </rPh>
    <rPh sb="23" eb="24">
      <t>ヨウ</t>
    </rPh>
    <phoneticPr fontId="1"/>
  </si>
  <si>
    <t>FCDﾎﾟﾘｴﾁﾚﾝ用副弁付外ﾈｼﾞ式全周型不断水T字管</t>
    <rPh sb="10" eb="11">
      <t>ヨウ</t>
    </rPh>
    <rPh sb="11" eb="12">
      <t>フク</t>
    </rPh>
    <rPh sb="12" eb="13">
      <t>ベン</t>
    </rPh>
    <rPh sb="13" eb="14">
      <t>ツ</t>
    </rPh>
    <rPh sb="14" eb="15">
      <t>ソト</t>
    </rPh>
    <rPh sb="18" eb="19">
      <t>シキ</t>
    </rPh>
    <rPh sb="19" eb="20">
      <t>ゼン</t>
    </rPh>
    <rPh sb="20" eb="21">
      <t>シュウ</t>
    </rPh>
    <rPh sb="21" eb="22">
      <t>カタ</t>
    </rPh>
    <rPh sb="22" eb="23">
      <t>フ</t>
    </rPh>
    <rPh sb="23" eb="25">
      <t>ダンスイ</t>
    </rPh>
    <rPh sb="26" eb="27">
      <t>ジ</t>
    </rPh>
    <rPh sb="27" eb="28">
      <t>カン</t>
    </rPh>
    <phoneticPr fontId="1"/>
  </si>
  <si>
    <t>φ50～φ150×φ40･φ50</t>
    <phoneticPr fontId="1"/>
  </si>
  <si>
    <t>FCDﾎﾟﾘｴﾁﾚﾝ用副弁付ﾌﾗﾝｼﾞ式全周型不断水T字管</t>
    <rPh sb="10" eb="11">
      <t>ヨウ</t>
    </rPh>
    <rPh sb="11" eb="12">
      <t>フク</t>
    </rPh>
    <rPh sb="12" eb="13">
      <t>ベン</t>
    </rPh>
    <rPh sb="13" eb="14">
      <t>ツ</t>
    </rPh>
    <rPh sb="19" eb="20">
      <t>シキ</t>
    </rPh>
    <rPh sb="20" eb="21">
      <t>ゼン</t>
    </rPh>
    <rPh sb="21" eb="22">
      <t>シュウ</t>
    </rPh>
    <rPh sb="22" eb="23">
      <t>カタ</t>
    </rPh>
    <rPh sb="23" eb="24">
      <t>フ</t>
    </rPh>
    <rPh sb="24" eb="26">
      <t>ダンスイ</t>
    </rPh>
    <rPh sb="27" eb="28">
      <t>ジ</t>
    </rPh>
    <rPh sb="28" eb="29">
      <t>カン</t>
    </rPh>
    <phoneticPr fontId="1"/>
  </si>
  <si>
    <t>ｺｽﾓﾊﾞﾙﾌﾞST型全周F式ﾎﾟﾘｴﾁﾚﾝ管用</t>
    <rPh sb="10" eb="11">
      <t>カタ</t>
    </rPh>
    <rPh sb="11" eb="12">
      <t>ゼン</t>
    </rPh>
    <rPh sb="12" eb="13">
      <t>シュウ</t>
    </rPh>
    <rPh sb="14" eb="15">
      <t>シキ</t>
    </rPh>
    <rPh sb="22" eb="23">
      <t>カン</t>
    </rPh>
    <rPh sb="23" eb="24">
      <t>ヨウ</t>
    </rPh>
    <phoneticPr fontId="1"/>
  </si>
  <si>
    <t>φ75～φ150×φ75</t>
    <phoneticPr fontId="1"/>
  </si>
  <si>
    <t>φ100×φ100</t>
    <phoneticPr fontId="1"/>
  </si>
  <si>
    <t>φ150×φ100･φ150</t>
    <phoneticPr fontId="1"/>
  </si>
  <si>
    <t>ｺｽﾓﾊﾞﾙﾌﾞST型F式塩ﾋﾞ･鋼管用</t>
    <rPh sb="10" eb="11">
      <t>カタ</t>
    </rPh>
    <rPh sb="12" eb="13">
      <t>シキ</t>
    </rPh>
    <rPh sb="13" eb="14">
      <t>エン</t>
    </rPh>
    <rPh sb="17" eb="18">
      <t>コウ</t>
    </rPh>
    <rPh sb="18" eb="19">
      <t>カン</t>
    </rPh>
    <rPh sb="19" eb="20">
      <t>ヨウ</t>
    </rPh>
    <phoneticPr fontId="1"/>
  </si>
  <si>
    <t>FCD吋管用ｿﾌﾄｼｰﾙ仕切弁付不断水T字管</t>
    <rPh sb="3" eb="4">
      <t>インチ</t>
    </rPh>
    <rPh sb="4" eb="5">
      <t>カン</t>
    </rPh>
    <rPh sb="5" eb="6">
      <t>ヨウ</t>
    </rPh>
    <rPh sb="12" eb="14">
      <t>シキ</t>
    </rPh>
    <rPh sb="14" eb="15">
      <t>ベン</t>
    </rPh>
    <rPh sb="15" eb="16">
      <t>ツ</t>
    </rPh>
    <rPh sb="16" eb="17">
      <t>フ</t>
    </rPh>
    <rPh sb="17" eb="19">
      <t>ダンスイ</t>
    </rPh>
    <rPh sb="20" eb="21">
      <t>ジ</t>
    </rPh>
    <rPh sb="21" eb="22">
      <t>カン</t>
    </rPh>
    <phoneticPr fontId="1"/>
  </si>
  <si>
    <t>FCD吋管用ｿﾌﾄｼｰﾙ仕切弁付K形受口不断水T字管</t>
    <rPh sb="3" eb="4">
      <t>インチ</t>
    </rPh>
    <rPh sb="4" eb="5">
      <t>カン</t>
    </rPh>
    <rPh sb="5" eb="6">
      <t>ヨウ</t>
    </rPh>
    <rPh sb="12" eb="14">
      <t>シキ</t>
    </rPh>
    <rPh sb="14" eb="15">
      <t>ベン</t>
    </rPh>
    <rPh sb="15" eb="16">
      <t>ツ</t>
    </rPh>
    <rPh sb="17" eb="18">
      <t>カタ</t>
    </rPh>
    <rPh sb="18" eb="19">
      <t>ウ</t>
    </rPh>
    <rPh sb="19" eb="20">
      <t>クチ</t>
    </rPh>
    <rPh sb="20" eb="21">
      <t>フ</t>
    </rPh>
    <rPh sb="21" eb="23">
      <t>ダンスイ</t>
    </rPh>
    <rPh sb="24" eb="25">
      <t>ジ</t>
    </rPh>
    <rPh sb="25" eb="26">
      <t>カン</t>
    </rPh>
    <phoneticPr fontId="1"/>
  </si>
  <si>
    <t>FCD塩ﾋﾞ･鋼管用副弁付ﾌﾗﾝｼﾞ式不断水T字管</t>
    <rPh sb="3" eb="4">
      <t>エン</t>
    </rPh>
    <rPh sb="7" eb="8">
      <t>コウ</t>
    </rPh>
    <rPh sb="8" eb="9">
      <t>カン</t>
    </rPh>
    <rPh sb="9" eb="10">
      <t>ヨウ</t>
    </rPh>
    <rPh sb="10" eb="11">
      <t>フク</t>
    </rPh>
    <rPh sb="11" eb="12">
      <t>ベン</t>
    </rPh>
    <rPh sb="12" eb="13">
      <t>ツ</t>
    </rPh>
    <rPh sb="18" eb="19">
      <t>シキ</t>
    </rPh>
    <rPh sb="19" eb="20">
      <t>フ</t>
    </rPh>
    <rPh sb="20" eb="22">
      <t>ダンスイ</t>
    </rPh>
    <rPh sb="23" eb="24">
      <t>ジ</t>
    </rPh>
    <rPh sb="24" eb="25">
      <t>カン</t>
    </rPh>
    <phoneticPr fontId="1"/>
  </si>
  <si>
    <t>φ50～φ200×φ50</t>
    <phoneticPr fontId="1"/>
  </si>
  <si>
    <t>合金ﾎﾞﾙﾄﾅｯﾄ 7.5K</t>
    <rPh sb="0" eb="2">
      <t>ゴウキン</t>
    </rPh>
    <phoneticPr fontId="1"/>
  </si>
  <si>
    <t>FCD塩ﾋﾞ･鋼管用副弁付内ﾈｼﾞ式不断水T字管</t>
    <rPh sb="3" eb="4">
      <t>エン</t>
    </rPh>
    <rPh sb="7" eb="8">
      <t>コウ</t>
    </rPh>
    <rPh sb="8" eb="9">
      <t>カン</t>
    </rPh>
    <rPh sb="9" eb="10">
      <t>ヨウ</t>
    </rPh>
    <rPh sb="10" eb="11">
      <t>フク</t>
    </rPh>
    <rPh sb="11" eb="12">
      <t>ベン</t>
    </rPh>
    <rPh sb="12" eb="13">
      <t>ツ</t>
    </rPh>
    <rPh sb="13" eb="14">
      <t>ウチ</t>
    </rPh>
    <rPh sb="17" eb="18">
      <t>シキ</t>
    </rPh>
    <rPh sb="18" eb="19">
      <t>フ</t>
    </rPh>
    <rPh sb="19" eb="21">
      <t>ダンスイ</t>
    </rPh>
    <rPh sb="22" eb="23">
      <t>ジ</t>
    </rPh>
    <rPh sb="23" eb="24">
      <t>カン</t>
    </rPh>
    <phoneticPr fontId="1"/>
  </si>
  <si>
    <t>ｺｽﾓﾊﾞﾙﾌﾞST型N式塩ﾋﾞ･鋼管用</t>
    <rPh sb="10" eb="11">
      <t>カタ</t>
    </rPh>
    <rPh sb="12" eb="13">
      <t>シキ</t>
    </rPh>
    <rPh sb="13" eb="14">
      <t>エン</t>
    </rPh>
    <rPh sb="17" eb="18">
      <t>コウ</t>
    </rPh>
    <rPh sb="18" eb="19">
      <t>カン</t>
    </rPh>
    <rPh sb="19" eb="20">
      <t>ヨウ</t>
    </rPh>
    <phoneticPr fontId="1"/>
  </si>
  <si>
    <t>FCD塩ﾋﾞ･鋼管用副弁付外ﾈｼﾞ式不断水T字管</t>
    <rPh sb="3" eb="4">
      <t>エン</t>
    </rPh>
    <rPh sb="7" eb="8">
      <t>コウ</t>
    </rPh>
    <rPh sb="8" eb="9">
      <t>カン</t>
    </rPh>
    <rPh sb="9" eb="10">
      <t>ヨウ</t>
    </rPh>
    <rPh sb="10" eb="11">
      <t>フク</t>
    </rPh>
    <rPh sb="11" eb="12">
      <t>ベン</t>
    </rPh>
    <rPh sb="12" eb="13">
      <t>ツ</t>
    </rPh>
    <rPh sb="13" eb="14">
      <t>ソト</t>
    </rPh>
    <rPh sb="17" eb="18">
      <t>シキ</t>
    </rPh>
    <rPh sb="18" eb="19">
      <t>フ</t>
    </rPh>
    <rPh sb="19" eb="21">
      <t>ダンスイ</t>
    </rPh>
    <rPh sb="22" eb="23">
      <t>ジ</t>
    </rPh>
    <rPh sb="23" eb="24">
      <t>カン</t>
    </rPh>
    <phoneticPr fontId="1"/>
  </si>
  <si>
    <t>ｺｽﾓﾊﾞﾙﾌﾞST型U式塩ﾋﾞ･鋼管用</t>
    <rPh sb="10" eb="11">
      <t>カタ</t>
    </rPh>
    <rPh sb="12" eb="13">
      <t>シキ</t>
    </rPh>
    <rPh sb="13" eb="14">
      <t>エン</t>
    </rPh>
    <rPh sb="17" eb="18">
      <t>コウ</t>
    </rPh>
    <rPh sb="18" eb="19">
      <t>カン</t>
    </rPh>
    <rPh sb="19" eb="20">
      <t>ヨウ</t>
    </rPh>
    <phoneticPr fontId="1"/>
  </si>
  <si>
    <t>φ50～φ200×φ40･φ50</t>
    <phoneticPr fontId="1"/>
  </si>
  <si>
    <t>FT</t>
    <phoneticPr fontId="1"/>
  </si>
  <si>
    <t>FCD塩ﾋﾞ･鋼管用ｿﾌﾄｼｰﾙ仕切弁付不断水T字管</t>
    <rPh sb="3" eb="4">
      <t>エン</t>
    </rPh>
    <rPh sb="7" eb="8">
      <t>コウ</t>
    </rPh>
    <rPh sb="8" eb="9">
      <t>カン</t>
    </rPh>
    <rPh sb="9" eb="10">
      <t>ヨウ</t>
    </rPh>
    <rPh sb="16" eb="18">
      <t>シキ</t>
    </rPh>
    <rPh sb="18" eb="19">
      <t>ベン</t>
    </rPh>
    <rPh sb="19" eb="20">
      <t>ツ</t>
    </rPh>
    <rPh sb="20" eb="21">
      <t>フ</t>
    </rPh>
    <rPh sb="21" eb="23">
      <t>ダンスイ</t>
    </rPh>
    <rPh sb="24" eb="25">
      <t>ジ</t>
    </rPh>
    <rPh sb="25" eb="26">
      <t>カン</t>
    </rPh>
    <phoneticPr fontId="1"/>
  </si>
  <si>
    <t>ｺｽﾓﾊﾞﾙﾌﾞSTｿﾌﾄ型F式塩ﾋﾞ･鋼管用</t>
    <rPh sb="13" eb="14">
      <t>カタ</t>
    </rPh>
    <rPh sb="15" eb="16">
      <t>シキ</t>
    </rPh>
    <rPh sb="16" eb="17">
      <t>エン</t>
    </rPh>
    <rPh sb="20" eb="21">
      <t>コウ</t>
    </rPh>
    <rPh sb="21" eb="22">
      <t>カン</t>
    </rPh>
    <rPh sb="22" eb="23">
      <t>ヨウ</t>
    </rPh>
    <phoneticPr fontId="1"/>
  </si>
  <si>
    <t>φ75～φ200×φ75</t>
    <phoneticPr fontId="1"/>
  </si>
  <si>
    <t>φ100～φ200×φ100</t>
    <phoneticPr fontId="1"/>
  </si>
  <si>
    <t>φ150･φ200×φ150</t>
    <phoneticPr fontId="1"/>
  </si>
  <si>
    <t>FCD塩ﾋﾞ･鋼管用ｿﾌﾄｼｰﾙ仕切弁付K形受口不断水T字管</t>
    <rPh sb="3" eb="4">
      <t>エン</t>
    </rPh>
    <rPh sb="7" eb="8">
      <t>コウ</t>
    </rPh>
    <rPh sb="8" eb="9">
      <t>カン</t>
    </rPh>
    <rPh sb="9" eb="10">
      <t>ヨウ</t>
    </rPh>
    <rPh sb="16" eb="18">
      <t>シキ</t>
    </rPh>
    <rPh sb="18" eb="19">
      <t>ベン</t>
    </rPh>
    <rPh sb="19" eb="20">
      <t>ツ</t>
    </rPh>
    <rPh sb="21" eb="22">
      <t>カタ</t>
    </rPh>
    <rPh sb="22" eb="23">
      <t>ウ</t>
    </rPh>
    <rPh sb="23" eb="24">
      <t>クチ</t>
    </rPh>
    <rPh sb="24" eb="25">
      <t>フ</t>
    </rPh>
    <rPh sb="25" eb="27">
      <t>ダンスイ</t>
    </rPh>
    <rPh sb="28" eb="29">
      <t>ジ</t>
    </rPh>
    <rPh sb="29" eb="30">
      <t>カン</t>
    </rPh>
    <phoneticPr fontId="1"/>
  </si>
  <si>
    <t>ｺｽﾓﾊﾞﾙﾌﾞSTｿﾌﾄ型K受塩ﾋﾞ･鋼管用</t>
    <rPh sb="13" eb="14">
      <t>カタ</t>
    </rPh>
    <rPh sb="14" eb="16">
      <t>チュウテツ</t>
    </rPh>
    <rPh sb="15" eb="16">
      <t>ウ</t>
    </rPh>
    <rPh sb="16" eb="17">
      <t>エン</t>
    </rPh>
    <rPh sb="20" eb="21">
      <t>コウ</t>
    </rPh>
    <rPh sb="21" eb="22">
      <t>カン</t>
    </rPh>
    <rPh sb="22" eb="23">
      <t>ヨウ</t>
    </rPh>
    <phoneticPr fontId="1"/>
  </si>
  <si>
    <t>銅ｺｱ</t>
    <rPh sb="0" eb="1">
      <t>ドウ</t>
    </rPh>
    <phoneticPr fontId="1"/>
  </si>
  <si>
    <t>銅製ｺｱ</t>
    <rPh sb="0" eb="1">
      <t>ドウ</t>
    </rPh>
    <rPh sb="1" eb="2">
      <t>セイ</t>
    </rPh>
    <phoneticPr fontId="1"/>
  </si>
  <si>
    <t>φ40～φ100</t>
    <phoneticPr fontId="1"/>
  </si>
  <si>
    <t>JWWA B 117準拠品</t>
    <rPh sb="10" eb="12">
      <t>ジュンキョ</t>
    </rPh>
    <rPh sb="12" eb="13">
      <t>ヒン</t>
    </rPh>
    <phoneticPr fontId="1"/>
  </si>
  <si>
    <t>密着銅ｺｱ</t>
    <rPh sb="0" eb="2">
      <t>ミッチャク</t>
    </rPh>
    <rPh sb="2" eb="3">
      <t>ドウ</t>
    </rPh>
    <phoneticPr fontId="1"/>
  </si>
  <si>
    <t>銅製密着ｺｱ</t>
    <rPh sb="0" eb="1">
      <t>ドウ</t>
    </rPh>
    <rPh sb="1" eb="2">
      <t>セイ</t>
    </rPh>
    <rPh sb="2" eb="4">
      <t>ミッチャク</t>
    </rPh>
    <phoneticPr fontId="1"/>
  </si>
  <si>
    <t>φ75～φ150</t>
    <phoneticPr fontId="1"/>
  </si>
  <si>
    <t>樹脂製ｺｱ</t>
    <rPh sb="0" eb="2">
      <t>ジュシ</t>
    </rPh>
    <rPh sb="2" eb="3">
      <t>セイ</t>
    </rPh>
    <phoneticPr fontId="1"/>
  </si>
  <si>
    <t>樹脂ｺｱ</t>
    <rPh sb="0" eb="2">
      <t>ジュシ</t>
    </rPh>
    <phoneticPr fontId="1"/>
  </si>
  <si>
    <t>φ40～φ150</t>
    <phoneticPr fontId="1"/>
  </si>
  <si>
    <t>FV</t>
    <phoneticPr fontId="1"/>
  </si>
  <si>
    <t>不断水簡易ﾊﾞﾙﾌﾞ</t>
    <rPh sb="0" eb="1">
      <t>フ</t>
    </rPh>
    <rPh sb="1" eb="3">
      <t>ダンスイ</t>
    </rPh>
    <rPh sb="3" eb="5">
      <t>カンイ</t>
    </rPh>
    <phoneticPr fontId="1"/>
  </si>
  <si>
    <t>垂直穿孔型鋳鉄用不断水簡易仕切弁</t>
    <rPh sb="0" eb="2">
      <t>スイチョク</t>
    </rPh>
    <rPh sb="2" eb="4">
      <t>センコウ</t>
    </rPh>
    <rPh sb="4" eb="5">
      <t>カタ</t>
    </rPh>
    <rPh sb="5" eb="7">
      <t>チュウテツ</t>
    </rPh>
    <rPh sb="7" eb="8">
      <t>ヨウ</t>
    </rPh>
    <rPh sb="8" eb="9">
      <t>フ</t>
    </rPh>
    <rPh sb="9" eb="11">
      <t>ダンスイ</t>
    </rPh>
    <rPh sb="11" eb="13">
      <t>カンイ</t>
    </rPh>
    <rPh sb="13" eb="15">
      <t>シキ</t>
    </rPh>
    <rPh sb="15" eb="16">
      <t>ベン</t>
    </rPh>
    <phoneticPr fontId="1"/>
  </si>
  <si>
    <t>ﾌﾟﾗｸﾞ3型全周式鋳鉄管用</t>
    <rPh sb="6" eb="7">
      <t>カタ</t>
    </rPh>
    <rPh sb="7" eb="8">
      <t>ゼン</t>
    </rPh>
    <rPh sb="8" eb="9">
      <t>シュウ</t>
    </rPh>
    <rPh sb="9" eb="10">
      <t>シキ</t>
    </rPh>
    <rPh sb="10" eb="12">
      <t>チュウテツ</t>
    </rPh>
    <rPh sb="12" eb="13">
      <t>カン</t>
    </rPh>
    <rPh sb="13" eb="14">
      <t>ヨウ</t>
    </rPh>
    <phoneticPr fontId="1"/>
  </si>
  <si>
    <t>φ75～φ300</t>
    <phoneticPr fontId="1"/>
  </si>
  <si>
    <t>ﾌﾟﾗｸﾞ4型全周式吋管用</t>
    <rPh sb="6" eb="7">
      <t>カタ</t>
    </rPh>
    <rPh sb="7" eb="8">
      <t>ゼン</t>
    </rPh>
    <rPh sb="8" eb="9">
      <t>シュウ</t>
    </rPh>
    <rPh sb="9" eb="10">
      <t>シキ</t>
    </rPh>
    <rPh sb="10" eb="11">
      <t>インチ</t>
    </rPh>
    <rPh sb="11" eb="12">
      <t>カン</t>
    </rPh>
    <rPh sb="12" eb="13">
      <t>ヨウ</t>
    </rPh>
    <phoneticPr fontId="1"/>
  </si>
  <si>
    <t>3B～8B</t>
    <phoneticPr fontId="1"/>
  </si>
  <si>
    <t>垂直穿孔型ﾎﾟﾘｴﾁﾚﾝ管用不断水簡易仕切弁</t>
    <rPh sb="0" eb="2">
      <t>スイチョク</t>
    </rPh>
    <rPh sb="2" eb="4">
      <t>センコウ</t>
    </rPh>
    <rPh sb="4" eb="5">
      <t>カタ</t>
    </rPh>
    <rPh sb="12" eb="13">
      <t>カン</t>
    </rPh>
    <rPh sb="13" eb="14">
      <t>ヨウ</t>
    </rPh>
    <rPh sb="14" eb="15">
      <t>フ</t>
    </rPh>
    <rPh sb="15" eb="17">
      <t>ダンスイ</t>
    </rPh>
    <rPh sb="17" eb="19">
      <t>カンイ</t>
    </rPh>
    <rPh sb="19" eb="21">
      <t>シキ</t>
    </rPh>
    <rPh sb="21" eb="22">
      <t>ベン</t>
    </rPh>
    <phoneticPr fontId="1"/>
  </si>
  <si>
    <t>ﾌﾟﾗｸﾞ3型ﾎﾟﾘｴﾁﾚﾝ管用</t>
    <rPh sb="6" eb="7">
      <t>カタ</t>
    </rPh>
    <rPh sb="14" eb="15">
      <t>カン</t>
    </rPh>
    <rPh sb="15" eb="16">
      <t>ヨウ</t>
    </rPh>
    <phoneticPr fontId="1"/>
  </si>
  <si>
    <t>ﾌﾟﾗｸﾞ3型塩ﾋﾞ･鋼管用</t>
    <rPh sb="6" eb="7">
      <t>カタ</t>
    </rPh>
    <rPh sb="7" eb="8">
      <t>エン</t>
    </rPh>
    <rPh sb="11" eb="12">
      <t>ハガネ</t>
    </rPh>
    <rPh sb="12" eb="13">
      <t>カン</t>
    </rPh>
    <rPh sb="13" eb="14">
      <t>ヨウ</t>
    </rPh>
    <phoneticPr fontId="1"/>
  </si>
  <si>
    <t>φ75～φ200</t>
    <phoneticPr fontId="1"/>
  </si>
  <si>
    <t>M</t>
    <phoneticPr fontId="1"/>
  </si>
  <si>
    <t>修繕関係資材類</t>
    <rPh sb="0" eb="2">
      <t>シュウゼン</t>
    </rPh>
    <rPh sb="2" eb="4">
      <t>カンケイ</t>
    </rPh>
    <rPh sb="4" eb="6">
      <t>シザイ</t>
    </rPh>
    <rPh sb="6" eb="7">
      <t>ルイ</t>
    </rPh>
    <phoneticPr fontId="1"/>
  </si>
  <si>
    <t>A･K形特殊割押輪</t>
    <rPh sb="3" eb="4">
      <t>カタ</t>
    </rPh>
    <rPh sb="4" eb="6">
      <t>トクシュ</t>
    </rPh>
    <rPh sb="6" eb="7">
      <t>ワリ</t>
    </rPh>
    <rPh sb="7" eb="8">
      <t>オシ</t>
    </rPh>
    <rPh sb="8" eb="9">
      <t>ワ</t>
    </rPh>
    <phoneticPr fontId="1"/>
  </si>
  <si>
    <t>合金ﾎﾞﾙﾄﾅｯﾄ</t>
    <rPh sb="0" eb="2">
      <t>ゴウキン</t>
    </rPh>
    <phoneticPr fontId="1"/>
  </si>
  <si>
    <t>K形半周型特殊押輪</t>
    <rPh sb="1" eb="2">
      <t>カタ</t>
    </rPh>
    <rPh sb="2" eb="3">
      <t>ハン</t>
    </rPh>
    <rPh sb="3" eb="4">
      <t>シュウ</t>
    </rPh>
    <rPh sb="4" eb="5">
      <t>カタ</t>
    </rPh>
    <rPh sb="5" eb="7">
      <t>トクシュ</t>
    </rPh>
    <rPh sb="7" eb="8">
      <t>オシ</t>
    </rPh>
    <rPh sb="8" eb="9">
      <t>ワ</t>
    </rPh>
    <phoneticPr fontId="1"/>
  </si>
  <si>
    <t>K形全周型特殊押輪</t>
    <rPh sb="1" eb="2">
      <t>カタ</t>
    </rPh>
    <rPh sb="2" eb="3">
      <t>ゼン</t>
    </rPh>
    <rPh sb="3" eb="4">
      <t>シュウ</t>
    </rPh>
    <rPh sb="4" eb="5">
      <t>カタ</t>
    </rPh>
    <rPh sb="5" eb="7">
      <t>トクシュ</t>
    </rPh>
    <rPh sb="7" eb="8">
      <t>オシ</t>
    </rPh>
    <rPh sb="8" eb="9">
      <t>ワ</t>
    </rPh>
    <phoneticPr fontId="1"/>
  </si>
  <si>
    <t>二つ割離脱防止押輪ﾜｲﾄﾞ型</t>
    <rPh sb="0" eb="1">
      <t>フタ</t>
    </rPh>
    <rPh sb="2" eb="3">
      <t>ワリ</t>
    </rPh>
    <rPh sb="3" eb="5">
      <t>リダツ</t>
    </rPh>
    <rPh sb="5" eb="7">
      <t>ボウシ</t>
    </rPh>
    <rPh sb="7" eb="8">
      <t>オシ</t>
    </rPh>
    <rPh sb="8" eb="9">
      <t>ワ</t>
    </rPh>
    <rPh sb="13" eb="14">
      <t>カタ</t>
    </rPh>
    <phoneticPr fontId="1"/>
  </si>
  <si>
    <t>離脱防止押輪ﾜｲﾄﾞ型</t>
    <rPh sb="0" eb="2">
      <t>リダツ</t>
    </rPh>
    <rPh sb="2" eb="4">
      <t>ボウシ</t>
    </rPh>
    <rPh sb="4" eb="5">
      <t>オシ</t>
    </rPh>
    <rPh sb="5" eb="6">
      <t>ワ</t>
    </rPh>
    <rPh sb="10" eb="11">
      <t>カタ</t>
    </rPh>
    <phoneticPr fontId="1"/>
  </si>
  <si>
    <t>離脱防止押輪ｽｰﾊﾟｰﾎｰﾙﾄﾞ</t>
    <rPh sb="0" eb="2">
      <t>リダツ</t>
    </rPh>
    <rPh sb="2" eb="4">
      <t>ボウシ</t>
    </rPh>
    <rPh sb="4" eb="5">
      <t>オシ</t>
    </rPh>
    <rPh sb="5" eb="6">
      <t>ワ</t>
    </rPh>
    <phoneticPr fontId="1"/>
  </si>
  <si>
    <t>離脱防止力3DkN</t>
    <rPh sb="0" eb="2">
      <t>リダツ</t>
    </rPh>
    <rPh sb="2" eb="4">
      <t>ボウシ</t>
    </rPh>
    <rPh sb="4" eb="5">
      <t>リョク</t>
    </rPh>
    <phoneticPr fontId="1"/>
  </si>
  <si>
    <t>SUS403/合金ﾎﾞﾙﾄﾅｯﾄ</t>
    <rPh sb="7" eb="9">
      <t>ゴウキン</t>
    </rPh>
    <phoneticPr fontId="1"/>
  </si>
  <si>
    <t>T形用離脱防止金具</t>
    <rPh sb="1" eb="2">
      <t>カタ</t>
    </rPh>
    <rPh sb="2" eb="3">
      <t>ヨウ</t>
    </rPh>
    <rPh sb="3" eb="5">
      <t>リダツ</t>
    </rPh>
    <rPh sb="5" eb="7">
      <t>ボウシ</t>
    </rPh>
    <rPh sb="7" eb="9">
      <t>カナグ</t>
    </rPh>
    <phoneticPr fontId="1"/>
  </si>
  <si>
    <t>ﾀｲﾄﾝﾛｯｸ</t>
    <phoneticPr fontId="1"/>
  </si>
  <si>
    <t>鋳鉄管継手部用ｶﾊﾞｰｼﾞｮｲﾝﾄ</t>
    <rPh sb="0" eb="2">
      <t>チュウテツ</t>
    </rPh>
    <rPh sb="2" eb="3">
      <t>カン</t>
    </rPh>
    <rPh sb="3" eb="4">
      <t>ツギ</t>
    </rPh>
    <rPh sb="4" eb="5">
      <t>テ</t>
    </rPh>
    <rPh sb="5" eb="6">
      <t>ブ</t>
    </rPh>
    <rPh sb="6" eb="7">
      <t>ヨウ</t>
    </rPh>
    <phoneticPr fontId="1"/>
  </si>
  <si>
    <t>ﾀﾞｸﾀｲﾙ鋳鉄製ﾌｸﾛｼﾞｮｲﾝﾄ</t>
    <rPh sb="6" eb="8">
      <t>チュウテツ</t>
    </rPh>
    <rPh sb="8" eb="9">
      <t>セイ</t>
    </rPh>
    <phoneticPr fontId="1"/>
  </si>
  <si>
    <t>漏水防止ﾊﾞﾝﾄﾞ鋳鉄管用</t>
    <rPh sb="0" eb="2">
      <t>ロウスイ</t>
    </rPh>
    <rPh sb="2" eb="4">
      <t>ボウシ</t>
    </rPh>
    <rPh sb="9" eb="11">
      <t>チュウテツ</t>
    </rPh>
    <rPh sb="11" eb="12">
      <t>カン</t>
    </rPh>
    <rPh sb="12" eb="13">
      <t>ヨウ</t>
    </rPh>
    <phoneticPr fontId="1"/>
  </si>
  <si>
    <t>内面ｴﾎﾟｷｼ樹脂粉体塗装</t>
    <rPh sb="0" eb="2">
      <t>ナイメン</t>
    </rPh>
    <rPh sb="1" eb="2">
      <t>メン</t>
    </rPh>
    <rPh sb="7" eb="9">
      <t>ジュシ</t>
    </rPh>
    <rPh sb="9" eb="10">
      <t>フン</t>
    </rPh>
    <rPh sb="10" eb="11">
      <t>タイ</t>
    </rPh>
    <rPh sb="11" eb="13">
      <t>トソウ</t>
    </rPh>
    <phoneticPr fontId="1"/>
  </si>
  <si>
    <t>ﾀﾞｸﾀｲﾙ鋳鉄製ﾌﾗﾝｼﾞ補強金具</t>
    <rPh sb="6" eb="8">
      <t>チュウテツ</t>
    </rPh>
    <rPh sb="8" eb="9">
      <t>セイ</t>
    </rPh>
    <rPh sb="14" eb="16">
      <t>ホキョウ</t>
    </rPh>
    <rPh sb="16" eb="18">
      <t>カナグ</t>
    </rPh>
    <phoneticPr fontId="1"/>
  </si>
  <si>
    <t>ﾌﾗﾝｼﾞ接合部補強金具</t>
    <rPh sb="5" eb="7">
      <t>セツゴウ</t>
    </rPh>
    <rPh sb="7" eb="8">
      <t>ブ</t>
    </rPh>
    <rPh sb="8" eb="10">
      <t>ホキョウ</t>
    </rPh>
    <rPh sb="10" eb="12">
      <t>カナグ</t>
    </rPh>
    <phoneticPr fontId="1"/>
  </si>
  <si>
    <t>SUS304ﾎﾞﾙﾄﾅｯﾄ 7.5K</t>
    <phoneticPr fontId="1"/>
  </si>
  <si>
    <t>内外面ｴﾎﾟｷｼ樹脂粉体塗装</t>
    <rPh sb="0" eb="1">
      <t>ナイ</t>
    </rPh>
    <rPh sb="1" eb="2">
      <t>ソト</t>
    </rPh>
    <rPh sb="2" eb="3">
      <t>メン</t>
    </rPh>
    <rPh sb="3" eb="4">
      <t>ナイメン</t>
    </rPh>
    <rPh sb="8" eb="10">
      <t>ジュシ</t>
    </rPh>
    <rPh sb="10" eb="11">
      <t>フン</t>
    </rPh>
    <rPh sb="11" eb="12">
      <t>タイ</t>
    </rPh>
    <rPh sb="12" eb="14">
      <t>トソウ</t>
    </rPh>
    <phoneticPr fontId="1"/>
  </si>
  <si>
    <t>T頭合金ﾎﾞﾙﾄﾅｯﾄ</t>
    <rPh sb="1" eb="2">
      <t>アタマ</t>
    </rPh>
    <rPh sb="2" eb="4">
      <t>ゴウキン</t>
    </rPh>
    <phoneticPr fontId="1"/>
  </si>
  <si>
    <t>漏水防止ﾊﾞﾝﾄﾞﾎﾟﾘｴﾁﾚﾝ管用</t>
    <rPh sb="0" eb="2">
      <t>ロウスイ</t>
    </rPh>
    <rPh sb="2" eb="4">
      <t>ボウシ</t>
    </rPh>
    <rPh sb="16" eb="17">
      <t>カン</t>
    </rPh>
    <rPh sb="17" eb="18">
      <t>ヨウ</t>
    </rPh>
    <phoneticPr fontId="1"/>
  </si>
  <si>
    <t>φ50～φ200</t>
    <phoneticPr fontId="1"/>
  </si>
  <si>
    <t>ﾀﾞｸﾀｲﾙ鋳鉄製ﾌﾗﾝｼﾞ固定金具</t>
    <rPh sb="6" eb="8">
      <t>チュウテツ</t>
    </rPh>
    <rPh sb="8" eb="9">
      <t>セイ</t>
    </rPh>
    <rPh sb="14" eb="16">
      <t>コテイ</t>
    </rPh>
    <rPh sb="16" eb="18">
      <t>カナグ</t>
    </rPh>
    <phoneticPr fontId="1"/>
  </si>
  <si>
    <t>ﾌﾗﾝｼﾞ接合部固定金具</t>
    <rPh sb="5" eb="7">
      <t>セツゴウ</t>
    </rPh>
    <rPh sb="7" eb="8">
      <t>ブ</t>
    </rPh>
    <rPh sb="8" eb="10">
      <t>コテイ</t>
    </rPh>
    <rPh sb="10" eb="12">
      <t>カナグ</t>
    </rPh>
    <phoneticPr fontId="1"/>
  </si>
  <si>
    <t>外面ﾅｲﾛﾝｺｰﾄ塗装</t>
    <rPh sb="0" eb="2">
      <t>ガイメン</t>
    </rPh>
    <rPh sb="9" eb="11">
      <t>トソウ</t>
    </rPh>
    <phoneticPr fontId="1"/>
  </si>
  <si>
    <t>ﾀﾞｸﾀｲﾙ鋳鉄製浅層F付T字管用ﾌﾗﾝｼﾞ固定金具</t>
    <rPh sb="6" eb="8">
      <t>チュウテツ</t>
    </rPh>
    <rPh sb="8" eb="9">
      <t>セイ</t>
    </rPh>
    <rPh sb="9" eb="10">
      <t>アサ</t>
    </rPh>
    <rPh sb="10" eb="11">
      <t>ソウ</t>
    </rPh>
    <rPh sb="12" eb="13">
      <t>ツ</t>
    </rPh>
    <rPh sb="14" eb="15">
      <t>ジ</t>
    </rPh>
    <rPh sb="15" eb="16">
      <t>カン</t>
    </rPh>
    <rPh sb="16" eb="17">
      <t>ヨウ</t>
    </rPh>
    <rPh sb="22" eb="24">
      <t>コテイ</t>
    </rPh>
    <rPh sb="24" eb="26">
      <t>カナグ</t>
    </rPh>
    <phoneticPr fontId="1"/>
  </si>
  <si>
    <t>浅層T字管用ﾌﾗﾝｼﾞ補強金具</t>
    <rPh sb="0" eb="1">
      <t>アサ</t>
    </rPh>
    <rPh sb="1" eb="2">
      <t>ソウ</t>
    </rPh>
    <rPh sb="3" eb="4">
      <t>ジ</t>
    </rPh>
    <rPh sb="4" eb="5">
      <t>カン</t>
    </rPh>
    <rPh sb="5" eb="6">
      <t>ヨウ</t>
    </rPh>
    <rPh sb="12" eb="14">
      <t>カナグ</t>
    </rPh>
    <rPh sb="14" eb="15">
      <t>カナグ</t>
    </rPh>
    <phoneticPr fontId="1"/>
  </si>
  <si>
    <t>φ75×H100･H150</t>
    <phoneticPr fontId="1"/>
  </si>
  <si>
    <t>T頭ﾎﾞﾙﾄﾅｯﾄﾁﾀﾝ合金</t>
    <rPh sb="1" eb="2">
      <t>アタマ</t>
    </rPh>
    <rPh sb="12" eb="14">
      <t>ゴウキン</t>
    </rPh>
    <phoneticPr fontId="1"/>
  </si>
  <si>
    <t>φ75～φ150用</t>
    <rPh sb="8" eb="9">
      <t>ヨウ</t>
    </rPh>
    <phoneticPr fontId="1"/>
  </si>
  <si>
    <t>G</t>
    <phoneticPr fontId="1"/>
  </si>
  <si>
    <t>K形ｺﾞﾑ輪</t>
    <rPh sb="1" eb="2">
      <t>カタ</t>
    </rPh>
    <rPh sb="5" eb="6">
      <t>ワ</t>
    </rPh>
    <phoneticPr fontId="1"/>
  </si>
  <si>
    <t>K形用ｺﾞﾑ輪</t>
    <rPh sb="1" eb="2">
      <t>カタ</t>
    </rPh>
    <rPh sb="2" eb="3">
      <t>ヨウ</t>
    </rPh>
    <rPh sb="6" eb="7">
      <t>ワ</t>
    </rPh>
    <phoneticPr fontId="1"/>
  </si>
  <si>
    <t>W</t>
    <phoneticPr fontId="1"/>
  </si>
  <si>
    <t>水道用硬質ﾎﾟﾘ塩化ﾋﾞﾆﾙ管</t>
    <rPh sb="0" eb="2">
      <t>スイドウ</t>
    </rPh>
    <rPh sb="2" eb="3">
      <t>ヨウ</t>
    </rPh>
    <rPh sb="3" eb="5">
      <t>コウシツ</t>
    </rPh>
    <rPh sb="8" eb="10">
      <t>エンカ</t>
    </rPh>
    <rPh sb="14" eb="15">
      <t>カン</t>
    </rPh>
    <phoneticPr fontId="1"/>
  </si>
  <si>
    <t>水道用耐衝撃性硬質ﾎﾟﾘ塩化ﾋﾞﾆﾙ管</t>
    <rPh sb="0" eb="3">
      <t>スイドウヨウ</t>
    </rPh>
    <rPh sb="3" eb="4">
      <t>タイ</t>
    </rPh>
    <rPh sb="4" eb="7">
      <t>ショウゲキセイ</t>
    </rPh>
    <rPh sb="7" eb="9">
      <t>コウシツ</t>
    </rPh>
    <rPh sb="11" eb="13">
      <t>エンカ</t>
    </rPh>
    <rPh sb="13" eb="16">
      <t>ビニル</t>
    </rPh>
    <phoneticPr fontId="1"/>
  </si>
  <si>
    <t>　水道用資材等指定承認一覧表（アロン化成（株））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8" eb="20">
      <t>カセイ</t>
    </rPh>
    <rPh sb="21" eb="22">
      <t>カブ</t>
    </rPh>
    <phoneticPr fontId="1"/>
  </si>
  <si>
    <t>アロン化成（株）</t>
  </si>
  <si>
    <t>（株）イノアック住環境</t>
  </si>
  <si>
    <t>Q</t>
    <phoneticPr fontId="1"/>
  </si>
  <si>
    <t>弁筐</t>
    <rPh sb="0" eb="1">
      <t>ベン</t>
    </rPh>
    <phoneticPr fontId="1"/>
  </si>
  <si>
    <t>量水器ﾎﾞｯｸｽ</t>
    <rPh sb="0" eb="3">
      <t>リョウスイキ</t>
    </rPh>
    <phoneticPr fontId="1"/>
  </si>
  <si>
    <t>φ13～φ25</t>
    <phoneticPr fontId="1"/>
  </si>
  <si>
    <t>樹脂製</t>
    <rPh sb="0" eb="2">
      <t>ジュシ</t>
    </rPh>
    <rPh sb="2" eb="3">
      <t>セイ</t>
    </rPh>
    <phoneticPr fontId="1"/>
  </si>
  <si>
    <t>MCｸﾞﾘｰﾝ　ﾒｰﾀｰﾎﾞｯｸｽ　耐寒用</t>
    <rPh sb="18" eb="19">
      <t>タイ</t>
    </rPh>
    <rPh sb="19" eb="20">
      <t>サム</t>
    </rPh>
    <rPh sb="20" eb="21">
      <t>ヨウ</t>
    </rPh>
    <phoneticPr fontId="1"/>
  </si>
  <si>
    <t>弁筐</t>
    <rPh sb="0" eb="2">
      <t>ベンキョウ</t>
    </rPh>
    <phoneticPr fontId="1"/>
  </si>
  <si>
    <t>水道用止水栓筐</t>
    <rPh sb="0" eb="3">
      <t>スイドウヨウ</t>
    </rPh>
    <rPh sb="3" eb="6">
      <t>シスイセン</t>
    </rPh>
    <rPh sb="6" eb="7">
      <t>ガタミ</t>
    </rPh>
    <phoneticPr fontId="1"/>
  </si>
  <si>
    <t>１号～３号</t>
    <rPh sb="1" eb="2">
      <t>ゴウ</t>
    </rPh>
    <rPh sb="4" eb="5">
      <t>ゴウ</t>
    </rPh>
    <phoneticPr fontId="1"/>
  </si>
  <si>
    <t>ﾀﾞｸﾀｲﾙ鋳鉄製</t>
    <rPh sb="6" eb="8">
      <t>チュウテツ</t>
    </rPh>
    <rPh sb="8" eb="9">
      <t>セイ</t>
    </rPh>
    <phoneticPr fontId="1"/>
  </si>
  <si>
    <t>MSS止水栓ﾎﾞｯｸｽ（固定型）FCD製ふた</t>
    <rPh sb="3" eb="6">
      <t>シスイセン</t>
    </rPh>
    <rPh sb="12" eb="15">
      <t>コテイガタ</t>
    </rPh>
    <rPh sb="19" eb="20">
      <t>セイ</t>
    </rPh>
    <phoneticPr fontId="1"/>
  </si>
  <si>
    <t>MSS止水栓ﾎﾞｯｸｽ（固定型）R-PET製ふた</t>
    <rPh sb="3" eb="6">
      <t>シスイセン</t>
    </rPh>
    <rPh sb="12" eb="15">
      <t>コテイガタ</t>
    </rPh>
    <rPh sb="21" eb="22">
      <t>セイ</t>
    </rPh>
    <phoneticPr fontId="1"/>
  </si>
  <si>
    <t>　水道用資材等指定承認一覧表（前澤給装工業（株））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7">
      <t>マエザワ</t>
    </rPh>
    <rPh sb="17" eb="19">
      <t>キュウソウ</t>
    </rPh>
    <rPh sb="19" eb="21">
      <t>コウギョウ</t>
    </rPh>
    <rPh sb="22" eb="23">
      <t>カブ</t>
    </rPh>
    <phoneticPr fontId="1"/>
  </si>
  <si>
    <t>前澤給装工業（株）</t>
  </si>
  <si>
    <t>異形管類</t>
    <rPh sb="0" eb="3">
      <t>イケイカン</t>
    </rPh>
    <rPh sb="3" eb="4">
      <t>ルイ</t>
    </rPh>
    <phoneticPr fontId="1"/>
  </si>
  <si>
    <t>ﾀﾞｸﾀｲﾙ鋳鉄管類</t>
    <rPh sb="6" eb="7">
      <t>チュウ</t>
    </rPh>
    <rPh sb="7" eb="9">
      <t>テッカン</t>
    </rPh>
    <rPh sb="9" eb="10">
      <t>ルイ</t>
    </rPh>
    <phoneticPr fontId="1"/>
  </si>
  <si>
    <t>ﾒﾀﾙ入りﾌﾗﾝｼﾞ　JIS</t>
    <rPh sb="3" eb="4">
      <t>イ</t>
    </rPh>
    <phoneticPr fontId="1"/>
  </si>
  <si>
    <t>ﾒﾀﾙ入りﾌﾗﾝｼﾞ　上水</t>
    <rPh sb="3" eb="4">
      <t>イ</t>
    </rPh>
    <rPh sb="11" eb="13">
      <t>ジョウスイ</t>
    </rPh>
    <phoneticPr fontId="1"/>
  </si>
  <si>
    <t>水道用ﾎﾟﾘｴﾁﾚﾝ管金属継手（PE継手）鋼管用めねじ付ｿｹｯﾄ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3">
      <t>コウカン</t>
    </rPh>
    <rPh sb="23" eb="24">
      <t>ヨウ</t>
    </rPh>
    <rPh sb="27" eb="28">
      <t>ツキ</t>
    </rPh>
    <phoneticPr fontId="1"/>
  </si>
  <si>
    <t>水道用ﾎﾟﾘｴﾁﾚﾝ管金属継手（PE継手）おねじ付ｿｹｯﾄ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4" eb="25">
      <t>ツキ</t>
    </rPh>
    <phoneticPr fontId="1"/>
  </si>
  <si>
    <t>水道用ﾎﾟﾘｴﾁﾚﾝ管金属継手（PE継手）ｿｹｯﾄ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phoneticPr fontId="1"/>
  </si>
  <si>
    <t>水道用ﾎﾟﾘｴﾁﾚﾝ管金属継手（PE継手）ｴﾙﾎﾞ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phoneticPr fontId="1"/>
  </si>
  <si>
    <t>Pﾜﾝ継手B型おねじ付ｿｹｯﾄ</t>
    <rPh sb="3" eb="5">
      <t>ツギテ</t>
    </rPh>
    <rPh sb="6" eb="7">
      <t>カタ</t>
    </rPh>
    <rPh sb="10" eb="11">
      <t>ツキ</t>
    </rPh>
    <phoneticPr fontId="1"/>
  </si>
  <si>
    <t>Pﾜﾝ継手C型おねじ付ｿｹｯﾄ</t>
    <rPh sb="3" eb="5">
      <t>ツギテ</t>
    </rPh>
    <rPh sb="6" eb="7">
      <t>カタ</t>
    </rPh>
    <rPh sb="10" eb="11">
      <t>ツキ</t>
    </rPh>
    <phoneticPr fontId="1"/>
  </si>
  <si>
    <t>φ40～φ50</t>
    <phoneticPr fontId="1"/>
  </si>
  <si>
    <t>Pﾜﾝ継手C型分･止水栓用ｿｹｯﾄ</t>
    <rPh sb="3" eb="4">
      <t>ツギ</t>
    </rPh>
    <rPh sb="4" eb="5">
      <t>テ</t>
    </rPh>
    <rPh sb="6" eb="7">
      <t>カタ</t>
    </rPh>
    <rPh sb="7" eb="8">
      <t>ブン</t>
    </rPh>
    <rPh sb="9" eb="11">
      <t>シスイ</t>
    </rPh>
    <rPh sb="11" eb="12">
      <t>セン</t>
    </rPh>
    <rPh sb="12" eb="13">
      <t>ヨウ</t>
    </rPh>
    <phoneticPr fontId="1"/>
  </si>
  <si>
    <t>Pﾜﾝ継手B型分･止水栓用ｿｹｯﾄ</t>
    <rPh sb="3" eb="4">
      <t>ツギ</t>
    </rPh>
    <rPh sb="4" eb="5">
      <t>テ</t>
    </rPh>
    <rPh sb="6" eb="7">
      <t>カタ</t>
    </rPh>
    <rPh sb="7" eb="8">
      <t>ブン</t>
    </rPh>
    <rPh sb="9" eb="11">
      <t>シスイ</t>
    </rPh>
    <rPh sb="11" eb="12">
      <t>セン</t>
    </rPh>
    <rPh sb="12" eb="13">
      <t>ヨウ</t>
    </rPh>
    <phoneticPr fontId="1"/>
  </si>
  <si>
    <t>Pﾜﾝ継手C型ｿｹｯﾄ</t>
    <rPh sb="3" eb="5">
      <t>ツギテ</t>
    </rPh>
    <rPh sb="6" eb="7">
      <t>カタ</t>
    </rPh>
    <phoneticPr fontId="1"/>
  </si>
  <si>
    <t>Pﾜﾝ継手B型ｿｹｯﾄ</t>
    <rPh sb="3" eb="5">
      <t>ツギテ</t>
    </rPh>
    <rPh sb="6" eb="7">
      <t>カタ</t>
    </rPh>
    <phoneticPr fontId="1"/>
  </si>
  <si>
    <t>合金ﾎﾞﾙﾄﾅｯﾄ 10K</t>
    <rPh sb="0" eb="2">
      <t>ゴウキン</t>
    </rPh>
    <phoneticPr fontId="1"/>
  </si>
  <si>
    <t>ﾌｯ素樹脂塗装合金ﾎﾞﾙﾄﾅｯﾄ 10K</t>
    <rPh sb="2" eb="3">
      <t>ソ</t>
    </rPh>
    <rPh sb="3" eb="5">
      <t>ジュシ</t>
    </rPh>
    <rPh sb="5" eb="7">
      <t>トソウ</t>
    </rPh>
    <rPh sb="7" eb="9">
      <t>ゴウキン</t>
    </rPh>
    <phoneticPr fontId="1"/>
  </si>
  <si>
    <t>FV</t>
    <phoneticPr fontId="1"/>
  </si>
  <si>
    <t>垂直穿孔型塩ﾋﾞ･鋼管用不断水簡易仕切弁</t>
    <rPh sb="0" eb="2">
      <t>スイチョク</t>
    </rPh>
    <rPh sb="2" eb="4">
      <t>センコウ</t>
    </rPh>
    <rPh sb="4" eb="5">
      <t>カタ</t>
    </rPh>
    <rPh sb="5" eb="6">
      <t>エン</t>
    </rPh>
    <rPh sb="9" eb="10">
      <t>ハガネ</t>
    </rPh>
    <rPh sb="10" eb="11">
      <t>カン</t>
    </rPh>
    <rPh sb="11" eb="12">
      <t>ヨウ</t>
    </rPh>
    <rPh sb="12" eb="13">
      <t>フ</t>
    </rPh>
    <rPh sb="13" eb="15">
      <t>ダンスイ</t>
    </rPh>
    <rPh sb="15" eb="17">
      <t>カンイ</t>
    </rPh>
    <rPh sb="17" eb="19">
      <t>シキ</t>
    </rPh>
    <rPh sb="19" eb="20">
      <t>ベン</t>
    </rPh>
    <phoneticPr fontId="1"/>
  </si>
  <si>
    <t>垂直穿孔型鋳鉄･塩ﾋﾞ･鋼管用不断水簡易仕切弁</t>
    <rPh sb="0" eb="2">
      <t>スイチョク</t>
    </rPh>
    <rPh sb="2" eb="4">
      <t>センコウ</t>
    </rPh>
    <rPh sb="4" eb="5">
      <t>カタ</t>
    </rPh>
    <rPh sb="5" eb="7">
      <t>チュウテツ</t>
    </rPh>
    <rPh sb="8" eb="9">
      <t>エン</t>
    </rPh>
    <rPh sb="12" eb="13">
      <t>ハガネ</t>
    </rPh>
    <rPh sb="13" eb="14">
      <t>カン</t>
    </rPh>
    <rPh sb="14" eb="15">
      <t>ヨウ</t>
    </rPh>
    <rPh sb="15" eb="16">
      <t>フ</t>
    </rPh>
    <rPh sb="16" eb="18">
      <t>ダンスイ</t>
    </rPh>
    <rPh sb="18" eb="20">
      <t>カンイ</t>
    </rPh>
    <rPh sb="20" eb="22">
      <t>シキ</t>
    </rPh>
    <rPh sb="22" eb="23">
      <t>ベン</t>
    </rPh>
    <phoneticPr fontId="1"/>
  </si>
  <si>
    <t>ｼｬｯﾄﾏﾝ</t>
    <phoneticPr fontId="1"/>
  </si>
  <si>
    <t>φ50</t>
    <phoneticPr fontId="1"/>
  </si>
  <si>
    <t>Pﾜﾝ継手B型90°ｵｽｴﾙﾎﾞ回転</t>
    <rPh sb="3" eb="5">
      <t>ツギテ</t>
    </rPh>
    <rPh sb="6" eb="7">
      <t>ガタ</t>
    </rPh>
    <rPh sb="15" eb="17">
      <t>カイテン</t>
    </rPh>
    <rPh sb="16" eb="18">
      <t>カイテン</t>
    </rPh>
    <phoneticPr fontId="1"/>
  </si>
  <si>
    <t>　水道用資材等指定承認一覧表（サンエス護謨工業（株））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9" eb="21">
      <t>ゴム</t>
    </rPh>
    <rPh sb="21" eb="23">
      <t>コウギョウ</t>
    </rPh>
    <rPh sb="24" eb="25">
      <t>カブ</t>
    </rPh>
    <phoneticPr fontId="1"/>
  </si>
  <si>
    <t>RF形ﾌﾗﾝｼﾞｶﾞｽｹｯﾄ</t>
    <rPh sb="2" eb="3">
      <t>カタ</t>
    </rPh>
    <phoneticPr fontId="1"/>
  </si>
  <si>
    <t>上水全面ﾌﾗﾝｼﾞｶﾞｽｹｯﾄ</t>
    <rPh sb="0" eb="2">
      <t>ジョウスイ</t>
    </rPh>
    <rPh sb="2" eb="4">
      <t>ゼンメン</t>
    </rPh>
    <phoneticPr fontId="1"/>
  </si>
  <si>
    <t>全面ﾌﾗﾝｼﾞｶﾞｽｹｯﾄ</t>
    <rPh sb="0" eb="2">
      <t>ゼンメン</t>
    </rPh>
    <phoneticPr fontId="1"/>
  </si>
  <si>
    <t>サンエス護謨工業（株）</t>
  </si>
  <si>
    <t>RF形ﾘﾌﾞ付ﾌﾗﾝｼﾞｶﾞｽｹｯﾄ</t>
    <rPh sb="2" eb="3">
      <t>カタ</t>
    </rPh>
    <rPh sb="6" eb="7">
      <t>ツ</t>
    </rPh>
    <phoneticPr fontId="1"/>
  </si>
  <si>
    <t>上水全面ﾘﾌﾞ付ﾌﾗﾝｼﾞｶﾞｽｹｯﾄ</t>
    <rPh sb="0" eb="2">
      <t>ジョウスイ</t>
    </rPh>
    <rPh sb="2" eb="4">
      <t>ゼンメン</t>
    </rPh>
    <rPh sb="7" eb="8">
      <t>ツ</t>
    </rPh>
    <phoneticPr fontId="1"/>
  </si>
  <si>
    <t>全面ﾘﾌﾞ付ﾌﾗﾝｼﾞｶﾞｽｹｯﾄ</t>
    <rPh sb="0" eb="2">
      <t>ゼンメン</t>
    </rPh>
    <rPh sb="5" eb="6">
      <t>ツ</t>
    </rPh>
    <phoneticPr fontId="1"/>
  </si>
  <si>
    <t>GF形ﾌﾗﾝｼﾞｶﾞｽｹｯﾄ1号</t>
    <rPh sb="2" eb="3">
      <t>カタ</t>
    </rPh>
    <rPh sb="15" eb="16">
      <t>ゴウ</t>
    </rPh>
    <phoneticPr fontId="1"/>
  </si>
  <si>
    <t>GF形ﾌﾗﾝｼﾞｶﾞｽｹｯﾄ2号</t>
    <rPh sb="2" eb="3">
      <t>カタ</t>
    </rPh>
    <rPh sb="15" eb="16">
      <t>ゴウ</t>
    </rPh>
    <phoneticPr fontId="1"/>
  </si>
  <si>
    <t>A形ｺﾞﾑ輪</t>
    <rPh sb="1" eb="2">
      <t>カタ</t>
    </rPh>
    <rPh sb="5" eb="6">
      <t>ワ</t>
    </rPh>
    <phoneticPr fontId="1"/>
  </si>
  <si>
    <t>ﾀﾞｸﾀｲﾙ管用K形ｺﾞﾑ輪</t>
    <rPh sb="6" eb="7">
      <t>カン</t>
    </rPh>
    <rPh sb="7" eb="8">
      <t>ヨウ</t>
    </rPh>
    <rPh sb="9" eb="10">
      <t>カタ</t>
    </rPh>
    <rPh sb="13" eb="14">
      <t>ワ</t>
    </rPh>
    <phoneticPr fontId="1"/>
  </si>
  <si>
    <t>ﾀﾞｸﾀｲﾙ管用A形ｺﾞﾑ輪</t>
    <rPh sb="6" eb="7">
      <t>カン</t>
    </rPh>
    <rPh sb="7" eb="8">
      <t>ヨウ</t>
    </rPh>
    <rPh sb="9" eb="10">
      <t>カタ</t>
    </rPh>
    <rPh sb="13" eb="14">
      <t>ワ</t>
    </rPh>
    <phoneticPr fontId="1"/>
  </si>
  <si>
    <t>水道用ﾎﾟﾘｴﾁﾚﾝｽﾘｰﾌﾞ</t>
    <rPh sb="0" eb="3">
      <t>スイドウヨウ</t>
    </rPh>
    <phoneticPr fontId="1"/>
  </si>
  <si>
    <t>ﾎﾟﾘｴﾁﾚﾝｽﾘｰﾌﾞﾗｲﾝ</t>
    <phoneticPr fontId="1"/>
  </si>
  <si>
    <t>ﾎﾟﾘｴﾁﾚﾝ管用溶剤浸透防護ｽﾘｰﾌﾞ</t>
    <rPh sb="7" eb="8">
      <t>カン</t>
    </rPh>
    <rPh sb="8" eb="9">
      <t>ヨウ</t>
    </rPh>
    <rPh sb="9" eb="11">
      <t>ヨウザイ</t>
    </rPh>
    <rPh sb="11" eb="13">
      <t>シントウ</t>
    </rPh>
    <rPh sb="13" eb="15">
      <t>ボウゴ</t>
    </rPh>
    <phoneticPr fontId="1"/>
  </si>
  <si>
    <t>溶剤浸透防護ｽﾘｰﾌﾞ</t>
    <rPh sb="0" eb="2">
      <t>ヨウザイ</t>
    </rPh>
    <rPh sb="2" eb="4">
      <t>シントウ</t>
    </rPh>
    <rPh sb="4" eb="6">
      <t>ボウゴ</t>
    </rPh>
    <phoneticPr fontId="1"/>
  </si>
  <si>
    <t>固定用締具付ｺﾞﾑﾊﾞﾝﾄﾞ</t>
    <rPh sb="0" eb="3">
      <t>コテイヨウ</t>
    </rPh>
    <rPh sb="3" eb="4">
      <t>シ</t>
    </rPh>
    <rPh sb="4" eb="5">
      <t>グ</t>
    </rPh>
    <rPh sb="5" eb="6">
      <t>ツ</t>
    </rPh>
    <phoneticPr fontId="1"/>
  </si>
  <si>
    <t>ﾎﾟﾘｴﾁﾚﾝｽﾘｰﾌﾞ固定用ｺﾞﾑﾊﾞﾝﾄﾞ</t>
    <rPh sb="12" eb="14">
      <t>コテイ</t>
    </rPh>
    <rPh sb="14" eb="15">
      <t>ヨウ</t>
    </rPh>
    <phoneticPr fontId="1"/>
  </si>
  <si>
    <t>溶剤浸透防護ｽﾘｰﾌﾞ用ﾅｲﾛﾝﾃｰﾌﾟ</t>
    <rPh sb="0" eb="2">
      <t>ヨウザイ</t>
    </rPh>
    <rPh sb="2" eb="4">
      <t>シントウ</t>
    </rPh>
    <rPh sb="4" eb="6">
      <t>ボウゴ</t>
    </rPh>
    <rPh sb="11" eb="12">
      <t>ヨウ</t>
    </rPh>
    <phoneticPr fontId="1"/>
  </si>
  <si>
    <t>幅50mm</t>
    <rPh sb="0" eb="1">
      <t>ハバ</t>
    </rPh>
    <phoneticPr fontId="1"/>
  </si>
  <si>
    <t>防食用ﾋﾞﾆﾙ粘着ﾃｰﾌﾟ</t>
    <rPh sb="0" eb="2">
      <t>ボウショク</t>
    </rPh>
    <rPh sb="2" eb="3">
      <t>ヨウ</t>
    </rPh>
    <phoneticPr fontId="1"/>
  </si>
  <si>
    <t>埋設管表示ﾃｰﾌﾟ上水道用</t>
    <rPh sb="0" eb="2">
      <t>マイセツ</t>
    </rPh>
    <rPh sb="2" eb="3">
      <t>カン</t>
    </rPh>
    <rPh sb="3" eb="5">
      <t>ヒョウジ</t>
    </rPh>
    <rPh sb="9" eb="12">
      <t>ジョウスイドウ</t>
    </rPh>
    <rPh sb="12" eb="13">
      <t>ヨウ</t>
    </rPh>
    <phoneticPr fontId="1"/>
  </si>
  <si>
    <t>水道用埋設管表示ﾃｰﾌﾟ</t>
    <rPh sb="0" eb="3">
      <t>スイドウヨウ</t>
    </rPh>
    <rPh sb="3" eb="5">
      <t>マイセツ</t>
    </rPh>
    <rPh sb="5" eb="6">
      <t>カン</t>
    </rPh>
    <rPh sb="6" eb="8">
      <t>ヒョウジ</t>
    </rPh>
    <phoneticPr fontId="1"/>
  </si>
  <si>
    <t>年号入り</t>
    <rPh sb="0" eb="2">
      <t>ネンゴウ</t>
    </rPh>
    <rPh sb="2" eb="3">
      <t>イ</t>
    </rPh>
    <phoneticPr fontId="1"/>
  </si>
  <si>
    <t>幅50mm･100mm</t>
    <rPh sb="0" eb="1">
      <t>ハバ</t>
    </rPh>
    <phoneticPr fontId="1"/>
  </si>
  <si>
    <t>水道用埋設標識ｼｰﾄ</t>
    <rPh sb="0" eb="3">
      <t>スイドウヨウ</t>
    </rPh>
    <rPh sb="3" eb="5">
      <t>マイセツ</t>
    </rPh>
    <rPh sb="5" eb="7">
      <t>ヒョウシキ</t>
    </rPh>
    <phoneticPr fontId="1"/>
  </si>
  <si>
    <t>水道管用埋設ｸﾛｽｼｰﾄ</t>
    <rPh sb="0" eb="2">
      <t>スイドウ</t>
    </rPh>
    <rPh sb="2" eb="3">
      <t>カン</t>
    </rPh>
    <rPh sb="3" eb="4">
      <t>ヨウ</t>
    </rPh>
    <rPh sb="4" eb="6">
      <t>マイセツ</t>
    </rPh>
    <phoneticPr fontId="1"/>
  </si>
  <si>
    <t>幅150mm</t>
    <rPh sb="0" eb="1">
      <t>ハバ</t>
    </rPh>
    <phoneticPr fontId="1"/>
  </si>
  <si>
    <t>2倍折込</t>
    <rPh sb="1" eb="2">
      <t>バイ</t>
    </rPh>
    <rPh sb="2" eb="4">
      <t>オリコミ</t>
    </rPh>
    <phoneticPr fontId="1"/>
  </si>
  <si>
    <t>水道用埋設標識ｱﾙﾐｼｰﾄ</t>
    <rPh sb="0" eb="3">
      <t>スイドウヨウ</t>
    </rPh>
    <rPh sb="3" eb="5">
      <t>マイセツ</t>
    </rPh>
    <rPh sb="5" eb="7">
      <t>ヒョウシキ</t>
    </rPh>
    <phoneticPr fontId="1"/>
  </si>
  <si>
    <t>水道管用埋設ｱﾙﾐｸﾛｽｼｰﾄ</t>
    <rPh sb="0" eb="2">
      <t>スイドウ</t>
    </rPh>
    <rPh sb="2" eb="3">
      <t>カン</t>
    </rPh>
    <rPh sb="3" eb="4">
      <t>ヨウ</t>
    </rPh>
    <rPh sb="4" eb="6">
      <t>マイセツ</t>
    </rPh>
    <phoneticPr fontId="1"/>
  </si>
  <si>
    <t>給水管用埋設標識ｼｰﾄ</t>
    <rPh sb="0" eb="2">
      <t>キュウスイ</t>
    </rPh>
    <rPh sb="2" eb="3">
      <t>カン</t>
    </rPh>
    <rPh sb="3" eb="4">
      <t>ヨウ</t>
    </rPh>
    <rPh sb="4" eb="6">
      <t>マイセツ</t>
    </rPh>
    <rPh sb="6" eb="8">
      <t>ヒョウシキ</t>
    </rPh>
    <phoneticPr fontId="1"/>
  </si>
  <si>
    <t>給水管用埋設標識ｱﾙﾐｼｰﾄ</t>
    <rPh sb="0" eb="2">
      <t>キュウスイ</t>
    </rPh>
    <rPh sb="2" eb="3">
      <t>カン</t>
    </rPh>
    <rPh sb="3" eb="4">
      <t>ヨウ</t>
    </rPh>
    <rPh sb="4" eb="6">
      <t>マイセツ</t>
    </rPh>
    <rPh sb="6" eb="8">
      <t>ヒョウシキ</t>
    </rPh>
    <phoneticPr fontId="1"/>
  </si>
  <si>
    <t>給水管用埋設ｸﾛｽｼｰﾄ</t>
    <rPh sb="0" eb="2">
      <t>キュウスイ</t>
    </rPh>
    <rPh sb="2" eb="3">
      <t>カン</t>
    </rPh>
    <rPh sb="3" eb="4">
      <t>ヨウ</t>
    </rPh>
    <rPh sb="4" eb="6">
      <t>マイセツ</t>
    </rPh>
    <phoneticPr fontId="1"/>
  </si>
  <si>
    <t>給水管用埋設ｱﾙﾐｸﾛｽｼｰﾄ</t>
    <rPh sb="0" eb="2">
      <t>キュウスイ</t>
    </rPh>
    <rPh sb="2" eb="3">
      <t>カン</t>
    </rPh>
    <rPh sb="3" eb="4">
      <t>ヨウ</t>
    </rPh>
    <rPh sb="4" eb="6">
      <t>マイセツ</t>
    </rPh>
    <phoneticPr fontId="1"/>
  </si>
  <si>
    <t>耐震GX形両受ｿﾌﾄｼｰﾙ仕切弁</t>
    <rPh sb="0" eb="2">
      <t>タイシン</t>
    </rPh>
    <rPh sb="4" eb="5">
      <t>カタ</t>
    </rPh>
    <rPh sb="5" eb="6">
      <t>リョウ</t>
    </rPh>
    <rPh sb="6" eb="7">
      <t>ウ</t>
    </rPh>
    <rPh sb="13" eb="15">
      <t>シキ</t>
    </rPh>
    <rPh sb="15" eb="16">
      <t>ベン</t>
    </rPh>
    <phoneticPr fontId="1"/>
  </si>
  <si>
    <t>浅層埋設対応形急速空気弁</t>
    <rPh sb="0" eb="1">
      <t>アサ</t>
    </rPh>
    <rPh sb="1" eb="2">
      <t>ソウ</t>
    </rPh>
    <rPh sb="2" eb="4">
      <t>マイセツ</t>
    </rPh>
    <rPh sb="4" eb="6">
      <t>タイオウ</t>
    </rPh>
    <rPh sb="6" eb="7">
      <t>カタ</t>
    </rPh>
    <rPh sb="7" eb="9">
      <t>キュウソク</t>
    </rPh>
    <rPh sb="9" eb="11">
      <t>クウキ</t>
    </rPh>
    <rPh sb="11" eb="12">
      <t>ベン</t>
    </rPh>
    <phoneticPr fontId="1"/>
  </si>
  <si>
    <t>急排ﾐﾆ(ねじこみ形)</t>
    <rPh sb="0" eb="1">
      <t>キュウ</t>
    </rPh>
    <rPh sb="1" eb="2">
      <t>ハイ</t>
    </rPh>
    <rPh sb="9" eb="10">
      <t>カタ</t>
    </rPh>
    <phoneticPr fontId="1"/>
  </si>
  <si>
    <t>急排ﾐﾆ(ﾌﾗﾝｼﾞ形)</t>
    <rPh sb="0" eb="1">
      <t>キュウ</t>
    </rPh>
    <rPh sb="1" eb="2">
      <t>ハイ</t>
    </rPh>
    <rPh sb="10" eb="11">
      <t>カタ</t>
    </rPh>
    <phoneticPr fontId="1"/>
  </si>
  <si>
    <t>ﾆｭｰｴｱﾘｽ</t>
    <phoneticPr fontId="1"/>
  </si>
  <si>
    <t>φ100～φ300×φ50</t>
    <phoneticPr fontId="1"/>
  </si>
  <si>
    <t>φ40～φ50×φ20</t>
    <phoneticPr fontId="1"/>
  </si>
  <si>
    <t>φ75～φ150×φ20～φ40</t>
    <phoneticPr fontId="1"/>
  </si>
  <si>
    <t>φ100～φ150×φ50</t>
    <phoneticPr fontId="1"/>
  </si>
  <si>
    <t>水道配水用ﾎﾟﾘｴﾁﾚﾝ管鋳鉄ｻﾄﾞﾙ付分水栓</t>
    <rPh sb="0" eb="2">
      <t>スイドウ</t>
    </rPh>
    <rPh sb="2" eb="5">
      <t>ハイスイヨウ</t>
    </rPh>
    <rPh sb="12" eb="13">
      <t>カン</t>
    </rPh>
    <rPh sb="13" eb="15">
      <t>チュウテツ</t>
    </rPh>
    <rPh sb="19" eb="20">
      <t>ツキ</t>
    </rPh>
    <rPh sb="20" eb="23">
      <t>ブンスイセン</t>
    </rPh>
    <phoneticPr fontId="1"/>
  </si>
  <si>
    <t>ｲﾝｻｰﾄﾘﾝｸﾞ</t>
    <phoneticPr fontId="1"/>
  </si>
  <si>
    <t>水道用ｻﾄﾞﾙ付分水栓閉栓ｷｬｯﾌﾟ</t>
    <rPh sb="0" eb="3">
      <t>スイドウヨウ</t>
    </rPh>
    <rPh sb="7" eb="8">
      <t>ツキ</t>
    </rPh>
    <rPh sb="8" eb="11">
      <t>ブンスイセン</t>
    </rPh>
    <rPh sb="11" eb="13">
      <t>ヘイセン</t>
    </rPh>
    <phoneticPr fontId="1"/>
  </si>
  <si>
    <t>水道用ﾎﾞｰﾙ甲形止水栓ﾃｰﾊﾟめねじ蝶ﾊﾝﾄﾞﾙL</t>
    <rPh sb="0" eb="3">
      <t>スイドウヨウ</t>
    </rPh>
    <rPh sb="7" eb="8">
      <t>カタチ</t>
    </rPh>
    <rPh sb="8" eb="11">
      <t>シスイセン</t>
    </rPh>
    <rPh sb="11" eb="14">
      <t>テーパ</t>
    </rPh>
    <rPh sb="18" eb="22">
      <t>ハンドル</t>
    </rPh>
    <phoneticPr fontId="1"/>
  </si>
  <si>
    <t>水道用ﾎﾞｰﾙ止水栓甲形ﾃｰﾊﾟめねじ丸HL（管端防食ｺｱ対応型）</t>
    <rPh sb="0" eb="3">
      <t>スイドウヨウ</t>
    </rPh>
    <rPh sb="9" eb="10">
      <t>コウ</t>
    </rPh>
    <rPh sb="10" eb="11">
      <t>カタチ</t>
    </rPh>
    <rPh sb="11" eb="14">
      <t>テーパ</t>
    </rPh>
    <rPh sb="18" eb="20">
      <t>ＨＬ</t>
    </rPh>
    <rPh sb="23" eb="25">
      <t>カンタン</t>
    </rPh>
    <rPh sb="25" eb="27">
      <t>ボウショク</t>
    </rPh>
    <rPh sb="29" eb="31">
      <t>タイオウ</t>
    </rPh>
    <rPh sb="31" eb="32">
      <t>カタ</t>
    </rPh>
    <phoneticPr fontId="1"/>
  </si>
  <si>
    <t>伸縮可とう継手</t>
    <rPh sb="0" eb="2">
      <t>シンシュク</t>
    </rPh>
    <rPh sb="2" eb="3">
      <t>カ</t>
    </rPh>
    <rPh sb="5" eb="7">
      <t>ツギテ</t>
    </rPh>
    <phoneticPr fontId="1"/>
  </si>
  <si>
    <t>分水栓用</t>
    <rPh sb="0" eb="3">
      <t>ブンスイセン</t>
    </rPh>
    <rPh sb="3" eb="4">
      <t>ヨウ</t>
    </rPh>
    <phoneticPr fontId="1"/>
  </si>
  <si>
    <t>ろくろ継手　GP　分止水栓</t>
    <rPh sb="3" eb="5">
      <t>ツギテ</t>
    </rPh>
    <rPh sb="9" eb="10">
      <t>ブン</t>
    </rPh>
    <rPh sb="10" eb="13">
      <t>シスイセン</t>
    </rPh>
    <phoneticPr fontId="1"/>
  </si>
  <si>
    <t>ﾒｰﾀｾｯﾄ-3（埋設用）逆止弁CA型ﾎﾞｰﾙ止開防2型</t>
    <rPh sb="9" eb="11">
      <t>マイセツ</t>
    </rPh>
    <rPh sb="11" eb="12">
      <t>ヨウ</t>
    </rPh>
    <rPh sb="13" eb="16">
      <t>ギャクシベン</t>
    </rPh>
    <rPh sb="18" eb="19">
      <t>カタ</t>
    </rPh>
    <rPh sb="23" eb="24">
      <t>ト</t>
    </rPh>
    <rPh sb="24" eb="25">
      <t>ヒラ</t>
    </rPh>
    <rPh sb="25" eb="26">
      <t>ボウ</t>
    </rPh>
    <rPh sb="27" eb="28">
      <t>カタ</t>
    </rPh>
    <phoneticPr fontId="1"/>
  </si>
  <si>
    <t>ﾒｰﾀﾊﾞｲﾊﾟｽﾕﾆｯﾄ4型逆止弁付</t>
    <rPh sb="14" eb="15">
      <t>カタ</t>
    </rPh>
    <rPh sb="15" eb="18">
      <t>ギャクシベン</t>
    </rPh>
    <rPh sb="18" eb="19">
      <t>ツキ</t>
    </rPh>
    <phoneticPr fontId="1"/>
  </si>
  <si>
    <t>φ25用～φ50用</t>
    <rPh sb="3" eb="4">
      <t>ヨウ</t>
    </rPh>
    <rPh sb="8" eb="9">
      <t>ヨウ</t>
    </rPh>
    <phoneticPr fontId="1"/>
  </si>
  <si>
    <t>PE補修ﾊﾞﾝﾄﾞGP兼用</t>
    <rPh sb="2" eb="4">
      <t>ホシュウ</t>
    </rPh>
    <rPh sb="11" eb="13">
      <t>ケンヨウ</t>
    </rPh>
    <phoneticPr fontId="1"/>
  </si>
  <si>
    <t>VP補修ﾊﾞﾝﾄﾞ</t>
    <rPh sb="2" eb="4">
      <t>ホシュウ</t>
    </rPh>
    <phoneticPr fontId="1"/>
  </si>
  <si>
    <t>ﾎﾞｰﾙ式補修弁(ﾚﾊﾞｰ式)</t>
    <rPh sb="4" eb="5">
      <t>シキ</t>
    </rPh>
    <rPh sb="5" eb="7">
      <t>ホシュウ</t>
    </rPh>
    <rPh sb="7" eb="8">
      <t>ベン</t>
    </rPh>
    <rPh sb="13" eb="14">
      <t>シキ</t>
    </rPh>
    <phoneticPr fontId="1"/>
  </si>
  <si>
    <t>JWWA B 132準拠品</t>
    <rPh sb="10" eb="12">
      <t>ジュンキョ</t>
    </rPh>
    <rPh sb="12" eb="13">
      <t>ヒン</t>
    </rPh>
    <phoneticPr fontId="1"/>
  </si>
  <si>
    <t>B</t>
    <phoneticPr fontId="1"/>
  </si>
  <si>
    <t>仕切弁用ねじ式弁筺</t>
    <rPh sb="0" eb="2">
      <t>シキ</t>
    </rPh>
    <rPh sb="2" eb="3">
      <t>ベン</t>
    </rPh>
    <rPh sb="3" eb="4">
      <t>ヨウ</t>
    </rPh>
    <rPh sb="6" eb="7">
      <t>シキ</t>
    </rPh>
    <rPh sb="7" eb="9">
      <t>ベンバコ</t>
    </rPh>
    <phoneticPr fontId="1"/>
  </si>
  <si>
    <t>C形1号（φ250）</t>
    <rPh sb="1" eb="2">
      <t>カタ</t>
    </rPh>
    <rPh sb="3" eb="4">
      <t>ゴウ</t>
    </rPh>
    <phoneticPr fontId="1"/>
  </si>
  <si>
    <t>JWWA B 110準拠品</t>
    <rPh sb="10" eb="12">
      <t>ジュンキョ</t>
    </rPh>
    <rPh sb="12" eb="13">
      <t>ヒン</t>
    </rPh>
    <phoneticPr fontId="1"/>
  </si>
  <si>
    <t>（株）ダイモン</t>
  </si>
  <si>
    <t>仕切弁用ﾊｯﾄ式円形鉄蓋</t>
    <rPh sb="0" eb="2">
      <t>シキ</t>
    </rPh>
    <rPh sb="2" eb="3">
      <t>ベン</t>
    </rPh>
    <rPh sb="3" eb="4">
      <t>ヨウ</t>
    </rPh>
    <rPh sb="7" eb="8">
      <t>シキ</t>
    </rPh>
    <rPh sb="8" eb="9">
      <t>エン</t>
    </rPh>
    <rPh sb="9" eb="10">
      <t>ケイ</t>
    </rPh>
    <rPh sb="10" eb="11">
      <t>テツ</t>
    </rPh>
    <rPh sb="11" eb="12">
      <t>フタ</t>
    </rPh>
    <phoneticPr fontId="1"/>
  </si>
  <si>
    <t>ﾊﾞﾀﾌﾗｲ弁用ﾊｯﾄ式円形鉄蓋</t>
    <rPh sb="6" eb="7">
      <t>ベン</t>
    </rPh>
    <rPh sb="7" eb="8">
      <t>ヨウ</t>
    </rPh>
    <rPh sb="11" eb="12">
      <t>シキ</t>
    </rPh>
    <rPh sb="12" eb="13">
      <t>エン</t>
    </rPh>
    <rPh sb="13" eb="14">
      <t>ケイ</t>
    </rPh>
    <rPh sb="14" eb="15">
      <t>テツ</t>
    </rPh>
    <rPh sb="15" eb="16">
      <t>フタ</t>
    </rPh>
    <phoneticPr fontId="1"/>
  </si>
  <si>
    <t>円形4号（φ600）</t>
    <rPh sb="0" eb="1">
      <t>エン</t>
    </rPh>
    <rPh sb="1" eb="2">
      <t>ケイ</t>
    </rPh>
    <rPh sb="3" eb="4">
      <t>ゴウ</t>
    </rPh>
    <phoneticPr fontId="1"/>
  </si>
  <si>
    <t>空気弁用ﾛｯｸ式円形鉄蓋</t>
    <rPh sb="0" eb="2">
      <t>クウキ</t>
    </rPh>
    <rPh sb="2" eb="3">
      <t>ベン</t>
    </rPh>
    <rPh sb="3" eb="4">
      <t>ヨウ</t>
    </rPh>
    <rPh sb="7" eb="8">
      <t>シキ</t>
    </rPh>
    <rPh sb="8" eb="9">
      <t>エン</t>
    </rPh>
    <rPh sb="9" eb="10">
      <t>ケイ</t>
    </rPh>
    <rPh sb="10" eb="11">
      <t>テツ</t>
    </rPh>
    <rPh sb="11" eb="12">
      <t>フタ</t>
    </rPh>
    <phoneticPr fontId="1"/>
  </si>
  <si>
    <t>角形1号（□500×400）</t>
    <rPh sb="0" eb="1">
      <t>カク</t>
    </rPh>
    <rPh sb="1" eb="2">
      <t>カタ</t>
    </rPh>
    <rPh sb="3" eb="4">
      <t>ゴウ</t>
    </rPh>
    <phoneticPr fontId="1"/>
  </si>
  <si>
    <t>JWWA B 133準拠品</t>
    <rPh sb="10" eb="12">
      <t>ジュンキョ</t>
    </rPh>
    <rPh sb="12" eb="13">
      <t>ヒン</t>
    </rPh>
    <phoneticPr fontId="1"/>
  </si>
  <si>
    <t>空気弁用ﾛｯｸ式角形鉄蓋</t>
    <rPh sb="0" eb="2">
      <t>クウキ</t>
    </rPh>
    <rPh sb="2" eb="3">
      <t>ベン</t>
    </rPh>
    <rPh sb="3" eb="4">
      <t>ヨウ</t>
    </rPh>
    <rPh sb="7" eb="8">
      <t>シキ</t>
    </rPh>
    <rPh sb="8" eb="9">
      <t>カク</t>
    </rPh>
    <rPh sb="9" eb="10">
      <t>ケイ</t>
    </rPh>
    <rPh sb="10" eb="11">
      <t>テツ</t>
    </rPh>
    <rPh sb="11" eb="12">
      <t>フタ</t>
    </rPh>
    <phoneticPr fontId="1"/>
  </si>
  <si>
    <t>消火栓用ﾊｯﾄ式角形鉄蓋</t>
    <rPh sb="0" eb="2">
      <t>ショウカ</t>
    </rPh>
    <rPh sb="2" eb="3">
      <t>セン</t>
    </rPh>
    <rPh sb="3" eb="4">
      <t>ヨウ</t>
    </rPh>
    <rPh sb="7" eb="8">
      <t>シキ</t>
    </rPh>
    <rPh sb="8" eb="9">
      <t>カク</t>
    </rPh>
    <rPh sb="9" eb="10">
      <t>カタ</t>
    </rPh>
    <rPh sb="10" eb="11">
      <t>テツ</t>
    </rPh>
    <rPh sb="11" eb="12">
      <t>フタ</t>
    </rPh>
    <phoneticPr fontId="1"/>
  </si>
  <si>
    <t>ｶﾗｰ着色（青色）</t>
    <rPh sb="3" eb="5">
      <t>チャクショク</t>
    </rPh>
    <rPh sb="6" eb="7">
      <t>アオ</t>
    </rPh>
    <rPh sb="7" eb="8">
      <t>イロ</t>
    </rPh>
    <phoneticPr fontId="1"/>
  </si>
  <si>
    <t>ｶﾗｰ着色（橙色）</t>
    <rPh sb="3" eb="5">
      <t>チャクショク</t>
    </rPh>
    <rPh sb="6" eb="7">
      <t>ダイダイ</t>
    </rPh>
    <rPh sb="7" eb="8">
      <t>イロ</t>
    </rPh>
    <phoneticPr fontId="1"/>
  </si>
  <si>
    <t>φ130×H360</t>
    <phoneticPr fontId="1"/>
  </si>
  <si>
    <t>FCD止水栓ﾎﾞｯｸｽ</t>
    <rPh sb="3" eb="6">
      <t>シスイセン</t>
    </rPh>
    <phoneticPr fontId="1"/>
  </si>
  <si>
    <t>市章入</t>
    <rPh sb="0" eb="2">
      <t>シショウ</t>
    </rPh>
    <rPh sb="2" eb="3">
      <t>イ</t>
    </rPh>
    <phoneticPr fontId="1"/>
  </si>
  <si>
    <t>Q</t>
    <phoneticPr fontId="1"/>
  </si>
  <si>
    <t>水道用ｻﾄﾞﾙ付分水栓（WXD）</t>
    <rPh sb="0" eb="3">
      <t>スイドウヨウ</t>
    </rPh>
    <rPh sb="7" eb="8">
      <t>ツキ</t>
    </rPh>
    <rPh sb="8" eb="11">
      <t>ブンスイセン</t>
    </rPh>
    <phoneticPr fontId="1"/>
  </si>
  <si>
    <t>φ75～φ300×φ20～φ40</t>
    <phoneticPr fontId="1"/>
  </si>
  <si>
    <t>B</t>
    <phoneticPr fontId="1"/>
  </si>
  <si>
    <t>φ75×φ50</t>
    <phoneticPr fontId="1"/>
  </si>
  <si>
    <t>Q</t>
    <phoneticPr fontId="1"/>
  </si>
  <si>
    <t>水道用ｻﾄﾞﾙ付分水栓（WXVS）</t>
    <rPh sb="0" eb="3">
      <t>スイドウヨウ</t>
    </rPh>
    <rPh sb="7" eb="8">
      <t>ツキ</t>
    </rPh>
    <rPh sb="8" eb="11">
      <t>ブンスイセン</t>
    </rPh>
    <phoneticPr fontId="1"/>
  </si>
  <si>
    <t>銅ｺｱ（WX-IM）</t>
    <rPh sb="0" eb="1">
      <t>ドウ</t>
    </rPh>
    <phoneticPr fontId="1"/>
  </si>
  <si>
    <t>水道用ｻﾄﾞﾙ付分水栓用ｷｬｯﾌﾟ（WX-C）</t>
    <rPh sb="0" eb="3">
      <t>スイドウヨウ</t>
    </rPh>
    <rPh sb="7" eb="8">
      <t>ツキ</t>
    </rPh>
    <rPh sb="8" eb="11">
      <t>ブンスイセン</t>
    </rPh>
    <rPh sb="11" eb="12">
      <t>ヨウ</t>
    </rPh>
    <phoneticPr fontId="1"/>
  </si>
  <si>
    <t>（株）キッツ</t>
  </si>
  <si>
    <t>減圧弁付ﾒｰﾀｰﾕﾆｯﾄ（WUR-CLGM）</t>
    <rPh sb="0" eb="3">
      <t>ゲンアツベン</t>
    </rPh>
    <rPh sb="3" eb="4">
      <t>ツキ</t>
    </rPh>
    <phoneticPr fontId="1"/>
  </si>
  <si>
    <t>減圧弁付ﾒｰﾀｰﾕﾆｯﾄ（WUR-CLGH）</t>
    <rPh sb="0" eb="3">
      <t>ゲンアツベン</t>
    </rPh>
    <rPh sb="3" eb="4">
      <t>ツキ</t>
    </rPh>
    <phoneticPr fontId="1"/>
  </si>
  <si>
    <t>ﾒｰﾀｰﾕﾆｯﾄ（WUR-CLG）</t>
    <phoneticPr fontId="1"/>
  </si>
  <si>
    <t>　水道用資材等指定承認一覧表（（株）キッツ）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phoneticPr fontId="1"/>
  </si>
  <si>
    <t>鉛ﾚｽ砲金製ﾎﾞｰﾙﾊﾞﾙﾌﾞ</t>
    <rPh sb="0" eb="1">
      <t>ナマリ</t>
    </rPh>
    <rPh sb="3" eb="5">
      <t>ホウキン</t>
    </rPh>
    <rPh sb="5" eb="6">
      <t>セイ</t>
    </rPh>
    <phoneticPr fontId="1"/>
  </si>
  <si>
    <t>φ15～φ50</t>
    <phoneticPr fontId="1"/>
  </si>
  <si>
    <t>ﾛﾝｸﾞﾈｯｸﾎﾞｰﾙ（TLN）</t>
    <phoneticPr fontId="1"/>
  </si>
  <si>
    <t>ﾛﾝｸﾞﾈｯｸﾎﾞｰﾙ（TLNT）</t>
    <phoneticPr fontId="1"/>
  </si>
  <si>
    <t>ﾛﾝｸﾞﾈｯｸﾎﾞｰﾙ（TLNF）</t>
    <phoneticPr fontId="1"/>
  </si>
  <si>
    <t>ﾛﾝｸﾞﾈｯｸﾎﾞｰﾙ（TLNFT）</t>
    <phoneticPr fontId="1"/>
  </si>
  <si>
    <t>ﾛﾝｸﾞﾈｯｸﾎﾞｰﾙ（CTLN）</t>
    <phoneticPr fontId="1"/>
  </si>
  <si>
    <t>鉛ﾚｽ</t>
    <rPh sb="0" eb="1">
      <t>ナマリ</t>
    </rPh>
    <phoneticPr fontId="1"/>
  </si>
  <si>
    <t>鉛ﾚｽ砲金製ｹﾞｰﾄﾊﾞﾙﾌﾞ</t>
    <rPh sb="0" eb="1">
      <t>ナマリ</t>
    </rPh>
    <rPh sb="3" eb="5">
      <t>ホウキン</t>
    </rPh>
    <rPh sb="5" eb="6">
      <t>セイ</t>
    </rPh>
    <phoneticPr fontId="1"/>
  </si>
  <si>
    <t>埋設用ｹﾞｰﾄ（WN）</t>
    <rPh sb="0" eb="2">
      <t>マイセツ</t>
    </rPh>
    <rPh sb="2" eb="3">
      <t>ヨウ</t>
    </rPh>
    <phoneticPr fontId="1"/>
  </si>
  <si>
    <t>　水道用資材等指定承認一覧表（（株）栗本鐵工所）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rPh sb="18" eb="19">
      <t>クリ</t>
    </rPh>
    <rPh sb="19" eb="20">
      <t>モト</t>
    </rPh>
    <rPh sb="20" eb="22">
      <t>テッコウ</t>
    </rPh>
    <rPh sb="22" eb="23">
      <t>ショ</t>
    </rPh>
    <phoneticPr fontId="1"/>
  </si>
  <si>
    <t>（株）栗本鐵工所</t>
  </si>
  <si>
    <t>GX形直管</t>
    <rPh sb="2" eb="3">
      <t>カタ</t>
    </rPh>
    <rPh sb="3" eb="4">
      <t>チョク</t>
    </rPh>
    <rPh sb="4" eb="5">
      <t>カン</t>
    </rPh>
    <phoneticPr fontId="1"/>
  </si>
  <si>
    <t>NS形直管</t>
    <rPh sb="2" eb="3">
      <t>カタ</t>
    </rPh>
    <rPh sb="3" eb="4">
      <t>チョク</t>
    </rPh>
    <rPh sb="4" eb="5">
      <t>カン</t>
    </rPh>
    <phoneticPr fontId="1"/>
  </si>
  <si>
    <t>D</t>
    <phoneticPr fontId="1"/>
  </si>
  <si>
    <t>S50形直管</t>
    <rPh sb="3" eb="4">
      <t>カタ</t>
    </rPh>
    <rPh sb="4" eb="5">
      <t>チョク</t>
    </rPh>
    <rPh sb="5" eb="6">
      <t>カン</t>
    </rPh>
    <phoneticPr fontId="1"/>
  </si>
  <si>
    <t>φ50</t>
    <phoneticPr fontId="1"/>
  </si>
  <si>
    <t>K形直管</t>
    <rPh sb="1" eb="2">
      <t>カタ</t>
    </rPh>
    <rPh sb="2" eb="3">
      <t>チョク</t>
    </rPh>
    <rPh sb="3" eb="4">
      <t>カン</t>
    </rPh>
    <phoneticPr fontId="1"/>
  </si>
  <si>
    <t>JDPA  G 1049準拠品</t>
    <rPh sb="12" eb="14">
      <t>ジュンキョ</t>
    </rPh>
    <rPh sb="14" eb="15">
      <t>ヒン</t>
    </rPh>
    <phoneticPr fontId="1"/>
  </si>
  <si>
    <t>φ75×φ75～φ400×φ400</t>
    <phoneticPr fontId="1"/>
  </si>
  <si>
    <t>φ75×φ75～φ400×φ400</t>
    <phoneticPr fontId="1"/>
  </si>
  <si>
    <t>D</t>
    <phoneticPr fontId="1"/>
  </si>
  <si>
    <t>φ100×φ75～φ400×φ350</t>
    <phoneticPr fontId="1"/>
  </si>
  <si>
    <t>φ75～φ400</t>
    <phoneticPr fontId="1"/>
  </si>
  <si>
    <t>φ75～φ400×φ75</t>
    <phoneticPr fontId="1"/>
  </si>
  <si>
    <t>φ75～φ350×φ75</t>
    <phoneticPr fontId="1"/>
  </si>
  <si>
    <t>φ300･φ350×φ75</t>
    <phoneticPr fontId="1"/>
  </si>
  <si>
    <t>φ200～φ400×φ100・φ150</t>
    <phoneticPr fontId="1"/>
  </si>
  <si>
    <t>S50形二受T字管</t>
    <rPh sb="3" eb="4">
      <t>カタ</t>
    </rPh>
    <rPh sb="4" eb="5">
      <t>ニ</t>
    </rPh>
    <rPh sb="5" eb="6">
      <t>ウ</t>
    </rPh>
    <rPh sb="7" eb="8">
      <t>ジ</t>
    </rPh>
    <rPh sb="8" eb="9">
      <t>カン</t>
    </rPh>
    <phoneticPr fontId="1"/>
  </si>
  <si>
    <t>φ50×φ50</t>
    <phoneticPr fontId="1"/>
  </si>
  <si>
    <t>G</t>
    <phoneticPr fontId="1"/>
  </si>
  <si>
    <t>S50形90°曲管</t>
    <rPh sb="3" eb="4">
      <t>カタ</t>
    </rPh>
    <rPh sb="7" eb="8">
      <t>キョク</t>
    </rPh>
    <rPh sb="8" eb="9">
      <t>カン</t>
    </rPh>
    <phoneticPr fontId="1"/>
  </si>
  <si>
    <t>φ50</t>
    <phoneticPr fontId="1"/>
  </si>
  <si>
    <t>S50形45°曲管</t>
    <rPh sb="3" eb="4">
      <t>カタ</t>
    </rPh>
    <rPh sb="7" eb="8">
      <t>キョク</t>
    </rPh>
    <rPh sb="8" eb="9">
      <t>カン</t>
    </rPh>
    <phoneticPr fontId="1"/>
  </si>
  <si>
    <t>S50形22 1/2°曲管</t>
    <rPh sb="3" eb="4">
      <t>カタ</t>
    </rPh>
    <rPh sb="11" eb="12">
      <t>キョク</t>
    </rPh>
    <rPh sb="12" eb="13">
      <t>カン</t>
    </rPh>
    <phoneticPr fontId="1"/>
  </si>
  <si>
    <t>S50形11 1/4°曲管</t>
    <rPh sb="3" eb="4">
      <t>カタ</t>
    </rPh>
    <rPh sb="11" eb="12">
      <t>キョク</t>
    </rPh>
    <rPh sb="12" eb="13">
      <t>カン</t>
    </rPh>
    <phoneticPr fontId="1"/>
  </si>
  <si>
    <t>S50形ﾌﾗﾝｼﾞ付T字管</t>
    <rPh sb="3" eb="4">
      <t>カタ</t>
    </rPh>
    <rPh sb="9" eb="10">
      <t>ツキ</t>
    </rPh>
    <rPh sb="11" eb="12">
      <t>ジ</t>
    </rPh>
    <rPh sb="12" eb="13">
      <t>カン</t>
    </rPh>
    <phoneticPr fontId="1"/>
  </si>
  <si>
    <t>S50形両受短管</t>
    <rPh sb="3" eb="4">
      <t>カタ</t>
    </rPh>
    <rPh sb="4" eb="5">
      <t>リョウ</t>
    </rPh>
    <rPh sb="5" eb="6">
      <t>ウ</t>
    </rPh>
    <rPh sb="6" eb="7">
      <t>タン</t>
    </rPh>
    <rPh sb="7" eb="8">
      <t>カン</t>
    </rPh>
    <phoneticPr fontId="1"/>
  </si>
  <si>
    <t>S50形継輪</t>
    <rPh sb="3" eb="4">
      <t>カタ</t>
    </rPh>
    <rPh sb="4" eb="5">
      <t>ツ</t>
    </rPh>
    <rPh sb="5" eb="6">
      <t>ワ</t>
    </rPh>
    <phoneticPr fontId="1"/>
  </si>
  <si>
    <t>GX×S50形ﾀﾞｸﾀｲﾙ鋳鉄異種管継手</t>
    <rPh sb="6" eb="7">
      <t>カタ</t>
    </rPh>
    <rPh sb="13" eb="15">
      <t>チュウテツ</t>
    </rPh>
    <rPh sb="15" eb="17">
      <t>イシュ</t>
    </rPh>
    <rPh sb="17" eb="18">
      <t>カン</t>
    </rPh>
    <rPh sb="18" eb="19">
      <t>ツギ</t>
    </rPh>
    <rPh sb="19" eb="20">
      <t>テ</t>
    </rPh>
    <phoneticPr fontId="1"/>
  </si>
  <si>
    <t>JDPA G 1052準拠品</t>
    <rPh sb="11" eb="13">
      <t>ジュンキョ</t>
    </rPh>
    <rPh sb="13" eb="14">
      <t>ヒン</t>
    </rPh>
    <phoneticPr fontId="1"/>
  </si>
  <si>
    <t>GX-S50形受挿し片落管</t>
    <rPh sb="6" eb="7">
      <t>カタ</t>
    </rPh>
    <rPh sb="7" eb="8">
      <t>ウ</t>
    </rPh>
    <rPh sb="8" eb="9">
      <t>サ</t>
    </rPh>
    <rPh sb="10" eb="11">
      <t>カタ</t>
    </rPh>
    <rPh sb="11" eb="12">
      <t>オ</t>
    </rPh>
    <rPh sb="12" eb="13">
      <t>カン</t>
    </rPh>
    <phoneticPr fontId="1"/>
  </si>
  <si>
    <t>φ75×φ50</t>
    <phoneticPr fontId="1"/>
  </si>
  <si>
    <t>GX-S50形挿し受片落管</t>
    <rPh sb="6" eb="7">
      <t>カタ</t>
    </rPh>
    <rPh sb="7" eb="8">
      <t>サ</t>
    </rPh>
    <rPh sb="9" eb="10">
      <t>ウ</t>
    </rPh>
    <rPh sb="10" eb="11">
      <t>カタ</t>
    </rPh>
    <rPh sb="11" eb="12">
      <t>オ</t>
    </rPh>
    <rPh sb="12" eb="13">
      <t>カン</t>
    </rPh>
    <phoneticPr fontId="1"/>
  </si>
  <si>
    <t>S50形短管1号</t>
    <rPh sb="3" eb="4">
      <t>カタ</t>
    </rPh>
    <rPh sb="4" eb="5">
      <t>タン</t>
    </rPh>
    <rPh sb="5" eb="6">
      <t>カン</t>
    </rPh>
    <rPh sb="7" eb="8">
      <t>ゴウ</t>
    </rPh>
    <phoneticPr fontId="1"/>
  </si>
  <si>
    <t>S50形短管2号</t>
    <rPh sb="3" eb="4">
      <t>カタ</t>
    </rPh>
    <rPh sb="4" eb="5">
      <t>タン</t>
    </rPh>
    <rPh sb="5" eb="6">
      <t>カン</t>
    </rPh>
    <rPh sb="7" eb="8">
      <t>ゴウ</t>
    </rPh>
    <phoneticPr fontId="1"/>
  </si>
  <si>
    <t>S50形栓</t>
    <rPh sb="3" eb="4">
      <t>カタ</t>
    </rPh>
    <rPh sb="4" eb="5">
      <t>セン</t>
    </rPh>
    <phoneticPr fontId="1"/>
  </si>
  <si>
    <t>S50形用接合部品</t>
    <rPh sb="3" eb="4">
      <t>カタ</t>
    </rPh>
    <rPh sb="4" eb="5">
      <t>ヨウ</t>
    </rPh>
    <rPh sb="5" eb="7">
      <t>セツゴウ</t>
    </rPh>
    <rPh sb="7" eb="9">
      <t>ブヒン</t>
    </rPh>
    <phoneticPr fontId="1"/>
  </si>
  <si>
    <t>S50形ﾗｲﾅ</t>
    <rPh sb="3" eb="4">
      <t>カタ</t>
    </rPh>
    <phoneticPr fontId="1"/>
  </si>
  <si>
    <t>S50形用接合部品ﾗｲﾅ及び心出し用ｺﾞﾑﾞ</t>
    <rPh sb="3" eb="4">
      <t>カタ</t>
    </rPh>
    <rPh sb="4" eb="5">
      <t>ヨウ</t>
    </rPh>
    <rPh sb="5" eb="7">
      <t>セツゴウ</t>
    </rPh>
    <rPh sb="7" eb="9">
      <t>ブヒン</t>
    </rPh>
    <rPh sb="12" eb="13">
      <t>オヨ</t>
    </rPh>
    <rPh sb="14" eb="15">
      <t>ココロ</t>
    </rPh>
    <rPh sb="15" eb="16">
      <t>ダ</t>
    </rPh>
    <rPh sb="17" eb="18">
      <t>ヨウ</t>
    </rPh>
    <phoneticPr fontId="1"/>
  </si>
  <si>
    <t>S50形抜止押輪</t>
    <rPh sb="3" eb="4">
      <t>カタ</t>
    </rPh>
    <rPh sb="4" eb="5">
      <t>ヌ</t>
    </rPh>
    <rPh sb="5" eb="6">
      <t>ト</t>
    </rPh>
    <rPh sb="6" eb="7">
      <t>オシ</t>
    </rPh>
    <rPh sb="7" eb="8">
      <t>ワ</t>
    </rPh>
    <phoneticPr fontId="1"/>
  </si>
  <si>
    <t>S50形抜け止め押輪</t>
    <rPh sb="3" eb="4">
      <t>カタ</t>
    </rPh>
    <rPh sb="4" eb="5">
      <t>ヌ</t>
    </rPh>
    <rPh sb="6" eb="7">
      <t>ト</t>
    </rPh>
    <rPh sb="8" eb="9">
      <t>オシ</t>
    </rPh>
    <rPh sb="9" eb="10">
      <t>ワ</t>
    </rPh>
    <phoneticPr fontId="1"/>
  </si>
  <si>
    <t>ｸﾘﾓﾄｺｰﾄ</t>
    <phoneticPr fontId="1"/>
  </si>
  <si>
    <t>ﾀﾞｸﾀｲﾙ鋳鉄管継手用滑剤</t>
    <rPh sb="6" eb="8">
      <t>チュウテツ</t>
    </rPh>
    <rPh sb="8" eb="9">
      <t>カン</t>
    </rPh>
    <rPh sb="9" eb="10">
      <t>ツギ</t>
    </rPh>
    <rPh sb="10" eb="11">
      <t>テ</t>
    </rPh>
    <rPh sb="11" eb="12">
      <t>ヨウ</t>
    </rPh>
    <rPh sb="12" eb="13">
      <t>カツ</t>
    </rPh>
    <rPh sb="13" eb="14">
      <t>ザイ</t>
    </rPh>
    <phoneticPr fontId="1"/>
  </si>
  <si>
    <t>SUS304ﾎﾞﾙﾄﾅｯﾄ</t>
    <phoneticPr fontId="1"/>
  </si>
  <si>
    <t>V</t>
    <phoneticPr fontId="1"/>
  </si>
  <si>
    <t>ﾀﾞｸﾀｲﾙ鋳鉄製ﾊﾞﾀﾌﾗｲ弁</t>
    <rPh sb="6" eb="8">
      <t>チュウテツ</t>
    </rPh>
    <rPh sb="8" eb="9">
      <t>セイ</t>
    </rPh>
    <rPh sb="15" eb="16">
      <t>ベン</t>
    </rPh>
    <phoneticPr fontId="1"/>
  </si>
  <si>
    <t>φ300～φ600</t>
    <phoneticPr fontId="1"/>
  </si>
  <si>
    <t>耐震GX形両受けｿﾌﾄｼｰﾙ仕切弁</t>
    <rPh sb="0" eb="2">
      <t>タイシン</t>
    </rPh>
    <rPh sb="4" eb="5">
      <t>カタ</t>
    </rPh>
    <rPh sb="5" eb="6">
      <t>リョウ</t>
    </rPh>
    <rPh sb="6" eb="7">
      <t>ウ</t>
    </rPh>
    <rPh sb="14" eb="16">
      <t>シキ</t>
    </rPh>
    <rPh sb="16" eb="17">
      <t>ベン</t>
    </rPh>
    <phoneticPr fontId="1"/>
  </si>
  <si>
    <t>耐震NS形両受けｿﾌﾄｼｰﾙ仕切弁</t>
    <rPh sb="0" eb="2">
      <t>タイシン</t>
    </rPh>
    <rPh sb="4" eb="5">
      <t>カタ</t>
    </rPh>
    <rPh sb="5" eb="6">
      <t>リョウ</t>
    </rPh>
    <rPh sb="6" eb="7">
      <t>ウ</t>
    </rPh>
    <rPh sb="14" eb="16">
      <t>シキ</t>
    </rPh>
    <rPh sb="16" eb="17">
      <t>ベン</t>
    </rPh>
    <phoneticPr fontId="1"/>
  </si>
  <si>
    <t>耐震GX形受挿しｿﾌﾄｼｰﾙ仕切弁</t>
    <rPh sb="0" eb="2">
      <t>タイシン</t>
    </rPh>
    <rPh sb="4" eb="5">
      <t>カタ</t>
    </rPh>
    <rPh sb="5" eb="6">
      <t>ウ</t>
    </rPh>
    <rPh sb="6" eb="7">
      <t>サ</t>
    </rPh>
    <rPh sb="14" eb="16">
      <t>シキ</t>
    </rPh>
    <rPh sb="16" eb="17">
      <t>ベン</t>
    </rPh>
    <phoneticPr fontId="1"/>
  </si>
  <si>
    <t>耐震NS形受挿しｿﾌﾄｼｰﾙ仕切弁</t>
    <rPh sb="0" eb="2">
      <t>タイシン</t>
    </rPh>
    <rPh sb="4" eb="5">
      <t>カタ</t>
    </rPh>
    <rPh sb="5" eb="6">
      <t>ウ</t>
    </rPh>
    <rPh sb="6" eb="7">
      <t>サ</t>
    </rPh>
    <rPh sb="14" eb="16">
      <t>シキ</t>
    </rPh>
    <rPh sb="16" eb="17">
      <t>ベン</t>
    </rPh>
    <phoneticPr fontId="1"/>
  </si>
  <si>
    <t>水道用ﾎﾟﾘｴﾁﾚﾝ管金属継手　NPJ　おねじ</t>
    <rPh sb="11" eb="13">
      <t>キンゾク</t>
    </rPh>
    <rPh sb="13" eb="15">
      <t>ツギテ</t>
    </rPh>
    <phoneticPr fontId="1"/>
  </si>
  <si>
    <t>水道用ﾎﾟﾘｴﾁﾚﾝ管金属継手　NPJ　分止水栓用</t>
    <rPh sb="20" eb="21">
      <t>ブン</t>
    </rPh>
    <rPh sb="21" eb="24">
      <t>シスイセン</t>
    </rPh>
    <rPh sb="24" eb="25">
      <t>ヨウ</t>
    </rPh>
    <phoneticPr fontId="1"/>
  </si>
  <si>
    <t>水道用ﾎﾟﾘｴﾁﾚﾝ管金属継手　NPJ　めねじ付ｴﾙﾎﾞ</t>
    <rPh sb="23" eb="24">
      <t>ツキ</t>
    </rPh>
    <phoneticPr fontId="1"/>
  </si>
  <si>
    <t>水道用ﾎﾟﾘｴﾁﾚﾝ管金属継手　NPJ　おねじ付ｴﾙﾎﾞ</t>
    <rPh sb="23" eb="24">
      <t>ツキ</t>
    </rPh>
    <phoneticPr fontId="1"/>
  </si>
  <si>
    <t>ﾜﾝﾀｯﾁ継手　NOJ　おねじ</t>
    <rPh sb="5" eb="6">
      <t>ツギ</t>
    </rPh>
    <rPh sb="6" eb="7">
      <t>テ</t>
    </rPh>
    <phoneticPr fontId="1"/>
  </si>
  <si>
    <t>ﾜﾝﾀｯﾁ継手　NOJ　めねじ</t>
    <rPh sb="5" eb="6">
      <t>ツギ</t>
    </rPh>
    <rPh sb="6" eb="7">
      <t>テ</t>
    </rPh>
    <phoneticPr fontId="1"/>
  </si>
  <si>
    <t>ﾜﾝﾀｯﾁ継手　NOJ　ｿｹｯﾄ</t>
    <rPh sb="5" eb="6">
      <t>ツギ</t>
    </rPh>
    <rPh sb="6" eb="7">
      <t>テ</t>
    </rPh>
    <phoneticPr fontId="1"/>
  </si>
  <si>
    <t>ﾜﾝﾀｯﾁ継手　NOJ　ｴﾙﾎﾞ</t>
    <rPh sb="5" eb="6">
      <t>ツギ</t>
    </rPh>
    <rPh sb="6" eb="7">
      <t>テ</t>
    </rPh>
    <phoneticPr fontId="1"/>
  </si>
  <si>
    <t>ﾜﾝﾀｯﾁ継手　NOJ　分･止水栓用</t>
    <rPh sb="5" eb="7">
      <t>ツギテ</t>
    </rPh>
    <rPh sb="12" eb="13">
      <t>ブン</t>
    </rPh>
    <rPh sb="14" eb="16">
      <t>シスイ</t>
    </rPh>
    <rPh sb="16" eb="17">
      <t>セン</t>
    </rPh>
    <rPh sb="17" eb="18">
      <t>ヨウ</t>
    </rPh>
    <phoneticPr fontId="1"/>
  </si>
  <si>
    <t>ﾜﾝﾀｯﾁ継手　NOJ　回転式おねじ付ｴﾙﾎﾞ</t>
    <rPh sb="12" eb="14">
      <t>カイテン</t>
    </rPh>
    <rPh sb="14" eb="15">
      <t>シキ</t>
    </rPh>
    <rPh sb="18" eb="19">
      <t>ツキ</t>
    </rPh>
    <phoneticPr fontId="1"/>
  </si>
  <si>
    <t>水道用ｻﾄﾞﾙ付分水栓　A形</t>
    <rPh sb="0" eb="3">
      <t>スイドウヨウ</t>
    </rPh>
    <rPh sb="7" eb="8">
      <t>ツキ</t>
    </rPh>
    <rPh sb="8" eb="11">
      <t>ブンスイセン</t>
    </rPh>
    <rPh sb="13" eb="14">
      <t>カタチ</t>
    </rPh>
    <phoneticPr fontId="1"/>
  </si>
  <si>
    <t>水道用ｻﾄﾞﾙ付分水栓　A形</t>
    <rPh sb="0" eb="3">
      <t>スイドウヨウ</t>
    </rPh>
    <rPh sb="7" eb="8">
      <t>ツキ</t>
    </rPh>
    <rPh sb="8" eb="11">
      <t>ブンスイセン</t>
    </rPh>
    <phoneticPr fontId="1"/>
  </si>
  <si>
    <t>水道用ｻﾄﾞﾙ付分水栓　AS-DIP</t>
    <rPh sb="0" eb="3">
      <t>スイドウヨウ</t>
    </rPh>
    <rPh sb="7" eb="8">
      <t>ツキ</t>
    </rPh>
    <rPh sb="8" eb="11">
      <t>ブンスイセン</t>
    </rPh>
    <phoneticPr fontId="1"/>
  </si>
  <si>
    <t>配水ﾎﾟﾘｴﾁﾚﾝ管用ｻﾄﾞﾙ付分水栓　A型</t>
    <rPh sb="0" eb="2">
      <t>ハイスイ</t>
    </rPh>
    <rPh sb="9" eb="10">
      <t>カン</t>
    </rPh>
    <rPh sb="10" eb="11">
      <t>ヨウ</t>
    </rPh>
    <rPh sb="15" eb="16">
      <t>ツキ</t>
    </rPh>
    <rPh sb="16" eb="19">
      <t>ブンスイセン</t>
    </rPh>
    <rPh sb="21" eb="22">
      <t>カタ</t>
    </rPh>
    <phoneticPr fontId="1"/>
  </si>
  <si>
    <t>ﾎﾞｰﾙ止水栓（内ねじ）</t>
    <rPh sb="4" eb="7">
      <t>シスイセン</t>
    </rPh>
    <rPh sb="8" eb="9">
      <t>ウチ</t>
    </rPh>
    <phoneticPr fontId="1"/>
  </si>
  <si>
    <t>ﾎﾞｰﾙ止水栓　内ねじ（Kｺｱ対応）</t>
    <rPh sb="4" eb="7">
      <t>シスイセン</t>
    </rPh>
    <rPh sb="8" eb="9">
      <t>ウチ</t>
    </rPh>
    <rPh sb="15" eb="17">
      <t>タイオウ</t>
    </rPh>
    <phoneticPr fontId="1"/>
  </si>
  <si>
    <t>FEJ（分止水栓用×鋼管用）</t>
    <rPh sb="4" eb="5">
      <t>ブン</t>
    </rPh>
    <rPh sb="5" eb="8">
      <t>シスイセン</t>
    </rPh>
    <rPh sb="8" eb="9">
      <t>ヨウ</t>
    </rPh>
    <rPh sb="10" eb="12">
      <t>コウカン</t>
    </rPh>
    <rPh sb="12" eb="13">
      <t>ヨウ</t>
    </rPh>
    <phoneticPr fontId="1"/>
  </si>
  <si>
    <t>埋設用ﾒｰﾀﾕﾆｯﾄ　MUG</t>
    <rPh sb="0" eb="2">
      <t>マイセツ</t>
    </rPh>
    <rPh sb="2" eb="3">
      <t>ヨウ</t>
    </rPh>
    <phoneticPr fontId="1"/>
  </si>
  <si>
    <t>仕切弁　B-WGI</t>
    <rPh sb="0" eb="3">
      <t>シキリベン</t>
    </rPh>
    <phoneticPr fontId="1"/>
  </si>
  <si>
    <t>φ50～φ150×φ25～φ40</t>
    <phoneticPr fontId="1"/>
  </si>
  <si>
    <t>耐震S50形受挿しｿﾌﾄｼｰﾙ仕切弁</t>
    <rPh sb="0" eb="2">
      <t>タイシン</t>
    </rPh>
    <rPh sb="5" eb="6">
      <t>カタ</t>
    </rPh>
    <rPh sb="6" eb="7">
      <t>ウ</t>
    </rPh>
    <rPh sb="7" eb="8">
      <t>サ</t>
    </rPh>
    <rPh sb="15" eb="17">
      <t>シキ</t>
    </rPh>
    <rPh sb="17" eb="18">
      <t>ベン</t>
    </rPh>
    <phoneticPr fontId="1"/>
  </si>
  <si>
    <t>φ50</t>
    <phoneticPr fontId="1"/>
  </si>
  <si>
    <t>V</t>
    <phoneticPr fontId="1"/>
  </si>
  <si>
    <t>φ13～φ150</t>
    <phoneticPr fontId="1"/>
  </si>
  <si>
    <t>K</t>
    <phoneticPr fontId="1"/>
  </si>
  <si>
    <t>耐衝撃性硬質ﾎﾟﾘ塩化ﾋﾞﾆﾙ管</t>
    <rPh sb="0" eb="1">
      <t>タイ</t>
    </rPh>
    <rPh sb="1" eb="4">
      <t>ショウゲキセイ</t>
    </rPh>
    <rPh sb="4" eb="6">
      <t>コウシツ</t>
    </rPh>
    <rPh sb="9" eb="11">
      <t>エンカ</t>
    </rPh>
    <rPh sb="15" eb="16">
      <t>カン</t>
    </rPh>
    <phoneticPr fontId="1"/>
  </si>
  <si>
    <t>　水道用資材等指定承認一覧表（（株）ダイモン）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phoneticPr fontId="1"/>
  </si>
  <si>
    <t>　水道用資材等指定承認一覧表（日之出水道機器（株））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8">
      <t>ヒノデ</t>
    </rPh>
    <rPh sb="18" eb="20">
      <t>スイドウ</t>
    </rPh>
    <rPh sb="20" eb="22">
      <t>キキ</t>
    </rPh>
    <rPh sb="23" eb="24">
      <t>カブ</t>
    </rPh>
    <phoneticPr fontId="1"/>
  </si>
  <si>
    <t>V</t>
    <phoneticPr fontId="1"/>
  </si>
  <si>
    <t>日之出水道機器（株）</t>
  </si>
  <si>
    <t>ﾎﾞｰﾙﾎﾟｲﾝﾄﾛｯﾄﾞBPR</t>
    <phoneticPr fontId="1"/>
  </si>
  <si>
    <t>CVONS-20G-25LNU</t>
    <phoneticPr fontId="1"/>
  </si>
  <si>
    <t>CVOS-21G-15L</t>
    <phoneticPr fontId="1"/>
  </si>
  <si>
    <t>CVOS-32G-15L</t>
    <phoneticPr fontId="1"/>
  </si>
  <si>
    <t>CVOS-60G-10L</t>
    <phoneticPr fontId="1"/>
  </si>
  <si>
    <t>T-25</t>
    <phoneticPr fontId="1"/>
  </si>
  <si>
    <t>T-25</t>
    <phoneticPr fontId="1"/>
  </si>
  <si>
    <t>T-25　市章入</t>
    <rPh sb="5" eb="6">
      <t>シ</t>
    </rPh>
    <rPh sb="6" eb="7">
      <t>ショウ</t>
    </rPh>
    <rPh sb="7" eb="8">
      <t>イ</t>
    </rPh>
    <phoneticPr fontId="1"/>
  </si>
  <si>
    <t>CVOS-50G-10L</t>
    <phoneticPr fontId="1"/>
  </si>
  <si>
    <t>ROS-50G-10C</t>
    <phoneticPr fontId="1"/>
  </si>
  <si>
    <t>消火栓用ﾊｯﾄ式円形鉄蓋</t>
    <rPh sb="0" eb="2">
      <t>ショウカ</t>
    </rPh>
    <rPh sb="2" eb="3">
      <t>セン</t>
    </rPh>
    <rPh sb="3" eb="4">
      <t>ヨウ</t>
    </rPh>
    <rPh sb="7" eb="8">
      <t>シキ</t>
    </rPh>
    <rPh sb="8" eb="9">
      <t>エン</t>
    </rPh>
    <rPh sb="9" eb="10">
      <t>カタ</t>
    </rPh>
    <rPh sb="10" eb="11">
      <t>テツ</t>
    </rPh>
    <rPh sb="11" eb="12">
      <t>フタ</t>
    </rPh>
    <phoneticPr fontId="1"/>
  </si>
  <si>
    <t>NVK-25-50K</t>
    <phoneticPr fontId="1"/>
  </si>
  <si>
    <t>NVK-25-100K</t>
    <phoneticPr fontId="1"/>
  </si>
  <si>
    <t>NVK-35-50K</t>
    <phoneticPr fontId="1"/>
  </si>
  <si>
    <t>WO-50-50K</t>
    <phoneticPr fontId="1"/>
  </si>
  <si>
    <t>WO-60-50K</t>
    <phoneticPr fontId="1"/>
  </si>
  <si>
    <t>B</t>
    <phoneticPr fontId="1"/>
  </si>
  <si>
    <t>REP NVK-25-10K</t>
    <phoneticPr fontId="1"/>
  </si>
  <si>
    <t>REP NVK-25-30K</t>
    <phoneticPr fontId="1"/>
  </si>
  <si>
    <t>REP NVK-25-10K(P3)</t>
    <phoneticPr fontId="1"/>
  </si>
  <si>
    <t>REP NVK-25-10K(P5)</t>
    <phoneticPr fontId="1"/>
  </si>
  <si>
    <t>REP NVK-35-10K</t>
    <phoneticPr fontId="1"/>
  </si>
  <si>
    <t>REP NVK-35-30K</t>
    <phoneticPr fontId="1"/>
  </si>
  <si>
    <t>REP NVK-35-10K(P3)</t>
    <phoneticPr fontId="1"/>
  </si>
  <si>
    <t>REP NVK-35-10K(P5)</t>
    <phoneticPr fontId="1"/>
  </si>
  <si>
    <t>高10/24.5mm　3%勾配</t>
    <rPh sb="0" eb="1">
      <t>タカ</t>
    </rPh>
    <rPh sb="13" eb="15">
      <t>コウバイ</t>
    </rPh>
    <phoneticPr fontId="1"/>
  </si>
  <si>
    <t>高10/34mm　5%勾配</t>
    <rPh sb="0" eb="1">
      <t>タカ</t>
    </rPh>
    <rPh sb="11" eb="13">
      <t>コウバイ</t>
    </rPh>
    <phoneticPr fontId="1"/>
  </si>
  <si>
    <t>REP WO-50-10K</t>
    <phoneticPr fontId="1"/>
  </si>
  <si>
    <t>REP WO-50-30K</t>
    <phoneticPr fontId="1"/>
  </si>
  <si>
    <t>REP NVK-50-10K(P3)</t>
    <phoneticPr fontId="1"/>
  </si>
  <si>
    <t>REP NVK-50-10K(P5)</t>
    <phoneticPr fontId="1"/>
  </si>
  <si>
    <t>高10/43｡2mm　5%勾配</t>
    <rPh sb="0" eb="1">
      <t>タカ</t>
    </rPh>
    <rPh sb="13" eb="15">
      <t>コウバイ</t>
    </rPh>
    <phoneticPr fontId="1"/>
  </si>
  <si>
    <t>円形４号（φ600）</t>
    <rPh sb="0" eb="1">
      <t>エン</t>
    </rPh>
    <rPh sb="1" eb="2">
      <t>ケイ</t>
    </rPh>
    <rPh sb="3" eb="4">
      <t>ゴウ</t>
    </rPh>
    <phoneticPr fontId="1"/>
  </si>
  <si>
    <t>REP WO-60-10K</t>
    <phoneticPr fontId="1"/>
  </si>
  <si>
    <t>REP WO-60-30K</t>
    <phoneticPr fontId="1"/>
  </si>
  <si>
    <t>REP NVK-60-10K(P3)</t>
    <phoneticPr fontId="1"/>
  </si>
  <si>
    <t>REP NVK-60-10K(P5)</t>
    <phoneticPr fontId="1"/>
  </si>
  <si>
    <t>高10/32.9mm　3%勾配</t>
    <rPh sb="0" eb="1">
      <t>タカ</t>
    </rPh>
    <rPh sb="13" eb="15">
      <t>コウバイ</t>
    </rPh>
    <phoneticPr fontId="1"/>
  </si>
  <si>
    <t>高10/48｡2mm　5%勾配</t>
    <rPh sb="0" eb="1">
      <t>タカ</t>
    </rPh>
    <rPh sb="13" eb="15">
      <t>コウバイ</t>
    </rPh>
    <phoneticPr fontId="1"/>
  </si>
  <si>
    <t>NVK-25-150A</t>
    <phoneticPr fontId="1"/>
  </si>
  <si>
    <t>NVK-25-150CA</t>
    <phoneticPr fontId="1"/>
  </si>
  <si>
    <t>NVK-25-300CA</t>
    <phoneticPr fontId="1"/>
  </si>
  <si>
    <t>信越ポリマー（株）</t>
  </si>
  <si>
    <t>W</t>
    <phoneticPr fontId="1"/>
  </si>
  <si>
    <t>VPﾊﾟｲﾌﾟ</t>
    <phoneticPr fontId="1"/>
  </si>
  <si>
    <t>φ13～φ150</t>
    <phoneticPr fontId="1"/>
  </si>
  <si>
    <t>K</t>
    <phoneticPr fontId="1"/>
  </si>
  <si>
    <t>前澤化成工業（株）</t>
  </si>
  <si>
    <t>HIVPﾊﾟｲﾌﾟ</t>
    <phoneticPr fontId="1"/>
  </si>
  <si>
    <t>Q</t>
    <phoneticPr fontId="1"/>
  </si>
  <si>
    <t>止水栓ﾎﾞｯｸｽ　SSDD100×300</t>
    <rPh sb="0" eb="3">
      <t>シスイセン</t>
    </rPh>
    <phoneticPr fontId="1"/>
  </si>
  <si>
    <t>樹脂製</t>
    <rPh sb="0" eb="3">
      <t>ジュシセイ</t>
    </rPh>
    <phoneticPr fontId="1"/>
  </si>
  <si>
    <t>止水栓ﾎﾞｯｸｽ　SSDD100×300三原市</t>
    <rPh sb="0" eb="3">
      <t>シスイセン</t>
    </rPh>
    <rPh sb="20" eb="23">
      <t>ミハラシ</t>
    </rPh>
    <phoneticPr fontId="1"/>
  </si>
  <si>
    <t>量水器ﾎﾞｯｸｽ　MB-20S×80-70三原市＃</t>
    <rPh sb="0" eb="3">
      <t>リョウスイキ</t>
    </rPh>
    <rPh sb="21" eb="24">
      <t>ミハラシ</t>
    </rPh>
    <phoneticPr fontId="1"/>
  </si>
  <si>
    <t>φ13～φ25</t>
    <phoneticPr fontId="1"/>
  </si>
  <si>
    <t>Q</t>
    <phoneticPr fontId="1"/>
  </si>
  <si>
    <t>量水器ﾎﾞｯｸｽ　MB-25S×80-70三原市＃</t>
    <rPh sb="0" eb="3">
      <t>リョウスイキ</t>
    </rPh>
    <rPh sb="21" eb="24">
      <t>ミハラシ</t>
    </rPh>
    <phoneticPr fontId="1"/>
  </si>
  <si>
    <t>　水道用資材等指定承認一覧表（前澤化成工業（株））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7">
      <t>マエサワ</t>
    </rPh>
    <rPh sb="17" eb="19">
      <t>カセイ</t>
    </rPh>
    <rPh sb="19" eb="21">
      <t>コウギョウ</t>
    </rPh>
    <rPh sb="22" eb="23">
      <t>カブ</t>
    </rPh>
    <phoneticPr fontId="1"/>
  </si>
  <si>
    <t>2号・3号</t>
    <rPh sb="1" eb="2">
      <t>ゴウ</t>
    </rPh>
    <rPh sb="4" eb="5">
      <t>ゴウ</t>
    </rPh>
    <phoneticPr fontId="1"/>
  </si>
  <si>
    <t>NVK-35-150A</t>
    <phoneticPr fontId="1"/>
  </si>
  <si>
    <t>NVK-35-150CA</t>
    <phoneticPr fontId="1"/>
  </si>
  <si>
    <t>NVK-35-300CA</t>
    <phoneticPr fontId="1"/>
  </si>
  <si>
    <t>NNVO-35-40S</t>
    <phoneticPr fontId="1"/>
  </si>
  <si>
    <t>NHVO-25-100B</t>
    <phoneticPr fontId="1"/>
  </si>
  <si>
    <t>NHVO-25-200B</t>
    <phoneticPr fontId="1"/>
  </si>
  <si>
    <t>NHVO-25-300B</t>
    <phoneticPr fontId="1"/>
  </si>
  <si>
    <t>NHVO-25-300C</t>
    <phoneticPr fontId="1"/>
  </si>
  <si>
    <t>NHVO-25-40S</t>
    <phoneticPr fontId="1"/>
  </si>
  <si>
    <t>NHVO-35-100B</t>
    <phoneticPr fontId="1"/>
  </si>
  <si>
    <t>NHVO-35-200B</t>
    <phoneticPr fontId="1"/>
  </si>
  <si>
    <t>NHVO-35-300B</t>
    <phoneticPr fontId="1"/>
  </si>
  <si>
    <t>NHVO-35-300C</t>
    <phoneticPr fontId="1"/>
  </si>
  <si>
    <t>WO-50-200A</t>
    <phoneticPr fontId="1"/>
  </si>
  <si>
    <t>NHVO-50-100B</t>
    <phoneticPr fontId="1"/>
  </si>
  <si>
    <t>NHVO-50-200B</t>
    <phoneticPr fontId="1"/>
  </si>
  <si>
    <t>NHVO-50-300B</t>
    <phoneticPr fontId="1"/>
  </si>
  <si>
    <t>NHVO-50-200C</t>
    <phoneticPr fontId="1"/>
  </si>
  <si>
    <t>NHVO-50-300C</t>
    <phoneticPr fontId="1"/>
  </si>
  <si>
    <t>NHVO-50-500C</t>
    <phoneticPr fontId="1"/>
  </si>
  <si>
    <t>分割底版用下部壁</t>
    <rPh sb="0" eb="2">
      <t>ブンカツ</t>
    </rPh>
    <rPh sb="2" eb="3">
      <t>ソコ</t>
    </rPh>
    <rPh sb="3" eb="4">
      <t>バン</t>
    </rPh>
    <rPh sb="4" eb="6">
      <t>ヨウシモ</t>
    </rPh>
    <rPh sb="5" eb="7">
      <t>カブ</t>
    </rPh>
    <rPh sb="7" eb="8">
      <t>ヘキ</t>
    </rPh>
    <phoneticPr fontId="1"/>
  </si>
  <si>
    <t>NHVO-50-200CH</t>
    <phoneticPr fontId="1"/>
  </si>
  <si>
    <t>NNVO-50-40S</t>
    <phoneticPr fontId="1"/>
  </si>
  <si>
    <t>NNVO-50-40S(1/2)</t>
    <phoneticPr fontId="1"/>
  </si>
  <si>
    <t>NHVO-60-200A</t>
    <phoneticPr fontId="1"/>
  </si>
  <si>
    <t>NHVO-60-100B</t>
    <phoneticPr fontId="1"/>
  </si>
  <si>
    <t>NHVO-60-200B</t>
    <phoneticPr fontId="1"/>
  </si>
  <si>
    <t>NHVO-60-300B</t>
    <phoneticPr fontId="1"/>
  </si>
  <si>
    <t>NHVO-60-200C</t>
    <phoneticPr fontId="1"/>
  </si>
  <si>
    <t>NHVO-60-300C</t>
    <phoneticPr fontId="1"/>
  </si>
  <si>
    <t>NHVO-60-500C</t>
    <phoneticPr fontId="1"/>
  </si>
  <si>
    <t>NHVO-60-200CH</t>
    <phoneticPr fontId="1"/>
  </si>
  <si>
    <t>NNVO-60-40S</t>
    <phoneticPr fontId="1"/>
  </si>
  <si>
    <t>NNVO-60-40S(1/2)</t>
    <phoneticPr fontId="1"/>
  </si>
  <si>
    <t>水道用二層ﾎﾟﾘｴﾁﾚﾝ管</t>
    <rPh sb="0" eb="3">
      <t>スイドウヨウ</t>
    </rPh>
    <rPh sb="3" eb="5">
      <t>ニソウ</t>
    </rPh>
    <rPh sb="12" eb="13">
      <t>カン</t>
    </rPh>
    <phoneticPr fontId="1"/>
  </si>
  <si>
    <t>水道用ﾎﾟﾘｴﾁﾚﾝ二層管（ﾎﾟﾘﾆｸｽ ﾆｿｳｶﾝ）</t>
    <rPh sb="0" eb="3">
      <t>スイドウヨウ</t>
    </rPh>
    <phoneticPr fontId="1"/>
  </si>
  <si>
    <t>SENZ8SJA</t>
    <phoneticPr fontId="1"/>
  </si>
  <si>
    <t>SENZ10SJA</t>
    <phoneticPr fontId="1"/>
  </si>
  <si>
    <t>C形2号（φ350）</t>
    <rPh sb="1" eb="2">
      <t>カタ</t>
    </rPh>
    <rPh sb="3" eb="4">
      <t>ゴウ</t>
    </rPh>
    <phoneticPr fontId="1"/>
  </si>
  <si>
    <t>B</t>
    <phoneticPr fontId="1"/>
  </si>
  <si>
    <t>SE10SJAC</t>
    <phoneticPr fontId="1"/>
  </si>
  <si>
    <t>SE8SJAC</t>
    <phoneticPr fontId="1"/>
  </si>
  <si>
    <t>SE60MC</t>
    <phoneticPr fontId="1"/>
  </si>
  <si>
    <t>SE53LC</t>
    <phoneticPr fontId="1"/>
  </si>
  <si>
    <t>SYL5QA</t>
    <phoneticPr fontId="1"/>
  </si>
  <si>
    <t>SY5HAC</t>
    <phoneticPr fontId="1"/>
  </si>
  <si>
    <t>A-BK10</t>
    <phoneticPr fontId="1"/>
  </si>
  <si>
    <t>DRB50K-5</t>
    <phoneticPr fontId="1"/>
  </si>
  <si>
    <t>DRB60K-5</t>
    <phoneticPr fontId="1"/>
  </si>
  <si>
    <t>A-BK1</t>
    <phoneticPr fontId="1"/>
  </si>
  <si>
    <t>A-BK3</t>
    <phoneticPr fontId="1"/>
  </si>
  <si>
    <t>A-BK5</t>
    <phoneticPr fontId="1"/>
  </si>
  <si>
    <t>A-P3%</t>
    <phoneticPr fontId="1"/>
  </si>
  <si>
    <t>A-P5%</t>
    <phoneticPr fontId="1"/>
  </si>
  <si>
    <t>高10/20mm　3%勾配</t>
    <rPh sb="0" eb="1">
      <t>タカ</t>
    </rPh>
    <rPh sb="11" eb="13">
      <t>コウバイ</t>
    </rPh>
    <phoneticPr fontId="1"/>
  </si>
  <si>
    <t>高10/27mm　5%勾配</t>
    <rPh sb="0" eb="1">
      <t>タカ</t>
    </rPh>
    <rPh sb="11" eb="13">
      <t>コウバイ</t>
    </rPh>
    <phoneticPr fontId="1"/>
  </si>
  <si>
    <t>高30/40mm　3%勾配</t>
    <rPh sb="0" eb="1">
      <t>タカ</t>
    </rPh>
    <rPh sb="11" eb="13">
      <t>コウバイ</t>
    </rPh>
    <phoneticPr fontId="1"/>
  </si>
  <si>
    <t>高30/53mm　5%勾配</t>
    <rPh sb="0" eb="1">
      <t>タカ</t>
    </rPh>
    <rPh sb="11" eb="13">
      <t>コウバイ</t>
    </rPh>
    <phoneticPr fontId="1"/>
  </si>
  <si>
    <t>B-BK1</t>
    <phoneticPr fontId="1"/>
  </si>
  <si>
    <t>B-BK3</t>
    <phoneticPr fontId="1"/>
  </si>
  <si>
    <t>B-BK5</t>
    <phoneticPr fontId="1"/>
  </si>
  <si>
    <t>B-BK3%</t>
    <phoneticPr fontId="1"/>
  </si>
  <si>
    <t>B-BK5%</t>
    <phoneticPr fontId="1"/>
  </si>
  <si>
    <t>DRB50K-1</t>
    <phoneticPr fontId="1"/>
  </si>
  <si>
    <t>DRB50K-3</t>
    <phoneticPr fontId="1"/>
  </si>
  <si>
    <t>DRB60K-3</t>
    <phoneticPr fontId="1"/>
  </si>
  <si>
    <t>角形１号（□500×400）</t>
    <rPh sb="0" eb="1">
      <t>カク</t>
    </rPh>
    <rPh sb="1" eb="2">
      <t>カタ</t>
    </rPh>
    <rPh sb="3" eb="4">
      <t>ゴウ</t>
    </rPh>
    <phoneticPr fontId="1"/>
  </si>
  <si>
    <t>DRB5040K-1</t>
    <phoneticPr fontId="1"/>
  </si>
  <si>
    <t>DRB5040K-3</t>
    <phoneticPr fontId="1"/>
  </si>
  <si>
    <t>DRB5040K-5</t>
    <phoneticPr fontId="1"/>
  </si>
  <si>
    <t>DRB25A-15</t>
    <phoneticPr fontId="1"/>
  </si>
  <si>
    <t>DRB25CA-15</t>
    <phoneticPr fontId="1"/>
  </si>
  <si>
    <t>DRB25CA-30</t>
    <phoneticPr fontId="1"/>
  </si>
  <si>
    <t>DRB25B-10</t>
    <phoneticPr fontId="1"/>
  </si>
  <si>
    <t>DRB25B-20</t>
    <phoneticPr fontId="1"/>
  </si>
  <si>
    <t>DRB25B-30</t>
    <phoneticPr fontId="1"/>
  </si>
  <si>
    <t>DRB25C-30</t>
    <phoneticPr fontId="1"/>
  </si>
  <si>
    <t>DRB25P-40</t>
    <phoneticPr fontId="1"/>
  </si>
  <si>
    <t>DRB35A-15</t>
    <phoneticPr fontId="1"/>
  </si>
  <si>
    <t>DRB35CA-15</t>
    <phoneticPr fontId="1"/>
  </si>
  <si>
    <t>DRB35CA-30</t>
    <phoneticPr fontId="1"/>
  </si>
  <si>
    <t>DRB35B-10</t>
    <phoneticPr fontId="1"/>
  </si>
  <si>
    <t>DRB35B-20</t>
    <phoneticPr fontId="1"/>
  </si>
  <si>
    <t>DRB35B-30</t>
    <phoneticPr fontId="1"/>
  </si>
  <si>
    <t>DRB35C-30</t>
    <phoneticPr fontId="1"/>
  </si>
  <si>
    <t>DRB35P-40</t>
    <phoneticPr fontId="1"/>
  </si>
  <si>
    <t>DRB50A-20</t>
    <phoneticPr fontId="1"/>
  </si>
  <si>
    <t>DRB50B-10</t>
    <phoneticPr fontId="1"/>
  </si>
  <si>
    <t>DRB50B-20</t>
    <phoneticPr fontId="1"/>
  </si>
  <si>
    <t>DRB50B-30</t>
    <phoneticPr fontId="1"/>
  </si>
  <si>
    <t>DRB50C-20</t>
    <phoneticPr fontId="1"/>
  </si>
  <si>
    <t>DRB50C-30</t>
    <phoneticPr fontId="1"/>
  </si>
  <si>
    <t>DRB50C-50</t>
    <phoneticPr fontId="1"/>
  </si>
  <si>
    <t>DRB50P-40</t>
    <phoneticPr fontId="1"/>
  </si>
  <si>
    <t>DRB60A-20</t>
    <phoneticPr fontId="1"/>
  </si>
  <si>
    <t>DRB60B-10</t>
    <phoneticPr fontId="1"/>
  </si>
  <si>
    <t>DRB60B-20</t>
    <phoneticPr fontId="1"/>
  </si>
  <si>
    <t>DRB60B-30</t>
    <phoneticPr fontId="1"/>
  </si>
  <si>
    <t>DRB60C-20</t>
    <phoneticPr fontId="1"/>
  </si>
  <si>
    <t>DRB60C-30</t>
    <phoneticPr fontId="1"/>
  </si>
  <si>
    <t>DRB60C-50</t>
    <phoneticPr fontId="1"/>
  </si>
  <si>
    <t>DRB60P-40</t>
    <phoneticPr fontId="1"/>
  </si>
  <si>
    <t>DRB5040K3%S</t>
    <phoneticPr fontId="1"/>
  </si>
  <si>
    <t>DRB5040K5%S</t>
    <phoneticPr fontId="1"/>
  </si>
  <si>
    <t>DRB5040K3%L</t>
    <phoneticPr fontId="1"/>
  </si>
  <si>
    <t>DRB5040K5%L</t>
    <phoneticPr fontId="1"/>
  </si>
  <si>
    <t>高30/46mm　短辺3%勾配</t>
    <rPh sb="0" eb="1">
      <t>タカ</t>
    </rPh>
    <rPh sb="9" eb="11">
      <t>タンペン</t>
    </rPh>
    <rPh sb="13" eb="15">
      <t>コウバイ</t>
    </rPh>
    <phoneticPr fontId="1"/>
  </si>
  <si>
    <t>高30/56mm　短辺5%勾配</t>
    <rPh sb="0" eb="1">
      <t>タカ</t>
    </rPh>
    <rPh sb="9" eb="11">
      <t>タンペン</t>
    </rPh>
    <rPh sb="13" eb="15">
      <t>コウバイ</t>
    </rPh>
    <phoneticPr fontId="1"/>
  </si>
  <si>
    <t>高30/49mm　長辺3%勾配</t>
    <rPh sb="0" eb="1">
      <t>タカ</t>
    </rPh>
    <rPh sb="9" eb="11">
      <t>チョウヘン</t>
    </rPh>
    <rPh sb="13" eb="15">
      <t>コウバイ</t>
    </rPh>
    <phoneticPr fontId="1"/>
  </si>
  <si>
    <t>高30/61mm　長辺5%勾配</t>
    <rPh sb="0" eb="1">
      <t>タカ</t>
    </rPh>
    <rPh sb="9" eb="11">
      <t>チョウヘン</t>
    </rPh>
    <rPh sb="13" eb="15">
      <t>コウバイ</t>
    </rPh>
    <phoneticPr fontId="1"/>
  </si>
  <si>
    <t>DRB5040A-20</t>
    <phoneticPr fontId="1"/>
  </si>
  <si>
    <t>DRB5040B-20</t>
    <phoneticPr fontId="1"/>
  </si>
  <si>
    <t>DRB5040B-10</t>
    <phoneticPr fontId="1"/>
  </si>
  <si>
    <t>DRB5040C-20</t>
    <phoneticPr fontId="1"/>
  </si>
  <si>
    <t>DRB5040C-40</t>
    <phoneticPr fontId="1"/>
  </si>
  <si>
    <t>高400mm</t>
    <rPh sb="0" eb="1">
      <t>タカ</t>
    </rPh>
    <phoneticPr fontId="1"/>
  </si>
  <si>
    <t>DRB5040P-40</t>
    <phoneticPr fontId="1"/>
  </si>
  <si>
    <t>角形底版</t>
    <rPh sb="0" eb="1">
      <t>カク</t>
    </rPh>
    <rPh sb="1" eb="2">
      <t>カタ</t>
    </rPh>
    <rPh sb="2" eb="3">
      <t>テイ</t>
    </rPh>
    <rPh sb="3" eb="4">
      <t>バン</t>
    </rPh>
    <phoneticPr fontId="1"/>
  </si>
  <si>
    <t>T-8 市章入</t>
    <rPh sb="4" eb="6">
      <t>シショウ</t>
    </rPh>
    <rPh sb="6" eb="7">
      <t>イ</t>
    </rPh>
    <phoneticPr fontId="1"/>
  </si>
  <si>
    <t>T-8</t>
    <phoneticPr fontId="1"/>
  </si>
  <si>
    <t>T-2</t>
    <phoneticPr fontId="1"/>
  </si>
  <si>
    <t>FCD量水器ﾎﾞｯｸｽ</t>
    <rPh sb="3" eb="6">
      <t>リョウスイキ</t>
    </rPh>
    <phoneticPr fontId="1"/>
  </si>
  <si>
    <t>三原市型保温板・ﾌﾟﾚｰﾄ付</t>
    <phoneticPr fontId="1"/>
  </si>
  <si>
    <t>R50B</t>
    <phoneticPr fontId="1"/>
  </si>
  <si>
    <t>SHD</t>
    <phoneticPr fontId="1"/>
  </si>
  <si>
    <t>RS25BH</t>
    <phoneticPr fontId="1"/>
  </si>
  <si>
    <t>RF50</t>
    <phoneticPr fontId="1"/>
  </si>
  <si>
    <t>空気弁用ﾊｯﾄ式角形鉄蓋</t>
    <rPh sb="0" eb="2">
      <t>クウキ</t>
    </rPh>
    <rPh sb="2" eb="3">
      <t>ベン</t>
    </rPh>
    <rPh sb="3" eb="4">
      <t>ヨウ</t>
    </rPh>
    <rPh sb="7" eb="8">
      <t>シキ</t>
    </rPh>
    <rPh sb="8" eb="9">
      <t>カク</t>
    </rPh>
    <rPh sb="9" eb="10">
      <t>カタ</t>
    </rPh>
    <rPh sb="10" eb="11">
      <t>テツ</t>
    </rPh>
    <rPh sb="11" eb="12">
      <t>フタ</t>
    </rPh>
    <phoneticPr fontId="1"/>
  </si>
  <si>
    <t>SYE1A</t>
    <phoneticPr fontId="1"/>
  </si>
  <si>
    <t>角形1号（□550×350）</t>
    <rPh sb="0" eb="1">
      <t>カク</t>
    </rPh>
    <rPh sb="1" eb="2">
      <t>カタ</t>
    </rPh>
    <rPh sb="3" eb="4">
      <t>ゴウ</t>
    </rPh>
    <phoneticPr fontId="1"/>
  </si>
  <si>
    <t>SYE1AC</t>
    <phoneticPr fontId="1"/>
  </si>
  <si>
    <t>ｽｰﾊﾟｰﾀﾌﾎﾟﾘGX形ﾀﾞｸﾀｲﾙ鋳鉄管用異種管継手</t>
    <rPh sb="12" eb="13">
      <t>カタ</t>
    </rPh>
    <rPh sb="19" eb="21">
      <t>チュウテツ</t>
    </rPh>
    <rPh sb="21" eb="22">
      <t>カン</t>
    </rPh>
    <rPh sb="22" eb="23">
      <t>ヨウ</t>
    </rPh>
    <rPh sb="23" eb="25">
      <t>イシュ</t>
    </rPh>
    <rPh sb="25" eb="26">
      <t>カン</t>
    </rPh>
    <rPh sb="26" eb="27">
      <t>ツギ</t>
    </rPh>
    <rPh sb="27" eb="28">
      <t>テ</t>
    </rPh>
    <phoneticPr fontId="1"/>
  </si>
  <si>
    <t>ｽｰﾊﾟｰﾀﾌﾎﾟﾘNS形ﾀﾞｸﾀｲﾙ鋳鉄管用異種管継手</t>
    <rPh sb="12" eb="13">
      <t>カタ</t>
    </rPh>
    <rPh sb="19" eb="21">
      <t>チュウテツ</t>
    </rPh>
    <rPh sb="21" eb="22">
      <t>カン</t>
    </rPh>
    <rPh sb="22" eb="23">
      <t>ヨウ</t>
    </rPh>
    <rPh sb="23" eb="25">
      <t>イシュ</t>
    </rPh>
    <rPh sb="25" eb="26">
      <t>カン</t>
    </rPh>
    <rPh sb="26" eb="27">
      <t>ツギ</t>
    </rPh>
    <rPh sb="27" eb="28">
      <t>テ</t>
    </rPh>
    <phoneticPr fontId="1"/>
  </si>
  <si>
    <t>ｽｰﾊﾟｰﾀﾌﾎﾟﾘEF片受ｿﾌﾄｼｰﾙ仕切弁</t>
    <rPh sb="12" eb="13">
      <t>カタ</t>
    </rPh>
    <rPh sb="13" eb="14">
      <t>ウ</t>
    </rPh>
    <rPh sb="20" eb="22">
      <t>シキ</t>
    </rPh>
    <rPh sb="22" eb="23">
      <t>ベン</t>
    </rPh>
    <phoneticPr fontId="1"/>
  </si>
  <si>
    <t>ｴｱﾘｽ･ﾈｵ</t>
    <phoneticPr fontId="1"/>
  </si>
  <si>
    <t>SUS316 副弁機能付</t>
    <rPh sb="7" eb="8">
      <t>フク</t>
    </rPh>
    <rPh sb="8" eb="9">
      <t>ベン</t>
    </rPh>
    <rPh sb="9" eb="11">
      <t>キノウ</t>
    </rPh>
    <rPh sb="11" eb="12">
      <t>ツ</t>
    </rPh>
    <phoneticPr fontId="1"/>
  </si>
  <si>
    <t>ｴｱﾘｽ</t>
    <phoneticPr fontId="1"/>
  </si>
  <si>
    <t>　水道用資材等指定承認一覧表（（株）クボタ）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6" eb="17">
      <t>カブ</t>
    </rPh>
    <phoneticPr fontId="1"/>
  </si>
  <si>
    <t>（株）クボタ</t>
  </si>
  <si>
    <t>GX形渦巻式ﾌﾗﾝｼﾞ付きT字管</t>
    <rPh sb="2" eb="3">
      <t>カタ</t>
    </rPh>
    <rPh sb="3" eb="4">
      <t>ウズ</t>
    </rPh>
    <rPh sb="4" eb="5">
      <t>マ</t>
    </rPh>
    <rPh sb="5" eb="6">
      <t>シキ</t>
    </rPh>
    <rPh sb="11" eb="12">
      <t>ツキ</t>
    </rPh>
    <rPh sb="14" eb="15">
      <t>ジ</t>
    </rPh>
    <rPh sb="15" eb="16">
      <t>カン</t>
    </rPh>
    <phoneticPr fontId="1"/>
  </si>
  <si>
    <t>GX形片受乙字管</t>
    <rPh sb="2" eb="3">
      <t>カタ</t>
    </rPh>
    <rPh sb="3" eb="4">
      <t>カタ</t>
    </rPh>
    <rPh sb="4" eb="5">
      <t>ウ</t>
    </rPh>
    <rPh sb="5" eb="6">
      <t>オツ</t>
    </rPh>
    <rPh sb="6" eb="7">
      <t>ジ</t>
    </rPh>
    <rPh sb="7" eb="8">
      <t>カン</t>
    </rPh>
    <phoneticPr fontId="1"/>
  </si>
  <si>
    <t>GX形片受曲管90°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</si>
  <si>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GX形片受曲管45°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</si>
  <si>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GX形片受曲管22 1/2°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</si>
  <si>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GX形片受曲管11 1/4°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</si>
  <si>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GX形片受曲管5 5/8°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</si>
  <si>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NS形片受曲管90°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</si>
  <si>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NS形片受曲管45°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</si>
  <si>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NS形片受22 1/2°曲管</t>
    <rPh sb="2" eb="3">
      <t>カタ</t>
    </rPh>
    <rPh sb="3" eb="4">
      <t>カタ</t>
    </rPh>
    <rPh sb="4" eb="5">
      <t>ウ</t>
    </rPh>
    <rPh sb="12" eb="13">
      <t>キョク</t>
    </rPh>
    <rPh sb="13" eb="14">
      <t>カン</t>
    </rPh>
    <phoneticPr fontId="1"/>
  </si>
  <si>
    <t>NS形片受11 1/4°曲管</t>
    <rPh sb="2" eb="3">
      <t>カタ</t>
    </rPh>
    <rPh sb="3" eb="4">
      <t>カタ</t>
    </rPh>
    <rPh sb="4" eb="5">
      <t>ウ</t>
    </rPh>
    <rPh sb="12" eb="13">
      <t>キョク</t>
    </rPh>
    <rPh sb="13" eb="14">
      <t>カン</t>
    </rPh>
    <phoneticPr fontId="1"/>
  </si>
  <si>
    <t>NS形片受曲管5 5/8°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phoneticPr fontId="1"/>
  </si>
  <si>
    <t>NS形三受排水T字管</t>
    <rPh sb="2" eb="3">
      <t>カタ</t>
    </rPh>
    <rPh sb="3" eb="4">
      <t>サン</t>
    </rPh>
    <rPh sb="4" eb="5">
      <t>ウ</t>
    </rPh>
    <rPh sb="5" eb="7">
      <t>ハイスイ</t>
    </rPh>
    <rPh sb="8" eb="9">
      <t>ジ</t>
    </rPh>
    <rPh sb="9" eb="10">
      <t>カン</t>
    </rPh>
    <phoneticPr fontId="1"/>
  </si>
  <si>
    <t>S50形片受曲管90°</t>
    <rPh sb="3" eb="4">
      <t>カタ</t>
    </rPh>
    <rPh sb="4" eb="5">
      <t>カタ</t>
    </rPh>
    <rPh sb="5" eb="6">
      <t>ウ</t>
    </rPh>
    <rPh sb="6" eb="7">
      <t>キョク</t>
    </rPh>
    <rPh sb="7" eb="8">
      <t>カン</t>
    </rPh>
    <phoneticPr fontId="1"/>
  </si>
  <si>
    <t>S50形曲管22 1/2°</t>
    <rPh sb="3" eb="4">
      <t>カタ</t>
    </rPh>
    <rPh sb="4" eb="5">
      <t>キョク</t>
    </rPh>
    <rPh sb="5" eb="6">
      <t>カン</t>
    </rPh>
    <phoneticPr fontId="1"/>
  </si>
  <si>
    <t>S50形曲管11 1/4°</t>
    <rPh sb="3" eb="4">
      <t>カタ</t>
    </rPh>
    <rPh sb="4" eb="5">
      <t>キョク</t>
    </rPh>
    <rPh sb="5" eb="6">
      <t>カン</t>
    </rPh>
    <phoneticPr fontId="1"/>
  </si>
  <si>
    <t>S50形片受曲管45°</t>
    <rPh sb="3" eb="4">
      <t>カタ</t>
    </rPh>
    <rPh sb="4" eb="5">
      <t>カタ</t>
    </rPh>
    <rPh sb="5" eb="6">
      <t>ウ</t>
    </rPh>
    <rPh sb="6" eb="7">
      <t>キョク</t>
    </rPh>
    <rPh sb="7" eb="8">
      <t>カン</t>
    </rPh>
    <phoneticPr fontId="1"/>
  </si>
  <si>
    <t>S50形曲管90°</t>
    <rPh sb="3" eb="4">
      <t>カタ</t>
    </rPh>
    <rPh sb="4" eb="5">
      <t>キョク</t>
    </rPh>
    <rPh sb="5" eb="6">
      <t>カン</t>
    </rPh>
    <phoneticPr fontId="1"/>
  </si>
  <si>
    <t>S50形曲管45°</t>
    <rPh sb="3" eb="4">
      <t>カタ</t>
    </rPh>
    <rPh sb="4" eb="5">
      <t>キョク</t>
    </rPh>
    <rPh sb="5" eb="6">
      <t>カン</t>
    </rPh>
    <phoneticPr fontId="1"/>
  </si>
  <si>
    <t>S50形片受曲管22 1/2°</t>
    <rPh sb="3" eb="4">
      <t>カタ</t>
    </rPh>
    <rPh sb="4" eb="5">
      <t>カタ</t>
    </rPh>
    <rPh sb="5" eb="6">
      <t>ウ</t>
    </rPh>
    <rPh sb="6" eb="7">
      <t>キョク</t>
    </rPh>
    <rPh sb="7" eb="8">
      <t>カン</t>
    </rPh>
    <phoneticPr fontId="1"/>
  </si>
  <si>
    <t>S50形片受曲管11 1/4°</t>
    <rPh sb="3" eb="4">
      <t>カタ</t>
    </rPh>
    <rPh sb="4" eb="5">
      <t>カタ</t>
    </rPh>
    <rPh sb="5" eb="6">
      <t>ウ</t>
    </rPh>
    <rPh sb="6" eb="7">
      <t>キョク</t>
    </rPh>
    <rPh sb="7" eb="8">
      <t>カン</t>
    </rPh>
    <phoneticPr fontId="1"/>
  </si>
  <si>
    <t>S50形ﾌﾗﾝｼﾞ付きT字管</t>
    <rPh sb="3" eb="4">
      <t>カタ</t>
    </rPh>
    <rPh sb="9" eb="10">
      <t>ツキ</t>
    </rPh>
    <rPh sb="12" eb="13">
      <t>ジ</t>
    </rPh>
    <rPh sb="13" eb="14">
      <t>カン</t>
    </rPh>
    <phoneticPr fontId="1"/>
  </si>
  <si>
    <t>G-Link</t>
    <phoneticPr fontId="1"/>
  </si>
  <si>
    <t>P-Link</t>
    <phoneticPr fontId="1"/>
  </si>
  <si>
    <t>GX形用ﾗｲﾅ及びﾗｲﾅﾎﾞｰﾄﾞ</t>
    <rPh sb="2" eb="3">
      <t>カタ</t>
    </rPh>
    <rPh sb="3" eb="4">
      <t>ヨウ</t>
    </rPh>
    <rPh sb="7" eb="8">
      <t>オヨ</t>
    </rPh>
    <phoneticPr fontId="1"/>
  </si>
  <si>
    <t>NS形用ﾗｲﾅ及び心出し用ｺﾞﾑﾞ</t>
    <rPh sb="2" eb="3">
      <t>カタ</t>
    </rPh>
    <rPh sb="3" eb="4">
      <t>ヨウ</t>
    </rPh>
    <rPh sb="7" eb="8">
      <t>オヨ</t>
    </rPh>
    <rPh sb="9" eb="10">
      <t>ココロ</t>
    </rPh>
    <rPh sb="10" eb="11">
      <t>ダ</t>
    </rPh>
    <rPh sb="12" eb="13">
      <t>ヨウ</t>
    </rPh>
    <phoneticPr fontId="1"/>
  </si>
  <si>
    <t>NS形用切管用挿し口ﾘﾝｸﾞ</t>
    <rPh sb="2" eb="3">
      <t>カタ</t>
    </rPh>
    <rPh sb="3" eb="4">
      <t>ヨウ</t>
    </rPh>
    <rPh sb="4" eb="5">
      <t>キ</t>
    </rPh>
    <rPh sb="5" eb="6">
      <t>カン</t>
    </rPh>
    <rPh sb="6" eb="7">
      <t>ヨウ</t>
    </rPh>
    <rPh sb="7" eb="8">
      <t>サ</t>
    </rPh>
    <rPh sb="9" eb="10">
      <t>クチ</t>
    </rPh>
    <phoneticPr fontId="1"/>
  </si>
  <si>
    <t>NS形継輪用挿し口ﾘﾝｸﾞ</t>
    <rPh sb="2" eb="3">
      <t>カタ</t>
    </rPh>
    <rPh sb="3" eb="4">
      <t>ツ</t>
    </rPh>
    <rPh sb="4" eb="5">
      <t>ワ</t>
    </rPh>
    <rPh sb="5" eb="6">
      <t>ヨウ</t>
    </rPh>
    <rPh sb="6" eb="7">
      <t>サ</t>
    </rPh>
    <rPh sb="8" eb="9">
      <t>クチ</t>
    </rPh>
    <phoneticPr fontId="1"/>
  </si>
  <si>
    <t>NS形用切管用挿し口ﾘﾝｸﾞ(継ぎ輪接合用)</t>
    <rPh sb="2" eb="3">
      <t>カタ</t>
    </rPh>
    <rPh sb="3" eb="4">
      <t>ヨウ</t>
    </rPh>
    <rPh sb="4" eb="5">
      <t>キ</t>
    </rPh>
    <rPh sb="5" eb="6">
      <t>カン</t>
    </rPh>
    <rPh sb="6" eb="7">
      <t>ヨウ</t>
    </rPh>
    <rPh sb="7" eb="8">
      <t>サ</t>
    </rPh>
    <rPh sb="9" eb="10">
      <t>クチ</t>
    </rPh>
    <rPh sb="15" eb="16">
      <t>ツギ</t>
    </rPh>
    <rPh sb="17" eb="18">
      <t>ワ</t>
    </rPh>
    <rPh sb="18" eb="20">
      <t>セツゴウ</t>
    </rPh>
    <rPh sb="20" eb="21">
      <t>ヨウ</t>
    </rPh>
    <phoneticPr fontId="1"/>
  </si>
  <si>
    <t>S50形用直管用接合部品</t>
    <rPh sb="3" eb="4">
      <t>カタ</t>
    </rPh>
    <rPh sb="4" eb="5">
      <t>ヨウ</t>
    </rPh>
    <rPh sb="5" eb="6">
      <t>チョク</t>
    </rPh>
    <rPh sb="6" eb="7">
      <t>カン</t>
    </rPh>
    <rPh sb="7" eb="8">
      <t>ヨウ</t>
    </rPh>
    <rPh sb="8" eb="10">
      <t>セツゴウ</t>
    </rPh>
    <rPh sb="10" eb="12">
      <t>ブヒン</t>
    </rPh>
    <phoneticPr fontId="1"/>
  </si>
  <si>
    <t>S50形用異形管用接合部品</t>
    <rPh sb="3" eb="4">
      <t>カタ</t>
    </rPh>
    <rPh sb="4" eb="5">
      <t>ヨウ</t>
    </rPh>
    <rPh sb="5" eb="6">
      <t>イ</t>
    </rPh>
    <rPh sb="6" eb="7">
      <t>ケイ</t>
    </rPh>
    <rPh sb="7" eb="8">
      <t>カン</t>
    </rPh>
    <rPh sb="8" eb="9">
      <t>ヨウ</t>
    </rPh>
    <rPh sb="9" eb="11">
      <t>セツゴウ</t>
    </rPh>
    <rPh sb="11" eb="13">
      <t>ブヒン</t>
    </rPh>
    <phoneticPr fontId="1"/>
  </si>
  <si>
    <t>S50形ﾗｲﾅ及び心出し用ｺﾞﾑﾞ</t>
    <rPh sb="3" eb="4">
      <t>カタ</t>
    </rPh>
    <rPh sb="7" eb="8">
      <t>オヨ</t>
    </rPh>
    <rPh sb="9" eb="10">
      <t>ココロ</t>
    </rPh>
    <rPh sb="10" eb="11">
      <t>ダ</t>
    </rPh>
    <rPh sb="12" eb="13">
      <t>ヨウ</t>
    </rPh>
    <phoneticPr fontId="1"/>
  </si>
  <si>
    <t>ﾀﾞｸﾀｲﾙ管継手用滑剤P(上･下水用)</t>
    <rPh sb="6" eb="7">
      <t>カン</t>
    </rPh>
    <rPh sb="7" eb="8">
      <t>ツギ</t>
    </rPh>
    <rPh sb="8" eb="9">
      <t>テ</t>
    </rPh>
    <rPh sb="9" eb="10">
      <t>ヨウ</t>
    </rPh>
    <rPh sb="10" eb="11">
      <t>カツ</t>
    </rPh>
    <rPh sb="11" eb="12">
      <t>ザイ</t>
    </rPh>
    <rPh sb="14" eb="15">
      <t>ウエ</t>
    </rPh>
    <rPh sb="16" eb="18">
      <t>ゲスイ</t>
    </rPh>
    <rPh sb="18" eb="19">
      <t>ヨウ</t>
    </rPh>
    <phoneticPr fontId="1"/>
  </si>
  <si>
    <t>ﾌﾗﾝｼﾞ形ｿﾌﾄｼｰﾙ仕切弁</t>
    <rPh sb="5" eb="6">
      <t>カタ</t>
    </rPh>
    <rPh sb="12" eb="14">
      <t>シキ</t>
    </rPh>
    <rPh sb="14" eb="15">
      <t>ベン</t>
    </rPh>
    <phoneticPr fontId="1"/>
  </si>
  <si>
    <t>ﾀﾞｸﾀｲﾙ管補修用塗料ｸﾞﾚｰ</t>
    <rPh sb="6" eb="7">
      <t>カン</t>
    </rPh>
    <rPh sb="7" eb="9">
      <t>ホシュウ</t>
    </rPh>
    <rPh sb="9" eb="10">
      <t>ヨウ</t>
    </rPh>
    <rPh sb="10" eb="12">
      <t>トリョウ</t>
    </rPh>
    <phoneticPr fontId="1"/>
  </si>
  <si>
    <t>ﾀﾞｸﾀｲﾙ管補修用塗料ﾌﾞﾗｯｸ</t>
    <rPh sb="6" eb="7">
      <t>カン</t>
    </rPh>
    <rPh sb="7" eb="9">
      <t>ホシュウ</t>
    </rPh>
    <rPh sb="9" eb="10">
      <t>ヨウ</t>
    </rPh>
    <rPh sb="10" eb="12">
      <t>トリョウ</t>
    </rPh>
    <phoneticPr fontId="1"/>
  </si>
  <si>
    <t>ｸﾎﾞﾀｺｰﾄRP#102-Mｸﾞﾚｰ</t>
    <phoneticPr fontId="1"/>
  </si>
  <si>
    <t>GX形用ﾀﾞｸﾀｲﾙ鋳鉄切管鉄部用塗料</t>
    <rPh sb="2" eb="3">
      <t>カタ</t>
    </rPh>
    <rPh sb="3" eb="4">
      <t>ヨウ</t>
    </rPh>
    <rPh sb="10" eb="12">
      <t>チュウテツ</t>
    </rPh>
    <rPh sb="12" eb="13">
      <t>キ</t>
    </rPh>
    <rPh sb="13" eb="14">
      <t>カン</t>
    </rPh>
    <rPh sb="14" eb="15">
      <t>テツ</t>
    </rPh>
    <rPh sb="15" eb="16">
      <t>ブ</t>
    </rPh>
    <rPh sb="16" eb="17">
      <t>ヨウ</t>
    </rPh>
    <rPh sb="17" eb="19">
      <t>トリョウ</t>
    </rPh>
    <phoneticPr fontId="1"/>
  </si>
  <si>
    <t>ｸﾎﾞﾀｺｰﾄRP#102-Mﾌﾞﾗｯｸ</t>
    <phoneticPr fontId="1"/>
  </si>
  <si>
    <t>ﾌﾗﾝｼﾞ形ﾊﾞﾀﾌﾗｲ弁</t>
    <rPh sb="5" eb="6">
      <t>カタ</t>
    </rPh>
    <rPh sb="12" eb="13">
      <t>ベン</t>
    </rPh>
    <phoneticPr fontId="1"/>
  </si>
  <si>
    <t>水道用急速空気弁(浅埋対応)</t>
    <rPh sb="0" eb="3">
      <t>スイドウヨウ</t>
    </rPh>
    <rPh sb="3" eb="5">
      <t>キュウソク</t>
    </rPh>
    <rPh sb="5" eb="7">
      <t>クウキ</t>
    </rPh>
    <rPh sb="7" eb="8">
      <t>ベン</t>
    </rPh>
    <rPh sb="9" eb="10">
      <t>アサ</t>
    </rPh>
    <rPh sb="10" eb="11">
      <t>マイ</t>
    </rPh>
    <rPh sb="11" eb="13">
      <t>タイオウ</t>
    </rPh>
    <phoneticPr fontId="1"/>
  </si>
  <si>
    <t>水道用急速空気弁</t>
    <rPh sb="0" eb="3">
      <t>スイドウヨウ</t>
    </rPh>
    <rPh sb="3" eb="5">
      <t>キュウソク</t>
    </rPh>
    <rPh sb="5" eb="7">
      <t>クウキ</t>
    </rPh>
    <rPh sb="7" eb="8">
      <t>ベン</t>
    </rPh>
    <phoneticPr fontId="1"/>
  </si>
  <si>
    <t>水道用ﾎﾞｰﾙ形補修弁(ﾚﾊﾞｰ式)</t>
    <rPh sb="0" eb="3">
      <t>スイドウヨウ</t>
    </rPh>
    <rPh sb="7" eb="8">
      <t>カタ</t>
    </rPh>
    <rPh sb="8" eb="10">
      <t>ホシュウ</t>
    </rPh>
    <rPh sb="10" eb="11">
      <t>ベン</t>
    </rPh>
    <rPh sb="16" eb="17">
      <t>シキ</t>
    </rPh>
    <phoneticPr fontId="1"/>
  </si>
  <si>
    <t>水道用ﾎﾞｰﾙ形補修弁(ｷｬｯﾌﾟ式)</t>
    <rPh sb="0" eb="3">
      <t>スイドウヨウ</t>
    </rPh>
    <rPh sb="7" eb="8">
      <t>カタ</t>
    </rPh>
    <rPh sb="8" eb="10">
      <t>ホシュウ</t>
    </rPh>
    <rPh sb="10" eb="11">
      <t>ベン</t>
    </rPh>
    <rPh sb="17" eb="18">
      <t>シキ</t>
    </rPh>
    <phoneticPr fontId="1"/>
  </si>
  <si>
    <t>水道用地下式消火栓</t>
    <rPh sb="0" eb="3">
      <t>スイドウヨウ</t>
    </rPh>
    <rPh sb="3" eb="5">
      <t>チカ</t>
    </rPh>
    <rPh sb="5" eb="6">
      <t>シキ</t>
    </rPh>
    <rPh sb="6" eb="8">
      <t>ショウカ</t>
    </rPh>
    <rPh sb="8" eb="9">
      <t>セン</t>
    </rPh>
    <phoneticPr fontId="1"/>
  </si>
  <si>
    <t>ﾎﾞｰﾙ式単口消火栓</t>
    <rPh sb="4" eb="5">
      <t>シキ</t>
    </rPh>
    <rPh sb="5" eb="6">
      <t>タン</t>
    </rPh>
    <rPh sb="6" eb="7">
      <t>クチ</t>
    </rPh>
    <rPh sb="7" eb="9">
      <t>ショウカ</t>
    </rPh>
    <rPh sb="9" eb="10">
      <t>セン</t>
    </rPh>
    <phoneticPr fontId="1"/>
  </si>
  <si>
    <t>水道用地下式消火栓(浅埋対応)</t>
    <rPh sb="0" eb="3">
      <t>スイドウヨウ</t>
    </rPh>
    <rPh sb="3" eb="5">
      <t>チカ</t>
    </rPh>
    <rPh sb="5" eb="6">
      <t>シキ</t>
    </rPh>
    <rPh sb="6" eb="8">
      <t>ショウカ</t>
    </rPh>
    <rPh sb="8" eb="9">
      <t>セン</t>
    </rPh>
    <rPh sb="10" eb="11">
      <t>アサ</t>
    </rPh>
    <rPh sb="11" eb="12">
      <t>マイ</t>
    </rPh>
    <rPh sb="12" eb="14">
      <t>タイオウ</t>
    </rPh>
    <phoneticPr fontId="1"/>
  </si>
  <si>
    <t>空気弁付単口消火栓</t>
    <rPh sb="0" eb="2">
      <t>クウキ</t>
    </rPh>
    <rPh sb="2" eb="3">
      <t>ベン</t>
    </rPh>
    <rPh sb="3" eb="4">
      <t>ツ</t>
    </rPh>
    <rPh sb="4" eb="5">
      <t>タン</t>
    </rPh>
    <rPh sb="5" eb="6">
      <t>クチ</t>
    </rPh>
    <rPh sb="6" eb="8">
      <t>ショウカ</t>
    </rPh>
    <rPh sb="8" eb="9">
      <t>セン</t>
    </rPh>
    <phoneticPr fontId="1"/>
  </si>
  <si>
    <t>排気弁付地下式消火栓</t>
    <rPh sb="0" eb="2">
      <t>ハイキ</t>
    </rPh>
    <rPh sb="2" eb="3">
      <t>ベン</t>
    </rPh>
    <rPh sb="3" eb="4">
      <t>ツ</t>
    </rPh>
    <rPh sb="4" eb="6">
      <t>チカ</t>
    </rPh>
    <rPh sb="6" eb="7">
      <t>シキ</t>
    </rPh>
    <rPh sb="7" eb="9">
      <t>ショウカ</t>
    </rPh>
    <rPh sb="9" eb="10">
      <t>セン</t>
    </rPh>
    <phoneticPr fontId="1"/>
  </si>
  <si>
    <t>E</t>
    <phoneticPr fontId="1"/>
  </si>
  <si>
    <t>A</t>
    <phoneticPr fontId="1"/>
  </si>
  <si>
    <t>F</t>
    <phoneticPr fontId="1"/>
  </si>
  <si>
    <t>FCDﾒﾀﾙ入り合ﾌﾗﾝｼﾞ</t>
    <rPh sb="6" eb="7">
      <t>イ</t>
    </rPh>
    <rPh sb="8" eb="9">
      <t>ア</t>
    </rPh>
    <phoneticPr fontId="1"/>
  </si>
  <si>
    <t>ﾌﾞｯｼﾝｸﾞ入りﾌﾗﾝｼﾞ(上水)</t>
    <rPh sb="7" eb="8">
      <t>イ</t>
    </rPh>
    <rPh sb="15" eb="17">
      <t>ジョウスイ</t>
    </rPh>
    <phoneticPr fontId="1"/>
  </si>
  <si>
    <t>10K</t>
    <phoneticPr fontId="1"/>
  </si>
  <si>
    <t>ﾌﾞｯｼﾝｸﾞ入りﾌﾗﾝｼﾞ(JIS)</t>
    <rPh sb="7" eb="8">
      <t>イ</t>
    </rPh>
    <phoneticPr fontId="1"/>
  </si>
  <si>
    <t>φ50～φ100</t>
    <phoneticPr fontId="1"/>
  </si>
  <si>
    <t>φ50</t>
    <phoneticPr fontId="1"/>
  </si>
  <si>
    <t>　水道用資材等指定承認一覧表（ヨツギ（株））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9" eb="20">
      <t>カブ</t>
    </rPh>
    <phoneticPr fontId="1"/>
  </si>
  <si>
    <t>ヨツギ（株）</t>
  </si>
  <si>
    <t>水道用ﾌﾗﾝｼﾞﾊﾟｯｷﾝGF-1形</t>
    <rPh sb="0" eb="3">
      <t>スイドウヨウ</t>
    </rPh>
    <rPh sb="17" eb="18">
      <t>カタ</t>
    </rPh>
    <phoneticPr fontId="1"/>
  </si>
  <si>
    <t>水道用ﾌﾗﾝｼﾞﾊﾟｯｷﾝGF-2形</t>
    <rPh sb="0" eb="3">
      <t>スイドウヨウ</t>
    </rPh>
    <rPh sb="17" eb="18">
      <t>カタ</t>
    </rPh>
    <phoneticPr fontId="1"/>
  </si>
  <si>
    <t>ﾎﾞｰﾙｻﾄﾞﾙ　水検</t>
    <rPh sb="9" eb="10">
      <t>ミズ</t>
    </rPh>
    <phoneticPr fontId="1"/>
  </si>
  <si>
    <t>塩ﾋﾞ管用水道用A形ﾎﾞｰﾙ式ｻﾄﾞﾙ付分水栓</t>
    <rPh sb="0" eb="1">
      <t>シオ</t>
    </rPh>
    <rPh sb="3" eb="4">
      <t>ヨウ</t>
    </rPh>
    <rPh sb="4" eb="5">
      <t>ヨウ</t>
    </rPh>
    <rPh sb="5" eb="8">
      <t>スイドウヨウ</t>
    </rPh>
    <rPh sb="9" eb="10">
      <t>カタチ</t>
    </rPh>
    <rPh sb="14" eb="15">
      <t>シキ</t>
    </rPh>
    <rPh sb="19" eb="20">
      <t>ツキ</t>
    </rPh>
    <rPh sb="20" eb="23">
      <t>ブンスイセン</t>
    </rPh>
    <phoneticPr fontId="1"/>
  </si>
  <si>
    <t>栗本商事（株）</t>
  </si>
  <si>
    <t>ﾎﾞｰﾙ式ｻﾄﾞﾙ付分水栓（小口径）DIP用　S50型</t>
    <rPh sb="4" eb="5">
      <t>シキ</t>
    </rPh>
    <rPh sb="9" eb="10">
      <t>ツキ</t>
    </rPh>
    <rPh sb="10" eb="13">
      <t>ブンスイセン</t>
    </rPh>
    <rPh sb="15" eb="16">
      <t>）</t>
    </rPh>
    <rPh sb="16" eb="17">
      <t>　</t>
    </rPh>
    <rPh sb="21" eb="22">
      <t>ヨウ</t>
    </rPh>
    <rPh sb="26" eb="27">
      <t>カタ</t>
    </rPh>
    <phoneticPr fontId="1"/>
  </si>
  <si>
    <t>ﾎﾞｰﾙ式ｻﾄﾞﾙ付分水栓（中口径）DIP用　規格分水A型</t>
    <rPh sb="4" eb="5">
      <t>シキ</t>
    </rPh>
    <rPh sb="9" eb="10">
      <t>ツキ</t>
    </rPh>
    <rPh sb="10" eb="13">
      <t>ブンスイセン</t>
    </rPh>
    <rPh sb="14" eb="17">
      <t>チュウコウケイ</t>
    </rPh>
    <rPh sb="21" eb="22">
      <t>ヨウ</t>
    </rPh>
    <rPh sb="23" eb="25">
      <t>キカク</t>
    </rPh>
    <rPh sb="25" eb="27">
      <t>ブンスイ</t>
    </rPh>
    <rPh sb="28" eb="29">
      <t>カタ</t>
    </rPh>
    <phoneticPr fontId="1"/>
  </si>
  <si>
    <t>ﾎﾞｰﾙ式ｻﾄﾞﾙ付分水栓（小口径）DIP用　規格分水A型</t>
    <rPh sb="4" eb="5">
      <t>シキ</t>
    </rPh>
    <rPh sb="9" eb="10">
      <t>ツキ</t>
    </rPh>
    <rPh sb="10" eb="13">
      <t>ブンスイセン</t>
    </rPh>
    <rPh sb="14" eb="17">
      <t>ショウコウケイ</t>
    </rPh>
    <rPh sb="21" eb="22">
      <t>ヨウ</t>
    </rPh>
    <rPh sb="23" eb="25">
      <t>キカク</t>
    </rPh>
    <rPh sb="25" eb="27">
      <t>ブンスイ</t>
    </rPh>
    <rPh sb="28" eb="29">
      <t>カタ</t>
    </rPh>
    <phoneticPr fontId="1"/>
  </si>
  <si>
    <t>ｸﾘﾎﾟﾘｼﾞｮｲﾝﾄﾜﾝﾀｯﾁ式ｴﾙﾎﾞ</t>
    <rPh sb="16" eb="17">
      <t>シキ</t>
    </rPh>
    <phoneticPr fontId="1"/>
  </si>
  <si>
    <t>ｸﾘﾎﾟﾘｼﾞｮｲﾝﾄﾜﾝﾀｯﾁ式ﾁｰｽﾞ</t>
    <rPh sb="16" eb="17">
      <t>シキ</t>
    </rPh>
    <phoneticPr fontId="1"/>
  </si>
  <si>
    <t>ｸﾘﾎﾟﾘｼﾞｮｲﾝﾄﾜﾝﾀｯﾁ式ｿｹｯﾄ</t>
    <rPh sb="16" eb="17">
      <t>シキ</t>
    </rPh>
    <phoneticPr fontId="1"/>
  </si>
  <si>
    <t>ｸﾘﾎﾟﾘｼﾞｮｲﾝﾄﾜﾝﾀｯﾁ式ﾒｰﾀ用ｿｹｯﾄ</t>
    <rPh sb="16" eb="17">
      <t>シキ</t>
    </rPh>
    <rPh sb="20" eb="21">
      <t>ヨウ</t>
    </rPh>
    <phoneticPr fontId="1"/>
  </si>
  <si>
    <t>ｸﾘﾎﾟﾘｼﾞｮｲﾝﾄﾜﾝﾀｯﾁ式分・止水栓用ｿｹｯﾄ</t>
    <rPh sb="16" eb="17">
      <t>シキ</t>
    </rPh>
    <rPh sb="17" eb="18">
      <t>ブン</t>
    </rPh>
    <rPh sb="19" eb="22">
      <t>シスイセン</t>
    </rPh>
    <rPh sb="22" eb="23">
      <t>ヨウ</t>
    </rPh>
    <phoneticPr fontId="1"/>
  </si>
  <si>
    <t>ｸﾘﾎﾟﾘｼﾞｮｲﾝﾄﾜﾝﾀｯﾁ式鋼管用めねじ付ｿｹｯﾄ</t>
    <rPh sb="16" eb="17">
      <t>シキ</t>
    </rPh>
    <phoneticPr fontId="1"/>
  </si>
  <si>
    <t>ｸﾘﾎﾟﾘｼﾞｮｲﾝﾄﾜﾝﾀｯﾁ式鋼管用おねじ付ｿｹｯﾄ</t>
    <rPh sb="16" eb="17">
      <t>シキ</t>
    </rPh>
    <phoneticPr fontId="1"/>
  </si>
  <si>
    <t>ｸﾘﾎﾟﾘｼﾞｮｲﾝﾄ径違いﾒｰﾀｰ用ｿｹｯﾄ</t>
    <rPh sb="11" eb="12">
      <t>ケイ</t>
    </rPh>
    <rPh sb="12" eb="13">
      <t>チガ</t>
    </rPh>
    <rPh sb="18" eb="19">
      <t>ヨウ</t>
    </rPh>
    <phoneticPr fontId="1"/>
  </si>
  <si>
    <t>ｸﾘﾎﾟﾘｼﾞｮｲﾝﾄ径違いｿｹｯﾄ</t>
    <rPh sb="11" eb="12">
      <t>ケイ</t>
    </rPh>
    <rPh sb="12" eb="13">
      <t>チガ</t>
    </rPh>
    <phoneticPr fontId="1"/>
  </si>
  <si>
    <t>ｸﾘﾎﾟﾘｼﾞｮｲﾝﾄﾒｰﾀｰ用ｿｹｯﾄ</t>
    <rPh sb="15" eb="16">
      <t>ヨウ</t>
    </rPh>
    <phoneticPr fontId="1"/>
  </si>
  <si>
    <t>ｸﾘﾎﾟﾘｼﾞｮｲﾝﾄ分･止水栓用ｿｹｯﾄ</t>
    <rPh sb="11" eb="12">
      <t>ブン</t>
    </rPh>
    <rPh sb="13" eb="15">
      <t>シスイ</t>
    </rPh>
    <rPh sb="15" eb="16">
      <t>セン</t>
    </rPh>
    <rPh sb="16" eb="17">
      <t>ヨウ</t>
    </rPh>
    <phoneticPr fontId="1"/>
  </si>
  <si>
    <t>ｸﾘﾎﾟﾘｼﾞｮｲﾝﾄ鋼管用おねじ付ｿｹｯﾄ</t>
    <rPh sb="11" eb="13">
      <t>コウカン</t>
    </rPh>
    <rPh sb="13" eb="14">
      <t>ヨウ</t>
    </rPh>
    <rPh sb="17" eb="18">
      <t>ツキ</t>
    </rPh>
    <phoneticPr fontId="1"/>
  </si>
  <si>
    <t>　水道用資材等指定承認一覧表（栗本商事（株））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7">
      <t>クリモト</t>
    </rPh>
    <rPh sb="17" eb="19">
      <t>ショウジ</t>
    </rPh>
    <rPh sb="20" eb="21">
      <t>カブ</t>
    </rPh>
    <phoneticPr fontId="1"/>
  </si>
  <si>
    <t>クリモト式分水栓（中口径）配水ﾎﾟﾘｴﾁﾚﾝ管用　HPPE-70</t>
    <rPh sb="4" eb="5">
      <t>シキ</t>
    </rPh>
    <rPh sb="5" eb="8">
      <t>ブンスイセン</t>
    </rPh>
    <rPh sb="6" eb="7">
      <t>　</t>
    </rPh>
    <rPh sb="7" eb="8">
      <t>ハイスイ</t>
    </rPh>
    <rPh sb="10" eb="11">
      <t>）</t>
    </rPh>
    <rPh sb="11" eb="13">
      <t>ハイスイ</t>
    </rPh>
    <rPh sb="13" eb="19">
      <t>ポリエチレン</t>
    </rPh>
    <rPh sb="22" eb="26">
      <t>ＨＰＰＥ</t>
    </rPh>
    <phoneticPr fontId="1"/>
  </si>
  <si>
    <t>クリモト式分水栓（小口径）配水ﾎﾟﾘｴﾁﾚﾝ管用　HPPE-70</t>
    <rPh sb="4" eb="5">
      <t>シキ</t>
    </rPh>
    <rPh sb="5" eb="8">
      <t>ブンスイセン</t>
    </rPh>
    <rPh sb="6" eb="7">
      <t>　</t>
    </rPh>
    <rPh sb="7" eb="8">
      <t>ハイスイ</t>
    </rPh>
    <rPh sb="9" eb="12">
      <t>ショウコウケイ</t>
    </rPh>
    <rPh sb="13" eb="19">
      <t>ポリエチレン</t>
    </rPh>
    <rPh sb="22" eb="26">
      <t>ＨＰＰＥ</t>
    </rPh>
    <phoneticPr fontId="1"/>
  </si>
  <si>
    <t>止水ﾅｯﾄ</t>
    <rPh sb="0" eb="2">
      <t>シスイ</t>
    </rPh>
    <phoneticPr fontId="1"/>
  </si>
  <si>
    <t>ﾎﾞｰﾙ式止水栓　内ねじ式</t>
    <rPh sb="4" eb="5">
      <t>シキ</t>
    </rPh>
    <rPh sb="5" eb="8">
      <t>シスイセン</t>
    </rPh>
    <rPh sb="9" eb="10">
      <t>ウチ</t>
    </rPh>
    <rPh sb="12" eb="13">
      <t>シキ</t>
    </rPh>
    <phoneticPr fontId="1"/>
  </si>
  <si>
    <t>SF形BC仕切弁</t>
    <rPh sb="2" eb="3">
      <t>カタチ</t>
    </rPh>
    <rPh sb="5" eb="8">
      <t>シキリベン</t>
    </rPh>
    <phoneticPr fontId="1"/>
  </si>
  <si>
    <t>B</t>
    <phoneticPr fontId="1"/>
  </si>
  <si>
    <t>S50形ﾎﾟﾘｴﾁﾚﾝｽﾘｰﾌﾞ</t>
    <rPh sb="3" eb="4">
      <t>カタ</t>
    </rPh>
    <phoneticPr fontId="1"/>
  </si>
  <si>
    <t>ﾎﾟﾘｴﾁﾚﾝｽﾘｰﾌﾞ固定用ｺﾞﾑﾊﾞﾝﾄﾞ･留具</t>
    <rPh sb="12" eb="14">
      <t>コテイ</t>
    </rPh>
    <rPh sb="14" eb="15">
      <t>ヨウ</t>
    </rPh>
    <rPh sb="24" eb="25">
      <t>ト</t>
    </rPh>
    <rPh sb="25" eb="26">
      <t>グ</t>
    </rPh>
    <phoneticPr fontId="1"/>
  </si>
  <si>
    <t>浸透防護ﾊｲﾊﾟｰｼｰﾙﾄﾞﾃｰﾌﾟ</t>
    <rPh sb="0" eb="2">
      <t>シントウ</t>
    </rPh>
    <rPh sb="2" eb="4">
      <t>ボウゴ</t>
    </rPh>
    <phoneticPr fontId="1"/>
  </si>
  <si>
    <t>管路巻付ﾃｰﾌﾟ</t>
    <rPh sb="0" eb="1">
      <t>カン</t>
    </rPh>
    <rPh sb="1" eb="2">
      <t>ロ</t>
    </rPh>
    <rPh sb="2" eb="3">
      <t>マ</t>
    </rPh>
    <rPh sb="3" eb="4">
      <t>ツ</t>
    </rPh>
    <phoneticPr fontId="1"/>
  </si>
  <si>
    <t>埋設標識ｼｰﾄ 上水道</t>
    <rPh sb="0" eb="2">
      <t>マイセツ</t>
    </rPh>
    <rPh sb="2" eb="4">
      <t>ヒョウシキ</t>
    </rPh>
    <rPh sb="8" eb="11">
      <t>ジョウスイドウ</t>
    </rPh>
    <phoneticPr fontId="1"/>
  </si>
  <si>
    <t>埋設標識ｼｰﾄ ｱﾙﾀﾝｼｰﾄ 上水道</t>
    <rPh sb="0" eb="2">
      <t>マイセツ</t>
    </rPh>
    <rPh sb="2" eb="4">
      <t>ヒョウシキ</t>
    </rPh>
    <rPh sb="16" eb="19">
      <t>ジョウスイドウ</t>
    </rPh>
    <phoneticPr fontId="1"/>
  </si>
  <si>
    <t>埋設標識ｼｰﾄ 給水管</t>
    <rPh sb="0" eb="2">
      <t>マイセツ</t>
    </rPh>
    <rPh sb="2" eb="4">
      <t>ヒョウシキ</t>
    </rPh>
    <rPh sb="8" eb="10">
      <t>キュウスイ</t>
    </rPh>
    <rPh sb="10" eb="11">
      <t>カン</t>
    </rPh>
    <phoneticPr fontId="1"/>
  </si>
  <si>
    <t>埋設標識ｼｰﾄ ｱﾙﾀﾝｼｰﾄ 給水管</t>
    <rPh sb="0" eb="2">
      <t>マイセツ</t>
    </rPh>
    <rPh sb="2" eb="4">
      <t>ヒョウシキ</t>
    </rPh>
    <rPh sb="16" eb="18">
      <t>キュウスイ</t>
    </rPh>
    <rPh sb="18" eb="19">
      <t>カン</t>
    </rPh>
    <phoneticPr fontId="1"/>
  </si>
  <si>
    <t>G</t>
    <phoneticPr fontId="1"/>
  </si>
  <si>
    <t>DRB50CTK-20</t>
    <phoneticPr fontId="1"/>
  </si>
  <si>
    <t>DRB50PTK-40</t>
    <phoneticPr fontId="1"/>
  </si>
  <si>
    <t>DRB60CTK-20</t>
    <phoneticPr fontId="1"/>
  </si>
  <si>
    <t>DRB60PTK-40</t>
    <phoneticPr fontId="1"/>
  </si>
  <si>
    <t>φ75×H100・H150</t>
    <phoneticPr fontId="1"/>
  </si>
  <si>
    <t>地下式単口消火栓</t>
    <rPh sb="0" eb="2">
      <t>チカ</t>
    </rPh>
    <rPh sb="2" eb="3">
      <t>シキ</t>
    </rPh>
    <rPh sb="3" eb="4">
      <t>タン</t>
    </rPh>
    <rPh sb="4" eb="5">
      <t>クチ</t>
    </rPh>
    <rPh sb="5" eb="7">
      <t>ショウカ</t>
    </rPh>
    <rPh sb="7" eb="8">
      <t>セン</t>
    </rPh>
    <phoneticPr fontId="1"/>
  </si>
  <si>
    <t>ﾆｭｰﾎﾞﾌﾞﾊｲﾄﾞ</t>
    <phoneticPr fontId="1"/>
  </si>
  <si>
    <t>　水道用資材等指定承認一覧表（大成機工（株））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7">
      <t>タイセイ</t>
    </rPh>
    <rPh sb="17" eb="18">
      <t>キ</t>
    </rPh>
    <rPh sb="18" eb="19">
      <t>コウ</t>
    </rPh>
    <rPh sb="20" eb="21">
      <t>カブ</t>
    </rPh>
    <phoneticPr fontId="1"/>
  </si>
  <si>
    <t>角田鉄工（株）</t>
  </si>
  <si>
    <t>水道用ｿﾌﾄｼｰﾙ仕切弁 ﾌﾗﾝｼﾞ形</t>
    <rPh sb="0" eb="3">
      <t>スイドウヨウ</t>
    </rPh>
    <rPh sb="9" eb="11">
      <t>シキ</t>
    </rPh>
    <rPh sb="11" eb="12">
      <t>ベン</t>
    </rPh>
    <rPh sb="18" eb="19">
      <t>カタ</t>
    </rPh>
    <phoneticPr fontId="1"/>
  </si>
  <si>
    <t>水道用ｿﾌﾄｼｰﾙ仕切弁 GX形両受け式</t>
    <rPh sb="0" eb="3">
      <t>スイドウヨウ</t>
    </rPh>
    <rPh sb="9" eb="11">
      <t>シキ</t>
    </rPh>
    <rPh sb="11" eb="12">
      <t>ベン</t>
    </rPh>
    <rPh sb="15" eb="16">
      <t>カタ</t>
    </rPh>
    <rPh sb="16" eb="17">
      <t>リョウ</t>
    </rPh>
    <rPh sb="17" eb="18">
      <t>ウ</t>
    </rPh>
    <rPh sb="19" eb="20">
      <t>シキ</t>
    </rPh>
    <phoneticPr fontId="1"/>
  </si>
  <si>
    <t>水道用ｿﾌﾄｼｰﾙ仕切弁 NS形両受け式</t>
    <rPh sb="0" eb="3">
      <t>スイドウヨウ</t>
    </rPh>
    <rPh sb="9" eb="11">
      <t>シキ</t>
    </rPh>
    <rPh sb="11" eb="12">
      <t>ベン</t>
    </rPh>
    <rPh sb="15" eb="16">
      <t>カタ</t>
    </rPh>
    <rPh sb="16" eb="17">
      <t>リョウ</t>
    </rPh>
    <rPh sb="17" eb="18">
      <t>ウ</t>
    </rPh>
    <rPh sb="19" eb="20">
      <t>シキ</t>
    </rPh>
    <phoneticPr fontId="1"/>
  </si>
  <si>
    <t>水道用ｿﾌﾄｼｰﾙ仕切弁 中口径NS形両受け式</t>
    <rPh sb="0" eb="3">
      <t>スイドウヨウ</t>
    </rPh>
    <rPh sb="9" eb="11">
      <t>シキ</t>
    </rPh>
    <rPh sb="11" eb="12">
      <t>ベン</t>
    </rPh>
    <rPh sb="13" eb="14">
      <t>チュウ</t>
    </rPh>
    <rPh sb="14" eb="15">
      <t>コウ</t>
    </rPh>
    <rPh sb="15" eb="16">
      <t>ケイ</t>
    </rPh>
    <rPh sb="18" eb="19">
      <t>カタ</t>
    </rPh>
    <rPh sb="19" eb="20">
      <t>リョウ</t>
    </rPh>
    <rPh sb="20" eb="21">
      <t>ウ</t>
    </rPh>
    <rPh sb="22" eb="23">
      <t>シキ</t>
    </rPh>
    <phoneticPr fontId="1"/>
  </si>
  <si>
    <t>水道用ｿﾌﾄｼｰﾙ仕切弁 GX形受挿し式</t>
    <rPh sb="0" eb="3">
      <t>スイドウヨウ</t>
    </rPh>
    <rPh sb="9" eb="11">
      <t>シキ</t>
    </rPh>
    <rPh sb="11" eb="12">
      <t>ベン</t>
    </rPh>
    <rPh sb="15" eb="16">
      <t>カタ</t>
    </rPh>
    <rPh sb="16" eb="17">
      <t>ウ</t>
    </rPh>
    <rPh sb="17" eb="18">
      <t>サ</t>
    </rPh>
    <rPh sb="19" eb="20">
      <t>シキ</t>
    </rPh>
    <phoneticPr fontId="1"/>
  </si>
  <si>
    <t>水道用ｿﾌﾄｼｰﾙ仕切弁 NS形受挿し式</t>
    <rPh sb="0" eb="3">
      <t>スイドウヨウ</t>
    </rPh>
    <rPh sb="9" eb="11">
      <t>シキ</t>
    </rPh>
    <rPh sb="11" eb="12">
      <t>ベン</t>
    </rPh>
    <rPh sb="15" eb="16">
      <t>カタ</t>
    </rPh>
    <rPh sb="16" eb="17">
      <t>ウ</t>
    </rPh>
    <rPh sb="17" eb="18">
      <t>サ</t>
    </rPh>
    <rPh sb="19" eb="20">
      <t>シキ</t>
    </rPh>
    <phoneticPr fontId="1"/>
  </si>
  <si>
    <t>水道用ｿﾌﾄｼｰﾙ仕切弁 K形受挿し式</t>
    <rPh sb="0" eb="3">
      <t>スイドウヨウ</t>
    </rPh>
    <rPh sb="9" eb="11">
      <t>シキ</t>
    </rPh>
    <rPh sb="11" eb="12">
      <t>ベン</t>
    </rPh>
    <rPh sb="14" eb="15">
      <t>カタ</t>
    </rPh>
    <rPh sb="15" eb="16">
      <t>ウ</t>
    </rPh>
    <rPh sb="16" eb="17">
      <t>サ</t>
    </rPh>
    <rPh sb="18" eb="19">
      <t>シキ</t>
    </rPh>
    <phoneticPr fontId="1"/>
  </si>
  <si>
    <t>ｽｰﾊﾟｰｴｱｰ(DF-25型)</t>
    <rPh sb="14" eb="15">
      <t>カタ</t>
    </rPh>
    <phoneticPr fontId="1"/>
  </si>
  <si>
    <t>ｽｰﾊﾟｰｴｱｰ(DF-75型)</t>
    <rPh sb="14" eb="15">
      <t>カタ</t>
    </rPh>
    <phoneticPr fontId="1"/>
  </si>
  <si>
    <t>ｴｱﾃｯｸ(DF-25AT型)</t>
    <rPh sb="13" eb="14">
      <t>カタ</t>
    </rPh>
    <phoneticPr fontId="1"/>
  </si>
  <si>
    <t>水道用急速空気弁用凍結防止ｹｰｽ</t>
    <rPh sb="0" eb="3">
      <t>スイドウヨウ</t>
    </rPh>
    <rPh sb="3" eb="5">
      <t>キュウソク</t>
    </rPh>
    <rPh sb="5" eb="7">
      <t>クウキ</t>
    </rPh>
    <rPh sb="7" eb="8">
      <t>ベン</t>
    </rPh>
    <rPh sb="8" eb="9">
      <t>ヨウ</t>
    </rPh>
    <rPh sb="9" eb="11">
      <t>トウケツ</t>
    </rPh>
    <rPh sb="11" eb="13">
      <t>ボウシ</t>
    </rPh>
    <phoneticPr fontId="1"/>
  </si>
  <si>
    <t>水道用地下式消火栓 単口</t>
    <rPh sb="0" eb="3">
      <t>スイドウヨウ</t>
    </rPh>
    <rPh sb="3" eb="5">
      <t>チカ</t>
    </rPh>
    <rPh sb="5" eb="6">
      <t>シキ</t>
    </rPh>
    <rPh sb="6" eb="8">
      <t>ショウカ</t>
    </rPh>
    <rPh sb="8" eb="9">
      <t>セン</t>
    </rPh>
    <rPh sb="10" eb="11">
      <t>タン</t>
    </rPh>
    <rPh sb="11" eb="12">
      <t>クチ</t>
    </rPh>
    <phoneticPr fontId="1"/>
  </si>
  <si>
    <t>ﾆｭｰｴｰｽ型水道用地下式単口消火栓</t>
    <rPh sb="6" eb="7">
      <t>カタ</t>
    </rPh>
    <rPh sb="7" eb="10">
      <t>スイドウヨウ</t>
    </rPh>
    <rPh sb="10" eb="12">
      <t>チカ</t>
    </rPh>
    <rPh sb="12" eb="13">
      <t>シキ</t>
    </rPh>
    <rPh sb="13" eb="14">
      <t>タン</t>
    </rPh>
    <rPh sb="14" eb="15">
      <t>クチ</t>
    </rPh>
    <rPh sb="15" eb="17">
      <t>ショウカ</t>
    </rPh>
    <rPh sb="17" eb="18">
      <t>セン</t>
    </rPh>
    <phoneticPr fontId="1"/>
  </si>
  <si>
    <t>FL-2型急速空気弁付消火栓</t>
    <rPh sb="4" eb="5">
      <t>カタ</t>
    </rPh>
    <rPh sb="5" eb="7">
      <t>キュウソク</t>
    </rPh>
    <rPh sb="7" eb="9">
      <t>クウキ</t>
    </rPh>
    <rPh sb="9" eb="10">
      <t>ベン</t>
    </rPh>
    <rPh sb="10" eb="11">
      <t>ツ</t>
    </rPh>
    <rPh sb="11" eb="13">
      <t>ショウカ</t>
    </rPh>
    <rPh sb="13" eb="14">
      <t>セン</t>
    </rPh>
    <phoneticPr fontId="1"/>
  </si>
  <si>
    <t>FL-ﾈｵ型排気弁付地下式消火栓</t>
    <rPh sb="5" eb="6">
      <t>カタ</t>
    </rPh>
    <rPh sb="6" eb="8">
      <t>ハイキ</t>
    </rPh>
    <rPh sb="8" eb="9">
      <t>ベン</t>
    </rPh>
    <rPh sb="9" eb="10">
      <t>ツ</t>
    </rPh>
    <rPh sb="10" eb="12">
      <t>チカ</t>
    </rPh>
    <rPh sb="12" eb="13">
      <t>シキ</t>
    </rPh>
    <rPh sb="13" eb="15">
      <t>ショウカ</t>
    </rPh>
    <rPh sb="15" eb="16">
      <t>セン</t>
    </rPh>
    <phoneticPr fontId="1"/>
  </si>
  <si>
    <t>φ75×H100～H200</t>
    <phoneticPr fontId="1"/>
  </si>
  <si>
    <t>φ75×H100・H150</t>
    <phoneticPr fontId="1"/>
  </si>
  <si>
    <t>φ75×H200</t>
    <phoneticPr fontId="1"/>
  </si>
  <si>
    <t>JWWA B 126準拠品</t>
    <rPh sb="10" eb="12">
      <t>ジュンキョ</t>
    </rPh>
    <rPh sb="12" eb="13">
      <t>ヒン</t>
    </rPh>
    <phoneticPr fontId="1"/>
  </si>
  <si>
    <t>φ75×H100</t>
    <phoneticPr fontId="1"/>
  </si>
  <si>
    <t>大成機工（株）</t>
  </si>
  <si>
    <t>ﾒｶﾆｶﾙｼﾞｮｲﾝﾄ形帽K形(TN-30C)</t>
    <rPh sb="11" eb="12">
      <t>カタ</t>
    </rPh>
    <rPh sb="12" eb="13">
      <t>ボウ</t>
    </rPh>
    <rPh sb="14" eb="15">
      <t>カタ</t>
    </rPh>
    <phoneticPr fontId="1"/>
  </si>
  <si>
    <t>GX形管用栓(GX-11SN)</t>
    <rPh sb="2" eb="3">
      <t>カタ</t>
    </rPh>
    <rPh sb="3" eb="4">
      <t>カン</t>
    </rPh>
    <rPh sb="4" eb="5">
      <t>ヨウ</t>
    </rPh>
    <rPh sb="5" eb="6">
      <t>セン</t>
    </rPh>
    <phoneticPr fontId="1"/>
  </si>
  <si>
    <t>NS形管用栓(TN-60SN)</t>
    <rPh sb="2" eb="3">
      <t>カタ</t>
    </rPh>
    <rPh sb="3" eb="4">
      <t>カン</t>
    </rPh>
    <rPh sb="4" eb="5">
      <t>ヨウ</t>
    </rPh>
    <rPh sb="5" eb="6">
      <t>セン</t>
    </rPh>
    <phoneticPr fontId="1"/>
  </si>
  <si>
    <t>GX形継ぎ輪用特殊押輪(TK-12)</t>
    <rPh sb="2" eb="3">
      <t>カタ</t>
    </rPh>
    <rPh sb="3" eb="4">
      <t>ツ</t>
    </rPh>
    <rPh sb="5" eb="6">
      <t>ワ</t>
    </rPh>
    <rPh sb="6" eb="7">
      <t>ヨウ</t>
    </rPh>
    <rPh sb="7" eb="9">
      <t>トクシュ</t>
    </rPh>
    <rPh sb="9" eb="10">
      <t>オシ</t>
    </rPh>
    <rPh sb="10" eb="11">
      <t>ワ</t>
    </rPh>
    <phoneticPr fontId="1"/>
  </si>
  <si>
    <t>NS形継ぎ輪用特殊割押輪(TK-99)</t>
    <rPh sb="2" eb="3">
      <t>カタ</t>
    </rPh>
    <rPh sb="3" eb="4">
      <t>ツ</t>
    </rPh>
    <rPh sb="5" eb="6">
      <t>ワ</t>
    </rPh>
    <rPh sb="6" eb="7">
      <t>ヨウ</t>
    </rPh>
    <rPh sb="7" eb="9">
      <t>トクシュ</t>
    </rPh>
    <rPh sb="9" eb="10">
      <t>ワリ</t>
    </rPh>
    <rPh sb="10" eb="11">
      <t>オシ</t>
    </rPh>
    <rPh sb="11" eb="12">
      <t>ワ</t>
    </rPh>
    <phoneticPr fontId="1"/>
  </si>
  <si>
    <t>φ50～φ300</t>
    <phoneticPr fontId="1"/>
  </si>
  <si>
    <t>φ50～φ150</t>
    <phoneticPr fontId="1"/>
  </si>
  <si>
    <t>φ50～φ200</t>
    <phoneticPr fontId="1"/>
  </si>
  <si>
    <t>V-KING (S)VCｼﾞｮｲﾝﾄ(VK-00VC)</t>
    <phoneticPr fontId="1"/>
  </si>
  <si>
    <t>V-KING VCｼﾞｮｲﾝﾄ(TH-00)</t>
    <phoneticPr fontId="1"/>
  </si>
  <si>
    <t>ﾌｯ素樹脂塗装/合金ﾎﾞﾙﾄﾅｯﾄ</t>
    <rPh sb="2" eb="3">
      <t>ソ</t>
    </rPh>
    <rPh sb="3" eb="5">
      <t>ジュシ</t>
    </rPh>
    <rPh sb="5" eb="7">
      <t>トソウ</t>
    </rPh>
    <rPh sb="8" eb="10">
      <t>ゴウキン</t>
    </rPh>
    <phoneticPr fontId="1"/>
  </si>
  <si>
    <t>V-KING (S)VCｼﾞｮｲﾝﾄ片落(VK-00VC)</t>
    <rPh sb="18" eb="19">
      <t>カタ</t>
    </rPh>
    <rPh sb="19" eb="20">
      <t>オ</t>
    </rPh>
    <phoneticPr fontId="1"/>
  </si>
  <si>
    <t>ﾒｶﾎﾟﾘPCｼﾞｮｲﾝﾄ片落(MP-98PC)</t>
    <rPh sb="13" eb="14">
      <t>カタ</t>
    </rPh>
    <rPh sb="14" eb="15">
      <t>オ</t>
    </rPh>
    <phoneticPr fontId="1"/>
  </si>
  <si>
    <t>ﾒｶﾎﾟﾘPPｼﾞｮｲﾝﾄ片落(MP-98P)</t>
    <rPh sb="13" eb="14">
      <t>カタ</t>
    </rPh>
    <rPh sb="14" eb="15">
      <t>オ</t>
    </rPh>
    <phoneticPr fontId="1"/>
  </si>
  <si>
    <t>ﾒｶﾎﾟﾘPVｼﾞｮｲﾝﾄ片落(MP-98PV)</t>
    <rPh sb="13" eb="14">
      <t>カタ</t>
    </rPh>
    <rPh sb="14" eb="15">
      <t>オ</t>
    </rPh>
    <phoneticPr fontId="1"/>
  </si>
  <si>
    <t>THｸﾞﾘｯﾌﾟL型(TH-30L)</t>
    <rPh sb="9" eb="10">
      <t>カタ</t>
    </rPh>
    <phoneticPr fontId="1"/>
  </si>
  <si>
    <t>V-KING VSｷｬｯﾌﾟ(TH-00C)</t>
    <phoneticPr fontId="1"/>
  </si>
  <si>
    <t>V-KING (S)VSｼﾞｮｲﾝﾄ(VK-00VS)</t>
    <phoneticPr fontId="1"/>
  </si>
  <si>
    <t>V-KING (S)VSｼﾞｮｲﾝﾄ片落(VK-00VS)</t>
    <rPh sb="18" eb="19">
      <t>カタ</t>
    </rPh>
    <rPh sb="19" eb="20">
      <t>オ</t>
    </rPh>
    <phoneticPr fontId="1"/>
  </si>
  <si>
    <t>V-KING VSｼﾞｮｲﾝﾄ(VK-00VS)</t>
    <phoneticPr fontId="1"/>
  </si>
  <si>
    <t>V-KING VSｼﾞｮｲﾝﾄ片落(VK-00VS)</t>
    <rPh sb="15" eb="16">
      <t>カタ</t>
    </rPh>
    <rPh sb="16" eb="17">
      <t>オ</t>
    </rPh>
    <phoneticPr fontId="1"/>
  </si>
  <si>
    <t>ﾔﾉT字管S型(TY-105SS)</t>
    <rPh sb="3" eb="4">
      <t>ジ</t>
    </rPh>
    <rPh sb="4" eb="5">
      <t>カン</t>
    </rPh>
    <rPh sb="6" eb="7">
      <t>カタ</t>
    </rPh>
    <phoneticPr fontId="1"/>
  </si>
  <si>
    <t>ﾔﾉT字管S型(TY-105SF)</t>
    <rPh sb="3" eb="4">
      <t>ジ</t>
    </rPh>
    <rPh sb="4" eb="5">
      <t>カン</t>
    </rPh>
    <rPh sb="6" eb="7">
      <t>カタ</t>
    </rPh>
    <phoneticPr fontId="1"/>
  </si>
  <si>
    <t>2404</t>
    <phoneticPr fontId="1"/>
  </si>
  <si>
    <t>G</t>
    <phoneticPr fontId="1"/>
  </si>
  <si>
    <t>3443-2</t>
    <phoneticPr fontId="1"/>
  </si>
  <si>
    <t>ﾔﾉT字管V型(TN-65VS)</t>
    <rPh sb="3" eb="4">
      <t>ジ</t>
    </rPh>
    <rPh sb="4" eb="5">
      <t>カン</t>
    </rPh>
    <rPh sb="6" eb="7">
      <t>カタ</t>
    </rPh>
    <phoneticPr fontId="1"/>
  </si>
  <si>
    <t>φ75～φ300×φ75</t>
    <phoneticPr fontId="1"/>
  </si>
  <si>
    <t>φ100～φ300×φ100</t>
    <phoneticPr fontId="1"/>
  </si>
  <si>
    <t>φ150～φ300×φ150</t>
    <phoneticPr fontId="1"/>
  </si>
  <si>
    <t>φ200・φ250×φ200</t>
    <phoneticPr fontId="1"/>
  </si>
  <si>
    <t>φ300×φ300</t>
    <phoneticPr fontId="1"/>
  </si>
  <si>
    <t>SUS304ﾎﾞﾙﾄﾅｯﾄ 10K</t>
    <phoneticPr fontId="1"/>
  </si>
  <si>
    <t>V-KING (S)VC短管1号(VK-00Ⅰ)</t>
    <rPh sb="12" eb="13">
      <t>タン</t>
    </rPh>
    <rPh sb="13" eb="14">
      <t>カン</t>
    </rPh>
    <rPh sb="15" eb="16">
      <t>ゴウ</t>
    </rPh>
    <phoneticPr fontId="1"/>
  </si>
  <si>
    <t>V-KING (S)VC短管1号片落(VK-00Ⅰ)</t>
    <rPh sb="12" eb="13">
      <t>タン</t>
    </rPh>
    <rPh sb="13" eb="14">
      <t>カン</t>
    </rPh>
    <rPh sb="15" eb="16">
      <t>ゴウ</t>
    </rPh>
    <rPh sb="16" eb="17">
      <t>カタ</t>
    </rPh>
    <rPh sb="17" eb="18">
      <t>オ</t>
    </rPh>
    <phoneticPr fontId="1"/>
  </si>
  <si>
    <t>φ75×φ75～φ150×φ150</t>
    <phoneticPr fontId="1"/>
  </si>
  <si>
    <t>ﾎﾟﾘ管用ﾔﾉT字管V型(TN-01VS)</t>
    <rPh sb="3" eb="4">
      <t>カン</t>
    </rPh>
    <rPh sb="4" eb="5">
      <t>ヨウ</t>
    </rPh>
    <rPh sb="8" eb="9">
      <t>ジ</t>
    </rPh>
    <rPh sb="9" eb="10">
      <t>カン</t>
    </rPh>
    <rPh sb="11" eb="12">
      <t>カタ</t>
    </rPh>
    <phoneticPr fontId="1"/>
  </si>
  <si>
    <t>SUS304ﾎﾞﾙﾄﾅｯﾄ 7.5K</t>
    <phoneticPr fontId="1"/>
  </si>
  <si>
    <t>φ50×φ50</t>
    <phoneticPr fontId="1"/>
  </si>
  <si>
    <t>ﾔﾉT字管S型(TY-105SS)</t>
    <rPh sb="3" eb="4">
      <t>ジ</t>
    </rPh>
    <rPh sb="4" eb="5">
      <t>カン</t>
    </rPh>
    <rPh sb="6" eb="7">
      <t>カタ</t>
    </rPh>
    <phoneticPr fontId="1"/>
  </si>
  <si>
    <t>φ75～φ200×φ40･φ50</t>
    <phoneticPr fontId="1"/>
  </si>
  <si>
    <t>ﾔﾉT字管S型(TY-105SF)</t>
    <rPh sb="3" eb="4">
      <t>ジ</t>
    </rPh>
    <rPh sb="4" eb="5">
      <t>カン</t>
    </rPh>
    <rPh sb="6" eb="7">
      <t>カタ</t>
    </rPh>
    <phoneticPr fontId="1"/>
  </si>
  <si>
    <t>φ75～φ200×φ50</t>
    <phoneticPr fontId="1"/>
  </si>
  <si>
    <t>ﾔﾉT字管V型(TN-65VS)</t>
    <rPh sb="3" eb="4">
      <t>ジ</t>
    </rPh>
    <rPh sb="4" eb="5">
      <t>カン</t>
    </rPh>
    <rPh sb="6" eb="7">
      <t>カタ</t>
    </rPh>
    <phoneticPr fontId="1"/>
  </si>
  <si>
    <t>φ200×φ75～φ200</t>
    <phoneticPr fontId="1"/>
  </si>
  <si>
    <t>FCD塩ﾋﾞ管用ｿﾌﾄｼｰﾙ仕切弁付不断水T字管</t>
    <rPh sb="3" eb="4">
      <t>エン</t>
    </rPh>
    <rPh sb="6" eb="7">
      <t>カン</t>
    </rPh>
    <rPh sb="7" eb="8">
      <t>ヨウ</t>
    </rPh>
    <rPh sb="14" eb="16">
      <t>シキ</t>
    </rPh>
    <rPh sb="16" eb="17">
      <t>ベン</t>
    </rPh>
    <rPh sb="17" eb="18">
      <t>ツ</t>
    </rPh>
    <rPh sb="18" eb="19">
      <t>フ</t>
    </rPh>
    <rPh sb="19" eb="21">
      <t>ダンスイ</t>
    </rPh>
    <rPh sb="22" eb="23">
      <t>ジ</t>
    </rPh>
    <rPh sb="23" eb="24">
      <t>カン</t>
    </rPh>
    <phoneticPr fontId="1"/>
  </si>
  <si>
    <t>FCD鋼管用ｿﾌﾄｼｰﾙ仕切弁付不断水T字管</t>
    <rPh sb="3" eb="4">
      <t>ハガネ</t>
    </rPh>
    <rPh sb="4" eb="5">
      <t>カン</t>
    </rPh>
    <rPh sb="5" eb="6">
      <t>ヨウ</t>
    </rPh>
    <rPh sb="12" eb="14">
      <t>シキ</t>
    </rPh>
    <rPh sb="14" eb="15">
      <t>ベン</t>
    </rPh>
    <rPh sb="15" eb="16">
      <t>ツ</t>
    </rPh>
    <rPh sb="16" eb="17">
      <t>フ</t>
    </rPh>
    <rPh sb="17" eb="19">
      <t>ダンスイ</t>
    </rPh>
    <rPh sb="20" eb="21">
      <t>ジ</t>
    </rPh>
    <rPh sb="21" eb="22">
      <t>カン</t>
    </rPh>
    <phoneticPr fontId="1"/>
  </si>
  <si>
    <t>φ75×φ75</t>
    <phoneticPr fontId="1"/>
  </si>
  <si>
    <t>φ100～φ200×φ75～φ150</t>
    <phoneticPr fontId="1"/>
  </si>
  <si>
    <t>φ200×φ200</t>
    <phoneticPr fontId="1"/>
  </si>
  <si>
    <t>ﾔﾉ･ｽﾄｯﾊﾟｰ(TV-210)</t>
    <phoneticPr fontId="1"/>
  </si>
  <si>
    <t>ﾔﾉ･ｽﾄｯﾊﾟｰ(TV-210SP)</t>
    <phoneticPr fontId="1"/>
  </si>
  <si>
    <t>垂直穿孔型塩ﾋﾞ管用不断水簡易仕切弁</t>
    <rPh sb="0" eb="2">
      <t>スイチョク</t>
    </rPh>
    <rPh sb="2" eb="4">
      <t>センコウ</t>
    </rPh>
    <rPh sb="4" eb="5">
      <t>カタ</t>
    </rPh>
    <rPh sb="5" eb="6">
      <t>エン</t>
    </rPh>
    <rPh sb="8" eb="9">
      <t>カン</t>
    </rPh>
    <rPh sb="9" eb="10">
      <t>ヨウ</t>
    </rPh>
    <rPh sb="10" eb="11">
      <t>フ</t>
    </rPh>
    <rPh sb="11" eb="13">
      <t>ダンスイ</t>
    </rPh>
    <rPh sb="13" eb="15">
      <t>カンイ</t>
    </rPh>
    <rPh sb="15" eb="17">
      <t>シキ</t>
    </rPh>
    <rPh sb="17" eb="18">
      <t>ベン</t>
    </rPh>
    <phoneticPr fontId="1"/>
  </si>
  <si>
    <t>垂直穿孔型鋼管用不断水簡易仕切弁</t>
    <rPh sb="0" eb="2">
      <t>スイチョク</t>
    </rPh>
    <rPh sb="2" eb="4">
      <t>センコウ</t>
    </rPh>
    <rPh sb="4" eb="5">
      <t>カタ</t>
    </rPh>
    <rPh sb="5" eb="6">
      <t>チュウコウ</t>
    </rPh>
    <rPh sb="6" eb="7">
      <t>カン</t>
    </rPh>
    <rPh sb="7" eb="8">
      <t>ヨウ</t>
    </rPh>
    <rPh sb="8" eb="9">
      <t>フ</t>
    </rPh>
    <rPh sb="9" eb="11">
      <t>ダンスイ</t>
    </rPh>
    <rPh sb="11" eb="13">
      <t>カンイ</t>
    </rPh>
    <rPh sb="13" eb="15">
      <t>シキ</t>
    </rPh>
    <rPh sb="15" eb="16">
      <t>ベン</t>
    </rPh>
    <phoneticPr fontId="1"/>
  </si>
  <si>
    <t>ﾔﾉ･ｽﾄｯﾊﾟｰ(TV-210S)</t>
    <phoneticPr fontId="1"/>
  </si>
  <si>
    <t>φ200</t>
    <phoneticPr fontId="1"/>
  </si>
  <si>
    <t>φ75～φ200</t>
    <phoneticPr fontId="1"/>
  </si>
  <si>
    <t>ﾔﾉ･ｽﾄｯﾊﾟｰ(TV210-JS)</t>
    <phoneticPr fontId="1"/>
  </si>
  <si>
    <t>φ50</t>
    <phoneticPr fontId="1"/>
  </si>
  <si>
    <t>耐震補強金具A･K形(T0-13H)</t>
    <rPh sb="0" eb="2">
      <t>タイシン</t>
    </rPh>
    <rPh sb="2" eb="4">
      <t>ホキョウ</t>
    </rPh>
    <rPh sb="4" eb="6">
      <t>カナグ</t>
    </rPh>
    <rPh sb="9" eb="10">
      <t>カタ</t>
    </rPh>
    <phoneticPr fontId="1"/>
  </si>
  <si>
    <t>特殊押輪(TN-30W)</t>
    <rPh sb="0" eb="2">
      <t>トクシュ</t>
    </rPh>
    <rPh sb="2" eb="3">
      <t>オシ</t>
    </rPh>
    <rPh sb="3" eb="4">
      <t>ワ</t>
    </rPh>
    <phoneticPr fontId="1"/>
  </si>
  <si>
    <t>特殊押輪(TN-30Z)</t>
    <rPh sb="0" eb="2">
      <t>トクシュ</t>
    </rPh>
    <rPh sb="2" eb="3">
      <t>オシ</t>
    </rPh>
    <rPh sb="3" eb="4">
      <t>ワ</t>
    </rPh>
    <phoneticPr fontId="1"/>
  </si>
  <si>
    <t>ﾀｲ･ﾜｲﾄﾞ(K-80W)</t>
    <phoneticPr fontId="1"/>
  </si>
  <si>
    <t>M</t>
    <phoneticPr fontId="1"/>
  </si>
  <si>
    <t>ﾔﾉｼﾞｮｲﾝﾄ(TN-65)</t>
    <phoneticPr fontId="1"/>
  </si>
  <si>
    <t>φ50～φ300</t>
    <phoneticPr fontId="1"/>
  </si>
  <si>
    <t>ﾀﾞｸﾀｲﾙ鋳鉄製鋳鉄受口用ﾌｸﾛｼﾞｮｲﾝﾄ</t>
    <rPh sb="6" eb="8">
      <t>チュウテツ</t>
    </rPh>
    <rPh sb="8" eb="9">
      <t>セイ</t>
    </rPh>
    <rPh sb="9" eb="11">
      <t>チュウテツ</t>
    </rPh>
    <rPh sb="11" eb="12">
      <t>ウ</t>
    </rPh>
    <rPh sb="12" eb="13">
      <t>クチ</t>
    </rPh>
    <rPh sb="13" eb="14">
      <t>ヨウ</t>
    </rPh>
    <phoneticPr fontId="1"/>
  </si>
  <si>
    <t>ﾀﾞｸﾀｲﾙ鋳鉄製鋳鉄用ﾌｸﾛｼﾞｮｲﾝﾄ</t>
    <rPh sb="6" eb="8">
      <t>チュウテツ</t>
    </rPh>
    <rPh sb="8" eb="9">
      <t>セイ</t>
    </rPh>
    <rPh sb="9" eb="11">
      <t>チュウテツ</t>
    </rPh>
    <rPh sb="11" eb="12">
      <t>ヨウ</t>
    </rPh>
    <phoneticPr fontId="1"/>
  </si>
  <si>
    <t>ﾀﾞｸﾀｲﾙ鋳鉄製鋼管用ﾌｸﾛｼﾞｮｲﾝﾄ</t>
    <rPh sb="6" eb="8">
      <t>チュウテツ</t>
    </rPh>
    <rPh sb="8" eb="9">
      <t>セイ</t>
    </rPh>
    <rPh sb="9" eb="10">
      <t>コウ</t>
    </rPh>
    <rPh sb="10" eb="11">
      <t>カン</t>
    </rPh>
    <rPh sb="11" eb="12">
      <t>ヨウ</t>
    </rPh>
    <phoneticPr fontId="1"/>
  </si>
  <si>
    <t>φ75～φ300</t>
    <phoneticPr fontId="1"/>
  </si>
  <si>
    <t>ﾀﾞｸﾀｲﾙ鋳鉄製塩ﾋﾞ継手用ﾌｸﾛｼﾞｮｲﾝﾄ</t>
    <rPh sb="6" eb="8">
      <t>チュウテツ</t>
    </rPh>
    <rPh sb="8" eb="9">
      <t>セイ</t>
    </rPh>
    <rPh sb="9" eb="10">
      <t>エン</t>
    </rPh>
    <rPh sb="12" eb="13">
      <t>ツギ</t>
    </rPh>
    <rPh sb="13" eb="14">
      <t>テ</t>
    </rPh>
    <rPh sb="14" eb="15">
      <t>ヨウ</t>
    </rPh>
    <phoneticPr fontId="1"/>
  </si>
  <si>
    <t>ﾔﾉｼﾞｮｲﾝﾄ(TN-60)</t>
    <phoneticPr fontId="1"/>
  </si>
  <si>
    <t>φ50～φ150</t>
    <phoneticPr fontId="1"/>
  </si>
  <si>
    <t>SUS304ﾎﾞﾙﾄﾅｯﾄ</t>
    <phoneticPr fontId="1"/>
  </si>
  <si>
    <t>ﾁｰｽﾞ用ﾌｸﾛｼﾞｮﾝﾄ(TH-60T)</t>
    <rPh sb="4" eb="5">
      <t>ヨウ</t>
    </rPh>
    <phoneticPr fontId="1"/>
  </si>
  <si>
    <t>φ50×φ40～φ150×φ150</t>
    <phoneticPr fontId="1"/>
  </si>
  <si>
    <t>ﾀﾞｸﾀｲﾙ鋳鉄製塩ﾋﾞ･鋼管用ﾁｰｽﾞ用ﾌｸﾛｼﾞｮｲﾝﾄ</t>
    <rPh sb="6" eb="8">
      <t>チュウテツ</t>
    </rPh>
    <rPh sb="8" eb="9">
      <t>セイ</t>
    </rPh>
    <rPh sb="9" eb="10">
      <t>エン</t>
    </rPh>
    <rPh sb="13" eb="14">
      <t>コウ</t>
    </rPh>
    <rPh sb="14" eb="15">
      <t>カン</t>
    </rPh>
    <rPh sb="15" eb="16">
      <t>ヨウ</t>
    </rPh>
    <rPh sb="20" eb="21">
      <t>ヨウ</t>
    </rPh>
    <phoneticPr fontId="1"/>
  </si>
  <si>
    <t>鋳鉄管用ﾌｸﾛｼﾞｮﾝﾄ(TN-60)</t>
    <rPh sb="0" eb="2">
      <t>チュウテツ</t>
    </rPh>
    <rPh sb="2" eb="3">
      <t>カン</t>
    </rPh>
    <rPh sb="3" eb="4">
      <t>ヨウ</t>
    </rPh>
    <phoneticPr fontId="1"/>
  </si>
  <si>
    <t>ﾀﾞｸﾀｲﾙ鋳鉄製塩ﾋﾞ･鋼管用ｴﾙﾎﾞ用ﾌｸﾛｼﾞｮｲﾝﾄ</t>
    <rPh sb="6" eb="8">
      <t>チュウテツ</t>
    </rPh>
    <rPh sb="8" eb="9">
      <t>セイ</t>
    </rPh>
    <rPh sb="9" eb="10">
      <t>エン</t>
    </rPh>
    <rPh sb="13" eb="14">
      <t>コウ</t>
    </rPh>
    <rPh sb="14" eb="15">
      <t>カン</t>
    </rPh>
    <rPh sb="15" eb="16">
      <t>ヨウ</t>
    </rPh>
    <rPh sb="20" eb="21">
      <t>ヨウ</t>
    </rPh>
    <phoneticPr fontId="1"/>
  </si>
  <si>
    <t>ｴﾙﾎﾞ用ﾌｸﾛｼﾞｮﾝﾄ(TH-60E)</t>
    <rPh sb="4" eb="5">
      <t>ヨウ</t>
    </rPh>
    <phoneticPr fontId="1"/>
  </si>
  <si>
    <t>φ50～φ100</t>
    <phoneticPr fontId="1"/>
  </si>
  <si>
    <t>ﾌﾗﾝｼﾞ補強金具(TK-06F)</t>
    <rPh sb="6" eb="7">
      <t>ホキョウ</t>
    </rPh>
    <rPh sb="7" eb="9">
      <t>カナグ</t>
    </rPh>
    <phoneticPr fontId="1"/>
  </si>
  <si>
    <t>φ75～φ150</t>
    <phoneticPr fontId="1"/>
  </si>
  <si>
    <t>東洋バルヴ（株）</t>
  </si>
  <si>
    <t>M</t>
    <phoneticPr fontId="1"/>
  </si>
  <si>
    <t>ﾀﾞｸﾀｲﾙ鋳鉄製ﾄﾞﾚｯｻｰ用ﾌｸﾛｼﾞｮｲﾝﾄ</t>
    <rPh sb="6" eb="8">
      <t>チュウテツ</t>
    </rPh>
    <rPh sb="8" eb="9">
      <t>セイ</t>
    </rPh>
    <rPh sb="15" eb="16">
      <t>ヨウ</t>
    </rPh>
    <phoneticPr fontId="1"/>
  </si>
  <si>
    <t>φ75～φ150</t>
    <phoneticPr fontId="1"/>
  </si>
  <si>
    <t>φ75～φ300×φ13</t>
    <phoneticPr fontId="1"/>
  </si>
  <si>
    <t>塩ﾋﾞ管用</t>
    <rPh sb="0" eb="1">
      <t>シオ</t>
    </rPh>
    <rPh sb="3" eb="4">
      <t>カン</t>
    </rPh>
    <rPh sb="4" eb="5">
      <t>ヨウ</t>
    </rPh>
    <phoneticPr fontId="1"/>
  </si>
  <si>
    <t>鋼管用</t>
    <rPh sb="0" eb="2">
      <t>コウカン</t>
    </rPh>
    <rPh sb="2" eb="3">
      <t>ヨウ</t>
    </rPh>
    <phoneticPr fontId="1"/>
  </si>
  <si>
    <t>φ40～φ150×φ13</t>
    <phoneticPr fontId="1"/>
  </si>
  <si>
    <t>水道用ﾎﾟﾘｴﾁﾚﾝ管金属継手（PE継手）ﾒｰﾀ用ｿｹｯﾄ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4" eb="25">
      <t>ヨウ</t>
    </rPh>
    <phoneticPr fontId="1"/>
  </si>
  <si>
    <t>水道用ﾎﾟﾘｴﾁﾚﾝ管金属継手（PE継手）ﾁｰｽﾞ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phoneticPr fontId="1"/>
  </si>
  <si>
    <t>Pﾜﾝ継手C型ﾒｰﾀ用ｿｹｯﾄ</t>
    <rPh sb="3" eb="5">
      <t>ツギテ</t>
    </rPh>
    <rPh sb="6" eb="7">
      <t>カタ</t>
    </rPh>
    <rPh sb="10" eb="11">
      <t>ヨウ</t>
    </rPh>
    <phoneticPr fontId="1"/>
  </si>
  <si>
    <t>Pﾜﾝ継手Ｂ型ﾒｰﾀ用ｿｹｯﾄ</t>
    <rPh sb="3" eb="5">
      <t>ツギテ</t>
    </rPh>
    <rPh sb="6" eb="7">
      <t>カタ</t>
    </rPh>
    <rPh sb="10" eb="11">
      <t>ヨウ</t>
    </rPh>
    <phoneticPr fontId="1"/>
  </si>
  <si>
    <t>水道用ｻﾄﾞﾙ付分水栓　A形　DIP</t>
    <rPh sb="0" eb="3">
      <t>スイドウヨウ</t>
    </rPh>
    <rPh sb="7" eb="8">
      <t>ツキ</t>
    </rPh>
    <rPh sb="8" eb="11">
      <t>ブンスイセン</t>
    </rPh>
    <rPh sb="13" eb="14">
      <t>カタチ</t>
    </rPh>
    <phoneticPr fontId="1"/>
  </si>
  <si>
    <t>水道用ｻﾄﾞﾙ付分水栓　A形　DIP</t>
    <rPh sb="0" eb="3">
      <t>スイドウヨウ</t>
    </rPh>
    <rPh sb="7" eb="8">
      <t>ツキ</t>
    </rPh>
    <rPh sb="8" eb="11">
      <t>ブンスイセン</t>
    </rPh>
    <phoneticPr fontId="1"/>
  </si>
  <si>
    <t>水道用ｻﾄﾞﾙ付分水栓　A形　DIP　S50形</t>
    <rPh sb="0" eb="3">
      <t>スイドウヨウ</t>
    </rPh>
    <rPh sb="7" eb="8">
      <t>ツキ</t>
    </rPh>
    <rPh sb="8" eb="11">
      <t>ブンスイセン</t>
    </rPh>
    <rPh sb="22" eb="23">
      <t>カタチ</t>
    </rPh>
    <phoneticPr fontId="1"/>
  </si>
  <si>
    <t>水道用ｻﾄﾞﾙ付分水栓　A形　VS</t>
    <rPh sb="0" eb="3">
      <t>スイドウヨウ</t>
    </rPh>
    <rPh sb="7" eb="8">
      <t>ツキ</t>
    </rPh>
    <rPh sb="8" eb="11">
      <t>ブンスイセン</t>
    </rPh>
    <phoneticPr fontId="1"/>
  </si>
  <si>
    <t>水道配水用ﾎﾟﾘｴﾁﾚﾝ管類</t>
    <rPh sb="0" eb="2">
      <t>スイドウ</t>
    </rPh>
    <rPh sb="2" eb="5">
      <t>ハイスイヨウ</t>
    </rPh>
    <rPh sb="12" eb="13">
      <t>ルイ</t>
    </rPh>
    <phoneticPr fontId="1"/>
  </si>
  <si>
    <t>水道配水用ﾎﾟﾘｴﾁﾚﾝ管おねじ付融着継手回転型</t>
    <rPh sb="0" eb="2">
      <t>スイドウ</t>
    </rPh>
    <rPh sb="2" eb="5">
      <t>ハイスイヨウ</t>
    </rPh>
    <rPh sb="12" eb="13">
      <t>カン</t>
    </rPh>
    <rPh sb="16" eb="17">
      <t>ツキ</t>
    </rPh>
    <rPh sb="17" eb="19">
      <t>ユウチャク</t>
    </rPh>
    <rPh sb="19" eb="21">
      <t>ツギテ</t>
    </rPh>
    <rPh sb="21" eb="24">
      <t>カイテンガタ</t>
    </rPh>
    <phoneticPr fontId="1"/>
  </si>
  <si>
    <t>水道配水用ﾎﾟﾘｴﾁﾚﾝ管おねじ付ＥＦ変換ｿｹｯﾄ</t>
    <rPh sb="0" eb="2">
      <t>スイドウ</t>
    </rPh>
    <rPh sb="2" eb="5">
      <t>ハイスイヨウ</t>
    </rPh>
    <rPh sb="12" eb="13">
      <t>カン</t>
    </rPh>
    <rPh sb="16" eb="18">
      <t>ＥＦ</t>
    </rPh>
    <rPh sb="18" eb="20">
      <t>ヘンカン</t>
    </rPh>
    <rPh sb="20" eb="24">
      <t>ソケット</t>
    </rPh>
    <phoneticPr fontId="1"/>
  </si>
  <si>
    <t>水道配水用ﾎﾟﾘｴﾁﾚ外ねじ式ﾝEF変換継手</t>
    <rPh sb="11" eb="12">
      <t>ソト</t>
    </rPh>
    <rPh sb="14" eb="15">
      <t>シキ</t>
    </rPh>
    <rPh sb="18" eb="20">
      <t>ヘンカン</t>
    </rPh>
    <rPh sb="20" eb="22">
      <t>ツギテ</t>
    </rPh>
    <phoneticPr fontId="1"/>
  </si>
  <si>
    <t>水道配水用ﾎﾟﾘｴﾁﾚﾝ管ｵﾈｼﾞ付融着継手</t>
    <rPh sb="18" eb="20">
      <t>ユウチャク</t>
    </rPh>
    <phoneticPr fontId="1"/>
  </si>
  <si>
    <t>管端防食継手対応型</t>
    <rPh sb="4" eb="6">
      <t>ツギテ</t>
    </rPh>
    <phoneticPr fontId="1"/>
  </si>
  <si>
    <t>φ40～φ50×φ25</t>
    <phoneticPr fontId="1"/>
  </si>
  <si>
    <t>Q</t>
    <phoneticPr fontId="1"/>
  </si>
  <si>
    <t>給水装置関係資材類</t>
    <rPh sb="0" eb="2">
      <t>キュウスイ</t>
    </rPh>
    <rPh sb="2" eb="4">
      <t>ソウチ</t>
    </rPh>
    <rPh sb="4" eb="6">
      <t>カンケイ</t>
    </rPh>
    <rPh sb="6" eb="8">
      <t>シザイ</t>
    </rPh>
    <rPh sb="8" eb="9">
      <t>ルイ</t>
    </rPh>
    <phoneticPr fontId="1"/>
  </si>
  <si>
    <t>止水栓ﾎﾞｯｸｽ</t>
    <rPh sb="0" eb="3">
      <t>シスイセン</t>
    </rPh>
    <phoneticPr fontId="1"/>
  </si>
  <si>
    <t>CFDS-100×350</t>
    <phoneticPr fontId="1"/>
  </si>
  <si>
    <t>ﾀﾞｸﾀｲﾙ鋳鉄製</t>
    <rPh sb="6" eb="8">
      <t>チュウテツ</t>
    </rPh>
    <rPh sb="8" eb="9">
      <t>セイ</t>
    </rPh>
    <phoneticPr fontId="1"/>
  </si>
  <si>
    <t>FCD止水栓ﾎﾞｯｸｽ</t>
    <rPh sb="3" eb="6">
      <t>シスイセン</t>
    </rPh>
    <phoneticPr fontId="1"/>
  </si>
  <si>
    <t>HRSA　100×300 BL</t>
    <phoneticPr fontId="1"/>
  </si>
  <si>
    <t>私設仕切弁用ﾊｯﾄ式円形鉄蓋</t>
    <rPh sb="0" eb="2">
      <t>シセツ</t>
    </rPh>
    <rPh sb="2" eb="5">
      <t>シキリベン</t>
    </rPh>
    <rPh sb="5" eb="6">
      <t>ヨウ</t>
    </rPh>
    <rPh sb="9" eb="10">
      <t>シキ</t>
    </rPh>
    <rPh sb="10" eb="12">
      <t>エンケイ</t>
    </rPh>
    <rPh sb="12" eb="14">
      <t>テツブタ</t>
    </rPh>
    <phoneticPr fontId="1"/>
  </si>
  <si>
    <t>２号</t>
    <rPh sb="1" eb="2">
      <t>ゴウ</t>
    </rPh>
    <phoneticPr fontId="1"/>
  </si>
  <si>
    <t>CVOS-21G-15L</t>
    <phoneticPr fontId="1"/>
  </si>
  <si>
    <t>円形１号</t>
    <rPh sb="0" eb="2">
      <t>エンケイ</t>
    </rPh>
    <rPh sb="3" eb="4">
      <t>ゴウ</t>
    </rPh>
    <phoneticPr fontId="1"/>
  </si>
  <si>
    <t>T-2 市章入</t>
    <rPh sb="4" eb="6">
      <t>シショウ</t>
    </rPh>
    <rPh sb="6" eb="7">
      <t>イ</t>
    </rPh>
    <phoneticPr fontId="1"/>
  </si>
  <si>
    <t>T-2</t>
    <phoneticPr fontId="1"/>
  </si>
  <si>
    <t>T-25</t>
    <phoneticPr fontId="1"/>
  </si>
  <si>
    <t>NCP・20D1</t>
    <phoneticPr fontId="1"/>
  </si>
  <si>
    <t>NCP・25D1</t>
    <phoneticPr fontId="1"/>
  </si>
  <si>
    <t>NCP・30D1</t>
    <phoneticPr fontId="1"/>
  </si>
  <si>
    <t>φ13～φ20</t>
    <phoneticPr fontId="1"/>
  </si>
  <si>
    <t>φ25</t>
    <phoneticPr fontId="1"/>
  </si>
  <si>
    <t>φ30</t>
    <phoneticPr fontId="1"/>
  </si>
  <si>
    <t>T-2 市章入</t>
    <phoneticPr fontId="1"/>
  </si>
  <si>
    <t>T-2 市章入</t>
    <phoneticPr fontId="1"/>
  </si>
  <si>
    <t>MR-1L-10L－F1W1</t>
    <phoneticPr fontId="1"/>
  </si>
  <si>
    <t>MR-2L-10L－F1W1</t>
    <phoneticPr fontId="1"/>
  </si>
  <si>
    <t>MR-3L-10L－F1W1</t>
    <phoneticPr fontId="1"/>
  </si>
  <si>
    <t>MR-4L-10L－F1W1</t>
    <phoneticPr fontId="1"/>
  </si>
  <si>
    <t>φ100</t>
    <phoneticPr fontId="1"/>
  </si>
  <si>
    <t>φ50～φ75</t>
    <phoneticPr fontId="1"/>
  </si>
  <si>
    <t>φ40</t>
    <phoneticPr fontId="1"/>
  </si>
  <si>
    <t>三原市型ﾌﾟﾚｰﾄ付</t>
    <phoneticPr fontId="1"/>
  </si>
  <si>
    <t>MR-1-200B</t>
    <phoneticPr fontId="1"/>
  </si>
  <si>
    <t>MR-1-200BM</t>
    <phoneticPr fontId="1"/>
  </si>
  <si>
    <t>MR-1-300DM</t>
    <phoneticPr fontId="1"/>
  </si>
  <si>
    <t>MR-1-50K</t>
    <phoneticPr fontId="1"/>
  </si>
  <si>
    <t>量水器用ﾚｼﾞﾝｺﾝｸﾘｰﾄ製ﾎﾞｯｸｽ</t>
    <rPh sb="0" eb="3">
      <t>リョウスイキ</t>
    </rPh>
    <rPh sb="3" eb="4">
      <t>ヨウ</t>
    </rPh>
    <phoneticPr fontId="1"/>
  </si>
  <si>
    <t>量水器用ﾚｼﾞﾝｺﾝｸﾘｰﾄ製ﾎﾞｯｸｽ調整ﾘﾝｸﾞ</t>
    <rPh sb="0" eb="3">
      <t>リョウスイキ</t>
    </rPh>
    <rPh sb="3" eb="4">
      <t>ヨウ</t>
    </rPh>
    <rPh sb="20" eb="22">
      <t>チョウセイ</t>
    </rPh>
    <phoneticPr fontId="1"/>
  </si>
  <si>
    <t>MR-2-200B</t>
    <phoneticPr fontId="1"/>
  </si>
  <si>
    <t>MR-2-200BM</t>
    <phoneticPr fontId="1"/>
  </si>
  <si>
    <t>MR-2-300DM</t>
    <phoneticPr fontId="1"/>
  </si>
  <si>
    <t>MR-2-100K</t>
    <phoneticPr fontId="1"/>
  </si>
  <si>
    <t>MR-2-400A</t>
    <phoneticPr fontId="1"/>
  </si>
  <si>
    <t>MR-2-400AM</t>
    <phoneticPr fontId="1"/>
  </si>
  <si>
    <t>MR-1-400A</t>
    <phoneticPr fontId="1"/>
  </si>
  <si>
    <t>MR-1-400AM</t>
    <phoneticPr fontId="1"/>
  </si>
  <si>
    <t>MR-2-50K</t>
    <phoneticPr fontId="1"/>
  </si>
  <si>
    <t>MR-3-400A</t>
    <phoneticPr fontId="1"/>
  </si>
  <si>
    <t>MR-3-400AM</t>
    <phoneticPr fontId="1"/>
  </si>
  <si>
    <t>MR-3-200B</t>
    <phoneticPr fontId="1"/>
  </si>
  <si>
    <t>MR-3-200BM</t>
    <phoneticPr fontId="1"/>
  </si>
  <si>
    <t>MR-3-300DM</t>
    <phoneticPr fontId="1"/>
  </si>
  <si>
    <t>MR-3-30K</t>
    <phoneticPr fontId="1"/>
  </si>
  <si>
    <t>MR-3-50K</t>
    <phoneticPr fontId="1"/>
  </si>
  <si>
    <t>MR-3-100K</t>
    <phoneticPr fontId="1"/>
  </si>
  <si>
    <t>MR-4-400A</t>
    <phoneticPr fontId="1"/>
  </si>
  <si>
    <t>MR-4-400AM</t>
    <phoneticPr fontId="1"/>
  </si>
  <si>
    <t>MR-4-200B</t>
    <phoneticPr fontId="1"/>
  </si>
  <si>
    <t>MR-4-200BM</t>
    <phoneticPr fontId="1"/>
  </si>
  <si>
    <t>MR-4-300DM</t>
    <phoneticPr fontId="1"/>
  </si>
  <si>
    <t>MR-4-50K</t>
    <phoneticPr fontId="1"/>
  </si>
  <si>
    <t>ﾄﾞﾚｯｻｰ用ﾌｸﾛｼﾞｮｲﾝﾄ(TH-60D)</t>
    <rPh sb="6" eb="7">
      <t>ヨウ</t>
    </rPh>
    <phoneticPr fontId="1"/>
  </si>
  <si>
    <t>水道用ﾎﾟﾘｴﾁﾚﾝ管金属継手　NPJ　ﾒｰﾀ用</t>
    <rPh sb="23" eb="24">
      <t>ヨウ</t>
    </rPh>
    <phoneticPr fontId="1"/>
  </si>
  <si>
    <t>水道用ﾎﾟﾘｴﾁﾚﾝ管砲金製ﾒｰﾀｰ用ｿｹｯﾄ</t>
    <rPh sb="0" eb="3">
      <t>スイドウヨウ</t>
    </rPh>
    <rPh sb="10" eb="11">
      <t>カン</t>
    </rPh>
    <rPh sb="12" eb="13">
      <t>セイ</t>
    </rPh>
    <rPh sb="13" eb="17">
      <t>メーター</t>
    </rPh>
    <rPh sb="18" eb="22">
      <t>ソケット</t>
    </rPh>
    <phoneticPr fontId="1"/>
  </si>
  <si>
    <t>水道用ﾎﾟﾘｴﾁﾚﾝ管砲金製ﾁｰｽﾞ</t>
    <rPh sb="0" eb="3">
      <t>スイドウヨウ</t>
    </rPh>
    <rPh sb="10" eb="11">
      <t>カン</t>
    </rPh>
    <phoneticPr fontId="1"/>
  </si>
  <si>
    <t>水道用ﾎﾟﾘｴﾁﾚﾝ管金属継手　NPJ　異径ﾁｰｽﾞ</t>
    <rPh sb="20" eb="21">
      <t>ケイ</t>
    </rPh>
    <rPh sb="21" eb="24">
      <t>チーズ</t>
    </rPh>
    <phoneticPr fontId="1"/>
  </si>
  <si>
    <t>水道用ﾎﾟﾘｴﾁﾚﾝ管砲金製径違いﾁｰｽﾞ</t>
    <rPh sb="0" eb="3">
      <t>スイドウヨウ</t>
    </rPh>
    <rPh sb="10" eb="11">
      <t>カン</t>
    </rPh>
    <phoneticPr fontId="1"/>
  </si>
  <si>
    <t>水道用ﾎﾟﾘｴﾁﾚﾝ管砲金製径違いｿｹｯﾄ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</si>
  <si>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水道用ﾎﾟﾘｴﾁﾚﾝ管金属継手　NPJ　異径ｿｹｯﾄ</t>
    <rPh sb="20" eb="21">
      <t>ケイ</t>
    </rPh>
    <rPh sb="21" eb="25">
      <t>ソケット</t>
    </rPh>
    <phoneticPr fontId="1"/>
  </si>
  <si>
    <t>水道用ﾎﾟﾘｴﾁﾚﾝ管砲金製ﾒｰﾀ用ｿｹｯﾄ</t>
    <rPh sb="0" eb="3">
      <t>スイドウヨウ</t>
    </rPh>
    <rPh sb="10" eb="11">
      <t>カン</t>
    </rPh>
    <rPh sb="11" eb="13">
      <t>ホウキン</t>
    </rPh>
    <rPh sb="13" eb="14">
      <t>セイ</t>
    </rPh>
    <rPh sb="17" eb="18">
      <t>ヨウ</t>
    </rPh>
    <phoneticPr fontId="1"/>
  </si>
  <si>
    <t>ﾜﾝﾀｯﾁ継手　NOJ　ﾒｰﾀ用</t>
    <rPh sb="5" eb="6">
      <t>ツギ</t>
    </rPh>
    <rPh sb="6" eb="7">
      <t>テ</t>
    </rPh>
    <rPh sb="15" eb="16">
      <t>ヨウ</t>
    </rPh>
    <phoneticPr fontId="1"/>
  </si>
  <si>
    <t>ﾜﾝﾀｯﾁ継手　NOJ　ﾁｰｽﾞ</t>
    <rPh sb="5" eb="6">
      <t>ツギ</t>
    </rPh>
    <rPh sb="6" eb="7">
      <t>テ</t>
    </rPh>
    <phoneticPr fontId="1"/>
  </si>
  <si>
    <t>コード番号</t>
    <rPh sb="3" eb="4">
      <t>バン</t>
    </rPh>
    <rPh sb="4" eb="5">
      <t>ゴウ</t>
    </rPh>
    <phoneticPr fontId="1"/>
  </si>
  <si>
    <t>φ300</t>
    <phoneticPr fontId="1"/>
  </si>
  <si>
    <t>【ダクタイル鋳鉄管類】</t>
    <rPh sb="6" eb="8">
      <t>チュウテツ</t>
    </rPh>
    <rPh sb="8" eb="9">
      <t>カン</t>
    </rPh>
    <rPh sb="9" eb="10">
      <t>ルイ</t>
    </rPh>
    <phoneticPr fontId="1"/>
  </si>
  <si>
    <t>分類</t>
    <rPh sb="0" eb="2">
      <t>ブンルイ</t>
    </rPh>
    <phoneticPr fontId="1"/>
  </si>
  <si>
    <t>直管類</t>
    <rPh sb="0" eb="1">
      <t>チョク</t>
    </rPh>
    <rPh sb="1" eb="2">
      <t>カン</t>
    </rPh>
    <rPh sb="2" eb="3">
      <t>ルイ</t>
    </rPh>
    <phoneticPr fontId="1"/>
  </si>
  <si>
    <t>GX形ﾀﾞｸﾀｲﾙ直管</t>
    <rPh sb="2" eb="3">
      <t>カタ</t>
    </rPh>
    <rPh sb="9" eb="10">
      <t>チョク</t>
    </rPh>
    <rPh sb="10" eb="11">
      <t>カン</t>
    </rPh>
    <phoneticPr fontId="1"/>
  </si>
  <si>
    <t>異形管類</t>
    <rPh sb="0" eb="1">
      <t>イ</t>
    </rPh>
    <rPh sb="1" eb="2">
      <t>ケイ</t>
    </rPh>
    <rPh sb="2" eb="3">
      <t>カン</t>
    </rPh>
    <rPh sb="3" eb="4">
      <t>ルイ</t>
    </rPh>
    <phoneticPr fontId="1"/>
  </si>
  <si>
    <t>二受T字管</t>
    <rPh sb="0" eb="1">
      <t>ニ</t>
    </rPh>
    <rPh sb="1" eb="2">
      <t>ウ</t>
    </rPh>
    <rPh sb="3" eb="4">
      <t>ジ</t>
    </rPh>
    <rPh sb="4" eb="5">
      <t>カン</t>
    </rPh>
    <phoneticPr fontId="1"/>
  </si>
  <si>
    <t>規 格 呼 称</t>
    <rPh sb="0" eb="1">
      <t>キ</t>
    </rPh>
    <rPh sb="2" eb="3">
      <t>カク</t>
    </rPh>
    <rPh sb="4" eb="5">
      <t>コ</t>
    </rPh>
    <rPh sb="6" eb="7">
      <t>ショウ</t>
    </rPh>
    <phoneticPr fontId="5"/>
  </si>
  <si>
    <t>呼 び 径 ・ 形 状 等</t>
    <rPh sb="0" eb="1">
      <t>ヨ</t>
    </rPh>
    <rPh sb="4" eb="5">
      <t>ケイ</t>
    </rPh>
    <rPh sb="8" eb="9">
      <t>カタ</t>
    </rPh>
    <rPh sb="10" eb="11">
      <t>ジョウ</t>
    </rPh>
    <rPh sb="12" eb="13">
      <t>ナド</t>
    </rPh>
    <phoneticPr fontId="1"/>
  </si>
  <si>
    <t>009D0215</t>
    <phoneticPr fontId="1"/>
  </si>
  <si>
    <t>継　輪</t>
    <rPh sb="0" eb="1">
      <t>ツギ</t>
    </rPh>
    <rPh sb="2" eb="3">
      <t>ワ</t>
    </rPh>
    <phoneticPr fontId="1"/>
  </si>
  <si>
    <t>両受短管</t>
    <rPh sb="0" eb="1">
      <t>リョウ</t>
    </rPh>
    <rPh sb="1" eb="2">
      <t>ウ</t>
    </rPh>
    <rPh sb="2" eb="3">
      <t>タン</t>
    </rPh>
    <rPh sb="3" eb="4">
      <t>カン</t>
    </rPh>
    <phoneticPr fontId="1"/>
  </si>
  <si>
    <t>短管1号</t>
    <rPh sb="0" eb="1">
      <t>タン</t>
    </rPh>
    <rPh sb="1" eb="2">
      <t>カン</t>
    </rPh>
    <rPh sb="3" eb="4">
      <t>ゴウ</t>
    </rPh>
    <phoneticPr fontId="1"/>
  </si>
  <si>
    <t>大　分　類</t>
    <rPh sb="0" eb="1">
      <t>ダイ</t>
    </rPh>
    <rPh sb="2" eb="3">
      <t>フン</t>
    </rPh>
    <rPh sb="4" eb="5">
      <t>ルイ</t>
    </rPh>
    <phoneticPr fontId="1"/>
  </si>
  <si>
    <t>小　分　類</t>
    <rPh sb="0" eb="1">
      <t>ショウ</t>
    </rPh>
    <rPh sb="2" eb="3">
      <t>フン</t>
    </rPh>
    <rPh sb="4" eb="5">
      <t>ルイ</t>
    </rPh>
    <phoneticPr fontId="1"/>
  </si>
  <si>
    <t xml:space="preserve">ﾀﾞｸﾀｲﾙ鋳鉄管
</t>
    <rPh sb="6" eb="8">
      <t>チュウテツ</t>
    </rPh>
    <rPh sb="8" eb="9">
      <t>カン</t>
    </rPh>
    <phoneticPr fontId="1"/>
  </si>
  <si>
    <t>7.5K 形式2</t>
    <rPh sb="5" eb="7">
      <t>ケイシキ</t>
    </rPh>
    <phoneticPr fontId="1"/>
  </si>
  <si>
    <t>10K 形式2</t>
    <rPh sb="4" eb="6">
      <t>ケイシキ</t>
    </rPh>
    <phoneticPr fontId="1"/>
  </si>
  <si>
    <t>ﾌﾗﾝｼﾞ付T字管</t>
    <rPh sb="5" eb="6">
      <t>ツキ</t>
    </rPh>
    <rPh sb="7" eb="8">
      <t>ジ</t>
    </rPh>
    <rPh sb="8" eb="9">
      <t>カン</t>
    </rPh>
    <phoneticPr fontId="1"/>
  </si>
  <si>
    <t>10K 形式2</t>
    <phoneticPr fontId="1"/>
  </si>
  <si>
    <t xml:space="preserve">片落管
</t>
    <rPh sb="0" eb="1">
      <t>カタ</t>
    </rPh>
    <rPh sb="1" eb="2">
      <t>オ</t>
    </rPh>
    <rPh sb="2" eb="3">
      <t>カン</t>
    </rPh>
    <phoneticPr fontId="1"/>
  </si>
  <si>
    <t>受挿し管</t>
    <rPh sb="0" eb="1">
      <t>ウ</t>
    </rPh>
    <rPh sb="1" eb="2">
      <t>サ</t>
    </rPh>
    <rPh sb="3" eb="4">
      <t>カン</t>
    </rPh>
    <phoneticPr fontId="1"/>
  </si>
  <si>
    <t>挿し受管</t>
    <rPh sb="0" eb="1">
      <t>サ</t>
    </rPh>
    <rPh sb="2" eb="3">
      <t>ウ</t>
    </rPh>
    <rPh sb="3" eb="4">
      <t>カン</t>
    </rPh>
    <phoneticPr fontId="1"/>
  </si>
  <si>
    <t xml:space="preserve">両受曲管
</t>
    <rPh sb="0" eb="1">
      <t>リョウ</t>
    </rPh>
    <rPh sb="1" eb="2">
      <t>ウ</t>
    </rPh>
    <rPh sb="2" eb="3">
      <t>キョク</t>
    </rPh>
    <rPh sb="3" eb="4">
      <t>カン</t>
    </rPh>
    <phoneticPr fontId="1"/>
  </si>
  <si>
    <t>45°曲管</t>
    <rPh sb="3" eb="4">
      <t>キョク</t>
    </rPh>
    <rPh sb="4" eb="5">
      <t>カン</t>
    </rPh>
    <phoneticPr fontId="1"/>
  </si>
  <si>
    <t>22 1/2°曲管</t>
    <rPh sb="7" eb="8">
      <t>キョク</t>
    </rPh>
    <rPh sb="8" eb="9">
      <t>カン</t>
    </rPh>
    <phoneticPr fontId="1"/>
  </si>
  <si>
    <t>22 1/2°曲管</t>
    <phoneticPr fontId="1"/>
  </si>
  <si>
    <t>片受曲管</t>
    <rPh sb="0" eb="1">
      <t>カタ</t>
    </rPh>
    <rPh sb="1" eb="2">
      <t>ウ</t>
    </rPh>
    <rPh sb="2" eb="3">
      <t>キョク</t>
    </rPh>
    <rPh sb="3" eb="4">
      <t>カン</t>
    </rPh>
    <phoneticPr fontId="1"/>
  </si>
  <si>
    <t>90°曲管</t>
    <rPh sb="3" eb="4">
      <t>キョク</t>
    </rPh>
    <rPh sb="4" eb="5">
      <t>カン</t>
    </rPh>
    <phoneticPr fontId="1"/>
  </si>
  <si>
    <t>11 1/4°曲管</t>
    <rPh sb="7" eb="8">
      <t>キョク</t>
    </rPh>
    <rPh sb="8" eb="9">
      <t>カン</t>
    </rPh>
    <phoneticPr fontId="1"/>
  </si>
  <si>
    <t>5 5/8°曲管</t>
    <rPh sb="6" eb="7">
      <t>キョク</t>
    </rPh>
    <rPh sb="7" eb="8">
      <t>カン</t>
    </rPh>
    <phoneticPr fontId="1"/>
  </si>
  <si>
    <t>浅層埋設型
ﾌﾗﾝｼﾞ付T字管</t>
    <rPh sb="0" eb="1">
      <t>アサ</t>
    </rPh>
    <rPh sb="1" eb="2">
      <t>ソウ</t>
    </rPh>
    <rPh sb="2" eb="4">
      <t>マイセツ</t>
    </rPh>
    <rPh sb="4" eb="5">
      <t>カタ</t>
    </rPh>
    <rPh sb="11" eb="12">
      <t>ツキ</t>
    </rPh>
    <rPh sb="13" eb="14">
      <t>ジ</t>
    </rPh>
    <rPh sb="14" eb="15">
      <t>カン</t>
    </rPh>
    <phoneticPr fontId="1"/>
  </si>
  <si>
    <t>7,5K 形式2</t>
    <rPh sb="5" eb="7">
      <t>ケイシキ</t>
    </rPh>
    <phoneticPr fontId="1"/>
  </si>
  <si>
    <t>うず巻式
ﾌﾗﾝｼﾞ付T字管</t>
    <rPh sb="2" eb="3">
      <t>マ</t>
    </rPh>
    <rPh sb="3" eb="4">
      <t>シキ</t>
    </rPh>
    <rPh sb="10" eb="11">
      <t>ツキ</t>
    </rPh>
    <rPh sb="12" eb="13">
      <t>ジ</t>
    </rPh>
    <rPh sb="13" eb="14">
      <t>カン</t>
    </rPh>
    <phoneticPr fontId="1"/>
  </si>
  <si>
    <t>7.5K 形式2</t>
    <phoneticPr fontId="1"/>
  </si>
  <si>
    <t>短管2号</t>
    <rPh sb="0" eb="1">
      <t>タン</t>
    </rPh>
    <rPh sb="1" eb="2">
      <t>カン</t>
    </rPh>
    <rPh sb="3" eb="4">
      <t>ゴウ</t>
    </rPh>
    <phoneticPr fontId="1"/>
  </si>
  <si>
    <t>7.5K 形式2</t>
    <phoneticPr fontId="1"/>
  </si>
  <si>
    <t>10K 形式2</t>
    <phoneticPr fontId="1"/>
  </si>
  <si>
    <t>乙字管</t>
    <rPh sb="0" eb="1">
      <t>オツ</t>
    </rPh>
    <rPh sb="1" eb="2">
      <t>ジ</t>
    </rPh>
    <rPh sb="2" eb="3">
      <t>カン</t>
    </rPh>
    <phoneticPr fontId="1"/>
  </si>
  <si>
    <t>H300</t>
    <phoneticPr fontId="1"/>
  </si>
  <si>
    <t>H450</t>
    <phoneticPr fontId="1"/>
  </si>
  <si>
    <t>帽</t>
    <rPh sb="0" eb="1">
      <t>ボウ</t>
    </rPh>
    <phoneticPr fontId="1"/>
  </si>
  <si>
    <t>接合部品</t>
    <rPh sb="0" eb="2">
      <t>セツゴウ</t>
    </rPh>
    <rPh sb="2" eb="4">
      <t>ブヒン</t>
    </rPh>
    <phoneticPr fontId="1"/>
  </si>
  <si>
    <t>異形管用</t>
    <rPh sb="0" eb="1">
      <t>イ</t>
    </rPh>
    <rPh sb="1" eb="2">
      <t>ケイ</t>
    </rPh>
    <rPh sb="2" eb="3">
      <t>カン</t>
    </rPh>
    <rPh sb="3" eb="4">
      <t>ヨウ</t>
    </rPh>
    <phoneticPr fontId="1"/>
  </si>
  <si>
    <t>P-Link</t>
    <phoneticPr fontId="1"/>
  </si>
  <si>
    <t>GX形ダクタイル鋳鉄管</t>
    <rPh sb="2" eb="3">
      <t>カタ</t>
    </rPh>
    <rPh sb="8" eb="10">
      <t>チュウテツ</t>
    </rPh>
    <rPh sb="10" eb="11">
      <t>カン</t>
    </rPh>
    <phoneticPr fontId="1"/>
  </si>
  <si>
    <t>栓</t>
    <rPh sb="0" eb="1">
      <t>セン</t>
    </rPh>
    <phoneticPr fontId="1"/>
  </si>
  <si>
    <t>直管用</t>
    <rPh sb="0" eb="1">
      <t>チョク</t>
    </rPh>
    <rPh sb="1" eb="2">
      <t>カン</t>
    </rPh>
    <rPh sb="2" eb="3">
      <t>ヨウ</t>
    </rPh>
    <phoneticPr fontId="1"/>
  </si>
  <si>
    <t>特殊押輪</t>
    <rPh sb="0" eb="2">
      <t>トクシュ</t>
    </rPh>
    <rPh sb="2" eb="3">
      <t>オシ</t>
    </rPh>
    <rPh sb="3" eb="4">
      <t>ワ</t>
    </rPh>
    <phoneticPr fontId="1"/>
  </si>
  <si>
    <t>継輪用</t>
    <rPh sb="0" eb="1">
      <t>ツギ</t>
    </rPh>
    <rPh sb="1" eb="2">
      <t>ワ</t>
    </rPh>
    <rPh sb="2" eb="3">
      <t>ヨウ</t>
    </rPh>
    <phoneticPr fontId="1"/>
  </si>
  <si>
    <t>内面ｴﾎﾟｷｼ樹脂粉体</t>
    <rPh sb="1" eb="2">
      <t>ナイメン</t>
    </rPh>
    <rPh sb="7" eb="9">
      <t>ジュシ</t>
    </rPh>
    <rPh sb="9" eb="10">
      <t>コナ</t>
    </rPh>
    <rPh sb="10" eb="11">
      <t>カラダ</t>
    </rPh>
    <phoneticPr fontId="1"/>
  </si>
  <si>
    <t>三受十字管</t>
    <rPh sb="0" eb="1">
      <t>サン</t>
    </rPh>
    <rPh sb="1" eb="2">
      <t>ウ</t>
    </rPh>
    <rPh sb="2" eb="3">
      <t>ジュウ</t>
    </rPh>
    <rPh sb="3" eb="4">
      <t>ジ</t>
    </rPh>
    <rPh sb="4" eb="5">
      <t>カン</t>
    </rPh>
    <phoneticPr fontId="1"/>
  </si>
  <si>
    <t>22 1/2°曲管</t>
    <phoneticPr fontId="1"/>
  </si>
  <si>
    <t>排水T字管</t>
    <rPh sb="0" eb="2">
      <t>ハイスイ</t>
    </rPh>
    <rPh sb="3" eb="4">
      <t>ジ</t>
    </rPh>
    <rPh sb="4" eb="5">
      <t>カン</t>
    </rPh>
    <phoneticPr fontId="1"/>
  </si>
  <si>
    <t>栓</t>
    <rPh sb="0" eb="1">
      <t>セン</t>
    </rPh>
    <phoneticPr fontId="1"/>
  </si>
  <si>
    <t>異種管継手</t>
    <rPh sb="0" eb="2">
      <t>イシュ</t>
    </rPh>
    <rPh sb="2" eb="3">
      <t>カン</t>
    </rPh>
    <rPh sb="3" eb="4">
      <t>ツギ</t>
    </rPh>
    <rPh sb="4" eb="5">
      <t>テ</t>
    </rPh>
    <phoneticPr fontId="1"/>
  </si>
  <si>
    <t>挿し口ﾘﾝｸﾞ</t>
    <rPh sb="0" eb="1">
      <t>サ</t>
    </rPh>
    <rPh sb="2" eb="3">
      <t>クチ</t>
    </rPh>
    <phoneticPr fontId="1"/>
  </si>
  <si>
    <t>継輪用挿し口ﾘﾝｸﾞ</t>
    <rPh sb="0" eb="1">
      <t>ツギ</t>
    </rPh>
    <rPh sb="1" eb="2">
      <t>ワ</t>
    </rPh>
    <rPh sb="2" eb="3">
      <t>ヨウ</t>
    </rPh>
    <rPh sb="3" eb="4">
      <t>サ</t>
    </rPh>
    <rPh sb="5" eb="6">
      <t>クチ</t>
    </rPh>
    <phoneticPr fontId="1"/>
  </si>
  <si>
    <t>特殊割押輪</t>
    <rPh sb="0" eb="2">
      <t>トクシュ</t>
    </rPh>
    <rPh sb="2" eb="3">
      <t>ワリ</t>
    </rPh>
    <rPh sb="3" eb="4">
      <t>オシ</t>
    </rPh>
    <rPh sb="4" eb="5">
      <t>ワ</t>
    </rPh>
    <phoneticPr fontId="1"/>
  </si>
  <si>
    <t>NS形ダクタイル鋳鉄管</t>
    <rPh sb="2" eb="3">
      <t>カタ</t>
    </rPh>
    <rPh sb="8" eb="10">
      <t>チュウテツ</t>
    </rPh>
    <rPh sb="10" eb="11">
      <t>カン</t>
    </rPh>
    <phoneticPr fontId="1"/>
  </si>
  <si>
    <t>内面ｴﾎﾟｷｼ樹脂粉体</t>
    <phoneticPr fontId="1"/>
  </si>
  <si>
    <t>二受T字管</t>
    <rPh sb="0" eb="1">
      <t>ニ</t>
    </rPh>
    <rPh sb="1" eb="2">
      <t>ウ</t>
    </rPh>
    <rPh sb="3" eb="4">
      <t>ジ</t>
    </rPh>
    <rPh sb="4" eb="5">
      <t>カン</t>
    </rPh>
    <phoneticPr fontId="1"/>
  </si>
  <si>
    <t>90°曲管</t>
    <phoneticPr fontId="1"/>
  </si>
  <si>
    <t>片受曲管</t>
    <rPh sb="0" eb="1">
      <t>カタ</t>
    </rPh>
    <rPh sb="1" eb="2">
      <t>ウ</t>
    </rPh>
    <rPh sb="2" eb="3">
      <t>キョク</t>
    </rPh>
    <rPh sb="3" eb="4">
      <t>カン</t>
    </rPh>
    <phoneticPr fontId="1"/>
  </si>
  <si>
    <t>45°曲管</t>
    <phoneticPr fontId="1"/>
  </si>
  <si>
    <t>11 1/4°曲管</t>
    <phoneticPr fontId="1"/>
  </si>
  <si>
    <t>ﾌﾗﾝｼﾞ付T字管</t>
    <phoneticPr fontId="1"/>
  </si>
  <si>
    <t>10K 形式2</t>
    <phoneticPr fontId="1"/>
  </si>
  <si>
    <t>継　輪</t>
    <rPh sb="0" eb="1">
      <t>ツギ</t>
    </rPh>
    <rPh sb="2" eb="3">
      <t>ワ</t>
    </rPh>
    <phoneticPr fontId="1"/>
  </si>
  <si>
    <t>両受短管</t>
    <rPh sb="0" eb="1">
      <t>リョウ</t>
    </rPh>
    <rPh sb="1" eb="2">
      <t>ウ</t>
    </rPh>
    <rPh sb="2" eb="3">
      <t>タン</t>
    </rPh>
    <rPh sb="3" eb="4">
      <t>カン</t>
    </rPh>
    <phoneticPr fontId="1"/>
  </si>
  <si>
    <t>短管1号</t>
    <phoneticPr fontId="1"/>
  </si>
  <si>
    <t>短管2号</t>
    <phoneticPr fontId="1"/>
  </si>
  <si>
    <t>GX受)×S50(挿)</t>
    <rPh sb="2" eb="3">
      <t>ウ</t>
    </rPh>
    <rPh sb="9" eb="10">
      <t>サ</t>
    </rPh>
    <phoneticPr fontId="1"/>
  </si>
  <si>
    <t>GX(挿)×S50(受)</t>
    <rPh sb="3" eb="4">
      <t>サ</t>
    </rPh>
    <rPh sb="10" eb="11">
      <t>ウ</t>
    </rPh>
    <phoneticPr fontId="1"/>
  </si>
  <si>
    <t>ｺﾞﾑ輪</t>
    <rPh sb="3" eb="4">
      <t>ワ</t>
    </rPh>
    <phoneticPr fontId="1"/>
  </si>
  <si>
    <t>抜止め押輪</t>
    <rPh sb="0" eb="1">
      <t>ヌ</t>
    </rPh>
    <rPh sb="1" eb="2">
      <t>ト</t>
    </rPh>
    <rPh sb="3" eb="4">
      <t>オ</t>
    </rPh>
    <rPh sb="4" eb="5">
      <t>ワ</t>
    </rPh>
    <phoneticPr fontId="1"/>
  </si>
  <si>
    <t>S50形ダクタイル鋳鉄管</t>
    <rPh sb="3" eb="4">
      <t>カタ</t>
    </rPh>
    <rPh sb="9" eb="11">
      <t>チュウテツ</t>
    </rPh>
    <rPh sb="11" eb="12">
      <t>カン</t>
    </rPh>
    <phoneticPr fontId="1"/>
  </si>
  <si>
    <t>直管類</t>
    <rPh sb="0" eb="1">
      <t>チョク</t>
    </rPh>
    <rPh sb="1" eb="2">
      <t>カン</t>
    </rPh>
    <rPh sb="2" eb="3">
      <t>ルイ</t>
    </rPh>
    <phoneticPr fontId="1"/>
  </si>
  <si>
    <t>内面ﾓﾙﾀﾙﾗｲﾆﾝｸﾞ</t>
    <phoneticPr fontId="1"/>
  </si>
  <si>
    <t>内面ｴﾎﾟｷｼ樹脂粉体</t>
    <phoneticPr fontId="1"/>
  </si>
  <si>
    <t>VCｼﾞｮｲﾝﾄ</t>
    <phoneticPr fontId="1"/>
  </si>
  <si>
    <t>VCｼﾞｮｲﾝﾄ片落管</t>
    <rPh sb="8" eb="9">
      <t>カタ</t>
    </rPh>
    <rPh sb="9" eb="10">
      <t>オ</t>
    </rPh>
    <rPh sb="10" eb="11">
      <t>カン</t>
    </rPh>
    <phoneticPr fontId="1"/>
  </si>
  <si>
    <t>VC短管１号</t>
    <rPh sb="2" eb="3">
      <t>タン</t>
    </rPh>
    <rPh sb="3" eb="4">
      <t>カン</t>
    </rPh>
    <rPh sb="5" eb="6">
      <t>ゴウ</t>
    </rPh>
    <phoneticPr fontId="1"/>
  </si>
  <si>
    <t>VC短管１号片落</t>
    <rPh sb="2" eb="3">
      <t>タン</t>
    </rPh>
    <rPh sb="3" eb="4">
      <t>カン</t>
    </rPh>
    <rPh sb="5" eb="6">
      <t>ゴウ</t>
    </rPh>
    <rPh sb="6" eb="7">
      <t>カタ</t>
    </rPh>
    <rPh sb="7" eb="8">
      <t>オ</t>
    </rPh>
    <phoneticPr fontId="1"/>
  </si>
  <si>
    <t>ﾌﾗﾝｼﾞ短管</t>
    <rPh sb="5" eb="6">
      <t>タン</t>
    </rPh>
    <rPh sb="6" eb="7">
      <t>カン</t>
    </rPh>
    <phoneticPr fontId="1"/>
  </si>
  <si>
    <t>ﾌﾗﾝｼﾞ蓋</t>
    <rPh sb="5" eb="6">
      <t>フタ</t>
    </rPh>
    <phoneticPr fontId="1"/>
  </si>
  <si>
    <t>7.5K 形式1</t>
    <rPh sb="5" eb="7">
      <t>ケイシキ</t>
    </rPh>
    <phoneticPr fontId="1"/>
  </si>
  <si>
    <t>10K 形式1</t>
    <rPh sb="4" eb="6">
      <t>ケイシキ</t>
    </rPh>
    <phoneticPr fontId="1"/>
  </si>
  <si>
    <t>特殊押輪</t>
    <rPh sb="0" eb="2">
      <t>トクシュ</t>
    </rPh>
    <rPh sb="2" eb="3">
      <t>オシ</t>
    </rPh>
    <rPh sb="3" eb="4">
      <t>ワ</t>
    </rPh>
    <phoneticPr fontId="1"/>
  </si>
  <si>
    <t>A･K形用</t>
    <rPh sb="3" eb="4">
      <t>カタ</t>
    </rPh>
    <rPh sb="4" eb="5">
      <t>ヨウ</t>
    </rPh>
    <phoneticPr fontId="1"/>
  </si>
  <si>
    <t>K形用半周</t>
    <rPh sb="1" eb="2">
      <t>カタ</t>
    </rPh>
    <rPh sb="2" eb="3">
      <t>ヨウ</t>
    </rPh>
    <rPh sb="3" eb="4">
      <t>ハン</t>
    </rPh>
    <rPh sb="4" eb="5">
      <t>シュウ</t>
    </rPh>
    <phoneticPr fontId="1"/>
  </si>
  <si>
    <t>K形用全周</t>
    <rPh sb="1" eb="2">
      <t>カタ</t>
    </rPh>
    <rPh sb="2" eb="3">
      <t>ヨウ</t>
    </rPh>
    <rPh sb="3" eb="4">
      <t>ゼン</t>
    </rPh>
    <rPh sb="4" eb="5">
      <t>シュウ</t>
    </rPh>
    <phoneticPr fontId="1"/>
  </si>
  <si>
    <t>A･K形用特殊押輪</t>
    <rPh sb="3" eb="4">
      <t>カタ</t>
    </rPh>
    <rPh sb="4" eb="5">
      <t>ヨウ</t>
    </rPh>
    <rPh sb="5" eb="7">
      <t>トクシュ</t>
    </rPh>
    <rPh sb="7" eb="8">
      <t>オシ</t>
    </rPh>
    <rPh sb="8" eb="9">
      <t>ワ</t>
    </rPh>
    <phoneticPr fontId="1"/>
  </si>
  <si>
    <t>接合部品類</t>
    <rPh sb="0" eb="2">
      <t>セツゴウ</t>
    </rPh>
    <rPh sb="2" eb="4">
      <t>ブヒン</t>
    </rPh>
    <rPh sb="4" eb="5">
      <t>ルイ</t>
    </rPh>
    <phoneticPr fontId="1"/>
  </si>
  <si>
    <t>K形ダクタイル鋳鉄管</t>
    <rPh sb="1" eb="2">
      <t>カタ</t>
    </rPh>
    <rPh sb="7" eb="9">
      <t>チュウテツ</t>
    </rPh>
    <rPh sb="9" eb="10">
      <t>カン</t>
    </rPh>
    <phoneticPr fontId="1"/>
  </si>
  <si>
    <t>合ﾌﾗﾝｼﾞ</t>
    <rPh sb="0" eb="1">
      <t>ア</t>
    </rPh>
    <phoneticPr fontId="1"/>
  </si>
  <si>
    <t>ﾌﾗﾝｼﾞｶﾞｽｹｯﾄ</t>
    <phoneticPr fontId="1"/>
  </si>
  <si>
    <t>RF形 7.5K</t>
    <rPh sb="2" eb="3">
      <t>カタ</t>
    </rPh>
    <phoneticPr fontId="1"/>
  </si>
  <si>
    <t>RF形 10K</t>
    <rPh sb="2" eb="3">
      <t>カタ</t>
    </rPh>
    <phoneticPr fontId="1"/>
  </si>
  <si>
    <t>ﾘﾌﾞ付RF形 7.5K</t>
    <rPh sb="3" eb="4">
      <t>ツ</t>
    </rPh>
    <rPh sb="6" eb="7">
      <t>カタ</t>
    </rPh>
    <phoneticPr fontId="1"/>
  </si>
  <si>
    <t>ﾘﾌﾞ付RF形 10K</t>
    <rPh sb="3" eb="4">
      <t>ツ</t>
    </rPh>
    <rPh sb="6" eb="7">
      <t>カタ</t>
    </rPh>
    <phoneticPr fontId="1"/>
  </si>
  <si>
    <t>GF形1号</t>
    <rPh sb="2" eb="3">
      <t>カタ</t>
    </rPh>
    <rPh sb="4" eb="5">
      <t>ゴウ</t>
    </rPh>
    <phoneticPr fontId="1"/>
  </si>
  <si>
    <t>GF形2号</t>
    <rPh sb="2" eb="3">
      <t>カタ</t>
    </rPh>
    <rPh sb="4" eb="5">
      <t>ゴウ</t>
    </rPh>
    <phoneticPr fontId="1"/>
  </si>
  <si>
    <t>RF･GF兼用形</t>
    <rPh sb="5" eb="7">
      <t>ケンヨウ</t>
    </rPh>
    <rPh sb="7" eb="8">
      <t>カタ</t>
    </rPh>
    <phoneticPr fontId="1"/>
  </si>
  <si>
    <t>D</t>
    <phoneticPr fontId="1"/>
  </si>
  <si>
    <t>ﾎﾞﾙﾄ･ﾅｯﾄ</t>
    <phoneticPr fontId="1"/>
  </si>
  <si>
    <t>ﾌﾗﾝｼﾞ接合用</t>
    <rPh sb="5" eb="8">
      <t>セツゴウヨウ</t>
    </rPh>
    <phoneticPr fontId="1"/>
  </si>
  <si>
    <t>ｽﾃﾝﾚｽ入り
ﾌﾗﾝｼﾞｶﾞｽｹｯﾄ</t>
    <rPh sb="5" eb="6">
      <t>イ</t>
    </rPh>
    <phoneticPr fontId="1"/>
  </si>
  <si>
    <t>T頭ﾎﾞﾙﾄ･ﾅｯﾄ</t>
    <rPh sb="1" eb="2">
      <t>アタマ</t>
    </rPh>
    <phoneticPr fontId="1"/>
  </si>
  <si>
    <t>絶縁ﾎﾞﾙﾄﾅｯﾄ</t>
    <rPh sb="0" eb="2">
      <t>ゼツエン</t>
    </rPh>
    <phoneticPr fontId="1"/>
  </si>
  <si>
    <t>A形用ｺﾞﾑ輪</t>
    <rPh sb="1" eb="2">
      <t>カタ</t>
    </rPh>
    <rPh sb="2" eb="3">
      <t>ヨウ</t>
    </rPh>
    <rPh sb="6" eb="7">
      <t>ワ</t>
    </rPh>
    <phoneticPr fontId="1"/>
  </si>
  <si>
    <t>M</t>
    <phoneticPr fontId="1"/>
  </si>
  <si>
    <t>K形用ｺﾞﾑ輪</t>
    <rPh sb="1" eb="2">
      <t>カタ</t>
    </rPh>
    <rPh sb="2" eb="3">
      <t>ヨウ</t>
    </rPh>
    <rPh sb="6" eb="7">
      <t>ワ</t>
    </rPh>
    <phoneticPr fontId="1"/>
  </si>
  <si>
    <t>離脱防止金具</t>
    <rPh sb="0" eb="2">
      <t>リダツ</t>
    </rPh>
    <rPh sb="2" eb="4">
      <t>ボウシ</t>
    </rPh>
    <rPh sb="4" eb="6">
      <t>カナグ</t>
    </rPh>
    <phoneticPr fontId="1"/>
  </si>
  <si>
    <t>T形用</t>
    <rPh sb="1" eb="2">
      <t>カタ</t>
    </rPh>
    <rPh sb="2" eb="3">
      <t>ヨウ</t>
    </rPh>
    <phoneticPr fontId="1"/>
  </si>
  <si>
    <t>ﾎﾟﾘｴﾁﾚﾝｽﾘｰﾌﾞ</t>
    <phoneticPr fontId="1"/>
  </si>
  <si>
    <t>E</t>
    <phoneticPr fontId="1"/>
  </si>
  <si>
    <t>E</t>
    <phoneticPr fontId="1"/>
  </si>
  <si>
    <t>固定用ｺﾞﾑﾊﾞﾝﾄﾞ</t>
    <rPh sb="0" eb="2">
      <t>コテイ</t>
    </rPh>
    <rPh sb="2" eb="3">
      <t>ヨウ</t>
    </rPh>
    <phoneticPr fontId="1"/>
  </si>
  <si>
    <t>ジョイント類</t>
    <rPh sb="5" eb="6">
      <t>ルイ</t>
    </rPh>
    <phoneticPr fontId="1"/>
  </si>
  <si>
    <t>フランジ類</t>
    <rPh sb="4" eb="5">
      <t>ルイ</t>
    </rPh>
    <phoneticPr fontId="1"/>
  </si>
  <si>
    <t>ボルト･ナット類</t>
    <rPh sb="7" eb="8">
      <t>ルイ</t>
    </rPh>
    <phoneticPr fontId="1"/>
  </si>
  <si>
    <t>ゴム輪類</t>
    <rPh sb="2" eb="3">
      <t>ワ</t>
    </rPh>
    <rPh sb="3" eb="4">
      <t>ルイ</t>
    </rPh>
    <phoneticPr fontId="1"/>
  </si>
  <si>
    <t>その他鋳鉄管関係資材</t>
    <rPh sb="2" eb="3">
      <t>タ</t>
    </rPh>
    <rPh sb="3" eb="5">
      <t>チュウテツ</t>
    </rPh>
    <rPh sb="5" eb="6">
      <t>カン</t>
    </rPh>
    <rPh sb="6" eb="8">
      <t>カンケイ</t>
    </rPh>
    <rPh sb="8" eb="10">
      <t>シザイ</t>
    </rPh>
    <phoneticPr fontId="1"/>
  </si>
  <si>
    <t>【水道配水用ポリエチレン管類】</t>
    <rPh sb="1" eb="3">
      <t>スイドウ</t>
    </rPh>
    <rPh sb="3" eb="5">
      <t>ハイスイ</t>
    </rPh>
    <rPh sb="5" eb="6">
      <t>ヨウ</t>
    </rPh>
    <rPh sb="12" eb="13">
      <t>カン</t>
    </rPh>
    <rPh sb="13" eb="14">
      <t>ルイ</t>
    </rPh>
    <phoneticPr fontId="1"/>
  </si>
  <si>
    <t>水道配水用ﾎﾟﾘｴﾁﾚﾝ管</t>
    <rPh sb="0" eb="2">
      <t>スイドウ</t>
    </rPh>
    <rPh sb="2" eb="5">
      <t>ハイスイヨウ</t>
    </rPh>
    <rPh sb="12" eb="13">
      <t>カン</t>
    </rPh>
    <phoneticPr fontId="1"/>
  </si>
  <si>
    <t>ﾌﾟﾚｰﾝｴﾝﾄﾞ直管</t>
    <rPh sb="9" eb="10">
      <t>チョク</t>
    </rPh>
    <rPh sb="10" eb="11">
      <t>カン</t>
    </rPh>
    <phoneticPr fontId="1"/>
  </si>
  <si>
    <t>EF受口付直管</t>
    <rPh sb="2" eb="3">
      <t>ウ</t>
    </rPh>
    <rPh sb="3" eb="4">
      <t>クチ</t>
    </rPh>
    <rPh sb="4" eb="5">
      <t>ツ</t>
    </rPh>
    <rPh sb="5" eb="6">
      <t>チョク</t>
    </rPh>
    <rPh sb="6" eb="7">
      <t>カン</t>
    </rPh>
    <phoneticPr fontId="1"/>
  </si>
  <si>
    <t>P</t>
    <phoneticPr fontId="1"/>
  </si>
  <si>
    <t>直管類</t>
    <rPh sb="0" eb="1">
      <t>チョク</t>
    </rPh>
    <rPh sb="1" eb="2">
      <t>カン</t>
    </rPh>
    <rPh sb="2" eb="3">
      <t>ルイ</t>
    </rPh>
    <phoneticPr fontId="1"/>
  </si>
  <si>
    <t>ｿｹｯﾄ</t>
    <phoneticPr fontId="1"/>
  </si>
  <si>
    <t>EFｿｹｯﾄ</t>
    <phoneticPr fontId="1"/>
  </si>
  <si>
    <t>ｽﾋﾟｺﾞｯﾄ</t>
    <phoneticPr fontId="1"/>
  </si>
  <si>
    <t>EFﾌﾗﾝｼﾞ付両受ﾁｰｽﾞ</t>
    <rPh sb="7" eb="8">
      <t>ツ</t>
    </rPh>
    <rPh sb="8" eb="9">
      <t>リョウ</t>
    </rPh>
    <rPh sb="9" eb="10">
      <t>ウ</t>
    </rPh>
    <phoneticPr fontId="1"/>
  </si>
  <si>
    <t>7.5K 形式1</t>
    <rPh sb="5" eb="7">
      <t>ケイシキ</t>
    </rPh>
    <phoneticPr fontId="1"/>
  </si>
  <si>
    <t>7.5K 形式2</t>
    <rPh sb="5" eb="7">
      <t>ケイシキ</t>
    </rPh>
    <phoneticPr fontId="1"/>
  </si>
  <si>
    <t>10K 形式1</t>
    <rPh sb="4" eb="6">
      <t>ケイシキ</t>
    </rPh>
    <phoneticPr fontId="1"/>
  </si>
  <si>
    <t>10K 形式2</t>
    <rPh sb="4" eb="6">
      <t>ケイシキ</t>
    </rPh>
    <phoneticPr fontId="1"/>
  </si>
  <si>
    <t>EFﾌﾗﾝｼﾞ付片受ﾁｰｽﾞ</t>
    <rPh sb="7" eb="8">
      <t>ツ</t>
    </rPh>
    <rPh sb="8" eb="9">
      <t>カタ</t>
    </rPh>
    <rPh sb="9" eb="10">
      <t>ウ</t>
    </rPh>
    <phoneticPr fontId="1"/>
  </si>
  <si>
    <t>ﾚｼﾞｭｰｻｰ</t>
    <phoneticPr fontId="1"/>
  </si>
  <si>
    <t>EF片受</t>
    <rPh sb="2" eb="3">
      <t>カタ</t>
    </rPh>
    <rPh sb="3" eb="4">
      <t>ウ</t>
    </rPh>
    <phoneticPr fontId="1"/>
  </si>
  <si>
    <t>EF両受</t>
    <rPh sb="2" eb="3">
      <t>リョウ</t>
    </rPh>
    <rPh sb="3" eb="4">
      <t>ウ</t>
    </rPh>
    <phoneticPr fontId="1"/>
  </si>
  <si>
    <t>EF両受曲管</t>
    <rPh sb="2" eb="3">
      <t>リョウ</t>
    </rPh>
    <rPh sb="3" eb="4">
      <t>ウ</t>
    </rPh>
    <rPh sb="4" eb="5">
      <t>キョク</t>
    </rPh>
    <rPh sb="5" eb="6">
      <t>カン</t>
    </rPh>
    <phoneticPr fontId="1"/>
  </si>
  <si>
    <t>22 1/2°曲管</t>
    <phoneticPr fontId="1"/>
  </si>
  <si>
    <t>11 1/4°曲管</t>
    <phoneticPr fontId="1"/>
  </si>
  <si>
    <t>EF片受曲管</t>
    <rPh sb="2" eb="3">
      <t>カタ</t>
    </rPh>
    <rPh sb="3" eb="4">
      <t>ウ</t>
    </rPh>
    <rPh sb="4" eb="5">
      <t>キョク</t>
    </rPh>
    <rPh sb="5" eb="6">
      <t>カン</t>
    </rPh>
    <phoneticPr fontId="1"/>
  </si>
  <si>
    <t>ｽﾋﾟｺﾞｯﾄ曲管</t>
    <rPh sb="7" eb="8">
      <t>キョク</t>
    </rPh>
    <rPh sb="8" eb="9">
      <t>カン</t>
    </rPh>
    <phoneticPr fontId="1"/>
  </si>
  <si>
    <t>90°曲管</t>
  </si>
  <si>
    <t>45°曲管</t>
  </si>
  <si>
    <t>22 1/2°曲管</t>
  </si>
  <si>
    <t>11 1/4°曲管</t>
  </si>
  <si>
    <t>EF両受Sﾍﾞﾝﾄﾞ</t>
    <rPh sb="2" eb="3">
      <t>リョウ</t>
    </rPh>
    <rPh sb="3" eb="4">
      <t>ウ</t>
    </rPh>
    <phoneticPr fontId="1"/>
  </si>
  <si>
    <t>EF片受Sﾍﾞﾝﾄﾞ</t>
    <rPh sb="2" eb="3">
      <t>カタ</t>
    </rPh>
    <rPh sb="3" eb="4">
      <t>ウ</t>
    </rPh>
    <phoneticPr fontId="1"/>
  </si>
  <si>
    <t>ｽﾋﾟｺﾞｯﾄSﾍﾞﾝﾄﾞ</t>
    <phoneticPr fontId="1"/>
  </si>
  <si>
    <t>EF短管1号</t>
    <rPh sb="2" eb="3">
      <t>タン</t>
    </rPh>
    <rPh sb="3" eb="4">
      <t>カン</t>
    </rPh>
    <rPh sb="5" eb="6">
      <t>ゴウ</t>
    </rPh>
    <phoneticPr fontId="1"/>
  </si>
  <si>
    <t>7.5K 形式1</t>
  </si>
  <si>
    <t>EF短管2号</t>
    <rPh sb="2" eb="3">
      <t>タン</t>
    </rPh>
    <rPh sb="3" eb="4">
      <t>カン</t>
    </rPh>
    <rPh sb="5" eb="6">
      <t>ゴウ</t>
    </rPh>
    <phoneticPr fontId="1"/>
  </si>
  <si>
    <t>7.5K 形式1</t>
    <phoneticPr fontId="1"/>
  </si>
  <si>
    <t>10K 形式1</t>
    <phoneticPr fontId="1"/>
  </si>
  <si>
    <t>7.5K 形式2</t>
  </si>
  <si>
    <t>10K 形式2</t>
  </si>
  <si>
    <t>EFｷｬｯﾌﾟ</t>
    <phoneticPr fontId="1"/>
  </si>
  <si>
    <t>PE挿し口付
FCDﾌﾗﾝｼﾞ付T字管</t>
    <rPh sb="2" eb="3">
      <t>サ</t>
    </rPh>
    <rPh sb="4" eb="5">
      <t>クチ</t>
    </rPh>
    <rPh sb="5" eb="6">
      <t>ツ</t>
    </rPh>
    <rPh sb="15" eb="16">
      <t>ツキ</t>
    </rPh>
    <rPh sb="17" eb="18">
      <t>ジ</t>
    </rPh>
    <rPh sb="18" eb="19">
      <t>カン</t>
    </rPh>
    <phoneticPr fontId="1"/>
  </si>
  <si>
    <t>7.5K 形式1</t>
    <phoneticPr fontId="1"/>
  </si>
  <si>
    <t>7.5K 形式2</t>
    <phoneticPr fontId="1"/>
  </si>
  <si>
    <t>7.5K 形式2</t>
    <phoneticPr fontId="1"/>
  </si>
  <si>
    <t>PE挿し口付
FCDﾌﾗﾝｼﾞ短管</t>
    <phoneticPr fontId="1"/>
  </si>
  <si>
    <t>帽</t>
    <rPh sb="0" eb="1">
      <t>ボウ</t>
    </rPh>
    <phoneticPr fontId="1"/>
  </si>
  <si>
    <t>PPｼﾞｮｲﾝﾄ</t>
    <phoneticPr fontId="1"/>
  </si>
  <si>
    <t>PPｼﾞｮｲﾝﾄ片落管</t>
    <rPh sb="8" eb="9">
      <t>カタ</t>
    </rPh>
    <rPh sb="9" eb="10">
      <t>オ</t>
    </rPh>
    <rPh sb="10" eb="11">
      <t>カン</t>
    </rPh>
    <phoneticPr fontId="1"/>
  </si>
  <si>
    <t>P</t>
    <phoneticPr fontId="1"/>
  </si>
  <si>
    <t>D</t>
    <phoneticPr fontId="1"/>
  </si>
  <si>
    <t>継　輪
(PPｼﾞｮｲﾝﾄ)</t>
    <rPh sb="0" eb="1">
      <t>ツギ</t>
    </rPh>
    <rPh sb="2" eb="3">
      <t>ワ</t>
    </rPh>
    <phoneticPr fontId="1"/>
  </si>
  <si>
    <t>ﾒｶﾆｶﾙ両受曲管</t>
    <rPh sb="5" eb="6">
      <t>リョウ</t>
    </rPh>
    <rPh sb="6" eb="7">
      <t>ウ</t>
    </rPh>
    <rPh sb="7" eb="8">
      <t>キョク</t>
    </rPh>
    <rPh sb="8" eb="9">
      <t>カン</t>
    </rPh>
    <phoneticPr fontId="1"/>
  </si>
  <si>
    <t>11 1/4°曲管</t>
    <phoneticPr fontId="1"/>
  </si>
  <si>
    <t>ﾒｶﾆｶﾙﾁｰｽﾞ</t>
    <phoneticPr fontId="1"/>
  </si>
  <si>
    <t>ﾒｶﾆｶﾙﾌﾗﾝｼﾞ付T字管</t>
    <rPh sb="10" eb="11">
      <t>ツキ</t>
    </rPh>
    <rPh sb="12" eb="13">
      <t>ジ</t>
    </rPh>
    <rPh sb="13" eb="14">
      <t>カン</t>
    </rPh>
    <phoneticPr fontId="1"/>
  </si>
  <si>
    <t>ﾒｶﾆｶﾙ短管1号</t>
    <rPh sb="5" eb="6">
      <t>タン</t>
    </rPh>
    <rPh sb="6" eb="7">
      <t>カン</t>
    </rPh>
    <rPh sb="8" eb="9">
      <t>ゴウ</t>
    </rPh>
    <phoneticPr fontId="1"/>
  </si>
  <si>
    <t>ﾒｶﾆｶﾙ短管1号片落管</t>
    <rPh sb="5" eb="6">
      <t>タン</t>
    </rPh>
    <rPh sb="6" eb="7">
      <t>カン</t>
    </rPh>
    <rPh sb="8" eb="9">
      <t>ゴウ</t>
    </rPh>
    <rPh sb="9" eb="10">
      <t>カタ</t>
    </rPh>
    <rPh sb="10" eb="11">
      <t>オ</t>
    </rPh>
    <rPh sb="11" eb="12">
      <t>カン</t>
    </rPh>
    <phoneticPr fontId="1"/>
  </si>
  <si>
    <t>GX形</t>
    <rPh sb="2" eb="3">
      <t>カタ</t>
    </rPh>
    <phoneticPr fontId="1"/>
  </si>
  <si>
    <t>GX形片落管</t>
    <rPh sb="2" eb="3">
      <t>カタ</t>
    </rPh>
    <rPh sb="3" eb="4">
      <t>カタ</t>
    </rPh>
    <rPh sb="4" eb="5">
      <t>オ</t>
    </rPh>
    <rPh sb="5" eb="6">
      <t>カン</t>
    </rPh>
    <phoneticPr fontId="1"/>
  </si>
  <si>
    <t>NS形</t>
    <rPh sb="2" eb="3">
      <t>カタ</t>
    </rPh>
    <phoneticPr fontId="1"/>
  </si>
  <si>
    <t>NS形片落管</t>
    <rPh sb="2" eb="3">
      <t>カタ</t>
    </rPh>
    <rPh sb="3" eb="4">
      <t>カタ</t>
    </rPh>
    <rPh sb="4" eb="5">
      <t>オ</t>
    </rPh>
    <rPh sb="5" eb="6">
      <t>カン</t>
    </rPh>
    <phoneticPr fontId="1"/>
  </si>
  <si>
    <t>K形</t>
    <rPh sb="1" eb="2">
      <t>カタ</t>
    </rPh>
    <phoneticPr fontId="1"/>
  </si>
  <si>
    <t>K形片落管</t>
    <rPh sb="1" eb="2">
      <t>カタ</t>
    </rPh>
    <rPh sb="2" eb="3">
      <t>カタ</t>
    </rPh>
    <rPh sb="3" eb="4">
      <t>オ</t>
    </rPh>
    <rPh sb="4" eb="5">
      <t>カン</t>
    </rPh>
    <phoneticPr fontId="1"/>
  </si>
  <si>
    <t>PVｼﾞｮｲﾝﾄ</t>
    <phoneticPr fontId="1"/>
  </si>
  <si>
    <t>PCｼﾞｮｲﾝﾄ</t>
    <phoneticPr fontId="1"/>
  </si>
  <si>
    <t>PCｼﾞｮｲﾝﾄ片落管</t>
    <rPh sb="8" eb="9">
      <t>カタ</t>
    </rPh>
    <rPh sb="9" eb="10">
      <t>オ</t>
    </rPh>
    <rPh sb="10" eb="11">
      <t>カン</t>
    </rPh>
    <phoneticPr fontId="1"/>
  </si>
  <si>
    <t>PVｼﾞｮｲﾝﾄ片落管</t>
    <rPh sb="8" eb="9">
      <t>カタ</t>
    </rPh>
    <rPh sb="9" eb="10">
      <t>オ</t>
    </rPh>
    <rPh sb="10" eb="11">
      <t>カン</t>
    </rPh>
    <phoneticPr fontId="1"/>
  </si>
  <si>
    <t>E</t>
    <phoneticPr fontId="1"/>
  </si>
  <si>
    <t>防護ｽﾘｰﾌﾞ</t>
    <rPh sb="0" eb="2">
      <t>ボウゴ</t>
    </rPh>
    <phoneticPr fontId="1"/>
  </si>
  <si>
    <t>浸透防護ｽﾘｰﾌﾞ</t>
    <rPh sb="0" eb="2">
      <t>シントウ</t>
    </rPh>
    <rPh sb="2" eb="4">
      <t>ボウゴ</t>
    </rPh>
    <phoneticPr fontId="1"/>
  </si>
  <si>
    <t>浸透防護ｽﾘｰﾌﾞ用
ﾃｰﾌﾟ</t>
    <rPh sb="0" eb="2">
      <t>シントウ</t>
    </rPh>
    <rPh sb="2" eb="4">
      <t>ボウゴ</t>
    </rPh>
    <rPh sb="9" eb="10">
      <t>ヨウ</t>
    </rPh>
    <phoneticPr fontId="1"/>
  </si>
  <si>
    <t>E</t>
    <phoneticPr fontId="1"/>
  </si>
  <si>
    <t>防食ﾃｰﾌﾟ</t>
    <rPh sb="0" eb="2">
      <t>ボウショク</t>
    </rPh>
    <phoneticPr fontId="1"/>
  </si>
  <si>
    <t>ジョイント類</t>
    <rPh sb="5" eb="6">
      <t>ルイ</t>
    </rPh>
    <phoneticPr fontId="1"/>
  </si>
  <si>
    <t>スリーブ類</t>
    <rPh sb="4" eb="5">
      <t>ルイ</t>
    </rPh>
    <phoneticPr fontId="1"/>
  </si>
  <si>
    <t>スリーブ類</t>
    <rPh sb="4" eb="5">
      <t>ルイ</t>
    </rPh>
    <phoneticPr fontId="1"/>
  </si>
  <si>
    <t>管明示ﾃｰﾌﾟ</t>
    <rPh sb="0" eb="1">
      <t>カン</t>
    </rPh>
    <rPh sb="1" eb="3">
      <t>メイジ</t>
    </rPh>
    <phoneticPr fontId="1"/>
  </si>
  <si>
    <t>ﾃｰﾌﾟ類</t>
    <rPh sb="4" eb="5">
      <t>ルイ</t>
    </rPh>
    <phoneticPr fontId="1"/>
  </si>
  <si>
    <t>粘着ﾃｰﾌﾟ</t>
    <rPh sb="0" eb="2">
      <t>ネンチャク</t>
    </rPh>
    <phoneticPr fontId="1"/>
  </si>
  <si>
    <t>埋設標識ｼｰﾄ</t>
    <rPh sb="0" eb="2">
      <t>マイセツ</t>
    </rPh>
    <rPh sb="2" eb="4">
      <t>ヒョウシキ</t>
    </rPh>
    <phoneticPr fontId="1"/>
  </si>
  <si>
    <t>標識ｼｰﾄ</t>
    <rPh sb="0" eb="2">
      <t>ヒョウシキ</t>
    </rPh>
    <phoneticPr fontId="1"/>
  </si>
  <si>
    <t>標識ｱﾙﾐｼｰﾄ</t>
    <rPh sb="0" eb="2">
      <t>ヒョウシキ</t>
    </rPh>
    <phoneticPr fontId="1"/>
  </si>
  <si>
    <t>【その他配管関係資材類】</t>
    <rPh sb="3" eb="4">
      <t>タ</t>
    </rPh>
    <rPh sb="4" eb="6">
      <t>ハイカン</t>
    </rPh>
    <rPh sb="6" eb="8">
      <t>カンケイ</t>
    </rPh>
    <rPh sb="8" eb="10">
      <t>シザイ</t>
    </rPh>
    <rPh sb="10" eb="11">
      <t>ルイ</t>
    </rPh>
    <phoneticPr fontId="1"/>
  </si>
  <si>
    <t>水道配水用ポリエチレン管</t>
    <rPh sb="0" eb="2">
      <t>スイドウ</t>
    </rPh>
    <rPh sb="2" eb="5">
      <t>ハイスイヨウ</t>
    </rPh>
    <rPh sb="11" eb="12">
      <t>カン</t>
    </rPh>
    <phoneticPr fontId="1"/>
  </si>
  <si>
    <t>その他関係資材</t>
    <phoneticPr fontId="1"/>
  </si>
  <si>
    <t>テープ類</t>
    <rPh sb="3" eb="4">
      <t>ルイ</t>
    </rPh>
    <phoneticPr fontId="1"/>
  </si>
  <si>
    <t>埋設シート</t>
    <rPh sb="0" eb="2">
      <t>マイセツ</t>
    </rPh>
    <phoneticPr fontId="1"/>
  </si>
  <si>
    <t>補修材料</t>
    <rPh sb="0" eb="2">
      <t>ホシュウ</t>
    </rPh>
    <rPh sb="2" eb="3">
      <t>ザイ</t>
    </rPh>
    <rPh sb="3" eb="4">
      <t>リョウ</t>
    </rPh>
    <phoneticPr fontId="1"/>
  </si>
  <si>
    <t>鋳鉄管用</t>
    <rPh sb="0" eb="2">
      <t>チュウテツ</t>
    </rPh>
    <rPh sb="2" eb="3">
      <t>カン</t>
    </rPh>
    <rPh sb="3" eb="4">
      <t>ヨウ</t>
    </rPh>
    <phoneticPr fontId="1"/>
  </si>
  <si>
    <t>GX形専用</t>
    <rPh sb="2" eb="3">
      <t>カタ</t>
    </rPh>
    <rPh sb="3" eb="5">
      <t>センヨウ</t>
    </rPh>
    <phoneticPr fontId="1"/>
  </si>
  <si>
    <t>鋳鉄切管用</t>
    <rPh sb="0" eb="2">
      <t>チュウテツ</t>
    </rPh>
    <rPh sb="2" eb="3">
      <t>キ</t>
    </rPh>
    <rPh sb="3" eb="4">
      <t>カン</t>
    </rPh>
    <rPh sb="4" eb="5">
      <t>ヨウ</t>
    </rPh>
    <phoneticPr fontId="1"/>
  </si>
  <si>
    <t>GX形専用切管用</t>
    <rPh sb="2" eb="3">
      <t>カタ</t>
    </rPh>
    <rPh sb="3" eb="5">
      <t>センヨウ</t>
    </rPh>
    <rPh sb="5" eb="6">
      <t>キ</t>
    </rPh>
    <rPh sb="6" eb="7">
      <t>カン</t>
    </rPh>
    <rPh sb="7" eb="8">
      <t>ヨウ</t>
    </rPh>
    <phoneticPr fontId="1"/>
  </si>
  <si>
    <t>滑　剤</t>
    <rPh sb="0" eb="1">
      <t>カツ</t>
    </rPh>
    <rPh sb="2" eb="3">
      <t>ザイ</t>
    </rPh>
    <phoneticPr fontId="1"/>
  </si>
  <si>
    <t>ﾀﾞｸﾀｲﾙ鉄管用滑剤</t>
    <rPh sb="6" eb="7">
      <t>テツ</t>
    </rPh>
    <rPh sb="7" eb="8">
      <t>カン</t>
    </rPh>
    <rPh sb="8" eb="9">
      <t>ヨウ</t>
    </rPh>
    <rPh sb="9" eb="10">
      <t>カツ</t>
    </rPh>
    <rPh sb="10" eb="11">
      <t>ザイ</t>
    </rPh>
    <phoneticPr fontId="1"/>
  </si>
  <si>
    <t>その他資材類</t>
    <rPh sb="2" eb="3">
      <t>タ</t>
    </rPh>
    <rPh sb="3" eb="5">
      <t>シザイ</t>
    </rPh>
    <rPh sb="5" eb="6">
      <t>ルイ</t>
    </rPh>
    <phoneticPr fontId="1"/>
  </si>
  <si>
    <t>【水道用硬質塩化ビニルライニング鋼管】</t>
    <rPh sb="1" eb="4">
      <t>スイドウヨウ</t>
    </rPh>
    <rPh sb="4" eb="6">
      <t>コウシツ</t>
    </rPh>
    <rPh sb="6" eb="8">
      <t>エンカ</t>
    </rPh>
    <rPh sb="16" eb="18">
      <t>コウカン</t>
    </rPh>
    <phoneticPr fontId="1"/>
  </si>
  <si>
    <t>塩化ﾋﾞﾆﾙﾗｲﾆﾝｸﾞ鋼管</t>
    <rPh sb="0" eb="2">
      <t>エンカ</t>
    </rPh>
    <rPh sb="12" eb="14">
      <t>コウカン</t>
    </rPh>
    <phoneticPr fontId="1"/>
  </si>
  <si>
    <t>亜鉛めっき</t>
    <rPh sb="0" eb="2">
      <t>アエン</t>
    </rPh>
    <phoneticPr fontId="1"/>
  </si>
  <si>
    <t>外面被覆亜鉛めっき</t>
    <rPh sb="0" eb="2">
      <t>ガイメン</t>
    </rPh>
    <rPh sb="2" eb="4">
      <t>ヒフク</t>
    </rPh>
    <rPh sb="4" eb="6">
      <t>アエン</t>
    </rPh>
    <phoneticPr fontId="1"/>
  </si>
  <si>
    <t>外面ﾎﾟﾘ塩化ﾋﾞﾆﾙ被覆</t>
  </si>
  <si>
    <t>ｿｹｯﾄ</t>
    <phoneticPr fontId="1"/>
  </si>
  <si>
    <t>ｴﾙﾎﾞ</t>
    <phoneticPr fontId="1"/>
  </si>
  <si>
    <t>45°ｴﾙﾎﾞ</t>
    <phoneticPr fontId="1"/>
  </si>
  <si>
    <t>ﾁｰｽﾞ</t>
    <phoneticPr fontId="1"/>
  </si>
  <si>
    <t>φ15A～φ100A</t>
    <phoneticPr fontId="1"/>
  </si>
  <si>
    <t>ﾆｯﾌﾟﾙ</t>
    <phoneticPr fontId="1"/>
  </si>
  <si>
    <t>ﾌﾟﾗｸﾞ</t>
    <phoneticPr fontId="1"/>
  </si>
  <si>
    <t>管端防食継手</t>
    <rPh sb="0" eb="1">
      <t>コウカン</t>
    </rPh>
    <rPh sb="1" eb="2">
      <t>ハシ</t>
    </rPh>
    <rPh sb="2" eb="4">
      <t>ボウショク</t>
    </rPh>
    <rPh sb="4" eb="5">
      <t>ツギ</t>
    </rPh>
    <rPh sb="5" eb="6">
      <t>テ</t>
    </rPh>
    <phoneticPr fontId="1"/>
  </si>
  <si>
    <t>径違い管端防食継手</t>
    <rPh sb="0" eb="1">
      <t>ケイ</t>
    </rPh>
    <rPh sb="1" eb="2">
      <t>チガ</t>
    </rPh>
    <rPh sb="3" eb="4">
      <t>コウカン</t>
    </rPh>
    <rPh sb="4" eb="5">
      <t>ハシ</t>
    </rPh>
    <rPh sb="5" eb="7">
      <t>ボウショク</t>
    </rPh>
    <rPh sb="7" eb="8">
      <t>ツギ</t>
    </rPh>
    <rPh sb="8" eb="9">
      <t>テ</t>
    </rPh>
    <phoneticPr fontId="1"/>
  </si>
  <si>
    <t>径違いｿｹｯﾄ</t>
    <rPh sb="0" eb="1">
      <t>ケイ</t>
    </rPh>
    <rPh sb="1" eb="2">
      <t>チガ</t>
    </rPh>
    <phoneticPr fontId="1"/>
  </si>
  <si>
    <t>径違いｴﾙﾎﾞ</t>
    <rPh sb="0" eb="1">
      <t>ケイ</t>
    </rPh>
    <rPh sb="1" eb="2">
      <t>チガ</t>
    </rPh>
    <phoneticPr fontId="1"/>
  </si>
  <si>
    <t>径違いﾁｰｽﾞ</t>
    <rPh sb="0" eb="1">
      <t>ケイ</t>
    </rPh>
    <rPh sb="1" eb="2">
      <t>チガ</t>
    </rPh>
    <phoneticPr fontId="1"/>
  </si>
  <si>
    <t>VSｼﾞｮｲﾝﾄ</t>
    <phoneticPr fontId="1"/>
  </si>
  <si>
    <t>VSｼﾞｮｲﾝﾄ片落管</t>
    <rPh sb="8" eb="9">
      <t>カタ</t>
    </rPh>
    <rPh sb="9" eb="10">
      <t>オ</t>
    </rPh>
    <rPh sb="10" eb="11">
      <t>カン</t>
    </rPh>
    <phoneticPr fontId="1"/>
  </si>
  <si>
    <t>VSｼﾞｮｲﾝﾄ片落管
(ｼｮｰﾄ)</t>
    <rPh sb="8" eb="9">
      <t>カタ</t>
    </rPh>
    <rPh sb="9" eb="10">
      <t>オ</t>
    </rPh>
    <rPh sb="10" eb="11">
      <t>カン</t>
    </rPh>
    <phoneticPr fontId="1"/>
  </si>
  <si>
    <t>帽</t>
    <rPh sb="0" eb="1">
      <t>ボウ</t>
    </rPh>
    <phoneticPr fontId="1"/>
  </si>
  <si>
    <t>ﾒｶ形両受曲管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phoneticPr fontId="1"/>
  </si>
  <si>
    <t>90°曲管</t>
    <phoneticPr fontId="1"/>
  </si>
  <si>
    <t>45°曲管</t>
    <phoneticPr fontId="1"/>
  </si>
  <si>
    <t>22 1/2°曲管</t>
    <phoneticPr fontId="1"/>
  </si>
  <si>
    <t>5 5/8°曲管</t>
  </si>
  <si>
    <t>11 1/4°曲管(ｼｮｰﾄ)</t>
    <phoneticPr fontId="1"/>
  </si>
  <si>
    <t>90°曲管(ｼｮｰﾄ)</t>
    <phoneticPr fontId="1"/>
  </si>
  <si>
    <t>90°曲管</t>
    <phoneticPr fontId="1"/>
  </si>
  <si>
    <t>45°曲管(ｼｮｰﾄ)</t>
    <phoneticPr fontId="1"/>
  </si>
  <si>
    <t>22 1/2°曲管(ｼｮｰﾄ)</t>
    <phoneticPr fontId="1"/>
  </si>
  <si>
    <t>5 5/8°曲管(ｼｮｰﾄ)</t>
    <phoneticPr fontId="1"/>
  </si>
  <si>
    <t>ﾒｶ形ﾁｰｽﾞ</t>
    <rPh sb="2" eb="3">
      <t>カタ</t>
    </rPh>
    <phoneticPr fontId="1"/>
  </si>
  <si>
    <t>ﾒｶ形ﾌﾗﾝｼﾞ付T字管</t>
    <rPh sb="2" eb="3">
      <t>カタ</t>
    </rPh>
    <rPh sb="8" eb="9">
      <t>ツキ</t>
    </rPh>
    <rPh sb="10" eb="11">
      <t>ジ</t>
    </rPh>
    <rPh sb="11" eb="12">
      <t>カン</t>
    </rPh>
    <phoneticPr fontId="1"/>
  </si>
  <si>
    <t>離脱付ｿｹｯﾄ</t>
    <rPh sb="0" eb="2">
      <t>リダツ</t>
    </rPh>
    <rPh sb="2" eb="3">
      <t>ツ</t>
    </rPh>
    <phoneticPr fontId="1"/>
  </si>
  <si>
    <t>1種管</t>
    <rPh sb="1" eb="2">
      <t>シュ</t>
    </rPh>
    <rPh sb="2" eb="3">
      <t>カン</t>
    </rPh>
    <phoneticPr fontId="1"/>
  </si>
  <si>
    <t>日本プラスチック工業（株）</t>
  </si>
  <si>
    <t>【水道用二層ポリエチレン管】</t>
    <rPh sb="1" eb="4">
      <t>スイドウヨウ</t>
    </rPh>
    <rPh sb="4" eb="5">
      <t>ニ</t>
    </rPh>
    <rPh sb="5" eb="6">
      <t>ソウ</t>
    </rPh>
    <rPh sb="12" eb="13">
      <t>カン</t>
    </rPh>
    <phoneticPr fontId="1"/>
  </si>
  <si>
    <t>二層ﾎﾟﾘｴﾁﾚﾝ管</t>
    <rPh sb="0" eb="1">
      <t>ニ</t>
    </rPh>
    <rPh sb="1" eb="2">
      <t>ソウ</t>
    </rPh>
    <rPh sb="9" eb="10">
      <t>カン</t>
    </rPh>
    <phoneticPr fontId="1"/>
  </si>
  <si>
    <t>締付形</t>
    <rPh sb="0" eb="2">
      <t>シメツ</t>
    </rPh>
    <rPh sb="2" eb="3">
      <t>カタ</t>
    </rPh>
    <phoneticPr fontId="1"/>
  </si>
  <si>
    <t>締付形</t>
    <rPh sb="0" eb="1">
      <t>シ</t>
    </rPh>
    <rPh sb="1" eb="2">
      <t>ツ</t>
    </rPh>
    <rPh sb="2" eb="3">
      <t>カタ</t>
    </rPh>
    <phoneticPr fontId="1"/>
  </si>
  <si>
    <t>挿込形</t>
    <rPh sb="0" eb="1">
      <t>ザシ</t>
    </rPh>
    <rPh sb="1" eb="2">
      <t>コ</t>
    </rPh>
    <rPh sb="2" eb="3">
      <t>カタ</t>
    </rPh>
    <phoneticPr fontId="1"/>
  </si>
  <si>
    <t>水道用ﾎﾟﾘｴﾁﾚﾝ管砲金製ｵﾈｼﾞ付ｴﾙﾎﾞ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ツ</t>
    </rPh>
    <phoneticPr fontId="1"/>
  </si>
  <si>
    <t>水道用ﾎﾟﾘｴﾁﾚﾝ管砲金製ﾒﾈｼﾞ付ｴﾙﾎﾞ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ツ</t>
    </rPh>
    <phoneticPr fontId="1"/>
  </si>
  <si>
    <t>PPｼﾞｮｲﾝﾄﾒｰﾀ用ｿｹｯﾄ</t>
    <rPh sb="11" eb="12">
      <t>ヨウ</t>
    </rPh>
    <phoneticPr fontId="1"/>
  </si>
  <si>
    <t>PPｼﾞｮｲﾝﾄﾒｰﾀ径違いﾒｰﾀ用ｿｹｯﾄ</t>
    <rPh sb="11" eb="12">
      <t>ケイ</t>
    </rPh>
    <rPh sb="12" eb="13">
      <t>チガ</t>
    </rPh>
    <rPh sb="17" eb="18">
      <t>ヨウ</t>
    </rPh>
    <phoneticPr fontId="1"/>
  </si>
  <si>
    <t>PPｼﾞｮｲﾝﾄﾁｰｽﾞ</t>
    <phoneticPr fontId="1"/>
  </si>
  <si>
    <t>PPｼﾞｮｲﾝﾄ径違いﾁｰｽﾞ</t>
    <rPh sb="8" eb="9">
      <t>ケイ</t>
    </rPh>
    <rPh sb="9" eb="10">
      <t>チガ</t>
    </rPh>
    <phoneticPr fontId="1"/>
  </si>
  <si>
    <t>PPｼﾞｮｲﾝﾄｿｹｯﾄ</t>
    <phoneticPr fontId="1"/>
  </si>
  <si>
    <t>ﾎﾟﾘ管用継手ﾒｰﾀ用ｿｹｯﾄ</t>
    <rPh sb="10" eb="11">
      <t>ヨウ</t>
    </rPh>
    <phoneticPr fontId="1"/>
  </si>
  <si>
    <t>ﾎﾟﾘ管用継手ﾁｰｽﾞ</t>
    <phoneticPr fontId="1"/>
  </si>
  <si>
    <t>φ75×φ20～φ40</t>
    <phoneticPr fontId="1"/>
  </si>
  <si>
    <t>φ100～φ300×φ20～φ50</t>
    <phoneticPr fontId="1"/>
  </si>
  <si>
    <t>φ50～φ150×φ20～φ50</t>
    <phoneticPr fontId="1"/>
  </si>
  <si>
    <t>φ40×φ20</t>
    <phoneticPr fontId="1"/>
  </si>
  <si>
    <t>φ50～φ150×φ20～φ25</t>
    <phoneticPr fontId="1"/>
  </si>
  <si>
    <t>φ100～φ150×φ40～φ50</t>
    <phoneticPr fontId="1"/>
  </si>
  <si>
    <t>φ50×φ20～φ25</t>
    <phoneticPr fontId="1"/>
  </si>
  <si>
    <t>ﾒﾀﾙｽﾘｰﾌﾞ</t>
    <phoneticPr fontId="1"/>
  </si>
  <si>
    <t>ｻﾄﾞﾙｷｬｯﾌﾟ</t>
    <phoneticPr fontId="1"/>
  </si>
  <si>
    <t>φ13～φ40</t>
    <phoneticPr fontId="1"/>
  </si>
  <si>
    <t>ﾎﾞｰﾙ式止水栓</t>
    <rPh sb="4" eb="5">
      <t>シキ</t>
    </rPh>
    <rPh sb="5" eb="8">
      <t>シスイセン</t>
    </rPh>
    <phoneticPr fontId="1"/>
  </si>
  <si>
    <t>ﾎﾞｰﾙ式伸縮止水栓　丸ﾊﾝﾄﾞﾙ</t>
    <rPh sb="4" eb="5">
      <t>シキ</t>
    </rPh>
    <rPh sb="5" eb="7">
      <t>シンシュク</t>
    </rPh>
    <rPh sb="7" eb="10">
      <t>シスイセン</t>
    </rPh>
    <rPh sb="11" eb="12">
      <t>マル</t>
    </rPh>
    <phoneticPr fontId="1"/>
  </si>
  <si>
    <t>平行外ねじ×ﾕﾆｵﾝ</t>
    <rPh sb="0" eb="2">
      <t>ヘイコウ</t>
    </rPh>
    <rPh sb="2" eb="3">
      <t>ソト</t>
    </rPh>
    <phoneticPr fontId="1"/>
  </si>
  <si>
    <t>ﾒｰﾀｰ用単式逆止弁</t>
    <rPh sb="4" eb="5">
      <t>ヨウ</t>
    </rPh>
    <rPh sb="5" eb="7">
      <t>タンシキ</t>
    </rPh>
    <rPh sb="7" eb="10">
      <t>ギャクシベン</t>
    </rPh>
    <phoneticPr fontId="1"/>
  </si>
  <si>
    <t>単式逆止弁（ﾒｰﾀ×平行ｵﾈｼﾞ）</t>
    <rPh sb="0" eb="2">
      <t>タンシキ</t>
    </rPh>
    <rPh sb="2" eb="5">
      <t>ギャクシベン</t>
    </rPh>
    <rPh sb="10" eb="12">
      <t>ヘイコウ</t>
    </rPh>
    <phoneticPr fontId="1"/>
  </si>
  <si>
    <t>ﾒｰﾀﾕﾆｯﾄ</t>
    <phoneticPr fontId="1"/>
  </si>
  <si>
    <t>ｵﾈｼﾞ付ｿｹｯﾄ</t>
    <rPh sb="4" eb="5">
      <t>ツ</t>
    </rPh>
    <phoneticPr fontId="1"/>
  </si>
  <si>
    <t>ﾒﾈｼﾞ付ｿｹｯﾄ</t>
    <rPh sb="4" eb="5">
      <t>ツ</t>
    </rPh>
    <phoneticPr fontId="1"/>
  </si>
  <si>
    <t>回転ｵｽｴﾙﾎﾞ</t>
    <rPh sb="0" eb="2">
      <t>カイテン</t>
    </rPh>
    <phoneticPr fontId="1"/>
  </si>
  <si>
    <t>φ50×φ20～φ150×φ50</t>
    <phoneticPr fontId="1"/>
  </si>
  <si>
    <t>ﾎﾞｰﾙ伸縮止水栓　丸H</t>
    <rPh sb="4" eb="6">
      <t>シンシュク</t>
    </rPh>
    <rPh sb="6" eb="8">
      <t>シスイ</t>
    </rPh>
    <rPh sb="8" eb="9">
      <t>セン</t>
    </rPh>
    <rPh sb="10" eb="11">
      <t>マル</t>
    </rPh>
    <phoneticPr fontId="1"/>
  </si>
  <si>
    <t>逆止弁 NK-MG</t>
    <rPh sb="0" eb="3">
      <t>ギャクシベン</t>
    </rPh>
    <phoneticPr fontId="1"/>
  </si>
  <si>
    <t>逆止弁 NK-F×G</t>
    <rPh sb="0" eb="3">
      <t>ギャクシベン</t>
    </rPh>
    <phoneticPr fontId="1"/>
  </si>
  <si>
    <t>平行外ねじ×ﾌﾗﾝｼﾞ</t>
    <rPh sb="0" eb="2">
      <t>ヘイコウ</t>
    </rPh>
    <rPh sb="2" eb="3">
      <t>ソト</t>
    </rPh>
    <phoneticPr fontId="1"/>
  </si>
  <si>
    <t>ﾒｰﾀｰﾊﾞｲﾊﾟｽﾕﾆｯﾄ</t>
    <phoneticPr fontId="1"/>
  </si>
  <si>
    <t>φ13・φ25</t>
    <phoneticPr fontId="1"/>
  </si>
  <si>
    <t>φ20×φ13・φ25×φ20</t>
    <phoneticPr fontId="1"/>
  </si>
  <si>
    <t>伸縮ﾎﾞｰﾙ止水栓　丸H</t>
    <rPh sb="0" eb="2">
      <t>シンシュク</t>
    </rPh>
    <rPh sb="6" eb="8">
      <t>シスイ</t>
    </rPh>
    <rPh sb="8" eb="9">
      <t>セン</t>
    </rPh>
    <rPh sb="10" eb="11">
      <t>マル</t>
    </rPh>
    <phoneticPr fontId="1"/>
  </si>
  <si>
    <t>単式逆止弁</t>
    <rPh sb="0" eb="2">
      <t>タンシキ</t>
    </rPh>
    <rPh sb="2" eb="5">
      <t>ギャクシベン</t>
    </rPh>
    <phoneticPr fontId="1"/>
  </si>
  <si>
    <t>単式逆止弁　FCV-S-F×F</t>
    <rPh sb="0" eb="2">
      <t>タンシキ</t>
    </rPh>
    <rPh sb="2" eb="5">
      <t>ギャクシベン</t>
    </rPh>
    <phoneticPr fontId="1"/>
  </si>
  <si>
    <t>ﾒｰﾀﾊﾞｲﾊﾟｽﾕﾆｯﾄMBU-S-N</t>
    <phoneticPr fontId="1"/>
  </si>
  <si>
    <t>ﾒｰﾀﾊﾞｲﾊﾟｽﾕﾆｯﾄMBU-S</t>
    <phoneticPr fontId="1"/>
  </si>
  <si>
    <t>φ15～φ25</t>
    <phoneticPr fontId="1"/>
  </si>
  <si>
    <t>SPｼﾞｮｲﾝﾄｴﾙﾎﾞ</t>
    <phoneticPr fontId="1"/>
  </si>
  <si>
    <t>φ20×φ13～φ25×φ13</t>
    <phoneticPr fontId="1"/>
  </si>
  <si>
    <t>ﾎﾞｰﾙ伸縮鋳物ﾊﾝﾄﾞﾙ</t>
    <rPh sb="4" eb="6">
      <t>シンシュク</t>
    </rPh>
    <rPh sb="6" eb="7">
      <t>チュウ</t>
    </rPh>
    <rPh sb="7" eb="8">
      <t>モノ</t>
    </rPh>
    <phoneticPr fontId="1"/>
  </si>
  <si>
    <t>ﾎﾞｰﾙ止水ﾌﾗﾝｼﾞ形LMH水検</t>
    <rPh sb="5" eb="9">
      <t>フランジ</t>
    </rPh>
    <rPh sb="11" eb="12">
      <t>カタ</t>
    </rPh>
    <rPh sb="15" eb="16">
      <t>スイ</t>
    </rPh>
    <phoneticPr fontId="1"/>
  </si>
  <si>
    <t>平行外ねじ×ﾌﾗﾝｼﾞ</t>
    <phoneticPr fontId="1"/>
  </si>
  <si>
    <t>単式逆止弁ﾕﾆｵﾝ式ｵﾈｼﾞ</t>
    <rPh sb="0" eb="2">
      <t>タンシキ</t>
    </rPh>
    <rPh sb="2" eb="5">
      <t>ギャクシベン</t>
    </rPh>
    <rPh sb="9" eb="10">
      <t>シキ</t>
    </rPh>
    <phoneticPr fontId="1"/>
  </si>
  <si>
    <t>単式逆止弁ﾌﾗﾝｼﾞ×平行ｵﾈｼﾞ</t>
    <rPh sb="0" eb="2">
      <t>タンシキ</t>
    </rPh>
    <rPh sb="2" eb="5">
      <t>ギャクシベン</t>
    </rPh>
    <rPh sb="11" eb="13">
      <t>ヘイコウ</t>
    </rPh>
    <phoneticPr fontId="1"/>
  </si>
  <si>
    <t>ﾒｰﾀﾕﾆｯﾄｱﾝｸﾞﾙ</t>
    <phoneticPr fontId="1"/>
  </si>
  <si>
    <t>ﾒｰﾀﾕﾆｯﾄｽﾄﾚｰﾄ</t>
    <phoneticPr fontId="1"/>
  </si>
  <si>
    <t>水道用鉛ﾚｽ砲金製ﾎﾞｰﾙ止水栓</t>
    <rPh sb="0" eb="3">
      <t>スイドウヨウ</t>
    </rPh>
    <rPh sb="3" eb="4">
      <t>ナマリ</t>
    </rPh>
    <rPh sb="6" eb="8">
      <t>ホウキン</t>
    </rPh>
    <rPh sb="8" eb="9">
      <t>セイ</t>
    </rPh>
    <rPh sb="12" eb="15">
      <t>シスイセン</t>
    </rPh>
    <phoneticPr fontId="1"/>
  </si>
  <si>
    <t>逆止弁付ﾎﾞｰﾙ式ﾒｰﾀ直結伸縮止水栓ﾂﾏﾐH</t>
    <rPh sb="0" eb="1">
      <t>ギャク</t>
    </rPh>
    <rPh sb="1" eb="2">
      <t>シ</t>
    </rPh>
    <rPh sb="2" eb="3">
      <t>ベン</t>
    </rPh>
    <rPh sb="3" eb="4">
      <t>ツ</t>
    </rPh>
    <rPh sb="8" eb="9">
      <t>シキ</t>
    </rPh>
    <rPh sb="12" eb="14">
      <t>チョッケツ</t>
    </rPh>
    <rPh sb="14" eb="16">
      <t>シンシュク</t>
    </rPh>
    <rPh sb="16" eb="18">
      <t>シスイ</t>
    </rPh>
    <rPh sb="18" eb="19">
      <t>セン</t>
    </rPh>
    <phoneticPr fontId="1"/>
  </si>
  <si>
    <t>水道用ｻﾄﾞﾙ付分水栓（小口径）A形 VS用</t>
    <rPh sb="0" eb="3">
      <t>スイドウヨウ</t>
    </rPh>
    <rPh sb="7" eb="8">
      <t>ツキ</t>
    </rPh>
    <rPh sb="8" eb="11">
      <t>ブンスイセン</t>
    </rPh>
    <rPh sb="12" eb="15">
      <t>ショウコウケイ</t>
    </rPh>
    <rPh sb="17" eb="18">
      <t>カタチ</t>
    </rPh>
    <rPh sb="21" eb="22">
      <t>ヨウ</t>
    </rPh>
    <phoneticPr fontId="1"/>
  </si>
  <si>
    <t>水道用ｻﾄﾞﾙ付分水栓（中口径）A形 VS用</t>
    <rPh sb="0" eb="3">
      <t>スイドウヨウ</t>
    </rPh>
    <rPh sb="7" eb="8">
      <t>ツキ</t>
    </rPh>
    <rPh sb="8" eb="11">
      <t>ブンスイセン</t>
    </rPh>
    <rPh sb="14" eb="15">
      <t>）</t>
    </rPh>
    <rPh sb="17" eb="18">
      <t>カタチ</t>
    </rPh>
    <rPh sb="21" eb="22">
      <t>ヨウ</t>
    </rPh>
    <phoneticPr fontId="1"/>
  </si>
  <si>
    <t>水道用鉛ﾚｽ砲金製ﾎﾞｰﾙ止水栓</t>
    <rPh sb="0" eb="3">
      <t>スイドウヨウ</t>
    </rPh>
    <rPh sb="3" eb="4">
      <t>ナマリ</t>
    </rPh>
    <rPh sb="6" eb="8">
      <t>ホウキン</t>
    </rPh>
    <rPh sb="8" eb="9">
      <t>セイ</t>
    </rPh>
    <rPh sb="13" eb="16">
      <t>シスイセン</t>
    </rPh>
    <phoneticPr fontId="1"/>
  </si>
  <si>
    <t>ﾎﾞｰﾙ止水栓　伸縮形</t>
    <rPh sb="4" eb="7">
      <t>シスイセン</t>
    </rPh>
    <rPh sb="8" eb="10">
      <t>シンシュク</t>
    </rPh>
    <rPh sb="10" eb="11">
      <t>カタチ</t>
    </rPh>
    <phoneticPr fontId="1"/>
  </si>
  <si>
    <t>ﾎﾞｰﾙ止水栓　平行おねじ・伸縮形</t>
    <rPh sb="4" eb="7">
      <t>シスイセン</t>
    </rPh>
    <rPh sb="8" eb="10">
      <t>ヘイコウ</t>
    </rPh>
    <rPh sb="14" eb="16">
      <t>シンシュク</t>
    </rPh>
    <rPh sb="16" eb="17">
      <t>カタチ</t>
    </rPh>
    <phoneticPr fontId="1"/>
  </si>
  <si>
    <t>H</t>
    <phoneticPr fontId="1"/>
  </si>
  <si>
    <t>【水道用硬質ﾎﾟﾘ塩化ﾋﾞﾆﾙ管】</t>
    <rPh sb="1" eb="4">
      <t>スイドウヨウ</t>
    </rPh>
    <rPh sb="4" eb="6">
      <t>コウシツ</t>
    </rPh>
    <rPh sb="9" eb="11">
      <t>エンカ</t>
    </rPh>
    <rPh sb="15" eb="16">
      <t>カン</t>
    </rPh>
    <phoneticPr fontId="1"/>
  </si>
  <si>
    <t>W</t>
    <phoneticPr fontId="1"/>
  </si>
  <si>
    <t>ﾎﾟﾘ塩化ﾋﾞﾆﾙ管</t>
    <rPh sb="3" eb="5">
      <t>エンカ</t>
    </rPh>
    <rPh sb="9" eb="10">
      <t>カン</t>
    </rPh>
    <phoneticPr fontId="1"/>
  </si>
  <si>
    <t>耐衝撃性ﾎﾟﾘ塩化ﾋﾞﾆﾙ管</t>
    <rPh sb="0" eb="1">
      <t>タイ</t>
    </rPh>
    <rPh sb="1" eb="4">
      <t>ショウゲキセイ</t>
    </rPh>
    <rPh sb="7" eb="9">
      <t>エンカ</t>
    </rPh>
    <rPh sb="13" eb="14">
      <t>カン</t>
    </rPh>
    <phoneticPr fontId="1"/>
  </si>
  <si>
    <t>直　管</t>
    <rPh sb="0" eb="1">
      <t>チョク</t>
    </rPh>
    <rPh sb="2" eb="3">
      <t>カン</t>
    </rPh>
    <phoneticPr fontId="1"/>
  </si>
  <si>
    <t>帽</t>
    <rPh sb="0" eb="1">
      <t>ボウ</t>
    </rPh>
    <phoneticPr fontId="1"/>
  </si>
  <si>
    <t>ｺﾞﾑ輪受口用</t>
    <rPh sb="3" eb="4">
      <t>ワ</t>
    </rPh>
    <rPh sb="4" eb="5">
      <t>ウ</t>
    </rPh>
    <rPh sb="5" eb="6">
      <t>クチ</t>
    </rPh>
    <rPh sb="6" eb="7">
      <t>ヨウ</t>
    </rPh>
    <phoneticPr fontId="1"/>
  </si>
  <si>
    <t>接着剤</t>
    <rPh sb="0" eb="2">
      <t>セッチャク</t>
    </rPh>
    <rPh sb="2" eb="3">
      <t>ザイ</t>
    </rPh>
    <phoneticPr fontId="1"/>
  </si>
  <si>
    <t>ﾎﾟﾘ塩化ﾋﾞﾆﾙ管用</t>
    <rPh sb="3" eb="5">
      <t>エンカ</t>
    </rPh>
    <rPh sb="9" eb="10">
      <t>カン</t>
    </rPh>
    <rPh sb="10" eb="11">
      <t>ヨウ</t>
    </rPh>
    <phoneticPr fontId="1"/>
  </si>
  <si>
    <t>ﾎﾟﾘｴﾁﾚﾝﾌｫｰﾑ</t>
    <phoneticPr fontId="1"/>
  </si>
  <si>
    <t>【水道用仕切弁】</t>
    <rPh sb="1" eb="4">
      <t>スイドウヨウ</t>
    </rPh>
    <rPh sb="4" eb="6">
      <t>シキ</t>
    </rPh>
    <rPh sb="6" eb="7">
      <t>ベン</t>
    </rPh>
    <phoneticPr fontId="1"/>
  </si>
  <si>
    <t>VCｼﾞｮｲﾝﾄ</t>
    <phoneticPr fontId="1"/>
  </si>
  <si>
    <t>ｿﾌﾄｼｰﾙ仕切弁</t>
    <rPh sb="6" eb="8">
      <t>シキ</t>
    </rPh>
    <rPh sb="8" eb="9">
      <t>ベン</t>
    </rPh>
    <phoneticPr fontId="1"/>
  </si>
  <si>
    <t>GX形ｿﾌﾄｼｰﾙ仕切弁</t>
    <rPh sb="2" eb="3">
      <t>カタ</t>
    </rPh>
    <rPh sb="9" eb="11">
      <t>シキ</t>
    </rPh>
    <rPh sb="11" eb="12">
      <t>ベン</t>
    </rPh>
    <phoneticPr fontId="1"/>
  </si>
  <si>
    <t>両受　3種(10K)</t>
    <rPh sb="0" eb="1">
      <t>リョウ</t>
    </rPh>
    <rPh sb="1" eb="2">
      <t>ウ</t>
    </rPh>
    <rPh sb="4" eb="5">
      <t>シュ</t>
    </rPh>
    <phoneticPr fontId="1"/>
  </si>
  <si>
    <t>NS形ｿﾌﾄｼｰﾙ仕切弁</t>
    <rPh sb="2" eb="3">
      <t>カタ</t>
    </rPh>
    <rPh sb="9" eb="11">
      <t>シキ</t>
    </rPh>
    <rPh sb="11" eb="12">
      <t>ベン</t>
    </rPh>
    <phoneticPr fontId="1"/>
  </si>
  <si>
    <t>受挿し　3種(10K)</t>
    <rPh sb="0" eb="1">
      <t>ウ</t>
    </rPh>
    <rPh sb="1" eb="2">
      <t>サ</t>
    </rPh>
    <rPh sb="5" eb="6">
      <t>シュ</t>
    </rPh>
    <phoneticPr fontId="1"/>
  </si>
  <si>
    <t>φ75～φ300</t>
    <phoneticPr fontId="1"/>
  </si>
  <si>
    <t>受挿し　3種(10K)</t>
  </si>
  <si>
    <t>K形ｿﾌﾄｼｰﾙ仕切弁</t>
    <rPh sb="1" eb="2">
      <t>カタ</t>
    </rPh>
    <rPh sb="8" eb="10">
      <t>シキ</t>
    </rPh>
    <rPh sb="10" eb="11">
      <t>ベン</t>
    </rPh>
    <phoneticPr fontId="1"/>
  </si>
  <si>
    <t>S50形ｿﾌﾄｼｰﾙ仕切弁</t>
    <rPh sb="3" eb="4">
      <t>カタ</t>
    </rPh>
    <rPh sb="10" eb="12">
      <t>シキ</t>
    </rPh>
    <rPh sb="12" eb="13">
      <t>ベン</t>
    </rPh>
    <phoneticPr fontId="1"/>
  </si>
  <si>
    <t>立型仕切弁</t>
    <rPh sb="0" eb="1">
      <t>タ</t>
    </rPh>
    <rPh sb="1" eb="2">
      <t>カタ</t>
    </rPh>
    <rPh sb="2" eb="4">
      <t>シキ</t>
    </rPh>
    <rPh sb="4" eb="5">
      <t>ベン</t>
    </rPh>
    <phoneticPr fontId="1"/>
  </si>
  <si>
    <t>ﾌﾗﾝｼﾞ形 2種(7.5K)</t>
    <rPh sb="5" eb="6">
      <t>カタ</t>
    </rPh>
    <rPh sb="8" eb="9">
      <t>シュ</t>
    </rPh>
    <phoneticPr fontId="1"/>
  </si>
  <si>
    <t>ﾌﾗﾝｼﾞ形 3種(10K)</t>
    <rPh sb="5" eb="6">
      <t>カタ</t>
    </rPh>
    <rPh sb="8" eb="9">
      <t>シュ</t>
    </rPh>
    <phoneticPr fontId="1"/>
  </si>
  <si>
    <t>ﾌﾗﾝｼﾞ形 2種(7.5K)</t>
    <phoneticPr fontId="1"/>
  </si>
  <si>
    <t>V</t>
    <phoneticPr fontId="1"/>
  </si>
  <si>
    <t>ﾊﾞﾀﾌﾗｲ弁</t>
    <rPh sb="6" eb="7">
      <t>ベン</t>
    </rPh>
    <phoneticPr fontId="1"/>
  </si>
  <si>
    <t>ﾌﾗﾝｼﾞ形 3種(10K)</t>
    <phoneticPr fontId="1"/>
  </si>
  <si>
    <t>両挿し 2種(7.5K)</t>
    <rPh sb="0" eb="1">
      <t>リョウ</t>
    </rPh>
    <rPh sb="1" eb="2">
      <t>サ</t>
    </rPh>
    <phoneticPr fontId="1"/>
  </si>
  <si>
    <t>V</t>
    <phoneticPr fontId="1"/>
  </si>
  <si>
    <t>ﾒｶ形ｿﾌﾄｼｰﾙ仕切弁</t>
    <rPh sb="2" eb="3">
      <t>カタ</t>
    </rPh>
    <rPh sb="9" eb="11">
      <t>シキ</t>
    </rPh>
    <rPh sb="11" eb="12">
      <t>ベン</t>
    </rPh>
    <phoneticPr fontId="1"/>
  </si>
  <si>
    <t>両受 2種(7.5K)</t>
    <rPh sb="0" eb="1">
      <t>リョウ</t>
    </rPh>
    <rPh sb="1" eb="2">
      <t>ウ</t>
    </rPh>
    <rPh sb="4" eb="5">
      <t>シュ</t>
    </rPh>
    <phoneticPr fontId="1"/>
  </si>
  <si>
    <t>片受 2種(7.5K)</t>
    <rPh sb="0" eb="1">
      <t>カタ</t>
    </rPh>
    <rPh sb="1" eb="2">
      <t>ウ</t>
    </rPh>
    <rPh sb="4" eb="5">
      <t>シュ</t>
    </rPh>
    <phoneticPr fontId="1"/>
  </si>
  <si>
    <t>【水道用空気弁】</t>
    <rPh sb="1" eb="4">
      <t>スイドウヨウ</t>
    </rPh>
    <rPh sb="4" eb="6">
      <t>クウキ</t>
    </rPh>
    <rPh sb="6" eb="7">
      <t>ベン</t>
    </rPh>
    <phoneticPr fontId="1"/>
  </si>
  <si>
    <t>甲型 2種(7.5K)</t>
    <rPh sb="0" eb="1">
      <t>コウ</t>
    </rPh>
    <rPh sb="1" eb="2">
      <t>カタ</t>
    </rPh>
    <rPh sb="4" eb="5">
      <t>シュ</t>
    </rPh>
    <phoneticPr fontId="1"/>
  </si>
  <si>
    <t>継足しﾛｯﾄﾞ</t>
    <rPh sb="0" eb="1">
      <t>ツギ</t>
    </rPh>
    <rPh sb="1" eb="2">
      <t>タ</t>
    </rPh>
    <phoneticPr fontId="1"/>
  </si>
  <si>
    <t>固定式</t>
    <rPh sb="0" eb="2">
      <t>コテイ</t>
    </rPh>
    <rPh sb="2" eb="3">
      <t>シキ</t>
    </rPh>
    <phoneticPr fontId="1"/>
  </si>
  <si>
    <t>差込式</t>
    <rPh sb="0" eb="1">
      <t>サ</t>
    </rPh>
    <rPh sb="1" eb="2">
      <t>コ</t>
    </rPh>
    <rPh sb="2" eb="3">
      <t>シキ</t>
    </rPh>
    <phoneticPr fontId="1"/>
  </si>
  <si>
    <t>差込式</t>
    <rPh sb="0" eb="2">
      <t>サシコミ</t>
    </rPh>
    <rPh sb="2" eb="3">
      <t>シキ</t>
    </rPh>
    <phoneticPr fontId="1"/>
  </si>
  <si>
    <t>甲型 3種(10K)</t>
  </si>
  <si>
    <t>甲型 3種(10K)</t>
    <rPh sb="0" eb="1">
      <t>コウ</t>
    </rPh>
    <rPh sb="1" eb="2">
      <t>カタ</t>
    </rPh>
    <rPh sb="4" eb="5">
      <t>シュ</t>
    </rPh>
    <phoneticPr fontId="1"/>
  </si>
  <si>
    <t>乙型 2種(7.5K)</t>
    <rPh sb="0" eb="1">
      <t>オツ</t>
    </rPh>
    <rPh sb="1" eb="2">
      <t>カタ</t>
    </rPh>
    <rPh sb="4" eb="5">
      <t>シュ</t>
    </rPh>
    <phoneticPr fontId="1"/>
  </si>
  <si>
    <t>乙型 3種(10K)</t>
    <rPh sb="0" eb="1">
      <t>オツ</t>
    </rPh>
    <rPh sb="1" eb="2">
      <t>カタ</t>
    </rPh>
    <rPh sb="4" eb="5">
      <t>シュ</t>
    </rPh>
    <phoneticPr fontId="1"/>
  </si>
  <si>
    <t>ｶﾏﾝｴｱA165型(ﾌﾗﾝｼﾞ一体形)</t>
    <rPh sb="9" eb="10">
      <t>カタ</t>
    </rPh>
    <rPh sb="16" eb="18">
      <t>イッタイ</t>
    </rPh>
    <rPh sb="18" eb="19">
      <t>カタ</t>
    </rPh>
    <phoneticPr fontId="1"/>
  </si>
  <si>
    <t>ﾚﾊﾞｰﾛｯｸ式
浅層埋設形
急速空気弁</t>
    <rPh sb="7" eb="8">
      <t>シキ</t>
    </rPh>
    <rPh sb="9" eb="10">
      <t>アサ</t>
    </rPh>
    <rPh sb="10" eb="11">
      <t>ソウ</t>
    </rPh>
    <rPh sb="11" eb="13">
      <t>マイセツ</t>
    </rPh>
    <rPh sb="13" eb="14">
      <t>カタ</t>
    </rPh>
    <rPh sb="15" eb="17">
      <t>キュウソク</t>
    </rPh>
    <rPh sb="17" eb="19">
      <t>クウキ</t>
    </rPh>
    <rPh sb="19" eb="20">
      <t>ベン</t>
    </rPh>
    <phoneticPr fontId="1"/>
  </si>
  <si>
    <t>急速空気弁</t>
    <rPh sb="0" eb="2">
      <t>キュウソク</t>
    </rPh>
    <rPh sb="2" eb="4">
      <t>クウキ</t>
    </rPh>
    <rPh sb="4" eb="5">
      <t>ベン</t>
    </rPh>
    <phoneticPr fontId="1"/>
  </si>
  <si>
    <t>小型急速空気弁</t>
    <rPh sb="0" eb="2">
      <t>コガタ</t>
    </rPh>
    <rPh sb="2" eb="4">
      <t>キュウソク</t>
    </rPh>
    <rPh sb="4" eb="6">
      <t>クウキ</t>
    </rPh>
    <rPh sb="6" eb="7">
      <t>ベン</t>
    </rPh>
    <phoneticPr fontId="1"/>
  </si>
  <si>
    <t>ﾚﾊﾞｰﾛｯｸ式凍結破損防止形急速空気弁</t>
    <rPh sb="7" eb="8">
      <t>シキ</t>
    </rPh>
    <phoneticPr fontId="1"/>
  </si>
  <si>
    <t>ｽﾃﾝﾚｽ製不凍結形急速空気弁</t>
  </si>
  <si>
    <t>ｽﾃﾝﾚｽ製凍結破損防止形急速空気弁</t>
  </si>
  <si>
    <t>凍結破損防止形急速空気弁（ｽﾃﾝﾚｽ製）</t>
  </si>
  <si>
    <t>φ20･φ25</t>
  </si>
  <si>
    <t>甲型　2種</t>
  </si>
  <si>
    <t>指定承認</t>
  </si>
  <si>
    <t>甲型　3種</t>
  </si>
  <si>
    <t>φ25</t>
  </si>
  <si>
    <t>乙型　2種</t>
  </si>
  <si>
    <t>乙型　3種</t>
  </si>
  <si>
    <t>ｴｱｴﾙﾌ空気弁</t>
  </si>
  <si>
    <t>SUS304 副弁機能付</t>
  </si>
  <si>
    <t>ｽﾃﾝﾚｽ製排気弁</t>
    <rPh sb="5" eb="6">
      <t>セイ</t>
    </rPh>
    <rPh sb="6" eb="8">
      <t>ハイキ</t>
    </rPh>
    <rPh sb="8" eb="9">
      <t>ベン</t>
    </rPh>
    <phoneticPr fontId="1"/>
  </si>
  <si>
    <t>ｽﾃﾝﾚｽ製防寒ｶﾊﾞｰ</t>
    <rPh sb="5" eb="6">
      <t>セイ</t>
    </rPh>
    <rPh sb="6" eb="7">
      <t>ボウ</t>
    </rPh>
    <rPh sb="7" eb="8">
      <t>サム</t>
    </rPh>
    <phoneticPr fontId="1"/>
  </si>
  <si>
    <t>空気弁用</t>
    <rPh sb="0" eb="2">
      <t>クウキ</t>
    </rPh>
    <rPh sb="2" eb="3">
      <t>ベン</t>
    </rPh>
    <rPh sb="3" eb="4">
      <t>ヨウ</t>
    </rPh>
    <phoneticPr fontId="1"/>
  </si>
  <si>
    <t>排気弁用</t>
    <rPh sb="0" eb="2">
      <t>ハイキ</t>
    </rPh>
    <rPh sb="2" eb="3">
      <t>ベン</t>
    </rPh>
    <rPh sb="3" eb="4">
      <t>ヨウ</t>
    </rPh>
    <phoneticPr fontId="1"/>
  </si>
  <si>
    <t>【補修弁】</t>
    <rPh sb="1" eb="3">
      <t>ホシュウ</t>
    </rPh>
    <rPh sb="3" eb="4">
      <t>ベン</t>
    </rPh>
    <phoneticPr fontId="1"/>
  </si>
  <si>
    <t>ﾚﾊﾞｰ式補修弁</t>
    <rPh sb="4" eb="5">
      <t>シキ</t>
    </rPh>
    <rPh sb="5" eb="7">
      <t>ホシュウ</t>
    </rPh>
    <rPh sb="7" eb="8">
      <t>ベン</t>
    </rPh>
    <phoneticPr fontId="1"/>
  </si>
  <si>
    <t>7.5K 形式2</t>
    <phoneticPr fontId="1"/>
  </si>
  <si>
    <t>10K 形式2</t>
    <phoneticPr fontId="1"/>
  </si>
  <si>
    <t>10K 形式1</t>
    <phoneticPr fontId="1"/>
  </si>
  <si>
    <t>ｷｬｯﾌﾟ式補修弁</t>
    <rPh sb="5" eb="6">
      <t>シキ</t>
    </rPh>
    <rPh sb="6" eb="8">
      <t>ホシュウ</t>
    </rPh>
    <rPh sb="8" eb="9">
      <t>ベン</t>
    </rPh>
    <phoneticPr fontId="1"/>
  </si>
  <si>
    <t>10K 形式2</t>
    <phoneticPr fontId="1"/>
  </si>
  <si>
    <t>10K 形式1</t>
    <phoneticPr fontId="1"/>
  </si>
  <si>
    <t>【消火栓】</t>
    <rPh sb="1" eb="3">
      <t>ショウカ</t>
    </rPh>
    <rPh sb="3" eb="4">
      <t>セン</t>
    </rPh>
    <phoneticPr fontId="1"/>
  </si>
  <si>
    <t>地下式消火栓</t>
    <rPh sb="0" eb="2">
      <t>チカ</t>
    </rPh>
    <rPh sb="2" eb="3">
      <t>シキ</t>
    </rPh>
    <rPh sb="3" eb="5">
      <t>ショウカ</t>
    </rPh>
    <rPh sb="5" eb="6">
      <t>セン</t>
    </rPh>
    <phoneticPr fontId="1"/>
  </si>
  <si>
    <t>単口 2種</t>
    <rPh sb="0" eb="1">
      <t>タン</t>
    </rPh>
    <rPh sb="1" eb="2">
      <t>クチ</t>
    </rPh>
    <rPh sb="4" eb="5">
      <t>シュ</t>
    </rPh>
    <phoneticPr fontId="1"/>
  </si>
  <si>
    <t>ﾎﾞｰﾙ式消火栓</t>
    <rPh sb="4" eb="5">
      <t>シキ</t>
    </rPh>
    <rPh sb="5" eb="7">
      <t>ショウカ</t>
    </rPh>
    <rPh sb="7" eb="8">
      <t>セン</t>
    </rPh>
    <phoneticPr fontId="1"/>
  </si>
  <si>
    <t>排気弁付FCD地下式単口消火栓</t>
    <rPh sb="0" eb="2">
      <t>ハイキ</t>
    </rPh>
    <rPh sb="2" eb="3">
      <t>ベン</t>
    </rPh>
    <rPh sb="3" eb="4">
      <t>ツ</t>
    </rPh>
    <rPh sb="7" eb="9">
      <t>チカ</t>
    </rPh>
    <rPh sb="9" eb="10">
      <t>シキ</t>
    </rPh>
    <rPh sb="10" eb="11">
      <t>タン</t>
    </rPh>
    <rPh sb="11" eb="12">
      <t>クチ</t>
    </rPh>
    <rPh sb="12" eb="14">
      <t>ショウカ</t>
    </rPh>
    <rPh sb="14" eb="15">
      <t>セン</t>
    </rPh>
    <phoneticPr fontId="1"/>
  </si>
  <si>
    <t>【鉄蓋・ボックス】</t>
    <rPh sb="1" eb="2">
      <t>テツ</t>
    </rPh>
    <rPh sb="2" eb="3">
      <t>フタ</t>
    </rPh>
    <phoneticPr fontId="1"/>
  </si>
  <si>
    <t>ねじ式弁筺</t>
    <rPh sb="2" eb="3">
      <t>シキ</t>
    </rPh>
    <rPh sb="3" eb="5">
      <t>ベンバコ</t>
    </rPh>
    <phoneticPr fontId="1"/>
  </si>
  <si>
    <t>B</t>
    <phoneticPr fontId="1"/>
  </si>
  <si>
    <t>円形1号(φ250)</t>
    <rPh sb="0" eb="1">
      <t>エン</t>
    </rPh>
    <rPh sb="1" eb="2">
      <t>ケイ</t>
    </rPh>
    <rPh sb="3" eb="4">
      <t>ゴウ</t>
    </rPh>
    <phoneticPr fontId="1"/>
  </si>
  <si>
    <t>円形2号(φ350)</t>
    <rPh sb="0" eb="1">
      <t>エン</t>
    </rPh>
    <rPh sb="1" eb="2">
      <t>ケイ</t>
    </rPh>
    <rPh sb="3" eb="4">
      <t>ゴウ</t>
    </rPh>
    <phoneticPr fontId="1"/>
  </si>
  <si>
    <t>ﾊｯﾄ式鉄蓋</t>
    <rPh sb="3" eb="4">
      <t>シキ</t>
    </rPh>
    <rPh sb="4" eb="5">
      <t>テツ</t>
    </rPh>
    <rPh sb="5" eb="6">
      <t>フタ</t>
    </rPh>
    <phoneticPr fontId="1"/>
  </si>
  <si>
    <t>円形4号(φ600)</t>
    <rPh sb="0" eb="1">
      <t>エン</t>
    </rPh>
    <rPh sb="1" eb="2">
      <t>ケイ</t>
    </rPh>
    <rPh sb="3" eb="4">
      <t>ゴウ</t>
    </rPh>
    <phoneticPr fontId="1"/>
  </si>
  <si>
    <t>空気弁用鉄蓋</t>
    <rPh sb="0" eb="2">
      <t>クウキ</t>
    </rPh>
    <rPh sb="2" eb="3">
      <t>ベン</t>
    </rPh>
    <rPh sb="3" eb="4">
      <t>ヨウ</t>
    </rPh>
    <rPh sb="4" eb="5">
      <t>テツ</t>
    </rPh>
    <rPh sb="5" eb="6">
      <t>フタ</t>
    </rPh>
    <phoneticPr fontId="1"/>
  </si>
  <si>
    <t>円形3号(φ500)</t>
    <rPh sb="0" eb="1">
      <t>エン</t>
    </rPh>
    <rPh sb="1" eb="2">
      <t>ケイ</t>
    </rPh>
    <rPh sb="3" eb="4">
      <t>ゴウ</t>
    </rPh>
    <phoneticPr fontId="1"/>
  </si>
  <si>
    <t>角形1号(□500×400)</t>
    <rPh sb="0" eb="1">
      <t>カク</t>
    </rPh>
    <rPh sb="1" eb="2">
      <t>カタ</t>
    </rPh>
    <rPh sb="3" eb="4">
      <t>ゴウ</t>
    </rPh>
    <phoneticPr fontId="1"/>
  </si>
  <si>
    <t>消火栓用鉄蓋</t>
    <rPh sb="0" eb="2">
      <t>ショウカ</t>
    </rPh>
    <rPh sb="2" eb="3">
      <t>セン</t>
    </rPh>
    <rPh sb="3" eb="4">
      <t>ヨウ</t>
    </rPh>
    <rPh sb="4" eb="5">
      <t>テツ</t>
    </rPh>
    <rPh sb="5" eb="6">
      <t>フタ</t>
    </rPh>
    <phoneticPr fontId="1"/>
  </si>
  <si>
    <t>ﾚｼﾞﾝｺﾝｸﾘｰﾄ製ﾎﾞｯｸｽ
円形1号(φ250)</t>
    <rPh sb="10" eb="11">
      <t>セイ</t>
    </rPh>
    <rPh sb="17" eb="18">
      <t>エン</t>
    </rPh>
    <rPh sb="18" eb="19">
      <t>ケイ</t>
    </rPh>
    <rPh sb="20" eb="21">
      <t>ゴウ</t>
    </rPh>
    <phoneticPr fontId="1"/>
  </si>
  <si>
    <t>上下部壁</t>
    <rPh sb="0" eb="2">
      <t>ジョウゲ</t>
    </rPh>
    <rPh sb="2" eb="3">
      <t>ブ</t>
    </rPh>
    <rPh sb="3" eb="4">
      <t>ヘキ</t>
    </rPh>
    <phoneticPr fontId="1"/>
  </si>
  <si>
    <t>円形底版</t>
    <rPh sb="0" eb="1">
      <t>エン</t>
    </rPh>
    <rPh sb="1" eb="2">
      <t>ケイ</t>
    </rPh>
    <rPh sb="2" eb="3">
      <t>ソコ</t>
    </rPh>
    <rPh sb="3" eb="4">
      <t>バン</t>
    </rPh>
    <phoneticPr fontId="1"/>
  </si>
  <si>
    <t>ﾚｼﾞﾝｺﾝｸﾘｰﾄ製ﾎﾞｯｸｽ
円形2号(φ350)</t>
    <rPh sb="10" eb="11">
      <t>セイ</t>
    </rPh>
    <rPh sb="17" eb="18">
      <t>エン</t>
    </rPh>
    <rPh sb="18" eb="19">
      <t>ケイ</t>
    </rPh>
    <rPh sb="20" eb="21">
      <t>ゴウ</t>
    </rPh>
    <phoneticPr fontId="1"/>
  </si>
  <si>
    <t>ﾚｼﾞﾝｺﾝｸﾘｰﾄ製ﾎﾞｯｸｽ
円形3号(φ500)</t>
    <rPh sb="10" eb="11">
      <t>セイ</t>
    </rPh>
    <rPh sb="17" eb="18">
      <t>エン</t>
    </rPh>
    <rPh sb="18" eb="19">
      <t>ケイ</t>
    </rPh>
    <rPh sb="20" eb="21">
      <t>ゴウ</t>
    </rPh>
    <phoneticPr fontId="1"/>
  </si>
  <si>
    <t>分割底版</t>
    <rPh sb="0" eb="2">
      <t>ブンカツ</t>
    </rPh>
    <rPh sb="2" eb="3">
      <t>ソコ</t>
    </rPh>
    <rPh sb="3" eb="4">
      <t>バン</t>
    </rPh>
    <phoneticPr fontId="1"/>
  </si>
  <si>
    <t>ﾚｼﾞﾝｺﾝｸﾘｰﾄ製ﾎﾞｯｸｽ
円形4号(φ600)</t>
    <rPh sb="10" eb="11">
      <t>セイ</t>
    </rPh>
    <rPh sb="17" eb="18">
      <t>エン</t>
    </rPh>
    <rPh sb="18" eb="19">
      <t>ケイ</t>
    </rPh>
    <rPh sb="20" eb="21">
      <t>ゴウ</t>
    </rPh>
    <phoneticPr fontId="1"/>
  </si>
  <si>
    <t>ﾚｼﾞﾝｺﾝｸﾘｰﾄ製ﾎﾞｯｸｽ
角形1号
(□500×400)</t>
    <rPh sb="10" eb="11">
      <t>セイ</t>
    </rPh>
    <rPh sb="17" eb="18">
      <t>カク</t>
    </rPh>
    <rPh sb="18" eb="19">
      <t>ケイ</t>
    </rPh>
    <rPh sb="20" eb="21">
      <t>ゴウ</t>
    </rPh>
    <phoneticPr fontId="1"/>
  </si>
  <si>
    <t>角形底版</t>
    <rPh sb="0" eb="1">
      <t>カク</t>
    </rPh>
    <rPh sb="1" eb="2">
      <t>ケイ</t>
    </rPh>
    <rPh sb="2" eb="3">
      <t>ソコ</t>
    </rPh>
    <rPh sb="3" eb="4">
      <t>バン</t>
    </rPh>
    <phoneticPr fontId="1"/>
  </si>
  <si>
    <t>H</t>
    <phoneticPr fontId="1"/>
  </si>
  <si>
    <t>SPｼﾞｮｲﾝﾄ45°ｴﾙﾎﾞ</t>
    <phoneticPr fontId="1"/>
  </si>
  <si>
    <t>φ13～φ50</t>
    <phoneticPr fontId="1"/>
  </si>
  <si>
    <t>JWWA</t>
    <phoneticPr fontId="1"/>
  </si>
  <si>
    <t>SPｼﾞｮｲﾝﾄｿｹｯﾄ</t>
    <phoneticPr fontId="1"/>
  </si>
  <si>
    <t>JDPA</t>
    <phoneticPr fontId="1"/>
  </si>
  <si>
    <t>SPｼﾞｮｲﾝﾄﾁｰｽﾞ</t>
    <phoneticPr fontId="1"/>
  </si>
  <si>
    <t>PTC</t>
    <phoneticPr fontId="1"/>
  </si>
  <si>
    <t>JPF</t>
    <phoneticPr fontId="1"/>
  </si>
  <si>
    <t>水道用ﾎﾟﾘｴﾁﾚﾝ管砲金製ｵﾈｼﾞ付径違いｿｹｯﾄ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ツ</t>
    </rPh>
    <rPh sb="19" eb="20">
      <t>ケイ</t>
    </rPh>
    <rPh sb="20" eb="21">
      <t>チガ</t>
    </rPh>
    <phoneticPr fontId="1"/>
  </si>
  <si>
    <t>SPｼﾞｮｲﾝﾄGP用異径ｵﾈｼﾞ</t>
    <rPh sb="10" eb="11">
      <t>ヨウ</t>
    </rPh>
    <rPh sb="11" eb="12">
      <t>ケイ</t>
    </rPh>
    <rPh sb="12" eb="15">
      <t>オネジ</t>
    </rPh>
    <phoneticPr fontId="1"/>
  </si>
  <si>
    <t>φ20×φ13・φ50×φ40</t>
    <phoneticPr fontId="1"/>
  </si>
  <si>
    <t>SAS</t>
    <phoneticPr fontId="1"/>
  </si>
  <si>
    <t>水道用ﾎﾟﾘｴﾁﾚﾝ管砲金製ﾒｰﾀｰ用径違いｿｹｯﾄ</t>
    <rPh sb="0" eb="3">
      <t>スイドウヨウ</t>
    </rPh>
    <rPh sb="10" eb="11">
      <t>カン</t>
    </rPh>
    <rPh sb="11" eb="13">
      <t>ホウキン</t>
    </rPh>
    <rPh sb="13" eb="14">
      <t>セイ</t>
    </rPh>
    <rPh sb="18" eb="19">
      <t>ヨウ</t>
    </rPh>
    <rPh sb="19" eb="20">
      <t>ケイ</t>
    </rPh>
    <rPh sb="20" eb="21">
      <t>チガ</t>
    </rPh>
    <phoneticPr fontId="1"/>
  </si>
  <si>
    <t>SPｼﾞｮｲﾝﾄﾒｰﾀｰ用異径ｿｹｯﾄ</t>
    <rPh sb="12" eb="13">
      <t>ヨウ</t>
    </rPh>
    <rPh sb="13" eb="14">
      <t>ケイ</t>
    </rPh>
    <rPh sb="14" eb="18">
      <t>ソケット</t>
    </rPh>
    <phoneticPr fontId="1"/>
  </si>
  <si>
    <t>φ20×φ13～φ25×φ20</t>
    <phoneticPr fontId="1"/>
  </si>
  <si>
    <t>SPｼﾞｮｲﾝﾄ異径ｿｹｯﾄ</t>
    <rPh sb="8" eb="9">
      <t>ケイ</t>
    </rPh>
    <rPh sb="9" eb="13">
      <t>ソケット</t>
    </rPh>
    <phoneticPr fontId="1"/>
  </si>
  <si>
    <t>φ20×φ13～φ50×φ40</t>
    <phoneticPr fontId="1"/>
  </si>
  <si>
    <t>SPｼﾞｮｲﾝﾄ異径ﾁｰｽﾞ</t>
    <rPh sb="8" eb="9">
      <t>ケイ</t>
    </rPh>
    <rPh sb="9" eb="12">
      <t>チーズ</t>
    </rPh>
    <phoneticPr fontId="1"/>
  </si>
  <si>
    <t>ﾎﾟﾘﾜﾝ継手異径ｿｹｯﾄ</t>
    <rPh sb="5" eb="6">
      <t>ツギ</t>
    </rPh>
    <rPh sb="6" eb="7">
      <t>テ</t>
    </rPh>
    <rPh sb="7" eb="8">
      <t>ケイ</t>
    </rPh>
    <rPh sb="8" eb="12">
      <t>ソケット</t>
    </rPh>
    <phoneticPr fontId="1"/>
  </si>
  <si>
    <t>ﾎﾟﾘﾜﾝ継手異径ﾁｰｽﾞ</t>
    <rPh sb="5" eb="6">
      <t>ツギ</t>
    </rPh>
    <rPh sb="6" eb="7">
      <t>テ</t>
    </rPh>
    <rPh sb="7" eb="8">
      <t>ケイ</t>
    </rPh>
    <rPh sb="8" eb="11">
      <t>チーズ</t>
    </rPh>
    <phoneticPr fontId="1"/>
  </si>
  <si>
    <t>ﾎﾟﾘﾜﾝ継手異径ﾒｰﾀｰ用</t>
    <rPh sb="5" eb="6">
      <t>ツギ</t>
    </rPh>
    <rPh sb="6" eb="7">
      <t>テ</t>
    </rPh>
    <rPh sb="7" eb="8">
      <t>ケイ</t>
    </rPh>
    <rPh sb="8" eb="12">
      <t>メーター</t>
    </rPh>
    <rPh sb="13" eb="14">
      <t>ヨウ</t>
    </rPh>
    <phoneticPr fontId="1"/>
  </si>
  <si>
    <t>Q</t>
    <phoneticPr fontId="1"/>
  </si>
  <si>
    <t>φ75～φ300×φ20・φ25</t>
    <phoneticPr fontId="1"/>
  </si>
  <si>
    <t>B</t>
    <phoneticPr fontId="1"/>
  </si>
  <si>
    <t>（株）タブチ</t>
    <phoneticPr fontId="1"/>
  </si>
  <si>
    <t>φ75×φ40</t>
    <phoneticPr fontId="1"/>
  </si>
  <si>
    <t>JWWA</t>
    <phoneticPr fontId="1"/>
  </si>
  <si>
    <t>φ75×φ50</t>
    <phoneticPr fontId="1"/>
  </si>
  <si>
    <t>φ100～φ300×φ40・φ50</t>
    <phoneticPr fontId="1"/>
  </si>
  <si>
    <t>ﾎﾞｰﾙｻﾄﾞﾙ</t>
    <phoneticPr fontId="1"/>
  </si>
  <si>
    <t>φ50×φ20～φ25</t>
    <phoneticPr fontId="1"/>
  </si>
  <si>
    <t>φ50×φ20～φ150×φ50</t>
    <phoneticPr fontId="1"/>
  </si>
  <si>
    <t>水道配水用ﾎﾟﾘｴﾁﾚﾝ管用</t>
    <phoneticPr fontId="1"/>
  </si>
  <si>
    <t>φ30×φ20</t>
    <phoneticPr fontId="1"/>
  </si>
  <si>
    <t>φ40～φ50×φ20</t>
    <phoneticPr fontId="1"/>
  </si>
  <si>
    <t>φ40～φ50×φ25</t>
    <phoneticPr fontId="1"/>
  </si>
  <si>
    <t>φ75～φ150×φ20～φ25</t>
    <phoneticPr fontId="1"/>
  </si>
  <si>
    <t>ﾎﾞｰﾙｻﾄﾞﾙ規格形中口径鉛ﾚｽ銅合金</t>
    <phoneticPr fontId="1"/>
  </si>
  <si>
    <t>φ100～φ150×φ40・φ50</t>
    <phoneticPr fontId="1"/>
  </si>
  <si>
    <t>φ40×φ20～φ50×φ25</t>
    <phoneticPr fontId="1"/>
  </si>
  <si>
    <t>ﾒﾀﾙｽﾘｰﾌﾞ</t>
    <phoneticPr fontId="1"/>
  </si>
  <si>
    <t>φ13～φ50</t>
    <phoneticPr fontId="1"/>
  </si>
  <si>
    <t>Q</t>
    <phoneticPr fontId="1"/>
  </si>
  <si>
    <t>ﾒｰﾀｰﾕﾆｯﾄ</t>
    <phoneticPr fontId="1"/>
  </si>
  <si>
    <t>ﾒｰﾀﾕﾆｯﾄｽﾄﾚｰﾄ</t>
    <phoneticPr fontId="1"/>
  </si>
  <si>
    <t>（株）タブチ</t>
    <phoneticPr fontId="1"/>
  </si>
  <si>
    <t>D</t>
    <phoneticPr fontId="1"/>
  </si>
  <si>
    <t>φ50</t>
    <phoneticPr fontId="1"/>
  </si>
  <si>
    <t>7.5K</t>
    <phoneticPr fontId="1"/>
  </si>
  <si>
    <t>φ75～φ150</t>
    <phoneticPr fontId="1"/>
  </si>
  <si>
    <t>水道用ﾎﾟﾘｴﾁﾚﾝ管金属継手（PE継手）おねじ付異径ｿｹｯﾄ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4" eb="25">
      <t>ツキ</t>
    </rPh>
    <rPh sb="25" eb="26">
      <t>ケイ</t>
    </rPh>
    <rPh sb="26" eb="30">
      <t>ソケット</t>
    </rPh>
    <phoneticPr fontId="1"/>
  </si>
  <si>
    <t>H</t>
    <phoneticPr fontId="1"/>
  </si>
  <si>
    <t>水道用ﾎﾟﾘｴﾁﾚﾝ管金属継手（PE継手）ﾒｰﾀ用異径ｿｹｯﾄ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4" eb="25">
      <t>ヨウ</t>
    </rPh>
    <rPh sb="25" eb="26">
      <t>ケイ</t>
    </rPh>
    <rPh sb="26" eb="30">
      <t>ソケット</t>
    </rPh>
    <phoneticPr fontId="1"/>
  </si>
  <si>
    <t>φ20×φ13～φ25×φ20</t>
    <phoneticPr fontId="1"/>
  </si>
  <si>
    <t>ｲﾝｻｰﾄﾊﾞﾙﾌﾞ</t>
    <phoneticPr fontId="1"/>
  </si>
  <si>
    <t>φ13～φ50</t>
    <phoneticPr fontId="1"/>
  </si>
  <si>
    <t>水道用ﾎﾟﾘｴﾁﾚﾝ管金属継手（PE継手）異径ｿｹｯﾄ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ケイ</t>
    </rPh>
    <rPh sb="22" eb="26">
      <t>ソケット</t>
    </rPh>
    <phoneticPr fontId="1"/>
  </si>
  <si>
    <t>φ20×φ13～φ50×φ40</t>
    <phoneticPr fontId="1"/>
  </si>
  <si>
    <t>水道用ﾎﾟﾘｴﾁﾚﾝ管金属継手（PE継手）異径ﾁｰｽﾞ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ケイ</t>
    </rPh>
    <rPh sb="22" eb="25">
      <t>チーズ</t>
    </rPh>
    <phoneticPr fontId="1"/>
  </si>
  <si>
    <t>φ13～φ25</t>
    <phoneticPr fontId="1"/>
  </si>
  <si>
    <t>管端防食ｺｱ対応型</t>
    <phoneticPr fontId="1"/>
  </si>
  <si>
    <t>φ40～φ50</t>
    <phoneticPr fontId="1"/>
  </si>
  <si>
    <t>Pﾜﾝ継手C型めねじ付ｿｹｯﾄ</t>
    <phoneticPr fontId="1"/>
  </si>
  <si>
    <t>Pﾜﾝ継手B型めねじ付ｿｹｯﾄ</t>
    <phoneticPr fontId="1"/>
  </si>
  <si>
    <t>Pﾜﾝ継手C型ﾒｰﾀ用異径ｿｹｯﾄ</t>
    <rPh sb="3" eb="5">
      <t>ツギテ</t>
    </rPh>
    <rPh sb="6" eb="7">
      <t>カタ</t>
    </rPh>
    <rPh sb="10" eb="11">
      <t>ヨウ</t>
    </rPh>
    <rPh sb="11" eb="12">
      <t>イ</t>
    </rPh>
    <rPh sb="12" eb="13">
      <t>ケイ</t>
    </rPh>
    <phoneticPr fontId="1"/>
  </si>
  <si>
    <t>Pﾜﾝ継手C型異径ｿｹｯﾄ</t>
    <rPh sb="3" eb="5">
      <t>ツギテ</t>
    </rPh>
    <rPh sb="6" eb="7">
      <t>カタ</t>
    </rPh>
    <rPh sb="7" eb="8">
      <t>イ</t>
    </rPh>
    <rPh sb="8" eb="9">
      <t>ケイ</t>
    </rPh>
    <phoneticPr fontId="1"/>
  </si>
  <si>
    <t>Pﾜﾝ継手B型異径ｿｹｯﾄ</t>
    <rPh sb="3" eb="5">
      <t>ツギテ</t>
    </rPh>
    <rPh sb="6" eb="7">
      <t>カタ</t>
    </rPh>
    <rPh sb="7" eb="8">
      <t>イ</t>
    </rPh>
    <rPh sb="8" eb="9">
      <t>ケイ</t>
    </rPh>
    <phoneticPr fontId="1"/>
  </si>
  <si>
    <t>φ40×φ20～φ50×φ40</t>
    <phoneticPr fontId="1"/>
  </si>
  <si>
    <t>Pﾜﾝ継手C型ﾁｰｽﾞ</t>
    <phoneticPr fontId="1"/>
  </si>
  <si>
    <t>Pﾜﾝ継手C型異径ﾁｰｽﾞ</t>
    <rPh sb="7" eb="8">
      <t>イ</t>
    </rPh>
    <rPh sb="8" eb="9">
      <t>ケイ</t>
    </rPh>
    <phoneticPr fontId="1"/>
  </si>
  <si>
    <t>Pﾜﾝ継手Ｂ型ﾁｰｽﾞ</t>
    <phoneticPr fontId="1"/>
  </si>
  <si>
    <t>Pﾜﾝ継手Ｂ型異径ﾁｰｽﾞ</t>
    <rPh sb="7" eb="8">
      <t>イ</t>
    </rPh>
    <rPh sb="8" eb="9">
      <t>ケイ</t>
    </rPh>
    <phoneticPr fontId="1"/>
  </si>
  <si>
    <t>φ40×φ13～φ50×φ40</t>
    <phoneticPr fontId="1"/>
  </si>
  <si>
    <t>Pﾜﾝ継手C型ｴﾙﾎﾞ</t>
    <phoneticPr fontId="1"/>
  </si>
  <si>
    <t>Pﾜﾝ継手B型ｴﾙﾎﾞ</t>
    <phoneticPr fontId="1"/>
  </si>
  <si>
    <t>Q</t>
    <phoneticPr fontId="1"/>
  </si>
  <si>
    <t>φ75～φ300×φ20～φ40</t>
    <phoneticPr fontId="1"/>
  </si>
  <si>
    <t>B</t>
    <phoneticPr fontId="1"/>
  </si>
  <si>
    <t>φ75×φ50</t>
    <phoneticPr fontId="1"/>
  </si>
  <si>
    <t>φ100～φ300×φ50</t>
    <phoneticPr fontId="1"/>
  </si>
  <si>
    <t>φ50×φ20・φ25</t>
    <phoneticPr fontId="1"/>
  </si>
  <si>
    <t>φ40～φ50×φ20</t>
    <phoneticPr fontId="1"/>
  </si>
  <si>
    <t>φ40～φ50×φ25</t>
    <phoneticPr fontId="1"/>
  </si>
  <si>
    <t>φ75～φ150×φ20～φ40</t>
    <phoneticPr fontId="1"/>
  </si>
  <si>
    <t>φ100～φ150×φ50</t>
    <phoneticPr fontId="1"/>
  </si>
  <si>
    <t>φ50×φ20～φ150×φ50</t>
    <phoneticPr fontId="1"/>
  </si>
  <si>
    <t>水道配水用ﾎﾟﾘｴﾁﾚﾝ管用</t>
    <phoneticPr fontId="1"/>
  </si>
  <si>
    <t>水道用ﾎﾟﾘｴﾁﾚﾝ管金属継手　NPJ　異径おねじ</t>
    <rPh sb="11" eb="13">
      <t>キンゾク</t>
    </rPh>
    <rPh sb="13" eb="15">
      <t>ツギテ</t>
    </rPh>
    <rPh sb="20" eb="21">
      <t>ケイ</t>
    </rPh>
    <rPh sb="21" eb="22">
      <t>オ</t>
    </rPh>
    <phoneticPr fontId="1"/>
  </si>
  <si>
    <t>φ20×φ13・φ50×φ40</t>
    <phoneticPr fontId="1"/>
  </si>
  <si>
    <t>JWWA</t>
    <phoneticPr fontId="1"/>
  </si>
  <si>
    <t>水道用ﾎﾟﾘｴﾁﾚﾝ管金属継手　NPJ　めねじ</t>
    <phoneticPr fontId="1"/>
  </si>
  <si>
    <t>JDPA</t>
    <phoneticPr fontId="1"/>
  </si>
  <si>
    <t>PTC</t>
    <phoneticPr fontId="1"/>
  </si>
  <si>
    <t>JPF</t>
    <phoneticPr fontId="1"/>
  </si>
  <si>
    <t>水道用ﾎﾟﾘｴﾁﾚﾝ管金属継手　NPJ　ﾁｰｽﾞ</t>
    <phoneticPr fontId="1"/>
  </si>
  <si>
    <t>SAS</t>
    <phoneticPr fontId="1"/>
  </si>
  <si>
    <t>水道用ﾎﾟﾘｴﾁﾚﾝ管金属継手　NPJ　ｿｹｯﾄ</t>
    <phoneticPr fontId="1"/>
  </si>
  <si>
    <t>水道用ﾎﾟﾘｴﾁﾚﾝ管金属継手　NPJ　90°ｴﾙﾎﾞ</t>
    <phoneticPr fontId="1"/>
  </si>
  <si>
    <t>水道用ﾎﾟﾘｴﾁﾚﾝ管金属継手　NPJ　45°ｴﾙﾎﾞ</t>
    <phoneticPr fontId="1"/>
  </si>
  <si>
    <t>ﾜﾝﾀｯﾁ継手　NOJ　異径おねじ</t>
    <rPh sb="5" eb="6">
      <t>ツギ</t>
    </rPh>
    <rPh sb="6" eb="7">
      <t>テ</t>
    </rPh>
    <rPh sb="12" eb="13">
      <t>イ</t>
    </rPh>
    <rPh sb="13" eb="14">
      <t>ケイ</t>
    </rPh>
    <phoneticPr fontId="1"/>
  </si>
  <si>
    <t>水道用ﾎﾟﾘｴﾁﾚﾝ管砲金製ﾒｰﾀ用径違いｿｹｯﾄ</t>
    <rPh sb="0" eb="3">
      <t>スイドウヨウ</t>
    </rPh>
    <rPh sb="10" eb="11">
      <t>カン</t>
    </rPh>
    <rPh sb="11" eb="13">
      <t>ホウキン</t>
    </rPh>
    <rPh sb="13" eb="14">
      <t>セイ</t>
    </rPh>
    <rPh sb="17" eb="18">
      <t>ヨウ</t>
    </rPh>
    <rPh sb="18" eb="19">
      <t>ケイ</t>
    </rPh>
    <rPh sb="19" eb="20">
      <t>チガ</t>
    </rPh>
    <phoneticPr fontId="1"/>
  </si>
  <si>
    <t>ﾜﾝﾀｯﾁ継手　NOJ　異径ﾒｰﾀ用</t>
    <rPh sb="5" eb="6">
      <t>ツギ</t>
    </rPh>
    <rPh sb="6" eb="7">
      <t>テ</t>
    </rPh>
    <rPh sb="12" eb="13">
      <t>イ</t>
    </rPh>
    <rPh sb="13" eb="14">
      <t>ケイ</t>
    </rPh>
    <rPh sb="17" eb="18">
      <t>ヨウ</t>
    </rPh>
    <phoneticPr fontId="1"/>
  </si>
  <si>
    <t>ﾜﾝﾀｯﾁ継手　NOJ　異径ｿｹｯﾄ</t>
    <rPh sb="5" eb="6">
      <t>ツギ</t>
    </rPh>
    <rPh sb="6" eb="7">
      <t>テ</t>
    </rPh>
    <rPh sb="12" eb="13">
      <t>イ</t>
    </rPh>
    <rPh sb="13" eb="14">
      <t>ケイ</t>
    </rPh>
    <phoneticPr fontId="1"/>
  </si>
  <si>
    <t>水道用ﾎﾟﾘｴﾁﾚﾝ管砲金製径違いﾁｰｽﾞ</t>
    <rPh sb="0" eb="3">
      <t>スイドウヨウ</t>
    </rPh>
    <rPh sb="10" eb="11">
      <t>カン</t>
    </rPh>
    <rPh sb="14" eb="15">
      <t>ケイ</t>
    </rPh>
    <rPh sb="15" eb="16">
      <t>チガ</t>
    </rPh>
    <phoneticPr fontId="1"/>
  </si>
  <si>
    <t>ﾜﾝﾀｯﾁ継手　NOJ　異径ﾁｰｽﾞ</t>
    <rPh sb="5" eb="6">
      <t>ツギ</t>
    </rPh>
    <rPh sb="6" eb="7">
      <t>テ</t>
    </rPh>
    <rPh sb="12" eb="13">
      <t>イ</t>
    </rPh>
    <rPh sb="13" eb="14">
      <t>ケイ</t>
    </rPh>
    <phoneticPr fontId="1"/>
  </si>
  <si>
    <t>Q</t>
    <phoneticPr fontId="1"/>
  </si>
  <si>
    <t>φ20～φ50</t>
    <phoneticPr fontId="1"/>
  </si>
  <si>
    <t>ｻﾄﾞﾙｷｬｯﾌﾟ</t>
    <phoneticPr fontId="1"/>
  </si>
  <si>
    <t>φ13～φ50</t>
    <phoneticPr fontId="1"/>
  </si>
  <si>
    <t>φ13～φ25</t>
    <phoneticPr fontId="1"/>
  </si>
  <si>
    <t>φ40</t>
    <phoneticPr fontId="1"/>
  </si>
  <si>
    <t>PTC</t>
    <phoneticPr fontId="1"/>
  </si>
  <si>
    <t>H</t>
    <phoneticPr fontId="1"/>
  </si>
  <si>
    <t>φ13～φ50</t>
    <phoneticPr fontId="1"/>
  </si>
  <si>
    <t>JPF</t>
    <phoneticPr fontId="1"/>
  </si>
  <si>
    <t>SAS</t>
    <phoneticPr fontId="1"/>
  </si>
  <si>
    <t>φ20×φ13～φ25×φ20</t>
    <phoneticPr fontId="1"/>
  </si>
  <si>
    <t>φ20×φ13～φ50×φ40</t>
    <phoneticPr fontId="1"/>
  </si>
  <si>
    <t>ｲﾝｻｰﾄﾊﾞﾙﾌﾞ</t>
    <phoneticPr fontId="1"/>
  </si>
  <si>
    <t>PPｼﾞｮｲﾝﾄｴﾙﾎﾞ</t>
    <phoneticPr fontId="1"/>
  </si>
  <si>
    <t>PPｼﾞｮｲﾝﾄ45°ｴﾙﾎﾞ</t>
    <phoneticPr fontId="1"/>
  </si>
  <si>
    <t>φ13～φ25</t>
    <phoneticPr fontId="1"/>
  </si>
  <si>
    <t>ﾎﾟﾘ管用継手ﾒｰﾀ用異径ｿｹｯﾄ</t>
    <rPh sb="10" eb="11">
      <t>ヨウ</t>
    </rPh>
    <rPh sb="11" eb="12">
      <t>ケイ</t>
    </rPh>
    <rPh sb="12" eb="16">
      <t>ソケット</t>
    </rPh>
    <phoneticPr fontId="1"/>
  </si>
  <si>
    <t>ﾎﾟﾘ管用継手異径ﾁｰｽﾞ</t>
    <rPh sb="7" eb="8">
      <t>ケイ</t>
    </rPh>
    <rPh sb="8" eb="11">
      <t>チーズ</t>
    </rPh>
    <phoneticPr fontId="1"/>
  </si>
  <si>
    <t>ﾎﾟﾘ管用継手異径ｿｹｯﾄ</t>
    <rPh sb="3" eb="5">
      <t>カンヨウ</t>
    </rPh>
    <rPh sb="5" eb="7">
      <t>ツギテ</t>
    </rPh>
    <rPh sb="7" eb="8">
      <t>ケイ</t>
    </rPh>
    <rPh sb="8" eb="12">
      <t>ソケット</t>
    </rPh>
    <phoneticPr fontId="1"/>
  </si>
  <si>
    <t>H</t>
    <phoneticPr fontId="1"/>
  </si>
  <si>
    <t>ｸﾘﾎﾟﾘｼﾞｮｲﾝﾄ鋼管用めねじ付ｿｹｯﾄ</t>
    <phoneticPr fontId="1"/>
  </si>
  <si>
    <t>φ13～φ50</t>
    <phoneticPr fontId="1"/>
  </si>
  <si>
    <t>B</t>
    <phoneticPr fontId="1"/>
  </si>
  <si>
    <t>JWWA</t>
    <phoneticPr fontId="1"/>
  </si>
  <si>
    <t>JDPA</t>
    <phoneticPr fontId="1"/>
  </si>
  <si>
    <t>PTC</t>
    <phoneticPr fontId="1"/>
  </si>
  <si>
    <t>ｸﾘﾎﾟﾘｼﾞｮｲﾝﾄｿｹｯﾄ</t>
    <phoneticPr fontId="1"/>
  </si>
  <si>
    <t>JPF</t>
    <phoneticPr fontId="1"/>
  </si>
  <si>
    <t>ｸﾘﾎﾟﾘｼﾞｮｲﾝﾄﾁｰｽﾞ</t>
    <phoneticPr fontId="1"/>
  </si>
  <si>
    <t>SAS</t>
    <phoneticPr fontId="1"/>
  </si>
  <si>
    <t>ｸﾘﾎﾟﾘｼﾞｮｲﾝﾄ異径ﾁｰｽﾞ</t>
    <rPh sb="11" eb="14">
      <t>チーズ</t>
    </rPh>
    <phoneticPr fontId="1"/>
  </si>
  <si>
    <t>ｸﾘﾎﾟﾘｼﾞｮｲﾝﾄｴﾙﾎﾞ</t>
    <phoneticPr fontId="1"/>
  </si>
  <si>
    <t>φ20×φ13～φ50×φ40</t>
    <phoneticPr fontId="1"/>
  </si>
  <si>
    <t>ｸﾘﾎﾟﾘｼﾞｮｲﾝﾄﾜﾝﾀｯﾁ式ﾒｰﾀ用異径ｿｹｯﾄ</t>
    <rPh sb="16" eb="17">
      <t>シキ</t>
    </rPh>
    <rPh sb="20" eb="21">
      <t>ヨウ</t>
    </rPh>
    <rPh sb="21" eb="25">
      <t>ソケット</t>
    </rPh>
    <phoneticPr fontId="1"/>
  </si>
  <si>
    <t>ｸﾘﾎﾟﾘｼﾞｮｲﾝﾄﾜﾝﾀｯﾁ式異径ｿｹｯﾄ</t>
    <rPh sb="16" eb="17">
      <t>シキ</t>
    </rPh>
    <rPh sb="17" eb="21">
      <t>ソケット</t>
    </rPh>
    <phoneticPr fontId="1"/>
  </si>
  <si>
    <t>水道用ﾎﾟﾘｴﾁﾚﾝ管砲金製径違いﾁｰｽﾞ</t>
    <rPh sb="0" eb="3">
      <t>スイドウヨウ</t>
    </rPh>
    <rPh sb="10" eb="11">
      <t>カン</t>
    </rPh>
    <rPh sb="11" eb="13">
      <t>ホウキン</t>
    </rPh>
    <rPh sb="13" eb="14">
      <t>セイ</t>
    </rPh>
    <phoneticPr fontId="1"/>
  </si>
  <si>
    <t>ｸﾘﾎﾟﾘｼﾞｮｲﾝﾄﾜﾝﾀｯﾁ式異径ﾁｰｽﾞ</t>
    <rPh sb="16" eb="17">
      <t>シキ</t>
    </rPh>
    <rPh sb="17" eb="20">
      <t>チーズ</t>
    </rPh>
    <phoneticPr fontId="1"/>
  </si>
  <si>
    <t>Q</t>
    <phoneticPr fontId="1"/>
  </si>
  <si>
    <t>φ75～φ300×φ20・φ25</t>
    <phoneticPr fontId="1"/>
  </si>
  <si>
    <t>B</t>
    <phoneticPr fontId="1"/>
  </si>
  <si>
    <t>φ75×φ40</t>
    <phoneticPr fontId="1"/>
  </si>
  <si>
    <t>JWWA</t>
    <phoneticPr fontId="1"/>
  </si>
  <si>
    <t>φ75×φ50</t>
    <phoneticPr fontId="1"/>
  </si>
  <si>
    <t>φ100～φ300×φ40・φ50</t>
    <phoneticPr fontId="1"/>
  </si>
  <si>
    <t>φ50×φ20～φ25</t>
    <phoneticPr fontId="1"/>
  </si>
  <si>
    <t>φ50～φ150×φ20・φ25</t>
    <phoneticPr fontId="1"/>
  </si>
  <si>
    <t>水道配水用ﾎﾟﾘｴﾁﾚﾝ管用</t>
    <phoneticPr fontId="1"/>
  </si>
  <si>
    <t>φ75～φ150×φ40・φ50</t>
    <phoneticPr fontId="1"/>
  </si>
  <si>
    <t>φ40～φ150×φ20</t>
    <phoneticPr fontId="1"/>
  </si>
  <si>
    <t>φ50～φ150×φ25</t>
    <phoneticPr fontId="1"/>
  </si>
  <si>
    <t>φ75～φ150×φ40</t>
    <phoneticPr fontId="1"/>
  </si>
  <si>
    <t>φ100～φ150×φ50</t>
    <phoneticPr fontId="1"/>
  </si>
  <si>
    <t>ｲﾝｻｰﾄｽﾘｰﾌﾞ</t>
    <phoneticPr fontId="1"/>
  </si>
  <si>
    <t>φ13～φ50</t>
    <phoneticPr fontId="1"/>
  </si>
  <si>
    <t>径違いｵﾈｼﾞ付ｿｹｯﾄ</t>
    <rPh sb="0" eb="1">
      <t>ケイ</t>
    </rPh>
    <rPh sb="1" eb="2">
      <t>チガ</t>
    </rPh>
    <phoneticPr fontId="1"/>
  </si>
  <si>
    <t>径違いﾒｰﾀｰ用ｿｹｯﾄ</t>
    <rPh sb="0" eb="1">
      <t>ケイ</t>
    </rPh>
    <rPh sb="1" eb="2">
      <t>チガ</t>
    </rPh>
    <rPh sb="7" eb="8">
      <t>ヨウ</t>
    </rPh>
    <phoneticPr fontId="1"/>
  </si>
  <si>
    <t>ﾒｰﾀｰ用ｿｹｯﾄ</t>
  </si>
  <si>
    <t>ﾒｰﾀｰ用ｿｹｯﾄ</t>
    <rPh sb="4" eb="5">
      <t>ヨウ</t>
    </rPh>
    <phoneticPr fontId="1"/>
  </si>
  <si>
    <t>分･止水栓用ｿｹｯﾄ</t>
    <rPh sb="0" eb="1">
      <t>ブン</t>
    </rPh>
    <rPh sb="2" eb="4">
      <t>シスイ</t>
    </rPh>
    <rPh sb="4" eb="5">
      <t>セン</t>
    </rPh>
    <rPh sb="5" eb="6">
      <t>ヨウ</t>
    </rPh>
    <phoneticPr fontId="1"/>
  </si>
  <si>
    <t>ﾎﾟﾘｴﾁﾚﾝ管用金属継手
(挿込形)</t>
    <rPh sb="7" eb="8">
      <t>カン</t>
    </rPh>
    <rPh sb="8" eb="9">
      <t>ヨウ</t>
    </rPh>
    <rPh sb="9" eb="11">
      <t>キンゾク</t>
    </rPh>
    <rPh sb="11" eb="12">
      <t>ツギ</t>
    </rPh>
    <rPh sb="12" eb="13">
      <t>テ</t>
    </rPh>
    <rPh sb="15" eb="16">
      <t>サ</t>
    </rPh>
    <rPh sb="16" eb="17">
      <t>コ</t>
    </rPh>
    <rPh sb="17" eb="18">
      <t>カタ</t>
    </rPh>
    <phoneticPr fontId="1"/>
  </si>
  <si>
    <t>ｿｹｯﾄ</t>
  </si>
  <si>
    <t>ｴﾙﾎﾞ</t>
  </si>
  <si>
    <t>副弁付　ﾌﾗﾝｼﾞ式</t>
    <rPh sb="0" eb="1">
      <t>フク</t>
    </rPh>
    <rPh sb="1" eb="2">
      <t>ベン</t>
    </rPh>
    <rPh sb="2" eb="3">
      <t>ツ</t>
    </rPh>
    <rPh sb="9" eb="10">
      <t>シキ</t>
    </rPh>
    <phoneticPr fontId="1"/>
  </si>
  <si>
    <t>副弁付　内ﾈｼﾞ式</t>
    <rPh sb="0" eb="1">
      <t>フク</t>
    </rPh>
    <rPh sb="1" eb="2">
      <t>ベン</t>
    </rPh>
    <rPh sb="2" eb="3">
      <t>ツ</t>
    </rPh>
    <rPh sb="4" eb="5">
      <t>ウチ</t>
    </rPh>
    <rPh sb="8" eb="9">
      <t>シキ</t>
    </rPh>
    <phoneticPr fontId="1"/>
  </si>
  <si>
    <t>副弁付　外ﾈｼﾞ式</t>
    <rPh sb="0" eb="1">
      <t>フク</t>
    </rPh>
    <rPh sb="1" eb="2">
      <t>ベン</t>
    </rPh>
    <rPh sb="2" eb="3">
      <t>ツ</t>
    </rPh>
    <rPh sb="4" eb="5">
      <t>ソト</t>
    </rPh>
    <rPh sb="8" eb="9">
      <t>シキ</t>
    </rPh>
    <phoneticPr fontId="1"/>
  </si>
  <si>
    <t>ｿﾌﾄｼｰﾙ仕切弁付</t>
    <rPh sb="6" eb="8">
      <t>シキ</t>
    </rPh>
    <rPh sb="8" eb="9">
      <t>ベン</t>
    </rPh>
    <rPh sb="9" eb="10">
      <t>ツ</t>
    </rPh>
    <phoneticPr fontId="1"/>
  </si>
  <si>
    <t>45°ｴﾙﾎﾞ</t>
    <phoneticPr fontId="1"/>
  </si>
  <si>
    <t>ｵﾈｼﾞ付ｴﾙﾎﾞ</t>
    <rPh sb="4" eb="5">
      <t>ツ</t>
    </rPh>
    <phoneticPr fontId="1"/>
  </si>
  <si>
    <t>ﾒﾈｼﾞ付ｴﾙﾎﾞ</t>
    <rPh sb="4" eb="5">
      <t>ツ</t>
    </rPh>
    <phoneticPr fontId="1"/>
  </si>
  <si>
    <t>ﾁｰｽﾞ</t>
    <phoneticPr fontId="1"/>
  </si>
  <si>
    <t>分･止水栓用ｿｹｯﾄ</t>
    <phoneticPr fontId="1"/>
  </si>
  <si>
    <t>径違いｿｹｯﾄ</t>
    <phoneticPr fontId="1"/>
  </si>
  <si>
    <t>ﾎﾟﾘｴﾁﾚﾝ管用金属継手
(締付形)</t>
    <rPh sb="7" eb="8">
      <t>カン</t>
    </rPh>
    <rPh sb="8" eb="9">
      <t>ヨウ</t>
    </rPh>
    <rPh sb="9" eb="11">
      <t>キンゾク</t>
    </rPh>
    <rPh sb="11" eb="12">
      <t>ツギ</t>
    </rPh>
    <rPh sb="12" eb="13">
      <t>テ</t>
    </rPh>
    <rPh sb="15" eb="16">
      <t>シ</t>
    </rPh>
    <rPh sb="16" eb="17">
      <t>ツ</t>
    </rPh>
    <rPh sb="17" eb="18">
      <t>カタ</t>
    </rPh>
    <phoneticPr fontId="1"/>
  </si>
  <si>
    <t>φ20×φ13～φ25×φ20</t>
    <phoneticPr fontId="1"/>
  </si>
  <si>
    <t>ｿｹｯﾄ</t>
    <phoneticPr fontId="1"/>
  </si>
  <si>
    <t>ｵﾈｼﾞ付ｿｹｯﾄ</t>
    <rPh sb="4" eb="5">
      <t>ツ</t>
    </rPh>
    <phoneticPr fontId="1"/>
  </si>
  <si>
    <t>ﾒﾈｼﾞ付ｿｹｯﾄ</t>
    <rPh sb="4" eb="5">
      <t>ツ</t>
    </rPh>
    <phoneticPr fontId="1"/>
  </si>
  <si>
    <t>ﾅｯﾄ付ﾁｰｽﾞ</t>
    <rPh sb="3" eb="4">
      <t>ツ</t>
    </rPh>
    <phoneticPr fontId="1"/>
  </si>
  <si>
    <t>ｴﾙﾎﾞ</t>
    <phoneticPr fontId="1"/>
  </si>
  <si>
    <t>ポリエチレン管用金属継手類</t>
    <rPh sb="6" eb="7">
      <t>カン</t>
    </rPh>
    <rPh sb="7" eb="8">
      <t>ヨウ</t>
    </rPh>
    <rPh sb="8" eb="10">
      <t>キンゾク</t>
    </rPh>
    <rPh sb="10" eb="11">
      <t>ツギ</t>
    </rPh>
    <rPh sb="11" eb="12">
      <t>テ</t>
    </rPh>
    <rPh sb="12" eb="13">
      <t>ルイ</t>
    </rPh>
    <phoneticPr fontId="1"/>
  </si>
  <si>
    <t>伸縮継手類</t>
    <rPh sb="0" eb="2">
      <t>シンシュク</t>
    </rPh>
    <rPh sb="2" eb="3">
      <t>ツギ</t>
    </rPh>
    <rPh sb="3" eb="4">
      <t>テ</t>
    </rPh>
    <rPh sb="4" eb="5">
      <t>ルイ</t>
    </rPh>
    <phoneticPr fontId="1"/>
  </si>
  <si>
    <t>水道用二層ポリエチレン管</t>
    <rPh sb="0" eb="3">
      <t>スイドウヨウ</t>
    </rPh>
    <rPh sb="3" eb="4">
      <t>ニ</t>
    </rPh>
    <rPh sb="4" eb="5">
      <t>ソウ</t>
    </rPh>
    <rPh sb="11" eb="12">
      <t>カン</t>
    </rPh>
    <phoneticPr fontId="1"/>
  </si>
  <si>
    <t>鋼管継手類</t>
    <rPh sb="0" eb="2">
      <t>コウカン</t>
    </rPh>
    <rPh sb="2" eb="3">
      <t>ツギ</t>
    </rPh>
    <rPh sb="3" eb="4">
      <t>テ</t>
    </rPh>
    <rPh sb="4" eb="5">
      <t>ルイ</t>
    </rPh>
    <phoneticPr fontId="1"/>
  </si>
  <si>
    <t>鋼管用メカニカル継手類</t>
    <rPh sb="0" eb="2">
      <t>コウカン</t>
    </rPh>
    <rPh sb="2" eb="3">
      <t>ヨウ</t>
    </rPh>
    <rPh sb="8" eb="9">
      <t>ツギ</t>
    </rPh>
    <rPh sb="9" eb="10">
      <t>テ</t>
    </rPh>
    <rPh sb="10" eb="11">
      <t>ルイ</t>
    </rPh>
    <phoneticPr fontId="1"/>
  </si>
  <si>
    <t>水道用硬質塩化ビニルライニング鋼管</t>
    <rPh sb="0" eb="3">
      <t>スイドウヨウ</t>
    </rPh>
    <rPh sb="3" eb="5">
      <t>コウシツ</t>
    </rPh>
    <rPh sb="5" eb="7">
      <t>エンカ</t>
    </rPh>
    <rPh sb="15" eb="17">
      <t>コウカン</t>
    </rPh>
    <phoneticPr fontId="1"/>
  </si>
  <si>
    <t>水道用硬質塩化ビニルライニング鋼管</t>
    <phoneticPr fontId="1"/>
  </si>
  <si>
    <t>水道用伸縮可とう
継手(締付形)</t>
    <rPh sb="0" eb="3">
      <t>スイドウヨウ</t>
    </rPh>
    <rPh sb="3" eb="5">
      <t>シンシュク</t>
    </rPh>
    <rPh sb="5" eb="6">
      <t>カ</t>
    </rPh>
    <rPh sb="9" eb="10">
      <t>ツギ</t>
    </rPh>
    <rPh sb="10" eb="11">
      <t>テ</t>
    </rPh>
    <rPh sb="12" eb="14">
      <t>シメツ</t>
    </rPh>
    <rPh sb="14" eb="15">
      <t>カタ</t>
    </rPh>
    <phoneticPr fontId="1"/>
  </si>
  <si>
    <t>水道用伸縮可とう
継手</t>
    <rPh sb="0" eb="3">
      <t>スイドウヨウ</t>
    </rPh>
    <rPh sb="3" eb="5">
      <t>シンシュク</t>
    </rPh>
    <rPh sb="5" eb="6">
      <t>カ</t>
    </rPh>
    <rPh sb="9" eb="10">
      <t>ツギ</t>
    </rPh>
    <rPh sb="10" eb="11">
      <t>テ</t>
    </rPh>
    <phoneticPr fontId="1"/>
  </si>
  <si>
    <t>その他配管関係資材</t>
    <rPh sb="2" eb="3">
      <t>タ</t>
    </rPh>
    <rPh sb="3" eb="5">
      <t>ハイカン</t>
    </rPh>
    <rPh sb="5" eb="7">
      <t>カンケイ</t>
    </rPh>
    <rPh sb="7" eb="9">
      <t>シザイ</t>
    </rPh>
    <phoneticPr fontId="1"/>
  </si>
  <si>
    <t>ソフトシール仕切弁類</t>
    <rPh sb="6" eb="8">
      <t>シキ</t>
    </rPh>
    <rPh sb="8" eb="9">
      <t>ベン</t>
    </rPh>
    <rPh sb="9" eb="10">
      <t>ルイ</t>
    </rPh>
    <phoneticPr fontId="1"/>
  </si>
  <si>
    <t>水道用仕切弁</t>
    <rPh sb="0" eb="3">
      <t>スイドウヨウ</t>
    </rPh>
    <rPh sb="3" eb="5">
      <t>シキ</t>
    </rPh>
    <rPh sb="5" eb="6">
      <t>ベン</t>
    </rPh>
    <phoneticPr fontId="1"/>
  </si>
  <si>
    <t>その他水道用仕切弁類</t>
    <rPh sb="2" eb="3">
      <t>タ</t>
    </rPh>
    <rPh sb="3" eb="6">
      <t>スイドウヨウ</t>
    </rPh>
    <rPh sb="6" eb="8">
      <t>シキ</t>
    </rPh>
    <rPh sb="8" eb="9">
      <t>ベン</t>
    </rPh>
    <rPh sb="9" eb="10">
      <t>ルイ</t>
    </rPh>
    <phoneticPr fontId="1"/>
  </si>
  <si>
    <t>附属品</t>
    <rPh sb="0" eb="2">
      <t>フゾク</t>
    </rPh>
    <rPh sb="2" eb="3">
      <t>ヒン</t>
    </rPh>
    <phoneticPr fontId="1"/>
  </si>
  <si>
    <t>PE挿し口付
ｿﾌﾄｼｰﾙ仕切弁</t>
    <rPh sb="2" eb="3">
      <t>サ</t>
    </rPh>
    <rPh sb="4" eb="5">
      <t>クチ</t>
    </rPh>
    <rPh sb="5" eb="6">
      <t>ツ</t>
    </rPh>
    <rPh sb="13" eb="15">
      <t>シキ</t>
    </rPh>
    <rPh sb="15" eb="16">
      <t>ベン</t>
    </rPh>
    <phoneticPr fontId="1"/>
  </si>
  <si>
    <t>浅層埋設形
急速空気弁</t>
    <rPh sb="0" eb="1">
      <t>アサ</t>
    </rPh>
    <rPh sb="1" eb="2">
      <t>ソウ</t>
    </rPh>
    <rPh sb="2" eb="4">
      <t>マイセツ</t>
    </rPh>
    <rPh sb="4" eb="5">
      <t>カタ</t>
    </rPh>
    <rPh sb="6" eb="8">
      <t>キュウソク</t>
    </rPh>
    <rPh sb="8" eb="10">
      <t>クウキ</t>
    </rPh>
    <rPh sb="10" eb="11">
      <t>ベン</t>
    </rPh>
    <phoneticPr fontId="1"/>
  </si>
  <si>
    <t>水道用空気弁類</t>
    <rPh sb="0" eb="3">
      <t>スイドウヨウ</t>
    </rPh>
    <rPh sb="3" eb="5">
      <t>クウキ</t>
    </rPh>
    <rPh sb="5" eb="6">
      <t>ベン</t>
    </rPh>
    <rPh sb="6" eb="7">
      <t>ルイ</t>
    </rPh>
    <phoneticPr fontId="1"/>
  </si>
  <si>
    <t>水道用小型急速空気弁類</t>
    <rPh sb="0" eb="3">
      <t>スイドウヨウ</t>
    </rPh>
    <rPh sb="3" eb="5">
      <t>コガタ</t>
    </rPh>
    <rPh sb="5" eb="7">
      <t>キュウソク</t>
    </rPh>
    <rPh sb="7" eb="9">
      <t>クウキ</t>
    </rPh>
    <rPh sb="9" eb="10">
      <t>ベン</t>
    </rPh>
    <rPh sb="10" eb="11">
      <t>ルイ</t>
    </rPh>
    <phoneticPr fontId="1"/>
  </si>
  <si>
    <t>凍結破損防止形
急速空気弁</t>
    <phoneticPr fontId="1"/>
  </si>
  <si>
    <t>ｽﾃﾝﾚｽ製凍結破損
防止形急速空気弁</t>
    <rPh sb="5" eb="6">
      <t>セイ</t>
    </rPh>
    <rPh sb="6" eb="8">
      <t>トウケツ</t>
    </rPh>
    <rPh sb="8" eb="10">
      <t>ハソン</t>
    </rPh>
    <rPh sb="11" eb="13">
      <t>ボウシ</t>
    </rPh>
    <rPh sb="13" eb="14">
      <t>カタ</t>
    </rPh>
    <rPh sb="14" eb="16">
      <t>キュウソク</t>
    </rPh>
    <rPh sb="16" eb="18">
      <t>クウキ</t>
    </rPh>
    <rPh sb="18" eb="19">
      <t>ベン</t>
    </rPh>
    <phoneticPr fontId="1"/>
  </si>
  <si>
    <t>ｽﾃﾝﾚｽ製不凍結形
急速空気弁</t>
    <phoneticPr fontId="1"/>
  </si>
  <si>
    <t>その他資材類</t>
    <rPh sb="2" eb="3">
      <t>タ</t>
    </rPh>
    <rPh sb="3" eb="5">
      <t>シザイ</t>
    </rPh>
    <rPh sb="5" eb="6">
      <t>ルイ</t>
    </rPh>
    <phoneticPr fontId="1"/>
  </si>
  <si>
    <t>不凍結形空気弁類</t>
    <rPh sb="0" eb="1">
      <t>フ</t>
    </rPh>
    <rPh sb="1" eb="3">
      <t>トウケツ</t>
    </rPh>
    <rPh sb="3" eb="4">
      <t>カタ</t>
    </rPh>
    <rPh sb="4" eb="6">
      <t>クウキ</t>
    </rPh>
    <rPh sb="6" eb="7">
      <t>ベン</t>
    </rPh>
    <rPh sb="7" eb="8">
      <t>ルイ</t>
    </rPh>
    <phoneticPr fontId="1"/>
  </si>
  <si>
    <t>凍結破損防止形空気弁類</t>
    <rPh sb="0" eb="2">
      <t>トウケツ</t>
    </rPh>
    <rPh sb="2" eb="4">
      <t>ハソン</t>
    </rPh>
    <rPh sb="4" eb="6">
      <t>ボウシ</t>
    </rPh>
    <rPh sb="6" eb="7">
      <t>カタ</t>
    </rPh>
    <rPh sb="7" eb="9">
      <t>クウキ</t>
    </rPh>
    <rPh sb="9" eb="10">
      <t>ベン</t>
    </rPh>
    <rPh sb="10" eb="11">
      <t>ルイ</t>
    </rPh>
    <phoneticPr fontId="1"/>
  </si>
  <si>
    <t>水道用空気弁</t>
    <rPh sb="0" eb="3">
      <t>スイドウヨウ</t>
    </rPh>
    <rPh sb="3" eb="5">
      <t>クウキ</t>
    </rPh>
    <rPh sb="5" eb="6">
      <t>ベン</t>
    </rPh>
    <phoneticPr fontId="1"/>
  </si>
  <si>
    <t>水道用補修弁</t>
    <rPh sb="0" eb="3">
      <t>スイドウヨウ</t>
    </rPh>
    <rPh sb="3" eb="5">
      <t>ホシュウ</t>
    </rPh>
    <rPh sb="5" eb="6">
      <t>ベン</t>
    </rPh>
    <phoneticPr fontId="1"/>
  </si>
  <si>
    <t>レバー式補修弁類</t>
    <rPh sb="3" eb="4">
      <t>シキ</t>
    </rPh>
    <rPh sb="4" eb="6">
      <t>ホシュウ</t>
    </rPh>
    <rPh sb="6" eb="7">
      <t>ベン</t>
    </rPh>
    <rPh sb="7" eb="8">
      <t>ルイ</t>
    </rPh>
    <phoneticPr fontId="1"/>
  </si>
  <si>
    <t>キャップ式補修弁類</t>
    <rPh sb="4" eb="5">
      <t>シキ</t>
    </rPh>
    <rPh sb="5" eb="7">
      <t>ホシュウ</t>
    </rPh>
    <rPh sb="7" eb="8">
      <t>ベン</t>
    </rPh>
    <rPh sb="8" eb="9">
      <t>ルイ</t>
    </rPh>
    <phoneticPr fontId="1"/>
  </si>
  <si>
    <t>浅層埋設型
地下式消火栓</t>
    <rPh sb="0" eb="1">
      <t>アサ</t>
    </rPh>
    <rPh sb="1" eb="2">
      <t>ソウ</t>
    </rPh>
    <rPh sb="2" eb="4">
      <t>マイセツ</t>
    </rPh>
    <rPh sb="4" eb="5">
      <t>カタ</t>
    </rPh>
    <rPh sb="6" eb="8">
      <t>チカ</t>
    </rPh>
    <rPh sb="8" eb="9">
      <t>シキ</t>
    </rPh>
    <rPh sb="9" eb="11">
      <t>ショウカ</t>
    </rPh>
    <rPh sb="11" eb="12">
      <t>セン</t>
    </rPh>
    <phoneticPr fontId="1"/>
  </si>
  <si>
    <t>地下式消火栓類</t>
    <rPh sb="0" eb="2">
      <t>チカ</t>
    </rPh>
    <rPh sb="2" eb="3">
      <t>シキ</t>
    </rPh>
    <rPh sb="3" eb="5">
      <t>ショウカ</t>
    </rPh>
    <rPh sb="5" eb="6">
      <t>セン</t>
    </rPh>
    <rPh sb="6" eb="7">
      <t>ルイ</t>
    </rPh>
    <phoneticPr fontId="1"/>
  </si>
  <si>
    <t>水道用消火栓</t>
    <rPh sb="0" eb="3">
      <t>スイドウヨウ</t>
    </rPh>
    <rPh sb="3" eb="5">
      <t>ショウカ</t>
    </rPh>
    <rPh sb="5" eb="6">
      <t>セン</t>
    </rPh>
    <phoneticPr fontId="1"/>
  </si>
  <si>
    <t>仕切弁用鉄蓋類</t>
    <rPh sb="0" eb="2">
      <t>シキ</t>
    </rPh>
    <rPh sb="2" eb="3">
      <t>ベン</t>
    </rPh>
    <rPh sb="3" eb="4">
      <t>ヨウ</t>
    </rPh>
    <rPh sb="4" eb="5">
      <t>テツ</t>
    </rPh>
    <rPh sb="5" eb="6">
      <t>フタ</t>
    </rPh>
    <rPh sb="6" eb="7">
      <t>ルイ</t>
    </rPh>
    <phoneticPr fontId="1"/>
  </si>
  <si>
    <t>空気弁用鉄蓋類</t>
    <rPh sb="0" eb="2">
      <t>クウキ</t>
    </rPh>
    <rPh sb="2" eb="3">
      <t>ベン</t>
    </rPh>
    <rPh sb="3" eb="4">
      <t>ヨウ</t>
    </rPh>
    <rPh sb="4" eb="5">
      <t>テツ</t>
    </rPh>
    <rPh sb="5" eb="6">
      <t>フタ</t>
    </rPh>
    <rPh sb="6" eb="7">
      <t>ルイ</t>
    </rPh>
    <phoneticPr fontId="1"/>
  </si>
  <si>
    <t>消火栓用鉄蓋類</t>
    <rPh sb="0" eb="2">
      <t>ショウカ</t>
    </rPh>
    <rPh sb="2" eb="3">
      <t>セン</t>
    </rPh>
    <rPh sb="3" eb="4">
      <t>ヨウ</t>
    </rPh>
    <rPh sb="4" eb="5">
      <t>テツ</t>
    </rPh>
    <rPh sb="5" eb="6">
      <t>フタ</t>
    </rPh>
    <rPh sb="6" eb="7">
      <t>ルイ</t>
    </rPh>
    <phoneticPr fontId="1"/>
  </si>
  <si>
    <t>鉄　蓋</t>
    <rPh sb="0" eb="1">
      <t>テツ</t>
    </rPh>
    <rPh sb="2" eb="3">
      <t>フタ</t>
    </rPh>
    <phoneticPr fontId="1"/>
  </si>
  <si>
    <t>レジンコンクリート製ボックス類</t>
    <rPh sb="9" eb="10">
      <t>セイ</t>
    </rPh>
    <rPh sb="14" eb="15">
      <t>ルイ</t>
    </rPh>
    <phoneticPr fontId="1"/>
  </si>
  <si>
    <t>水道用レジンコンクリート製ボックス</t>
    <rPh sb="0" eb="3">
      <t>スイドウヨウ</t>
    </rPh>
    <rPh sb="12" eb="13">
      <t>セイ</t>
    </rPh>
    <phoneticPr fontId="1"/>
  </si>
  <si>
    <t>調整ﾘﾝｸﾞ
(ﾚｼﾞｺﾝ)</t>
    <rPh sb="0" eb="2">
      <t>チョウセイ</t>
    </rPh>
    <phoneticPr fontId="1"/>
  </si>
  <si>
    <t>調整ﾘﾝｸﾞ
(再生ﾌﾟﾗｽﾁｯｸ)</t>
    <rPh sb="0" eb="2">
      <t>チョウセイ</t>
    </rPh>
    <rPh sb="8" eb="10">
      <t>サイセイ</t>
    </rPh>
    <phoneticPr fontId="1"/>
  </si>
  <si>
    <t>レジンコンクリート製ボックス類</t>
    <phoneticPr fontId="1"/>
  </si>
  <si>
    <t>水道用レジンコンクリート製ボックス</t>
    <phoneticPr fontId="1"/>
  </si>
  <si>
    <t>【不断水T字管】</t>
    <rPh sb="1" eb="2">
      <t>フ</t>
    </rPh>
    <rPh sb="2" eb="4">
      <t>ダンスイ</t>
    </rPh>
    <rPh sb="5" eb="6">
      <t>ジ</t>
    </rPh>
    <rPh sb="6" eb="7">
      <t>カン</t>
    </rPh>
    <phoneticPr fontId="1"/>
  </si>
  <si>
    <t>K形受口付
ｿﾌﾄｼｰﾙ仕切弁付</t>
    <rPh sb="1" eb="2">
      <t>カタ</t>
    </rPh>
    <rPh sb="2" eb="3">
      <t>ウ</t>
    </rPh>
    <rPh sb="3" eb="4">
      <t>クチ</t>
    </rPh>
    <rPh sb="4" eb="5">
      <t>ツ</t>
    </rPh>
    <rPh sb="12" eb="14">
      <t>シキ</t>
    </rPh>
    <rPh sb="14" eb="15">
      <t>ベン</t>
    </rPh>
    <rPh sb="15" eb="16">
      <t>ツ</t>
    </rPh>
    <phoneticPr fontId="1"/>
  </si>
  <si>
    <t>副弁付　ﾌﾗﾝｼﾞ式</t>
  </si>
  <si>
    <t>副弁付　内ﾈｼﾞ式</t>
  </si>
  <si>
    <t>ｿﾌﾄｼｰﾙ仕切弁付</t>
  </si>
  <si>
    <t>副弁付　ﾌﾗﾝｼﾞ式</t>
    <phoneticPr fontId="1"/>
  </si>
  <si>
    <t>ｿﾌﾄｼｰﾙ仕切弁付</t>
    <phoneticPr fontId="1"/>
  </si>
  <si>
    <t>ｿﾌﾄｼｰﾙ仕切弁付</t>
    <phoneticPr fontId="1"/>
  </si>
  <si>
    <t>SUS304ﾎﾞﾙﾄﾅｯﾄ 7.5K</t>
    <phoneticPr fontId="1"/>
  </si>
  <si>
    <t>鋳鉄管用
不断水T字管</t>
    <rPh sb="0" eb="2">
      <t>チュウテツ</t>
    </rPh>
    <rPh sb="2" eb="3">
      <t>カン</t>
    </rPh>
    <rPh sb="3" eb="4">
      <t>ヨウ</t>
    </rPh>
    <rPh sb="5" eb="6">
      <t>フ</t>
    </rPh>
    <rPh sb="6" eb="8">
      <t>ダンスイ</t>
    </rPh>
    <rPh sb="9" eb="10">
      <t>ジ</t>
    </rPh>
    <rPh sb="10" eb="11">
      <t>カン</t>
    </rPh>
    <phoneticPr fontId="1"/>
  </si>
  <si>
    <t>ﾎﾟﾘｴﾁﾚﾝ管用
不断水T字管</t>
    <rPh sb="7" eb="8">
      <t>カン</t>
    </rPh>
    <rPh sb="8" eb="9">
      <t>ヨウ</t>
    </rPh>
    <rPh sb="10" eb="11">
      <t>フ</t>
    </rPh>
    <rPh sb="11" eb="13">
      <t>ダンスイ</t>
    </rPh>
    <rPh sb="14" eb="15">
      <t>ジ</t>
    </rPh>
    <rPh sb="15" eb="16">
      <t>カン</t>
    </rPh>
    <phoneticPr fontId="1"/>
  </si>
  <si>
    <t>塩ﾋﾞ･鋼管用
不断水T字管</t>
    <rPh sb="0" eb="1">
      <t>エン</t>
    </rPh>
    <rPh sb="4" eb="5">
      <t>ハガネ</t>
    </rPh>
    <rPh sb="5" eb="6">
      <t>カン</t>
    </rPh>
    <rPh sb="6" eb="7">
      <t>ヨウ</t>
    </rPh>
    <rPh sb="8" eb="9">
      <t>フ</t>
    </rPh>
    <rPh sb="9" eb="11">
      <t>ダンスイ</t>
    </rPh>
    <rPh sb="12" eb="13">
      <t>ジ</t>
    </rPh>
    <rPh sb="13" eb="14">
      <t>カン</t>
    </rPh>
    <phoneticPr fontId="1"/>
  </si>
  <si>
    <t>鋼管用
不断水T字管</t>
    <rPh sb="0" eb="1">
      <t>ハガネ</t>
    </rPh>
    <rPh sb="1" eb="2">
      <t>カン</t>
    </rPh>
    <rPh sb="2" eb="3">
      <t>ヨウ</t>
    </rPh>
    <rPh sb="4" eb="5">
      <t>フ</t>
    </rPh>
    <rPh sb="5" eb="7">
      <t>ダンスイ</t>
    </rPh>
    <rPh sb="8" eb="9">
      <t>ジ</t>
    </rPh>
    <rPh sb="9" eb="10">
      <t>カン</t>
    </rPh>
    <phoneticPr fontId="1"/>
  </si>
  <si>
    <t>吋管用不断水T字管</t>
    <rPh sb="0" eb="1">
      <t>インチ</t>
    </rPh>
    <rPh sb="1" eb="2">
      <t>カン</t>
    </rPh>
    <rPh sb="2" eb="3">
      <t>ヨウ</t>
    </rPh>
    <rPh sb="3" eb="4">
      <t>フ</t>
    </rPh>
    <rPh sb="4" eb="6">
      <t>ダンスイ</t>
    </rPh>
    <rPh sb="7" eb="8">
      <t>ジ</t>
    </rPh>
    <rPh sb="8" eb="9">
      <t>カン</t>
    </rPh>
    <phoneticPr fontId="1"/>
  </si>
  <si>
    <t>K形受口付
ｿﾌﾄｼｰﾙ仕切弁付</t>
    <phoneticPr fontId="1"/>
  </si>
  <si>
    <t>防食ｺｱ</t>
    <rPh sb="0" eb="2">
      <t>ボウショク</t>
    </rPh>
    <phoneticPr fontId="1"/>
  </si>
  <si>
    <t>銅ｺｱ</t>
    <rPh sb="0" eb="1">
      <t>ドウ</t>
    </rPh>
    <phoneticPr fontId="1"/>
  </si>
  <si>
    <t>Q</t>
    <phoneticPr fontId="1"/>
  </si>
  <si>
    <t>φ50</t>
    <phoneticPr fontId="1"/>
  </si>
  <si>
    <t>樹脂製ｺｱ</t>
    <rPh sb="0" eb="2">
      <t>ジュシ</t>
    </rPh>
    <rPh sb="2" eb="3">
      <t>セイ</t>
    </rPh>
    <phoneticPr fontId="1"/>
  </si>
  <si>
    <t>不断水T字管類</t>
    <rPh sb="0" eb="1">
      <t>フ</t>
    </rPh>
    <rPh sb="1" eb="3">
      <t>ダンスイ</t>
    </rPh>
    <rPh sb="4" eb="5">
      <t>ジ</t>
    </rPh>
    <rPh sb="5" eb="6">
      <t>カン</t>
    </rPh>
    <rPh sb="6" eb="7">
      <t>ルイ</t>
    </rPh>
    <phoneticPr fontId="1"/>
  </si>
  <si>
    <t>その他関連資材類</t>
    <rPh sb="2" eb="3">
      <t>タ</t>
    </rPh>
    <rPh sb="3" eb="5">
      <t>カンレン</t>
    </rPh>
    <rPh sb="5" eb="7">
      <t>シザイ</t>
    </rPh>
    <rPh sb="7" eb="8">
      <t>ルイ</t>
    </rPh>
    <phoneticPr fontId="1"/>
  </si>
  <si>
    <t>FV</t>
    <phoneticPr fontId="1"/>
  </si>
  <si>
    <t>垂直穿孔型</t>
    <rPh sb="0" eb="2">
      <t>スイチョク</t>
    </rPh>
    <rPh sb="2" eb="4">
      <t>センコウ</t>
    </rPh>
    <rPh sb="4" eb="5">
      <t>カタ</t>
    </rPh>
    <phoneticPr fontId="1"/>
  </si>
  <si>
    <t>鋳鉄管用
不断水簡易仕切弁</t>
    <rPh sb="0" eb="2">
      <t>チュウテツ</t>
    </rPh>
    <rPh sb="2" eb="3">
      <t>カン</t>
    </rPh>
    <rPh sb="3" eb="4">
      <t>ヨウ</t>
    </rPh>
    <rPh sb="5" eb="6">
      <t>フ</t>
    </rPh>
    <rPh sb="6" eb="8">
      <t>ダンスイ</t>
    </rPh>
    <rPh sb="8" eb="10">
      <t>カンイ</t>
    </rPh>
    <rPh sb="10" eb="12">
      <t>シキ</t>
    </rPh>
    <rPh sb="12" eb="13">
      <t>ベン</t>
    </rPh>
    <phoneticPr fontId="1"/>
  </si>
  <si>
    <t>ﾎﾟﾘｴﾁﾚﾝ管用
不断水簡易仕切弁</t>
    <rPh sb="7" eb="8">
      <t>カン</t>
    </rPh>
    <rPh sb="8" eb="9">
      <t>ヨウ</t>
    </rPh>
    <rPh sb="10" eb="11">
      <t>フ</t>
    </rPh>
    <rPh sb="11" eb="13">
      <t>ダンスイ</t>
    </rPh>
    <rPh sb="13" eb="15">
      <t>カンイ</t>
    </rPh>
    <rPh sb="15" eb="17">
      <t>シキ</t>
    </rPh>
    <rPh sb="17" eb="18">
      <t>ベン</t>
    </rPh>
    <phoneticPr fontId="1"/>
  </si>
  <si>
    <t>塩ﾋﾞ管用
不断水簡易仕切弁</t>
    <phoneticPr fontId="1"/>
  </si>
  <si>
    <t>鋼管用
不断水簡易仕切弁</t>
    <rPh sb="0" eb="1">
      <t>ハガネ</t>
    </rPh>
    <phoneticPr fontId="1"/>
  </si>
  <si>
    <t>吋管用不断水簡易仕切弁</t>
    <rPh sb="0" eb="1">
      <t>インチ</t>
    </rPh>
    <rPh sb="1" eb="2">
      <t>カン</t>
    </rPh>
    <rPh sb="2" eb="3">
      <t>ヨウ</t>
    </rPh>
    <rPh sb="3" eb="4">
      <t>フ</t>
    </rPh>
    <rPh sb="4" eb="6">
      <t>ダンスイ</t>
    </rPh>
    <rPh sb="6" eb="8">
      <t>カンイ</t>
    </rPh>
    <rPh sb="8" eb="10">
      <t>シキ</t>
    </rPh>
    <rPh sb="10" eb="11">
      <t>ベン</t>
    </rPh>
    <phoneticPr fontId="1"/>
  </si>
  <si>
    <t>不断水簡易仕切弁</t>
    <rPh sb="0" eb="1">
      <t>フ</t>
    </rPh>
    <rPh sb="1" eb="3">
      <t>ダンスイ</t>
    </rPh>
    <rPh sb="3" eb="5">
      <t>カンイ</t>
    </rPh>
    <rPh sb="5" eb="7">
      <t>シキ</t>
    </rPh>
    <rPh sb="7" eb="8">
      <t>ベン</t>
    </rPh>
    <phoneticPr fontId="1"/>
  </si>
  <si>
    <t>【仮設配管資材】</t>
    <rPh sb="1" eb="3">
      <t>カセツ</t>
    </rPh>
    <rPh sb="3" eb="5">
      <t>ハイカン</t>
    </rPh>
    <rPh sb="5" eb="7">
      <t>シザイ</t>
    </rPh>
    <phoneticPr fontId="1"/>
  </si>
  <si>
    <t>直管</t>
    <rPh sb="0" eb="1">
      <t>チョク</t>
    </rPh>
    <rPh sb="1" eb="2">
      <t>カン</t>
    </rPh>
    <phoneticPr fontId="1"/>
  </si>
  <si>
    <t>ﾌﾚｷｼﾌﾞﾙ管</t>
    <rPh sb="7" eb="8">
      <t>カン</t>
    </rPh>
    <phoneticPr fontId="1"/>
  </si>
  <si>
    <t>撤去用直管</t>
    <rPh sb="0" eb="2">
      <t>テッキョ</t>
    </rPh>
    <rPh sb="2" eb="3">
      <t>ヨウ</t>
    </rPh>
    <rPh sb="3" eb="4">
      <t>チョク</t>
    </rPh>
    <rPh sb="4" eb="5">
      <t>カン</t>
    </rPh>
    <phoneticPr fontId="1"/>
  </si>
  <si>
    <t>仮設ｽﾃﾝﾚｽ鋼直管</t>
    <rPh sb="0" eb="2">
      <t>カセツ</t>
    </rPh>
    <rPh sb="7" eb="8">
      <t>ハガネ</t>
    </rPh>
    <rPh sb="8" eb="9">
      <t>チョク</t>
    </rPh>
    <rPh sb="9" eb="10">
      <t>カン</t>
    </rPh>
    <phoneticPr fontId="1"/>
  </si>
  <si>
    <t>仮設ｽﾃﾝﾚｽ鋼異形管</t>
    <rPh sb="0" eb="2">
      <t>カセツ</t>
    </rPh>
    <rPh sb="7" eb="8">
      <t>ハガネ</t>
    </rPh>
    <rPh sb="8" eb="10">
      <t>イケイ</t>
    </rPh>
    <rPh sb="10" eb="11">
      <t>カン</t>
    </rPh>
    <phoneticPr fontId="1"/>
  </si>
  <si>
    <t>ｴﾙﾎﾞ</t>
    <phoneticPr fontId="1"/>
  </si>
  <si>
    <t>ﾁｰｽﾞ</t>
    <phoneticPr fontId="1"/>
  </si>
  <si>
    <t>ﾚｼﾞｭｰｻｰ</t>
    <phoneticPr fontId="1"/>
  </si>
  <si>
    <t>仮設ｽﾃﾝﾚｽ鋼接続短管</t>
    <rPh sb="0" eb="2">
      <t>カセツ</t>
    </rPh>
    <rPh sb="7" eb="8">
      <t>ハガネ</t>
    </rPh>
    <rPh sb="8" eb="10">
      <t>セツゾク</t>
    </rPh>
    <rPh sb="10" eb="11">
      <t>タン</t>
    </rPh>
    <rPh sb="11" eb="12">
      <t>カン</t>
    </rPh>
    <phoneticPr fontId="1"/>
  </si>
  <si>
    <t>取出し短管</t>
    <rPh sb="0" eb="2">
      <t>トリダ</t>
    </rPh>
    <rPh sb="3" eb="4">
      <t>タン</t>
    </rPh>
    <rPh sb="4" eb="5">
      <t>カン</t>
    </rPh>
    <phoneticPr fontId="1"/>
  </si>
  <si>
    <t>ﾌﾟﾚｰﾝｴﾝﾄﾞ</t>
    <phoneticPr fontId="1"/>
  </si>
  <si>
    <t>ﾈｼﾞ</t>
    <phoneticPr fontId="1"/>
  </si>
  <si>
    <t>ﾒｶｻｼ</t>
    <phoneticPr fontId="1"/>
  </si>
  <si>
    <t>ﾌﾗﾝｼﾞ</t>
    <phoneticPr fontId="1"/>
  </si>
  <si>
    <t>受け×受け</t>
    <rPh sb="0" eb="1">
      <t>ウ</t>
    </rPh>
    <rPh sb="3" eb="4">
      <t>ウ</t>
    </rPh>
    <phoneticPr fontId="1"/>
  </si>
  <si>
    <t>挿し×挿し</t>
    <rPh sb="0" eb="1">
      <t>サ</t>
    </rPh>
    <rPh sb="3" eb="4">
      <t>サ</t>
    </rPh>
    <phoneticPr fontId="1"/>
  </si>
  <si>
    <t>ﾎﾞｰﾙﾊﾞﾙﾌﾞ</t>
    <phoneticPr fontId="1"/>
  </si>
  <si>
    <t>ﾊﾞﾀﾌﾗｲﾊﾞﾙﾌﾞ</t>
    <phoneticPr fontId="1"/>
  </si>
  <si>
    <t>空気弁</t>
    <rPh sb="0" eb="2">
      <t>クウキ</t>
    </rPh>
    <rPh sb="2" eb="3">
      <t>ベン</t>
    </rPh>
    <phoneticPr fontId="1"/>
  </si>
  <si>
    <t>露出型</t>
    <rPh sb="0" eb="2">
      <t>ロシュツ</t>
    </rPh>
    <rPh sb="2" eb="3">
      <t>カタ</t>
    </rPh>
    <phoneticPr fontId="1"/>
  </si>
  <si>
    <t>埋設型</t>
    <rPh sb="0" eb="2">
      <t>マイセツ</t>
    </rPh>
    <rPh sb="2" eb="3">
      <t>カタ</t>
    </rPh>
    <phoneticPr fontId="1"/>
  </si>
  <si>
    <t>ﾎﾞｰﾙﾊﾞﾙﾌﾞ(鉛ﾚｽ)</t>
    <rPh sb="10" eb="11">
      <t>ナマリ</t>
    </rPh>
    <phoneticPr fontId="1"/>
  </si>
  <si>
    <t>ｹﾞｰﾄﾊﾞﾙﾌﾞ(鉛ﾚｽ)</t>
    <rPh sb="10" eb="11">
      <t>ナマリ</t>
    </rPh>
    <phoneticPr fontId="1"/>
  </si>
  <si>
    <t>ｹﾞｰﾄﾊﾞﾙﾌﾞ</t>
    <phoneticPr fontId="1"/>
  </si>
  <si>
    <t>ﾌﾗﾝｼﾞ固定金具</t>
    <rPh sb="6" eb="8">
      <t>カナグ</t>
    </rPh>
    <rPh sb="8" eb="9">
      <t>カナグ</t>
    </rPh>
    <phoneticPr fontId="1"/>
  </si>
  <si>
    <t>ﾌﾗﾝｼﾞ用 7.5K</t>
    <rPh sb="5" eb="6">
      <t>ヨウ</t>
    </rPh>
    <phoneticPr fontId="1"/>
  </si>
  <si>
    <t>LBOV</t>
    <phoneticPr fontId="1"/>
  </si>
  <si>
    <t>LBOX-N</t>
    <phoneticPr fontId="1"/>
  </si>
  <si>
    <t>LBOXC</t>
    <phoneticPr fontId="1"/>
  </si>
  <si>
    <t>LBOXC-T</t>
    <phoneticPr fontId="1"/>
  </si>
  <si>
    <t>LJ5-BSR-SK</t>
    <phoneticPr fontId="1"/>
  </si>
  <si>
    <t>LJ10-BSR-SK</t>
    <phoneticPr fontId="1"/>
  </si>
  <si>
    <t>LJ10N-BS-OR</t>
    <phoneticPr fontId="1"/>
  </si>
  <si>
    <t>LJ10N-BS-OR-SK-N</t>
    <phoneticPr fontId="1"/>
  </si>
  <si>
    <t>LE-BSC</t>
    <phoneticPr fontId="1"/>
  </si>
  <si>
    <t>　　 工事に使用する資材承認願（第</t>
    <rPh sb="3" eb="5">
      <t>コウジ</t>
    </rPh>
    <rPh sb="6" eb="8">
      <t>シヨウ</t>
    </rPh>
    <rPh sb="10" eb="12">
      <t>シザイ</t>
    </rPh>
    <rPh sb="12" eb="14">
      <t>ショウニン</t>
    </rPh>
    <rPh sb="14" eb="15">
      <t>ネガ</t>
    </rPh>
    <rPh sb="16" eb="17">
      <t>ダイ</t>
    </rPh>
    <phoneticPr fontId="1"/>
  </si>
  <si>
    <t>EF両受曲管</t>
    <phoneticPr fontId="1"/>
  </si>
  <si>
    <t>受挿し　3種(10K)</t>
    <phoneticPr fontId="1"/>
  </si>
  <si>
    <t>不断水T字管類</t>
    <phoneticPr fontId="1"/>
  </si>
  <si>
    <t>不断水T字管</t>
    <phoneticPr fontId="1"/>
  </si>
  <si>
    <t>仮設ステンレス鋼管</t>
    <rPh sb="0" eb="2">
      <t>カセツ</t>
    </rPh>
    <rPh sb="7" eb="9">
      <t>コウカン</t>
    </rPh>
    <phoneticPr fontId="1"/>
  </si>
  <si>
    <t>仮設レンタル管類</t>
    <rPh sb="0" eb="2">
      <t>カセツ</t>
    </rPh>
    <rPh sb="6" eb="7">
      <t>カン</t>
    </rPh>
    <rPh sb="7" eb="8">
      <t>ルイ</t>
    </rPh>
    <phoneticPr fontId="1"/>
  </si>
  <si>
    <t>仮設レンタル管類</t>
    <phoneticPr fontId="1"/>
  </si>
  <si>
    <t>仮設バルブ</t>
    <rPh sb="0" eb="2">
      <t>カセツ</t>
    </rPh>
    <phoneticPr fontId="1"/>
  </si>
  <si>
    <t>仮設バルブ類</t>
    <rPh sb="0" eb="2">
      <t>カセツ</t>
    </rPh>
    <rPh sb="5" eb="6">
      <t>ルイ</t>
    </rPh>
    <phoneticPr fontId="1"/>
  </si>
  <si>
    <t>φ50～φ200用</t>
    <rPh sb="8" eb="9">
      <t>ヨウ</t>
    </rPh>
    <phoneticPr fontId="1"/>
  </si>
  <si>
    <t>ﾎﾟﾘﾊﾟｲｿﾌﾄEF片受形</t>
    <rPh sb="11" eb="12">
      <t>カタ</t>
    </rPh>
    <rPh sb="12" eb="13">
      <t>ウ</t>
    </rPh>
    <rPh sb="13" eb="14">
      <t>カタ</t>
    </rPh>
    <phoneticPr fontId="1"/>
  </si>
  <si>
    <t>更新年月日</t>
    <rPh sb="0" eb="2">
      <t>コウシン</t>
    </rPh>
    <rPh sb="2" eb="5">
      <t>ネンガッピ</t>
    </rPh>
    <phoneticPr fontId="1"/>
  </si>
  <si>
    <t>更新区分</t>
    <rPh sb="0" eb="2">
      <t>コウシン</t>
    </rPh>
    <rPh sb="2" eb="4">
      <t>クブン</t>
    </rPh>
    <phoneticPr fontId="1"/>
  </si>
  <si>
    <t>更　新　前</t>
    <rPh sb="0" eb="1">
      <t>サラ</t>
    </rPh>
    <rPh sb="2" eb="3">
      <t>シン</t>
    </rPh>
    <rPh sb="4" eb="5">
      <t>マエ</t>
    </rPh>
    <phoneticPr fontId="1"/>
  </si>
  <si>
    <t>更　新　後</t>
    <rPh sb="0" eb="1">
      <t>サラ</t>
    </rPh>
    <rPh sb="2" eb="3">
      <t>シン</t>
    </rPh>
    <rPh sb="4" eb="5">
      <t>ゴ</t>
    </rPh>
    <phoneticPr fontId="1"/>
  </si>
  <si>
    <t>修正</t>
    <rPh sb="0" eb="2">
      <t>シュウセイ</t>
    </rPh>
    <phoneticPr fontId="1"/>
  </si>
  <si>
    <t>追加</t>
    <rPh sb="0" eb="2">
      <t>ツイカ</t>
    </rPh>
    <phoneticPr fontId="1"/>
  </si>
  <si>
    <t>ｽﾃﾝﾚｽ入りﾌﾗﾝｼﾞｶﾞｽｹｯﾄ</t>
    <rPh sb="5" eb="6">
      <t>イ</t>
    </rPh>
    <phoneticPr fontId="1"/>
  </si>
  <si>
    <t>ｸﾞﾛｰ型仮設配管用ｽﾃﾝﾚｽﾌﾚｷ管</t>
    <rPh sb="4" eb="5">
      <t>カタ</t>
    </rPh>
    <rPh sb="5" eb="7">
      <t>カセツ</t>
    </rPh>
    <rPh sb="7" eb="9">
      <t>ハイカン</t>
    </rPh>
    <rPh sb="9" eb="10">
      <t>ヨウ</t>
    </rPh>
    <rPh sb="18" eb="19">
      <t>カン</t>
    </rPh>
    <phoneticPr fontId="1"/>
  </si>
  <si>
    <t>ｺｰﾄﾞ</t>
    <phoneticPr fontId="1"/>
  </si>
  <si>
    <t>大分類</t>
    <rPh sb="0" eb="1">
      <t>ダイ</t>
    </rPh>
    <rPh sb="1" eb="2">
      <t>ブン</t>
    </rPh>
    <rPh sb="2" eb="3">
      <t>ルイ</t>
    </rPh>
    <phoneticPr fontId="1"/>
  </si>
  <si>
    <t>017D0401</t>
    <phoneticPr fontId="1"/>
  </si>
  <si>
    <t>017D0402</t>
    <phoneticPr fontId="1"/>
  </si>
  <si>
    <t>呼び径「φ75」</t>
    <rPh sb="0" eb="1">
      <t>ヨ</t>
    </rPh>
    <rPh sb="2" eb="3">
      <t>ケイ</t>
    </rPh>
    <phoneticPr fontId="1"/>
  </si>
  <si>
    <t>呼び径「φ75用」</t>
    <rPh sb="0" eb="1">
      <t>ヨ</t>
    </rPh>
    <rPh sb="2" eb="3">
      <t>ケイ</t>
    </rPh>
    <rPh sb="7" eb="8">
      <t>ヨウ</t>
    </rPh>
    <phoneticPr fontId="1"/>
  </si>
  <si>
    <t>登録資材製造者名</t>
    <rPh sb="0" eb="2">
      <t>トウロク</t>
    </rPh>
    <rPh sb="2" eb="4">
      <t>シザイ</t>
    </rPh>
    <rPh sb="4" eb="7">
      <t>セイゾウシャ</t>
    </rPh>
    <rPh sb="7" eb="8">
      <t>メイ</t>
    </rPh>
    <phoneticPr fontId="1"/>
  </si>
  <si>
    <t>017V0307</t>
    <phoneticPr fontId="1"/>
  </si>
  <si>
    <t>新規</t>
    <rPh sb="0" eb="2">
      <t>シンキ</t>
    </rPh>
    <phoneticPr fontId="1"/>
  </si>
  <si>
    <t>呼び径「φ50～φ150」</t>
    <rPh sb="0" eb="1">
      <t>ヨ</t>
    </rPh>
    <rPh sb="2" eb="3">
      <t>ケイ</t>
    </rPh>
    <phoneticPr fontId="1"/>
  </si>
  <si>
    <t>---</t>
    <phoneticPr fontId="1"/>
  </si>
  <si>
    <t>033R0106</t>
    <phoneticPr fontId="1"/>
  </si>
  <si>
    <t>033R0107</t>
  </si>
  <si>
    <t>名称「ｸﾞﾛｰ型仮設配管用ｽﾃﾝﾚｽ直管」</t>
    <rPh sb="0" eb="2">
      <t>メイショウ</t>
    </rPh>
    <rPh sb="18" eb="19">
      <t>チョク</t>
    </rPh>
    <phoneticPr fontId="1"/>
  </si>
  <si>
    <t>ﾀﾌﾀﾞｲﾝ</t>
    <phoneticPr fontId="1"/>
  </si>
  <si>
    <t>ﾀﾌﾀﾞｲﾝHI</t>
    <phoneticPr fontId="1"/>
  </si>
  <si>
    <t>接着剤</t>
    <rPh sb="0" eb="2">
      <t>セッチャク</t>
    </rPh>
    <rPh sb="2" eb="3">
      <t>ザイ</t>
    </rPh>
    <phoneticPr fontId="1"/>
  </si>
  <si>
    <t>007E0401</t>
    <phoneticPr fontId="1"/>
  </si>
  <si>
    <t>007E0402</t>
    <phoneticPr fontId="1"/>
  </si>
  <si>
    <t>ﾀﾌﾀﾞｲﾝ</t>
    <phoneticPr fontId="1"/>
  </si>
  <si>
    <t>ﾀﾌﾀﾞｲﾝHI</t>
    <phoneticPr fontId="1"/>
  </si>
  <si>
    <t>　水道用資材等指定承認一覧表（JFE継手（株））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8" eb="20">
      <t>ツギテ</t>
    </rPh>
    <rPh sb="21" eb="22">
      <t>カブ</t>
    </rPh>
    <phoneticPr fontId="1"/>
  </si>
  <si>
    <t>S</t>
    <phoneticPr fontId="1"/>
  </si>
  <si>
    <t>PL-Cｺｱ継手ｿｹｯﾄ</t>
    <rPh sb="6" eb="7">
      <t>ツギ</t>
    </rPh>
    <rPh sb="7" eb="8">
      <t>テ</t>
    </rPh>
    <phoneticPr fontId="1"/>
  </si>
  <si>
    <t>φ13～φ100</t>
    <phoneticPr fontId="1"/>
  </si>
  <si>
    <t>ＪＦＥ継手（株）</t>
  </si>
  <si>
    <t>JIS</t>
    <phoneticPr fontId="1"/>
  </si>
  <si>
    <t>S</t>
    <phoneticPr fontId="1"/>
  </si>
  <si>
    <t>PL-Cｺｱ継手ｴﾙﾎﾞ</t>
    <rPh sb="6" eb="7">
      <t>ツギ</t>
    </rPh>
    <rPh sb="7" eb="8">
      <t>テ</t>
    </rPh>
    <phoneticPr fontId="1"/>
  </si>
  <si>
    <t>φ13～φ100</t>
    <phoneticPr fontId="1"/>
  </si>
  <si>
    <t>JWWA</t>
    <phoneticPr fontId="1"/>
  </si>
  <si>
    <t>PL-Cｺｱ継手45°ｴﾙﾎﾞ</t>
    <rPh sb="6" eb="7">
      <t>ツギ</t>
    </rPh>
    <rPh sb="7" eb="8">
      <t>テ</t>
    </rPh>
    <phoneticPr fontId="1"/>
  </si>
  <si>
    <t>JDPA</t>
    <phoneticPr fontId="1"/>
  </si>
  <si>
    <t>PL-Cｺｱ継手ﾁｰｽﾞ</t>
    <rPh sb="6" eb="7">
      <t>ツギ</t>
    </rPh>
    <rPh sb="7" eb="8">
      <t>テ</t>
    </rPh>
    <phoneticPr fontId="1"/>
  </si>
  <si>
    <t>φ13×φ13～φ100×φ100</t>
    <phoneticPr fontId="1"/>
  </si>
  <si>
    <t>PTC</t>
    <phoneticPr fontId="1"/>
  </si>
  <si>
    <t>PL-Cｺｱ継手ﾆｯﾌﾟﾙ</t>
    <rPh sb="6" eb="7">
      <t>ツギ</t>
    </rPh>
    <rPh sb="7" eb="8">
      <t>テ</t>
    </rPh>
    <phoneticPr fontId="1"/>
  </si>
  <si>
    <t>JPF</t>
    <phoneticPr fontId="1"/>
  </si>
  <si>
    <t>PL-Cｺｱ継手ﾌﾟﾗｸﾞ</t>
    <rPh sb="6" eb="7">
      <t>ツギ</t>
    </rPh>
    <rPh sb="7" eb="8">
      <t>テ</t>
    </rPh>
    <phoneticPr fontId="1"/>
  </si>
  <si>
    <t>SAS</t>
    <phoneticPr fontId="1"/>
  </si>
  <si>
    <t>PL-Cｺｱ継手径違いｿｹｯﾄ</t>
    <rPh sb="6" eb="7">
      <t>ツギ</t>
    </rPh>
    <rPh sb="7" eb="8">
      <t>テ</t>
    </rPh>
    <rPh sb="8" eb="9">
      <t>ケイ</t>
    </rPh>
    <rPh sb="9" eb="10">
      <t>チガ</t>
    </rPh>
    <phoneticPr fontId="1"/>
  </si>
  <si>
    <t>φ20×φ13～φ100×φ75</t>
    <phoneticPr fontId="1"/>
  </si>
  <si>
    <t>PL-Cｺｱ継手径違いｴﾙﾎﾞ</t>
    <rPh sb="6" eb="7">
      <t>ツギ</t>
    </rPh>
    <rPh sb="7" eb="8">
      <t>テ</t>
    </rPh>
    <rPh sb="8" eb="9">
      <t>ケイ</t>
    </rPh>
    <rPh sb="9" eb="10">
      <t>チガ</t>
    </rPh>
    <phoneticPr fontId="1"/>
  </si>
  <si>
    <t>PL-Cｺｱ継手径違いﾁｰｽﾞ</t>
    <rPh sb="6" eb="7">
      <t>ツギ</t>
    </rPh>
    <rPh sb="7" eb="8">
      <t>テ</t>
    </rPh>
    <rPh sb="8" eb="9">
      <t>ケイ</t>
    </rPh>
    <rPh sb="9" eb="10">
      <t>チガ</t>
    </rPh>
    <phoneticPr fontId="1"/>
  </si>
  <si>
    <t>ｲﾝｻｰﾄﾊﾞﾙﾌﾞ</t>
    <phoneticPr fontId="1"/>
  </si>
  <si>
    <t>管端防食継手</t>
    <rPh sb="0" eb="1">
      <t>カン</t>
    </rPh>
    <rPh sb="1" eb="2">
      <t>ハシ</t>
    </rPh>
    <rPh sb="2" eb="4">
      <t>ボウショク</t>
    </rPh>
    <rPh sb="4" eb="5">
      <t>ツギ</t>
    </rPh>
    <rPh sb="5" eb="6">
      <t>テ</t>
    </rPh>
    <phoneticPr fontId="1"/>
  </si>
  <si>
    <t>047S0201</t>
    <phoneticPr fontId="1"/>
  </si>
  <si>
    <t>呼び径「φ13～φ100」</t>
    <rPh sb="0" eb="1">
      <t>ヨ</t>
    </rPh>
    <rPh sb="2" eb="3">
      <t>ケイ</t>
    </rPh>
    <phoneticPr fontId="1"/>
  </si>
  <si>
    <t>JFE継手（株）</t>
    <rPh sb="3" eb="4">
      <t>ツギ</t>
    </rPh>
    <rPh sb="4" eb="5">
      <t>テ</t>
    </rPh>
    <rPh sb="6" eb="7">
      <t>カブ</t>
    </rPh>
    <phoneticPr fontId="1"/>
  </si>
  <si>
    <t>047S0202</t>
  </si>
  <si>
    <t>047S0203</t>
  </si>
  <si>
    <t>047S0204</t>
  </si>
  <si>
    <t>047S0205</t>
  </si>
  <si>
    <t>呼び径「φ13×φ13～φ100×φ100」</t>
    <rPh sb="0" eb="1">
      <t>ヨ</t>
    </rPh>
    <rPh sb="2" eb="3">
      <t>ケイ</t>
    </rPh>
    <phoneticPr fontId="1"/>
  </si>
  <si>
    <t>047S0206</t>
  </si>
  <si>
    <t>047S0207</t>
  </si>
  <si>
    <t>呼び径「φ20×φ13～φ100×φ75」</t>
    <rPh sb="0" eb="1">
      <t>ヨ</t>
    </rPh>
    <rPh sb="2" eb="3">
      <t>ケイ</t>
    </rPh>
    <phoneticPr fontId="1"/>
  </si>
  <si>
    <t>047S0208</t>
  </si>
  <si>
    <t>047S0209</t>
  </si>
  <si>
    <t>更　　新　　内　　容</t>
    <rPh sb="0" eb="1">
      <t>サラ</t>
    </rPh>
    <rPh sb="3" eb="4">
      <t>シン</t>
    </rPh>
    <rPh sb="6" eb="7">
      <t>ウチ</t>
    </rPh>
    <rPh sb="9" eb="10">
      <t>カタチ</t>
    </rPh>
    <phoneticPr fontId="1"/>
  </si>
  <si>
    <t>H</t>
    <phoneticPr fontId="1"/>
  </si>
  <si>
    <t>水道用ﾎﾟﾘｴﾁﾚﾝ管金属継手（PE継手）45°ｴﾙﾎﾞ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phoneticPr fontId="1"/>
  </si>
  <si>
    <t>φ13～φ50</t>
    <phoneticPr fontId="1"/>
  </si>
  <si>
    <t>水道用ﾎﾟﾘｴﾁﾚﾝ管金属継手（PE継手）分･止水栓用ｿｹｯﾄ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ブン</t>
    </rPh>
    <rPh sb="23" eb="25">
      <t>シスイ</t>
    </rPh>
    <rPh sb="25" eb="26">
      <t>セン</t>
    </rPh>
    <rPh sb="26" eb="27">
      <t>ヨウ</t>
    </rPh>
    <phoneticPr fontId="1"/>
  </si>
  <si>
    <t>Q</t>
    <phoneticPr fontId="1"/>
  </si>
  <si>
    <t>JWｻﾄﾞﾙ分水PP2型AS</t>
    <rPh sb="6" eb="8">
      <t>ブンスイ</t>
    </rPh>
    <rPh sb="11" eb="12">
      <t>カタ</t>
    </rPh>
    <phoneticPr fontId="1"/>
  </si>
  <si>
    <t>φ40×φ20～φ50×φ25</t>
    <phoneticPr fontId="1"/>
  </si>
  <si>
    <t>B</t>
    <phoneticPr fontId="1"/>
  </si>
  <si>
    <t>新規</t>
    <rPh sb="0" eb="2">
      <t>シンキ</t>
    </rPh>
    <phoneticPr fontId="1"/>
  </si>
  <si>
    <t>ﾎﾟﾘｴﾁﾚﾝ管用金属継手（締付形）</t>
    <rPh sb="7" eb="8">
      <t>カン</t>
    </rPh>
    <rPh sb="8" eb="9">
      <t>ヨウ</t>
    </rPh>
    <rPh sb="9" eb="11">
      <t>キンゾク</t>
    </rPh>
    <rPh sb="11" eb="12">
      <t>ツギ</t>
    </rPh>
    <rPh sb="12" eb="13">
      <t>テ</t>
    </rPh>
    <rPh sb="14" eb="15">
      <t>シ</t>
    </rPh>
    <rPh sb="15" eb="16">
      <t>ツ</t>
    </rPh>
    <rPh sb="16" eb="17">
      <t>カタ</t>
    </rPh>
    <phoneticPr fontId="1"/>
  </si>
  <si>
    <t>015H0231</t>
    <phoneticPr fontId="1"/>
  </si>
  <si>
    <t>015H0232</t>
    <phoneticPr fontId="1"/>
  </si>
  <si>
    <t>呼び径「φ13～φ50｝</t>
    <rPh sb="0" eb="1">
      <t>ヨ</t>
    </rPh>
    <rPh sb="2" eb="3">
      <t>ケイ</t>
    </rPh>
    <phoneticPr fontId="1"/>
  </si>
  <si>
    <t>呼び径「φ13～φ50」</t>
    <rPh sb="0" eb="1">
      <t>ヨ</t>
    </rPh>
    <rPh sb="2" eb="3">
      <t>ケイ</t>
    </rPh>
    <phoneticPr fontId="1"/>
  </si>
  <si>
    <t>前澤給装工業（株）</t>
    <rPh sb="0" eb="2">
      <t>マエサワ</t>
    </rPh>
    <rPh sb="2" eb="3">
      <t>キュウ</t>
    </rPh>
    <rPh sb="3" eb="4">
      <t>ソウ</t>
    </rPh>
    <rPh sb="4" eb="6">
      <t>コウギョウ</t>
    </rPh>
    <rPh sb="7" eb="8">
      <t>カブ</t>
    </rPh>
    <phoneticPr fontId="1"/>
  </si>
  <si>
    <t>変更</t>
    <rPh sb="0" eb="2">
      <t>ヘンコウ</t>
    </rPh>
    <phoneticPr fontId="1"/>
  </si>
  <si>
    <t>ﾀﾞｸﾀｲﾙ鋳鉄管</t>
    <rPh sb="6" eb="8">
      <t>チュウテツ</t>
    </rPh>
    <rPh sb="8" eb="9">
      <t>カン</t>
    </rPh>
    <phoneticPr fontId="1"/>
  </si>
  <si>
    <t>020D0103</t>
    <phoneticPr fontId="1"/>
  </si>
  <si>
    <t>GX形ﾀﾞｸﾀｲﾙ鋳鉄管</t>
    <rPh sb="2" eb="3">
      <t>カタ</t>
    </rPh>
    <rPh sb="9" eb="11">
      <t>チュウテツ</t>
    </rPh>
    <rPh sb="11" eb="12">
      <t>カン</t>
    </rPh>
    <phoneticPr fontId="1"/>
  </si>
  <si>
    <t>規格「JDPA G 1049」</t>
    <rPh sb="0" eb="2">
      <t>キカク</t>
    </rPh>
    <phoneticPr fontId="1"/>
  </si>
  <si>
    <t>026D0103</t>
    <phoneticPr fontId="1"/>
  </si>
  <si>
    <t>030D0103</t>
    <phoneticPr fontId="1"/>
  </si>
  <si>
    <t>GX形直管</t>
    <rPh sb="2" eb="3">
      <t>カタ</t>
    </rPh>
    <rPh sb="3" eb="4">
      <t>チョク</t>
    </rPh>
    <rPh sb="4" eb="5">
      <t>カン</t>
    </rPh>
    <phoneticPr fontId="1"/>
  </si>
  <si>
    <t>GXﾀﾞｸﾀｲﾙ形直管</t>
    <rPh sb="8" eb="9">
      <t>カタ</t>
    </rPh>
    <rPh sb="9" eb="10">
      <t>チョク</t>
    </rPh>
    <rPh sb="10" eb="11">
      <t>カン</t>
    </rPh>
    <phoneticPr fontId="1"/>
  </si>
  <si>
    <t>020D0104</t>
    <phoneticPr fontId="1"/>
  </si>
  <si>
    <t>026D0104</t>
    <phoneticPr fontId="1"/>
  </si>
  <si>
    <t>030D0104</t>
    <phoneticPr fontId="1"/>
  </si>
  <si>
    <t>二受T字管</t>
    <rPh sb="0" eb="1">
      <t>ニ</t>
    </rPh>
    <rPh sb="1" eb="2">
      <t>ウ</t>
    </rPh>
    <rPh sb="3" eb="4">
      <t>ジ</t>
    </rPh>
    <rPh sb="4" eb="5">
      <t>カン</t>
    </rPh>
    <phoneticPr fontId="1"/>
  </si>
  <si>
    <t>009D0202</t>
    <phoneticPr fontId="1"/>
  </si>
  <si>
    <t>020D0202</t>
    <phoneticPr fontId="1"/>
  </si>
  <si>
    <t>026D0202</t>
    <phoneticPr fontId="1"/>
  </si>
  <si>
    <t>030D0202</t>
    <phoneticPr fontId="1"/>
  </si>
  <si>
    <t>片落管</t>
    <rPh sb="0" eb="1">
      <t>カタ</t>
    </rPh>
    <rPh sb="1" eb="2">
      <t>オ</t>
    </rPh>
    <rPh sb="2" eb="3">
      <t>カン</t>
    </rPh>
    <phoneticPr fontId="1"/>
  </si>
  <si>
    <t>009D0204</t>
    <phoneticPr fontId="1"/>
  </si>
  <si>
    <t>020D0204</t>
    <phoneticPr fontId="1"/>
  </si>
  <si>
    <t>026D0204</t>
    <phoneticPr fontId="1"/>
  </si>
  <si>
    <t>030D0204</t>
    <phoneticPr fontId="1"/>
  </si>
  <si>
    <t>009D0206</t>
    <phoneticPr fontId="1"/>
  </si>
  <si>
    <t>020D0206</t>
    <phoneticPr fontId="1"/>
  </si>
  <si>
    <t>026D0206</t>
    <phoneticPr fontId="1"/>
  </si>
  <si>
    <t>030D0206</t>
    <phoneticPr fontId="1"/>
  </si>
  <si>
    <t>009D0208</t>
    <phoneticPr fontId="1"/>
  </si>
  <si>
    <t>020D0208</t>
    <phoneticPr fontId="1"/>
  </si>
  <si>
    <t>026D0208</t>
    <phoneticPr fontId="1"/>
  </si>
  <si>
    <t>030D0208</t>
    <phoneticPr fontId="1"/>
  </si>
  <si>
    <t>両受曲管</t>
    <rPh sb="0" eb="1">
      <t>リョウ</t>
    </rPh>
    <rPh sb="1" eb="2">
      <t>ウ</t>
    </rPh>
    <rPh sb="2" eb="3">
      <t>キョク</t>
    </rPh>
    <rPh sb="3" eb="4">
      <t>カン</t>
    </rPh>
    <phoneticPr fontId="1"/>
  </si>
  <si>
    <t>009D0210</t>
    <phoneticPr fontId="1"/>
  </si>
  <si>
    <t>020D0210</t>
    <phoneticPr fontId="1"/>
  </si>
  <si>
    <t>026D0210</t>
    <phoneticPr fontId="1"/>
  </si>
  <si>
    <t>030D0210</t>
    <phoneticPr fontId="1"/>
  </si>
  <si>
    <t>片受曲管</t>
    <rPh sb="0" eb="1">
      <t>カタ</t>
    </rPh>
    <rPh sb="1" eb="2">
      <t>ウ</t>
    </rPh>
    <rPh sb="2" eb="3">
      <t>キョク</t>
    </rPh>
    <rPh sb="3" eb="4">
      <t>カン</t>
    </rPh>
    <phoneticPr fontId="1"/>
  </si>
  <si>
    <t>009D0212</t>
    <phoneticPr fontId="1"/>
  </si>
  <si>
    <t>020D0212</t>
    <phoneticPr fontId="1"/>
  </si>
  <si>
    <t>026D0212</t>
    <phoneticPr fontId="1"/>
  </si>
  <si>
    <t>030D0212</t>
    <phoneticPr fontId="1"/>
  </si>
  <si>
    <t>009D0214</t>
    <phoneticPr fontId="1"/>
  </si>
  <si>
    <t>020D0214</t>
    <phoneticPr fontId="1"/>
  </si>
  <si>
    <t>026D0214</t>
    <phoneticPr fontId="1"/>
  </si>
  <si>
    <t>030D0214</t>
    <phoneticPr fontId="1"/>
  </si>
  <si>
    <t>009D0216</t>
    <phoneticPr fontId="1"/>
  </si>
  <si>
    <t>020D0216</t>
    <phoneticPr fontId="1"/>
  </si>
  <si>
    <t>026D0216</t>
    <phoneticPr fontId="1"/>
  </si>
  <si>
    <t>030D0216</t>
    <phoneticPr fontId="1"/>
  </si>
  <si>
    <t>009D0218</t>
    <phoneticPr fontId="1"/>
  </si>
  <si>
    <t>020D0218</t>
    <phoneticPr fontId="1"/>
  </si>
  <si>
    <t>026D0218</t>
    <phoneticPr fontId="1"/>
  </si>
  <si>
    <t>030D0218</t>
    <phoneticPr fontId="1"/>
  </si>
  <si>
    <t>009D0220</t>
    <phoneticPr fontId="1"/>
  </si>
  <si>
    <t>020D0220</t>
    <phoneticPr fontId="1"/>
  </si>
  <si>
    <t>026D0220</t>
    <phoneticPr fontId="1"/>
  </si>
  <si>
    <t>030D0220</t>
    <phoneticPr fontId="1"/>
  </si>
  <si>
    <t>ﾌﾗﾝｼﾞ付T字管</t>
    <rPh sb="5" eb="6">
      <t>ツキ</t>
    </rPh>
    <rPh sb="7" eb="8">
      <t>ジ</t>
    </rPh>
    <rPh sb="8" eb="9">
      <t>カン</t>
    </rPh>
    <phoneticPr fontId="1"/>
  </si>
  <si>
    <t>009D0222</t>
    <phoneticPr fontId="1"/>
  </si>
  <si>
    <t>020D0222</t>
    <phoneticPr fontId="1"/>
  </si>
  <si>
    <t>026D0222</t>
    <phoneticPr fontId="1"/>
  </si>
  <si>
    <t>030D0222</t>
    <phoneticPr fontId="1"/>
  </si>
  <si>
    <t>009D0224</t>
    <phoneticPr fontId="1"/>
  </si>
  <si>
    <t>020D0224</t>
    <phoneticPr fontId="1"/>
  </si>
  <si>
    <t>026D0224</t>
    <phoneticPr fontId="1"/>
  </si>
  <si>
    <t>030D0224</t>
    <phoneticPr fontId="1"/>
  </si>
  <si>
    <t>009D0228</t>
    <phoneticPr fontId="1"/>
  </si>
  <si>
    <t>020D0228</t>
    <phoneticPr fontId="1"/>
  </si>
  <si>
    <t>026D0228</t>
    <phoneticPr fontId="1"/>
  </si>
  <si>
    <t>030D0227</t>
    <phoneticPr fontId="1"/>
  </si>
  <si>
    <t>うず巻式ﾌﾗﾝｼﾞ付T字管</t>
    <rPh sb="2" eb="3">
      <t>マ</t>
    </rPh>
    <rPh sb="3" eb="4">
      <t>シキ</t>
    </rPh>
    <rPh sb="9" eb="10">
      <t>ツキ</t>
    </rPh>
    <rPh sb="11" eb="12">
      <t>ジ</t>
    </rPh>
    <rPh sb="12" eb="13">
      <t>カン</t>
    </rPh>
    <phoneticPr fontId="1"/>
  </si>
  <si>
    <t>009D0232</t>
    <phoneticPr fontId="1"/>
  </si>
  <si>
    <t>026D0230</t>
    <phoneticPr fontId="1"/>
  </si>
  <si>
    <t>020D0230</t>
    <phoneticPr fontId="1"/>
  </si>
  <si>
    <t>030D0229</t>
    <phoneticPr fontId="1"/>
  </si>
  <si>
    <t>継輪</t>
    <rPh sb="0" eb="1">
      <t>ツギ</t>
    </rPh>
    <rPh sb="1" eb="2">
      <t>ワ</t>
    </rPh>
    <phoneticPr fontId="1"/>
  </si>
  <si>
    <t>両受短管</t>
    <rPh sb="0" eb="1">
      <t>リョウ</t>
    </rPh>
    <rPh sb="1" eb="2">
      <t>ウ</t>
    </rPh>
    <rPh sb="2" eb="3">
      <t>タン</t>
    </rPh>
    <rPh sb="3" eb="4">
      <t>カン</t>
    </rPh>
    <phoneticPr fontId="1"/>
  </si>
  <si>
    <t>009D0234</t>
    <phoneticPr fontId="1"/>
  </si>
  <si>
    <t>020D0232</t>
    <phoneticPr fontId="1"/>
  </si>
  <si>
    <t>026D0232</t>
    <phoneticPr fontId="1"/>
  </si>
  <si>
    <t>030D0231</t>
    <phoneticPr fontId="1"/>
  </si>
  <si>
    <t>乙字管</t>
    <rPh sb="0" eb="1">
      <t>オツ</t>
    </rPh>
    <rPh sb="1" eb="2">
      <t>ジ</t>
    </rPh>
    <rPh sb="2" eb="3">
      <t>カン</t>
    </rPh>
    <phoneticPr fontId="1"/>
  </si>
  <si>
    <t>009D0241</t>
    <phoneticPr fontId="1"/>
  </si>
  <si>
    <t>020D0239</t>
    <phoneticPr fontId="1"/>
  </si>
  <si>
    <t>026D0239</t>
    <phoneticPr fontId="1"/>
  </si>
  <si>
    <t>030D0238</t>
    <phoneticPr fontId="1"/>
  </si>
  <si>
    <t>009D0242</t>
    <phoneticPr fontId="1"/>
  </si>
  <si>
    <t>020D0240</t>
    <phoneticPr fontId="1"/>
  </si>
  <si>
    <t>026D0240</t>
    <phoneticPr fontId="1"/>
  </si>
  <si>
    <t>030D0239</t>
    <phoneticPr fontId="1"/>
  </si>
  <si>
    <t>帽</t>
    <rPh sb="0" eb="1">
      <t>ボウ</t>
    </rPh>
    <phoneticPr fontId="1"/>
  </si>
  <si>
    <t>009D0244</t>
    <phoneticPr fontId="1"/>
  </si>
  <si>
    <t>020D0242</t>
    <phoneticPr fontId="1"/>
  </si>
  <si>
    <t>026D0242</t>
    <phoneticPr fontId="1"/>
  </si>
  <si>
    <t>030D0241</t>
    <phoneticPr fontId="1"/>
  </si>
  <si>
    <t>009D0302</t>
    <phoneticPr fontId="1"/>
  </si>
  <si>
    <t>020D0302</t>
    <phoneticPr fontId="1"/>
  </si>
  <si>
    <t>026D0302</t>
    <phoneticPr fontId="1"/>
  </si>
  <si>
    <t>030D0302</t>
    <phoneticPr fontId="1"/>
  </si>
  <si>
    <t>接合部品</t>
    <rPh sb="0" eb="2">
      <t>セツゴウ</t>
    </rPh>
    <rPh sb="2" eb="4">
      <t>ブヒン</t>
    </rPh>
    <phoneticPr fontId="1"/>
  </si>
  <si>
    <t>020D0304</t>
    <phoneticPr fontId="1"/>
  </si>
  <si>
    <t>026D0304</t>
    <phoneticPr fontId="1"/>
  </si>
  <si>
    <t>030D0304</t>
    <phoneticPr fontId="1"/>
  </si>
  <si>
    <t>020D0306</t>
    <phoneticPr fontId="1"/>
  </si>
  <si>
    <t>026D0306</t>
    <phoneticPr fontId="1"/>
  </si>
  <si>
    <t>030D0306</t>
    <phoneticPr fontId="1"/>
  </si>
  <si>
    <t>020D0308</t>
    <phoneticPr fontId="1"/>
  </si>
  <si>
    <t>026D0308</t>
    <phoneticPr fontId="1"/>
  </si>
  <si>
    <t>030D0308</t>
    <phoneticPr fontId="1"/>
  </si>
  <si>
    <t>003V0302</t>
    <phoneticPr fontId="1"/>
  </si>
  <si>
    <t>004V0302</t>
    <phoneticPr fontId="1"/>
  </si>
  <si>
    <t>026V0302</t>
    <phoneticPr fontId="1"/>
  </si>
  <si>
    <t>017V0302</t>
    <phoneticPr fontId="1"/>
  </si>
  <si>
    <t>020V0302</t>
    <phoneticPr fontId="1"/>
  </si>
  <si>
    <t>022V0302</t>
    <phoneticPr fontId="1"/>
  </si>
  <si>
    <t>025V0302</t>
    <phoneticPr fontId="1"/>
  </si>
  <si>
    <t>GX形ｿﾌﾄｼｰﾙ仕切弁</t>
    <rPh sb="2" eb="3">
      <t>カタ</t>
    </rPh>
    <rPh sb="9" eb="11">
      <t>シキ</t>
    </rPh>
    <rPh sb="11" eb="12">
      <t>ベン</t>
    </rPh>
    <phoneticPr fontId="1"/>
  </si>
  <si>
    <t>水道用資材指定承認一覧表　更新履歴</t>
    <rPh sb="0" eb="3">
      <t>スイドウヨウ</t>
    </rPh>
    <rPh sb="3" eb="5">
      <t>シザイ</t>
    </rPh>
    <rPh sb="5" eb="7">
      <t>シテイ</t>
    </rPh>
    <rPh sb="7" eb="9">
      <t>ショウニン</t>
    </rPh>
    <rPh sb="9" eb="11">
      <t>イチラン</t>
    </rPh>
    <rPh sb="11" eb="12">
      <t>ヒョウ</t>
    </rPh>
    <rPh sb="13" eb="15">
      <t>コウシン</t>
    </rPh>
    <rPh sb="15" eb="17">
      <t>リレキ</t>
    </rPh>
    <phoneticPr fontId="1"/>
  </si>
  <si>
    <t>B</t>
    <phoneticPr fontId="1"/>
  </si>
  <si>
    <t>No.２</t>
    <phoneticPr fontId="1"/>
  </si>
  <si>
    <t>No.４</t>
    <phoneticPr fontId="1"/>
  </si>
  <si>
    <t>No.５</t>
    <phoneticPr fontId="1"/>
  </si>
  <si>
    <t>No.４</t>
    <phoneticPr fontId="1"/>
  </si>
  <si>
    <t>H</t>
    <phoneticPr fontId="1"/>
  </si>
  <si>
    <t>水道用ﾎﾟﾘｴﾁﾚﾝ管金属継手（PE継手）ｵﾈｼﾞ付ｴﾙﾎﾞ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5" eb="26">
      <t>ツ</t>
    </rPh>
    <phoneticPr fontId="1"/>
  </si>
  <si>
    <t>φ20・φ25</t>
    <phoneticPr fontId="1"/>
  </si>
  <si>
    <t>水道用ﾎﾟﾘｴﾁﾚﾝ管金属継手（PE継手）ﾒﾈｼﾞ付ｴﾙﾎﾞ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5" eb="26">
      <t>ツ</t>
    </rPh>
    <phoneticPr fontId="1"/>
  </si>
  <si>
    <t>φ20～φ50</t>
    <phoneticPr fontId="1"/>
  </si>
  <si>
    <t>015H0233</t>
    <phoneticPr fontId="1"/>
  </si>
  <si>
    <t>φ75～φ300×φ75</t>
    <phoneticPr fontId="1"/>
  </si>
  <si>
    <t>016FT0104</t>
    <phoneticPr fontId="1"/>
  </si>
  <si>
    <t>呼び径「φ75～φ200×φ75」</t>
    <rPh sb="0" eb="1">
      <t>ヨ</t>
    </rPh>
    <rPh sb="2" eb="3">
      <t>ケイ</t>
    </rPh>
    <phoneticPr fontId="1"/>
  </si>
  <si>
    <t>コスモ工機（株）</t>
    <rPh sb="3" eb="4">
      <t>コウ</t>
    </rPh>
    <rPh sb="4" eb="5">
      <t>キ</t>
    </rPh>
    <rPh sb="6" eb="7">
      <t>カブ</t>
    </rPh>
    <phoneticPr fontId="1"/>
  </si>
  <si>
    <t>016FT0105</t>
    <phoneticPr fontId="1"/>
  </si>
  <si>
    <t>鋳鉄管用不断水T字管</t>
    <rPh sb="0" eb="2">
      <t>チュウテツ</t>
    </rPh>
    <rPh sb="2" eb="3">
      <t>カン</t>
    </rPh>
    <rPh sb="3" eb="4">
      <t>ヨウ</t>
    </rPh>
    <rPh sb="4" eb="5">
      <t>フ</t>
    </rPh>
    <rPh sb="5" eb="7">
      <t>ダンスイ</t>
    </rPh>
    <rPh sb="8" eb="9">
      <t>ジ</t>
    </rPh>
    <rPh sb="9" eb="10">
      <t>カン</t>
    </rPh>
    <phoneticPr fontId="1"/>
  </si>
  <si>
    <t>呼び径「φ100～φ200×φ100」</t>
    <rPh sb="0" eb="1">
      <t>ヨ</t>
    </rPh>
    <rPh sb="2" eb="3">
      <t>ケイ</t>
    </rPh>
    <phoneticPr fontId="1"/>
  </si>
  <si>
    <t>016FT0106</t>
  </si>
  <si>
    <t>φ100～φ300×φ100</t>
    <phoneticPr fontId="1"/>
  </si>
  <si>
    <t>φ150～φ300×φ150</t>
    <phoneticPr fontId="1"/>
  </si>
  <si>
    <t>呼び径「φ150・φ200×φ150」</t>
    <rPh sb="0" eb="1">
      <t>ヨ</t>
    </rPh>
    <rPh sb="2" eb="3">
      <t>ケイ</t>
    </rPh>
    <phoneticPr fontId="1"/>
  </si>
  <si>
    <t>016FT0107</t>
  </si>
  <si>
    <t>φ200～φ300×φ200</t>
    <phoneticPr fontId="1"/>
  </si>
  <si>
    <t>呼び径「φ200×φ200」</t>
    <rPh sb="0" eb="1">
      <t>ヨ</t>
    </rPh>
    <rPh sb="2" eb="3">
      <t>ケイ</t>
    </rPh>
    <phoneticPr fontId="1"/>
  </si>
  <si>
    <t>φ300×φ300</t>
    <phoneticPr fontId="1"/>
  </si>
  <si>
    <t>016FT0136</t>
    <phoneticPr fontId="1"/>
  </si>
  <si>
    <t>007P0102</t>
    <phoneticPr fontId="1"/>
  </si>
  <si>
    <t>規格「PTC K 03」</t>
    <rPh sb="0" eb="1">
      <t>キカク</t>
    </rPh>
    <phoneticPr fontId="1"/>
  </si>
  <si>
    <t>（株）クボタケミックス</t>
    <rPh sb="1" eb="2">
      <t>カブ</t>
    </rPh>
    <phoneticPr fontId="1"/>
  </si>
  <si>
    <t>038P0102</t>
    <phoneticPr fontId="1"/>
  </si>
  <si>
    <t>積水化学工業（株）</t>
    <rPh sb="0" eb="2">
      <t>セキスイ</t>
    </rPh>
    <rPh sb="2" eb="4">
      <t>カガク</t>
    </rPh>
    <rPh sb="4" eb="6">
      <t>コウギョウ</t>
    </rPh>
    <rPh sb="7" eb="8">
      <t>カブ</t>
    </rPh>
    <phoneticPr fontId="1"/>
  </si>
  <si>
    <t>007P0202</t>
    <phoneticPr fontId="1"/>
  </si>
  <si>
    <t>038P0202</t>
    <phoneticPr fontId="1"/>
  </si>
  <si>
    <t>規格「PTC K 13」</t>
    <rPh sb="0" eb="1">
      <t>キカク</t>
    </rPh>
    <phoneticPr fontId="1"/>
  </si>
  <si>
    <t>007P0204</t>
    <phoneticPr fontId="1"/>
  </si>
  <si>
    <t>90°曲管</t>
    <phoneticPr fontId="1"/>
  </si>
  <si>
    <t>水道配水用ﾎﾟﾘｴﾁﾚﾝ管</t>
  </si>
  <si>
    <t>ﾁｰｽﾞ</t>
  </si>
  <si>
    <t>ﾁｰｽﾞ</t>
    <phoneticPr fontId="1"/>
  </si>
  <si>
    <t>EF両受曲管</t>
  </si>
  <si>
    <t>007P0213</t>
    <phoneticPr fontId="1"/>
  </si>
  <si>
    <t>038P0216</t>
    <phoneticPr fontId="1"/>
  </si>
  <si>
    <t>007P0215</t>
    <phoneticPr fontId="1"/>
  </si>
  <si>
    <t>038P0218</t>
    <phoneticPr fontId="1"/>
  </si>
  <si>
    <t>007P0217</t>
    <phoneticPr fontId="1"/>
  </si>
  <si>
    <t>038P0220</t>
    <phoneticPr fontId="1"/>
  </si>
  <si>
    <t>007P0219</t>
    <phoneticPr fontId="1"/>
  </si>
  <si>
    <t>038P0222</t>
    <phoneticPr fontId="1"/>
  </si>
  <si>
    <t>007P0221</t>
    <phoneticPr fontId="1"/>
  </si>
  <si>
    <t>EF片受曲管</t>
  </si>
  <si>
    <t>038P0224</t>
    <phoneticPr fontId="1"/>
  </si>
  <si>
    <t>007P0223</t>
    <phoneticPr fontId="1"/>
  </si>
  <si>
    <t>038P0226</t>
    <phoneticPr fontId="1"/>
  </si>
  <si>
    <t>007P0225</t>
    <phoneticPr fontId="1"/>
  </si>
  <si>
    <t>038P0228</t>
    <phoneticPr fontId="1"/>
  </si>
  <si>
    <t>007P0227</t>
    <phoneticPr fontId="1"/>
  </si>
  <si>
    <t>038P0230</t>
    <phoneticPr fontId="1"/>
  </si>
  <si>
    <t>007P0233</t>
    <phoneticPr fontId="1"/>
  </si>
  <si>
    <t>EF両受Sﾍﾞﾝﾄﾞ</t>
  </si>
  <si>
    <t>038P0236</t>
    <phoneticPr fontId="1"/>
  </si>
  <si>
    <t>007P0235</t>
    <phoneticPr fontId="1"/>
  </si>
  <si>
    <t>EF片受Sﾍﾞﾝﾄﾞ</t>
    <rPh sb="2" eb="3">
      <t>カタ</t>
    </rPh>
    <phoneticPr fontId="1"/>
  </si>
  <si>
    <t>038P0238</t>
    <phoneticPr fontId="1"/>
  </si>
  <si>
    <t>038P0241</t>
    <phoneticPr fontId="1"/>
  </si>
  <si>
    <t>EF短管1号</t>
  </si>
  <si>
    <t>038P0243</t>
    <phoneticPr fontId="1"/>
  </si>
  <si>
    <t>038P0245</t>
    <phoneticPr fontId="1"/>
  </si>
  <si>
    <t>038P0247</t>
    <phoneticPr fontId="1"/>
  </si>
  <si>
    <t>007P0254</t>
    <phoneticPr fontId="1"/>
  </si>
  <si>
    <t>EFｷｬｯﾌﾟ</t>
  </si>
  <si>
    <t>EFｷｬｯﾌﾟ</t>
    <phoneticPr fontId="1"/>
  </si>
  <si>
    <t>038P0253</t>
    <phoneticPr fontId="1"/>
  </si>
  <si>
    <t>ﾌﾟﾗｸﾞ3型全周式吋管用</t>
    <rPh sb="6" eb="7">
      <t>カタ</t>
    </rPh>
    <rPh sb="7" eb="8">
      <t>ゼン</t>
    </rPh>
    <rPh sb="8" eb="9">
      <t>シュウ</t>
    </rPh>
    <rPh sb="9" eb="10">
      <t>シキ</t>
    </rPh>
    <rPh sb="10" eb="11">
      <t>インチ</t>
    </rPh>
    <rPh sb="11" eb="12">
      <t>カン</t>
    </rPh>
    <rPh sb="12" eb="13">
      <t>ヨウ</t>
    </rPh>
    <phoneticPr fontId="1"/>
  </si>
  <si>
    <t>016FV0102</t>
    <phoneticPr fontId="1"/>
  </si>
  <si>
    <r>
      <t>ﾌﾟﾗｸﾞ</t>
    </r>
    <r>
      <rPr>
        <u/>
        <sz val="10"/>
        <color theme="1"/>
        <rFont val="HG丸ｺﾞｼｯｸM-PRO"/>
        <family val="3"/>
        <charset val="128"/>
      </rPr>
      <t>4</t>
    </r>
    <r>
      <rPr>
        <sz val="10"/>
        <color theme="1"/>
        <rFont val="HG丸ｺﾞｼｯｸM-PRO"/>
        <family val="3"/>
        <charset val="128"/>
      </rPr>
      <t>型全周式吋管用</t>
    </r>
    <rPh sb="6" eb="7">
      <t>カタ</t>
    </rPh>
    <rPh sb="7" eb="8">
      <t>ゼン</t>
    </rPh>
    <rPh sb="8" eb="9">
      <t>シュウ</t>
    </rPh>
    <rPh sb="9" eb="10">
      <t>シキ</t>
    </rPh>
    <rPh sb="10" eb="11">
      <t>インチ</t>
    </rPh>
    <rPh sb="11" eb="12">
      <t>カン</t>
    </rPh>
    <rPh sb="12" eb="13">
      <t>ヨウ</t>
    </rPh>
    <phoneticPr fontId="1"/>
  </si>
  <si>
    <r>
      <t>ﾌﾟﾗｸﾞ</t>
    </r>
    <r>
      <rPr>
        <u/>
        <sz val="10"/>
        <color theme="1"/>
        <rFont val="HG丸ｺﾞｼｯｸM-PRO"/>
        <family val="3"/>
        <charset val="128"/>
      </rPr>
      <t>3</t>
    </r>
    <r>
      <rPr>
        <sz val="10"/>
        <color theme="1"/>
        <rFont val="HG丸ｺﾞｼｯｸM-PRO"/>
        <family val="3"/>
        <charset val="128"/>
      </rPr>
      <t>型全周式吋管用</t>
    </r>
    <rPh sb="6" eb="7">
      <t>カタ</t>
    </rPh>
    <rPh sb="7" eb="8">
      <t>ゼン</t>
    </rPh>
    <rPh sb="8" eb="9">
      <t>シュウ</t>
    </rPh>
    <rPh sb="9" eb="10">
      <t>シキ</t>
    </rPh>
    <rPh sb="10" eb="11">
      <t>インチ</t>
    </rPh>
    <rPh sb="11" eb="12">
      <t>カン</t>
    </rPh>
    <rPh sb="12" eb="13">
      <t>ヨウ</t>
    </rPh>
    <phoneticPr fontId="1"/>
  </si>
  <si>
    <t>【給水装置関係資材】</t>
    <rPh sb="1" eb="3">
      <t>キュウスイ</t>
    </rPh>
    <rPh sb="3" eb="5">
      <t>ソウチ</t>
    </rPh>
    <rPh sb="5" eb="7">
      <t>カンケイ</t>
    </rPh>
    <rPh sb="7" eb="9">
      <t>シザイ</t>
    </rPh>
    <phoneticPr fontId="1"/>
  </si>
  <si>
    <t>Q</t>
    <phoneticPr fontId="1"/>
  </si>
  <si>
    <t>ｻﾄﾞﾙ付分水栓</t>
    <rPh sb="4" eb="5">
      <t>ツキ</t>
    </rPh>
    <rPh sb="5" eb="7">
      <t>ブンスイ</t>
    </rPh>
    <rPh sb="7" eb="8">
      <t>セン</t>
    </rPh>
    <phoneticPr fontId="1"/>
  </si>
  <si>
    <t>鋳鉄管用</t>
  </si>
  <si>
    <t>鋳鉄管用</t>
    <rPh sb="0" eb="2">
      <t>チュウテツ</t>
    </rPh>
    <rPh sb="2" eb="3">
      <t>カン</t>
    </rPh>
    <rPh sb="3" eb="4">
      <t>ヨウ</t>
    </rPh>
    <phoneticPr fontId="1"/>
  </si>
  <si>
    <t>φ75～φ300×φ20～φ40</t>
    <phoneticPr fontId="1"/>
  </si>
  <si>
    <t>B</t>
    <phoneticPr fontId="1"/>
  </si>
  <si>
    <t>φ75～φ300×φ20・φ25</t>
    <phoneticPr fontId="1"/>
  </si>
  <si>
    <t>φ75×φ40</t>
    <phoneticPr fontId="1"/>
  </si>
  <si>
    <t>φ75×φ50</t>
    <phoneticPr fontId="1"/>
  </si>
  <si>
    <t>φ75×φ20～φ40</t>
    <phoneticPr fontId="1"/>
  </si>
  <si>
    <t>鋳鉄用水道用A形ﾎﾞｰﾙ式ｻﾄﾞﾙ付分水栓</t>
  </si>
  <si>
    <t>φ100～φ300×φ50</t>
  </si>
  <si>
    <t>鋳鉄製</t>
  </si>
  <si>
    <t>φ100～φ300×φ40・φ50</t>
    <phoneticPr fontId="1"/>
  </si>
  <si>
    <t>φ100～φ300×φ50</t>
    <phoneticPr fontId="1"/>
  </si>
  <si>
    <t>ﾎﾞｰﾙｻﾄﾞﾙ</t>
    <phoneticPr fontId="1"/>
  </si>
  <si>
    <t>φ50×φ20～φ25</t>
    <phoneticPr fontId="1"/>
  </si>
  <si>
    <t>φ50×φ20・φ25</t>
    <phoneticPr fontId="1"/>
  </si>
  <si>
    <t>配水ﾎﾟﾘｴﾁﾚﾝ管用</t>
    <rPh sb="0" eb="2">
      <t>ハイスイ</t>
    </rPh>
    <rPh sb="9" eb="10">
      <t>カン</t>
    </rPh>
    <rPh sb="10" eb="11">
      <t>ヨウ</t>
    </rPh>
    <phoneticPr fontId="1"/>
  </si>
  <si>
    <t>φ50×φ20～φ150×φ50</t>
    <phoneticPr fontId="1"/>
  </si>
  <si>
    <t>水道配水用ﾎﾟﾘｴﾁﾚﾝ管用</t>
    <phoneticPr fontId="1"/>
  </si>
  <si>
    <t>φ50～φ150×φ20・φ25</t>
    <phoneticPr fontId="1"/>
  </si>
  <si>
    <t>φ75～φ150×φ40・φ50</t>
    <phoneticPr fontId="1"/>
  </si>
  <si>
    <t>φ50～φ150×φ20～φ50</t>
    <phoneticPr fontId="1"/>
  </si>
  <si>
    <t>φ100～φ300×φ20～φ50</t>
    <phoneticPr fontId="1"/>
  </si>
  <si>
    <t>塩ﾋﾞ・鋼管用</t>
    <rPh sb="0" eb="1">
      <t>エン</t>
    </rPh>
    <rPh sb="4" eb="5">
      <t>ハガネ</t>
    </rPh>
    <rPh sb="5" eb="6">
      <t>カン</t>
    </rPh>
    <rPh sb="6" eb="7">
      <t>ヨウ</t>
    </rPh>
    <phoneticPr fontId="1"/>
  </si>
  <si>
    <t>φ40～φ50×φ20</t>
    <phoneticPr fontId="1"/>
  </si>
  <si>
    <t>φ40～φ150×φ20</t>
    <phoneticPr fontId="1"/>
  </si>
  <si>
    <t>φ40×φ20</t>
    <phoneticPr fontId="1"/>
  </si>
  <si>
    <t>φ40～φ50×φ25</t>
    <phoneticPr fontId="1"/>
  </si>
  <si>
    <t>φ40×φ25</t>
    <phoneticPr fontId="1"/>
  </si>
  <si>
    <t>φ50～φ150×φ25</t>
    <phoneticPr fontId="1"/>
  </si>
  <si>
    <t>Q</t>
    <phoneticPr fontId="1"/>
  </si>
  <si>
    <t>φ75～φ150×φ20～φ40</t>
    <phoneticPr fontId="1"/>
  </si>
  <si>
    <t>φ75～φ150×φ20～φ25</t>
    <phoneticPr fontId="1"/>
  </si>
  <si>
    <t>φ50～φ150×φ25～φ40</t>
    <phoneticPr fontId="1"/>
  </si>
  <si>
    <t>φ75～φ150×φ40</t>
    <phoneticPr fontId="1"/>
  </si>
  <si>
    <t>φ50～φ150×φ20～φ25</t>
    <phoneticPr fontId="1"/>
  </si>
  <si>
    <t>ﾎﾞｰﾙｻﾄﾞﾙ規格形中口径鉛ﾚｽ銅合金</t>
    <phoneticPr fontId="1"/>
  </si>
  <si>
    <t>φ100～φ150×φ50</t>
    <phoneticPr fontId="1"/>
  </si>
  <si>
    <t>φ100～φ150×φ40・φ50</t>
    <phoneticPr fontId="1"/>
  </si>
  <si>
    <t>φ100～φ150×φ40～φ50</t>
    <phoneticPr fontId="1"/>
  </si>
  <si>
    <t>塩ﾋﾞ管用</t>
    <rPh sb="0" eb="1">
      <t>エン</t>
    </rPh>
    <rPh sb="3" eb="4">
      <t>カン</t>
    </rPh>
    <rPh sb="4" eb="5">
      <t>ヨウ</t>
    </rPh>
    <phoneticPr fontId="1"/>
  </si>
  <si>
    <t>φ30×φ20</t>
    <phoneticPr fontId="1"/>
  </si>
  <si>
    <t>ﾎﾟﾘｴﾁﾚﾝ二層管用</t>
    <rPh sb="7" eb="9">
      <t>ニソウ</t>
    </rPh>
    <rPh sb="9" eb="10">
      <t>カン</t>
    </rPh>
    <rPh sb="10" eb="11">
      <t>ヨウ</t>
    </rPh>
    <phoneticPr fontId="1"/>
  </si>
  <si>
    <t>φ40×φ20～φ50×φ25</t>
    <phoneticPr fontId="1"/>
  </si>
  <si>
    <t>閉栓ｷｬｯﾌﾟ</t>
    <rPh sb="0" eb="2">
      <t>ヘイセン</t>
    </rPh>
    <phoneticPr fontId="1"/>
  </si>
  <si>
    <t>砲金製ｷｬｯﾌﾟ</t>
    <rPh sb="0" eb="1">
      <t>ホウ</t>
    </rPh>
    <rPh sb="1" eb="2">
      <t>キン</t>
    </rPh>
    <rPh sb="2" eb="3">
      <t>セイ</t>
    </rPh>
    <phoneticPr fontId="1"/>
  </si>
  <si>
    <t>φ13～φ50</t>
    <phoneticPr fontId="1"/>
  </si>
  <si>
    <t>Q</t>
    <phoneticPr fontId="1"/>
  </si>
  <si>
    <t>NBｷｬｯﾌﾟｾｯﾄ</t>
    <phoneticPr fontId="1"/>
  </si>
  <si>
    <t>ｻﾄﾞﾙｷｬｯﾌﾟ</t>
    <phoneticPr fontId="1"/>
  </si>
  <si>
    <t>サドル付分水栓</t>
    <rPh sb="3" eb="4">
      <t>ツキ</t>
    </rPh>
    <rPh sb="4" eb="6">
      <t>ブンスイ</t>
    </rPh>
    <rPh sb="6" eb="7">
      <t>セン</t>
    </rPh>
    <phoneticPr fontId="1"/>
  </si>
  <si>
    <t>給水装置材料</t>
    <rPh sb="0" eb="2">
      <t>キュウスイ</t>
    </rPh>
    <rPh sb="2" eb="4">
      <t>ソウチ</t>
    </rPh>
    <rPh sb="4" eb="6">
      <t>ザイリョウ</t>
    </rPh>
    <phoneticPr fontId="1"/>
  </si>
  <si>
    <t>閉栓キャップ</t>
    <rPh sb="0" eb="2">
      <t>ヘイセン</t>
    </rPh>
    <phoneticPr fontId="1"/>
  </si>
  <si>
    <t>Q</t>
    <phoneticPr fontId="1"/>
  </si>
  <si>
    <t>φ13～φ25</t>
    <phoneticPr fontId="1"/>
  </si>
  <si>
    <t>φ13～φ40</t>
    <phoneticPr fontId="1"/>
  </si>
  <si>
    <t>φ40</t>
    <phoneticPr fontId="1"/>
  </si>
  <si>
    <t>鉛ﾚｽﾎﾞｰﾙ止水栓</t>
    <rPh sb="0" eb="1">
      <t>ナマリ</t>
    </rPh>
    <rPh sb="7" eb="9">
      <t>シスイ</t>
    </rPh>
    <rPh sb="9" eb="10">
      <t>セン</t>
    </rPh>
    <phoneticPr fontId="1"/>
  </si>
  <si>
    <t>めねじ式ﾎﾞｰﾙ止水栓</t>
    <rPh sb="3" eb="4">
      <t>シキ</t>
    </rPh>
    <rPh sb="8" eb="10">
      <t>シスイ</t>
    </rPh>
    <rPh sb="10" eb="11">
      <t>セン</t>
    </rPh>
    <phoneticPr fontId="1"/>
  </si>
  <si>
    <t>ボール止水栓</t>
    <rPh sb="3" eb="5">
      <t>シスイ</t>
    </rPh>
    <rPh sb="5" eb="6">
      <t>セン</t>
    </rPh>
    <phoneticPr fontId="1"/>
  </si>
  <si>
    <t>分・止水栓用継手</t>
    <rPh sb="0" eb="1">
      <t>ブン</t>
    </rPh>
    <rPh sb="2" eb="5">
      <t>シスイセン</t>
    </rPh>
    <rPh sb="5" eb="6">
      <t>ヨウ</t>
    </rPh>
    <rPh sb="6" eb="7">
      <t>ツギ</t>
    </rPh>
    <rPh sb="7" eb="8">
      <t>テ</t>
    </rPh>
    <phoneticPr fontId="1"/>
  </si>
  <si>
    <t>φ13～φ50</t>
    <phoneticPr fontId="1"/>
  </si>
  <si>
    <t>H</t>
    <phoneticPr fontId="1"/>
  </si>
  <si>
    <t>B</t>
    <phoneticPr fontId="1"/>
  </si>
  <si>
    <t>H</t>
    <phoneticPr fontId="1"/>
  </si>
  <si>
    <t>φ13～φ50</t>
    <phoneticPr fontId="1"/>
  </si>
  <si>
    <t>φ13～φ25</t>
    <phoneticPr fontId="1"/>
  </si>
  <si>
    <t>φ40～φ50</t>
    <phoneticPr fontId="1"/>
  </si>
  <si>
    <t>鋼管用</t>
    <rPh sb="0" eb="2">
      <t>コウカン</t>
    </rPh>
    <rPh sb="2" eb="3">
      <t>ヨウ</t>
    </rPh>
    <phoneticPr fontId="1"/>
  </si>
  <si>
    <t>Q</t>
    <phoneticPr fontId="1"/>
  </si>
  <si>
    <t>ﾎﾟﾘｴﾁﾚﾝ二層管用(ﾒｶ形)</t>
    <rPh sb="7" eb="9">
      <t>ニソウ</t>
    </rPh>
    <rPh sb="9" eb="10">
      <t>カン</t>
    </rPh>
    <rPh sb="10" eb="11">
      <t>ヨウ</t>
    </rPh>
    <rPh sb="14" eb="15">
      <t>カタ</t>
    </rPh>
    <phoneticPr fontId="1"/>
  </si>
  <si>
    <t>φ20～φ50</t>
    <phoneticPr fontId="1"/>
  </si>
  <si>
    <t>全管種対応形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phoneticPr fontId="1"/>
  </si>
  <si>
    <t>ﾒｰﾀｰ用ｿｹｯﾄ</t>
    <rPh sb="4" eb="5">
      <t>ヨウ</t>
    </rPh>
    <phoneticPr fontId="1"/>
  </si>
  <si>
    <t>φ20×φ13～φ25×φ20</t>
    <phoneticPr fontId="1"/>
  </si>
  <si>
    <t>P</t>
    <phoneticPr fontId="1"/>
  </si>
  <si>
    <t>φ50</t>
    <phoneticPr fontId="1"/>
  </si>
  <si>
    <t>B</t>
    <phoneticPr fontId="1"/>
  </si>
  <si>
    <t>水道配水用ﾎﾟﾘｴﾁﾚ外ねじ式EF変換継手</t>
    <rPh sb="11" eb="12">
      <t>ソト</t>
    </rPh>
    <rPh sb="14" eb="15">
      <t>シキ</t>
    </rPh>
    <rPh sb="17" eb="19">
      <t>ヘンカン</t>
    </rPh>
    <rPh sb="19" eb="21">
      <t>ツギテ</t>
    </rPh>
    <phoneticPr fontId="1"/>
  </si>
  <si>
    <t>鋼管用(ﾒｶ形)</t>
    <rPh sb="0" eb="2">
      <t>コウカン</t>
    </rPh>
    <rPh sb="2" eb="3">
      <t>ヨウ</t>
    </rPh>
    <rPh sb="6" eb="7">
      <t>カタ</t>
    </rPh>
    <phoneticPr fontId="1"/>
  </si>
  <si>
    <t>全管種対応形(ﾒｶ形)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rPh sb="9" eb="10">
      <t>カタ</t>
    </rPh>
    <phoneticPr fontId="1"/>
  </si>
  <si>
    <t>ﾒｰﾀｰ用異径ｿｹｯﾄ</t>
    <rPh sb="4" eb="5">
      <t>ヨウ</t>
    </rPh>
    <rPh sb="5" eb="6">
      <t>イ</t>
    </rPh>
    <rPh sb="6" eb="7">
      <t>ケイ</t>
    </rPh>
    <phoneticPr fontId="1"/>
  </si>
  <si>
    <t>H</t>
    <phoneticPr fontId="1"/>
  </si>
  <si>
    <t>φ20×φ13～φ25×φ13</t>
    <phoneticPr fontId="1"/>
  </si>
  <si>
    <t>φ20・φ25</t>
    <phoneticPr fontId="1"/>
  </si>
  <si>
    <t>全管種対応形ｿｹｯﾄ</t>
    <rPh sb="0" eb="1">
      <t>ゼン</t>
    </rPh>
    <rPh sb="1" eb="2">
      <t>カン</t>
    </rPh>
    <rPh sb="2" eb="3">
      <t>シュ</t>
    </rPh>
    <rPh sb="3" eb="5">
      <t>タイオウ</t>
    </rPh>
    <rPh sb="5" eb="6">
      <t>カタ</t>
    </rPh>
    <phoneticPr fontId="1"/>
  </si>
  <si>
    <t>特殊継手</t>
    <rPh sb="0" eb="2">
      <t>トクシュ</t>
    </rPh>
    <rPh sb="2" eb="3">
      <t>ツギ</t>
    </rPh>
    <rPh sb="3" eb="4">
      <t>テ</t>
    </rPh>
    <phoneticPr fontId="1"/>
  </si>
  <si>
    <t>M</t>
    <phoneticPr fontId="1"/>
  </si>
  <si>
    <t>SKXｿｹｯﾄ</t>
    <phoneticPr fontId="1"/>
  </si>
  <si>
    <t>分・止水栓用継手</t>
    <rPh sb="0" eb="1">
      <t>ブン</t>
    </rPh>
    <rPh sb="2" eb="5">
      <t>シスイセン</t>
    </rPh>
    <rPh sb="5" eb="6">
      <t>ヨウ</t>
    </rPh>
    <rPh sb="6" eb="7">
      <t>ツギ</t>
    </rPh>
    <rPh sb="7" eb="8">
      <t>テ</t>
    </rPh>
    <phoneticPr fontId="1"/>
  </si>
  <si>
    <t>メーター用継手他</t>
    <rPh sb="4" eb="5">
      <t>ヨウ</t>
    </rPh>
    <rPh sb="5" eb="6">
      <t>ツギ</t>
    </rPh>
    <rPh sb="6" eb="7">
      <t>テ</t>
    </rPh>
    <rPh sb="7" eb="8">
      <t>ホカ</t>
    </rPh>
    <phoneticPr fontId="1"/>
  </si>
  <si>
    <t>止水栓ﾎﾞｯｸｽ</t>
    <rPh sb="0" eb="2">
      <t>シスイ</t>
    </rPh>
    <rPh sb="2" eb="3">
      <t>セン</t>
    </rPh>
    <phoneticPr fontId="1"/>
  </si>
  <si>
    <t>CFDS-100×350</t>
    <phoneticPr fontId="1"/>
  </si>
  <si>
    <t>SHD</t>
    <phoneticPr fontId="1"/>
  </si>
  <si>
    <t>φ130×H360</t>
    <phoneticPr fontId="1"/>
  </si>
  <si>
    <t>鋳鉄製ﾎﾞｯｸｽ</t>
    <rPh sb="0" eb="2">
      <t>チュウテツ</t>
    </rPh>
    <rPh sb="2" eb="3">
      <t>セイ</t>
    </rPh>
    <phoneticPr fontId="1"/>
  </si>
  <si>
    <t>樹脂製ﾎﾞｯｸｽ</t>
    <rPh sb="0" eb="2">
      <t>ジュシ</t>
    </rPh>
    <rPh sb="2" eb="3">
      <t>セイ</t>
    </rPh>
    <phoneticPr fontId="1"/>
  </si>
  <si>
    <t>2号(φ100)</t>
    <rPh sb="1" eb="2">
      <t>ゴウ</t>
    </rPh>
    <phoneticPr fontId="1"/>
  </si>
  <si>
    <t>鋳鉄蓋</t>
    <rPh sb="0" eb="2">
      <t>チュウテツ</t>
    </rPh>
    <rPh sb="2" eb="3">
      <t>フタ</t>
    </rPh>
    <phoneticPr fontId="1"/>
  </si>
  <si>
    <t>1号(φ75)～3号(φ150)</t>
    <rPh sb="1" eb="2">
      <t>ゴウ</t>
    </rPh>
    <rPh sb="9" eb="10">
      <t>ゴウ</t>
    </rPh>
    <phoneticPr fontId="1"/>
  </si>
  <si>
    <t>私設用円形鉄蓋</t>
    <rPh sb="0" eb="2">
      <t>シセツ</t>
    </rPh>
    <rPh sb="2" eb="3">
      <t>ヨウ</t>
    </rPh>
    <rPh sb="3" eb="5">
      <t>エンケイ</t>
    </rPh>
    <rPh sb="5" eb="6">
      <t>テツ</t>
    </rPh>
    <rPh sb="6" eb="7">
      <t>フタ</t>
    </rPh>
    <phoneticPr fontId="1"/>
  </si>
  <si>
    <t>CVOS-21G-15L</t>
    <phoneticPr fontId="1"/>
  </si>
  <si>
    <t>ｶﾗｰ着色（赤色）</t>
    <rPh sb="3" eb="5">
      <t>チャクショク</t>
    </rPh>
    <rPh sb="6" eb="7">
      <t>アカ</t>
    </rPh>
    <rPh sb="7" eb="8">
      <t>イロ</t>
    </rPh>
    <phoneticPr fontId="1"/>
  </si>
  <si>
    <t>T-25</t>
    <phoneticPr fontId="1"/>
  </si>
  <si>
    <t>ボックス類</t>
    <rPh sb="4" eb="5">
      <t>ルイ</t>
    </rPh>
    <phoneticPr fontId="1"/>
  </si>
  <si>
    <t>その他材料</t>
    <rPh sb="2" eb="3">
      <t>タ</t>
    </rPh>
    <rPh sb="3" eb="5">
      <t>ザイリョウ</t>
    </rPh>
    <phoneticPr fontId="1"/>
  </si>
  <si>
    <t>給水装置関係材料</t>
    <rPh sb="0" eb="2">
      <t>キュウスイ</t>
    </rPh>
    <rPh sb="2" eb="4">
      <t>ソウチ</t>
    </rPh>
    <rPh sb="4" eb="6">
      <t>カンケイ</t>
    </rPh>
    <rPh sb="6" eb="8">
      <t>ザイリョウ</t>
    </rPh>
    <phoneticPr fontId="1"/>
  </si>
  <si>
    <t>ｻﾄﾞﾙ付分水栓ほか一式</t>
    <rPh sb="4" eb="5">
      <t>ツキ</t>
    </rPh>
    <rPh sb="5" eb="7">
      <t>ブンスイ</t>
    </rPh>
    <rPh sb="7" eb="8">
      <t>セン</t>
    </rPh>
    <rPh sb="10" eb="12">
      <t>イッシキ</t>
    </rPh>
    <phoneticPr fontId="1"/>
  </si>
  <si>
    <t>---</t>
    <phoneticPr fontId="1"/>
  </si>
  <si>
    <t>---</t>
    <phoneticPr fontId="1"/>
  </si>
  <si>
    <t>（株）キッツほか</t>
    <rPh sb="1" eb="2">
      <t>カブ</t>
    </rPh>
    <phoneticPr fontId="1"/>
  </si>
  <si>
    <t>E</t>
    <phoneticPr fontId="1"/>
  </si>
  <si>
    <t>給水管用埋設標識ｼｰﾄ</t>
    <rPh sb="0" eb="3">
      <t>キュウスイカン</t>
    </rPh>
    <rPh sb="3" eb="4">
      <t>ヨウ</t>
    </rPh>
    <rPh sb="4" eb="6">
      <t>マイセツ</t>
    </rPh>
    <rPh sb="6" eb="8">
      <t>ヒョウシキ</t>
    </rPh>
    <phoneticPr fontId="1"/>
  </si>
  <si>
    <t>埋設標識ｼｰﾄ 給水管</t>
    <rPh sb="0" eb="2">
      <t>マイセツ</t>
    </rPh>
    <rPh sb="2" eb="4">
      <t>ヒョウシキ</t>
    </rPh>
    <rPh sb="8" eb="11">
      <t>キュウスイカン</t>
    </rPh>
    <phoneticPr fontId="1"/>
  </si>
  <si>
    <t>埋設標識ｼｰﾄ ｱﾙﾀﾝｼｰﾄ 給水管</t>
    <rPh sb="0" eb="2">
      <t>マイセツ</t>
    </rPh>
    <rPh sb="2" eb="4">
      <t>ヒョウシキ</t>
    </rPh>
    <rPh sb="16" eb="19">
      <t>キュウスイカン</t>
    </rPh>
    <phoneticPr fontId="1"/>
  </si>
  <si>
    <t>新規</t>
    <rPh sb="0" eb="2">
      <t>シンキ</t>
    </rPh>
    <phoneticPr fontId="1"/>
  </si>
  <si>
    <t>埋設標識ｼｰﾄ</t>
    <rPh sb="0" eb="2">
      <t>マイセツ</t>
    </rPh>
    <rPh sb="2" eb="4">
      <t>ヒョウシキ</t>
    </rPh>
    <phoneticPr fontId="1"/>
  </si>
  <si>
    <t>031E0203</t>
    <phoneticPr fontId="1"/>
  </si>
  <si>
    <t>ｰｰｰ</t>
    <phoneticPr fontId="1"/>
  </si>
  <si>
    <t>---</t>
    <phoneticPr fontId="1"/>
  </si>
  <si>
    <t>ｻﾝｴｽ護謨工業（株）</t>
    <rPh sb="4" eb="6">
      <t>ゴム</t>
    </rPh>
    <rPh sb="6" eb="8">
      <t>コウギョウ</t>
    </rPh>
    <rPh sb="9" eb="10">
      <t>カブ</t>
    </rPh>
    <phoneticPr fontId="1"/>
  </si>
  <si>
    <t>044E0203</t>
    <phoneticPr fontId="1"/>
  </si>
  <si>
    <t>ﾖﾂｷﾞ（株）</t>
    <rPh sb="5" eb="6">
      <t>カブ</t>
    </rPh>
    <phoneticPr fontId="1"/>
  </si>
  <si>
    <t>031E0204</t>
    <phoneticPr fontId="1"/>
  </si>
  <si>
    <t>044E0204</t>
    <phoneticPr fontId="1"/>
  </si>
  <si>
    <t>017D0401</t>
    <phoneticPr fontId="1"/>
  </si>
  <si>
    <t>φ50～φ200</t>
    <phoneticPr fontId="1"/>
  </si>
  <si>
    <t>（株）清水合金製作所</t>
    <rPh sb="1" eb="2">
      <t>カブ</t>
    </rPh>
    <rPh sb="3" eb="5">
      <t>シミズ</t>
    </rPh>
    <phoneticPr fontId="1"/>
  </si>
  <si>
    <t>ﾎﾞﾙﾄ･ﾅｯﾄ</t>
    <phoneticPr fontId="1"/>
  </si>
  <si>
    <t>017D0402</t>
    <phoneticPr fontId="1"/>
  </si>
  <si>
    <r>
      <t>φ50～</t>
    </r>
    <r>
      <rPr>
        <u/>
        <sz val="10"/>
        <color theme="1"/>
        <rFont val="HG丸ｺﾞｼｯｸM-PRO"/>
        <family val="3"/>
        <charset val="128"/>
      </rPr>
      <t>φ300</t>
    </r>
    <phoneticPr fontId="1"/>
  </si>
  <si>
    <r>
      <t>φ50～</t>
    </r>
    <r>
      <rPr>
        <u/>
        <sz val="10"/>
        <color theme="1"/>
        <rFont val="HG丸ｺﾞｼｯｸM-PRO"/>
        <family val="3"/>
        <charset val="128"/>
      </rPr>
      <t>φ300</t>
    </r>
    <r>
      <rPr>
        <sz val="10"/>
        <color theme="1"/>
        <rFont val="HG丸ｺﾞｼｯｸM-PRO"/>
        <family val="3"/>
        <charset val="128"/>
      </rPr>
      <t>用</t>
    </r>
    <rPh sb="8" eb="9">
      <t>ヨウ</t>
    </rPh>
    <phoneticPr fontId="1"/>
  </si>
  <si>
    <t>【不断水仕切弁】</t>
    <rPh sb="1" eb="2">
      <t>フ</t>
    </rPh>
    <rPh sb="2" eb="4">
      <t>ダンスイ</t>
    </rPh>
    <rPh sb="4" eb="6">
      <t>シキ</t>
    </rPh>
    <rPh sb="6" eb="7">
      <t>ベン</t>
    </rPh>
    <phoneticPr fontId="1"/>
  </si>
  <si>
    <t>簡易仕切弁類等</t>
    <rPh sb="0" eb="2">
      <t>カンイ</t>
    </rPh>
    <rPh sb="2" eb="4">
      <t>シキ</t>
    </rPh>
    <rPh sb="4" eb="5">
      <t>ベン</t>
    </rPh>
    <rPh sb="5" eb="6">
      <t>ルイ</t>
    </rPh>
    <rPh sb="6" eb="7">
      <t>ナド</t>
    </rPh>
    <phoneticPr fontId="1"/>
  </si>
  <si>
    <t>鋳鉄管用不断水仕切弁</t>
    <rPh sb="0" eb="2">
      <t>チュウテツ</t>
    </rPh>
    <rPh sb="2" eb="3">
      <t>カン</t>
    </rPh>
    <rPh sb="3" eb="4">
      <t>ヨウ</t>
    </rPh>
    <rPh sb="4" eb="5">
      <t>フ</t>
    </rPh>
    <rPh sb="5" eb="7">
      <t>ダンスイ</t>
    </rPh>
    <rPh sb="7" eb="9">
      <t>シキ</t>
    </rPh>
    <rPh sb="9" eb="10">
      <t>ベン</t>
    </rPh>
    <phoneticPr fontId="1"/>
  </si>
  <si>
    <t>鋳鉄管用不断水仕切弁</t>
    <rPh sb="0" eb="2">
      <t>チュウテツ</t>
    </rPh>
    <rPh sb="2" eb="3">
      <t>カン</t>
    </rPh>
    <rPh sb="3" eb="4">
      <t>ヨウ</t>
    </rPh>
    <rPh sb="4" eb="5">
      <t>フ</t>
    </rPh>
    <rPh sb="5" eb="7">
      <t>ダンスイ</t>
    </rPh>
    <rPh sb="7" eb="9">
      <t>シキ</t>
    </rPh>
    <rPh sb="9" eb="10">
      <t>ベン</t>
    </rPh>
    <phoneticPr fontId="1"/>
  </si>
  <si>
    <t>ｺｽﾓｿﾌﾄ</t>
    <phoneticPr fontId="1"/>
  </si>
  <si>
    <t>φ75～φ400</t>
    <phoneticPr fontId="1"/>
  </si>
  <si>
    <t>内外面ｴﾎﾟｷｼ樹脂紛体塗装</t>
    <rPh sb="0" eb="2">
      <t>ナイガイ</t>
    </rPh>
    <rPh sb="2" eb="3">
      <t>メン</t>
    </rPh>
    <rPh sb="8" eb="10">
      <t>ジュシ</t>
    </rPh>
    <rPh sb="10" eb="12">
      <t>フンタイ</t>
    </rPh>
    <rPh sb="12" eb="14">
      <t>トソウ</t>
    </rPh>
    <phoneticPr fontId="1"/>
  </si>
  <si>
    <t>016FV0106</t>
    <phoneticPr fontId="1"/>
  </si>
  <si>
    <t>NS形E種ﾀﾞｸﾀｲﾙ鋳鉄管</t>
    <rPh sb="2" eb="3">
      <t>カタ</t>
    </rPh>
    <rPh sb="4" eb="5">
      <t>シュ</t>
    </rPh>
    <rPh sb="11" eb="13">
      <t>チュウテツ</t>
    </rPh>
    <rPh sb="13" eb="14">
      <t>カン</t>
    </rPh>
    <phoneticPr fontId="1"/>
  </si>
  <si>
    <t>NS形ﾀﾞｸﾀｲﾙ鋳鉄管(E種管)</t>
    <rPh sb="2" eb="3">
      <t>カタ</t>
    </rPh>
    <rPh sb="9" eb="11">
      <t>チュウテツ</t>
    </rPh>
    <rPh sb="11" eb="12">
      <t>カン</t>
    </rPh>
    <rPh sb="14" eb="15">
      <t>シュ</t>
    </rPh>
    <rPh sb="15" eb="16">
      <t>カン</t>
    </rPh>
    <phoneticPr fontId="1"/>
  </si>
  <si>
    <t>φ75～φ150</t>
    <phoneticPr fontId="1"/>
  </si>
  <si>
    <t>E種管　附属品含む</t>
    <rPh sb="1" eb="2">
      <t>シュ</t>
    </rPh>
    <rPh sb="2" eb="3">
      <t>カン</t>
    </rPh>
    <rPh sb="4" eb="6">
      <t>フゾク</t>
    </rPh>
    <rPh sb="6" eb="7">
      <t>ヒン</t>
    </rPh>
    <rPh sb="7" eb="8">
      <t>フク</t>
    </rPh>
    <phoneticPr fontId="1"/>
  </si>
  <si>
    <t>G</t>
    <phoneticPr fontId="1"/>
  </si>
  <si>
    <t>1042-2</t>
    <phoneticPr fontId="1"/>
  </si>
  <si>
    <t>φ75～φ150</t>
    <phoneticPr fontId="1"/>
  </si>
  <si>
    <t>D</t>
  </si>
  <si>
    <t>NS形E種二受T字管</t>
    <rPh sb="2" eb="3">
      <t>カタ</t>
    </rPh>
    <rPh sb="4" eb="5">
      <t>シュ</t>
    </rPh>
    <rPh sb="5" eb="6">
      <t>ニ</t>
    </rPh>
    <rPh sb="6" eb="7">
      <t>ウ</t>
    </rPh>
    <rPh sb="8" eb="9">
      <t>ジ</t>
    </rPh>
    <rPh sb="9" eb="10">
      <t>カン</t>
    </rPh>
    <phoneticPr fontId="1"/>
  </si>
  <si>
    <t>NS形二受T字管(E種管)</t>
    <rPh sb="2" eb="3">
      <t>カタ</t>
    </rPh>
    <rPh sb="3" eb="4">
      <t>ニ</t>
    </rPh>
    <rPh sb="4" eb="5">
      <t>ウ</t>
    </rPh>
    <rPh sb="6" eb="7">
      <t>ジ</t>
    </rPh>
    <rPh sb="7" eb="8">
      <t>カン</t>
    </rPh>
    <rPh sb="10" eb="11">
      <t>シュ</t>
    </rPh>
    <rPh sb="11" eb="12">
      <t>カン</t>
    </rPh>
    <phoneticPr fontId="1"/>
  </si>
  <si>
    <t>φ75×φ75～φ150×φ150</t>
    <phoneticPr fontId="1"/>
  </si>
  <si>
    <t>E種管</t>
    <rPh sb="1" eb="2">
      <t>シュ</t>
    </rPh>
    <rPh sb="2" eb="3">
      <t>カン</t>
    </rPh>
    <phoneticPr fontId="1"/>
  </si>
  <si>
    <t>両受管</t>
    <rPh sb="0" eb="1">
      <t>リョウ</t>
    </rPh>
    <rPh sb="1" eb="2">
      <t>ウ</t>
    </rPh>
    <rPh sb="2" eb="3">
      <t>カン</t>
    </rPh>
    <phoneticPr fontId="1"/>
  </si>
  <si>
    <t>NS形E種両受片落管</t>
    <rPh sb="2" eb="3">
      <t>カタ</t>
    </rPh>
    <rPh sb="4" eb="5">
      <t>シュ</t>
    </rPh>
    <rPh sb="5" eb="6">
      <t>リョウ</t>
    </rPh>
    <rPh sb="6" eb="7">
      <t>ウ</t>
    </rPh>
    <rPh sb="7" eb="8">
      <t>カタ</t>
    </rPh>
    <rPh sb="8" eb="9">
      <t>オ</t>
    </rPh>
    <rPh sb="9" eb="10">
      <t>カン</t>
    </rPh>
    <phoneticPr fontId="1"/>
  </si>
  <si>
    <t>NS形両受片落管(E種管)</t>
    <rPh sb="2" eb="3">
      <t>カタ</t>
    </rPh>
    <rPh sb="3" eb="4">
      <t>リョウ</t>
    </rPh>
    <rPh sb="4" eb="5">
      <t>ウ</t>
    </rPh>
    <rPh sb="5" eb="6">
      <t>カタ</t>
    </rPh>
    <rPh sb="6" eb="7">
      <t>オ</t>
    </rPh>
    <rPh sb="7" eb="8">
      <t>カン</t>
    </rPh>
    <rPh sb="10" eb="11">
      <t>シュ</t>
    </rPh>
    <rPh sb="11" eb="12">
      <t>カン</t>
    </rPh>
    <phoneticPr fontId="1"/>
  </si>
  <si>
    <t>D</t>
    <phoneticPr fontId="1"/>
  </si>
  <si>
    <t>φ100×φ75・φ150×φ100</t>
    <phoneticPr fontId="1"/>
  </si>
  <si>
    <t>NS形E種45°両受曲管</t>
    <rPh sb="2" eb="3">
      <t>カタ</t>
    </rPh>
    <rPh sb="4" eb="5">
      <t>シュ</t>
    </rPh>
    <rPh sb="8" eb="9">
      <t>リョウ</t>
    </rPh>
    <rPh sb="9" eb="10">
      <t>ウ</t>
    </rPh>
    <rPh sb="10" eb="11">
      <t>キョク</t>
    </rPh>
    <rPh sb="11" eb="12">
      <t>カン</t>
    </rPh>
    <phoneticPr fontId="1"/>
  </si>
  <si>
    <t>NS形両受曲管45°(E種管)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rPh sb="12" eb="13">
      <t>シュ</t>
    </rPh>
    <rPh sb="13" eb="14">
      <t>カン</t>
    </rPh>
    <phoneticPr fontId="1"/>
  </si>
  <si>
    <t>φ75～φ150</t>
    <phoneticPr fontId="1"/>
  </si>
  <si>
    <t>NS形E種22 1/2°両受曲管</t>
    <rPh sb="2" eb="3">
      <t>カタ</t>
    </rPh>
    <rPh sb="4" eb="5">
      <t>シュ</t>
    </rPh>
    <rPh sb="12" eb="13">
      <t>リョウ</t>
    </rPh>
    <rPh sb="13" eb="14">
      <t>ウ</t>
    </rPh>
    <rPh sb="14" eb="15">
      <t>キョク</t>
    </rPh>
    <rPh sb="15" eb="16">
      <t>カン</t>
    </rPh>
    <phoneticPr fontId="1"/>
  </si>
  <si>
    <t>NS形両受曲管22 1/2°(E種管)</t>
    <rPh sb="2" eb="3">
      <t>カタ</t>
    </rPh>
    <rPh sb="3" eb="4">
      <t>リョウ</t>
    </rPh>
    <rPh sb="4" eb="5">
      <t>ウ</t>
    </rPh>
    <rPh sb="5" eb="6">
      <t>キョク</t>
    </rPh>
    <rPh sb="6" eb="7">
      <t>カン</t>
    </rPh>
    <rPh sb="16" eb="17">
      <t>シュ</t>
    </rPh>
    <rPh sb="17" eb="18">
      <t>カン</t>
    </rPh>
    <phoneticPr fontId="1"/>
  </si>
  <si>
    <t>NS形E種90°曲管</t>
    <rPh sb="2" eb="3">
      <t>カタ</t>
    </rPh>
    <rPh sb="4" eb="5">
      <t>シュ</t>
    </rPh>
    <rPh sb="8" eb="9">
      <t>キョク</t>
    </rPh>
    <rPh sb="9" eb="10">
      <t>カン</t>
    </rPh>
    <phoneticPr fontId="1"/>
  </si>
  <si>
    <t>45°曲管</t>
    <phoneticPr fontId="1"/>
  </si>
  <si>
    <t>NS形E種45°曲管</t>
    <rPh sb="2" eb="3">
      <t>カタ</t>
    </rPh>
    <rPh sb="4" eb="5">
      <t>シュ</t>
    </rPh>
    <rPh sb="8" eb="9">
      <t>キョク</t>
    </rPh>
    <rPh sb="9" eb="10">
      <t>カン</t>
    </rPh>
    <phoneticPr fontId="1"/>
  </si>
  <si>
    <t>22 1/2°曲管</t>
    <phoneticPr fontId="1"/>
  </si>
  <si>
    <t>NS形E種22 1/2°曲管</t>
    <rPh sb="2" eb="3">
      <t>カタ</t>
    </rPh>
    <rPh sb="4" eb="5">
      <t>シュ</t>
    </rPh>
    <rPh sb="12" eb="13">
      <t>キョク</t>
    </rPh>
    <rPh sb="13" eb="14">
      <t>カン</t>
    </rPh>
    <phoneticPr fontId="1"/>
  </si>
  <si>
    <t>NS形片受曲管22 1/2°(E種管)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rPh sb="16" eb="17">
      <t>シュ</t>
    </rPh>
    <rPh sb="17" eb="18">
      <t>カン</t>
    </rPh>
    <phoneticPr fontId="1"/>
  </si>
  <si>
    <t>11 1/4°曲管</t>
    <phoneticPr fontId="1"/>
  </si>
  <si>
    <t>NS形E種11 1/4°曲管</t>
    <rPh sb="2" eb="3">
      <t>カタ</t>
    </rPh>
    <rPh sb="4" eb="5">
      <t>シュ</t>
    </rPh>
    <rPh sb="12" eb="13">
      <t>キョク</t>
    </rPh>
    <rPh sb="13" eb="14">
      <t>カン</t>
    </rPh>
    <phoneticPr fontId="1"/>
  </si>
  <si>
    <t>NS形片受曲管11 1/4°(E種管)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rPh sb="16" eb="17">
      <t>シュ</t>
    </rPh>
    <rPh sb="17" eb="18">
      <t>カン</t>
    </rPh>
    <phoneticPr fontId="1"/>
  </si>
  <si>
    <t>5 5/8°曲管</t>
    <phoneticPr fontId="1"/>
  </si>
  <si>
    <t>NS形E種5 5/8°曲管</t>
    <rPh sb="2" eb="3">
      <t>カタ</t>
    </rPh>
    <rPh sb="4" eb="5">
      <t>シュ</t>
    </rPh>
    <rPh sb="11" eb="12">
      <t>キョク</t>
    </rPh>
    <rPh sb="12" eb="13">
      <t>カン</t>
    </rPh>
    <phoneticPr fontId="1"/>
  </si>
  <si>
    <t>NS形片受曲管5 5/8°(E種管)</t>
    <rPh sb="2" eb="3">
      <t>カタ</t>
    </rPh>
    <rPh sb="3" eb="4">
      <t>カタ</t>
    </rPh>
    <rPh sb="4" eb="5">
      <t>ウ</t>
    </rPh>
    <rPh sb="5" eb="6">
      <t>キョク</t>
    </rPh>
    <rPh sb="6" eb="7">
      <t>カン</t>
    </rPh>
    <rPh sb="15" eb="16">
      <t>シュ</t>
    </rPh>
    <rPh sb="16" eb="17">
      <t>カン</t>
    </rPh>
    <phoneticPr fontId="1"/>
  </si>
  <si>
    <t>NS形E種浅層埋設形ﾌﾗﾝｼﾞ付T字管</t>
    <rPh sb="2" eb="3">
      <t>カタ</t>
    </rPh>
    <rPh sb="4" eb="5">
      <t>シュ</t>
    </rPh>
    <rPh sb="5" eb="6">
      <t>アサ</t>
    </rPh>
    <rPh sb="6" eb="7">
      <t>ソウ</t>
    </rPh>
    <rPh sb="7" eb="9">
      <t>マイセツ</t>
    </rPh>
    <rPh sb="9" eb="10">
      <t>カタ</t>
    </rPh>
    <rPh sb="15" eb="16">
      <t>ツキ</t>
    </rPh>
    <rPh sb="17" eb="18">
      <t>ジ</t>
    </rPh>
    <rPh sb="18" eb="19">
      <t>カン</t>
    </rPh>
    <phoneticPr fontId="1"/>
  </si>
  <si>
    <t>NS形浅層埋設形ﾌﾗﾝｼﾞ付きT字管(E種管)</t>
    <rPh sb="2" eb="3">
      <t>カタ</t>
    </rPh>
    <rPh sb="3" eb="4">
      <t>アサ</t>
    </rPh>
    <rPh sb="4" eb="5">
      <t>ソウ</t>
    </rPh>
    <rPh sb="5" eb="7">
      <t>マイセツ</t>
    </rPh>
    <rPh sb="7" eb="8">
      <t>カタ</t>
    </rPh>
    <rPh sb="13" eb="14">
      <t>ツキ</t>
    </rPh>
    <rPh sb="16" eb="17">
      <t>ジ</t>
    </rPh>
    <rPh sb="17" eb="18">
      <t>カン</t>
    </rPh>
    <rPh sb="20" eb="21">
      <t>シュ</t>
    </rPh>
    <rPh sb="21" eb="22">
      <t>カン</t>
    </rPh>
    <phoneticPr fontId="1"/>
  </si>
  <si>
    <t>φ75～φ150×φ75</t>
    <phoneticPr fontId="1"/>
  </si>
  <si>
    <t>E種管　7.5K　形式2</t>
    <rPh sb="1" eb="2">
      <t>シュ</t>
    </rPh>
    <rPh sb="2" eb="3">
      <t>カン</t>
    </rPh>
    <rPh sb="9" eb="11">
      <t>ケイシキ</t>
    </rPh>
    <phoneticPr fontId="1"/>
  </si>
  <si>
    <t>受挿し短管</t>
    <rPh sb="0" eb="1">
      <t>ウ</t>
    </rPh>
    <rPh sb="1" eb="2">
      <t>サ</t>
    </rPh>
    <rPh sb="3" eb="4">
      <t>タン</t>
    </rPh>
    <rPh sb="4" eb="5">
      <t>カン</t>
    </rPh>
    <phoneticPr fontId="1"/>
  </si>
  <si>
    <t>NS形E種受挿し短管</t>
    <rPh sb="2" eb="3">
      <t>カタ</t>
    </rPh>
    <rPh sb="4" eb="5">
      <t>シュ</t>
    </rPh>
    <rPh sb="5" eb="6">
      <t>ウ</t>
    </rPh>
    <rPh sb="6" eb="7">
      <t>サ</t>
    </rPh>
    <rPh sb="8" eb="9">
      <t>タン</t>
    </rPh>
    <rPh sb="9" eb="10">
      <t>カン</t>
    </rPh>
    <phoneticPr fontId="1"/>
  </si>
  <si>
    <t>NS形受挿し短管(E種管)</t>
    <rPh sb="2" eb="3">
      <t>カタ</t>
    </rPh>
    <rPh sb="3" eb="4">
      <t>ウ</t>
    </rPh>
    <rPh sb="4" eb="5">
      <t>サ</t>
    </rPh>
    <rPh sb="6" eb="7">
      <t>タン</t>
    </rPh>
    <rPh sb="7" eb="8">
      <t>カン</t>
    </rPh>
    <rPh sb="10" eb="11">
      <t>シュ</t>
    </rPh>
    <rPh sb="11" eb="12">
      <t>カン</t>
    </rPh>
    <phoneticPr fontId="1"/>
  </si>
  <si>
    <t>継　輪</t>
    <phoneticPr fontId="1"/>
  </si>
  <si>
    <t>NS形E種継輪</t>
    <rPh sb="2" eb="3">
      <t>カタ</t>
    </rPh>
    <rPh sb="4" eb="5">
      <t>シュ</t>
    </rPh>
    <rPh sb="5" eb="6">
      <t>ツ</t>
    </rPh>
    <rPh sb="6" eb="7">
      <t>ワ</t>
    </rPh>
    <phoneticPr fontId="1"/>
  </si>
  <si>
    <t>NS形継ぎ輪(E種管)</t>
    <rPh sb="2" eb="3">
      <t>カタ</t>
    </rPh>
    <rPh sb="3" eb="4">
      <t>ツ</t>
    </rPh>
    <rPh sb="5" eb="6">
      <t>ワ</t>
    </rPh>
    <rPh sb="8" eb="9">
      <t>シュ</t>
    </rPh>
    <rPh sb="9" eb="10">
      <t>カン</t>
    </rPh>
    <phoneticPr fontId="1"/>
  </si>
  <si>
    <t>7.5K 形式2</t>
    <phoneticPr fontId="1"/>
  </si>
  <si>
    <t>7.5K 形式2</t>
    <phoneticPr fontId="1"/>
  </si>
  <si>
    <t>7.5K 形式2</t>
    <phoneticPr fontId="1"/>
  </si>
  <si>
    <t>NS形E種短管1号</t>
    <rPh sb="2" eb="3">
      <t>カタ</t>
    </rPh>
    <rPh sb="4" eb="5">
      <t>シュ</t>
    </rPh>
    <rPh sb="5" eb="6">
      <t>タン</t>
    </rPh>
    <rPh sb="6" eb="7">
      <t>カン</t>
    </rPh>
    <rPh sb="8" eb="9">
      <t>ゴウ</t>
    </rPh>
    <phoneticPr fontId="1"/>
  </si>
  <si>
    <t>NS形短管1号(E種管)</t>
    <rPh sb="2" eb="3">
      <t>カタ</t>
    </rPh>
    <rPh sb="3" eb="4">
      <t>タン</t>
    </rPh>
    <rPh sb="4" eb="5">
      <t>カン</t>
    </rPh>
    <rPh sb="6" eb="7">
      <t>ゴウ</t>
    </rPh>
    <rPh sb="9" eb="10">
      <t>シュ</t>
    </rPh>
    <rPh sb="10" eb="11">
      <t>カン</t>
    </rPh>
    <phoneticPr fontId="1"/>
  </si>
  <si>
    <t>NS形E種短管2号</t>
    <rPh sb="2" eb="3">
      <t>カタ</t>
    </rPh>
    <rPh sb="4" eb="5">
      <t>シュ</t>
    </rPh>
    <rPh sb="5" eb="6">
      <t>タン</t>
    </rPh>
    <rPh sb="6" eb="7">
      <t>カン</t>
    </rPh>
    <rPh sb="8" eb="9">
      <t>ゴウ</t>
    </rPh>
    <phoneticPr fontId="1"/>
  </si>
  <si>
    <t>NS形短管2号(E種管)</t>
    <rPh sb="2" eb="3">
      <t>カタ</t>
    </rPh>
    <rPh sb="3" eb="4">
      <t>タン</t>
    </rPh>
    <rPh sb="4" eb="5">
      <t>カン</t>
    </rPh>
    <rPh sb="6" eb="7">
      <t>ゴウ</t>
    </rPh>
    <rPh sb="9" eb="10">
      <t>シュ</t>
    </rPh>
    <rPh sb="10" eb="11">
      <t>カン</t>
    </rPh>
    <phoneticPr fontId="1"/>
  </si>
  <si>
    <t>帽</t>
    <phoneticPr fontId="1"/>
  </si>
  <si>
    <t>NS形E種帽</t>
    <rPh sb="2" eb="3">
      <t>カタ</t>
    </rPh>
    <rPh sb="4" eb="5">
      <t>シュ</t>
    </rPh>
    <rPh sb="5" eb="6">
      <t>ボウ</t>
    </rPh>
    <phoneticPr fontId="1"/>
  </si>
  <si>
    <t>NS形帽(E種管)</t>
    <rPh sb="2" eb="3">
      <t>カタ</t>
    </rPh>
    <rPh sb="3" eb="4">
      <t>ボウ</t>
    </rPh>
    <rPh sb="6" eb="7">
      <t>シュ</t>
    </rPh>
    <rPh sb="7" eb="8">
      <t>カン</t>
    </rPh>
    <phoneticPr fontId="1"/>
  </si>
  <si>
    <t>ﾗｲﾅ</t>
    <phoneticPr fontId="1"/>
  </si>
  <si>
    <t>NS形E種直管用接合部品</t>
    <rPh sb="2" eb="3">
      <t>カタ</t>
    </rPh>
    <rPh sb="4" eb="5">
      <t>シュ</t>
    </rPh>
    <rPh sb="5" eb="6">
      <t>チョク</t>
    </rPh>
    <rPh sb="6" eb="7">
      <t>カン</t>
    </rPh>
    <rPh sb="7" eb="8">
      <t>ヨウ</t>
    </rPh>
    <rPh sb="8" eb="10">
      <t>セツゴウ</t>
    </rPh>
    <rPh sb="10" eb="12">
      <t>ブヒン</t>
    </rPh>
    <phoneticPr fontId="1"/>
  </si>
  <si>
    <t>NS形E種管用接合部品（直管・継ぎ輪用）</t>
    <rPh sb="2" eb="3">
      <t>カタ</t>
    </rPh>
    <rPh sb="4" eb="5">
      <t>シュ</t>
    </rPh>
    <rPh sb="5" eb="6">
      <t>カン</t>
    </rPh>
    <rPh sb="6" eb="7">
      <t>ヨウ</t>
    </rPh>
    <rPh sb="7" eb="9">
      <t>セツゴウ</t>
    </rPh>
    <rPh sb="9" eb="11">
      <t>ブヒン</t>
    </rPh>
    <rPh sb="12" eb="13">
      <t>チョク</t>
    </rPh>
    <rPh sb="13" eb="14">
      <t>カン</t>
    </rPh>
    <rPh sb="15" eb="16">
      <t>ツ</t>
    </rPh>
    <rPh sb="17" eb="18">
      <t>ワ</t>
    </rPh>
    <rPh sb="18" eb="19">
      <t>ヨウ</t>
    </rPh>
    <phoneticPr fontId="1"/>
  </si>
  <si>
    <t>NS形E種異形管用接合部品</t>
    <rPh sb="2" eb="3">
      <t>カタ</t>
    </rPh>
    <rPh sb="4" eb="5">
      <t>シュ</t>
    </rPh>
    <rPh sb="5" eb="7">
      <t>イケイ</t>
    </rPh>
    <rPh sb="7" eb="8">
      <t>カン</t>
    </rPh>
    <rPh sb="8" eb="9">
      <t>ヨウ</t>
    </rPh>
    <rPh sb="9" eb="11">
      <t>セツゴウ</t>
    </rPh>
    <rPh sb="11" eb="13">
      <t>ブヒン</t>
    </rPh>
    <phoneticPr fontId="1"/>
  </si>
  <si>
    <t>NS形E種管用接合部品（異形管用）</t>
    <rPh sb="2" eb="3">
      <t>カタ</t>
    </rPh>
    <rPh sb="4" eb="5">
      <t>シュ</t>
    </rPh>
    <rPh sb="5" eb="6">
      <t>カン</t>
    </rPh>
    <rPh sb="6" eb="7">
      <t>ヨウ</t>
    </rPh>
    <rPh sb="7" eb="9">
      <t>セツゴウ</t>
    </rPh>
    <rPh sb="9" eb="11">
      <t>ブヒン</t>
    </rPh>
    <rPh sb="12" eb="14">
      <t>イケイ</t>
    </rPh>
    <rPh sb="14" eb="15">
      <t>カン</t>
    </rPh>
    <rPh sb="15" eb="16">
      <t>ヨウ</t>
    </rPh>
    <phoneticPr fontId="1"/>
  </si>
  <si>
    <t>G-Link</t>
    <phoneticPr fontId="1"/>
  </si>
  <si>
    <t>N-Link</t>
    <phoneticPr fontId="1"/>
  </si>
  <si>
    <t>NS形E種N-Link</t>
    <rPh sb="2" eb="3">
      <t>カタ</t>
    </rPh>
    <rPh sb="4" eb="5">
      <t>シュ</t>
    </rPh>
    <phoneticPr fontId="1"/>
  </si>
  <si>
    <t>N-Link(E種管)</t>
    <rPh sb="8" eb="9">
      <t>シュ</t>
    </rPh>
    <rPh sb="9" eb="10">
      <t>カン</t>
    </rPh>
    <phoneticPr fontId="1"/>
  </si>
  <si>
    <t>N-Link</t>
    <phoneticPr fontId="1"/>
  </si>
  <si>
    <t>φ75～φ150</t>
    <phoneticPr fontId="1"/>
  </si>
  <si>
    <t>NS形E種ﾗｲﾅ</t>
    <rPh sb="2" eb="3">
      <t>カタ</t>
    </rPh>
    <rPh sb="4" eb="5">
      <t>シュ</t>
    </rPh>
    <phoneticPr fontId="1"/>
  </si>
  <si>
    <t>NS形ﾗｲﾅ(E種管)</t>
    <rPh sb="2" eb="3">
      <t>カタ</t>
    </rPh>
    <rPh sb="8" eb="9">
      <t>シュ</t>
    </rPh>
    <rPh sb="9" eb="10">
      <t>カン</t>
    </rPh>
    <phoneticPr fontId="1"/>
  </si>
  <si>
    <t>継輪用</t>
    <phoneticPr fontId="1"/>
  </si>
  <si>
    <t>押　輪</t>
    <rPh sb="0" eb="1">
      <t>オ</t>
    </rPh>
    <rPh sb="2" eb="3">
      <t>ワ</t>
    </rPh>
    <phoneticPr fontId="1"/>
  </si>
  <si>
    <t>NS形E種押輪</t>
    <rPh sb="2" eb="3">
      <t>カタ</t>
    </rPh>
    <rPh sb="4" eb="5">
      <t>シュ</t>
    </rPh>
    <rPh sb="5" eb="7">
      <t>オシワ</t>
    </rPh>
    <phoneticPr fontId="1"/>
  </si>
  <si>
    <t>NS形押輪(E種管)</t>
    <rPh sb="2" eb="3">
      <t>カタ</t>
    </rPh>
    <rPh sb="3" eb="5">
      <t>オシワ</t>
    </rPh>
    <rPh sb="7" eb="8">
      <t>シュ</t>
    </rPh>
    <rPh sb="8" eb="9">
      <t>カン</t>
    </rPh>
    <phoneticPr fontId="1"/>
  </si>
  <si>
    <t>NS形押輪(E種管用)</t>
    <rPh sb="2" eb="3">
      <t>カタ</t>
    </rPh>
    <rPh sb="3" eb="5">
      <t>オシワ</t>
    </rPh>
    <rPh sb="7" eb="8">
      <t>シュ</t>
    </rPh>
    <rPh sb="8" eb="9">
      <t>カン</t>
    </rPh>
    <rPh sb="9" eb="10">
      <t>ヨウ</t>
    </rPh>
    <phoneticPr fontId="1"/>
  </si>
  <si>
    <t>NS形E種ダクタイル鋳鉄管</t>
    <rPh sb="2" eb="3">
      <t>カタ</t>
    </rPh>
    <rPh sb="4" eb="5">
      <t>シュ</t>
    </rPh>
    <rPh sb="10" eb="12">
      <t>チュウテツ</t>
    </rPh>
    <rPh sb="12" eb="13">
      <t>カン</t>
    </rPh>
    <phoneticPr fontId="1"/>
  </si>
  <si>
    <t>NS形E種ｿﾌﾄｼｰﾙ仕切弁</t>
    <rPh sb="4" eb="5">
      <t>シュ</t>
    </rPh>
    <phoneticPr fontId="1"/>
  </si>
  <si>
    <t>両受 2種(7.5K)</t>
    <phoneticPr fontId="1"/>
  </si>
  <si>
    <t>V</t>
    <phoneticPr fontId="1"/>
  </si>
  <si>
    <t>NS形E種両受ｿﾌﾄｼｰﾙ仕切弁</t>
    <rPh sb="2" eb="3">
      <t>カタ</t>
    </rPh>
    <rPh sb="4" eb="5">
      <t>シュ</t>
    </rPh>
    <rPh sb="5" eb="6">
      <t>リョウ</t>
    </rPh>
    <rPh sb="6" eb="7">
      <t>ウ</t>
    </rPh>
    <rPh sb="13" eb="15">
      <t>シキ</t>
    </rPh>
    <rPh sb="15" eb="16">
      <t>ベン</t>
    </rPh>
    <phoneticPr fontId="1"/>
  </si>
  <si>
    <t>NS形両受ｿﾌﾄｼｰﾙ仕切弁(E種管)</t>
    <rPh sb="2" eb="3">
      <t>カタ</t>
    </rPh>
    <rPh sb="3" eb="4">
      <t>リョウ</t>
    </rPh>
    <rPh sb="4" eb="5">
      <t>ウ</t>
    </rPh>
    <rPh sb="11" eb="13">
      <t>シキ</t>
    </rPh>
    <rPh sb="13" eb="14">
      <t>ベン</t>
    </rPh>
    <rPh sb="16" eb="17">
      <t>シュ</t>
    </rPh>
    <rPh sb="17" eb="18">
      <t>カン</t>
    </rPh>
    <phoneticPr fontId="1"/>
  </si>
  <si>
    <t>受挿し　2種(7.5K)</t>
    <phoneticPr fontId="1"/>
  </si>
  <si>
    <t>NS形E種受挿しｿﾌﾄｼｰﾙ仕切弁</t>
    <rPh sb="2" eb="3">
      <t>カタ</t>
    </rPh>
    <rPh sb="4" eb="5">
      <t>シュ</t>
    </rPh>
    <rPh sb="5" eb="6">
      <t>ウ</t>
    </rPh>
    <rPh sb="6" eb="7">
      <t>サ</t>
    </rPh>
    <rPh sb="14" eb="16">
      <t>シキ</t>
    </rPh>
    <rPh sb="16" eb="17">
      <t>ベン</t>
    </rPh>
    <phoneticPr fontId="1"/>
  </si>
  <si>
    <t>NS形受挿しｿﾌﾄｼｰﾙ仕切弁(E種管)</t>
    <rPh sb="2" eb="3">
      <t>カタ</t>
    </rPh>
    <rPh sb="3" eb="4">
      <t>ウ</t>
    </rPh>
    <rPh sb="4" eb="5">
      <t>サ</t>
    </rPh>
    <rPh sb="12" eb="14">
      <t>シキ</t>
    </rPh>
    <rPh sb="14" eb="15">
      <t>ベン</t>
    </rPh>
    <rPh sb="17" eb="18">
      <t>シュ</t>
    </rPh>
    <rPh sb="18" eb="19">
      <t>カン</t>
    </rPh>
    <phoneticPr fontId="1"/>
  </si>
  <si>
    <t>A</t>
    <phoneticPr fontId="1"/>
  </si>
  <si>
    <t>FCDﾚﾊﾞｰ式ﾎﾞｰﾙ形耐震補修弁</t>
    <rPh sb="7" eb="8">
      <t>シキ</t>
    </rPh>
    <rPh sb="12" eb="13">
      <t>カタ</t>
    </rPh>
    <rPh sb="13" eb="15">
      <t>タイシン</t>
    </rPh>
    <rPh sb="15" eb="17">
      <t>ホシュウ</t>
    </rPh>
    <rPh sb="17" eb="18">
      <t>ベン</t>
    </rPh>
    <phoneticPr fontId="1"/>
  </si>
  <si>
    <t>ﾎﾞｰﾙ形耐震補修弁(ﾚﾊﾞｰ式)</t>
    <rPh sb="4" eb="5">
      <t>カタ</t>
    </rPh>
    <rPh sb="5" eb="7">
      <t>タイシン</t>
    </rPh>
    <rPh sb="7" eb="9">
      <t>ホシュウ</t>
    </rPh>
    <rPh sb="9" eb="10">
      <t>ベン</t>
    </rPh>
    <rPh sb="15" eb="16">
      <t>シキ</t>
    </rPh>
    <phoneticPr fontId="1"/>
  </si>
  <si>
    <t>φ75×H150</t>
    <phoneticPr fontId="1"/>
  </si>
  <si>
    <t>FCDｷｬｯﾌﾟ式ﾎﾞｰﾙ形耐震補修弁</t>
    <rPh sb="8" eb="9">
      <t>シキ</t>
    </rPh>
    <rPh sb="13" eb="14">
      <t>カタ</t>
    </rPh>
    <rPh sb="14" eb="16">
      <t>タイシン</t>
    </rPh>
    <rPh sb="16" eb="18">
      <t>ホシュウ</t>
    </rPh>
    <rPh sb="18" eb="19">
      <t>ベン</t>
    </rPh>
    <phoneticPr fontId="1"/>
  </si>
  <si>
    <t>ﾎﾞｰﾙ形耐震補修弁(ｷｬｯﾌﾟ式)</t>
    <rPh sb="4" eb="5">
      <t>カタ</t>
    </rPh>
    <rPh sb="5" eb="7">
      <t>タイシン</t>
    </rPh>
    <rPh sb="7" eb="9">
      <t>ホシュウ</t>
    </rPh>
    <rPh sb="9" eb="10">
      <t>ベン</t>
    </rPh>
    <rPh sb="16" eb="17">
      <t>シキ</t>
    </rPh>
    <phoneticPr fontId="1"/>
  </si>
  <si>
    <t>ﾀﾞｸﾀｲﾙ鋳鉄管</t>
    <rPh sb="6" eb="8">
      <t>チュウテツ</t>
    </rPh>
    <rPh sb="8" eb="9">
      <t>カン</t>
    </rPh>
    <phoneticPr fontId="1"/>
  </si>
  <si>
    <t>020D0110</t>
  </si>
  <si>
    <t>026D0110</t>
  </si>
  <si>
    <t>二受T字管</t>
  </si>
  <si>
    <t>020D0293</t>
  </si>
  <si>
    <t>026D0277</t>
  </si>
  <si>
    <t>呼び径「φ75～φ150」</t>
    <rPh sb="0" eb="1">
      <t>ヨ</t>
    </rPh>
    <rPh sb="2" eb="3">
      <t>ケイ</t>
    </rPh>
    <phoneticPr fontId="1"/>
  </si>
  <si>
    <t>020D0294</t>
  </si>
  <si>
    <t>026D0278</t>
  </si>
  <si>
    <t>呼び径「φ100×φ75・φ150×φ100」</t>
    <rPh sb="0" eb="1">
      <t>ヨ</t>
    </rPh>
    <rPh sb="2" eb="3">
      <t>ケイ</t>
    </rPh>
    <phoneticPr fontId="1"/>
  </si>
  <si>
    <t>両受曲管</t>
  </si>
  <si>
    <t>020D0295</t>
  </si>
  <si>
    <t>026D0279</t>
  </si>
  <si>
    <t>020D0296</t>
  </si>
  <si>
    <t>026D0280</t>
  </si>
  <si>
    <t>片受曲管</t>
    <phoneticPr fontId="1"/>
  </si>
  <si>
    <t>020D0297</t>
  </si>
  <si>
    <t>026D0281</t>
  </si>
  <si>
    <t>020D0298</t>
  </si>
  <si>
    <t>026D0282</t>
  </si>
  <si>
    <t>020D0299</t>
  </si>
  <si>
    <t>026D0283</t>
  </si>
  <si>
    <t>020D02100</t>
  </si>
  <si>
    <t>026D0284</t>
  </si>
  <si>
    <t>020D02101</t>
  </si>
  <si>
    <t>026D0285</t>
  </si>
  <si>
    <t>浅層埋設型ﾌﾗﾝｼﾞ付T字管</t>
    <phoneticPr fontId="1"/>
  </si>
  <si>
    <t>020D02102</t>
  </si>
  <si>
    <t>026D0286</t>
  </si>
  <si>
    <t>受挿し短管</t>
    <phoneticPr fontId="1"/>
  </si>
  <si>
    <t>呼び径「φ75～φ150×φ75」</t>
    <rPh sb="0" eb="1">
      <t>ヨ</t>
    </rPh>
    <rPh sb="2" eb="3">
      <t>ケイ</t>
    </rPh>
    <phoneticPr fontId="1"/>
  </si>
  <si>
    <t>020D02103</t>
  </si>
  <si>
    <t>026D0287</t>
  </si>
  <si>
    <t>継　輪</t>
    <phoneticPr fontId="1"/>
  </si>
  <si>
    <t>継　輪</t>
    <phoneticPr fontId="1"/>
  </si>
  <si>
    <t>020D02104</t>
  </si>
  <si>
    <t>026D0288</t>
  </si>
  <si>
    <t>短管1号</t>
    <phoneticPr fontId="1"/>
  </si>
  <si>
    <t>短管1号</t>
    <phoneticPr fontId="1"/>
  </si>
  <si>
    <t>020D02105</t>
  </si>
  <si>
    <t>026D0289</t>
  </si>
  <si>
    <t>短管2号</t>
    <phoneticPr fontId="1"/>
  </si>
  <si>
    <t>短管2号</t>
    <phoneticPr fontId="1"/>
  </si>
  <si>
    <t>020D02106</t>
  </si>
  <si>
    <t>026D0290</t>
  </si>
  <si>
    <t>帽</t>
    <phoneticPr fontId="1"/>
  </si>
  <si>
    <t>帽</t>
    <phoneticPr fontId="1"/>
  </si>
  <si>
    <t>020D02107</t>
  </si>
  <si>
    <t>026D0291</t>
  </si>
  <si>
    <t>接合部品</t>
    <phoneticPr fontId="1"/>
  </si>
  <si>
    <t>接合部品</t>
    <phoneticPr fontId="1"/>
  </si>
  <si>
    <t>N-Link</t>
  </si>
  <si>
    <t>020D0315</t>
  </si>
  <si>
    <t>026D0317</t>
  </si>
  <si>
    <t>020D0316</t>
  </si>
  <si>
    <t>026D0318</t>
  </si>
  <si>
    <t>020D0317</t>
  </si>
  <si>
    <t>026D0319</t>
  </si>
  <si>
    <t>020D0318</t>
  </si>
  <si>
    <t>026D0320</t>
  </si>
  <si>
    <t>押　輪</t>
    <phoneticPr fontId="1"/>
  </si>
  <si>
    <t>020D0319</t>
  </si>
  <si>
    <t>026D0316</t>
  </si>
  <si>
    <t>NS形E種ｿﾌﾄｼｰﾙ仕切弁</t>
    <phoneticPr fontId="1"/>
  </si>
  <si>
    <t>020V0205</t>
  </si>
  <si>
    <t>026V0205</t>
  </si>
  <si>
    <t>020V0305</t>
  </si>
  <si>
    <t>026V0305</t>
  </si>
  <si>
    <t>ﾚﾊﾞｰ式補修弁</t>
    <phoneticPr fontId="1"/>
  </si>
  <si>
    <t>017A0508</t>
  </si>
  <si>
    <t>呼び径「φ75×H150」</t>
    <rPh sb="0" eb="1">
      <t>ヨ</t>
    </rPh>
    <rPh sb="2" eb="3">
      <t>ケイ</t>
    </rPh>
    <phoneticPr fontId="1"/>
  </si>
  <si>
    <t>ｷｬｯﾌﾟ式補修弁</t>
  </si>
  <si>
    <t>017A0509</t>
  </si>
  <si>
    <t>No.６</t>
    <phoneticPr fontId="1"/>
  </si>
  <si>
    <t>変更</t>
    <rPh sb="0" eb="2">
      <t>ヘンコウ</t>
    </rPh>
    <phoneticPr fontId="1"/>
  </si>
  <si>
    <t>ハット式鉄蓋</t>
    <rPh sb="3" eb="4">
      <t>シキ</t>
    </rPh>
    <rPh sb="4" eb="5">
      <t>テツ</t>
    </rPh>
    <rPh sb="5" eb="6">
      <t>フタ</t>
    </rPh>
    <phoneticPr fontId="1"/>
  </si>
  <si>
    <t>021B0102</t>
    <phoneticPr fontId="1"/>
  </si>
  <si>
    <t>仕切弁用ﾊｯﾄ式円形鉄蓋</t>
    <rPh sb="0" eb="2">
      <t>シキ</t>
    </rPh>
    <rPh sb="2" eb="3">
      <t>ベン</t>
    </rPh>
    <rPh sb="3" eb="4">
      <t>ヨウ</t>
    </rPh>
    <rPh sb="7" eb="8">
      <t>シキ</t>
    </rPh>
    <rPh sb="8" eb="10">
      <t>エンケイ</t>
    </rPh>
    <rPh sb="10" eb="11">
      <t>テツ</t>
    </rPh>
    <rPh sb="11" eb="12">
      <t>フタ</t>
    </rPh>
    <phoneticPr fontId="1"/>
  </si>
  <si>
    <t>VDPS-21G-15LR</t>
    <phoneticPr fontId="1"/>
  </si>
  <si>
    <t>CVOS-21G-15LR</t>
    <phoneticPr fontId="1"/>
  </si>
  <si>
    <t>日之出水道機器（株）</t>
    <rPh sb="0" eb="3">
      <t>ヒノデ</t>
    </rPh>
    <rPh sb="3" eb="5">
      <t>スイドウ</t>
    </rPh>
    <rPh sb="5" eb="7">
      <t>キキ</t>
    </rPh>
    <rPh sb="8" eb="9">
      <t>カブ</t>
    </rPh>
    <phoneticPr fontId="1"/>
  </si>
  <si>
    <t>新規</t>
    <rPh sb="0" eb="2">
      <t>シンキ</t>
    </rPh>
    <phoneticPr fontId="1"/>
  </si>
  <si>
    <t>VAS-19G-15L</t>
    <phoneticPr fontId="1"/>
  </si>
  <si>
    <t>円形特殊（φ170）</t>
    <rPh sb="0" eb="1">
      <t>エン</t>
    </rPh>
    <rPh sb="1" eb="2">
      <t>ケイ</t>
    </rPh>
    <rPh sb="2" eb="4">
      <t>トクシュ</t>
    </rPh>
    <phoneticPr fontId="1"/>
  </si>
  <si>
    <t>V7AC</t>
    <phoneticPr fontId="1"/>
  </si>
  <si>
    <t>FCD止水栓用ﾊｯﾄ式円形鉄蓋</t>
    <rPh sb="3" eb="6">
      <t>シスイセン</t>
    </rPh>
    <rPh sb="6" eb="7">
      <t>ヨウ</t>
    </rPh>
    <rPh sb="10" eb="11">
      <t>シキ</t>
    </rPh>
    <rPh sb="11" eb="13">
      <t>エンケイ</t>
    </rPh>
    <rPh sb="13" eb="14">
      <t>テツ</t>
    </rPh>
    <rPh sb="14" eb="15">
      <t>フタ</t>
    </rPh>
    <phoneticPr fontId="1"/>
  </si>
  <si>
    <t>CVA-19G-15L</t>
    <phoneticPr fontId="1"/>
  </si>
  <si>
    <t>VKYG</t>
    <phoneticPr fontId="1"/>
  </si>
  <si>
    <t>V7A</t>
    <phoneticPr fontId="1"/>
  </si>
  <si>
    <t>止水栓用再生ﾌﾟﾗｽﾁｯｸ製調整ﾘﾝｸﾞ</t>
    <rPh sb="0" eb="3">
      <t>シスイセン</t>
    </rPh>
    <rPh sb="3" eb="4">
      <t>ヨウ</t>
    </rPh>
    <rPh sb="4" eb="6">
      <t>サイセイ</t>
    </rPh>
    <rPh sb="13" eb="14">
      <t>セイ</t>
    </rPh>
    <rPh sb="14" eb="16">
      <t>チョウセイ</t>
    </rPh>
    <phoneticPr fontId="1"/>
  </si>
  <si>
    <t>REP NHVO-20-10K</t>
    <phoneticPr fontId="1"/>
  </si>
  <si>
    <t>円形特殊（φ200）</t>
    <rPh sb="0" eb="1">
      <t>エン</t>
    </rPh>
    <rPh sb="1" eb="2">
      <t>ケイ</t>
    </rPh>
    <rPh sb="2" eb="4">
      <t>トクシュ</t>
    </rPh>
    <phoneticPr fontId="1"/>
  </si>
  <si>
    <t>REP NHVO-20-30K</t>
    <phoneticPr fontId="1"/>
  </si>
  <si>
    <t>REP NHVO-20-50K</t>
    <phoneticPr fontId="1"/>
  </si>
  <si>
    <t>止水栓用再生ﾌﾟﾗｽﾁｯｸ製傾斜付調整ﾘﾝｸﾞ</t>
    <rPh sb="0" eb="3">
      <t>シスイセン</t>
    </rPh>
    <rPh sb="3" eb="4">
      <t>ヨウ</t>
    </rPh>
    <rPh sb="4" eb="6">
      <t>サイセイ</t>
    </rPh>
    <rPh sb="13" eb="14">
      <t>セイ</t>
    </rPh>
    <rPh sb="14" eb="16">
      <t>ケイシャ</t>
    </rPh>
    <rPh sb="16" eb="17">
      <t>ツ</t>
    </rPh>
    <rPh sb="17" eb="19">
      <t>チョウセイ</t>
    </rPh>
    <phoneticPr fontId="1"/>
  </si>
  <si>
    <t>REP NHVO-20-30K（P3）</t>
    <phoneticPr fontId="1"/>
  </si>
  <si>
    <t>REP NHVO-20-30K（P5）</t>
    <phoneticPr fontId="1"/>
  </si>
  <si>
    <t>高30/38mm　3%勾配</t>
    <rPh sb="0" eb="1">
      <t>タカ</t>
    </rPh>
    <rPh sb="11" eb="13">
      <t>コウバイ</t>
    </rPh>
    <phoneticPr fontId="1"/>
  </si>
  <si>
    <t>高30/44mm　5%勾配</t>
    <rPh sb="0" eb="1">
      <t>タカ</t>
    </rPh>
    <rPh sb="11" eb="13">
      <t>コウバイ</t>
    </rPh>
    <phoneticPr fontId="1"/>
  </si>
  <si>
    <t>止水栓用ﾀﾞｸﾀｲﾙﾙ鋳鉄製調整ﾘﾝｸﾞ</t>
    <rPh sb="0" eb="3">
      <t>シスイセン</t>
    </rPh>
    <rPh sb="3" eb="4">
      <t>ヨウ</t>
    </rPh>
    <rPh sb="10" eb="12">
      <t>チュウテツ</t>
    </rPh>
    <rPh sb="12" eb="13">
      <t>セイ</t>
    </rPh>
    <rPh sb="13" eb="15">
      <t>チョウセイ</t>
    </rPh>
    <rPh sb="14" eb="16">
      <t>チョウセイ</t>
    </rPh>
    <phoneticPr fontId="1"/>
  </si>
  <si>
    <t>FB20K-1</t>
    <phoneticPr fontId="1"/>
  </si>
  <si>
    <t>FB20K-3</t>
    <phoneticPr fontId="1"/>
  </si>
  <si>
    <t>FB20K-5</t>
    <phoneticPr fontId="1"/>
  </si>
  <si>
    <t>止水栓用ﾀﾞｸﾀｲﾙ鋳鉄製傾斜付調整ﾘﾝｸﾞ</t>
    <rPh sb="0" eb="3">
      <t>シスイセン</t>
    </rPh>
    <rPh sb="3" eb="4">
      <t>ヨウ</t>
    </rPh>
    <rPh sb="9" eb="11">
      <t>チュウテツ</t>
    </rPh>
    <rPh sb="11" eb="12">
      <t>セイ</t>
    </rPh>
    <rPh sb="12" eb="14">
      <t>ケイシャ</t>
    </rPh>
    <rPh sb="13" eb="15">
      <t>ケイシャ</t>
    </rPh>
    <rPh sb="15" eb="16">
      <t>ツ</t>
    </rPh>
    <rPh sb="16" eb="18">
      <t>チョウセイ</t>
    </rPh>
    <phoneticPr fontId="1"/>
  </si>
  <si>
    <t>FB20K-3-3%</t>
    <phoneticPr fontId="1"/>
  </si>
  <si>
    <t>FB20K-3-5%</t>
    <phoneticPr fontId="1"/>
  </si>
  <si>
    <t>上部壁</t>
    <rPh sb="0" eb="2">
      <t>ジョウブ</t>
    </rPh>
    <rPh sb="2" eb="3">
      <t>カベ</t>
    </rPh>
    <phoneticPr fontId="1"/>
  </si>
  <si>
    <t>止水栓用ﾚｼﾞﾝｺﾝｸﾘｰﾄ製ﾎﾞｯｸｽ</t>
    <rPh sb="0" eb="3">
      <t>シスイセン</t>
    </rPh>
    <rPh sb="3" eb="4">
      <t>ヨウ</t>
    </rPh>
    <rPh sb="14" eb="15">
      <t>セイ</t>
    </rPh>
    <phoneticPr fontId="1"/>
  </si>
  <si>
    <t>NHVO-20-150A</t>
    <phoneticPr fontId="1"/>
  </si>
  <si>
    <t>V-A15</t>
    <phoneticPr fontId="1"/>
  </si>
  <si>
    <t>V-B10</t>
    <phoneticPr fontId="1"/>
  </si>
  <si>
    <t>NHVO-20-100B</t>
    <phoneticPr fontId="1"/>
  </si>
  <si>
    <t>NHVO-20-200B</t>
    <phoneticPr fontId="1"/>
  </si>
  <si>
    <t>V-B20</t>
    <phoneticPr fontId="1"/>
  </si>
  <si>
    <t>V-B30</t>
    <phoneticPr fontId="1"/>
  </si>
  <si>
    <t>NHVO-20-300B</t>
    <phoneticPr fontId="1"/>
  </si>
  <si>
    <t>NHVO-20-40SS</t>
    <phoneticPr fontId="1"/>
  </si>
  <si>
    <t>V-S</t>
    <phoneticPr fontId="1"/>
  </si>
  <si>
    <t>分割底版</t>
    <phoneticPr fontId="1"/>
  </si>
  <si>
    <t>019D0264</t>
    <phoneticPr fontId="1"/>
  </si>
  <si>
    <t>呼び径「φ300×φ100～φ300」</t>
    <rPh sb="0" eb="1">
      <t>ヨ</t>
    </rPh>
    <rPh sb="2" eb="3">
      <t>ケイ</t>
    </rPh>
    <phoneticPr fontId="1"/>
  </si>
  <si>
    <t>（株）岡本</t>
    <rPh sb="1" eb="2">
      <t>カブ</t>
    </rPh>
    <rPh sb="3" eb="5">
      <t>オカモト</t>
    </rPh>
    <phoneticPr fontId="1"/>
  </si>
  <si>
    <t>019D0265</t>
  </si>
  <si>
    <t>019D0266</t>
  </si>
  <si>
    <t>呼び径「φ300×φ100～φ250」</t>
    <rPh sb="0" eb="1">
      <t>ヨ</t>
    </rPh>
    <rPh sb="2" eb="3">
      <t>ケイ</t>
    </rPh>
    <phoneticPr fontId="1"/>
  </si>
  <si>
    <t>019D0267</t>
  </si>
  <si>
    <t>019D0268</t>
  </si>
  <si>
    <t>019D0269</t>
  </si>
  <si>
    <t>019D0270</t>
  </si>
  <si>
    <t>片受曲管</t>
    <phoneticPr fontId="1"/>
  </si>
  <si>
    <t>呼び径「φ300」</t>
    <rPh sb="0" eb="1">
      <t>ヨ</t>
    </rPh>
    <rPh sb="2" eb="3">
      <t>ケイ</t>
    </rPh>
    <phoneticPr fontId="1"/>
  </si>
  <si>
    <t>019D0271</t>
  </si>
  <si>
    <t>019D0272</t>
  </si>
  <si>
    <t>019D0273</t>
  </si>
  <si>
    <t>019D0274</t>
  </si>
  <si>
    <t>019D0275</t>
  </si>
  <si>
    <t>019D0276</t>
  </si>
  <si>
    <t>ﾌﾗﾝｼﾞ付T字管</t>
    <phoneticPr fontId="1"/>
  </si>
  <si>
    <t>うず巻式ﾌﾗﾝｼﾞ付T字管</t>
    <phoneticPr fontId="1"/>
  </si>
  <si>
    <t>呼び径「φ300×φ75」</t>
    <rPh sb="0" eb="1">
      <t>ヨ</t>
    </rPh>
    <rPh sb="2" eb="3">
      <t>ケイ</t>
    </rPh>
    <phoneticPr fontId="1"/>
  </si>
  <si>
    <t>継　輪</t>
  </si>
  <si>
    <t>両受短管</t>
    <phoneticPr fontId="1"/>
  </si>
  <si>
    <t>短管1号</t>
  </si>
  <si>
    <t>短管２号</t>
    <phoneticPr fontId="1"/>
  </si>
  <si>
    <t>019D0277</t>
  </si>
  <si>
    <t>019D0278</t>
  </si>
  <si>
    <t>019D0217</t>
    <phoneticPr fontId="1"/>
  </si>
  <si>
    <t>019D0218</t>
  </si>
  <si>
    <t>追加</t>
    <rPh sb="0" eb="2">
      <t>ツイカ</t>
    </rPh>
    <phoneticPr fontId="1"/>
  </si>
  <si>
    <t>019D0219</t>
  </si>
  <si>
    <t>019D0220</t>
  </si>
  <si>
    <t>019D0280</t>
    <phoneticPr fontId="1"/>
  </si>
  <si>
    <t>019D0281</t>
  </si>
  <si>
    <t>019D0282</t>
  </si>
  <si>
    <t>乙字管</t>
    <rPh sb="0" eb="1">
      <t>オツ</t>
    </rPh>
    <rPh sb="1" eb="2">
      <t>ジ</t>
    </rPh>
    <rPh sb="2" eb="3">
      <t>カン</t>
    </rPh>
    <phoneticPr fontId="1"/>
  </si>
  <si>
    <t>帽</t>
    <rPh sb="0" eb="1">
      <t>ボウ</t>
    </rPh>
    <phoneticPr fontId="1"/>
  </si>
  <si>
    <t>呼び径「φ300×H300」</t>
    <rPh sb="0" eb="1">
      <t>ヨ</t>
    </rPh>
    <rPh sb="2" eb="3">
      <t>ケイ</t>
    </rPh>
    <phoneticPr fontId="1"/>
  </si>
  <si>
    <t>呼び径「φ300×H450」</t>
    <rPh sb="0" eb="1">
      <t>ヨ</t>
    </rPh>
    <rPh sb="2" eb="3">
      <t>ケイ</t>
    </rPh>
    <phoneticPr fontId="1"/>
  </si>
  <si>
    <t>止水栓ﾎﾞｯｸｽ</t>
    <rPh sb="0" eb="3">
      <t>シスイセン</t>
    </rPh>
    <phoneticPr fontId="1"/>
  </si>
  <si>
    <t>ﾊｯﾄ式鉄蓋（私設用）</t>
    <rPh sb="7" eb="9">
      <t>シセツ</t>
    </rPh>
    <rPh sb="9" eb="10">
      <t>ヨウ</t>
    </rPh>
    <phoneticPr fontId="1"/>
  </si>
  <si>
    <t>ﾚｼﾞﾝｺﾝｸﾘｰﾄ製ﾎﾞｯｸｽ</t>
    <rPh sb="10" eb="11">
      <t>セイ</t>
    </rPh>
    <phoneticPr fontId="1"/>
  </si>
  <si>
    <t>コード管理</t>
    <rPh sb="3" eb="5">
      <t>カンリ</t>
    </rPh>
    <phoneticPr fontId="1"/>
  </si>
  <si>
    <t>削除</t>
    <rPh sb="0" eb="2">
      <t>サクジョ</t>
    </rPh>
    <phoneticPr fontId="1"/>
  </si>
  <si>
    <t>ﾎﾞﾙﾄ･ﾅｯﾄ</t>
    <phoneticPr fontId="1"/>
  </si>
  <si>
    <t>金具類</t>
    <rPh sb="0" eb="2">
      <t>カナグ</t>
    </rPh>
    <rPh sb="2" eb="3">
      <t>ルイ</t>
    </rPh>
    <phoneticPr fontId="1"/>
  </si>
  <si>
    <t>VSｼﾞｮｲﾝﾄ
(ｼｮｰﾄ)</t>
    <phoneticPr fontId="1"/>
  </si>
  <si>
    <t>ｽﾃﾝﾚｽ製不凍結形急速空気弁</t>
    <phoneticPr fontId="1"/>
  </si>
  <si>
    <t>水道用補修弁</t>
  </si>
  <si>
    <t>K形受口付ｿﾌﾄｼｰﾙ仕切弁付</t>
    <rPh sb="1" eb="2">
      <t>カタ</t>
    </rPh>
    <rPh sb="2" eb="3">
      <t>ウ</t>
    </rPh>
    <rPh sb="3" eb="4">
      <t>クチ</t>
    </rPh>
    <rPh sb="4" eb="5">
      <t>ツ</t>
    </rPh>
    <rPh sb="11" eb="13">
      <t>シキ</t>
    </rPh>
    <rPh sb="13" eb="14">
      <t>ベン</t>
    </rPh>
    <rPh sb="14" eb="15">
      <t>ツ</t>
    </rPh>
    <phoneticPr fontId="1"/>
  </si>
  <si>
    <t>ﾎﾟﾘｴﾁﾚﾝ二層管用
(締付形)</t>
    <rPh sb="7" eb="9">
      <t>ニソウ</t>
    </rPh>
    <rPh sb="9" eb="10">
      <t>カン</t>
    </rPh>
    <rPh sb="10" eb="11">
      <t>ヨウ</t>
    </rPh>
    <phoneticPr fontId="1"/>
  </si>
  <si>
    <t>ﾎﾟﾘｴﾁﾚﾝ二層管用
(挿込形)</t>
    <rPh sb="7" eb="9">
      <t>ニソウ</t>
    </rPh>
    <rPh sb="9" eb="10">
      <t>カン</t>
    </rPh>
    <rPh sb="10" eb="11">
      <t>ヨウ</t>
    </rPh>
    <phoneticPr fontId="1"/>
  </si>
  <si>
    <t>樹脂製ﾎﾞｯｸｽ
(蓋のみ鋳鉄製)</t>
    <rPh sb="0" eb="2">
      <t>ジュシ</t>
    </rPh>
    <rPh sb="2" eb="3">
      <t>セイ</t>
    </rPh>
    <phoneticPr fontId="1"/>
  </si>
  <si>
    <t>ﾊｯﾄ式鉄蓋
(私設用)</t>
    <phoneticPr fontId="1"/>
  </si>
  <si>
    <t>調整ﾘﾝｸﾞ
(再生ﾌﾟﾗｽﾁｯｸ)</t>
    <phoneticPr fontId="1"/>
  </si>
  <si>
    <t>調整ﾘﾝｸﾞ
(ﾀﾞｸﾀｲﾙ鋳鉄)</t>
    <phoneticPr fontId="1"/>
  </si>
  <si>
    <t>ﾚｼﾞﾝｺﾝｸﾘｰﾄ製ﾎﾞｯｸｽ
円形特殊(φ200)</t>
    <phoneticPr fontId="1"/>
  </si>
  <si>
    <t>　水道用資材等指定承認一覧表【水道用資材分類別】</t>
    <rPh sb="1" eb="4">
      <t>スイドウヨウ</t>
    </rPh>
    <rPh sb="4" eb="6">
      <t>シザイ</t>
    </rPh>
    <rPh sb="6" eb="7">
      <t>ナド</t>
    </rPh>
    <rPh sb="7" eb="9">
      <t>シテイ</t>
    </rPh>
    <rPh sb="9" eb="11">
      <t>ショウニン</t>
    </rPh>
    <rPh sb="11" eb="13">
      <t>イチラン</t>
    </rPh>
    <rPh sb="13" eb="14">
      <t>ヒョウ</t>
    </rPh>
    <rPh sb="15" eb="18">
      <t>スイドウヨウ</t>
    </rPh>
    <rPh sb="18" eb="20">
      <t>シザイ</t>
    </rPh>
    <rPh sb="20" eb="22">
      <t>ブンルイ</t>
    </rPh>
    <rPh sb="22" eb="23">
      <t>ベツ</t>
    </rPh>
    <phoneticPr fontId="1"/>
  </si>
  <si>
    <t>令和２年４月１日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</si>
  <si>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CVONS-20G-25LNU(多機能表示型)</t>
    <rPh sb="16" eb="19">
      <t>タキノウ</t>
    </rPh>
    <rPh sb="19" eb="21">
      <t>ヒョウジ</t>
    </rPh>
    <rPh sb="21" eb="22">
      <t>カタ</t>
    </rPh>
    <phoneticPr fontId="1"/>
  </si>
  <si>
    <t>SENZ8SJA-50C</t>
    <phoneticPr fontId="1"/>
  </si>
  <si>
    <t>VDPS-21G-15L F1Y</t>
    <phoneticPr fontId="1"/>
  </si>
  <si>
    <t>SE8SJA-50C</t>
    <phoneticPr fontId="1"/>
  </si>
  <si>
    <t>令和２年10月１日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</si>
  <si>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ねじ式弁筐</t>
    <rPh sb="2" eb="3">
      <t>シキ</t>
    </rPh>
    <rPh sb="3" eb="5">
      <t>ベンキョウ</t>
    </rPh>
    <phoneticPr fontId="1"/>
  </si>
  <si>
    <t>仕切弁用ねじ式弁筐</t>
    <rPh sb="0" eb="2">
      <t>シキ</t>
    </rPh>
    <rPh sb="2" eb="3">
      <t>ベン</t>
    </rPh>
    <rPh sb="3" eb="4">
      <t>ヨウ</t>
    </rPh>
    <rPh sb="6" eb="7">
      <t>シキ</t>
    </rPh>
    <rPh sb="7" eb="9">
      <t>ベンキョウ</t>
    </rPh>
    <phoneticPr fontId="1"/>
  </si>
  <si>
    <t>041B0101</t>
    <phoneticPr fontId="1"/>
  </si>
  <si>
    <t>021B0101</t>
    <phoneticPr fontId="1"/>
  </si>
  <si>
    <t>仕切弁用ねじ式弁筐</t>
    <rPh sb="0" eb="3">
      <t>シキリベン</t>
    </rPh>
    <rPh sb="3" eb="4">
      <t>ヨウ</t>
    </rPh>
    <rPh sb="6" eb="7">
      <t>シキ</t>
    </rPh>
    <rPh sb="7" eb="9">
      <t>ベンキョウ</t>
    </rPh>
    <phoneticPr fontId="1"/>
  </si>
  <si>
    <t>（株）ダイモン</t>
    <rPh sb="1" eb="2">
      <t>カブ</t>
    </rPh>
    <phoneticPr fontId="1"/>
  </si>
  <si>
    <t>SENZ8SJA</t>
    <phoneticPr fontId="1"/>
  </si>
  <si>
    <t>VDPS-21G-15LR</t>
    <phoneticPr fontId="1"/>
  </si>
  <si>
    <t>041B0103</t>
    <phoneticPr fontId="1"/>
  </si>
  <si>
    <t>T-25　多情報</t>
    <rPh sb="5" eb="6">
      <t>タ</t>
    </rPh>
    <rPh sb="6" eb="8">
      <t>ジョウホウ</t>
    </rPh>
    <phoneticPr fontId="1"/>
  </si>
  <si>
    <t>T-25　多情報</t>
    <rPh sb="5" eb="8">
      <t>タジョウホウ</t>
    </rPh>
    <phoneticPr fontId="1"/>
  </si>
  <si>
    <t>JFEスチール（株）</t>
  </si>
  <si>
    <t>JLP VB</t>
    <phoneticPr fontId="1"/>
  </si>
  <si>
    <t>塩化ﾋﾞﾆﾙﾗｲﾆﾝｸﾞ鋼管</t>
    <phoneticPr fontId="1"/>
  </si>
  <si>
    <t>048S0101</t>
    <phoneticPr fontId="1"/>
  </si>
  <si>
    <t>水道用硬質塩化ﾋﾞﾆﾙﾗｲﾆﾝｸﾞ鋼管</t>
  </si>
  <si>
    <t>JLP VB</t>
  </si>
  <si>
    <t>呼び径「φ15A～φ150A」</t>
    <rPh sb="0" eb="1">
      <t>ヨ</t>
    </rPh>
    <rPh sb="2" eb="3">
      <t>ケイ</t>
    </rPh>
    <phoneticPr fontId="1"/>
  </si>
  <si>
    <t>JFEスチール（株）</t>
    <rPh sb="8" eb="9">
      <t>カブ</t>
    </rPh>
    <phoneticPr fontId="1"/>
  </si>
  <si>
    <t>048S0102</t>
  </si>
  <si>
    <t>JLP VD</t>
    <phoneticPr fontId="1"/>
  </si>
  <si>
    <t>呼び径「φ15A～φ50A」</t>
    <rPh sb="0" eb="1">
      <t>ヨ</t>
    </rPh>
    <rPh sb="2" eb="3">
      <t>ケイ</t>
    </rPh>
    <phoneticPr fontId="1"/>
  </si>
  <si>
    <t>JLP VD</t>
    <phoneticPr fontId="1"/>
  </si>
  <si>
    <t>外面ﾎﾟﾘ塩化ﾋﾞﾆﾙ被覆</t>
    <rPh sb="0" eb="2">
      <t>ガイメン</t>
    </rPh>
    <rPh sb="5" eb="7">
      <t>エンカ</t>
    </rPh>
    <rPh sb="11" eb="13">
      <t>ヒフク</t>
    </rPh>
    <phoneticPr fontId="1"/>
  </si>
  <si>
    <t>ゴム類</t>
    <rPh sb="2" eb="3">
      <t>ルイ</t>
    </rPh>
    <phoneticPr fontId="1"/>
  </si>
  <si>
    <t>ゴムシート</t>
    <phoneticPr fontId="1"/>
  </si>
  <si>
    <t>E</t>
    <phoneticPr fontId="1"/>
  </si>
  <si>
    <t>埋設管用保護ゴムシート</t>
    <rPh sb="0" eb="2">
      <t>マイセツ</t>
    </rPh>
    <rPh sb="2" eb="3">
      <t>カン</t>
    </rPh>
    <rPh sb="3" eb="4">
      <t>ヨウ</t>
    </rPh>
    <rPh sb="4" eb="6">
      <t>ホゴ</t>
    </rPh>
    <phoneticPr fontId="1"/>
  </si>
  <si>
    <t>埋設管保護ゴムシート</t>
    <rPh sb="0" eb="2">
      <t>マイセツ</t>
    </rPh>
    <rPh sb="2" eb="3">
      <t>カン</t>
    </rPh>
    <rPh sb="3" eb="5">
      <t>ホゴ</t>
    </rPh>
    <phoneticPr fontId="1"/>
  </si>
  <si>
    <t>330㎜×1m×6㎜</t>
    <phoneticPr fontId="1"/>
  </si>
  <si>
    <t>350㎜×10m×2㎜</t>
    <phoneticPr fontId="1"/>
  </si>
  <si>
    <t>ｻﾝﾄﾞｴﾛｰｼﾞｮﾝ対策ｼｰﾄ</t>
    <rPh sb="11" eb="13">
      <t>タイサク</t>
    </rPh>
    <phoneticPr fontId="1"/>
  </si>
  <si>
    <t>031E0205</t>
    <phoneticPr fontId="1"/>
  </si>
  <si>
    <t>サンエス護謨工業（株）</t>
    <rPh sb="4" eb="8">
      <t>ゴムコウギョウ</t>
    </rPh>
    <rPh sb="9" eb="10">
      <t>カブ</t>
    </rPh>
    <phoneticPr fontId="1"/>
  </si>
  <si>
    <t>ﾌﾞﾀｼﾞｴﾝ系ｺﾞﾑ</t>
    <rPh sb="7" eb="8">
      <t>ケイ</t>
    </rPh>
    <phoneticPr fontId="1"/>
  </si>
  <si>
    <t>031E0207</t>
  </si>
  <si>
    <t>044E0205</t>
    <phoneticPr fontId="1"/>
  </si>
  <si>
    <t>044E0206</t>
    <phoneticPr fontId="1"/>
  </si>
  <si>
    <t>330㎜×1.02m×6㎜</t>
    <phoneticPr fontId="1"/>
  </si>
  <si>
    <t>ヨツギ（株）</t>
    <rPh sb="4" eb="5">
      <t>カブ</t>
    </rPh>
    <phoneticPr fontId="1"/>
  </si>
  <si>
    <t>埋設管保護ゴムシート</t>
    <phoneticPr fontId="1"/>
  </si>
  <si>
    <t>削除</t>
    <rPh sb="0" eb="2">
      <t>サクジョ</t>
    </rPh>
    <phoneticPr fontId="1"/>
  </si>
  <si>
    <t>防食コア</t>
    <rPh sb="0" eb="2">
      <t>ボウショク</t>
    </rPh>
    <phoneticPr fontId="1"/>
  </si>
  <si>
    <t>011FT0201</t>
    <phoneticPr fontId="1"/>
  </si>
  <si>
    <t>銅製コア</t>
    <rPh sb="0" eb="1">
      <t>ドウ</t>
    </rPh>
    <rPh sb="1" eb="2">
      <t>セイ</t>
    </rPh>
    <phoneticPr fontId="1"/>
  </si>
  <si>
    <t>銅コア</t>
    <rPh sb="0" eb="1">
      <t>ドウ</t>
    </rPh>
    <phoneticPr fontId="1"/>
  </si>
  <si>
    <t>大成機工（株）</t>
    <rPh sb="0" eb="2">
      <t>タイセイ</t>
    </rPh>
    <rPh sb="2" eb="4">
      <t>キコウ</t>
    </rPh>
    <rPh sb="5" eb="6">
      <t>カブ</t>
    </rPh>
    <phoneticPr fontId="1"/>
  </si>
  <si>
    <t>016FT0202</t>
    <phoneticPr fontId="1"/>
  </si>
  <si>
    <t>密着銅コア</t>
    <rPh sb="0" eb="2">
      <t>ミッチャク</t>
    </rPh>
    <rPh sb="2" eb="3">
      <t>ドウ</t>
    </rPh>
    <phoneticPr fontId="1"/>
  </si>
  <si>
    <t>銅製密着コア</t>
    <rPh sb="0" eb="1">
      <t>ドウ</t>
    </rPh>
    <rPh sb="1" eb="2">
      <t>セイ</t>
    </rPh>
    <rPh sb="2" eb="4">
      <t>ミッチャク</t>
    </rPh>
    <phoneticPr fontId="1"/>
  </si>
  <si>
    <t>φ75～φ150</t>
    <phoneticPr fontId="1"/>
  </si>
  <si>
    <t>コスモ工機（株）</t>
    <rPh sb="3" eb="5">
      <t>コウキ</t>
    </rPh>
    <rPh sb="6" eb="7">
      <t>カブ</t>
    </rPh>
    <phoneticPr fontId="1"/>
  </si>
  <si>
    <t>011FT0202</t>
    <phoneticPr fontId="1"/>
  </si>
  <si>
    <t>密着ｽﾃﾝﾚｽｺｱ</t>
    <rPh sb="0" eb="2">
      <t>ミッチャク</t>
    </rPh>
    <phoneticPr fontId="1"/>
  </si>
  <si>
    <t>SUSブッシュ</t>
    <phoneticPr fontId="1"/>
  </si>
  <si>
    <t>φ40～φ150</t>
    <phoneticPr fontId="1"/>
  </si>
  <si>
    <t>ｽﾃﾝﾚｽ製密着ｺｱ</t>
    <rPh sb="5" eb="6">
      <t>セイ</t>
    </rPh>
    <rPh sb="6" eb="8">
      <t>ミッチャク</t>
    </rPh>
    <phoneticPr fontId="1"/>
  </si>
  <si>
    <t>SUSﾌﾞｯｼｭ</t>
    <phoneticPr fontId="1"/>
  </si>
  <si>
    <t>SUS316</t>
    <phoneticPr fontId="1"/>
  </si>
  <si>
    <t>FT</t>
    <phoneticPr fontId="1"/>
  </si>
  <si>
    <t>（株）ハズ</t>
  </si>
  <si>
    <t>令和3年４月１日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</si>
  <si>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胴ｺｱ</t>
    <rPh sb="0" eb="1">
      <t>ドウ</t>
    </rPh>
    <phoneticPr fontId="1"/>
  </si>
  <si>
    <t>ｺｱ</t>
    <phoneticPr fontId="1"/>
  </si>
  <si>
    <t>Q</t>
    <phoneticPr fontId="1"/>
  </si>
  <si>
    <t>銅ｺｱ（WX-IM）</t>
    <phoneticPr fontId="1"/>
  </si>
  <si>
    <t>φ13～φ50</t>
    <phoneticPr fontId="1"/>
  </si>
  <si>
    <t>胴ｽﾘｰﾌﾞ</t>
    <rPh sb="0" eb="1">
      <t>ドウ</t>
    </rPh>
    <phoneticPr fontId="1"/>
  </si>
  <si>
    <t>密着銅ｺｱ</t>
    <rPh sb="0" eb="2">
      <t>ミッチャク</t>
    </rPh>
    <rPh sb="2" eb="3">
      <t>ドウ</t>
    </rPh>
    <phoneticPr fontId="1"/>
  </si>
  <si>
    <t>密着ｺｱ（W）</t>
    <phoneticPr fontId="1"/>
  </si>
  <si>
    <t>新規</t>
    <rPh sb="0" eb="2">
      <t>シンキ</t>
    </rPh>
    <phoneticPr fontId="1"/>
  </si>
  <si>
    <t>コア</t>
    <phoneticPr fontId="1"/>
  </si>
  <si>
    <t>002Q0201</t>
    <phoneticPr fontId="1"/>
  </si>
  <si>
    <t>013Q0201</t>
    <phoneticPr fontId="1"/>
  </si>
  <si>
    <t>015Q0201</t>
    <phoneticPr fontId="1"/>
  </si>
  <si>
    <t>027Q0201</t>
    <phoneticPr fontId="1"/>
  </si>
  <si>
    <t>029Q0201</t>
    <phoneticPr fontId="1"/>
  </si>
  <si>
    <t>034Q0201</t>
    <phoneticPr fontId="1"/>
  </si>
  <si>
    <t>034Q0202</t>
    <phoneticPr fontId="1"/>
  </si>
  <si>
    <t>（株）キッツ</t>
    <rPh sb="1" eb="2">
      <t>カブ</t>
    </rPh>
    <phoneticPr fontId="1"/>
  </si>
  <si>
    <t>（株）タブチ</t>
    <rPh sb="1" eb="2">
      <t>カブ</t>
    </rPh>
    <phoneticPr fontId="1"/>
  </si>
  <si>
    <t>前澤給装工業（株）</t>
    <rPh sb="0" eb="2">
      <t>マエサワ</t>
    </rPh>
    <rPh sb="2" eb="4">
      <t>キュウソウ</t>
    </rPh>
    <rPh sb="4" eb="6">
      <t>コウギョウ</t>
    </rPh>
    <rPh sb="7" eb="8">
      <t>カブ</t>
    </rPh>
    <phoneticPr fontId="1"/>
  </si>
  <si>
    <t>（株）日邦バルブ</t>
    <rPh sb="1" eb="2">
      <t>カブ</t>
    </rPh>
    <rPh sb="3" eb="5">
      <t>ニッポウ</t>
    </rPh>
    <phoneticPr fontId="1"/>
  </si>
  <si>
    <t>栗本商事（株）</t>
    <rPh sb="0" eb="2">
      <t>クリモト</t>
    </rPh>
    <rPh sb="2" eb="4">
      <t>ショウジ</t>
    </rPh>
    <rPh sb="5" eb="6">
      <t>カブ</t>
    </rPh>
    <phoneticPr fontId="1"/>
  </si>
  <si>
    <t>（株）光明製作所</t>
    <rPh sb="1" eb="2">
      <t>カブ</t>
    </rPh>
    <rPh sb="3" eb="5">
      <t>ミツアキ</t>
    </rPh>
    <rPh sb="5" eb="8">
      <t>セイサクショ</t>
    </rPh>
    <phoneticPr fontId="1"/>
  </si>
  <si>
    <t>仮設ｽﾃﾝﾚｽ鋼接続短管</t>
    <phoneticPr fontId="1"/>
  </si>
  <si>
    <t>ｸﾞﾛｰ型仮設配管用ｽﾃﾝﾚｽ受け×ｸﾞﾙｰﾋﾞﾝｸﾞ</t>
    <phoneticPr fontId="1"/>
  </si>
  <si>
    <t>ｸﾞﾛｰ型仮設配管用ｽﾃﾝﾚｽ受け×ﾘﾝｸﾞ</t>
    <rPh sb="4" eb="5">
      <t>カタ</t>
    </rPh>
    <rPh sb="5" eb="7">
      <t>カセツ</t>
    </rPh>
    <rPh sb="7" eb="9">
      <t>ハイカン</t>
    </rPh>
    <rPh sb="9" eb="10">
      <t>ヨウ</t>
    </rPh>
    <rPh sb="15" eb="16">
      <t>ウ</t>
    </rPh>
    <phoneticPr fontId="1"/>
  </si>
  <si>
    <t>ｸﾞﾛｰ型仮設配管用ｽﾃﾝﾚｽ挿し×ｸﾞﾙｰﾋﾞﾝｸﾞ</t>
    <rPh sb="4" eb="5">
      <t>カタ</t>
    </rPh>
    <rPh sb="5" eb="7">
      <t>カセツ</t>
    </rPh>
    <rPh sb="7" eb="9">
      <t>ハイカン</t>
    </rPh>
    <rPh sb="9" eb="10">
      <t>ヨウ</t>
    </rPh>
    <rPh sb="15" eb="16">
      <t>サ</t>
    </rPh>
    <phoneticPr fontId="1"/>
  </si>
  <si>
    <t>ｸﾞﾛｰ型仮設配管用ｽﾃﾝﾚｽ挿し×ﾘﾝｸﾞ</t>
    <rPh sb="4" eb="5">
      <t>カタ</t>
    </rPh>
    <rPh sb="5" eb="7">
      <t>カセツ</t>
    </rPh>
    <rPh sb="7" eb="9">
      <t>ハイカン</t>
    </rPh>
    <rPh sb="9" eb="10">
      <t>ヨウ</t>
    </rPh>
    <rPh sb="15" eb="16">
      <t>サ</t>
    </rPh>
    <phoneticPr fontId="1"/>
  </si>
  <si>
    <t>ｸﾞﾛｰ型仮設配管用ｽﾃﾝﾚｽS×おねじ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</si>
  <si>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ｸﾞﾛｰ型仮設配管用ｽﾃﾝﾚｽ寸法調整管</t>
    <rPh sb="4" eb="5">
      <t>カタ</t>
    </rPh>
    <rPh sb="5" eb="7">
      <t>カセツ</t>
    </rPh>
    <rPh sb="7" eb="9">
      <t>ハイカン</t>
    </rPh>
    <rPh sb="9" eb="10">
      <t>ヨウ</t>
    </rPh>
    <rPh sb="15" eb="17">
      <t>スンポウ</t>
    </rPh>
    <rPh sb="17" eb="19">
      <t>チョウセイ</t>
    </rPh>
    <rPh sb="19" eb="20">
      <t>カン</t>
    </rPh>
    <phoneticPr fontId="1"/>
  </si>
  <si>
    <t>仮設配管用ﾏﾙﾁｼﾞｮｲﾝﾄ</t>
    <rPh sb="0" eb="2">
      <t>カセツ</t>
    </rPh>
    <rPh sb="2" eb="4">
      <t>ハイカン</t>
    </rPh>
    <rPh sb="4" eb="5">
      <t>ヨウ</t>
    </rPh>
    <phoneticPr fontId="1"/>
  </si>
  <si>
    <t>仮設配管用ﾊﾞﾙﾌﾞﾎﾞｯｸｽ</t>
    <rPh sb="0" eb="2">
      <t>カセツ</t>
    </rPh>
    <rPh sb="2" eb="4">
      <t>ハイカン</t>
    </rPh>
    <rPh sb="4" eb="5">
      <t>ヨウ</t>
    </rPh>
    <phoneticPr fontId="1"/>
  </si>
  <si>
    <t>仮設配管用空気弁用鉄蓋</t>
    <rPh sb="0" eb="2">
      <t>カセツ</t>
    </rPh>
    <rPh sb="2" eb="4">
      <t>ハイカン</t>
    </rPh>
    <rPh sb="4" eb="5">
      <t>ヨウ</t>
    </rPh>
    <rPh sb="5" eb="7">
      <t>クウキ</t>
    </rPh>
    <rPh sb="7" eb="8">
      <t>ベン</t>
    </rPh>
    <rPh sb="8" eb="9">
      <t>ヨウ</t>
    </rPh>
    <rPh sb="9" eb="10">
      <t>テツ</t>
    </rPh>
    <rPh sb="10" eb="11">
      <t>フタ</t>
    </rPh>
    <phoneticPr fontId="1"/>
  </si>
  <si>
    <t>仮設配管用消火栓用鉄蓋</t>
    <rPh sb="0" eb="2">
      <t>カセツ</t>
    </rPh>
    <rPh sb="2" eb="4">
      <t>ハイカン</t>
    </rPh>
    <rPh sb="4" eb="5">
      <t>ヨウ</t>
    </rPh>
    <rPh sb="5" eb="8">
      <t>ショウカセン</t>
    </rPh>
    <rPh sb="8" eb="9">
      <t>ヨウ</t>
    </rPh>
    <rPh sb="9" eb="10">
      <t>テツ</t>
    </rPh>
    <rPh sb="10" eb="11">
      <t>フタ</t>
    </rPh>
    <phoneticPr fontId="1"/>
  </si>
  <si>
    <t>ﾚﾋﾟｯｸｽG型接続短管受け×ｸﾞﾙｰﾋﾞﾝｸﾞ</t>
    <rPh sb="7" eb="8">
      <t>カタ</t>
    </rPh>
    <rPh sb="8" eb="10">
      <t>セツゾク</t>
    </rPh>
    <rPh sb="10" eb="11">
      <t>タン</t>
    </rPh>
    <rPh sb="11" eb="12">
      <t>カン</t>
    </rPh>
    <rPh sb="12" eb="13">
      <t>ウ</t>
    </rPh>
    <phoneticPr fontId="1"/>
  </si>
  <si>
    <t>ﾚﾋﾟｯｸｽG型接続短管受け×ﾘﾝｸﾞ</t>
    <rPh sb="7" eb="8">
      <t>カタ</t>
    </rPh>
    <rPh sb="8" eb="10">
      <t>セツゾク</t>
    </rPh>
    <rPh sb="10" eb="11">
      <t>タン</t>
    </rPh>
    <rPh sb="11" eb="12">
      <t>カン</t>
    </rPh>
    <rPh sb="12" eb="13">
      <t>ウ</t>
    </rPh>
    <phoneticPr fontId="1"/>
  </si>
  <si>
    <t>ﾚﾋﾟｯｸｽG型接続短管挿し×ﾘﾝｸﾞ</t>
    <rPh sb="7" eb="8">
      <t>カタ</t>
    </rPh>
    <rPh sb="8" eb="10">
      <t>セツゾク</t>
    </rPh>
    <rPh sb="10" eb="11">
      <t>タン</t>
    </rPh>
    <rPh sb="11" eb="12">
      <t>カン</t>
    </rPh>
    <rPh sb="12" eb="13">
      <t>サ</t>
    </rPh>
    <phoneticPr fontId="1"/>
  </si>
  <si>
    <t>ﾚﾋﾟｯｸｽG型接続短管S×おねじ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</si>
  <si>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ﾚﾋﾟｯｸｽG型寸法調整管</t>
    <rPh sb="7" eb="8">
      <t>カタ</t>
    </rPh>
    <rPh sb="8" eb="10">
      <t>スンポウ</t>
    </rPh>
    <rPh sb="10" eb="12">
      <t>チョウセイ</t>
    </rPh>
    <rPh sb="12" eb="13">
      <t>カン</t>
    </rPh>
    <phoneticPr fontId="1"/>
  </si>
  <si>
    <t>ﾚﾋﾟｯｸｽﾏﾙﾁｼﾞｮｲﾝﾄ</t>
    <phoneticPr fontId="1"/>
  </si>
  <si>
    <t>ﾚﾋﾟｯｸｽﾊﾞﾙﾌﾞBOXﾍｯﾄﾞ</t>
    <phoneticPr fontId="1"/>
  </si>
  <si>
    <t>ﾚﾋﾟｯｸｽ空気弁BOX</t>
    <rPh sb="6" eb="8">
      <t>クウキ</t>
    </rPh>
    <rPh sb="8" eb="9">
      <t>ベン</t>
    </rPh>
    <phoneticPr fontId="1"/>
  </si>
  <si>
    <t>ﾚﾋﾟｯｸｽ消火栓BOX</t>
    <rPh sb="8" eb="11">
      <t>ＢＯＸ</t>
    </rPh>
    <phoneticPr fontId="1"/>
  </si>
  <si>
    <t>φ50A×φ40A</t>
    <phoneticPr fontId="1"/>
  </si>
  <si>
    <t>φ150A・φ200A</t>
    <phoneticPr fontId="1"/>
  </si>
  <si>
    <t>φ50A～φ200A</t>
    <phoneticPr fontId="1"/>
  </si>
  <si>
    <t>φ125</t>
    <phoneticPr fontId="1"/>
  </si>
  <si>
    <t>350×450</t>
    <phoneticPr fontId="1"/>
  </si>
  <si>
    <t>ｸﾞﾛｰ型仮設配管用ｽﾃﾝﾚｽｷｬｯﾌﾟ</t>
    <rPh sb="4" eb="5">
      <t>カタ</t>
    </rPh>
    <rPh sb="5" eb="7">
      <t>カセツ</t>
    </rPh>
    <rPh sb="7" eb="9">
      <t>ハイカン</t>
    </rPh>
    <rPh sb="9" eb="10">
      <t>ヨウ</t>
    </rPh>
    <phoneticPr fontId="1"/>
  </si>
  <si>
    <t>ﾚﾋﾟｯｸｽG型接続短管ｷｬｯﾌﾟ</t>
    <rPh sb="7" eb="8">
      <t>カタ</t>
    </rPh>
    <rPh sb="8" eb="10">
      <t>セツゾク</t>
    </rPh>
    <rPh sb="10" eb="11">
      <t>タン</t>
    </rPh>
    <rPh sb="11" eb="12">
      <t>カン</t>
    </rPh>
    <phoneticPr fontId="1"/>
  </si>
  <si>
    <t>033R0127</t>
    <phoneticPr fontId="1"/>
  </si>
  <si>
    <t>033R0128</t>
    <phoneticPr fontId="1"/>
  </si>
  <si>
    <t>033R0129</t>
  </si>
  <si>
    <t>033R0130</t>
  </si>
  <si>
    <t>033R0131</t>
  </si>
  <si>
    <t>033R0132</t>
  </si>
  <si>
    <t>033R0133</t>
  </si>
  <si>
    <t>033R0134</t>
  </si>
  <si>
    <t>033R0135</t>
  </si>
  <si>
    <t>033R0136</t>
  </si>
  <si>
    <t>033R0137</t>
  </si>
  <si>
    <t>明和工業（株）</t>
    <rPh sb="0" eb="2">
      <t>メイワ</t>
    </rPh>
    <rPh sb="2" eb="4">
      <t>コウギョウ</t>
    </rPh>
    <rPh sb="5" eb="6">
      <t>カブ</t>
    </rPh>
    <phoneticPr fontId="1"/>
  </si>
  <si>
    <t>変更</t>
    <rPh sb="0" eb="2">
      <t>ヘンコウ</t>
    </rPh>
    <phoneticPr fontId="1"/>
  </si>
  <si>
    <t>016P0301</t>
    <phoneticPr fontId="1"/>
  </si>
  <si>
    <t>水道配水用ﾎﾟﾘｴﾁﾚﾝﾒｶﾆｶﾙ帽</t>
    <phoneticPr fontId="1"/>
  </si>
  <si>
    <t>P管帽</t>
    <phoneticPr fontId="1"/>
  </si>
  <si>
    <t>PK管帽</t>
    <rPh sb="2" eb="3">
      <t>カン</t>
    </rPh>
    <rPh sb="3" eb="4">
      <t>ボウ</t>
    </rPh>
    <phoneticPr fontId="1"/>
  </si>
  <si>
    <t>受け×ｸﾞﾙｰﾋﾞﾝｸﾞ</t>
    <rPh sb="0" eb="1">
      <t>ウ</t>
    </rPh>
    <phoneticPr fontId="1"/>
  </si>
  <si>
    <t>ｸﾞﾛｰ型仮設配管用ｽﾃﾝﾚｽ受け×ｸﾞﾙｰﾋﾞﾝｸﾞ</t>
    <rPh sb="4" eb="5">
      <t>カタ</t>
    </rPh>
    <rPh sb="5" eb="7">
      <t>カセツ</t>
    </rPh>
    <rPh sb="7" eb="9">
      <t>ハイカン</t>
    </rPh>
    <rPh sb="9" eb="10">
      <t>ヨウ</t>
    </rPh>
    <rPh sb="15" eb="16">
      <t>ウ</t>
    </rPh>
    <phoneticPr fontId="1"/>
  </si>
  <si>
    <t>受け×ﾘﾝｸﾞ</t>
    <rPh sb="0" eb="1">
      <t>ウ</t>
    </rPh>
    <phoneticPr fontId="1"/>
  </si>
  <si>
    <t>挿し×ｸﾞﾙｰﾋﾞﾝｸﾞ</t>
    <rPh sb="0" eb="1">
      <t>サ</t>
    </rPh>
    <phoneticPr fontId="1"/>
  </si>
  <si>
    <t>ﾚﾋﾟｯｸｽG型接続短管挿し×ｸﾞﾙｰﾋﾞﾝｸﾞ</t>
    <rPh sb="7" eb="8">
      <t>カタ</t>
    </rPh>
    <rPh sb="8" eb="10">
      <t>セツゾク</t>
    </rPh>
    <rPh sb="10" eb="11">
      <t>タン</t>
    </rPh>
    <rPh sb="11" eb="12">
      <t>カン</t>
    </rPh>
    <rPh sb="12" eb="13">
      <t>サ</t>
    </rPh>
    <phoneticPr fontId="1"/>
  </si>
  <si>
    <t>挿し×ﾘﾝｸﾞ</t>
    <rPh sb="0" eb="1">
      <t>サ</t>
    </rPh>
    <phoneticPr fontId="1"/>
  </si>
  <si>
    <t>挿し×ﾈｼﾞ</t>
    <rPh sb="0" eb="1">
      <t>サ</t>
    </rPh>
    <phoneticPr fontId="1"/>
  </si>
  <si>
    <t>ｸﾞﾛｰ型仮設配管用ｽﾃﾝﾚｽ挿し×おねじ</t>
    <rPh sb="4" eb="5">
      <t>カタ</t>
    </rPh>
    <rPh sb="5" eb="7">
      <t>カセツ</t>
    </rPh>
    <rPh sb="7" eb="9">
      <t>ハイカン</t>
    </rPh>
    <rPh sb="9" eb="10">
      <t>ヨウ</t>
    </rPh>
    <rPh sb="15" eb="16">
      <t>サ</t>
    </rPh>
    <phoneticPr fontId="1"/>
  </si>
  <si>
    <t>ﾚﾋﾟｯｸｽG型接続短管挿し×おねじ</t>
    <rPh sb="7" eb="8">
      <t>カタ</t>
    </rPh>
    <rPh sb="8" eb="10">
      <t>セツゾク</t>
    </rPh>
    <rPh sb="10" eb="11">
      <t>タン</t>
    </rPh>
    <rPh sb="11" eb="12">
      <t>カン</t>
    </rPh>
    <rPh sb="12" eb="13">
      <t>サ</t>
    </rPh>
    <phoneticPr fontId="1"/>
  </si>
  <si>
    <t>ｷｬｯﾌﾟ</t>
    <phoneticPr fontId="1"/>
  </si>
  <si>
    <t>仮設ﾊﾞﾙﾌﾞ</t>
    <rPh sb="0" eb="2">
      <t>カセツ</t>
    </rPh>
    <phoneticPr fontId="1"/>
  </si>
  <si>
    <t>仮設空気弁</t>
    <rPh sb="0" eb="2">
      <t>カセツ</t>
    </rPh>
    <rPh sb="2" eb="4">
      <t>クウキ</t>
    </rPh>
    <rPh sb="4" eb="5">
      <t>ベン</t>
    </rPh>
    <phoneticPr fontId="1"/>
  </si>
  <si>
    <t>仮設消火栓</t>
    <rPh sb="0" eb="2">
      <t>カセツ</t>
    </rPh>
    <rPh sb="2" eb="4">
      <t>ショウカ</t>
    </rPh>
    <rPh sb="4" eb="5">
      <t>セン</t>
    </rPh>
    <phoneticPr fontId="1"/>
  </si>
  <si>
    <t>仮設寸法調整管</t>
    <rPh sb="0" eb="2">
      <t>カセツ</t>
    </rPh>
    <rPh sb="2" eb="4">
      <t>スンポウ</t>
    </rPh>
    <rPh sb="4" eb="6">
      <t>チョウセイ</t>
    </rPh>
    <rPh sb="6" eb="7">
      <t>カン</t>
    </rPh>
    <phoneticPr fontId="1"/>
  </si>
  <si>
    <t>寸法調整管</t>
    <rPh sb="0" eb="2">
      <t>スンポウ</t>
    </rPh>
    <rPh sb="2" eb="4">
      <t>チョウセイ</t>
    </rPh>
    <rPh sb="4" eb="5">
      <t>カン</t>
    </rPh>
    <phoneticPr fontId="1"/>
  </si>
  <si>
    <t>350×450　ﾎﾞﾃﾞｰ含む</t>
    <rPh sb="13" eb="14">
      <t>フク</t>
    </rPh>
    <phoneticPr fontId="1"/>
  </si>
  <si>
    <t>仮設鉄蓋</t>
    <rPh sb="0" eb="2">
      <t>カセツ</t>
    </rPh>
    <rPh sb="2" eb="3">
      <t>テツ</t>
    </rPh>
    <rPh sb="3" eb="4">
      <t>フタ</t>
    </rPh>
    <phoneticPr fontId="1"/>
  </si>
  <si>
    <t>SS400　ﾎﾞﾃﾞｰ含む</t>
    <rPh sb="11" eb="12">
      <t>フク</t>
    </rPh>
    <phoneticPr fontId="1"/>
  </si>
  <si>
    <t>消火栓用鉄蓋</t>
    <rPh sb="0" eb="3">
      <t>ショウカセン</t>
    </rPh>
    <rPh sb="3" eb="4">
      <t>ヨウ</t>
    </rPh>
    <rPh sb="4" eb="5">
      <t>テツ</t>
    </rPh>
    <rPh sb="5" eb="6">
      <t>フタ</t>
    </rPh>
    <phoneticPr fontId="1"/>
  </si>
  <si>
    <t>ﾊﾞﾙﾌﾞﾎﾞｯｸｽ</t>
    <phoneticPr fontId="1"/>
  </si>
  <si>
    <t>ﾏﾙﾁｼﾞｮｲﾝﾄ</t>
    <phoneticPr fontId="1"/>
  </si>
  <si>
    <t>令和4年4月1日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</si>
  <si>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円形底版</t>
    <phoneticPr fontId="1"/>
  </si>
  <si>
    <t>021B0438</t>
    <phoneticPr fontId="1"/>
  </si>
  <si>
    <t>水道用ﾚｼﾞﾝｺﾝｸﾘｰﾄ製ﾎﾞｯｸｽ</t>
    <phoneticPr fontId="1"/>
  </si>
  <si>
    <t>NNVO-35-40S</t>
    <phoneticPr fontId="1"/>
  </si>
  <si>
    <t>NHVO-35-40S</t>
    <phoneticPr fontId="1"/>
  </si>
  <si>
    <t>021B0447</t>
    <phoneticPr fontId="1"/>
  </si>
  <si>
    <t>NNVO-50-40S</t>
    <phoneticPr fontId="1"/>
  </si>
  <si>
    <r>
      <t>N</t>
    </r>
    <r>
      <rPr>
        <u/>
        <sz val="10"/>
        <color theme="1"/>
        <rFont val="HG丸ｺﾞｼｯｸM-PRO"/>
        <family val="3"/>
        <charset val="128"/>
      </rPr>
      <t>H</t>
    </r>
    <r>
      <rPr>
        <sz val="10"/>
        <color theme="1"/>
        <rFont val="HG丸ｺﾞｼｯｸM-PRO"/>
        <family val="3"/>
        <charset val="128"/>
      </rPr>
      <t>VO-50-40S</t>
    </r>
    <phoneticPr fontId="1"/>
  </si>
  <si>
    <t>021B0448</t>
  </si>
  <si>
    <t>NNVO-50-40S(1/2)</t>
    <phoneticPr fontId="1"/>
  </si>
  <si>
    <r>
      <t>N</t>
    </r>
    <r>
      <rPr>
        <u/>
        <sz val="10"/>
        <color theme="1"/>
        <rFont val="HG丸ｺﾞｼｯｸM-PRO"/>
        <family val="3"/>
        <charset val="128"/>
      </rPr>
      <t>H</t>
    </r>
    <r>
      <rPr>
        <sz val="10"/>
        <color theme="1"/>
        <rFont val="HG丸ｺﾞｼｯｸM-PRO"/>
        <family val="3"/>
        <charset val="128"/>
      </rPr>
      <t>VO-50-40S(1/2)</t>
    </r>
    <phoneticPr fontId="1"/>
  </si>
  <si>
    <t>NHVO-50-40S</t>
    <phoneticPr fontId="1"/>
  </si>
  <si>
    <t>NHVO-50-40S(1/2)</t>
    <phoneticPr fontId="1"/>
  </si>
  <si>
    <t>分割底版</t>
  </si>
  <si>
    <t>021B0457</t>
    <phoneticPr fontId="1"/>
  </si>
  <si>
    <t>021B0458</t>
  </si>
  <si>
    <t>NNVO-60-40S</t>
    <phoneticPr fontId="1"/>
  </si>
  <si>
    <t>NHVO-60-40S</t>
    <phoneticPr fontId="1"/>
  </si>
  <si>
    <t>NNVO-60-40S(1/2)</t>
  </si>
  <si>
    <t>NNVO-60-40S(1/2)</t>
    <phoneticPr fontId="1"/>
  </si>
  <si>
    <r>
      <t>N</t>
    </r>
    <r>
      <rPr>
        <u/>
        <sz val="10"/>
        <color theme="1"/>
        <rFont val="HG丸ｺﾞｼｯｸM-PRO"/>
        <family val="3"/>
        <charset val="128"/>
      </rPr>
      <t>H</t>
    </r>
    <r>
      <rPr>
        <sz val="10"/>
        <color theme="1"/>
        <rFont val="HG丸ｺﾞｼｯｸM-PRO"/>
        <family val="3"/>
        <charset val="128"/>
      </rPr>
      <t>VO-60-40S</t>
    </r>
    <phoneticPr fontId="1"/>
  </si>
  <si>
    <r>
      <t>N</t>
    </r>
    <r>
      <rPr>
        <u/>
        <sz val="10"/>
        <color theme="1"/>
        <rFont val="HG丸ｺﾞｼｯｸM-PRO"/>
        <family val="3"/>
        <charset val="128"/>
      </rPr>
      <t>H</t>
    </r>
    <r>
      <rPr>
        <sz val="10"/>
        <color theme="1"/>
        <rFont val="HG丸ｺﾞｼｯｸM-PRO"/>
        <family val="3"/>
        <charset val="128"/>
      </rPr>
      <t>VO-60-40S(1/2)</t>
    </r>
    <phoneticPr fontId="1"/>
  </si>
  <si>
    <t>NHVO-60-40S(1/2)</t>
    <phoneticPr fontId="1"/>
  </si>
  <si>
    <t>020D0110</t>
    <phoneticPr fontId="1"/>
  </si>
  <si>
    <t>NS形E種ダクタイル鋳鉄管</t>
    <rPh sb="2" eb="3">
      <t>カタ</t>
    </rPh>
    <rPh sb="4" eb="5">
      <t>シュ</t>
    </rPh>
    <rPh sb="10" eb="13">
      <t>チュウテツカン</t>
    </rPh>
    <phoneticPr fontId="1"/>
  </si>
  <si>
    <t>026D0110</t>
    <phoneticPr fontId="1"/>
  </si>
  <si>
    <t>（株）栗本鐵工所</t>
    <rPh sb="1" eb="2">
      <t>カブ</t>
    </rPh>
    <rPh sb="3" eb="8">
      <t>クリモトテッコウショ</t>
    </rPh>
    <phoneticPr fontId="1"/>
  </si>
  <si>
    <t>（株）クボタ</t>
    <rPh sb="1" eb="2">
      <t>カブ</t>
    </rPh>
    <phoneticPr fontId="1"/>
  </si>
  <si>
    <t>内面ｴﾎﾟｷｼ樹脂紛体塗装</t>
    <rPh sb="0" eb="2">
      <t>ナイメン</t>
    </rPh>
    <rPh sb="7" eb="9">
      <t>ジュシ</t>
    </rPh>
    <rPh sb="9" eb="11">
      <t>フンタイ</t>
    </rPh>
    <rPh sb="11" eb="13">
      <t>トソウ</t>
    </rPh>
    <phoneticPr fontId="1"/>
  </si>
  <si>
    <t>内面ｴﾎﾟｷｼ樹脂紛体</t>
    <rPh sb="0" eb="2">
      <t>ナイメン</t>
    </rPh>
    <rPh sb="7" eb="9">
      <t>ジュシ</t>
    </rPh>
    <rPh sb="9" eb="11">
      <t>フンタイ</t>
    </rPh>
    <phoneticPr fontId="1"/>
  </si>
  <si>
    <t>令和4年7月21日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</si>
  <si>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013Q0201</t>
    <phoneticPr fontId="1"/>
  </si>
  <si>
    <t>015Q0201</t>
    <phoneticPr fontId="1"/>
  </si>
  <si>
    <t>027Q0201</t>
    <phoneticPr fontId="1"/>
  </si>
  <si>
    <t>029Q0201</t>
    <phoneticPr fontId="1"/>
  </si>
  <si>
    <t>034Q0201</t>
    <phoneticPr fontId="1"/>
  </si>
  <si>
    <t>胴コア</t>
    <rPh sb="0" eb="1">
      <t>ドウ</t>
    </rPh>
    <phoneticPr fontId="1"/>
  </si>
  <si>
    <t>---</t>
    <phoneticPr fontId="1"/>
  </si>
  <si>
    <t>（株）キッツ</t>
    <rPh sb="1" eb="2">
      <t>カブ</t>
    </rPh>
    <phoneticPr fontId="1"/>
  </si>
  <si>
    <t>（株）タブチ</t>
    <rPh sb="1" eb="2">
      <t>カブ</t>
    </rPh>
    <phoneticPr fontId="1"/>
  </si>
  <si>
    <t>次の工事において、別紙に記載する水道用資材等を使用したいので、承認願います。</t>
    <rPh sb="0" eb="1">
      <t>ツギ</t>
    </rPh>
    <rPh sb="2" eb="4">
      <t>コウジ</t>
    </rPh>
    <rPh sb="9" eb="11">
      <t>ベッシ</t>
    </rPh>
    <rPh sb="12" eb="14">
      <t>キサイ</t>
    </rPh>
    <rPh sb="16" eb="19">
      <t>スイドウヨウ</t>
    </rPh>
    <rPh sb="19" eb="21">
      <t>シザイ</t>
    </rPh>
    <rPh sb="21" eb="22">
      <t>ナド</t>
    </rPh>
    <rPh sb="23" eb="25">
      <t>シヨウ</t>
    </rPh>
    <rPh sb="31" eb="33">
      <t>ショウニン</t>
    </rPh>
    <rPh sb="33" eb="34">
      <t>ネガ</t>
    </rPh>
    <phoneticPr fontId="1"/>
  </si>
  <si>
    <t>水道用ﾎﾟﾘｴﾁﾚﾝ二層管用</t>
    <rPh sb="0" eb="3">
      <t>スイドウヨウ</t>
    </rPh>
    <rPh sb="10" eb="11">
      <t>ニ</t>
    </rPh>
    <rPh sb="11" eb="12">
      <t>ソウ</t>
    </rPh>
    <rPh sb="12" eb="13">
      <t>カン</t>
    </rPh>
    <rPh sb="13" eb="14">
      <t>ヨウ</t>
    </rPh>
    <phoneticPr fontId="1"/>
  </si>
  <si>
    <t>令和5年4月1日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</si>
  <si>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水道用内外面硬質塩化ﾋﾞﾆﾙﾗｲﾆﾝｸﾞ鋼管</t>
    <rPh sb="0" eb="3">
      <t>スイドウヨウ</t>
    </rPh>
    <rPh sb="3" eb="5">
      <t>ナイガイ</t>
    </rPh>
    <rPh sb="5" eb="6">
      <t>メン</t>
    </rPh>
    <rPh sb="6" eb="8">
      <t>コウシツ</t>
    </rPh>
    <rPh sb="8" eb="10">
      <t>エンカ</t>
    </rPh>
    <rPh sb="20" eb="22">
      <t>コウカン</t>
    </rPh>
    <phoneticPr fontId="1"/>
  </si>
  <si>
    <t>038S0102</t>
    <phoneticPr fontId="1"/>
  </si>
  <si>
    <t>登録削除</t>
    <rPh sb="0" eb="2">
      <t>トウロク</t>
    </rPh>
    <rPh sb="2" eb="4">
      <t>サクジョ</t>
    </rPh>
    <phoneticPr fontId="1"/>
  </si>
  <si>
    <t>SE8MA-1SCC</t>
    <phoneticPr fontId="1"/>
  </si>
  <si>
    <t>変更</t>
    <rPh sb="0" eb="2">
      <t>ヘンコウ</t>
    </rPh>
    <phoneticPr fontId="1"/>
  </si>
  <si>
    <t>ﾊｯﾄ式鉄蓋(私設用)</t>
    <rPh sb="3" eb="4">
      <t>シキ</t>
    </rPh>
    <rPh sb="4" eb="6">
      <t>テツブタ</t>
    </rPh>
    <rPh sb="7" eb="9">
      <t>シセツ</t>
    </rPh>
    <rPh sb="9" eb="10">
      <t>ヨウ</t>
    </rPh>
    <phoneticPr fontId="1"/>
  </si>
  <si>
    <t>041Q0603</t>
    <phoneticPr fontId="1"/>
  </si>
  <si>
    <t>私設仕切弁用ﾊｯﾄ式円形鉄蓋</t>
    <rPh sb="0" eb="2">
      <t>シセツ</t>
    </rPh>
    <rPh sb="2" eb="5">
      <t>シキリベン</t>
    </rPh>
    <rPh sb="5" eb="6">
      <t>ヨウ</t>
    </rPh>
    <rPh sb="9" eb="10">
      <t>シキ</t>
    </rPh>
    <rPh sb="10" eb="12">
      <t>エンケイ</t>
    </rPh>
    <rPh sb="12" eb="14">
      <t>テツブタ</t>
    </rPh>
    <phoneticPr fontId="1"/>
  </si>
  <si>
    <t>（株）ダイモン</t>
    <rPh sb="1" eb="2">
      <t>カブ</t>
    </rPh>
    <phoneticPr fontId="1"/>
  </si>
  <si>
    <t>削除</t>
    <rPh sb="0" eb="2">
      <t>サクジョ</t>
    </rPh>
    <phoneticPr fontId="1"/>
  </si>
  <si>
    <t>NS形ｿﾌﾄｼｰﾙ仕切弁</t>
    <rPh sb="2" eb="3">
      <t>カタ</t>
    </rPh>
    <phoneticPr fontId="1"/>
  </si>
  <si>
    <t>025V0203</t>
    <phoneticPr fontId="1"/>
  </si>
  <si>
    <t>NS形両受ｿﾌﾄｼｰﾙ仕切弁</t>
    <rPh sb="2" eb="3">
      <t>カタ</t>
    </rPh>
    <phoneticPr fontId="1"/>
  </si>
  <si>
    <t>前澤工業（株）</t>
    <rPh sb="0" eb="2">
      <t>マエサワ</t>
    </rPh>
    <rPh sb="2" eb="4">
      <t>コウギョウ</t>
    </rPh>
    <rPh sb="5" eb="6">
      <t>カブ</t>
    </rPh>
    <phoneticPr fontId="1"/>
  </si>
  <si>
    <t>025V0302</t>
    <phoneticPr fontId="1"/>
  </si>
  <si>
    <t>NS形受挿しｿﾌﾄｼｰﾙ仕切弁</t>
    <rPh sb="2" eb="3">
      <t>カタ</t>
    </rPh>
    <rPh sb="4" eb="5">
      <t>サ</t>
    </rPh>
    <phoneticPr fontId="1"/>
  </si>
  <si>
    <t>φ75～φ250</t>
    <phoneticPr fontId="1"/>
  </si>
  <si>
    <t>ﾎﾞｰﾙﾊﾞﾙﾌﾞ（鉛ﾚｽ）</t>
    <rPh sb="10" eb="11">
      <t>ナマリ</t>
    </rPh>
    <phoneticPr fontId="1"/>
  </si>
  <si>
    <t>002R0205</t>
    <phoneticPr fontId="1"/>
  </si>
  <si>
    <t>鉛ﾚｽ砲金製ﾎﾞｰﾙﾊﾞﾙﾌﾞ</t>
    <rPh sb="0" eb="1">
      <t>ナマリ</t>
    </rPh>
    <rPh sb="3" eb="5">
      <t>ホウキン</t>
    </rPh>
    <rPh sb="5" eb="6">
      <t>セイ</t>
    </rPh>
    <phoneticPr fontId="1"/>
  </si>
  <si>
    <t>ﾛﾝｸﾞﾈｯｸﾎﾞｰﾙ(CTLN)</t>
    <phoneticPr fontId="1"/>
  </si>
  <si>
    <t>φ15～φ50</t>
    <phoneticPr fontId="1"/>
  </si>
  <si>
    <t>（株）キッツ</t>
    <rPh sb="1" eb="2">
      <t>カブ</t>
    </rPh>
    <phoneticPr fontId="1"/>
  </si>
  <si>
    <t>変更</t>
    <rPh sb="0" eb="2">
      <t>ヘンコウ</t>
    </rPh>
    <phoneticPr fontId="1"/>
  </si>
  <si>
    <t>ｻﾄﾞﾙ付分水栓</t>
    <rPh sb="4" eb="5">
      <t>ツキ</t>
    </rPh>
    <rPh sb="5" eb="8">
      <t>ブンスイセン</t>
    </rPh>
    <phoneticPr fontId="1"/>
  </si>
  <si>
    <t>002Q0101</t>
    <phoneticPr fontId="1"/>
  </si>
  <si>
    <t>鋳鉄用水道用A形ﾎﾞｰﾙ式ｻﾄﾞﾙ付分水栓</t>
    <rPh sb="0" eb="2">
      <t>チュウテツ</t>
    </rPh>
    <rPh sb="2" eb="3">
      <t>ヨウ</t>
    </rPh>
    <rPh sb="3" eb="6">
      <t>スイドウヨウ</t>
    </rPh>
    <rPh sb="7" eb="8">
      <t>カタ</t>
    </rPh>
    <rPh sb="12" eb="13">
      <t>シキ</t>
    </rPh>
    <rPh sb="17" eb="18">
      <t>ツ</t>
    </rPh>
    <rPh sb="18" eb="21">
      <t>ブンスイセン</t>
    </rPh>
    <phoneticPr fontId="1"/>
  </si>
  <si>
    <t>水道用ｻﾄﾞﾙ付分水栓(WXD)</t>
    <rPh sb="0" eb="3">
      <t>スイドウヨウ</t>
    </rPh>
    <rPh sb="7" eb="8">
      <t>ツ</t>
    </rPh>
    <rPh sb="8" eb="11">
      <t>ブンスイセン</t>
    </rPh>
    <phoneticPr fontId="1"/>
  </si>
  <si>
    <t>002Q0102</t>
    <phoneticPr fontId="1"/>
  </si>
  <si>
    <t>002Q0104</t>
    <phoneticPr fontId="1"/>
  </si>
  <si>
    <t>002Q0107</t>
    <phoneticPr fontId="1"/>
  </si>
  <si>
    <t>塩ﾋﾞ・鋼管用水道用A形ﾎﾞｰﾙ式ｻﾄﾞﾙ付分水栓</t>
    <rPh sb="0" eb="1">
      <t>エン</t>
    </rPh>
    <rPh sb="4" eb="6">
      <t>コウカン</t>
    </rPh>
    <rPh sb="6" eb="7">
      <t>ヨウ</t>
    </rPh>
    <rPh sb="7" eb="10">
      <t>スイドウヨウ</t>
    </rPh>
    <rPh sb="11" eb="12">
      <t>カタ</t>
    </rPh>
    <rPh sb="16" eb="17">
      <t>シキ</t>
    </rPh>
    <rPh sb="21" eb="22">
      <t>ツ</t>
    </rPh>
    <rPh sb="22" eb="25">
      <t>ブンスイセン</t>
    </rPh>
    <phoneticPr fontId="1"/>
  </si>
  <si>
    <t>002Q0109</t>
    <phoneticPr fontId="1"/>
  </si>
  <si>
    <t>002Q0111</t>
    <phoneticPr fontId="1"/>
  </si>
  <si>
    <t>水道用ｻﾄﾞﾙ付分水栓（KXD）</t>
    <rPh sb="0" eb="3">
      <t>スイドウヨウ</t>
    </rPh>
    <rPh sb="7" eb="8">
      <t>ツキ</t>
    </rPh>
    <rPh sb="8" eb="11">
      <t>ブンスイセン</t>
    </rPh>
    <phoneticPr fontId="1"/>
  </si>
  <si>
    <t>水道用ｻﾄﾞﾙ付分水栓（KXD）</t>
    <phoneticPr fontId="1"/>
  </si>
  <si>
    <t>水道用ｻﾄﾞﾙ付分水栓（KXVS）</t>
    <rPh sb="0" eb="3">
      <t>スイドウヨウ</t>
    </rPh>
    <rPh sb="7" eb="8">
      <t>ツキ</t>
    </rPh>
    <rPh sb="8" eb="11">
      <t>ブンスイセン</t>
    </rPh>
    <phoneticPr fontId="1"/>
  </si>
  <si>
    <t>K形ﾀﾞｸﾀｲﾙ鋳鉄異形管</t>
    <rPh sb="1" eb="2">
      <t>カタ</t>
    </rPh>
    <rPh sb="8" eb="10">
      <t>チュウテツ</t>
    </rPh>
    <rPh sb="10" eb="12">
      <t>イケイ</t>
    </rPh>
    <rPh sb="12" eb="13">
      <t>カン</t>
    </rPh>
    <phoneticPr fontId="1"/>
  </si>
  <si>
    <t>019D0253</t>
    <phoneticPr fontId="1"/>
  </si>
  <si>
    <t>K形5 5/8°曲管</t>
    <rPh sb="1" eb="2">
      <t>カタ</t>
    </rPh>
    <rPh sb="8" eb="10">
      <t>キョクカン</t>
    </rPh>
    <phoneticPr fontId="1"/>
  </si>
  <si>
    <t>φ75～φ200</t>
    <phoneticPr fontId="1"/>
  </si>
  <si>
    <t>009D0271</t>
    <phoneticPr fontId="1"/>
  </si>
  <si>
    <t>（株）ハズ</t>
    <rPh sb="1" eb="2">
      <t>カブ</t>
    </rPh>
    <phoneticPr fontId="1"/>
  </si>
  <si>
    <t>九州鋳鉄管（株）</t>
  </si>
  <si>
    <t>山岡鉄管（株）</t>
  </si>
  <si>
    <t>日本ヴィクトリック（株）</t>
  </si>
  <si>
    <t>ＪＦＥスチール（株）</t>
  </si>
  <si>
    <t>新日鐵住金（株）</t>
  </si>
  <si>
    <t>三井金属エンジニアリング（株）</t>
  </si>
  <si>
    <t>日立金属（株）</t>
  </si>
  <si>
    <t>シーケー金属（株）</t>
  </si>
  <si>
    <t>（株）三栄水栓製作所</t>
  </si>
  <si>
    <t>（株）リケン</t>
  </si>
  <si>
    <t>長島鋳物（株）</t>
  </si>
  <si>
    <t>三報ゴム（株）</t>
  </si>
  <si>
    <t>タキロン（株）</t>
  </si>
  <si>
    <t>（株）森田鉄工所</t>
  </si>
  <si>
    <t>古河電気工業（株）</t>
  </si>
  <si>
    <t>東レペフ加工品（株）</t>
  </si>
  <si>
    <t>ミヤコ（株）</t>
  </si>
  <si>
    <t>フジテコム（株）</t>
  </si>
  <si>
    <t>（株）多久製作所</t>
  </si>
  <si>
    <t>日東電工（株）</t>
  </si>
  <si>
    <t>ショーボンドマテリアル（株）</t>
  </si>
  <si>
    <t>三菱樹脂（株）</t>
  </si>
  <si>
    <t>登録資材製造者名</t>
  </si>
  <si>
    <t>登録
番号</t>
  </si>
  <si>
    <t>登録資材製造者</t>
  </si>
  <si>
    <t>登録番号</t>
  </si>
  <si>
    <t>GX形ﾀﾞｸﾀｲﾙ鋳鉄管</t>
    <rPh sb="2" eb="3">
      <t>カタ</t>
    </rPh>
    <rPh sb="9" eb="12">
      <t>チュウテツカン</t>
    </rPh>
    <phoneticPr fontId="1"/>
  </si>
  <si>
    <r>
      <t>呼び径「</t>
    </r>
    <r>
      <rPr>
        <u/>
        <sz val="10"/>
        <color theme="1"/>
        <rFont val="HG丸ｺﾞｼｯｸM-PRO"/>
        <family val="3"/>
        <charset val="128"/>
      </rPr>
      <t>φ50～φ200</t>
    </r>
    <r>
      <rPr>
        <sz val="10"/>
        <color theme="1"/>
        <rFont val="HG丸ｺﾞｼｯｸM-PRO"/>
        <family val="3"/>
        <charset val="128"/>
      </rPr>
      <t>」</t>
    </r>
    <rPh sb="0" eb="1">
      <t>ヨ</t>
    </rPh>
    <rPh sb="2" eb="3">
      <t>ケイ</t>
    </rPh>
    <phoneticPr fontId="1"/>
  </si>
  <si>
    <r>
      <t>呼び径「</t>
    </r>
    <r>
      <rPr>
        <u/>
        <sz val="10"/>
        <color theme="1"/>
        <rFont val="HG丸ｺﾞｼｯｸM-PRO"/>
        <family val="3"/>
        <charset val="128"/>
      </rPr>
      <t>φ75～φ200用</t>
    </r>
    <r>
      <rPr>
        <sz val="10"/>
        <color theme="1"/>
        <rFont val="HG丸ｺﾞｼｯｸM-PRO"/>
        <family val="3"/>
        <charset val="128"/>
      </rPr>
      <t>」</t>
    </r>
    <rPh sb="0" eb="1">
      <t>ヨ</t>
    </rPh>
    <rPh sb="2" eb="3">
      <t>ケイ</t>
    </rPh>
    <rPh sb="12" eb="13">
      <t>ヨウ</t>
    </rPh>
    <phoneticPr fontId="1"/>
  </si>
  <si>
    <r>
      <t>名称「ｸﾞﾛｰ型仮設配管用ｽﾃﾝﾚｽ</t>
    </r>
    <r>
      <rPr>
        <u/>
        <sz val="10"/>
        <color theme="1"/>
        <rFont val="HG丸ｺﾞｼｯｸM-PRO"/>
        <family val="3"/>
        <charset val="128"/>
      </rPr>
      <t>ﾌﾚｷ管</t>
    </r>
    <r>
      <rPr>
        <sz val="10"/>
        <color theme="1"/>
        <rFont val="HG丸ｺﾞｼｯｸM-PRO"/>
        <family val="3"/>
        <charset val="128"/>
      </rPr>
      <t>」</t>
    </r>
    <rPh sb="0" eb="2">
      <t>メイショウ</t>
    </rPh>
    <phoneticPr fontId="1"/>
  </si>
  <si>
    <r>
      <t>規格「</t>
    </r>
    <r>
      <rPr>
        <u/>
        <sz val="10"/>
        <color theme="1"/>
        <rFont val="HG丸ｺﾞｼｯｸM-PRO"/>
        <family val="3"/>
        <charset val="128"/>
      </rPr>
      <t>JWWA G 120</t>
    </r>
    <r>
      <rPr>
        <sz val="10"/>
        <color theme="1"/>
        <rFont val="HG丸ｺﾞｼｯｸM-PRO"/>
        <family val="3"/>
        <charset val="128"/>
      </rPr>
      <t>」</t>
    </r>
    <rPh sb="0" eb="2">
      <t>キカク</t>
    </rPh>
    <phoneticPr fontId="1"/>
  </si>
  <si>
    <r>
      <t>規格「</t>
    </r>
    <r>
      <rPr>
        <u/>
        <sz val="10"/>
        <color theme="1"/>
        <rFont val="HG丸ｺﾞｼｯｸM-PRO"/>
        <family val="3"/>
        <charset val="128"/>
      </rPr>
      <t>JWWA G 121</t>
    </r>
    <r>
      <rPr>
        <sz val="10"/>
        <color theme="1"/>
        <rFont val="HG丸ｺﾞｼｯｸM-PRO"/>
        <family val="3"/>
        <charset val="128"/>
      </rPr>
      <t>」</t>
    </r>
    <rPh sb="0" eb="2">
      <t>キカク</t>
    </rPh>
    <phoneticPr fontId="1"/>
  </si>
  <si>
    <r>
      <t>規格「</t>
    </r>
    <r>
      <rPr>
        <u/>
        <sz val="10"/>
        <color theme="1"/>
        <rFont val="HG丸ｺﾞｼｯｸM-PRO"/>
        <family val="3"/>
        <charset val="128"/>
      </rPr>
      <t>JWWA B 120</t>
    </r>
    <r>
      <rPr>
        <sz val="10"/>
        <color theme="1"/>
        <rFont val="HG丸ｺﾞｼｯｸM-PRO"/>
        <family val="3"/>
        <charset val="128"/>
      </rPr>
      <t>」</t>
    </r>
    <rPh sb="0" eb="2">
      <t>キカク</t>
    </rPh>
    <phoneticPr fontId="1"/>
  </si>
  <si>
    <r>
      <t>規格「</t>
    </r>
    <r>
      <rPr>
        <u/>
        <sz val="10"/>
        <color theme="1"/>
        <rFont val="HG丸ｺﾞｼｯｸM-PRO"/>
        <family val="3"/>
        <charset val="128"/>
      </rPr>
      <t>JWWA K 144</t>
    </r>
    <r>
      <rPr>
        <sz val="10"/>
        <color theme="1"/>
        <rFont val="HG丸ｺﾞｼｯｸM-PRO"/>
        <family val="3"/>
        <charset val="128"/>
      </rPr>
      <t>」</t>
    </r>
    <rPh sb="0" eb="1">
      <t>キカク</t>
    </rPh>
    <phoneticPr fontId="1"/>
  </si>
  <si>
    <r>
      <t>規格「</t>
    </r>
    <r>
      <rPr>
        <u/>
        <sz val="10"/>
        <color theme="1"/>
        <rFont val="HG丸ｺﾞｼｯｸM-PRO"/>
        <family val="3"/>
        <charset val="128"/>
      </rPr>
      <t>JWWA K 145</t>
    </r>
    <r>
      <rPr>
        <sz val="10"/>
        <color theme="1"/>
        <rFont val="HG丸ｺﾞｼｯｸM-PRO"/>
        <family val="3"/>
        <charset val="128"/>
      </rPr>
      <t>」</t>
    </r>
    <rPh sb="0" eb="1">
      <t>キカク</t>
    </rPh>
    <phoneticPr fontId="1"/>
  </si>
  <si>
    <r>
      <t>呼び径「φ75～</t>
    </r>
    <r>
      <rPr>
        <u/>
        <sz val="10"/>
        <color theme="1"/>
        <rFont val="HG丸ｺﾞｼｯｸM-PRO"/>
        <family val="3"/>
        <charset val="128"/>
      </rPr>
      <t>φ300</t>
    </r>
    <r>
      <rPr>
        <sz val="10"/>
        <color theme="1"/>
        <rFont val="HG丸ｺﾞｼｯｸM-PRO"/>
        <family val="3"/>
        <charset val="128"/>
      </rPr>
      <t>×φ75」</t>
    </r>
    <rPh sb="0" eb="1">
      <t>ヨ</t>
    </rPh>
    <rPh sb="2" eb="3">
      <t>ケイ</t>
    </rPh>
    <phoneticPr fontId="1"/>
  </si>
  <si>
    <r>
      <t>呼び径「φ100～</t>
    </r>
    <r>
      <rPr>
        <u/>
        <sz val="10"/>
        <color theme="1"/>
        <rFont val="HG丸ｺﾞｼｯｸM-PRO"/>
        <family val="3"/>
        <charset val="128"/>
      </rPr>
      <t>φ300</t>
    </r>
    <r>
      <rPr>
        <sz val="10"/>
        <color theme="1"/>
        <rFont val="HG丸ｺﾞｼｯｸM-PRO"/>
        <family val="3"/>
        <charset val="128"/>
      </rPr>
      <t>×φ100」</t>
    </r>
    <rPh sb="0" eb="1">
      <t>ヨ</t>
    </rPh>
    <rPh sb="2" eb="3">
      <t>ケイ</t>
    </rPh>
    <phoneticPr fontId="1"/>
  </si>
  <si>
    <r>
      <t>呼び径「φ150</t>
    </r>
    <r>
      <rPr>
        <u/>
        <sz val="10"/>
        <color theme="1"/>
        <rFont val="HG丸ｺﾞｼｯｸM-PRO"/>
        <family val="3"/>
        <charset val="128"/>
      </rPr>
      <t>～φ300</t>
    </r>
    <r>
      <rPr>
        <sz val="10"/>
        <color theme="1"/>
        <rFont val="HG丸ｺﾞｼｯｸM-PRO"/>
        <family val="3"/>
        <charset val="128"/>
      </rPr>
      <t>×φ150」</t>
    </r>
    <rPh sb="0" eb="1">
      <t>ヨ</t>
    </rPh>
    <rPh sb="2" eb="3">
      <t>ケイ</t>
    </rPh>
    <phoneticPr fontId="1"/>
  </si>
  <si>
    <r>
      <t>呼び径「φ200</t>
    </r>
    <r>
      <rPr>
        <u/>
        <sz val="10"/>
        <color theme="1"/>
        <rFont val="HG丸ｺﾞｼｯｸM-PRO"/>
        <family val="3"/>
        <charset val="128"/>
      </rPr>
      <t>～φ300</t>
    </r>
    <r>
      <rPr>
        <sz val="10"/>
        <color theme="1"/>
        <rFont val="HG丸ｺﾞｼｯｸM-PRO"/>
        <family val="3"/>
        <charset val="128"/>
      </rPr>
      <t>×φ200」</t>
    </r>
    <rPh sb="0" eb="1">
      <t>ヨ</t>
    </rPh>
    <rPh sb="2" eb="3">
      <t>ケイ</t>
    </rPh>
    <phoneticPr fontId="1"/>
  </si>
  <si>
    <r>
      <t>呼び径「φ75～</t>
    </r>
    <r>
      <rPr>
        <u/>
        <sz val="10"/>
        <color theme="1"/>
        <rFont val="HG丸ｺﾞｼｯｸM-PRO"/>
        <family val="3"/>
        <charset val="128"/>
      </rPr>
      <t>φ250</t>
    </r>
    <r>
      <rPr>
        <sz val="10"/>
        <color theme="1"/>
        <rFont val="HG丸ｺﾞｼｯｸM-PRO"/>
        <family val="3"/>
        <charset val="128"/>
      </rPr>
      <t>」</t>
    </r>
    <rPh sb="0" eb="1">
      <t>ヨ</t>
    </rPh>
    <rPh sb="2" eb="3">
      <t>ケイ</t>
    </rPh>
    <phoneticPr fontId="1"/>
  </si>
  <si>
    <r>
      <t>呼び径「φ75～</t>
    </r>
    <r>
      <rPr>
        <u/>
        <sz val="10"/>
        <color theme="1"/>
        <rFont val="HG丸ｺﾞｼｯｸM-PRO"/>
        <family val="3"/>
        <charset val="128"/>
      </rPr>
      <t>φ300</t>
    </r>
    <r>
      <rPr>
        <sz val="10"/>
        <color theme="1"/>
        <rFont val="HG丸ｺﾞｼｯｸM-PRO"/>
        <family val="3"/>
        <charset val="128"/>
      </rPr>
      <t>」</t>
    </r>
    <rPh sb="0" eb="1">
      <t>ヨ</t>
    </rPh>
    <rPh sb="2" eb="3">
      <t>ケイ</t>
    </rPh>
    <phoneticPr fontId="1"/>
  </si>
  <si>
    <r>
      <t>CVONS-20G-25LNU</t>
    </r>
    <r>
      <rPr>
        <u/>
        <sz val="10"/>
        <color theme="1"/>
        <rFont val="HG丸ｺﾞｼｯｸM-PRO"/>
        <family val="3"/>
        <charset val="128"/>
      </rPr>
      <t xml:space="preserve">     </t>
    </r>
    <phoneticPr fontId="1"/>
  </si>
  <si>
    <r>
      <rPr>
        <sz val="10"/>
        <color theme="1"/>
        <rFont val="HG丸ｺﾞｼｯｸM-PRO"/>
        <family val="3"/>
        <charset val="128"/>
      </rPr>
      <t>CVONS-20G-25LNU</t>
    </r>
    <r>
      <rPr>
        <u/>
        <sz val="10"/>
        <color theme="1"/>
        <rFont val="HG丸ｺﾞｼｯｸM-PRO"/>
        <family val="3"/>
        <charset val="128"/>
      </rPr>
      <t>(多機能表示型)</t>
    </r>
    <rPh sb="16" eb="19">
      <t>タキノウ</t>
    </rPh>
    <rPh sb="19" eb="21">
      <t>ヒョウジ</t>
    </rPh>
    <rPh sb="21" eb="22">
      <t>カタ</t>
    </rPh>
    <phoneticPr fontId="1"/>
  </si>
  <si>
    <r>
      <t>SENZ8SJA</t>
    </r>
    <r>
      <rPr>
        <u/>
        <sz val="10"/>
        <color theme="1"/>
        <rFont val="HG丸ｺﾞｼｯｸM-PRO"/>
        <family val="3"/>
        <charset val="128"/>
      </rPr>
      <t>-50C</t>
    </r>
    <phoneticPr fontId="1"/>
  </si>
  <si>
    <r>
      <t>VDPS-21G-15</t>
    </r>
    <r>
      <rPr>
        <u/>
        <sz val="10"/>
        <color theme="1"/>
        <rFont val="HG丸ｺﾞｼｯｸM-PRO"/>
        <family val="3"/>
        <charset val="128"/>
      </rPr>
      <t>L F1Y</t>
    </r>
    <phoneticPr fontId="1"/>
  </si>
  <si>
    <r>
      <t>SE8SJAC</t>
    </r>
    <r>
      <rPr>
        <u/>
        <sz val="10"/>
        <color theme="1"/>
        <rFont val="HG丸ｺﾞｼｯｸM-PRO"/>
        <family val="3"/>
        <charset val="128"/>
      </rPr>
      <t>-50C</t>
    </r>
    <phoneticPr fontId="1"/>
  </si>
  <si>
    <r>
      <rPr>
        <u/>
        <sz val="10"/>
        <color theme="1"/>
        <rFont val="HG丸ｺﾞｼｯｸM-PRO"/>
        <family val="3"/>
        <charset val="128"/>
      </rPr>
      <t>P</t>
    </r>
    <r>
      <rPr>
        <sz val="10"/>
        <color theme="1"/>
        <rFont val="HG丸ｺﾞｼｯｸM-PRO"/>
        <family val="3"/>
        <charset val="128"/>
      </rPr>
      <t>管帽</t>
    </r>
    <phoneticPr fontId="1"/>
  </si>
  <si>
    <r>
      <rPr>
        <u/>
        <sz val="10"/>
        <color theme="1"/>
        <rFont val="HG丸ｺﾞｼｯｸM-PRO"/>
        <family val="3"/>
        <charset val="128"/>
      </rPr>
      <t>PK</t>
    </r>
    <r>
      <rPr>
        <sz val="10"/>
        <color theme="1"/>
        <rFont val="HG丸ｺﾞｼｯｸM-PRO"/>
        <family val="3"/>
        <charset val="128"/>
      </rPr>
      <t>管帽</t>
    </r>
    <rPh sb="2" eb="3">
      <t>カン</t>
    </rPh>
    <rPh sb="3" eb="4">
      <t>ボウ</t>
    </rPh>
    <phoneticPr fontId="1"/>
  </si>
  <si>
    <r>
      <t>N</t>
    </r>
    <r>
      <rPr>
        <u/>
        <sz val="10"/>
        <color theme="1"/>
        <rFont val="HG丸ｺﾞｼｯｸM-PRO"/>
        <family val="3"/>
        <charset val="128"/>
      </rPr>
      <t>H</t>
    </r>
    <r>
      <rPr>
        <sz val="10"/>
        <color theme="1"/>
        <rFont val="HG丸ｺﾞｼｯｸM-PRO"/>
        <family val="3"/>
        <charset val="128"/>
      </rPr>
      <t>VO-35-40S</t>
    </r>
    <phoneticPr fontId="1"/>
  </si>
  <si>
    <r>
      <t>内面</t>
    </r>
    <r>
      <rPr>
        <u/>
        <sz val="10"/>
        <color theme="1"/>
        <rFont val="HG丸ｺﾞｼｯｸM-PRO"/>
        <family val="3"/>
        <charset val="128"/>
      </rPr>
      <t>珪砂ｴﾎﾟｷｼ</t>
    </r>
    <r>
      <rPr>
        <sz val="10"/>
        <color theme="1"/>
        <rFont val="HG丸ｺﾞｼｯｸM-PRO"/>
        <family val="3"/>
        <charset val="128"/>
      </rPr>
      <t>粉体塗装</t>
    </r>
    <rPh sb="0" eb="2">
      <t>ナイメン</t>
    </rPh>
    <rPh sb="2" eb="4">
      <t>ケイサ</t>
    </rPh>
    <rPh sb="9" eb="11">
      <t>フンタイ</t>
    </rPh>
    <rPh sb="11" eb="13">
      <t>トソウ</t>
    </rPh>
    <phoneticPr fontId="1"/>
  </si>
  <si>
    <r>
      <t>内面</t>
    </r>
    <r>
      <rPr>
        <u/>
        <sz val="10"/>
        <color theme="1"/>
        <rFont val="HG丸ｺﾞｼｯｸM-PRO"/>
        <family val="3"/>
        <charset val="128"/>
      </rPr>
      <t>ｴﾎﾟｷｼ樹脂</t>
    </r>
    <r>
      <rPr>
        <sz val="10"/>
        <color theme="1"/>
        <rFont val="HG丸ｺﾞｼｯｸM-PRO"/>
        <family val="3"/>
        <charset val="128"/>
      </rPr>
      <t>粉体塗装</t>
    </r>
    <rPh sb="0" eb="2">
      <t>ナイメン</t>
    </rPh>
    <rPh sb="7" eb="9">
      <t>ジュシ</t>
    </rPh>
    <rPh sb="9" eb="11">
      <t>フンタイ</t>
    </rPh>
    <rPh sb="11" eb="13">
      <t>トソウ</t>
    </rPh>
    <phoneticPr fontId="1"/>
  </si>
  <si>
    <r>
      <rPr>
        <u/>
        <sz val="10"/>
        <color theme="1"/>
        <rFont val="HG丸ｺﾞｼｯｸM-PRO"/>
        <family val="3"/>
        <charset val="128"/>
      </rPr>
      <t>胴</t>
    </r>
    <r>
      <rPr>
        <sz val="10"/>
        <color theme="1"/>
        <rFont val="HG丸ｺﾞｼｯｸM-PRO"/>
        <family val="3"/>
        <charset val="128"/>
      </rPr>
      <t>コア</t>
    </r>
    <rPh sb="0" eb="1">
      <t>ドウ</t>
    </rPh>
    <phoneticPr fontId="1"/>
  </si>
  <si>
    <r>
      <rPr>
        <u/>
        <sz val="10"/>
        <color theme="1"/>
        <rFont val="HG丸ｺﾞｼｯｸM-PRO"/>
        <family val="3"/>
        <charset val="128"/>
      </rPr>
      <t>銅</t>
    </r>
    <r>
      <rPr>
        <sz val="10"/>
        <color theme="1"/>
        <rFont val="HG丸ｺﾞｼｯｸM-PRO"/>
        <family val="3"/>
        <charset val="128"/>
      </rPr>
      <t>コア</t>
    </r>
    <rPh sb="0" eb="1">
      <t>ドウ</t>
    </rPh>
    <phoneticPr fontId="1"/>
  </si>
  <si>
    <r>
      <t>SE</t>
    </r>
    <r>
      <rPr>
        <u/>
        <sz val="10"/>
        <color theme="1"/>
        <rFont val="HG丸ｺﾞｼｯｸM-PRO"/>
        <family val="3"/>
        <charset val="128"/>
      </rPr>
      <t>9SJAC</t>
    </r>
    <phoneticPr fontId="1"/>
  </si>
  <si>
    <r>
      <t>SE</t>
    </r>
    <r>
      <rPr>
        <u/>
        <sz val="10"/>
        <color theme="1"/>
        <rFont val="HG丸ｺﾞｼｯｸM-PRO"/>
        <family val="3"/>
        <charset val="128"/>
      </rPr>
      <t>8MA-1SCC</t>
    </r>
    <phoneticPr fontId="1"/>
  </si>
  <si>
    <r>
      <t>水道用ｻﾄﾞﾙ付分水栓(</t>
    </r>
    <r>
      <rPr>
        <u/>
        <sz val="10"/>
        <color theme="1"/>
        <rFont val="HG丸ｺﾞｼｯｸM-PRO"/>
        <family val="3"/>
        <charset val="128"/>
      </rPr>
      <t>WXD</t>
    </r>
    <r>
      <rPr>
        <sz val="10"/>
        <color theme="1"/>
        <rFont val="HG丸ｺﾞｼｯｸM-PRO"/>
        <family val="3"/>
        <charset val="128"/>
      </rPr>
      <t>)</t>
    </r>
    <rPh sb="0" eb="3">
      <t>スイドウヨウ</t>
    </rPh>
    <rPh sb="7" eb="8">
      <t>ツ</t>
    </rPh>
    <rPh sb="8" eb="11">
      <t>ブンスイセン</t>
    </rPh>
    <phoneticPr fontId="1"/>
  </si>
  <si>
    <r>
      <t>水道用ｻﾄﾞﾙ付分水栓(</t>
    </r>
    <r>
      <rPr>
        <u/>
        <sz val="10"/>
        <color theme="1"/>
        <rFont val="HG丸ｺﾞｼｯｸM-PRO"/>
        <family val="3"/>
        <charset val="128"/>
      </rPr>
      <t>KXD</t>
    </r>
    <r>
      <rPr>
        <sz val="10"/>
        <color theme="1"/>
        <rFont val="HG丸ｺﾞｼｯｸM-PRO"/>
        <family val="3"/>
        <charset val="128"/>
      </rPr>
      <t>)</t>
    </r>
    <rPh sb="0" eb="3">
      <t>スイドウヨウ</t>
    </rPh>
    <rPh sb="7" eb="8">
      <t>ツ</t>
    </rPh>
    <rPh sb="8" eb="11">
      <t>ブンスイセン</t>
    </rPh>
    <phoneticPr fontId="1"/>
  </si>
  <si>
    <r>
      <t>水道用ｻﾄﾞﾙ付分水栓(</t>
    </r>
    <r>
      <rPr>
        <u/>
        <sz val="10"/>
        <color theme="1"/>
        <rFont val="HG丸ｺﾞｼｯｸM-PRO"/>
        <family val="3"/>
        <charset val="128"/>
      </rPr>
      <t>WXVS</t>
    </r>
    <r>
      <rPr>
        <sz val="10"/>
        <color theme="1"/>
        <rFont val="HG丸ｺﾞｼｯｸM-PRO"/>
        <family val="3"/>
        <charset val="128"/>
      </rPr>
      <t>)</t>
    </r>
    <rPh sb="0" eb="3">
      <t>スイドウヨウ</t>
    </rPh>
    <rPh sb="7" eb="8">
      <t>ツ</t>
    </rPh>
    <rPh sb="8" eb="11">
      <t>ブンスイセン</t>
    </rPh>
    <phoneticPr fontId="1"/>
  </si>
  <si>
    <r>
      <t>水道用ｻﾄﾞﾙ付分水栓(</t>
    </r>
    <r>
      <rPr>
        <u/>
        <sz val="10"/>
        <color theme="1"/>
        <rFont val="HG丸ｺﾞｼｯｸM-PRO"/>
        <family val="3"/>
        <charset val="128"/>
      </rPr>
      <t>KXVS</t>
    </r>
    <r>
      <rPr>
        <sz val="10"/>
        <color theme="1"/>
        <rFont val="HG丸ｺﾞｼｯｸM-PRO"/>
        <family val="3"/>
        <charset val="128"/>
      </rPr>
      <t>)</t>
    </r>
    <rPh sb="0" eb="3">
      <t>スイドウヨウ</t>
    </rPh>
    <rPh sb="7" eb="8">
      <t>ツ</t>
    </rPh>
    <rPh sb="8" eb="11">
      <t>ブンスイセン</t>
    </rPh>
    <phoneticPr fontId="1"/>
  </si>
  <si>
    <t>日本鋳鉄管（株）</t>
    <rPh sb="0" eb="2">
      <t>ニホン</t>
    </rPh>
    <rPh sb="2" eb="5">
      <t>チュウテツカン</t>
    </rPh>
    <rPh sb="6" eb="7">
      <t>カブ</t>
    </rPh>
    <phoneticPr fontId="1"/>
  </si>
  <si>
    <t>030D0101</t>
    <phoneticPr fontId="1"/>
  </si>
  <si>
    <t>030D0103</t>
    <phoneticPr fontId="1"/>
  </si>
  <si>
    <t>030D0102</t>
    <phoneticPr fontId="1"/>
  </si>
  <si>
    <t>030D0104</t>
    <phoneticPr fontId="1"/>
  </si>
  <si>
    <t>030D0201</t>
    <phoneticPr fontId="1"/>
  </si>
  <si>
    <t>030D0202</t>
    <phoneticPr fontId="1"/>
  </si>
  <si>
    <t>030D0203</t>
    <phoneticPr fontId="1"/>
  </si>
  <si>
    <t>030D0204</t>
  </si>
  <si>
    <t>030D0205</t>
  </si>
  <si>
    <t>030D0206</t>
  </si>
  <si>
    <t>030D0207</t>
  </si>
  <si>
    <t>030D0208</t>
  </si>
  <si>
    <t>030D0209</t>
  </si>
  <si>
    <t>030D0210</t>
  </si>
  <si>
    <t>030D0211</t>
  </si>
  <si>
    <t>030D0212</t>
  </si>
  <si>
    <t>030D0213</t>
  </si>
  <si>
    <t>030D0214</t>
  </si>
  <si>
    <t>030D0215</t>
  </si>
  <si>
    <t>030D0216</t>
  </si>
  <si>
    <t>030D0217</t>
  </si>
  <si>
    <t>030D0218</t>
  </si>
  <si>
    <t>030D0219</t>
  </si>
  <si>
    <t>030D0220</t>
  </si>
  <si>
    <t>030D0221</t>
  </si>
  <si>
    <t>030D0222</t>
  </si>
  <si>
    <t>030D0223</t>
  </si>
  <si>
    <t>030D0224</t>
  </si>
  <si>
    <t>030D0225</t>
  </si>
  <si>
    <t>030D0226</t>
  </si>
  <si>
    <t>030D0227</t>
  </si>
  <si>
    <t>030D0228</t>
  </si>
  <si>
    <t>030D0229</t>
  </si>
  <si>
    <t>030D0230</t>
  </si>
  <si>
    <t>030D0231</t>
  </si>
  <si>
    <t>030D0232</t>
  </si>
  <si>
    <t>030D0233</t>
  </si>
  <si>
    <t>030D0234</t>
  </si>
  <si>
    <t>030D0235</t>
  </si>
  <si>
    <t>030D0236</t>
  </si>
  <si>
    <t>030D0238</t>
    <phoneticPr fontId="1"/>
  </si>
  <si>
    <t>030D0237</t>
    <phoneticPr fontId="1"/>
  </si>
  <si>
    <t>030D0239</t>
    <phoneticPr fontId="1"/>
  </si>
  <si>
    <t>030D0240</t>
  </si>
  <si>
    <t>030D0241</t>
  </si>
  <si>
    <t>030D0301</t>
    <phoneticPr fontId="1"/>
  </si>
  <si>
    <t>030D0302</t>
  </si>
  <si>
    <t>030D0303</t>
  </si>
  <si>
    <t>030D0304</t>
  </si>
  <si>
    <t>030D0305</t>
  </si>
  <si>
    <t>030D0306</t>
  </si>
  <si>
    <t>030D0307</t>
  </si>
  <si>
    <t>030D0308</t>
  </si>
  <si>
    <t>NS形ﾀﾞｸﾀｲﾙ鋳鉄管</t>
    <rPh sb="2" eb="3">
      <t>カタ</t>
    </rPh>
    <rPh sb="9" eb="12">
      <t>チュウテツカン</t>
    </rPh>
    <phoneticPr fontId="1"/>
  </si>
  <si>
    <t>030D0105</t>
    <phoneticPr fontId="1"/>
  </si>
  <si>
    <t>030D0106</t>
  </si>
  <si>
    <t>030D0242</t>
    <phoneticPr fontId="1"/>
  </si>
  <si>
    <t>030D0243</t>
  </si>
  <si>
    <t>030D0244</t>
  </si>
  <si>
    <t>030D0245</t>
  </si>
  <si>
    <t>030D0246</t>
  </si>
  <si>
    <t>030D0247</t>
  </si>
  <si>
    <t>030D0248</t>
  </si>
  <si>
    <t>030D0249</t>
  </si>
  <si>
    <t>030D0250</t>
  </si>
  <si>
    <t>030D0251</t>
  </si>
  <si>
    <t>030D0252</t>
  </si>
  <si>
    <t>030D0253</t>
  </si>
  <si>
    <t>030D0254</t>
  </si>
  <si>
    <t>030D0255</t>
  </si>
  <si>
    <t>030D0256</t>
  </si>
  <si>
    <t>030D0257</t>
  </si>
  <si>
    <t>030D0258</t>
  </si>
  <si>
    <t>030D0259</t>
  </si>
  <si>
    <t>030D0260</t>
  </si>
  <si>
    <t>030D0261</t>
  </si>
  <si>
    <t>030D0262</t>
  </si>
  <si>
    <t>030D0263</t>
  </si>
  <si>
    <t>030D0309</t>
    <phoneticPr fontId="1"/>
  </si>
  <si>
    <t>030D0310</t>
  </si>
  <si>
    <t>K形ﾀﾞｸﾀｲﾙ鋳鉄管</t>
    <rPh sb="1" eb="2">
      <t>カタ</t>
    </rPh>
    <rPh sb="8" eb="11">
      <t>チュウテツカン</t>
    </rPh>
    <phoneticPr fontId="1"/>
  </si>
  <si>
    <t>030D0107</t>
    <phoneticPr fontId="1"/>
  </si>
  <si>
    <t>030D0108</t>
  </si>
  <si>
    <t>001FV0101</t>
    <phoneticPr fontId="1"/>
  </si>
  <si>
    <t>（株）水研</t>
    <rPh sb="1" eb="2">
      <t>カブ</t>
    </rPh>
    <rPh sb="3" eb="4">
      <t>スイ</t>
    </rPh>
    <rPh sb="4" eb="5">
      <t>ケン</t>
    </rPh>
    <phoneticPr fontId="1"/>
  </si>
  <si>
    <t>001FV0102</t>
  </si>
  <si>
    <t>不断水簡易仕切弁</t>
    <rPh sb="0" eb="1">
      <t>フ</t>
    </rPh>
    <rPh sb="1" eb="3">
      <t>ダンスイ</t>
    </rPh>
    <rPh sb="3" eb="5">
      <t>カンイ</t>
    </rPh>
    <rPh sb="5" eb="7">
      <t>シキ</t>
    </rPh>
    <rPh sb="7" eb="8">
      <t>ベン</t>
    </rPh>
    <phoneticPr fontId="1"/>
  </si>
  <si>
    <t>001FV0105</t>
    <phoneticPr fontId="1"/>
  </si>
  <si>
    <t>001FV0106</t>
  </si>
  <si>
    <t>001FV0107</t>
    <phoneticPr fontId="1"/>
  </si>
  <si>
    <t>001FV0103</t>
    <phoneticPr fontId="1"/>
  </si>
  <si>
    <t>塩ﾋﾞ･鋼管用不断水簡易仕切弁</t>
    <rPh sb="0" eb="1">
      <t>エン</t>
    </rPh>
    <rPh sb="4" eb="5">
      <t>ハガネ</t>
    </rPh>
    <rPh sb="5" eb="6">
      <t>カン</t>
    </rPh>
    <rPh sb="6" eb="7">
      <t>ヨウ</t>
    </rPh>
    <rPh sb="7" eb="8">
      <t>フ</t>
    </rPh>
    <rPh sb="8" eb="10">
      <t>ダンスイ</t>
    </rPh>
    <rPh sb="10" eb="12">
      <t>カンイ</t>
    </rPh>
    <rPh sb="12" eb="14">
      <t>シキ</t>
    </rPh>
    <rPh sb="14" eb="15">
      <t>ベン</t>
    </rPh>
    <phoneticPr fontId="1"/>
  </si>
  <si>
    <t>001FV0104</t>
    <phoneticPr fontId="1"/>
  </si>
  <si>
    <t>001FV0108</t>
    <phoneticPr fontId="1"/>
  </si>
  <si>
    <t>039M0301</t>
    <phoneticPr fontId="1"/>
  </si>
  <si>
    <t>クロダイト工業（株）</t>
    <phoneticPr fontId="1"/>
  </si>
  <si>
    <t>鉄蓋</t>
    <rPh sb="0" eb="2">
      <t>テツブタ</t>
    </rPh>
    <phoneticPr fontId="1"/>
  </si>
  <si>
    <t>草竹コンクリート工業（株）</t>
    <rPh sb="0" eb="1">
      <t>クサ</t>
    </rPh>
    <rPh sb="1" eb="2">
      <t>タケ</t>
    </rPh>
    <rPh sb="8" eb="10">
      <t>コウギョウ</t>
    </rPh>
    <rPh sb="11" eb="12">
      <t>カブ</t>
    </rPh>
    <phoneticPr fontId="1"/>
  </si>
  <si>
    <t>008B0101</t>
    <phoneticPr fontId="1"/>
  </si>
  <si>
    <t>008B0102</t>
  </si>
  <si>
    <t>水道用ﾚｼﾞﾝｺﾝｸﾘｰﾄ製ﾎﾞｯｸｽ</t>
    <rPh sb="0" eb="3">
      <t>スイドウヨウ</t>
    </rPh>
    <rPh sb="13" eb="14">
      <t>セイ</t>
    </rPh>
    <phoneticPr fontId="1"/>
  </si>
  <si>
    <t>008B0401</t>
    <phoneticPr fontId="1"/>
  </si>
  <si>
    <t>008B0402</t>
  </si>
  <si>
    <t>008B0405</t>
    <phoneticPr fontId="1"/>
  </si>
  <si>
    <t>008B0406</t>
  </si>
  <si>
    <t>008B0407</t>
  </si>
  <si>
    <t>008B0408</t>
  </si>
  <si>
    <t>008B0409</t>
  </si>
  <si>
    <t>008B0420</t>
    <phoneticPr fontId="1"/>
  </si>
  <si>
    <t>008B0421</t>
  </si>
  <si>
    <t>008B0422</t>
  </si>
  <si>
    <t>008B0423</t>
  </si>
  <si>
    <t>008B0424</t>
  </si>
  <si>
    <t>008B0425</t>
  </si>
  <si>
    <t>008B0426</t>
  </si>
  <si>
    <t>008B0427</t>
  </si>
  <si>
    <t>調整ﾘﾝｸﾞ(ﾚｼﾞｺﾝ)</t>
    <rPh sb="0" eb="2">
      <t>チョウセイ</t>
    </rPh>
    <phoneticPr fontId="1"/>
  </si>
  <si>
    <t>008B0403</t>
    <phoneticPr fontId="1"/>
  </si>
  <si>
    <t>008B0410</t>
    <phoneticPr fontId="1"/>
  </si>
  <si>
    <t>008B0411</t>
  </si>
  <si>
    <t>008B0412</t>
  </si>
  <si>
    <t>008B0413</t>
  </si>
  <si>
    <t>008B0414</t>
  </si>
  <si>
    <t>008B0428</t>
    <phoneticPr fontId="1"/>
  </si>
  <si>
    <t>008B0429</t>
  </si>
  <si>
    <t>008B0430</t>
  </si>
  <si>
    <t>008B0431</t>
  </si>
  <si>
    <t>008B0432</t>
  </si>
  <si>
    <t>008B0433</t>
  </si>
  <si>
    <t>008B0434</t>
  </si>
  <si>
    <t>008B0415</t>
    <phoneticPr fontId="1"/>
  </si>
  <si>
    <t>008B0416</t>
  </si>
  <si>
    <t>008B0417</t>
  </si>
  <si>
    <t>008B0418</t>
  </si>
  <si>
    <t>008B0419</t>
  </si>
  <si>
    <t>008B0435</t>
    <phoneticPr fontId="1"/>
  </si>
  <si>
    <t>008B0436</t>
  </si>
  <si>
    <t>008B0437</t>
  </si>
  <si>
    <t>008B0438</t>
  </si>
  <si>
    <t>008B0440</t>
    <phoneticPr fontId="1"/>
  </si>
  <si>
    <t>008B0441</t>
  </si>
  <si>
    <t>008B0442</t>
  </si>
  <si>
    <t>008B0439</t>
    <phoneticPr fontId="1"/>
  </si>
  <si>
    <t>008B0443</t>
    <phoneticPr fontId="1"/>
  </si>
  <si>
    <t>008B0444</t>
  </si>
  <si>
    <t>水道用硬質塩化ﾋﾞﾆﾙﾗｲﾆﾝｸﾞ鋼管</t>
    <rPh sb="0" eb="3">
      <t>スイドウヨウ</t>
    </rPh>
    <rPh sb="3" eb="5">
      <t>コウシツ</t>
    </rPh>
    <rPh sb="5" eb="7">
      <t>エンカ</t>
    </rPh>
    <rPh sb="17" eb="19">
      <t>コウカン</t>
    </rPh>
    <phoneticPr fontId="1"/>
  </si>
  <si>
    <t>043S0101</t>
    <phoneticPr fontId="1"/>
  </si>
  <si>
    <t>（株）協成</t>
    <rPh sb="0" eb="3">
      <t>カブ</t>
    </rPh>
    <rPh sb="1" eb="2">
      <t>カブ</t>
    </rPh>
    <rPh sb="3" eb="4">
      <t>キョウ</t>
    </rPh>
    <rPh sb="4" eb="5">
      <t>セイ</t>
    </rPh>
    <phoneticPr fontId="1"/>
  </si>
  <si>
    <t>043S0102</t>
  </si>
  <si>
    <t>014D0202</t>
    <phoneticPr fontId="1"/>
  </si>
  <si>
    <t>（株）川西水道機器</t>
    <rPh sb="1" eb="2">
      <t>カブ</t>
    </rPh>
    <rPh sb="3" eb="5">
      <t>カワニシ</t>
    </rPh>
    <rPh sb="5" eb="7">
      <t>スイドウ</t>
    </rPh>
    <rPh sb="7" eb="9">
      <t>キキ</t>
    </rPh>
    <phoneticPr fontId="1"/>
  </si>
  <si>
    <t>019D0224</t>
    <phoneticPr fontId="1"/>
  </si>
  <si>
    <t>（株）岡本</t>
    <rPh sb="1" eb="2">
      <t>カブ</t>
    </rPh>
    <rPh sb="3" eb="5">
      <t>オカモト</t>
    </rPh>
    <phoneticPr fontId="1"/>
  </si>
  <si>
    <t>019D0225</t>
    <phoneticPr fontId="1"/>
  </si>
  <si>
    <t>019D0226</t>
    <phoneticPr fontId="1"/>
  </si>
  <si>
    <t>019D0227</t>
    <phoneticPr fontId="1"/>
  </si>
  <si>
    <t>019D0228</t>
    <phoneticPr fontId="1"/>
  </si>
  <si>
    <t>019D0229</t>
    <phoneticPr fontId="1"/>
  </si>
  <si>
    <t>019D0230</t>
    <phoneticPr fontId="1"/>
  </si>
  <si>
    <t>019D0231</t>
    <phoneticPr fontId="1"/>
  </si>
  <si>
    <t>019D0232</t>
    <phoneticPr fontId="1"/>
  </si>
  <si>
    <t>019D0233</t>
    <phoneticPr fontId="1"/>
  </si>
  <si>
    <t>019D0234</t>
    <phoneticPr fontId="1"/>
  </si>
  <si>
    <t>019D0235</t>
    <phoneticPr fontId="1"/>
  </si>
  <si>
    <t>019D0236</t>
    <phoneticPr fontId="1"/>
  </si>
  <si>
    <t>019D0237</t>
    <phoneticPr fontId="1"/>
  </si>
  <si>
    <t>019D0238</t>
  </si>
  <si>
    <t>019D0239</t>
    <phoneticPr fontId="1"/>
  </si>
  <si>
    <t>019D0240</t>
    <phoneticPr fontId="1"/>
  </si>
  <si>
    <t>019D0241</t>
    <phoneticPr fontId="1"/>
  </si>
  <si>
    <t>019D0242</t>
    <phoneticPr fontId="1"/>
  </si>
  <si>
    <t>019D0243</t>
    <phoneticPr fontId="1"/>
  </si>
  <si>
    <t>019D0244</t>
    <phoneticPr fontId="1"/>
  </si>
  <si>
    <t>019D0245</t>
    <phoneticPr fontId="1"/>
  </si>
  <si>
    <t>No.7</t>
    <phoneticPr fontId="1"/>
  </si>
  <si>
    <t>No.8</t>
    <phoneticPr fontId="1"/>
  </si>
  <si>
    <t>変更</t>
    <rPh sb="0" eb="2">
      <t>ヘンコウ</t>
    </rPh>
    <phoneticPr fontId="1"/>
  </si>
  <si>
    <t>---</t>
    <phoneticPr fontId="1"/>
  </si>
  <si>
    <t>JFE継手（株）</t>
    <rPh sb="3" eb="5">
      <t>ツギテ</t>
    </rPh>
    <rPh sb="6" eb="7">
      <t>カブ</t>
    </rPh>
    <phoneticPr fontId="1"/>
  </si>
  <si>
    <t>令和5年7月1日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</si>
  <si>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日本継手（株）</t>
    <rPh sb="0" eb="2">
      <t>ニホン</t>
    </rPh>
    <rPh sb="2" eb="4">
      <t>ツギテ</t>
    </rPh>
    <rPh sb="5" eb="6">
      <t>カブ</t>
    </rPh>
    <phoneticPr fontId="1"/>
  </si>
  <si>
    <t>（社名変更）</t>
    <rPh sb="0" eb="2">
      <t>シャメイ</t>
    </rPh>
    <rPh sb="2" eb="4">
      <t>ヘンコウ</t>
    </rPh>
    <phoneticPr fontId="1"/>
  </si>
  <si>
    <t>日本継手（株）</t>
    <rPh sb="0" eb="2">
      <t>ニホン</t>
    </rPh>
    <phoneticPr fontId="1"/>
  </si>
  <si>
    <t>　注記） 指定承認品以外のものを記入するときは、大分類・品目番号・承認番号は空欄とする。</t>
    <rPh sb="1" eb="3">
      <t>チュウキ</t>
    </rPh>
    <rPh sb="5" eb="7">
      <t>シテイ</t>
    </rPh>
    <rPh sb="7" eb="9">
      <t>ショウニン</t>
    </rPh>
    <rPh sb="9" eb="10">
      <t>ヒン</t>
    </rPh>
    <rPh sb="10" eb="12">
      <t>イガイ</t>
    </rPh>
    <rPh sb="16" eb="18">
      <t>キニュウ</t>
    </rPh>
    <rPh sb="24" eb="25">
      <t>ダイ</t>
    </rPh>
    <rPh sb="25" eb="27">
      <t>ブンルイ</t>
    </rPh>
    <rPh sb="28" eb="30">
      <t>ヒンモク</t>
    </rPh>
    <rPh sb="30" eb="32">
      <t>バンゴウ</t>
    </rPh>
    <rPh sb="33" eb="35">
      <t>ショウニン</t>
    </rPh>
    <rPh sb="35" eb="37">
      <t>バンゴウ</t>
    </rPh>
    <rPh sb="38" eb="40">
      <t>クウラン</t>
    </rPh>
    <phoneticPr fontId="5"/>
  </si>
  <si>
    <t>令和5年９月1日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</si>
  <si>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変更</t>
    <rPh sb="0" eb="2">
      <t>ヘンコウ</t>
    </rPh>
    <phoneticPr fontId="1"/>
  </si>
  <si>
    <t>020D0104</t>
    <phoneticPr fontId="1"/>
  </si>
  <si>
    <t>GX形直管</t>
    <rPh sb="2" eb="3">
      <t>カタ</t>
    </rPh>
    <rPh sb="3" eb="4">
      <t>チョク</t>
    </rPh>
    <rPh sb="4" eb="5">
      <t>カン</t>
    </rPh>
    <phoneticPr fontId="1"/>
  </si>
  <si>
    <t>φ300</t>
    <phoneticPr fontId="1"/>
  </si>
  <si>
    <t>φ300～φ400</t>
    <phoneticPr fontId="1"/>
  </si>
  <si>
    <t>（株）栗本鐵工所</t>
    <rPh sb="1" eb="2">
      <t>カブ</t>
    </rPh>
    <rPh sb="3" eb="5">
      <t>クリモト</t>
    </rPh>
    <rPh sb="5" eb="7">
      <t>テッコウ</t>
    </rPh>
    <rPh sb="7" eb="8">
      <t>ショ</t>
    </rPh>
    <phoneticPr fontId="1"/>
  </si>
  <si>
    <t>026D0104</t>
    <phoneticPr fontId="1"/>
  </si>
  <si>
    <t>（株）クボタ</t>
    <rPh sb="1" eb="2">
      <t>カブ</t>
    </rPh>
    <phoneticPr fontId="1"/>
  </si>
  <si>
    <t>D</t>
    <phoneticPr fontId="1"/>
  </si>
  <si>
    <t>φ350・φ400</t>
    <phoneticPr fontId="1"/>
  </si>
  <si>
    <t>φ3５0・φ400</t>
    <phoneticPr fontId="1"/>
  </si>
  <si>
    <t>020D0111</t>
    <phoneticPr fontId="1"/>
  </si>
  <si>
    <t>026D0111</t>
    <phoneticPr fontId="1"/>
  </si>
  <si>
    <t>新規</t>
    <rPh sb="0" eb="2">
      <t>シンキ</t>
    </rPh>
    <phoneticPr fontId="1"/>
  </si>
  <si>
    <t>---</t>
    <phoneticPr fontId="1"/>
  </si>
  <si>
    <t>φ350・φ400</t>
    <phoneticPr fontId="1"/>
  </si>
  <si>
    <t>G</t>
    <phoneticPr fontId="1"/>
  </si>
  <si>
    <t>φ400×φ300・φ400</t>
    <phoneticPr fontId="1"/>
  </si>
  <si>
    <t>009D0284</t>
    <phoneticPr fontId="1"/>
  </si>
  <si>
    <t>（株）ハズ</t>
    <rPh sb="1" eb="2">
      <t>カブ</t>
    </rPh>
    <phoneticPr fontId="1"/>
  </si>
  <si>
    <r>
      <t>φ300×φ100～</t>
    </r>
    <r>
      <rPr>
        <u/>
        <sz val="10"/>
        <color theme="1"/>
        <rFont val="HG丸ｺﾞｼｯｸM-PRO"/>
        <family val="3"/>
        <charset val="128"/>
      </rPr>
      <t>φ300</t>
    </r>
    <phoneticPr fontId="1"/>
  </si>
  <si>
    <t>020D0202</t>
    <phoneticPr fontId="1"/>
  </si>
  <si>
    <t>026D0202</t>
    <phoneticPr fontId="1"/>
  </si>
  <si>
    <r>
      <t>φ300×φ100～</t>
    </r>
    <r>
      <rPr>
        <u/>
        <sz val="10"/>
        <color theme="1"/>
        <rFont val="HG丸ｺﾞｼｯｸM-PRO"/>
        <family val="3"/>
        <charset val="128"/>
      </rPr>
      <t>φ400×φ400</t>
    </r>
    <phoneticPr fontId="1"/>
  </si>
  <si>
    <t>φ400×φ200・φ300</t>
    <phoneticPr fontId="1"/>
  </si>
  <si>
    <t>009D0285</t>
    <phoneticPr fontId="1"/>
  </si>
  <si>
    <t>φ400×φ200・φ300</t>
    <phoneticPr fontId="1"/>
  </si>
  <si>
    <t>020D0204</t>
    <phoneticPr fontId="1"/>
  </si>
  <si>
    <r>
      <t>φ300×φ100～</t>
    </r>
    <r>
      <rPr>
        <u/>
        <sz val="10"/>
        <color theme="1"/>
        <rFont val="HG丸ｺﾞｼｯｸM-PRO"/>
        <family val="3"/>
        <charset val="128"/>
      </rPr>
      <t>φ400×φ300</t>
    </r>
    <phoneticPr fontId="1"/>
  </si>
  <si>
    <r>
      <t>φ300×φ100～</t>
    </r>
    <r>
      <rPr>
        <u/>
        <sz val="10"/>
        <color theme="1"/>
        <rFont val="HG丸ｺﾞｼｯｸM-PRO"/>
        <family val="3"/>
        <charset val="128"/>
      </rPr>
      <t>φ250</t>
    </r>
    <phoneticPr fontId="1"/>
  </si>
  <si>
    <t>φ300×φ100～φ400×φ300</t>
    <phoneticPr fontId="1"/>
  </si>
  <si>
    <t>026D0204</t>
    <phoneticPr fontId="1"/>
  </si>
  <si>
    <t>GX形挿し受片落管</t>
    <rPh sb="2" eb="3">
      <t>カタ</t>
    </rPh>
    <rPh sb="3" eb="4">
      <t>サ</t>
    </rPh>
    <rPh sb="5" eb="6">
      <t>ウケ</t>
    </rPh>
    <rPh sb="6" eb="7">
      <t>カタ</t>
    </rPh>
    <rPh sb="7" eb="8">
      <t>オ</t>
    </rPh>
    <rPh sb="8" eb="9">
      <t>カン</t>
    </rPh>
    <phoneticPr fontId="1"/>
  </si>
  <si>
    <t>耐震GX形ﾀﾞｸﾀｲﾙ挿し受片落管</t>
    <rPh sb="0" eb="2">
      <t>タイシン</t>
    </rPh>
    <rPh sb="4" eb="5">
      <t>カタ</t>
    </rPh>
    <rPh sb="11" eb="12">
      <t>サ</t>
    </rPh>
    <rPh sb="13" eb="14">
      <t>ウケ</t>
    </rPh>
    <rPh sb="14" eb="15">
      <t>カタ</t>
    </rPh>
    <rPh sb="15" eb="16">
      <t>オ</t>
    </rPh>
    <rPh sb="16" eb="17">
      <t>カン</t>
    </rPh>
    <phoneticPr fontId="1"/>
  </si>
  <si>
    <t>009D0286</t>
    <phoneticPr fontId="1"/>
  </si>
  <si>
    <t>020D0206</t>
    <phoneticPr fontId="1"/>
  </si>
  <si>
    <t>026D0206</t>
    <phoneticPr fontId="1"/>
  </si>
  <si>
    <t>009D0208</t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</si>
  <si>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・φ400</t>
    </r>
    <phoneticPr fontId="1"/>
  </si>
  <si>
    <t>020D0208</t>
    <phoneticPr fontId="1"/>
  </si>
  <si>
    <t>026D0208</t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</si>
  <si>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～φ400</t>
    </r>
    <phoneticPr fontId="1"/>
  </si>
  <si>
    <t>009D0210</t>
    <phoneticPr fontId="1"/>
  </si>
  <si>
    <t>020D0210</t>
    <phoneticPr fontId="1"/>
  </si>
  <si>
    <t>026D0210</t>
    <phoneticPr fontId="1"/>
  </si>
  <si>
    <t>009D0212</t>
    <phoneticPr fontId="1"/>
  </si>
  <si>
    <t>020D0212</t>
    <phoneticPr fontId="1"/>
  </si>
  <si>
    <t>026D0212</t>
    <phoneticPr fontId="1"/>
  </si>
  <si>
    <t>009D0214</t>
    <phoneticPr fontId="1"/>
  </si>
  <si>
    <t>020D0214</t>
    <phoneticPr fontId="1"/>
  </si>
  <si>
    <t>026D0214</t>
    <phoneticPr fontId="1"/>
  </si>
  <si>
    <t>009D0216</t>
    <phoneticPr fontId="1"/>
  </si>
  <si>
    <t>020D0216</t>
    <phoneticPr fontId="1"/>
  </si>
  <si>
    <t>026D0216</t>
    <phoneticPr fontId="1"/>
  </si>
  <si>
    <t>009D0218</t>
    <phoneticPr fontId="1"/>
  </si>
  <si>
    <t>020D0218</t>
    <phoneticPr fontId="1"/>
  </si>
  <si>
    <t>026D0218</t>
    <phoneticPr fontId="1"/>
  </si>
  <si>
    <t>009D0220</t>
    <phoneticPr fontId="1"/>
  </si>
  <si>
    <t>020D0220</t>
    <phoneticPr fontId="1"/>
  </si>
  <si>
    <t>026D0220</t>
    <phoneticPr fontId="1"/>
  </si>
  <si>
    <t>009D0222</t>
    <phoneticPr fontId="1"/>
  </si>
  <si>
    <t>020D0222</t>
    <phoneticPr fontId="1"/>
  </si>
  <si>
    <t>026D0222</t>
    <phoneticPr fontId="1"/>
  </si>
  <si>
    <t>φ300・φ400×φ75</t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</si>
  <si>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×φ75</t>
    </r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</si>
  <si>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・φ400×φ75</t>
    </r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</si>
  <si>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～φ400×φ75</t>
    </r>
    <phoneticPr fontId="1"/>
  </si>
  <si>
    <t>009D0224</t>
    <phoneticPr fontId="1"/>
  </si>
  <si>
    <t>020D0224</t>
    <phoneticPr fontId="1"/>
  </si>
  <si>
    <t>026D0224</t>
    <phoneticPr fontId="1"/>
  </si>
  <si>
    <t>020D0228</t>
    <phoneticPr fontId="1"/>
  </si>
  <si>
    <t>026D0228</t>
    <phoneticPr fontId="1"/>
  </si>
  <si>
    <t>φ300・φ350×φ75</t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</si>
  <si>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・φ350</t>
    </r>
    <r>
      <rPr>
        <sz val="10"/>
        <color theme="1"/>
        <rFont val="HG丸ｺﾞｼｯｸM-PRO"/>
        <family val="3"/>
        <charset val="128"/>
      </rPr>
      <t>×φ75</t>
    </r>
    <phoneticPr fontId="1"/>
  </si>
  <si>
    <r>
      <rPr>
        <u/>
        <sz val="10"/>
        <color theme="1"/>
        <rFont val="HG丸ｺﾞｼｯｸM-PRO"/>
        <family val="3"/>
        <charset val="128"/>
      </rPr>
      <t>φ300</t>
    </r>
    <r>
      <rPr>
        <sz val="10"/>
        <color theme="1"/>
        <rFont val="HG丸ｺﾞｼｯｸM-PRO"/>
        <family val="3"/>
        <charset val="128"/>
      </rPr>
      <t>×φ75</t>
    </r>
    <phoneticPr fontId="1"/>
  </si>
  <si>
    <t>009D0232</t>
    <phoneticPr fontId="1"/>
  </si>
  <si>
    <r>
      <t>φ300</t>
    </r>
    <r>
      <rPr>
        <u/>
        <sz val="10"/>
        <color theme="1"/>
        <rFont val="HG丸ｺﾞｼｯｸM-PRO"/>
        <family val="3"/>
        <charset val="128"/>
      </rPr>
      <t>・φ400</t>
    </r>
    <phoneticPr fontId="1"/>
  </si>
  <si>
    <t>020D0230</t>
    <phoneticPr fontId="1"/>
  </si>
  <si>
    <t>026D0230</t>
    <phoneticPr fontId="1"/>
  </si>
  <si>
    <t>009D0234</t>
    <phoneticPr fontId="1"/>
  </si>
  <si>
    <t>020D0232</t>
    <phoneticPr fontId="1"/>
  </si>
  <si>
    <t>026D0232</t>
    <phoneticPr fontId="1"/>
  </si>
  <si>
    <t>φ75～φ300・φ400</t>
    <phoneticPr fontId="1"/>
  </si>
  <si>
    <r>
      <t>φ75～φ300</t>
    </r>
    <r>
      <rPr>
        <u/>
        <sz val="10"/>
        <color theme="1"/>
        <rFont val="HG丸ｺﾞｼｯｸM-PRO"/>
        <family val="3"/>
        <charset val="128"/>
      </rPr>
      <t>・φ400</t>
    </r>
    <phoneticPr fontId="1"/>
  </si>
  <si>
    <r>
      <t>φ75～</t>
    </r>
    <r>
      <rPr>
        <u/>
        <sz val="10"/>
        <color theme="1"/>
        <rFont val="HG丸ｺﾞｼｯｸM-PRO"/>
        <family val="3"/>
        <charset val="128"/>
      </rPr>
      <t>φ300</t>
    </r>
    <phoneticPr fontId="1"/>
  </si>
  <si>
    <r>
      <t>φ75～</t>
    </r>
    <r>
      <rPr>
        <u/>
        <sz val="10"/>
        <color theme="1"/>
        <rFont val="HG丸ｺﾞｼｯｸM-PRO"/>
        <family val="3"/>
        <charset val="128"/>
      </rPr>
      <t>φ400</t>
    </r>
    <phoneticPr fontId="1"/>
  </si>
  <si>
    <t>009D0235</t>
    <phoneticPr fontId="1"/>
  </si>
  <si>
    <t>020D0233</t>
    <phoneticPr fontId="1"/>
  </si>
  <si>
    <t>026D0233</t>
    <phoneticPr fontId="1"/>
  </si>
  <si>
    <t>009D0236</t>
    <phoneticPr fontId="1"/>
  </si>
  <si>
    <t>020D0234</t>
    <phoneticPr fontId="1"/>
  </si>
  <si>
    <t>026D0234</t>
    <phoneticPr fontId="1"/>
  </si>
  <si>
    <t>009D0237</t>
    <phoneticPr fontId="1"/>
  </si>
  <si>
    <t>020D0235</t>
    <phoneticPr fontId="1"/>
  </si>
  <si>
    <t>026D0235</t>
    <phoneticPr fontId="1"/>
  </si>
  <si>
    <t>009D0238</t>
    <phoneticPr fontId="1"/>
  </si>
  <si>
    <t>020D0236</t>
    <phoneticPr fontId="1"/>
  </si>
  <si>
    <t>026D0236</t>
    <phoneticPr fontId="1"/>
  </si>
  <si>
    <t>異形管類</t>
    <phoneticPr fontId="1"/>
  </si>
  <si>
    <t>009D0244</t>
    <phoneticPr fontId="1"/>
  </si>
  <si>
    <t>020D0242</t>
    <phoneticPr fontId="1"/>
  </si>
  <si>
    <t>026D0242</t>
    <phoneticPr fontId="1"/>
  </si>
  <si>
    <t>009D0302</t>
    <phoneticPr fontId="1"/>
  </si>
  <si>
    <t>020D0302</t>
    <phoneticPr fontId="1"/>
  </si>
  <si>
    <t>026D0302</t>
    <phoneticPr fontId="1"/>
  </si>
  <si>
    <t>020D0308</t>
    <phoneticPr fontId="1"/>
  </si>
  <si>
    <t>026D0308</t>
    <phoneticPr fontId="1"/>
  </si>
  <si>
    <t>GX形挿し口ﾘﾝｸﾞ</t>
    <rPh sb="2" eb="3">
      <t>カタ</t>
    </rPh>
    <rPh sb="3" eb="4">
      <t>サ</t>
    </rPh>
    <rPh sb="5" eb="6">
      <t>クチ</t>
    </rPh>
    <phoneticPr fontId="1"/>
  </si>
  <si>
    <t>GX形用挿し口ﾘﾝｸﾞ</t>
    <rPh sb="2" eb="3">
      <t>カタ</t>
    </rPh>
    <rPh sb="3" eb="4">
      <t>ヨウ</t>
    </rPh>
    <rPh sb="4" eb="5">
      <t>サ</t>
    </rPh>
    <rPh sb="6" eb="7">
      <t>クチ</t>
    </rPh>
    <phoneticPr fontId="1"/>
  </si>
  <si>
    <t>GX形挿し口ﾘﾝｸﾞ(継輪用)</t>
    <rPh sb="2" eb="3">
      <t>カタ</t>
    </rPh>
    <rPh sb="3" eb="4">
      <t>サ</t>
    </rPh>
    <rPh sb="5" eb="6">
      <t>クチ</t>
    </rPh>
    <rPh sb="11" eb="12">
      <t>ツギ</t>
    </rPh>
    <rPh sb="12" eb="13">
      <t>ワ</t>
    </rPh>
    <rPh sb="13" eb="14">
      <t>ヨウ</t>
    </rPh>
    <phoneticPr fontId="1"/>
  </si>
  <si>
    <t>GX形用挿し口ﾘﾝｸﾞ(継輪用)</t>
    <rPh sb="2" eb="3">
      <t>カタ</t>
    </rPh>
    <rPh sb="3" eb="4">
      <t>ヨウ</t>
    </rPh>
    <rPh sb="4" eb="5">
      <t>サ</t>
    </rPh>
    <rPh sb="6" eb="7">
      <t>クチ</t>
    </rPh>
    <rPh sb="12" eb="14">
      <t>ツギワ</t>
    </rPh>
    <rPh sb="14" eb="15">
      <t>ヨウ</t>
    </rPh>
    <phoneticPr fontId="1"/>
  </si>
  <si>
    <t>GX形用挿し口ﾘﾝｸﾞ(継輪用)</t>
    <rPh sb="2" eb="3">
      <t>カタ</t>
    </rPh>
    <rPh sb="3" eb="4">
      <t>ヨウ</t>
    </rPh>
    <rPh sb="4" eb="5">
      <t>サ</t>
    </rPh>
    <rPh sb="6" eb="7">
      <t>クチ</t>
    </rPh>
    <rPh sb="12" eb="15">
      <t>ツギワヨウ</t>
    </rPh>
    <phoneticPr fontId="1"/>
  </si>
  <si>
    <t>020D0320</t>
    <phoneticPr fontId="1"/>
  </si>
  <si>
    <t>026D0321</t>
    <phoneticPr fontId="1"/>
  </si>
  <si>
    <t>020D0321</t>
    <phoneticPr fontId="1"/>
  </si>
  <si>
    <t>026D0322</t>
    <phoneticPr fontId="1"/>
  </si>
  <si>
    <t>GX形継輪用挿し口ﾘﾝｸﾞ</t>
    <rPh sb="2" eb="3">
      <t>カタ</t>
    </rPh>
    <rPh sb="3" eb="4">
      <t>ツギ</t>
    </rPh>
    <rPh sb="4" eb="5">
      <t>ワ</t>
    </rPh>
    <rPh sb="5" eb="6">
      <t>ヨウ</t>
    </rPh>
    <rPh sb="6" eb="7">
      <t>サ</t>
    </rPh>
    <rPh sb="8" eb="9">
      <t>クチ</t>
    </rPh>
    <phoneticPr fontId="1"/>
  </si>
  <si>
    <t>ｽｯﾎﾟﾝMⅠﾒｶ形ｷｬｯﾌﾟⅡ</t>
    <rPh sb="9" eb="10">
      <t>カタ</t>
    </rPh>
    <phoneticPr fontId="1"/>
  </si>
  <si>
    <t>（株）川西水道機器</t>
    <rPh sb="1" eb="2">
      <t>カブ</t>
    </rPh>
    <rPh sb="3" eb="5">
      <t>カワニシ</t>
    </rPh>
    <rPh sb="5" eb="7">
      <t>スイドウ</t>
    </rPh>
    <rPh sb="7" eb="9">
      <t>キキ</t>
    </rPh>
    <phoneticPr fontId="1"/>
  </si>
  <si>
    <t>ｽｯﾎﾟﾝMⅠﾒｶ形ｷｬｯﾌﾟⅡ</t>
    <rPh sb="9" eb="10">
      <t>カタ</t>
    </rPh>
    <phoneticPr fontId="1"/>
  </si>
  <si>
    <t>水道用仕切弁</t>
    <rPh sb="0" eb="3">
      <t>スイドウヨウ</t>
    </rPh>
    <rPh sb="3" eb="6">
      <t>シキリベン</t>
    </rPh>
    <phoneticPr fontId="1"/>
  </si>
  <si>
    <t>014D0202</t>
    <phoneticPr fontId="1"/>
  </si>
  <si>
    <t>020V0202</t>
    <phoneticPr fontId="1"/>
  </si>
  <si>
    <t>026V0202</t>
    <phoneticPr fontId="1"/>
  </si>
  <si>
    <t>鉄蓋</t>
    <rPh sb="0" eb="2">
      <t>テツブタ</t>
    </rPh>
    <phoneticPr fontId="1"/>
  </si>
  <si>
    <t>041B0101</t>
    <phoneticPr fontId="1"/>
  </si>
  <si>
    <t>SENZ20WNH-50C</t>
    <phoneticPr fontId="1"/>
  </si>
  <si>
    <t>（株）ダイモン</t>
    <rPh sb="1" eb="2">
      <t>カブ</t>
    </rPh>
    <phoneticPr fontId="1"/>
  </si>
  <si>
    <t>041B0103</t>
    <phoneticPr fontId="1"/>
  </si>
  <si>
    <t>SE8MA-50C</t>
    <phoneticPr fontId="1"/>
  </si>
  <si>
    <t>給水装置材料</t>
    <rPh sb="0" eb="2">
      <t>キュウスイ</t>
    </rPh>
    <rPh sb="2" eb="4">
      <t>ソウチ</t>
    </rPh>
    <rPh sb="4" eb="6">
      <t>ザイリョウ</t>
    </rPh>
    <phoneticPr fontId="1"/>
  </si>
  <si>
    <t>041Q0603</t>
    <phoneticPr fontId="1"/>
  </si>
  <si>
    <t>SE8SJAC</t>
    <phoneticPr fontId="1"/>
  </si>
  <si>
    <t>私設排泥弁用ﾊｯﾄ式円形鉄蓋</t>
    <rPh sb="0" eb="2">
      <t>シセツ</t>
    </rPh>
    <rPh sb="2" eb="3">
      <t>ハイ</t>
    </rPh>
    <rPh sb="3" eb="4">
      <t>ドロ</t>
    </rPh>
    <rPh sb="4" eb="5">
      <t>ベン</t>
    </rPh>
    <rPh sb="5" eb="6">
      <t>ヨウ</t>
    </rPh>
    <rPh sb="9" eb="10">
      <t>シキ</t>
    </rPh>
    <rPh sb="10" eb="11">
      <t>エン</t>
    </rPh>
    <rPh sb="11" eb="12">
      <t>ケイ</t>
    </rPh>
    <rPh sb="12" eb="13">
      <t>テツ</t>
    </rPh>
    <rPh sb="13" eb="14">
      <t>フタ</t>
    </rPh>
    <phoneticPr fontId="1"/>
  </si>
  <si>
    <t>ﾊﾞﾀﾌﾗｲ弁用ﾊｯﾄ式鉄蓋</t>
    <rPh sb="6" eb="7">
      <t>ベン</t>
    </rPh>
    <rPh sb="7" eb="8">
      <t>ヨウ</t>
    </rPh>
    <rPh sb="11" eb="12">
      <t>シキ</t>
    </rPh>
    <rPh sb="12" eb="13">
      <t>テツ</t>
    </rPh>
    <rPh sb="13" eb="14">
      <t>フタ</t>
    </rPh>
    <phoneticPr fontId="1"/>
  </si>
  <si>
    <t>ﾌﾗﾝｼﾞ固定金具</t>
    <rPh sb="5" eb="7">
      <t>コテイ</t>
    </rPh>
    <rPh sb="7" eb="9">
      <t>カナグ</t>
    </rPh>
    <phoneticPr fontId="1"/>
  </si>
  <si>
    <t>016M0402</t>
    <phoneticPr fontId="1"/>
  </si>
  <si>
    <t>016M0403</t>
  </si>
  <si>
    <t>016M0404</t>
  </si>
  <si>
    <t>新規</t>
    <rPh sb="0" eb="2">
      <t>シンキ</t>
    </rPh>
    <phoneticPr fontId="1"/>
  </si>
  <si>
    <t>FCDﾌﾗﾝｼﾞ補強金具</t>
    <rPh sb="8" eb="10">
      <t>ホキョウ</t>
    </rPh>
    <rPh sb="10" eb="12">
      <t>カナグ</t>
    </rPh>
    <phoneticPr fontId="1"/>
  </si>
  <si>
    <t>ﾌﾗﾝｼﾞｻﾎﾟｰﾄ</t>
    <phoneticPr fontId="1"/>
  </si>
  <si>
    <t>φ50～φ800</t>
    <phoneticPr fontId="1"/>
  </si>
  <si>
    <t>SUSﾎﾞﾙﾄﾅｯﾄ 7.5K</t>
    <phoneticPr fontId="1"/>
  </si>
  <si>
    <t>ﾌﾗﾝｼﾞﾌﾞﾛｯｸ</t>
    <phoneticPr fontId="1"/>
  </si>
  <si>
    <t>SUSﾎﾞﾙﾄﾅｯﾄ 10K</t>
    <phoneticPr fontId="1"/>
  </si>
  <si>
    <t>ﾌﾗﾝｼﾞ用 10K</t>
    <rPh sb="5" eb="6">
      <t>ヨウ</t>
    </rPh>
    <phoneticPr fontId="1"/>
  </si>
  <si>
    <t>011E0401</t>
    <phoneticPr fontId="1"/>
  </si>
  <si>
    <t>016E0401</t>
    <phoneticPr fontId="1"/>
  </si>
  <si>
    <t>011E0402</t>
    <phoneticPr fontId="1"/>
  </si>
  <si>
    <t>016E0402</t>
    <phoneticPr fontId="1"/>
  </si>
  <si>
    <t>補修弁用 7.5K</t>
    <rPh sb="0" eb="2">
      <t>ホシュウ</t>
    </rPh>
    <rPh sb="2" eb="3">
      <t>ベン</t>
    </rPh>
    <rPh sb="3" eb="4">
      <t>ヨウ</t>
    </rPh>
    <phoneticPr fontId="1"/>
  </si>
  <si>
    <t>FCD補修弁用ﾌﾗﾝｼﾞ補強金具</t>
    <rPh sb="3" eb="5">
      <t>ホシュウ</t>
    </rPh>
    <rPh sb="5" eb="6">
      <t>ベン</t>
    </rPh>
    <rPh sb="6" eb="7">
      <t>ヨウ</t>
    </rPh>
    <rPh sb="12" eb="14">
      <t>ホキョウ</t>
    </rPh>
    <rPh sb="14" eb="16">
      <t>カナグ</t>
    </rPh>
    <phoneticPr fontId="1"/>
  </si>
  <si>
    <t>補修弁用ﾌﾗﾝｼﾞｻﾎﾟｰﾄ</t>
    <rPh sb="0" eb="2">
      <t>ホシュウ</t>
    </rPh>
    <rPh sb="2" eb="3">
      <t>ベン</t>
    </rPh>
    <rPh sb="3" eb="4">
      <t>ヨウ</t>
    </rPh>
    <phoneticPr fontId="1"/>
  </si>
  <si>
    <t>φ75・φ100</t>
    <phoneticPr fontId="1"/>
  </si>
  <si>
    <t>011E0403</t>
    <phoneticPr fontId="1"/>
  </si>
  <si>
    <t>016E0403</t>
    <phoneticPr fontId="1"/>
  </si>
  <si>
    <t>ﾌﾗﾝｼﾞ補強ﾘﾝｸﾞ</t>
    <rPh sb="5" eb="7">
      <t>ホキョウ</t>
    </rPh>
    <phoneticPr fontId="1"/>
  </si>
  <si>
    <t>補修弁用 10K</t>
    <rPh sb="0" eb="2">
      <t>ホシュウ</t>
    </rPh>
    <rPh sb="2" eb="3">
      <t>ベン</t>
    </rPh>
    <rPh sb="3" eb="4">
      <t>ヨウ</t>
    </rPh>
    <phoneticPr fontId="1"/>
  </si>
  <si>
    <t>011E0404</t>
    <phoneticPr fontId="1"/>
  </si>
  <si>
    <t>016E0404</t>
    <phoneticPr fontId="1"/>
  </si>
  <si>
    <t>ｽﾃﾝﾚｽ入りﾌﾗﾝｼﾞｶﾞｽｹｯﾄ</t>
    <phoneticPr fontId="1"/>
  </si>
  <si>
    <t>017D0403</t>
    <phoneticPr fontId="1"/>
  </si>
  <si>
    <t>018D0405</t>
    <phoneticPr fontId="1"/>
  </si>
  <si>
    <t>018D0406</t>
  </si>
  <si>
    <t>清水合金（株）</t>
    <rPh sb="0" eb="2">
      <t>シミズ</t>
    </rPh>
    <rPh sb="2" eb="4">
      <t>ゴウキン</t>
    </rPh>
    <rPh sb="5" eb="6">
      <t>カブ</t>
    </rPh>
    <phoneticPr fontId="1"/>
  </si>
  <si>
    <t>協和工業（株）</t>
    <rPh sb="0" eb="2">
      <t>キョウワ</t>
    </rPh>
    <rPh sb="2" eb="4">
      <t>コウギョウ</t>
    </rPh>
    <rPh sb="5" eb="6">
      <t>カブ</t>
    </rPh>
    <phoneticPr fontId="1"/>
  </si>
  <si>
    <t>（株）協成</t>
    <rPh sb="1" eb="2">
      <t>カブ</t>
    </rPh>
    <rPh sb="3" eb="4">
      <t>キョウ</t>
    </rPh>
    <rPh sb="4" eb="5">
      <t>セイ</t>
    </rPh>
    <phoneticPr fontId="1"/>
  </si>
  <si>
    <t>不断水T字管</t>
    <rPh sb="0" eb="1">
      <t>フ</t>
    </rPh>
    <rPh sb="1" eb="3">
      <t>ダンスイ</t>
    </rPh>
    <rPh sb="4" eb="5">
      <t>ジ</t>
    </rPh>
    <rPh sb="5" eb="6">
      <t>カン</t>
    </rPh>
    <phoneticPr fontId="1"/>
  </si>
  <si>
    <t>FCD耐震型鋳鉄用ﾒｶ挿し口付不断水T字管</t>
    <rPh sb="3" eb="5">
      <t>タイシン</t>
    </rPh>
    <rPh sb="5" eb="6">
      <t>カタ</t>
    </rPh>
    <rPh sb="6" eb="8">
      <t>チュウテツ</t>
    </rPh>
    <rPh sb="8" eb="9">
      <t>ヨウ</t>
    </rPh>
    <rPh sb="11" eb="12">
      <t>サ</t>
    </rPh>
    <rPh sb="13" eb="14">
      <t>クチ</t>
    </rPh>
    <rPh sb="14" eb="15">
      <t>ツ</t>
    </rPh>
    <rPh sb="15" eb="16">
      <t>フ</t>
    </rPh>
    <rPh sb="16" eb="18">
      <t>ダンスイ</t>
    </rPh>
    <rPh sb="19" eb="20">
      <t>ジ</t>
    </rPh>
    <rPh sb="20" eb="21">
      <t>カン</t>
    </rPh>
    <phoneticPr fontId="1"/>
  </si>
  <si>
    <t>ﾔﾉ･ﾌﾚｯｸｽT字管TⅡ型</t>
    <rPh sb="9" eb="10">
      <t>ジ</t>
    </rPh>
    <rPh sb="10" eb="11">
      <t>カン</t>
    </rPh>
    <rPh sb="13" eb="14">
      <t>カタ</t>
    </rPh>
    <phoneticPr fontId="1"/>
  </si>
  <si>
    <t>φ100～φ350×φ75～φ150</t>
    <phoneticPr fontId="1"/>
  </si>
  <si>
    <t>011FT0120</t>
    <phoneticPr fontId="1"/>
  </si>
  <si>
    <t>FCD耐震型鋳鉄用ﾒｶ挿し口付不断水T字管</t>
    <rPh sb="3" eb="5">
      <t>タイシン</t>
    </rPh>
    <rPh sb="5" eb="6">
      <t>カタ</t>
    </rPh>
    <rPh sb="6" eb="8">
      <t>チュウテツ</t>
    </rPh>
    <rPh sb="8" eb="9">
      <t>ヨウ</t>
    </rPh>
    <rPh sb="11" eb="12">
      <t>サ</t>
    </rPh>
    <rPh sb="13" eb="14">
      <t>クチ</t>
    </rPh>
    <rPh sb="14" eb="15">
      <t>シツケ</t>
    </rPh>
    <rPh sb="15" eb="16">
      <t>フ</t>
    </rPh>
    <rPh sb="16" eb="18">
      <t>ダンスイ</t>
    </rPh>
    <rPh sb="19" eb="20">
      <t>ジ</t>
    </rPh>
    <rPh sb="20" eb="21">
      <t>カン</t>
    </rPh>
    <phoneticPr fontId="1"/>
  </si>
  <si>
    <t>ｺｽﾓ耐震型ﾛｯｸﾊﾞﾙﾌﾞ</t>
    <rPh sb="3" eb="5">
      <t>タイシン</t>
    </rPh>
    <rPh sb="5" eb="6">
      <t>ガタ</t>
    </rPh>
    <phoneticPr fontId="1"/>
  </si>
  <si>
    <t>φ75～φ350×φ75～φ150</t>
    <phoneticPr fontId="1"/>
  </si>
  <si>
    <t>016FT0140</t>
    <phoneticPr fontId="1"/>
  </si>
  <si>
    <t>ｺｽﾓ耐震型ﾛｰﾀﾘｰﾊﾞﾙﾌﾞ</t>
    <rPh sb="3" eb="5">
      <t>タイシン</t>
    </rPh>
    <rPh sb="5" eb="6">
      <t>ガタ</t>
    </rPh>
    <phoneticPr fontId="1"/>
  </si>
  <si>
    <t>φ200～φ300×φ150～φ300</t>
    <phoneticPr fontId="1"/>
  </si>
  <si>
    <t>016FT0136</t>
    <phoneticPr fontId="1"/>
  </si>
  <si>
    <t>ｺｽﾓ耐震型ﾛｯｸﾊﾞﾙﾌﾞ2型ﾒｶ挿し口付</t>
    <rPh sb="3" eb="5">
      <t>タイシン</t>
    </rPh>
    <rPh sb="5" eb="6">
      <t>ガタ</t>
    </rPh>
    <rPh sb="15" eb="16">
      <t>カタ</t>
    </rPh>
    <rPh sb="18" eb="19">
      <t>サ</t>
    </rPh>
    <rPh sb="20" eb="21">
      <t>クチ</t>
    </rPh>
    <rPh sb="21" eb="22">
      <t>ツ</t>
    </rPh>
    <phoneticPr fontId="1"/>
  </si>
  <si>
    <t>φ200～φ300×φ200～φ300</t>
    <phoneticPr fontId="1"/>
  </si>
  <si>
    <t>016FT0141</t>
    <phoneticPr fontId="1"/>
  </si>
  <si>
    <t>016FT0138</t>
    <phoneticPr fontId="1"/>
  </si>
  <si>
    <t>ﾒｶ挿し口付 7.5K</t>
    <rPh sb="2" eb="3">
      <t>サ</t>
    </rPh>
    <rPh sb="4" eb="5">
      <t>クチ</t>
    </rPh>
    <rPh sb="5" eb="6">
      <t>ツ</t>
    </rPh>
    <phoneticPr fontId="1"/>
  </si>
  <si>
    <t>ﾒｶ挿し口付 10K</t>
    <rPh sb="2" eb="3">
      <t>サ</t>
    </rPh>
    <rPh sb="4" eb="5">
      <t>クチ</t>
    </rPh>
    <rPh sb="5" eb="6">
      <t>ツ</t>
    </rPh>
    <phoneticPr fontId="1"/>
  </si>
  <si>
    <t>PE挿し口付 7.5K</t>
    <rPh sb="2" eb="3">
      <t>サ</t>
    </rPh>
    <rPh sb="4" eb="5">
      <t>クチ</t>
    </rPh>
    <rPh sb="5" eb="6">
      <t>ツ</t>
    </rPh>
    <phoneticPr fontId="1"/>
  </si>
  <si>
    <t>φ100～φ350×φ50～φ150</t>
    <phoneticPr fontId="1"/>
  </si>
  <si>
    <t>FCD耐震型鋳鉄用PE挿し口付不断水T字管</t>
    <rPh sb="3" eb="5">
      <t>タイシン</t>
    </rPh>
    <rPh sb="5" eb="6">
      <t>カタ</t>
    </rPh>
    <rPh sb="6" eb="8">
      <t>チュウテツ</t>
    </rPh>
    <rPh sb="8" eb="9">
      <t>ヨウ</t>
    </rPh>
    <rPh sb="11" eb="12">
      <t>サ</t>
    </rPh>
    <rPh sb="13" eb="14">
      <t>クチ</t>
    </rPh>
    <rPh sb="14" eb="15">
      <t>シツケ</t>
    </rPh>
    <rPh sb="15" eb="16">
      <t>フ</t>
    </rPh>
    <rPh sb="16" eb="18">
      <t>ダンスイ</t>
    </rPh>
    <rPh sb="19" eb="20">
      <t>ジ</t>
    </rPh>
    <rPh sb="20" eb="21">
      <t>カン</t>
    </rPh>
    <phoneticPr fontId="1"/>
  </si>
  <si>
    <t>φ75～φ350×φ50～φ150</t>
    <phoneticPr fontId="1"/>
  </si>
  <si>
    <t>011FT0121</t>
    <phoneticPr fontId="1"/>
  </si>
  <si>
    <t>016FT0142</t>
    <phoneticPr fontId="1"/>
  </si>
  <si>
    <t>NS形受口付 7.5K</t>
    <rPh sb="2" eb="3">
      <t>カタ</t>
    </rPh>
    <rPh sb="3" eb="4">
      <t>ウケ</t>
    </rPh>
    <rPh sb="4" eb="5">
      <t>クチ</t>
    </rPh>
    <rPh sb="5" eb="6">
      <t>ツ</t>
    </rPh>
    <phoneticPr fontId="1"/>
  </si>
  <si>
    <t>NS形受口付 10K</t>
    <rPh sb="2" eb="3">
      <t>カタ</t>
    </rPh>
    <rPh sb="3" eb="4">
      <t>ウケ</t>
    </rPh>
    <rPh sb="4" eb="5">
      <t>クチ</t>
    </rPh>
    <rPh sb="5" eb="6">
      <t>ツ</t>
    </rPh>
    <phoneticPr fontId="1"/>
  </si>
  <si>
    <t>FCD耐震型鋳鉄用NS受口付不断水T字管</t>
    <rPh sb="3" eb="5">
      <t>タイシン</t>
    </rPh>
    <rPh sb="5" eb="6">
      <t>カタ</t>
    </rPh>
    <rPh sb="6" eb="8">
      <t>チュウテツ</t>
    </rPh>
    <rPh sb="8" eb="9">
      <t>ヨウ</t>
    </rPh>
    <rPh sb="11" eb="12">
      <t>ウケ</t>
    </rPh>
    <rPh sb="12" eb="13">
      <t>クチ</t>
    </rPh>
    <rPh sb="13" eb="14">
      <t>ツ</t>
    </rPh>
    <rPh sb="14" eb="15">
      <t>フ</t>
    </rPh>
    <rPh sb="15" eb="17">
      <t>ダンスイ</t>
    </rPh>
    <rPh sb="18" eb="19">
      <t>ジ</t>
    </rPh>
    <rPh sb="19" eb="20">
      <t>カン</t>
    </rPh>
    <phoneticPr fontId="1"/>
  </si>
  <si>
    <t>φ350～φ500×φ350～φ500</t>
    <phoneticPr fontId="1"/>
  </si>
  <si>
    <t>016FT0137</t>
    <phoneticPr fontId="1"/>
  </si>
  <si>
    <t>016FT0139</t>
    <phoneticPr fontId="1"/>
  </si>
  <si>
    <t>鋳鉄管用
耐震型不断水T字管</t>
    <rPh sb="0" eb="3">
      <t>チュウテツカン</t>
    </rPh>
    <rPh sb="3" eb="4">
      <t>ヨウ</t>
    </rPh>
    <phoneticPr fontId="1"/>
  </si>
  <si>
    <t>令和６年５月1日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</si>
  <si>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浅層埋設型
急速空気弁</t>
    <rPh sb="0" eb="2">
      <t>センソウ</t>
    </rPh>
    <rPh sb="2" eb="5">
      <t>マイセツガタ</t>
    </rPh>
    <rPh sb="6" eb="8">
      <t>キュウソク</t>
    </rPh>
    <rPh sb="8" eb="10">
      <t>クウキ</t>
    </rPh>
    <rPh sb="10" eb="11">
      <t>ベン</t>
    </rPh>
    <phoneticPr fontId="1"/>
  </si>
  <si>
    <t>令和６年８月1日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</si>
  <si>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指定承認</t>
    <rPh sb="0" eb="2">
      <t>シテイ</t>
    </rPh>
    <rPh sb="2" eb="4">
      <t>ショウニン</t>
    </rPh>
    <phoneticPr fontId="1"/>
  </si>
  <si>
    <t>PTC B 22</t>
    <phoneticPr fontId="1"/>
  </si>
  <si>
    <t>新規</t>
    <rPh sb="0" eb="2">
      <t>シンキ</t>
    </rPh>
    <phoneticPr fontId="1"/>
  </si>
  <si>
    <t>PE管対応ｴｸｾﾙｿﾌﾄ仕切弁両挿し口付</t>
    <rPh sb="2" eb="3">
      <t>カン</t>
    </rPh>
    <rPh sb="3" eb="5">
      <t>タイオウ</t>
    </rPh>
    <rPh sb="12" eb="15">
      <t>シキリベン</t>
    </rPh>
    <rPh sb="15" eb="16">
      <t>リョウ</t>
    </rPh>
    <rPh sb="16" eb="17">
      <t>サ</t>
    </rPh>
    <rPh sb="18" eb="19">
      <t>グチ</t>
    </rPh>
    <rPh sb="19" eb="20">
      <t>ツ</t>
    </rPh>
    <phoneticPr fontId="1"/>
  </si>
  <si>
    <t>EF受口付PE管対応ｴｸｾﾙｿﾌﾄ仕切弁</t>
    <rPh sb="2" eb="4">
      <t>ウケグチ</t>
    </rPh>
    <rPh sb="4" eb="5">
      <t>ツ</t>
    </rPh>
    <rPh sb="7" eb="8">
      <t>カン</t>
    </rPh>
    <rPh sb="8" eb="10">
      <t>タイオウ</t>
    </rPh>
    <rPh sb="17" eb="20">
      <t>シキリベン</t>
    </rPh>
    <phoneticPr fontId="1"/>
  </si>
  <si>
    <t>PE挿し口付ｿﾌﾄｼｰﾙ仕切弁</t>
    <phoneticPr fontId="1"/>
  </si>
  <si>
    <t>023V0302</t>
    <phoneticPr fontId="1"/>
  </si>
  <si>
    <t>023V0303</t>
    <phoneticPr fontId="1"/>
  </si>
  <si>
    <t>φ50～φ150</t>
    <phoneticPr fontId="1"/>
  </si>
  <si>
    <t>清水工業（株）</t>
    <rPh sb="0" eb="2">
      <t>シミズ</t>
    </rPh>
    <rPh sb="2" eb="4">
      <t>コウギョウ</t>
    </rPh>
    <rPh sb="5" eb="6">
      <t>カブ</t>
    </rPh>
    <phoneticPr fontId="1"/>
  </si>
  <si>
    <t>017V0308</t>
    <phoneticPr fontId="1"/>
  </si>
  <si>
    <r>
      <rPr>
        <sz val="10"/>
        <color theme="1"/>
        <rFont val="HG丸ｺﾞｼｯｸM-PRO"/>
        <family val="3"/>
        <charset val="128"/>
      </rPr>
      <t>φ300</t>
    </r>
    <r>
      <rPr>
        <u/>
        <sz val="10"/>
        <color theme="1"/>
        <rFont val="HG丸ｺﾞｼｯｸM-PRO"/>
        <family val="3"/>
        <charset val="128"/>
      </rPr>
      <t>・φ400</t>
    </r>
    <phoneticPr fontId="1"/>
  </si>
  <si>
    <t>令和7年4月1日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</si>
  <si>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023V0101</t>
    <phoneticPr fontId="1"/>
  </si>
  <si>
    <t>ｴｸｾﾙｿﾌﾄﾌﾟﾛ仕切弁</t>
    <rPh sb="10" eb="12">
      <t>シキ</t>
    </rPh>
    <rPh sb="12" eb="13">
      <t>ベン</t>
    </rPh>
    <phoneticPr fontId="1"/>
  </si>
  <si>
    <t>023V0303</t>
    <phoneticPr fontId="1"/>
  </si>
  <si>
    <t>PE管対応ｴｸｾﾙｿﾌﾄﾌﾟﾛ仕切弁両挿し口付</t>
    <rPh sb="2" eb="3">
      <t>カン</t>
    </rPh>
    <rPh sb="3" eb="5">
      <t>タイオウ</t>
    </rPh>
    <rPh sb="15" eb="18">
      <t>シキリベン</t>
    </rPh>
    <rPh sb="18" eb="19">
      <t>リョウ</t>
    </rPh>
    <rPh sb="19" eb="20">
      <t>サ</t>
    </rPh>
    <rPh sb="21" eb="22">
      <t>グチ</t>
    </rPh>
    <rPh sb="22" eb="23">
      <t>ツ</t>
    </rPh>
    <phoneticPr fontId="1"/>
  </si>
  <si>
    <t>023V0302</t>
    <phoneticPr fontId="1"/>
  </si>
  <si>
    <t>EF受口付PE管対応ｴｸｾﾙｿﾌﾄﾌﾟﾛ仕切弁</t>
    <rPh sb="2" eb="4">
      <t>ウケグチ</t>
    </rPh>
    <rPh sb="4" eb="5">
      <t>ツ</t>
    </rPh>
    <rPh sb="7" eb="8">
      <t>カン</t>
    </rPh>
    <rPh sb="8" eb="10">
      <t>タイオウ</t>
    </rPh>
    <rPh sb="20" eb="23">
      <t>シキリベン</t>
    </rPh>
    <phoneticPr fontId="1"/>
  </si>
  <si>
    <t>SER50-2C</t>
    <phoneticPr fontId="1"/>
  </si>
  <si>
    <t>ｶﾗｰ着色（黄色）</t>
    <rPh sb="3" eb="5">
      <t>チャクショク</t>
    </rPh>
    <rPh sb="6" eb="7">
      <t>キ</t>
    </rPh>
    <rPh sb="7" eb="8">
      <t>イロ</t>
    </rPh>
    <phoneticPr fontId="1"/>
  </si>
  <si>
    <t>041B0302</t>
    <phoneticPr fontId="1"/>
  </si>
  <si>
    <t>鉄蓋</t>
    <rPh sb="0" eb="2">
      <t>テツブタ</t>
    </rPh>
    <phoneticPr fontId="1"/>
  </si>
  <si>
    <t>令和8年4月1日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</si>
  <si>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（株）キッツエスジーエス</t>
    <rPh sb="0" eb="3">
      <t>カブ</t>
    </rPh>
    <rPh sb="1" eb="2">
      <t>カブ</t>
    </rPh>
    <phoneticPr fontId="1"/>
  </si>
  <si>
    <t>中間部壁</t>
    <phoneticPr fontId="1"/>
  </si>
  <si>
    <t>下部壁</t>
    <phoneticPr fontId="1"/>
  </si>
  <si>
    <t>上部壁</t>
    <phoneticPr fontId="1"/>
  </si>
  <si>
    <t>調整ﾘﾝｸﾞ
(再生ﾌﾟﾗｽﾁｯｸ)</t>
    <phoneticPr fontId="1"/>
  </si>
  <si>
    <t>022F0102</t>
    <phoneticPr fontId="1"/>
  </si>
  <si>
    <t>022F0201</t>
    <phoneticPr fontId="1"/>
  </si>
  <si>
    <t>022F0202</t>
    <phoneticPr fontId="1"/>
  </si>
  <si>
    <t>急速空気弁付地下式消火栓</t>
    <rPh sb="0" eb="2">
      <t>キュウソク</t>
    </rPh>
    <rPh sb="2" eb="5">
      <t>クウキベン</t>
    </rPh>
    <rPh sb="5" eb="6">
      <t>ツ</t>
    </rPh>
    <rPh sb="6" eb="8">
      <t>チカ</t>
    </rPh>
    <rPh sb="8" eb="9">
      <t>シキ</t>
    </rPh>
    <rPh sb="9" eb="12">
      <t>ショウカセン</t>
    </rPh>
    <phoneticPr fontId="1"/>
  </si>
  <si>
    <t>排気弁付地下式消火栓</t>
    <rPh sb="0" eb="3">
      <t>ハイキベン</t>
    </rPh>
    <rPh sb="3" eb="4">
      <t>ツ</t>
    </rPh>
    <rPh sb="4" eb="7">
      <t>チカシキ</t>
    </rPh>
    <rPh sb="7" eb="10">
      <t>ショウカセン</t>
    </rPh>
    <phoneticPr fontId="1"/>
  </si>
  <si>
    <t>角田鉄工（株）</t>
    <phoneticPr fontId="1"/>
  </si>
  <si>
    <t>022F0101</t>
    <phoneticPr fontId="1"/>
  </si>
  <si>
    <t>022A0506</t>
    <phoneticPr fontId="1"/>
  </si>
  <si>
    <t>022A0505</t>
    <phoneticPr fontId="1"/>
  </si>
  <si>
    <t>022A0504</t>
    <phoneticPr fontId="1"/>
  </si>
  <si>
    <t>022A0503</t>
    <phoneticPr fontId="1"/>
  </si>
  <si>
    <t>022A0502</t>
    <phoneticPr fontId="1"/>
  </si>
  <si>
    <t>022A0501</t>
    <phoneticPr fontId="1"/>
  </si>
  <si>
    <t>022A0101</t>
    <phoneticPr fontId="1"/>
  </si>
  <si>
    <t>022A0102</t>
  </si>
  <si>
    <t>022A0103</t>
  </si>
  <si>
    <t>022A0104</t>
  </si>
  <si>
    <t>022A0105</t>
  </si>
  <si>
    <t>022A0106</t>
  </si>
  <si>
    <t>022A0107</t>
    <phoneticPr fontId="1"/>
  </si>
  <si>
    <t>022A0108</t>
  </si>
  <si>
    <t>022A0109</t>
    <phoneticPr fontId="1"/>
  </si>
  <si>
    <t>022A0110</t>
    <phoneticPr fontId="1"/>
  </si>
  <si>
    <t>φ25</t>
    <phoneticPr fontId="1"/>
  </si>
  <si>
    <t>φ75</t>
    <phoneticPr fontId="1"/>
  </si>
  <si>
    <t>φ20</t>
    <phoneticPr fontId="1"/>
  </si>
  <si>
    <t>022A0401</t>
    <phoneticPr fontId="1"/>
  </si>
  <si>
    <t>022A0201</t>
    <phoneticPr fontId="1"/>
  </si>
  <si>
    <t>022V0103</t>
    <phoneticPr fontId="1"/>
  </si>
  <si>
    <t>022V0104</t>
    <phoneticPr fontId="1"/>
  </si>
  <si>
    <t>022V0303</t>
    <phoneticPr fontId="1"/>
  </si>
  <si>
    <t>022V0302</t>
    <phoneticPr fontId="1"/>
  </si>
  <si>
    <t>022V0204</t>
    <phoneticPr fontId="1"/>
  </si>
  <si>
    <t>022V0301</t>
    <phoneticPr fontId="1"/>
  </si>
  <si>
    <t>022V0202</t>
    <phoneticPr fontId="1"/>
  </si>
  <si>
    <t>022V0201</t>
    <phoneticPr fontId="1"/>
  </si>
  <si>
    <t>022V0102</t>
    <phoneticPr fontId="1"/>
  </si>
  <si>
    <t>022V0101</t>
    <phoneticPr fontId="1"/>
  </si>
  <si>
    <t>045W0102</t>
    <phoneticPr fontId="1"/>
  </si>
  <si>
    <t>045W0101</t>
  </si>
  <si>
    <t>信越ポリマー（株）</t>
    <phoneticPr fontId="1"/>
  </si>
  <si>
    <t>（株）キッツエスジーエス</t>
  </si>
  <si>
    <t>（株）キッツエスジーエス</t>
    <phoneticPr fontId="1"/>
  </si>
  <si>
    <t>GX形ダクタイル鋳鉄管</t>
    <phoneticPr fontId="1"/>
  </si>
  <si>
    <t>異形管類</t>
    <phoneticPr fontId="1"/>
  </si>
  <si>
    <t>接合部品類</t>
    <phoneticPr fontId="1"/>
  </si>
  <si>
    <t>NS形ダクタイル鋳鉄管</t>
    <phoneticPr fontId="1"/>
  </si>
  <si>
    <t>S50形ダクタイル鋳鉄管</t>
    <phoneticPr fontId="1"/>
  </si>
  <si>
    <t>K形ダクタイル鋳鉄管</t>
    <phoneticPr fontId="1"/>
  </si>
  <si>
    <t>ﾌﾗﾝｼﾞｶﾞｽｹｯﾄ</t>
    <phoneticPr fontId="1"/>
  </si>
  <si>
    <t>フランジ類</t>
    <phoneticPr fontId="1"/>
  </si>
  <si>
    <t>サンドエロージョン　対策シート</t>
    <rPh sb="10" eb="12">
      <t>タイサク</t>
    </rPh>
    <phoneticPr fontId="1"/>
  </si>
  <si>
    <t>水道配水用ポリエチレン管</t>
    <rPh sb="0" eb="1">
      <t>スイ</t>
    </rPh>
    <phoneticPr fontId="1"/>
  </si>
  <si>
    <t>水道配水用ポリエチレン管</t>
    <phoneticPr fontId="1"/>
  </si>
  <si>
    <t>ﾎﾟﾘｴﾁﾚﾝ管用耐震性能強化型金属継手
(挿込形)</t>
    <rPh sb="7" eb="8">
      <t>カン</t>
    </rPh>
    <rPh sb="8" eb="9">
      <t>ヨウ</t>
    </rPh>
    <rPh sb="9" eb="11">
      <t>タイシン</t>
    </rPh>
    <rPh sb="11" eb="13">
      <t>セイノウ</t>
    </rPh>
    <rPh sb="13" eb="15">
      <t>キョウカ</t>
    </rPh>
    <rPh sb="15" eb="16">
      <t>ガタ</t>
    </rPh>
    <rPh sb="16" eb="18">
      <t>キンゾク</t>
    </rPh>
    <rPh sb="18" eb="19">
      <t>ツギ</t>
    </rPh>
    <rPh sb="19" eb="20">
      <t>テ</t>
    </rPh>
    <rPh sb="22" eb="23">
      <t>サ</t>
    </rPh>
    <rPh sb="23" eb="24">
      <t>コ</t>
    </rPh>
    <rPh sb="24" eb="25">
      <t>カタ</t>
    </rPh>
    <phoneticPr fontId="1"/>
  </si>
  <si>
    <t>水道用ﾎﾟﾘｴﾁﾚﾝ管砲金製耐震強化型ｿｹｯﾄ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phoneticPr fontId="1"/>
  </si>
  <si>
    <t>耐震性能強化型ﾎﾟﾘﾜﾝ継手ｿｹｯﾄ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</si>
  <si>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挿込形　ｲﾝｺｱ含む</t>
    <rPh sb="0" eb="1">
      <t>ソウ</t>
    </rPh>
    <rPh sb="1" eb="2">
      <t>コミ</t>
    </rPh>
    <rPh sb="2" eb="3">
      <t>カタ</t>
    </rPh>
    <rPh sb="8" eb="9">
      <t>フク</t>
    </rPh>
    <phoneticPr fontId="1"/>
  </si>
  <si>
    <t>H</t>
    <phoneticPr fontId="1"/>
  </si>
  <si>
    <t>Pﾜﾝ継手S型ｿｹｯﾄ</t>
    <rPh sb="3" eb="5">
      <t>ツギテ</t>
    </rPh>
    <rPh sb="6" eb="7">
      <t>カタ</t>
    </rPh>
    <phoneticPr fontId="1"/>
  </si>
  <si>
    <t>ｵﾈｼﾞ付ｿｹｯﾄ</t>
    <phoneticPr fontId="1"/>
  </si>
  <si>
    <t>水道用ﾎﾟﾘｴﾁﾚﾝ管砲金製耐震強化型ｵﾈｼﾞ付ｿｹｯﾄ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23" eb="24">
      <t>ツ</t>
    </rPh>
    <phoneticPr fontId="1"/>
  </si>
  <si>
    <t>耐震性能強化型ﾎﾟﾘﾜﾝ継手ｵｽｱﾀﾞﾌﾟﾀｰ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</si>
  <si>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管端防食ｺｱ対応型</t>
    <rPh sb="0" eb="1">
      <t>カン</t>
    </rPh>
    <phoneticPr fontId="1"/>
  </si>
  <si>
    <t>Pﾜﾝ継手S型おねじ付ｿｹｯﾄ</t>
    <rPh sb="3" eb="5">
      <t>ツギテ</t>
    </rPh>
    <rPh sb="6" eb="7">
      <t>カタ</t>
    </rPh>
    <rPh sb="10" eb="11">
      <t>ツキ</t>
    </rPh>
    <phoneticPr fontId="1"/>
  </si>
  <si>
    <t>ﾒﾈｼﾞ付ｿｹｯﾄ</t>
    <phoneticPr fontId="1"/>
  </si>
  <si>
    <t>水道用ﾎﾟﾘｴﾁﾚﾝ管砲金製耐震強化型ﾒﾈｼﾞ付ｿｹｯﾄ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23" eb="24">
      <t>ツ</t>
    </rPh>
    <phoneticPr fontId="1"/>
  </si>
  <si>
    <t>耐震性能強化型ﾎﾟﾘﾜﾝ継手ﾒｽｱﾀﾞﾌﾟﾀｰ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</si>
  <si>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Pﾜﾝ継手S型めねじ付ｿｹｯﾄ</t>
    <rPh sb="3" eb="5">
      <t>ツギテ</t>
    </rPh>
    <rPh sb="6" eb="7">
      <t>カタ</t>
    </rPh>
    <rPh sb="10" eb="11">
      <t>ツキ</t>
    </rPh>
    <phoneticPr fontId="1"/>
  </si>
  <si>
    <t>ｴﾙﾎﾞ</t>
    <phoneticPr fontId="1"/>
  </si>
  <si>
    <t>水道用ﾎﾟﾘｴﾁﾚﾝ管砲金製耐震強化型ｴﾙﾎﾞ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phoneticPr fontId="1"/>
  </si>
  <si>
    <t>耐震性能強化型ﾎﾟﾘﾜﾝ継手ｴﾙﾎﾞ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</si>
  <si>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Pﾜﾝ継手S型ｴﾙﾎﾞ</t>
    <rPh sb="3" eb="5">
      <t>ツギテ</t>
    </rPh>
    <rPh sb="6" eb="7">
      <t>カタ</t>
    </rPh>
    <phoneticPr fontId="1"/>
  </si>
  <si>
    <t>回転ｵｽｴﾙﾎﾞ</t>
  </si>
  <si>
    <t>水道用ﾎﾟﾘｴﾁﾚﾝ管砲金製耐震強化型回転ｵｽｴﾙﾎﾞ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19" eb="21">
      <t>カイテン</t>
    </rPh>
    <phoneticPr fontId="1"/>
  </si>
  <si>
    <t>耐震性能強化型ﾎﾟﾘﾜﾝ継手回転式ｵｽｴﾙﾎﾞ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カイテン</t>
    </rPh>
    <rPh sb="16" eb="17">
      <t>シキ</t>
    </rPh>
    <phoneticPr fontId="1"/>
  </si>
  <si>
    <t>φ20・φ25・φ50</t>
    <phoneticPr fontId="1"/>
  </si>
  <si>
    <t>Pﾜﾝ継手S型90°ｵｽｴﾙﾎﾞ回転型</t>
    <rPh sb="3" eb="5">
      <t>ツギテ</t>
    </rPh>
    <rPh sb="6" eb="7">
      <t>カタ</t>
    </rPh>
    <rPh sb="16" eb="18">
      <t>カイテン</t>
    </rPh>
    <rPh sb="18" eb="19">
      <t>カタ</t>
    </rPh>
    <phoneticPr fontId="1"/>
  </si>
  <si>
    <t>φ25～φ50</t>
    <phoneticPr fontId="1"/>
  </si>
  <si>
    <t>ﾁｰｽﾞ</t>
    <phoneticPr fontId="1"/>
  </si>
  <si>
    <t>水道用ﾎﾟﾘｴﾁﾚﾝ管砲金製耐震強化型ﾁｰｽﾞ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phoneticPr fontId="1"/>
  </si>
  <si>
    <t>耐震性能強化型ﾎﾟﾘﾜﾝ継手ﾁｰｽﾞ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</si>
  <si>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Pﾜﾝ継手S型ﾁｰｽﾞ</t>
    <rPh sb="3" eb="5">
      <t>ツギテ</t>
    </rPh>
    <rPh sb="6" eb="7">
      <t>カタ</t>
    </rPh>
    <phoneticPr fontId="1"/>
  </si>
  <si>
    <t>分･止水栓用ｿｹｯﾄ</t>
    <phoneticPr fontId="1"/>
  </si>
  <si>
    <t>水道用ﾎﾟﾘｴﾁﾚﾝ管砲金製耐震強化型分･止水栓用ｿｹｯﾄ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19" eb="20">
      <t>ブン</t>
    </rPh>
    <rPh sb="21" eb="23">
      <t>シスイ</t>
    </rPh>
    <rPh sb="23" eb="24">
      <t>セン</t>
    </rPh>
    <rPh sb="24" eb="25">
      <t>ヨウ</t>
    </rPh>
    <phoneticPr fontId="1"/>
  </si>
  <si>
    <t>耐震性能強化型ﾎﾟﾘﾜﾝ継手分止水栓用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9">
      <t>ブンシスイセンヨウ</t>
    </rPh>
    <phoneticPr fontId="1"/>
  </si>
  <si>
    <t>Pﾜﾝ継手S型分･止水栓用ｿｹｯﾄ</t>
    <rPh sb="3" eb="5">
      <t>ツギテ</t>
    </rPh>
    <rPh sb="6" eb="7">
      <t>カタ</t>
    </rPh>
    <rPh sb="7" eb="8">
      <t>ブン</t>
    </rPh>
    <rPh sb="9" eb="12">
      <t>シスイセン</t>
    </rPh>
    <rPh sb="12" eb="13">
      <t>ヨウ</t>
    </rPh>
    <phoneticPr fontId="1"/>
  </si>
  <si>
    <t>水道用ﾎﾟﾘｴﾁﾚﾝ管砲金製耐震強化型ﾒｰﾀｰ用ｿｹｯﾄ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3" eb="24">
      <t>ヨウ</t>
    </rPh>
    <phoneticPr fontId="1"/>
  </si>
  <si>
    <t>耐震性能強化型ﾎﾟﾘﾜﾝ継手ﾒｰﾀ用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</si>
  <si>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Pﾜﾝ継手S型ﾒｰﾀｰ用ｿｹｯﾄ</t>
    <rPh sb="3" eb="5">
      <t>ツギテ</t>
    </rPh>
    <rPh sb="6" eb="7">
      <t>カタ</t>
    </rPh>
    <rPh sb="11" eb="12">
      <t>ヨウ</t>
    </rPh>
    <phoneticPr fontId="1"/>
  </si>
  <si>
    <t>径違いｿｹｯﾄ</t>
    <phoneticPr fontId="1"/>
  </si>
  <si>
    <t>水道用ﾎﾟﾘｴﾁﾚﾝ管砲金製耐震強化型異径ｿｹｯﾄ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19" eb="21">
      <t>イケイ</t>
    </rPh>
    <phoneticPr fontId="1"/>
  </si>
  <si>
    <t>耐震性能強化型ﾎﾟﾘﾜﾝ継手異径ｿｹｯﾄ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イケイ</t>
    </rPh>
    <phoneticPr fontId="1"/>
  </si>
  <si>
    <t>φ20～φ50×φ13～φ40</t>
    <phoneticPr fontId="1"/>
  </si>
  <si>
    <t>Pﾜﾝ継手S型ｿｹｯﾄ異径</t>
    <rPh sb="3" eb="5">
      <t>ツギテ</t>
    </rPh>
    <rPh sb="6" eb="7">
      <t>カタ</t>
    </rPh>
    <rPh sb="11" eb="13">
      <t>イケイ</t>
    </rPh>
    <phoneticPr fontId="1"/>
  </si>
  <si>
    <t>ﾎﾟﾘｴﾁﾚﾝ管用耐震性能強化型金属継手
(挿込形)</t>
    <phoneticPr fontId="1"/>
  </si>
  <si>
    <t>径違いﾁｰｽﾞ</t>
    <phoneticPr fontId="1"/>
  </si>
  <si>
    <t>水道用ﾎﾟﾘｴﾁﾚﾝ管砲金製耐震強化型異径ﾁｰｽﾞ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19" eb="21">
      <t>イケイ</t>
    </rPh>
    <phoneticPr fontId="1"/>
  </si>
  <si>
    <t>耐震性能強化型ﾎﾟﾘﾜﾝ継手異径ﾁｰｽﾞ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イケイ</t>
    </rPh>
    <phoneticPr fontId="1"/>
  </si>
  <si>
    <t>Pﾜﾝ継手S型ﾁｰｽﾞ異径</t>
    <rPh sb="3" eb="5">
      <t>ツギテ</t>
    </rPh>
    <rPh sb="6" eb="7">
      <t>カタ</t>
    </rPh>
    <rPh sb="11" eb="13">
      <t>イケイ</t>
    </rPh>
    <phoneticPr fontId="1"/>
  </si>
  <si>
    <t>径違いﾒｰﾀｰ用ｿｹｯﾄ</t>
    <phoneticPr fontId="1"/>
  </si>
  <si>
    <t>水道用ﾎﾟﾘｴﾁﾚﾝ管砲金製耐震強化型ﾒｰﾀｰ用異径ｿｹｯﾄ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3" eb="24">
      <t>ヨウ</t>
    </rPh>
    <rPh sb="24" eb="26">
      <t>イケイ</t>
    </rPh>
    <phoneticPr fontId="1"/>
  </si>
  <si>
    <t>耐震性能強化型ﾎﾟﾘﾜﾝ継手異径ﾒｰﾀ用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イケイ</t>
    </rPh>
    <phoneticPr fontId="1"/>
  </si>
  <si>
    <t>φ13～φ25×φ13P～φ25P</t>
    <phoneticPr fontId="1"/>
  </si>
  <si>
    <t>Pﾜﾝ継手S型ﾒｰﾀｰ用ｿｹｯﾄ異径</t>
    <rPh sb="3" eb="5">
      <t>ツギテ</t>
    </rPh>
    <rPh sb="6" eb="7">
      <t>カタ</t>
    </rPh>
    <rPh sb="11" eb="12">
      <t>ヨウ</t>
    </rPh>
    <rPh sb="16" eb="18">
      <t>イケイ</t>
    </rPh>
    <phoneticPr fontId="1"/>
  </si>
  <si>
    <t>異種管ｿｹｯﾄ</t>
    <rPh sb="0" eb="2">
      <t>イシュ</t>
    </rPh>
    <rPh sb="2" eb="3">
      <t>カン</t>
    </rPh>
    <phoneticPr fontId="1"/>
  </si>
  <si>
    <t>水道用ﾎﾟﾘｴﾁﾚﾝ管砲金製耐震強化型異種管用ｿｹｯﾄ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0" eb="21">
      <t>カン</t>
    </rPh>
    <rPh sb="21" eb="22">
      <t>ヨウ</t>
    </rPh>
    <rPh sb="22" eb="26">
      <t>ソケット</t>
    </rPh>
    <phoneticPr fontId="1"/>
  </si>
  <si>
    <t>耐震性能強化型ﾎﾟﾘﾜﾝ継手PVｿｹｯﾄ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</si>
  <si>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Pﾜﾝ継手S型HI-PE用ｿｹｯﾄ</t>
    <rPh sb="3" eb="5">
      <t>ツギテ</t>
    </rPh>
    <rPh sb="6" eb="7">
      <t>カタ</t>
    </rPh>
    <rPh sb="12" eb="13">
      <t>ヨウ</t>
    </rPh>
    <phoneticPr fontId="1"/>
  </si>
  <si>
    <t>塩ﾋﾞ×ﾎﾟﾘｴﾁﾚﾝ管</t>
    <rPh sb="0" eb="1">
      <t>エン</t>
    </rPh>
    <rPh sb="11" eb="12">
      <t>カン</t>
    </rPh>
    <phoneticPr fontId="1"/>
  </si>
  <si>
    <t>水道用ﾎﾟﾘｴﾁﾚﾝ管砲金製耐震強化型異種管用ｴﾙﾎﾞ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0" eb="21">
      <t>カン</t>
    </rPh>
    <rPh sb="21" eb="22">
      <t>ヨウ</t>
    </rPh>
    <rPh sb="22" eb="25">
      <t>エルボ</t>
    </rPh>
    <phoneticPr fontId="1"/>
  </si>
  <si>
    <t>耐震性能強化型ﾎﾟﾘﾜﾝ継手PVｴﾙﾎﾞ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phoneticPr fontId="1"/>
  </si>
  <si>
    <t>異種管ｴﾙﾎﾞ</t>
    <rPh sb="0" eb="2">
      <t>イシュ</t>
    </rPh>
    <rPh sb="2" eb="3">
      <t>カン</t>
    </rPh>
    <phoneticPr fontId="1"/>
  </si>
  <si>
    <t>異種管径違いｿｹｯﾄ</t>
    <rPh sb="0" eb="2">
      <t>イシュ</t>
    </rPh>
    <rPh sb="2" eb="3">
      <t>カン</t>
    </rPh>
    <rPh sb="3" eb="5">
      <t>ケイチガ</t>
    </rPh>
    <phoneticPr fontId="1"/>
  </si>
  <si>
    <t>水道用ﾎﾟﾘｴﾁﾚﾝ管砲金製耐震強化型異種管用異径ｿｹｯﾄ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0" eb="21">
      <t>カン</t>
    </rPh>
    <rPh sb="21" eb="22">
      <t>ヨウ</t>
    </rPh>
    <rPh sb="22" eb="24">
      <t>イケイ</t>
    </rPh>
    <rPh sb="24" eb="28">
      <t>ソケット</t>
    </rPh>
    <phoneticPr fontId="1"/>
  </si>
  <si>
    <t>耐震性能強化型ﾎﾟﾘﾜﾝ継手異径PVｿｹｯﾄ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イケイ</t>
    </rPh>
    <phoneticPr fontId="1"/>
  </si>
  <si>
    <t>φ20P・φ25P×φ13V・φ20V</t>
    <phoneticPr fontId="1"/>
  </si>
  <si>
    <t>Pﾜﾝ継手S型HI-PE用ｿｹｯﾄ異径</t>
    <rPh sb="3" eb="5">
      <t>ツギテ</t>
    </rPh>
    <rPh sb="6" eb="7">
      <t>カタ</t>
    </rPh>
    <rPh sb="12" eb="13">
      <t>ヨウ</t>
    </rPh>
    <rPh sb="17" eb="19">
      <t>イケイ</t>
    </rPh>
    <phoneticPr fontId="1"/>
  </si>
  <si>
    <t>φ13～φ25×φ13V・φ20V</t>
    <phoneticPr fontId="1"/>
  </si>
  <si>
    <t>異種管径違いｴﾙﾎﾞ</t>
    <rPh sb="0" eb="2">
      <t>イシュ</t>
    </rPh>
    <rPh sb="2" eb="3">
      <t>カン</t>
    </rPh>
    <rPh sb="3" eb="5">
      <t>ケイチガ</t>
    </rPh>
    <phoneticPr fontId="1"/>
  </si>
  <si>
    <t>水道用ﾎﾟﾘｴﾁﾚﾝ管砲金製耐震強化型異種管用異径ｴﾙﾎﾞ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0" eb="21">
      <t>カン</t>
    </rPh>
    <rPh sb="21" eb="22">
      <t>ヨウ</t>
    </rPh>
    <rPh sb="22" eb="24">
      <t>イケイ</t>
    </rPh>
    <rPh sb="24" eb="27">
      <t>エルボ</t>
    </rPh>
    <phoneticPr fontId="1"/>
  </si>
  <si>
    <t>耐震性能強化型ﾎﾟﾘﾜﾝ継手異径PVｴﾙﾎﾞ</t>
    <rPh sb="0" eb="2">
      <t>タイシン</t>
    </rPh>
    <rPh sb="2" eb="4">
      <t>セイノウ</t>
    </rPh>
    <rPh sb="4" eb="6">
      <t>キョウカ</t>
    </rPh>
    <rPh sb="6" eb="7">
      <t>ガタ</t>
    </rPh>
    <rPh sb="12" eb="14">
      <t>ツギテ</t>
    </rPh>
    <rPh sb="14" eb="16">
      <t>イケイ</t>
    </rPh>
    <phoneticPr fontId="1"/>
  </si>
  <si>
    <t>φ20P×φ13V</t>
    <phoneticPr fontId="1"/>
  </si>
  <si>
    <t>ﾎﾟﾘｴﾁﾚﾝ管用耐震性能強化型金属継手
(締付形)</t>
    <rPh sb="22" eb="24">
      <t>シメツケ</t>
    </rPh>
    <phoneticPr fontId="1"/>
  </si>
  <si>
    <t>水道用ﾎﾟﾘｴﾁﾚﾝ管砲金製耐震強化型ｴﾙﾎﾞ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phoneticPr fontId="1"/>
  </si>
  <si>
    <t>締付形　ｲﾝｺｱ含む</t>
    <rPh sb="0" eb="2">
      <t>シメツ</t>
    </rPh>
    <rPh sb="2" eb="3">
      <t>カタ</t>
    </rPh>
    <rPh sb="8" eb="9">
      <t>フク</t>
    </rPh>
    <phoneticPr fontId="1"/>
  </si>
  <si>
    <t>水道用ﾎﾟﾘｴﾁﾚﾝ管金属継手（PE継手S型）ｿｹｯﾄ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phoneticPr fontId="1"/>
  </si>
  <si>
    <t>NPJX　ｿｹｯﾄ</t>
    <phoneticPr fontId="1"/>
  </si>
  <si>
    <t>水道用ﾎﾟﾘｴﾁﾚﾝ管砲金製耐震強化型ｵﾈｼﾞ付ｿｹｯﾄ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3" eb="24">
      <t>ツ</t>
    </rPh>
    <phoneticPr fontId="1"/>
  </si>
  <si>
    <t>水道用ﾎﾟﾘｴﾁﾚﾝ管金属継手（PE継手S型）おねじ付ｿｹｯﾄ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ツキ</t>
    </rPh>
    <phoneticPr fontId="1"/>
  </si>
  <si>
    <t>NPJX　おねじ</t>
    <phoneticPr fontId="1"/>
  </si>
  <si>
    <t>水道用ﾎﾟﾘｴﾁﾚﾝ管砲金製耐震強化型ﾒﾈｼﾞ付ｿｹｯﾄ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3" eb="24">
      <t>ツ</t>
    </rPh>
    <phoneticPr fontId="1"/>
  </si>
  <si>
    <t>水道用ﾎﾟﾘｴﾁﾚﾝ管金属継手（PE継手S型）めねじ付ｿｹｯﾄ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ツキ</t>
    </rPh>
    <phoneticPr fontId="1"/>
  </si>
  <si>
    <t>NPJX　めねじ</t>
    <phoneticPr fontId="1"/>
  </si>
  <si>
    <t>水道用ﾎﾟﾘｴﾁﾚﾝ管金属継手（PE継手S型）ｴﾙﾎﾞ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phoneticPr fontId="1"/>
  </si>
  <si>
    <t>NPJX　ｴﾙﾎﾞ</t>
    <phoneticPr fontId="1"/>
  </si>
  <si>
    <t>水道用ﾎﾟﾘｴﾁﾚﾝ管砲金製耐震強化型45°ｴﾙﾎﾞ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phoneticPr fontId="1"/>
  </si>
  <si>
    <t>45°ｴﾙﾎﾞ</t>
    <phoneticPr fontId="1"/>
  </si>
  <si>
    <t>水道用ﾎﾟﾘｴﾁﾚﾝ管金属継手（PE継手S型）45°ｴﾙﾎﾞ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phoneticPr fontId="1"/>
  </si>
  <si>
    <t>NPJX　45°ｴﾙﾎﾞ</t>
    <phoneticPr fontId="1"/>
  </si>
  <si>
    <t>水道用ﾎﾟﾘｴﾁﾚﾝ管金属継手（PE継手S型）90°おねじ付ｴﾙﾎﾞ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9" eb="30">
      <t>ツ</t>
    </rPh>
    <phoneticPr fontId="1"/>
  </si>
  <si>
    <t>水道用ﾎﾟﾘｴﾁﾚﾝ管金属継手（PE継手S型）ﾁｰｽﾞ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phoneticPr fontId="1"/>
  </si>
  <si>
    <t>NPJX　ﾁｰｽﾞ</t>
    <phoneticPr fontId="1"/>
  </si>
  <si>
    <t>水道用ﾎﾟﾘｴﾁﾚﾝ管金属継手（PE継手S型）分･止水栓用ｿｹｯﾄ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3" eb="24">
      <t>ブン</t>
    </rPh>
    <rPh sb="25" eb="28">
      <t>シスイセン</t>
    </rPh>
    <rPh sb="28" eb="29">
      <t>ヨウ</t>
    </rPh>
    <phoneticPr fontId="1"/>
  </si>
  <si>
    <t>NPJX　分止水栓用</t>
    <rPh sb="5" eb="9">
      <t>ブンシスイセン</t>
    </rPh>
    <rPh sb="9" eb="10">
      <t>ヨウ</t>
    </rPh>
    <phoneticPr fontId="1"/>
  </si>
  <si>
    <t>水道用ﾎﾟﾘｴﾁﾚﾝ管金属継手（PE継手S型）ﾒｰﾀ用ｿｹｯﾄ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ヨウ</t>
    </rPh>
    <phoneticPr fontId="1"/>
  </si>
  <si>
    <t>NPJX　ﾒｰﾀ用</t>
    <rPh sb="8" eb="9">
      <t>ヨウ</t>
    </rPh>
    <phoneticPr fontId="1"/>
  </si>
  <si>
    <t>水道用ﾎﾟﾘｴﾁﾚﾝ管金属継手（PE継手S型）異径ｿｹｯﾄ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3" eb="25">
      <t>イケイ</t>
    </rPh>
    <phoneticPr fontId="1"/>
  </si>
  <si>
    <t>水道用ﾎﾟﾘｴﾁﾚﾝ管金属継手（PE継手S型）異径ﾁｰｽﾞ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3" eb="25">
      <t>イケイ</t>
    </rPh>
    <phoneticPr fontId="1"/>
  </si>
  <si>
    <t>φ13M～φ40M×φ13P～φ25P</t>
    <phoneticPr fontId="1"/>
  </si>
  <si>
    <t>径違い分･止水栓用ｿｹｯﾄ</t>
    <rPh sb="0" eb="2">
      <t>ケイチガ</t>
    </rPh>
    <phoneticPr fontId="1"/>
  </si>
  <si>
    <t>水道用ﾎﾟﾘｴﾁﾚﾝ管砲金製耐震強化型分･止水栓用異径ｿｹｯﾄ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19" eb="20">
      <t>ブン</t>
    </rPh>
    <rPh sb="21" eb="23">
      <t>シスイ</t>
    </rPh>
    <rPh sb="23" eb="24">
      <t>セン</t>
    </rPh>
    <rPh sb="24" eb="25">
      <t>ヨウ</t>
    </rPh>
    <rPh sb="25" eb="27">
      <t>イケイ</t>
    </rPh>
    <phoneticPr fontId="1"/>
  </si>
  <si>
    <t>水道用ﾎﾟﾘｴﾁﾚﾝ管金属継手（PE継手S型）分･止水栓用異径ｿｹｯﾄ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3" eb="24">
      <t>ブン</t>
    </rPh>
    <rPh sb="25" eb="28">
      <t>シスイセン</t>
    </rPh>
    <rPh sb="28" eb="29">
      <t>ヨウ</t>
    </rPh>
    <rPh sb="29" eb="31">
      <t>イケイ</t>
    </rPh>
    <phoneticPr fontId="1"/>
  </si>
  <si>
    <t>φ20・φ25×φ13P</t>
    <phoneticPr fontId="1"/>
  </si>
  <si>
    <t>φ13・φ25×φ20P</t>
    <phoneticPr fontId="1"/>
  </si>
  <si>
    <t>径違いｵﾈｼﾞ付ｿｹｯﾄ</t>
    <rPh sb="0" eb="2">
      <t>ケイチガ</t>
    </rPh>
    <phoneticPr fontId="1"/>
  </si>
  <si>
    <t>水道用ﾎﾟﾘｴﾁﾚﾝ管砲金製耐震強化型ｵﾈｼﾞ付異径ｿｹｯﾄ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9">
      <t>タイシンキョウカガタ</t>
    </rPh>
    <rPh sb="23" eb="24">
      <t>ツ</t>
    </rPh>
    <rPh sb="24" eb="26">
      <t>イケイ</t>
    </rPh>
    <phoneticPr fontId="1"/>
  </si>
  <si>
    <t>水道用ﾎﾟﾘｴﾁﾚﾝ管金属継手（PE継手S型）おねじ付ｿｹｯﾄ異径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ツキ</t>
    </rPh>
    <rPh sb="31" eb="33">
      <t>イケイ</t>
    </rPh>
    <phoneticPr fontId="1"/>
  </si>
  <si>
    <t>φ20×φ13P・φ50×φ40P</t>
    <phoneticPr fontId="1"/>
  </si>
  <si>
    <t>ｵﾈｼﾞ付ｴﾙﾎﾞ</t>
    <rPh sb="4" eb="5">
      <t>ツ</t>
    </rPh>
    <phoneticPr fontId="1"/>
  </si>
  <si>
    <t>水道用ﾎﾟﾘｴﾁﾚﾝ管砲金製耐震強化型ｵﾈｼﾞ付ｴﾙﾎﾞ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23" eb="24">
      <t>ツ</t>
    </rPh>
    <phoneticPr fontId="1"/>
  </si>
  <si>
    <t>水道用ﾎﾟﾘｴﾁﾚﾝ管金属継手（PE継手S型）おねじ付ｴﾙﾎﾞ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ツ</t>
    </rPh>
    <phoneticPr fontId="1"/>
  </si>
  <si>
    <t>NPJX　おねじ付ｴﾙﾎﾞ</t>
    <rPh sb="8" eb="9">
      <t>ツ</t>
    </rPh>
    <phoneticPr fontId="1"/>
  </si>
  <si>
    <t>ﾒﾈｼﾞ付ｴﾙﾎﾞ</t>
    <rPh sb="4" eb="5">
      <t>ツ</t>
    </rPh>
    <phoneticPr fontId="1"/>
  </si>
  <si>
    <t>水道用ﾎﾟﾘｴﾁﾚﾝ管砲金製耐震強化型ﾒﾈｼﾞ付ｴﾙﾎﾞ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23" eb="24">
      <t>ツ</t>
    </rPh>
    <phoneticPr fontId="1"/>
  </si>
  <si>
    <t>水道用ﾎﾟﾘｴﾁﾚﾝ管金属継手（PE継手S型）めねじ付ｴﾙﾎﾞ</t>
    <rPh sb="0" eb="3">
      <t>スイドウヨウ</t>
    </rPh>
    <rPh sb="10" eb="11">
      <t>カン</t>
    </rPh>
    <rPh sb="11" eb="13">
      <t>キンゾク</t>
    </rPh>
    <rPh sb="13" eb="15">
      <t>ツギテ</t>
    </rPh>
    <rPh sb="18" eb="20">
      <t>ツギテ</t>
    </rPh>
    <rPh sb="21" eb="22">
      <t>カタ</t>
    </rPh>
    <rPh sb="26" eb="27">
      <t>ツ</t>
    </rPh>
    <phoneticPr fontId="1"/>
  </si>
  <si>
    <t>NPJX　めねじ付ｴﾙﾎﾞ</t>
    <rPh sb="8" eb="9">
      <t>ツ</t>
    </rPh>
    <phoneticPr fontId="1"/>
  </si>
  <si>
    <t>NOJX2　ｿｹｯﾄ</t>
    <phoneticPr fontId="1"/>
  </si>
  <si>
    <t>挿入形　ｲﾝｺｱ内臓型</t>
    <rPh sb="0" eb="2">
      <t>ソウニュウ</t>
    </rPh>
    <rPh sb="2" eb="3">
      <t>カタ</t>
    </rPh>
    <rPh sb="8" eb="10">
      <t>ナイゾウ</t>
    </rPh>
    <rPh sb="10" eb="11">
      <t>カタ</t>
    </rPh>
    <phoneticPr fontId="1"/>
  </si>
  <si>
    <t>NOJX2　おねじ</t>
    <phoneticPr fontId="1"/>
  </si>
  <si>
    <t>NOJX2　めねじ</t>
    <phoneticPr fontId="1"/>
  </si>
  <si>
    <t>NOJX2　ｴﾙﾎﾞ</t>
    <phoneticPr fontId="1"/>
  </si>
  <si>
    <t>NOJX2　回転おねじ付ｴﾙﾎﾞ</t>
    <rPh sb="6" eb="8">
      <t>カイテン</t>
    </rPh>
    <rPh sb="11" eb="12">
      <t>ツ</t>
    </rPh>
    <phoneticPr fontId="1"/>
  </si>
  <si>
    <t>13φ～φ50</t>
    <phoneticPr fontId="1"/>
  </si>
  <si>
    <t>NOJX2　ﾁｰｽﾞ</t>
    <phoneticPr fontId="1"/>
  </si>
  <si>
    <t>NOJX2　分止水栓用</t>
    <rPh sb="6" eb="10">
      <t>ブンシスイセン</t>
    </rPh>
    <rPh sb="10" eb="11">
      <t>ヨウ</t>
    </rPh>
    <phoneticPr fontId="1"/>
  </si>
  <si>
    <t>NOJX2　ﾒｰﾀ用</t>
    <rPh sb="9" eb="10">
      <t>ヨウ</t>
    </rPh>
    <phoneticPr fontId="1"/>
  </si>
  <si>
    <t>φ13P～φ25×φ13M～φ25M</t>
    <phoneticPr fontId="1"/>
  </si>
  <si>
    <t>水道用ﾎﾟﾘｴﾁﾚﾝ管金属継手（KMP継手S型）ｿｹｯﾄ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phoneticPr fontId="1"/>
  </si>
  <si>
    <t>締付形　ｲﾝｺｱ内臓型</t>
    <rPh sb="0" eb="2">
      <t>シメツ</t>
    </rPh>
    <rPh sb="2" eb="3">
      <t>カタ</t>
    </rPh>
    <rPh sb="8" eb="10">
      <t>ナイゾウ</t>
    </rPh>
    <rPh sb="10" eb="11">
      <t>カタ</t>
    </rPh>
    <phoneticPr fontId="1"/>
  </si>
  <si>
    <t>NSPX　ｿｹｯﾄ</t>
    <phoneticPr fontId="1"/>
  </si>
  <si>
    <t>締付形　ｲﾝｺｱ内蔵型</t>
    <rPh sb="0" eb="2">
      <t>シメツ</t>
    </rPh>
    <rPh sb="2" eb="3">
      <t>カタ</t>
    </rPh>
    <rPh sb="8" eb="11">
      <t>ナイゾウガタ</t>
    </rPh>
    <phoneticPr fontId="1"/>
  </si>
  <si>
    <t>水道用ﾎﾟﾘｴﾁﾚﾝ管金属継手（KMP継手S型）おねじ付ｿｹｯﾄ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7" eb="28">
      <t>ツキ</t>
    </rPh>
    <phoneticPr fontId="1"/>
  </si>
  <si>
    <t>NSPX　おねじ</t>
    <phoneticPr fontId="1"/>
  </si>
  <si>
    <t>水道用ﾎﾟﾘｴﾁﾚﾝ管金属継手（KMP継手S型）めねじ付ｿｹｯﾄ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7" eb="28">
      <t>ツキ</t>
    </rPh>
    <phoneticPr fontId="1"/>
  </si>
  <si>
    <t>NSPX　めねじ</t>
    <phoneticPr fontId="1"/>
  </si>
  <si>
    <t>水道用ﾎﾟﾘｴﾁﾚﾝ管金属継手（KMP継手S型）ｴﾙﾎﾞ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phoneticPr fontId="1"/>
  </si>
  <si>
    <t>NSPX　ｴﾙﾎﾞ</t>
    <phoneticPr fontId="1"/>
  </si>
  <si>
    <t>水道用ﾎﾟﾘｴﾁﾚﾝ管金属継手（KMP継手S型）ﾁｰｽﾞ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phoneticPr fontId="1"/>
  </si>
  <si>
    <t>NSPX　ﾁｰｽﾞ</t>
    <phoneticPr fontId="1"/>
  </si>
  <si>
    <t>水道用ﾎﾟﾘｴﾁﾚﾝ管砲金製耐震強化型分･止水栓用ｿｹｯﾄ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19" eb="20">
      <t>ブン</t>
    </rPh>
    <rPh sb="21" eb="25">
      <t>シスイセンヨウ</t>
    </rPh>
    <phoneticPr fontId="1"/>
  </si>
  <si>
    <t>水道用ﾎﾟﾘｴﾁﾚﾝ管金属継手（KMP継手S型）分･止水栓用ｿｹｯﾄ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4" eb="25">
      <t>ブン</t>
    </rPh>
    <rPh sb="26" eb="30">
      <t>シスイセンヨウ</t>
    </rPh>
    <phoneticPr fontId="1"/>
  </si>
  <si>
    <t>NSPX　分止水栓用</t>
    <rPh sb="5" eb="10">
      <t>ブンシスイセンヨウ</t>
    </rPh>
    <phoneticPr fontId="1"/>
  </si>
  <si>
    <t>NSPX　ﾒｰﾀ用</t>
    <rPh sb="8" eb="9">
      <t>ヨウ</t>
    </rPh>
    <phoneticPr fontId="1"/>
  </si>
  <si>
    <t>水道用ﾎﾟﾘｴﾁﾚﾝ管金属継手（KMP継手S型）ﾒｰﾀｰ用ｿｹｯﾄ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8" eb="32">
      <t>ソケット</t>
    </rPh>
    <phoneticPr fontId="1"/>
  </si>
  <si>
    <t>水道用ﾎﾟﾘｴﾁﾚﾝ管金属継手（KMP継手S型）ﾒｰﾀｰ用ｿｹｯﾄ異径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8" eb="32">
      <t>ソケット</t>
    </rPh>
    <rPh sb="33" eb="35">
      <t>イケイ</t>
    </rPh>
    <phoneticPr fontId="1"/>
  </si>
  <si>
    <t>φ13～φ50×φ13P～φ40P</t>
    <phoneticPr fontId="1"/>
  </si>
  <si>
    <t>水道用ﾎﾟﾘｴﾁﾚﾝ管金属継手（KMP継手S型）ｿｹｯﾄ異径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8" eb="30">
      <t>イケイ</t>
    </rPh>
    <phoneticPr fontId="1"/>
  </si>
  <si>
    <t>水道用ﾎﾟﾘｴﾁﾚﾝ管砲金製耐震強化型分･止水栓用異径ｿｹｯﾄ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19" eb="20">
      <t>ブン</t>
    </rPh>
    <rPh sb="21" eb="25">
      <t>シスイセンヨウ</t>
    </rPh>
    <rPh sb="25" eb="27">
      <t>イケイ</t>
    </rPh>
    <phoneticPr fontId="1"/>
  </si>
  <si>
    <t>水道用ﾎﾟﾘｴﾁﾚﾝ管金属継手（KMP継手S型）分･止水栓用ｿｹｯﾄ異径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4" eb="25">
      <t>ブン</t>
    </rPh>
    <rPh sb="26" eb="30">
      <t>シスイセンヨウ</t>
    </rPh>
    <rPh sb="34" eb="36">
      <t>イケイ</t>
    </rPh>
    <phoneticPr fontId="1"/>
  </si>
  <si>
    <t>φ20～φ40×φ13P～φ25P</t>
    <phoneticPr fontId="1"/>
  </si>
  <si>
    <t>径違いｵﾈｼﾞ付ｿｹｯﾄ</t>
    <phoneticPr fontId="1"/>
  </si>
  <si>
    <t>水道用ﾎﾟﾘｴﾁﾚﾝ管砲金製耐震強化型ｵﾈｼﾞ付異径ｿｹｯﾄ</t>
    <rPh sb="0" eb="3">
      <t>スイドウヨウ</t>
    </rPh>
    <rPh sb="10" eb="11">
      <t>カン</t>
    </rPh>
    <rPh sb="11" eb="13">
      <t>ホウキン</t>
    </rPh>
    <rPh sb="13" eb="14">
      <t>セイ</t>
    </rPh>
    <rPh sb="14" eb="16">
      <t>タイシン</t>
    </rPh>
    <rPh sb="16" eb="19">
      <t>キョウカガタ</t>
    </rPh>
    <rPh sb="23" eb="24">
      <t>ツ</t>
    </rPh>
    <rPh sb="24" eb="26">
      <t>イケイ</t>
    </rPh>
    <phoneticPr fontId="1"/>
  </si>
  <si>
    <t>水道用ﾎﾟﾘｴﾁﾚﾝ管金属継手（KMP継手S型）おねじ付ｿｹｯﾄ異径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7" eb="28">
      <t>ツキ</t>
    </rPh>
    <rPh sb="32" eb="34">
      <t>イケイ</t>
    </rPh>
    <phoneticPr fontId="1"/>
  </si>
  <si>
    <t>φ13×φ20P・φ20×φ13P</t>
    <phoneticPr fontId="1"/>
  </si>
  <si>
    <t>NSPX　おねじ付ｴﾙﾎﾞ</t>
    <rPh sb="8" eb="9">
      <t>ツ</t>
    </rPh>
    <phoneticPr fontId="1"/>
  </si>
  <si>
    <t>径違いﾁｰｽﾞ</t>
    <phoneticPr fontId="1"/>
  </si>
  <si>
    <t>水道用ﾎﾟﾘｴﾁﾚﾝ管金属継手（KMP継手S型）ﾁｰｽﾞ異径</t>
    <rPh sb="0" eb="3">
      <t>スイドウヨウ</t>
    </rPh>
    <rPh sb="10" eb="11">
      <t>カン</t>
    </rPh>
    <rPh sb="11" eb="13">
      <t>キンゾク</t>
    </rPh>
    <rPh sb="13" eb="15">
      <t>ツギテ</t>
    </rPh>
    <rPh sb="19" eb="21">
      <t>ツギテ</t>
    </rPh>
    <rPh sb="22" eb="23">
      <t>カタ</t>
    </rPh>
    <rPh sb="28" eb="30">
      <t>イケイ</t>
    </rPh>
    <phoneticPr fontId="1"/>
  </si>
  <si>
    <t>水道用二層ポリエチレン管</t>
  </si>
  <si>
    <t>水道用二層ポリエチレン管</t>
    <phoneticPr fontId="1"/>
  </si>
  <si>
    <t>ポリエチレン管用金属継手類</t>
    <phoneticPr fontId="1"/>
  </si>
  <si>
    <t>銅密着ｺｱ</t>
    <rPh sb="0" eb="1">
      <t>ドウ</t>
    </rPh>
    <rPh sb="1" eb="3">
      <t>ミッチャク</t>
    </rPh>
    <phoneticPr fontId="1"/>
  </si>
  <si>
    <t>ﾊﾟｰﾌｪｸﾄｽﾘｰﾌﾞ</t>
    <phoneticPr fontId="1"/>
  </si>
  <si>
    <t>密着ｺｱR</t>
    <rPh sb="0" eb="2">
      <t>ミッチャク</t>
    </rPh>
    <phoneticPr fontId="1"/>
  </si>
  <si>
    <t>密着ｽﾃﾝﾚｽｺｱ</t>
    <rPh sb="0" eb="2">
      <t>ミッチャク</t>
    </rPh>
    <phoneticPr fontId="1"/>
  </si>
  <si>
    <t>SUSｽﾘｰﾌﾞ</t>
    <phoneticPr fontId="1"/>
  </si>
  <si>
    <t>止水栓ﾎﾞｯｸｽ（SF0）</t>
    <rPh sb="0" eb="3">
      <t>シスイセン</t>
    </rPh>
    <phoneticPr fontId="1"/>
  </si>
  <si>
    <t>φ119×H360</t>
    <phoneticPr fontId="1"/>
  </si>
  <si>
    <t>受注者確認</t>
    <rPh sb="0" eb="3">
      <t>ジュチュウシャ</t>
    </rPh>
    <rPh sb="3" eb="5">
      <t>カクニン</t>
    </rPh>
    <phoneticPr fontId="5"/>
  </si>
  <si>
    <t>　　　　 受注者は、記載内容を確認し、□にレをすること。</t>
    <rPh sb="5" eb="8">
      <t>ジュチュウシャ</t>
    </rPh>
    <rPh sb="10" eb="12">
      <t>キサイ</t>
    </rPh>
    <rPh sb="12" eb="14">
      <t>ナイヨウ</t>
    </rPh>
    <rPh sb="15" eb="17">
      <t>カクニン</t>
    </rPh>
    <phoneticPr fontId="5"/>
  </si>
  <si>
    <t>suidou</t>
    <phoneticPr fontId="1"/>
  </si>
  <si>
    <t>様</t>
    <rPh sb="0" eb="1">
      <t>サマ</t>
    </rPh>
    <phoneticPr fontId="1"/>
  </si>
  <si>
    <t>（発注者）</t>
    <rPh sb="1" eb="4">
      <t>ハッチュウシャ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</si>
</sst>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[$-411]ggge&quot;年&quot;m&quot;月&quot;d&quot;日&quot;;@"/>
  </numFmts>
  <fonts count="26">
    <font>
      <sz val="8"/>
      <color theme="1"/>
      <name val="MS 明朝"/>
      <family val="2"/>
      <charset val="128"/>
    </font>
    <font>
      <sz val="6"/>
      <name val="MS 明朝"/>
      <family val="2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MS 明朝"/>
      <family val="3"/>
      <charset val="128"/>
    </font>
    <font>
      <sz val="6"/>
      <name val="MS 明朝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color theme="1"/>
      <name val="MS 明朝"/>
      <family val="2"/>
      <charset val="128"/>
    </font>
    <font>
      <sz val="10"/>
      <color theme="1"/>
      <name val="MS 明朝"/>
      <family val="2"/>
      <charset val="128"/>
    </font>
    <font>
      <u/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MS 明朝"/>
      <family val="2"/>
      <charset val="128"/>
    </font>
    <font>
      <strike/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9" fontId="18" fillId="0" borderId="0" applyFont="0" applyFill="0" applyBorder="0" applyAlignment="0" applyProtection="0">
      <alignment vertical="center"/>
    </xf>
  </cellStyleXfs>
  <cellXfs count="7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alignment vertical="center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 shrinkToFit="1"/>
      <protection locked="0"/>
    </xf>
    <xf numFmtId="176" fontId="2" fillId="0" borderId="1" xfId="0" applyNumberFormat="1" applyFont="1" applyBorder="1" applyAlignment="1" applyProtection="1">
      <alignment horizontal="center" vertical="center" shrinkToFit="1"/>
      <protection locked="0"/>
    </xf>
    <xf numFmtId="176" fontId="2" fillId="0" borderId="19" xfId="0" applyNumberFormat="1" applyFont="1" applyBorder="1" applyAlignment="1" applyProtection="1">
      <alignment horizontal="center" vertical="center" shrinkToFit="1"/>
      <protection locked="0"/>
    </xf>
    <xf numFmtId="177" fontId="2" fillId="0" borderId="1" xfId="0" applyNumberFormat="1" applyFont="1" applyBorder="1" applyAlignment="1" applyProtection="1">
      <alignment horizontal="center" vertical="center" shrinkToFit="1"/>
      <protection locked="0"/>
    </xf>
    <xf numFmtId="177" fontId="2" fillId="0" borderId="19" xfId="0" applyNumberFormat="1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 indent="1" shrinkToFit="1"/>
    </xf>
    <xf numFmtId="0" fontId="8" fillId="0" borderId="0" xfId="0" applyFont="1">
      <alignment vertical="center"/>
    </xf>
    <xf numFmtId="0" fontId="10" fillId="0" borderId="0" xfId="1" applyFont="1">
      <alignment vertical="center"/>
    </xf>
    <xf numFmtId="0" fontId="9" fillId="0" borderId="0" xfId="1" applyFo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10" fillId="0" borderId="0" xfId="1" applyNumberFormat="1" applyFont="1">
      <alignment vertical="center"/>
    </xf>
    <xf numFmtId="0" fontId="10" fillId="0" borderId="18" xfId="1" applyFont="1" applyBorder="1" applyAlignment="1">
      <alignment vertical="center" shrinkToFit="1"/>
    </xf>
    <xf numFmtId="0" fontId="10" fillId="0" borderId="18" xfId="1" applyFont="1" applyBorder="1" applyAlignment="1">
      <alignment horizontal="center" vertical="center" shrinkToFit="1"/>
    </xf>
    <xf numFmtId="0" fontId="10" fillId="0" borderId="18" xfId="1" applyFont="1" applyBorder="1">
      <alignment vertical="center"/>
    </xf>
    <xf numFmtId="0" fontId="10" fillId="0" borderId="0" xfId="1" applyFont="1" applyAlignment="1">
      <alignment vertical="center" shrinkToFit="1"/>
    </xf>
    <xf numFmtId="0" fontId="10" fillId="0" borderId="0" xfId="1" applyFont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22" xfId="1" applyFont="1" applyBorder="1" applyAlignment="1">
      <alignment horizontal="center" vertical="center"/>
    </xf>
    <xf numFmtId="0" fontId="6" fillId="6" borderId="3" xfId="1" applyFont="1" applyFill="1" applyBorder="1" applyAlignment="1">
      <alignment horizontal="center" vertical="center" shrinkToFit="1"/>
    </xf>
    <xf numFmtId="0" fontId="6" fillId="6" borderId="21" xfId="1" applyFont="1" applyFill="1" applyBorder="1" applyAlignment="1">
      <alignment horizontal="center" vertical="center" shrinkToFit="1"/>
    </xf>
    <xf numFmtId="0" fontId="6" fillId="6" borderId="2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>
      <alignment vertical="center"/>
    </xf>
    <xf numFmtId="0" fontId="6" fillId="0" borderId="3" xfId="1" applyFont="1" applyBorder="1" applyAlignment="1">
      <alignment vertical="center" shrinkToFit="1"/>
    </xf>
    <xf numFmtId="0" fontId="6" fillId="0" borderId="19" xfId="1" applyFont="1" applyBorder="1" applyAlignment="1">
      <alignment vertical="center" shrinkToFit="1"/>
    </xf>
    <xf numFmtId="0" fontId="6" fillId="6" borderId="3" xfId="1" applyFont="1" applyFill="1" applyBorder="1" applyAlignment="1">
      <alignment vertical="center" shrinkToFit="1"/>
    </xf>
    <xf numFmtId="0" fontId="6" fillId="6" borderId="19" xfId="1" applyFont="1" applyFill="1" applyBorder="1" applyAlignment="1">
      <alignment vertical="center" shrinkToFit="1"/>
    </xf>
    <xf numFmtId="0" fontId="6" fillId="0" borderId="15" xfId="1" applyFont="1" applyBorder="1" applyAlignment="1">
      <alignment vertical="center" shrinkToFit="1"/>
    </xf>
    <xf numFmtId="176" fontId="6" fillId="0" borderId="22" xfId="1" applyNumberFormat="1" applyFont="1" applyBorder="1" applyAlignment="1">
      <alignment horizontal="center" vertical="center"/>
    </xf>
    <xf numFmtId="176" fontId="6" fillId="0" borderId="23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vertical="center" shrinkToFit="1"/>
    </xf>
    <xf numFmtId="0" fontId="6" fillId="0" borderId="24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/>
    </xf>
    <xf numFmtId="176" fontId="6" fillId="0" borderId="25" xfId="1" applyNumberFormat="1" applyFont="1" applyBorder="1" applyAlignment="1">
      <alignment horizontal="center" vertical="center"/>
    </xf>
    <xf numFmtId="176" fontId="6" fillId="0" borderId="26" xfId="1" applyNumberFormat="1" applyFont="1" applyBorder="1" applyAlignment="1">
      <alignment horizontal="center" vertical="center"/>
    </xf>
    <xf numFmtId="176" fontId="6" fillId="6" borderId="22" xfId="1" applyNumberFormat="1" applyFont="1" applyFill="1" applyBorder="1" applyAlignment="1">
      <alignment horizontal="center" vertical="center"/>
    </xf>
    <xf numFmtId="176" fontId="6" fillId="6" borderId="23" xfId="1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shrinkToFit="1"/>
    </xf>
    <xf numFmtId="177" fontId="2" fillId="0" borderId="19" xfId="0" applyNumberFormat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77" fontId="2" fillId="0" borderId="0" xfId="0" applyNumberFormat="1" applyFont="1">
      <alignment vertical="center"/>
    </xf>
    <xf numFmtId="0" fontId="2" fillId="0" borderId="0" xfId="0" applyFont="1" applyAlignment="1">
      <alignment vertical="center" shrinkToFit="1"/>
    </xf>
    <xf numFmtId="177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 applyProtection="1">
      <alignment horizontal="center" vertical="center"/>
      <protection locked="0"/>
    </xf>
    <xf numFmtId="0" fontId="2" fillId="7" borderId="1" xfId="0" applyFont="1" applyFill="1" applyBorder="1" applyAlignment="1" applyProtection="1">
      <alignment vertical="center" shrinkToFit="1"/>
      <protection locked="0"/>
    </xf>
    <xf numFmtId="0" fontId="2" fillId="7" borderId="1" xfId="0" applyFont="1" applyFill="1" applyBorder="1" applyAlignment="1" applyProtection="1">
      <alignment horizontal="center" vertical="center" shrinkToFi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 applyProtection="1">
      <alignment vertical="center" shrinkToFit="1"/>
      <protection locked="0"/>
    </xf>
    <xf numFmtId="0" fontId="2" fillId="8" borderId="1" xfId="0" applyFont="1" applyFill="1" applyBorder="1" applyAlignment="1" applyProtection="1">
      <alignment vertical="center" shrinkToFit="1"/>
      <protection locked="0"/>
    </xf>
    <xf numFmtId="0" fontId="2" fillId="8" borderId="6" xfId="0" applyFont="1" applyFill="1" applyBorder="1" applyAlignment="1" applyProtection="1">
      <alignment vertical="center" shrinkToFit="1"/>
      <protection locked="0"/>
    </xf>
    <xf numFmtId="0" fontId="2" fillId="8" borderId="6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 shrinkToFit="1"/>
      <protection locked="0"/>
    </xf>
    <xf numFmtId="176" fontId="2" fillId="8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8" borderId="5" xfId="0" applyFont="1" applyFill="1" applyBorder="1" applyAlignment="1" applyProtection="1">
      <alignment horizontal="center" vertical="center" shrinkToFit="1"/>
      <protection locked="0"/>
    </xf>
    <xf numFmtId="176" fontId="2" fillId="7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7" borderId="5" xfId="0" applyFont="1" applyFill="1" applyBorder="1" applyAlignment="1" applyProtection="1">
      <alignment horizontal="center" vertical="center" shrinkToFit="1"/>
      <protection locked="0"/>
    </xf>
    <xf numFmtId="177" fontId="2" fillId="7" borderId="1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Border="1" applyAlignment="1" applyProtection="1">
      <alignment horizontal="center" vertical="center" shrinkToFit="1"/>
      <protection locked="0"/>
    </xf>
    <xf numFmtId="0" fontId="2" fillId="7" borderId="1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19" xfId="0" applyFont="1" applyBorder="1">
      <alignment vertical="center"/>
    </xf>
    <xf numFmtId="0" fontId="6" fillId="0" borderId="18" xfId="1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7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9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4" xfId="0" applyFont="1" applyBorder="1" applyAlignment="1">
      <alignment vertical="center" shrinkToFit="1"/>
    </xf>
    <xf numFmtId="0" fontId="2" fillId="0" borderId="24" xfId="0" applyFont="1" applyBorder="1" applyAlignment="1" applyProtection="1">
      <alignment vertical="center" shrinkToFit="1"/>
      <protection locked="0"/>
    </xf>
    <xf numFmtId="0" fontId="2" fillId="0" borderId="43" xfId="0" applyFont="1" applyBorder="1" applyAlignment="1">
      <alignment vertical="center" shrinkToFit="1"/>
    </xf>
    <xf numFmtId="0" fontId="6" fillId="0" borderId="15" xfId="1" applyFont="1" applyBorder="1" applyAlignment="1" applyProtection="1">
      <alignment vertical="center" shrinkToFit="1"/>
      <protection locked="0"/>
    </xf>
    <xf numFmtId="0" fontId="6" fillId="0" borderId="15" xfId="1" applyFont="1" applyBorder="1" applyAlignment="1" applyProtection="1">
      <alignment horizontal="center" vertical="center" shrinkToFit="1"/>
      <protection locked="0"/>
    </xf>
    <xf numFmtId="0" fontId="6" fillId="0" borderId="9" xfId="1" applyFont="1" applyBorder="1" applyAlignment="1" applyProtection="1">
      <alignment vertical="center" shrinkToFit="1"/>
      <protection locked="0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6" fillId="6" borderId="3" xfId="1" applyFont="1" applyFill="1" applyBorder="1" applyAlignment="1" applyProtection="1">
      <alignment vertical="center" shrinkToFit="1"/>
      <protection locked="0"/>
    </xf>
    <xf numFmtId="0" fontId="6" fillId="6" borderId="3" xfId="1" applyFont="1" applyFill="1" applyBorder="1" applyAlignment="1" applyProtection="1">
      <alignment horizontal="center" vertical="center" shrinkToFit="1"/>
      <protection locked="0"/>
    </xf>
    <xf numFmtId="0" fontId="6" fillId="6" borderId="19" xfId="1" applyFont="1" applyFill="1" applyBorder="1" applyAlignment="1" applyProtection="1">
      <alignment vertical="center" shrinkToFit="1"/>
      <protection locked="0"/>
    </xf>
    <xf numFmtId="0" fontId="6" fillId="6" borderId="21" xfId="1" applyFont="1" applyFill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19" xfId="1" applyFont="1" applyBorder="1" applyAlignment="1" applyProtection="1">
      <alignment vertical="center" shrinkToFit="1"/>
      <protection locked="0"/>
    </xf>
    <xf numFmtId="0" fontId="6" fillId="0" borderId="21" xfId="1" applyFont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2" fillId="3" borderId="42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shrinkToFit="1"/>
    </xf>
    <xf numFmtId="0" fontId="3" fillId="0" borderId="9" xfId="0" applyFont="1" applyBorder="1">
      <alignment vertical="center"/>
    </xf>
    <xf numFmtId="0" fontId="7" fillId="0" borderId="0" xfId="0" applyFont="1" applyProtection="1">
      <alignment vertical="center"/>
      <protection locked="0"/>
    </xf>
    <xf numFmtId="0" fontId="2" fillId="0" borderId="43" xfId="0" applyFont="1" applyBorder="1" applyAlignment="1" applyProtection="1">
      <alignment vertical="center" shrinkToFit="1"/>
      <protection locked="0"/>
    </xf>
    <xf numFmtId="0" fontId="2" fillId="0" borderId="47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176" fontId="17" fillId="0" borderId="1" xfId="0" applyNumberFormat="1" applyFont="1" applyBorder="1" applyAlignment="1">
      <alignment horizontal="center" vertical="center" shrinkToFit="1"/>
    </xf>
    <xf numFmtId="0" fontId="17" fillId="0" borderId="3" xfId="0" applyFont="1" applyBorder="1">
      <alignment vertical="center"/>
    </xf>
    <xf numFmtId="0" fontId="17" fillId="0" borderId="3" xfId="0" applyFont="1" applyBorder="1" applyAlignment="1">
      <alignment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 shrinkToFit="1"/>
    </xf>
    <xf numFmtId="0" fontId="17" fillId="0" borderId="3" xfId="0" applyFont="1" applyBorder="1" applyAlignment="1">
      <alignment horizontal="left" vertical="center" shrinkToFit="1"/>
    </xf>
    <xf numFmtId="0" fontId="17" fillId="0" borderId="27" xfId="0" applyFont="1" applyBorder="1">
      <alignment vertical="center"/>
    </xf>
    <xf numFmtId="0" fontId="17" fillId="0" borderId="27" xfId="0" applyFont="1" applyBorder="1" applyAlignment="1">
      <alignment vertical="center" shrinkToFit="1"/>
    </xf>
    <xf numFmtId="0" fontId="17" fillId="0" borderId="27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vertical="center" shrinkToFit="1"/>
    </xf>
    <xf numFmtId="0" fontId="17" fillId="0" borderId="27" xfId="0" applyFont="1" applyBorder="1" applyAlignment="1">
      <alignment horizontal="left" vertical="center" shrinkToFit="1"/>
    </xf>
    <xf numFmtId="0" fontId="17" fillId="0" borderId="19" xfId="0" applyFont="1" applyBorder="1">
      <alignment vertical="center"/>
    </xf>
    <xf numFmtId="0" fontId="17" fillId="0" borderId="19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vertical="center" shrinkToFit="1"/>
    </xf>
    <xf numFmtId="0" fontId="17" fillId="0" borderId="9" xfId="0" applyFont="1" applyBorder="1" applyAlignment="1">
      <alignment horizontal="left" vertical="center" shrinkToFit="1"/>
    </xf>
    <xf numFmtId="0" fontId="17" fillId="0" borderId="24" xfId="0" applyFont="1" applyBorder="1">
      <alignment vertical="center"/>
    </xf>
    <xf numFmtId="0" fontId="17" fillId="0" borderId="3" xfId="0" applyFont="1" applyBorder="1" applyAlignment="1">
      <alignment vertical="top" shrinkToFit="1"/>
    </xf>
    <xf numFmtId="0" fontId="17" fillId="0" borderId="21" xfId="0" applyFont="1" applyBorder="1">
      <alignment vertical="center"/>
    </xf>
    <xf numFmtId="0" fontId="17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 shrinkToFit="1"/>
    </xf>
    <xf numFmtId="0" fontId="17" fillId="0" borderId="9" xfId="0" applyFont="1" applyBorder="1">
      <alignment vertical="center"/>
    </xf>
    <xf numFmtId="0" fontId="17" fillId="0" borderId="9" xfId="0" applyFont="1" applyBorder="1" applyAlignment="1">
      <alignment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 shrinkToFit="1"/>
    </xf>
    <xf numFmtId="0" fontId="17" fillId="0" borderId="21" xfId="0" applyFont="1" applyBorder="1" applyAlignment="1">
      <alignment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3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vertical="center" shrinkToFit="1"/>
    </xf>
    <xf numFmtId="0" fontId="17" fillId="0" borderId="2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19" xfId="0" applyFont="1" applyBorder="1" applyAlignment="1">
      <alignment horizontal="left" vertical="center" shrinkToFit="1"/>
    </xf>
    <xf numFmtId="0" fontId="2" fillId="0" borderId="47" xfId="0" applyFont="1" applyBorder="1" applyAlignment="1">
      <alignment vertical="center" shrinkToFit="1"/>
    </xf>
    <xf numFmtId="0" fontId="2" fillId="0" borderId="3" xfId="0" applyFont="1" applyBorder="1" applyAlignment="1" applyProtection="1">
      <alignment vertical="center" shrinkToFit="1"/>
      <protection locked="0"/>
    </xf>
    <xf numFmtId="0" fontId="17" fillId="0" borderId="24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vertical="center" shrinkToFit="1"/>
    </xf>
    <xf numFmtId="0" fontId="17" fillId="0" borderId="24" xfId="0" applyFont="1" applyBorder="1" applyAlignment="1">
      <alignment horizontal="left" vertical="center" shrinkToFit="1"/>
    </xf>
    <xf numFmtId="0" fontId="17" fillId="0" borderId="36" xfId="0" applyFont="1" applyBorder="1">
      <alignment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8" xfId="0" applyFont="1" applyBorder="1" applyAlignment="1">
      <alignment vertical="center" shrinkToFit="1"/>
    </xf>
    <xf numFmtId="0" fontId="17" fillId="0" borderId="36" xfId="0" applyFont="1" applyBorder="1" applyAlignment="1">
      <alignment horizontal="left" vertical="center" shrinkToFit="1"/>
    </xf>
    <xf numFmtId="0" fontId="15" fillId="0" borderId="9" xfId="0" applyFont="1" applyBorder="1">
      <alignment vertical="center"/>
    </xf>
    <xf numFmtId="0" fontId="17" fillId="0" borderId="39" xfId="0" applyFont="1" applyBorder="1">
      <alignment vertical="center"/>
    </xf>
    <xf numFmtId="0" fontId="17" fillId="0" borderId="39" xfId="0" applyFont="1" applyBorder="1" applyAlignment="1">
      <alignment horizontal="center" vertical="center" shrinkToFit="1"/>
    </xf>
    <xf numFmtId="0" fontId="17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1" xfId="0" applyFont="1" applyBorder="1" applyAlignment="1">
      <alignment vertical="center" shrinkToFit="1"/>
    </xf>
    <xf numFmtId="0" fontId="17" fillId="0" borderId="39" xfId="0" applyFont="1" applyBorder="1" applyAlignment="1">
      <alignment horizontal="left" vertical="center" shrinkToFit="1"/>
    </xf>
    <xf numFmtId="0" fontId="17" fillId="0" borderId="36" xfId="0" applyFont="1" applyBorder="1" applyAlignment="1">
      <alignment horizontal="center" vertical="center" shrinkToFit="1"/>
    </xf>
    <xf numFmtId="0" fontId="17" fillId="0" borderId="1" xfId="0" applyFont="1" applyBorder="1">
      <alignment vertical="center"/>
    </xf>
    <xf numFmtId="0" fontId="17" fillId="0" borderId="24" xfId="0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3" xfId="0" applyFont="1" applyBorder="1" applyAlignment="1">
      <alignment vertical="center" shrinkToFit="1"/>
    </xf>
    <xf numFmtId="0" fontId="17" fillId="0" borderId="1" xfId="0" applyFont="1" applyBorder="1" applyAlignment="1">
      <alignment horizontal="left" vertical="top" shrinkToFit="1"/>
    </xf>
    <xf numFmtId="0" fontId="17" fillId="0" borderId="43" xfId="0" applyFont="1" applyBorder="1" applyAlignment="1">
      <alignment vertical="center" shrinkToFit="1"/>
    </xf>
    <xf numFmtId="0" fontId="2" fillId="0" borderId="44" xfId="0" applyFont="1" applyBorder="1" applyAlignment="1" applyProtection="1">
      <alignment vertical="center" shrinkToFit="1"/>
      <protection locked="0"/>
    </xf>
    <xf numFmtId="0" fontId="17" fillId="0" borderId="47" xfId="0" applyFont="1" applyBorder="1" applyAlignment="1">
      <alignment vertical="center" shrinkToFit="1"/>
    </xf>
    <xf numFmtId="0" fontId="17" fillId="0" borderId="51" xfId="0" applyFont="1" applyBorder="1" applyAlignment="1">
      <alignment vertical="center" shrinkToFit="1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9" xfId="0" applyFont="1" applyBorder="1" applyAlignment="1" applyProtection="1">
      <alignment vertical="center" shrinkToFit="1"/>
      <protection locked="0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47" xfId="0" applyFont="1" applyBorder="1" applyAlignment="1">
      <alignment horizontal="left" vertical="center" shrinkToFit="1"/>
    </xf>
    <xf numFmtId="0" fontId="2" fillId="0" borderId="51" xfId="0" applyFont="1" applyBorder="1" applyAlignment="1">
      <alignment vertical="center" shrinkToFit="1"/>
    </xf>
    <xf numFmtId="0" fontId="2" fillId="0" borderId="47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78" fontId="2" fillId="0" borderId="15" xfId="0" applyNumberFormat="1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178" fontId="2" fillId="0" borderId="9" xfId="0" applyNumberFormat="1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48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left" vertical="center" shrinkToFit="1"/>
    </xf>
    <xf numFmtId="0" fontId="2" fillId="0" borderId="50" xfId="0" quotePrefix="1" applyFont="1" applyBorder="1" applyAlignment="1">
      <alignment horizontal="center" vertical="center" shrinkToFit="1"/>
    </xf>
    <xf numFmtId="0" fontId="2" fillId="0" borderId="48" xfId="0" quotePrefix="1" applyFont="1" applyBorder="1" applyAlignment="1">
      <alignment horizontal="center" vertical="center" shrinkToFit="1"/>
    </xf>
    <xf numFmtId="0" fontId="2" fillId="0" borderId="50" xfId="0" applyFont="1" applyBorder="1" applyAlignment="1">
      <alignment vertical="center" shrinkToFit="1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shrinkToFit="1"/>
    </xf>
    <xf numFmtId="0" fontId="2" fillId="0" borderId="44" xfId="0" applyFont="1" applyBorder="1" applyAlignment="1">
      <alignment vertical="center" shrinkToFit="1"/>
    </xf>
    <xf numFmtId="178" fontId="2" fillId="0" borderId="49" xfId="0" applyNumberFormat="1" applyFont="1" applyBorder="1" applyAlignment="1">
      <alignment horizontal="center" vertical="center"/>
    </xf>
    <xf numFmtId="178" fontId="2" fillId="0" borderId="50" xfId="0" applyNumberFormat="1" applyFont="1" applyBorder="1" applyAlignment="1">
      <alignment horizontal="left" vertical="center" shrinkToFit="1"/>
    </xf>
    <xf numFmtId="178" fontId="2" fillId="0" borderId="50" xfId="0" applyNumberFormat="1" applyFont="1" applyBorder="1" applyAlignment="1">
      <alignment horizontal="center" vertical="center" shrinkToFit="1"/>
    </xf>
    <xf numFmtId="0" fontId="2" fillId="0" borderId="49" xfId="0" quotePrefix="1" applyFont="1" applyBorder="1" applyAlignment="1">
      <alignment horizontal="center" vertical="center" shrinkToFit="1"/>
    </xf>
    <xf numFmtId="0" fontId="2" fillId="0" borderId="49" xfId="0" applyFont="1" applyBorder="1" applyAlignment="1">
      <alignment vertical="center" shrinkToFit="1"/>
    </xf>
    <xf numFmtId="178" fontId="2" fillId="0" borderId="47" xfId="0" applyNumberFormat="1" applyFont="1" applyBorder="1" applyAlignment="1">
      <alignment horizontal="center" vertical="center"/>
    </xf>
    <xf numFmtId="178" fontId="2" fillId="0" borderId="47" xfId="0" applyNumberFormat="1" applyFont="1" applyBorder="1" applyAlignment="1">
      <alignment horizontal="left" vertical="center" shrinkToFit="1"/>
    </xf>
    <xf numFmtId="178" fontId="2" fillId="0" borderId="48" xfId="0" applyNumberFormat="1" applyFont="1" applyBorder="1" applyAlignment="1">
      <alignment horizontal="center" vertical="center" shrinkToFit="1"/>
    </xf>
    <xf numFmtId="178" fontId="2" fillId="0" borderId="50" xfId="0" applyNumberFormat="1" applyFont="1" applyBorder="1" applyAlignment="1">
      <alignment vertical="center" shrinkToFit="1"/>
    </xf>
    <xf numFmtId="178" fontId="2" fillId="0" borderId="48" xfId="0" applyNumberFormat="1" applyFont="1" applyBorder="1" applyAlignment="1">
      <alignment horizontal="left" vertical="center" shrinkToFit="1"/>
    </xf>
    <xf numFmtId="178" fontId="2" fillId="0" borderId="43" xfId="0" applyNumberFormat="1" applyFont="1" applyBorder="1" applyAlignment="1">
      <alignment horizontal="left" vertical="center" shrinkToFit="1"/>
    </xf>
    <xf numFmtId="178" fontId="2" fillId="0" borderId="48" xfId="0" applyNumberFormat="1" applyFont="1" applyBorder="1" applyAlignment="1">
      <alignment vertical="center" shrinkToFit="1"/>
    </xf>
    <xf numFmtId="178" fontId="2" fillId="0" borderId="12" xfId="0" applyNumberFormat="1" applyFont="1" applyBorder="1" applyAlignment="1">
      <alignment horizontal="left" vertical="center" shrinkToFit="1"/>
    </xf>
    <xf numFmtId="178" fontId="2" fillId="0" borderId="3" xfId="0" applyNumberFormat="1" applyFont="1" applyBorder="1">
      <alignment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left" vertical="center" shrinkToFit="1"/>
    </xf>
    <xf numFmtId="178" fontId="2" fillId="0" borderId="7" xfId="0" applyNumberFormat="1" applyFont="1" applyBorder="1" applyAlignment="1">
      <alignment horizontal="center" vertical="center" shrinkToFit="1"/>
    </xf>
    <xf numFmtId="178" fontId="2" fillId="0" borderId="3" xfId="0" applyNumberFormat="1" applyFont="1" applyBorder="1" applyAlignment="1">
      <alignment horizontal="left" vertical="center" shrinkToFit="1"/>
    </xf>
    <xf numFmtId="0" fontId="2" fillId="0" borderId="7" xfId="0" quotePrefix="1" applyFont="1" applyBorder="1" applyAlignment="1">
      <alignment horizontal="left" vertical="center" shrinkToFit="1"/>
    </xf>
    <xf numFmtId="178" fontId="2" fillId="0" borderId="43" xfId="0" applyNumberFormat="1" applyFont="1" applyBorder="1" applyAlignment="1">
      <alignment horizontal="center" vertical="center"/>
    </xf>
    <xf numFmtId="178" fontId="2" fillId="0" borderId="44" xfId="0" applyNumberFormat="1" applyFont="1" applyBorder="1" applyAlignment="1">
      <alignment horizontal="center" vertical="center" shrinkToFit="1"/>
    </xf>
    <xf numFmtId="0" fontId="2" fillId="0" borderId="44" xfId="0" quotePrefix="1" applyFont="1" applyBorder="1" applyAlignment="1">
      <alignment horizontal="left" vertical="center" shrinkToFit="1"/>
    </xf>
    <xf numFmtId="178" fontId="2" fillId="0" borderId="51" xfId="0" applyNumberFormat="1" applyFont="1" applyBorder="1" applyAlignment="1">
      <alignment horizontal="center" vertical="center"/>
    </xf>
    <xf numFmtId="178" fontId="2" fillId="0" borderId="9" xfId="0" applyNumberFormat="1" applyFont="1" applyBorder="1" applyAlignment="1">
      <alignment horizontal="left" vertical="center" shrinkToFit="1"/>
    </xf>
    <xf numFmtId="178" fontId="2" fillId="0" borderId="12" xfId="0" applyNumberFormat="1" applyFont="1" applyBorder="1" applyAlignment="1">
      <alignment horizontal="center" vertical="center" shrinkToFit="1"/>
    </xf>
    <xf numFmtId="0" fontId="2" fillId="0" borderId="52" xfId="0" quotePrefix="1" applyFont="1" applyBorder="1" applyAlignment="1">
      <alignment horizontal="left" vertical="center" shrinkToFit="1"/>
    </xf>
    <xf numFmtId="0" fontId="2" fillId="0" borderId="52" xfId="0" applyFont="1" applyBorder="1" applyAlignment="1">
      <alignment vertical="center" shrinkToFit="1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49" xfId="0" applyFont="1" applyBorder="1" applyAlignment="1" applyProtection="1">
      <alignment vertical="center" shrinkToFit="1"/>
      <protection locked="0"/>
    </xf>
    <xf numFmtId="178" fontId="2" fillId="0" borderId="7" xfId="0" applyNumberFormat="1" applyFont="1" applyBorder="1" applyAlignment="1">
      <alignment vertical="center" shrinkToFit="1"/>
    </xf>
    <xf numFmtId="178" fontId="2" fillId="0" borderId="7" xfId="0" quotePrefix="1" applyNumberFormat="1" applyFont="1" applyBorder="1" applyAlignment="1">
      <alignment horizontal="center" vertical="center" shrinkToFit="1"/>
    </xf>
    <xf numFmtId="0" fontId="2" fillId="0" borderId="7" xfId="0" quotePrefix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48" xfId="0" applyNumberFormat="1" applyFont="1" applyBorder="1" applyAlignment="1">
      <alignment horizontal="center" vertical="center" shrinkToFit="1"/>
    </xf>
    <xf numFmtId="178" fontId="2" fillId="0" borderId="44" xfId="0" applyNumberFormat="1" applyFont="1" applyBorder="1" applyAlignment="1">
      <alignment horizontal="left" vertical="center" shrinkToFit="1"/>
    </xf>
    <xf numFmtId="178" fontId="2" fillId="0" borderId="7" xfId="0" applyNumberFormat="1" applyFont="1" applyBorder="1" applyAlignment="1">
      <alignment horizontal="center" vertical="center"/>
    </xf>
    <xf numFmtId="178" fontId="2" fillId="0" borderId="19" xfId="0" applyNumberFormat="1" applyFont="1" applyBorder="1">
      <alignment vertical="center"/>
    </xf>
    <xf numFmtId="178" fontId="2" fillId="0" borderId="45" xfId="0" applyNumberFormat="1" applyFont="1" applyBorder="1" applyAlignment="1">
      <alignment horizontal="center" vertical="center"/>
    </xf>
    <xf numFmtId="178" fontId="2" fillId="0" borderId="46" xfId="0" applyNumberFormat="1" applyFont="1" applyBorder="1" applyAlignment="1">
      <alignment horizontal="left" vertical="center" shrinkToFit="1"/>
    </xf>
    <xf numFmtId="178" fontId="2" fillId="0" borderId="46" xfId="0" applyNumberFormat="1" applyFont="1" applyBorder="1" applyAlignment="1">
      <alignment horizontal="center" vertical="center" shrinkToFit="1"/>
    </xf>
    <xf numFmtId="178" fontId="2" fillId="0" borderId="46" xfId="0" applyNumberFormat="1" applyFont="1" applyBorder="1" applyAlignment="1">
      <alignment vertical="center" shrinkToFit="1"/>
    </xf>
    <xf numFmtId="0" fontId="2" fillId="0" borderId="46" xfId="0" applyFont="1" applyBorder="1" applyAlignment="1">
      <alignment vertical="center" shrinkToFit="1"/>
    </xf>
    <xf numFmtId="0" fontId="2" fillId="0" borderId="7" xfId="0" applyFont="1" applyBorder="1">
      <alignment vertical="center"/>
    </xf>
    <xf numFmtId="178" fontId="2" fillId="0" borderId="44" xfId="0" applyNumberFormat="1" applyFont="1" applyBorder="1" applyAlignment="1">
      <alignment vertical="center" shrinkToFit="1"/>
    </xf>
    <xf numFmtId="0" fontId="2" fillId="0" borderId="44" xfId="0" applyFont="1" applyBorder="1">
      <alignment vertical="center"/>
    </xf>
    <xf numFmtId="178" fontId="2" fillId="0" borderId="12" xfId="0" applyNumberFormat="1" applyFont="1" applyBorder="1" applyAlignment="1">
      <alignment vertical="center" shrinkToFit="1"/>
    </xf>
    <xf numFmtId="0" fontId="2" fillId="0" borderId="12" xfId="0" applyFont="1" applyBorder="1">
      <alignment vertical="center"/>
    </xf>
    <xf numFmtId="0" fontId="2" fillId="0" borderId="44" xfId="0" applyFont="1" applyBorder="1" applyAlignment="1">
      <alignment horizontal="left" vertical="center" shrinkToFit="1"/>
    </xf>
    <xf numFmtId="0" fontId="2" fillId="0" borderId="44" xfId="0" applyFont="1" applyBorder="1" applyAlignment="1">
      <alignment horizontal="center" vertical="center" shrinkToFit="1"/>
    </xf>
    <xf numFmtId="178" fontId="2" fillId="0" borderId="43" xfId="0" applyNumberFormat="1" applyFont="1" applyBorder="1" applyAlignment="1">
      <alignment vertical="center" shrinkToFit="1"/>
    </xf>
    <xf numFmtId="0" fontId="2" fillId="0" borderId="11" xfId="0" applyFont="1" applyBorder="1" applyAlignment="1">
      <alignment horizontal="left" vertical="center" shrinkToFit="1"/>
    </xf>
    <xf numFmtId="178" fontId="2" fillId="0" borderId="11" xfId="0" applyNumberFormat="1" applyFont="1" applyBorder="1" applyAlignment="1">
      <alignment vertical="center" shrinkToFit="1"/>
    </xf>
    <xf numFmtId="0" fontId="2" fillId="0" borderId="1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>
      <alignment vertical="center"/>
    </xf>
    <xf numFmtId="0" fontId="2" fillId="0" borderId="43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/>
    </xf>
    <xf numFmtId="0" fontId="2" fillId="0" borderId="45" xfId="0" applyFont="1" applyBorder="1" applyAlignment="1">
      <alignment horizontal="left" vertical="center" shrinkToFit="1"/>
    </xf>
    <xf numFmtId="0" fontId="2" fillId="0" borderId="45" xfId="0" applyFont="1" applyBorder="1" applyAlignment="1">
      <alignment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50" xfId="0" applyFont="1" applyBorder="1">
      <alignment vertical="center"/>
    </xf>
    <xf numFmtId="0" fontId="2" fillId="0" borderId="43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45" xfId="0" applyFont="1" applyBorder="1">
      <alignment vertical="center"/>
    </xf>
    <xf numFmtId="0" fontId="2" fillId="0" borderId="49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49" xfId="0" applyFont="1" applyBorder="1">
      <alignment vertical="center"/>
    </xf>
    <xf numFmtId="0" fontId="2" fillId="0" borderId="53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 shrinkToFit="1"/>
    </xf>
    <xf numFmtId="0" fontId="2" fillId="0" borderId="54" xfId="0" applyFont="1" applyBorder="1" applyAlignment="1">
      <alignment horizontal="left" vertical="center" shrinkToFit="1"/>
    </xf>
    <xf numFmtId="0" fontId="2" fillId="0" borderId="54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 shrinkToFit="1"/>
    </xf>
    <xf numFmtId="178" fontId="2" fillId="0" borderId="43" xfId="0" applyNumberFormat="1" applyFont="1" applyBorder="1" applyAlignment="1">
      <alignment horizontal="left" vertical="center" wrapText="1" shrinkToFit="1"/>
    </xf>
    <xf numFmtId="0" fontId="2" fillId="0" borderId="47" xfId="0" applyFont="1" applyBorder="1" applyAlignment="1">
      <alignment horizontal="left" vertical="center"/>
    </xf>
    <xf numFmtId="178" fontId="2" fillId="0" borderId="4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178" fontId="2" fillId="0" borderId="9" xfId="0" applyNumberFormat="1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5" xfId="0" applyFont="1" applyBorder="1" applyAlignment="1">
      <alignment vertical="center" shrinkToFit="1"/>
    </xf>
    <xf numFmtId="49" fontId="2" fillId="0" borderId="43" xfId="0" applyNumberFormat="1" applyFont="1" applyBorder="1" applyAlignment="1">
      <alignment horizontal="center" vertical="center" shrinkToFit="1"/>
    </xf>
    <xf numFmtId="178" fontId="2" fillId="0" borderId="56" xfId="0" applyNumberFormat="1" applyFont="1" applyBorder="1" applyAlignment="1">
      <alignment horizontal="center" vertical="center" shrinkToFit="1"/>
    </xf>
    <xf numFmtId="178" fontId="2" fillId="0" borderId="54" xfId="0" applyNumberFormat="1" applyFont="1" applyBorder="1" applyAlignment="1">
      <alignment horizontal="center" vertical="center" shrinkToFit="1"/>
    </xf>
    <xf numFmtId="0" fontId="2" fillId="0" borderId="53" xfId="0" applyFont="1" applyBorder="1">
      <alignment vertical="center"/>
    </xf>
    <xf numFmtId="0" fontId="2" fillId="0" borderId="57" xfId="0" applyFont="1" applyBorder="1" applyAlignment="1">
      <alignment horizontal="left" vertical="center"/>
    </xf>
    <xf numFmtId="0" fontId="2" fillId="0" borderId="57" xfId="0" applyFont="1" applyBorder="1" applyAlignment="1">
      <alignment vertical="center" shrinkToFit="1"/>
    </xf>
    <xf numFmtId="0" fontId="2" fillId="0" borderId="57" xfId="0" applyFont="1" applyBorder="1">
      <alignment vertical="center"/>
    </xf>
    <xf numFmtId="49" fontId="2" fillId="0" borderId="9" xfId="0" applyNumberFormat="1" applyFont="1" applyBorder="1" applyAlignment="1">
      <alignment horizontal="right" vertical="center"/>
    </xf>
    <xf numFmtId="178" fontId="2" fillId="0" borderId="52" xfId="0" applyNumberFormat="1" applyFont="1" applyBorder="1" applyAlignment="1">
      <alignment horizontal="center" vertical="center" shrinkToFit="1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43" xfId="0" quotePrefix="1" applyFont="1" applyBorder="1" applyAlignment="1">
      <alignment vertical="center" shrinkToFit="1"/>
    </xf>
    <xf numFmtId="178" fontId="2" fillId="0" borderId="19" xfId="0" applyNumberFormat="1" applyFont="1" applyBorder="1" applyAlignment="1">
      <alignment horizontal="center" vertical="center"/>
    </xf>
    <xf numFmtId="0" fontId="2" fillId="0" borderId="45" xfId="0" quotePrefix="1" applyFont="1" applyBorder="1" applyAlignment="1">
      <alignment vertical="center" shrinkToFit="1"/>
    </xf>
    <xf numFmtId="178" fontId="2" fillId="0" borderId="47" xfId="0" applyNumberFormat="1" applyFont="1" applyBorder="1" applyAlignment="1">
      <alignment horizontal="center" vertical="center" shrinkToFit="1"/>
    </xf>
    <xf numFmtId="0" fontId="16" fillId="0" borderId="43" xfId="0" applyFont="1" applyBorder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16" fillId="0" borderId="43" xfId="0" applyFont="1" applyBorder="1">
      <alignment vertical="center"/>
    </xf>
    <xf numFmtId="0" fontId="16" fillId="0" borderId="24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178" fontId="2" fillId="0" borderId="45" xfId="0" applyNumberFormat="1" applyFont="1" applyBorder="1" applyAlignment="1">
      <alignment horizontal="center" vertical="center" shrinkToFit="1"/>
    </xf>
    <xf numFmtId="0" fontId="16" fillId="0" borderId="27" xfId="0" applyFont="1" applyBorder="1" applyAlignment="1">
      <alignment vertical="center" shrinkToFit="1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2" fillId="0" borderId="1" xfId="0" quotePrefix="1" applyFont="1" applyBorder="1">
      <alignment vertical="center"/>
    </xf>
    <xf numFmtId="0" fontId="16" fillId="0" borderId="45" xfId="0" applyFont="1" applyBorder="1" applyAlignment="1">
      <alignment vertical="center" shrinkToFit="1"/>
    </xf>
    <xf numFmtId="49" fontId="2" fillId="0" borderId="2" xfId="0" applyNumberFormat="1" applyFont="1" applyBorder="1" applyAlignment="1">
      <alignment horizontal="right" vertical="center"/>
    </xf>
    <xf numFmtId="0" fontId="16" fillId="0" borderId="3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0" fillId="0" borderId="19" xfId="0" applyFont="1" applyBorder="1" applyAlignment="1">
      <alignment vertical="center" shrinkToFit="1"/>
    </xf>
    <xf numFmtId="0" fontId="2" fillId="0" borderId="47" xfId="0" quotePrefix="1" applyFont="1" applyBorder="1" applyAlignment="1">
      <alignment vertical="center" shrinkToFit="1"/>
    </xf>
    <xf numFmtId="0" fontId="2" fillId="0" borderId="8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10" xfId="0" applyFont="1" applyBorder="1">
      <alignment vertical="center"/>
    </xf>
    <xf numFmtId="0" fontId="2" fillId="0" borderId="9" xfId="0" quotePrefix="1" applyFont="1" applyBorder="1" applyAlignment="1">
      <alignment vertical="center" shrinkToFit="1"/>
    </xf>
    <xf numFmtId="0" fontId="17" fillId="0" borderId="9" xfId="0" applyFont="1" applyBorder="1" applyAlignment="1" applyProtection="1">
      <alignment vertical="center" shrinkToFit="1"/>
      <protection locked="0"/>
    </xf>
    <xf numFmtId="0" fontId="20" fillId="0" borderId="9" xfId="0" applyFont="1" applyBorder="1" applyAlignment="1" applyProtection="1">
      <alignment vertical="center" shrinkToFit="1"/>
      <protection locked="0"/>
    </xf>
    <xf numFmtId="0" fontId="2" fillId="0" borderId="44" xfId="0" applyFont="1" applyBorder="1" applyAlignment="1">
      <alignment horizontal="left" vertical="center"/>
    </xf>
    <xf numFmtId="0" fontId="17" fillId="0" borderId="43" xfId="0" applyFont="1" applyBorder="1" applyAlignment="1" applyProtection="1">
      <alignment vertical="center" shrinkToFit="1"/>
      <protection locked="0"/>
    </xf>
    <xf numFmtId="0" fontId="20" fillId="0" borderId="43" xfId="0" applyFont="1" applyBorder="1" applyAlignment="1" applyProtection="1">
      <alignment vertical="center" shrinkToFit="1"/>
      <protection locked="0"/>
    </xf>
    <xf numFmtId="0" fontId="20" fillId="0" borderId="43" xfId="0" applyFont="1" applyBorder="1" applyAlignment="1">
      <alignment vertical="center" shrinkToFit="1"/>
    </xf>
    <xf numFmtId="0" fontId="20" fillId="0" borderId="43" xfId="0" applyFont="1" applyBorder="1">
      <alignment vertical="center"/>
    </xf>
    <xf numFmtId="0" fontId="17" fillId="0" borderId="3" xfId="0" applyFont="1" applyBorder="1" applyAlignment="1">
      <alignment horizontal="left" vertical="top" shrinkToFit="1"/>
    </xf>
    <xf numFmtId="0" fontId="17" fillId="0" borderId="19" xfId="0" applyFont="1" applyBorder="1" applyAlignment="1">
      <alignment horizontal="left" vertical="top" shrinkToFit="1"/>
    </xf>
    <xf numFmtId="0" fontId="17" fillId="0" borderId="9" xfId="0" applyFont="1" applyBorder="1" applyAlignment="1">
      <alignment horizontal="left" vertical="top" shrinkToFit="1"/>
    </xf>
    <xf numFmtId="0" fontId="17" fillId="0" borderId="3" xfId="0" applyFont="1" applyBorder="1" applyAlignment="1">
      <alignment horizontal="left" vertical="top" wrapText="1" shrinkToFit="1"/>
    </xf>
    <xf numFmtId="0" fontId="17" fillId="0" borderId="19" xfId="0" applyFont="1" applyBorder="1" applyAlignment="1">
      <alignment horizontal="left" vertical="top" wrapText="1" shrinkToFit="1"/>
    </xf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177" fontId="17" fillId="9" borderId="6" xfId="0" applyNumberFormat="1" applyFont="1" applyFill="1" applyBorder="1" applyAlignment="1">
      <alignment horizontal="center" vertical="center" shrinkToFit="1"/>
    </xf>
    <xf numFmtId="177" fontId="17" fillId="0" borderId="0" xfId="0" applyNumberFormat="1" applyFont="1">
      <alignment vertical="center"/>
    </xf>
    <xf numFmtId="177" fontId="17" fillId="0" borderId="3" xfId="0" applyNumberFormat="1" applyFont="1" applyBorder="1" applyAlignment="1">
      <alignment horizontal="center" vertical="center" shrinkToFit="1"/>
    </xf>
    <xf numFmtId="177" fontId="17" fillId="0" borderId="27" xfId="0" applyNumberFormat="1" applyFont="1" applyBorder="1" applyAlignment="1">
      <alignment horizontal="center" vertical="center" shrinkToFit="1"/>
    </xf>
    <xf numFmtId="177" fontId="17" fillId="0" borderId="19" xfId="0" applyNumberFormat="1" applyFont="1" applyBorder="1" applyAlignment="1">
      <alignment horizontal="center" vertical="center" shrinkToFit="1"/>
    </xf>
    <xf numFmtId="0" fontId="17" fillId="0" borderId="36" xfId="0" applyFont="1" applyBorder="1" applyAlignment="1">
      <alignment vertical="center" shrinkToFit="1"/>
    </xf>
    <xf numFmtId="0" fontId="17" fillId="0" borderId="5" xfId="0" applyFont="1" applyBorder="1" applyAlignment="1" applyProtection="1">
      <alignment horizontal="center" vertical="center" shrinkToFit="1"/>
      <protection locked="0"/>
    </xf>
    <xf numFmtId="176" fontId="17" fillId="0" borderId="1" xfId="0" applyNumberFormat="1" applyFont="1" applyBorder="1" applyAlignment="1" applyProtection="1">
      <alignment horizontal="center" vertical="center" shrinkToFit="1"/>
      <protection locked="0"/>
    </xf>
    <xf numFmtId="0" fontId="17" fillId="0" borderId="39" xfId="0" applyFont="1" applyBorder="1" applyAlignment="1">
      <alignment vertical="center" shrinkToFit="1"/>
    </xf>
    <xf numFmtId="0" fontId="17" fillId="0" borderId="27" xfId="0" applyFont="1" applyBorder="1" applyAlignment="1" applyProtection="1">
      <alignment vertical="center" shrinkToFit="1"/>
      <protection locked="0"/>
    </xf>
    <xf numFmtId="0" fontId="17" fillId="0" borderId="19" xfId="0" applyFont="1" applyBorder="1" applyAlignment="1">
      <alignment vertical="top" wrapText="1" shrinkToFit="1"/>
    </xf>
    <xf numFmtId="177" fontId="17" fillId="0" borderId="24" xfId="0" applyNumberFormat="1" applyFont="1" applyBorder="1" applyAlignment="1">
      <alignment horizontal="center" vertical="center" shrinkToFit="1"/>
    </xf>
    <xf numFmtId="177" fontId="17" fillId="0" borderId="36" xfId="0" applyNumberFormat="1" applyFont="1" applyBorder="1" applyAlignment="1">
      <alignment horizontal="center" vertical="center" shrinkToFit="1"/>
    </xf>
    <xf numFmtId="177" fontId="17" fillId="0" borderId="39" xfId="0" applyNumberFormat="1" applyFont="1" applyBorder="1" applyAlignment="1">
      <alignment horizontal="center" vertical="center" shrinkToFit="1"/>
    </xf>
    <xf numFmtId="0" fontId="17" fillId="0" borderId="39" xfId="0" applyFont="1" applyBorder="1" applyAlignment="1" applyProtection="1">
      <alignment vertical="center" shrinkToFit="1"/>
      <protection locked="0"/>
    </xf>
    <xf numFmtId="177" fontId="17" fillId="0" borderId="21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vertical="top" wrapText="1" shrinkToFit="1"/>
    </xf>
    <xf numFmtId="0" fontId="17" fillId="0" borderId="9" xfId="0" applyFont="1" applyBorder="1" applyAlignment="1">
      <alignment vertical="top" wrapText="1" shrinkToFit="1"/>
    </xf>
    <xf numFmtId="177" fontId="17" fillId="0" borderId="1" xfId="0" applyNumberFormat="1" applyFont="1" applyBorder="1" applyAlignment="1">
      <alignment horizontal="center" vertical="center" shrinkToFit="1"/>
    </xf>
    <xf numFmtId="177" fontId="17" fillId="0" borderId="9" xfId="0" applyNumberFormat="1" applyFont="1" applyBorder="1" applyAlignment="1">
      <alignment horizontal="center" vertical="center" shrinkToFit="1"/>
    </xf>
    <xf numFmtId="0" fontId="17" fillId="0" borderId="9" xfId="0" applyFont="1" applyBorder="1" applyAlignment="1">
      <alignment vertical="top" shrinkToFit="1"/>
    </xf>
    <xf numFmtId="0" fontId="17" fillId="0" borderId="20" xfId="0" applyFont="1" applyBorder="1" applyAlignment="1">
      <alignment horizontal="center" vertical="center" shrinkToFit="1"/>
    </xf>
    <xf numFmtId="176" fontId="17" fillId="0" borderId="19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 applyProtection="1">
      <alignment vertical="center" shrinkToFit="1"/>
      <protection locked="0"/>
    </xf>
    <xf numFmtId="0" fontId="17" fillId="0" borderId="12" xfId="0" applyFont="1" applyBorder="1" applyAlignment="1">
      <alignment horizontal="center" vertical="center" shrinkToFit="1"/>
    </xf>
    <xf numFmtId="0" fontId="17" fillId="0" borderId="21" xfId="0" applyFont="1" applyBorder="1" applyAlignment="1" applyProtection="1">
      <alignment vertical="center" shrinkToFit="1"/>
      <protection locked="0"/>
    </xf>
    <xf numFmtId="0" fontId="17" fillId="0" borderId="23" xfId="0" applyFont="1" applyBorder="1" applyAlignment="1">
      <alignment horizontal="center" vertical="center" shrinkToFit="1"/>
    </xf>
    <xf numFmtId="0" fontId="17" fillId="0" borderId="3" xfId="0" applyFont="1" applyBorder="1" applyProtection="1">
      <alignment vertical="center"/>
      <protection locked="0"/>
    </xf>
    <xf numFmtId="0" fontId="17" fillId="0" borderId="21" xfId="0" applyFont="1" applyBorder="1" applyProtection="1">
      <alignment vertical="center"/>
      <protection locked="0"/>
    </xf>
    <xf numFmtId="49" fontId="17" fillId="0" borderId="6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top" wrapText="1" shrinkToFit="1"/>
    </xf>
    <xf numFmtId="0" fontId="17" fillId="0" borderId="24" xfId="0" applyFont="1" applyBorder="1" applyAlignment="1" applyProtection="1">
      <alignment vertical="center" shrinkToFit="1"/>
      <protection locked="0"/>
    </xf>
    <xf numFmtId="0" fontId="17" fillId="0" borderId="18" xfId="0" applyFont="1" applyBorder="1" applyAlignment="1">
      <alignment horizontal="center" vertical="center" shrinkToFit="1"/>
    </xf>
    <xf numFmtId="176" fontId="17" fillId="0" borderId="3" xfId="0" applyNumberFormat="1" applyFont="1" applyBorder="1" applyAlignment="1">
      <alignment horizontal="center" vertical="center" shrinkToFit="1"/>
    </xf>
    <xf numFmtId="0" fontId="17" fillId="0" borderId="18" xfId="0" applyFont="1" applyBorder="1" applyAlignment="1">
      <alignment vertical="center" shrinkToFit="1"/>
    </xf>
    <xf numFmtId="0" fontId="17" fillId="0" borderId="18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 shrinkToFit="1"/>
    </xf>
    <xf numFmtId="0" fontId="17" fillId="0" borderId="22" xfId="0" applyFont="1" applyBorder="1" applyAlignment="1">
      <alignment vertical="center" shrinkToFit="1"/>
    </xf>
    <xf numFmtId="0" fontId="17" fillId="0" borderId="22" xfId="0" applyFont="1" applyBorder="1" applyAlignment="1">
      <alignment horizontal="center" vertical="center" shrinkToFit="1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shrinkToFit="1"/>
    </xf>
    <xf numFmtId="177" fontId="17" fillId="9" borderId="11" xfId="0" applyNumberFormat="1" applyFont="1" applyFill="1" applyBorder="1" applyAlignment="1">
      <alignment horizontal="center" vertical="center" shrinkToFit="1"/>
    </xf>
    <xf numFmtId="176" fontId="17" fillId="0" borderId="7" xfId="0" applyNumberFormat="1" applyFont="1" applyBorder="1" applyAlignment="1">
      <alignment horizontal="center" vertical="center"/>
    </xf>
    <xf numFmtId="176" fontId="17" fillId="0" borderId="23" xfId="0" applyNumberFormat="1" applyFont="1" applyBorder="1" applyAlignment="1">
      <alignment horizontal="center" vertical="center"/>
    </xf>
    <xf numFmtId="176" fontId="17" fillId="0" borderId="29" xfId="0" applyNumberFormat="1" applyFont="1" applyBorder="1" applyAlignment="1">
      <alignment horizontal="center" vertical="center"/>
    </xf>
    <xf numFmtId="176" fontId="17" fillId="0" borderId="26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top" wrapText="1" shrinkToFit="1"/>
    </xf>
    <xf numFmtId="177" fontId="17" fillId="9" borderId="23" xfId="0" applyNumberFormat="1" applyFont="1" applyFill="1" applyBorder="1" applyAlignment="1">
      <alignment horizontal="center" vertical="center" shrinkToFit="1"/>
    </xf>
    <xf numFmtId="176" fontId="17" fillId="0" borderId="18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horizontal="left" vertical="top" shrinkToFit="1"/>
    </xf>
    <xf numFmtId="177" fontId="17" fillId="0" borderId="23" xfId="0" applyNumberFormat="1" applyFont="1" applyBorder="1" applyAlignment="1">
      <alignment horizontal="center" vertical="center" shrinkToFit="1"/>
    </xf>
    <xf numFmtId="177" fontId="17" fillId="9" borderId="26" xfId="0" applyNumberFormat="1" applyFont="1" applyFill="1" applyBorder="1" applyAlignment="1">
      <alignment horizontal="center" vertical="center" shrinkToFit="1"/>
    </xf>
    <xf numFmtId="176" fontId="17" fillId="0" borderId="5" xfId="0" applyNumberFormat="1" applyFont="1" applyBorder="1" applyAlignment="1">
      <alignment horizontal="center" vertical="center" shrinkToFit="1"/>
    </xf>
    <xf numFmtId="0" fontId="17" fillId="0" borderId="18" xfId="0" applyFont="1" applyBorder="1">
      <alignment vertical="center"/>
    </xf>
    <xf numFmtId="0" fontId="17" fillId="0" borderId="28" xfId="0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 shrinkToFit="1"/>
    </xf>
    <xf numFmtId="9" fontId="17" fillId="0" borderId="3" xfId="2" applyFont="1" applyFill="1" applyBorder="1" applyAlignment="1" applyProtection="1">
      <alignment vertical="center" shrinkToFit="1"/>
      <protection locked="0"/>
    </xf>
    <xf numFmtId="0" fontId="17" fillId="0" borderId="10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left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1" xfId="0" applyFont="1" applyBorder="1" applyAlignment="1">
      <alignment vertical="top" shrinkToFit="1"/>
    </xf>
    <xf numFmtId="0" fontId="17" fillId="0" borderId="1" xfId="0" applyFont="1" applyBorder="1" applyAlignment="1" applyProtection="1">
      <alignment vertical="center" shrinkToFit="1"/>
      <protection locked="0"/>
    </xf>
    <xf numFmtId="0" fontId="17" fillId="0" borderId="35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textRotation="255"/>
    </xf>
    <xf numFmtId="0" fontId="17" fillId="0" borderId="5" xfId="0" applyFont="1" applyBorder="1" applyAlignment="1">
      <alignment horizontal="center" vertical="center" textRotation="255" shrinkToFit="1"/>
    </xf>
    <xf numFmtId="0" fontId="17" fillId="0" borderId="5" xfId="0" applyFont="1" applyBorder="1" applyAlignment="1">
      <alignment horizontal="left" vertical="top" wrapText="1" shrinkToFit="1"/>
    </xf>
    <xf numFmtId="0" fontId="17" fillId="0" borderId="5" xfId="0" applyFont="1" applyBorder="1">
      <alignment vertical="center"/>
    </xf>
    <xf numFmtId="0" fontId="17" fillId="0" borderId="5" xfId="0" applyFont="1" applyBorder="1" applyAlignment="1">
      <alignment vertical="center" shrinkToFi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shrinkToFit="1"/>
    </xf>
    <xf numFmtId="177" fontId="17" fillId="0" borderId="6" xfId="0" applyNumberFormat="1" applyFont="1" applyBorder="1" applyAlignment="1">
      <alignment horizontal="center" vertical="center" shrinkToFit="1"/>
    </xf>
    <xf numFmtId="0" fontId="21" fillId="9" borderId="0" xfId="0" applyFont="1" applyFill="1">
      <alignment vertical="center"/>
    </xf>
    <xf numFmtId="0" fontId="17" fillId="0" borderId="59" xfId="0" applyFont="1" applyBorder="1">
      <alignment vertical="center"/>
    </xf>
    <xf numFmtId="0" fontId="17" fillId="0" borderId="27" xfId="0" applyFont="1" applyBorder="1" applyProtection="1">
      <alignment vertical="center"/>
      <protection locked="0"/>
    </xf>
    <xf numFmtId="0" fontId="17" fillId="0" borderId="19" xfId="0" applyFont="1" applyBorder="1" applyAlignment="1" applyProtection="1">
      <alignment vertical="center" shrinkToFit="1"/>
      <protection locked="0"/>
    </xf>
    <xf numFmtId="0" fontId="17" fillId="0" borderId="19" xfId="0" applyFont="1" applyBorder="1" applyProtection="1">
      <alignment vertical="center"/>
      <protection locked="0"/>
    </xf>
    <xf numFmtId="0" fontId="17" fillId="0" borderId="1" xfId="0" applyFont="1" applyBorder="1" applyProtection="1">
      <alignment vertical="center"/>
      <protection locked="0"/>
    </xf>
    <xf numFmtId="0" fontId="17" fillId="0" borderId="24" xfId="0" applyFont="1" applyBorder="1" applyProtection="1">
      <alignment vertical="center"/>
      <protection locked="0"/>
    </xf>
    <xf numFmtId="0" fontId="17" fillId="0" borderId="36" xfId="0" applyFont="1" applyBorder="1" applyAlignment="1" applyProtection="1">
      <alignment vertical="center" shrinkToFit="1"/>
      <protection locked="0"/>
    </xf>
    <xf numFmtId="0" fontId="17" fillId="0" borderId="36" xfId="0" applyFont="1" applyBorder="1" applyProtection="1">
      <alignment vertical="center"/>
      <protection locked="0"/>
    </xf>
    <xf numFmtId="0" fontId="17" fillId="0" borderId="39" xfId="0" applyFont="1" applyBorder="1" applyProtection="1">
      <alignment vertical="center"/>
      <protection locked="0"/>
    </xf>
    <xf numFmtId="0" fontId="2" fillId="0" borderId="19" xfId="0" quotePrefix="1" applyFont="1" applyBorder="1" applyAlignment="1">
      <alignment vertical="center" shrinkToFit="1"/>
    </xf>
    <xf numFmtId="0" fontId="16" fillId="0" borderId="19" xfId="0" applyFont="1" applyBorder="1">
      <alignment vertical="center"/>
    </xf>
    <xf numFmtId="0" fontId="20" fillId="0" borderId="24" xfId="0" applyFont="1" applyBorder="1" applyAlignment="1">
      <alignment vertical="center" shrinkToFit="1"/>
    </xf>
    <xf numFmtId="0" fontId="16" fillId="0" borderId="1" xfId="0" applyFont="1" applyBorder="1" applyAlignment="1">
      <alignment horizontal="left" vertical="center" shrinkToFit="1"/>
    </xf>
    <xf numFmtId="0" fontId="17" fillId="0" borderId="45" xfId="0" applyFont="1" applyBorder="1" applyAlignment="1">
      <alignment vertical="center" shrinkToFit="1"/>
    </xf>
    <xf numFmtId="0" fontId="24" fillId="0" borderId="0" xfId="0" applyFont="1">
      <alignment vertical="center"/>
    </xf>
    <xf numFmtId="176" fontId="17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3" xfId="0" applyFont="1" applyBorder="1">
      <alignment vertical="center"/>
    </xf>
    <xf numFmtId="0" fontId="25" fillId="0" borderId="3" xfId="0" applyFont="1" applyBorder="1" applyAlignment="1" applyProtection="1">
      <alignment vertical="center" shrinkToFit="1"/>
      <protection locked="0"/>
    </xf>
    <xf numFmtId="0" fontId="25" fillId="0" borderId="9" xfId="0" applyFont="1" applyBorder="1">
      <alignment vertical="center"/>
    </xf>
    <xf numFmtId="0" fontId="25" fillId="0" borderId="9" xfId="0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3" xfId="0" applyFont="1" applyBorder="1" applyAlignment="1">
      <alignment vertical="center" shrinkToFit="1"/>
    </xf>
    <xf numFmtId="0" fontId="25" fillId="0" borderId="3" xfId="0" applyFont="1" applyBorder="1" applyAlignment="1">
      <alignment horizontal="left" vertical="center" shrinkToFit="1"/>
    </xf>
    <xf numFmtId="177" fontId="25" fillId="0" borderId="36" xfId="0" applyNumberFormat="1" applyFont="1" applyBorder="1" applyAlignment="1">
      <alignment horizontal="center" vertical="center" shrinkToFit="1"/>
    </xf>
    <xf numFmtId="0" fontId="25" fillId="0" borderId="21" xfId="0" applyFont="1" applyBorder="1">
      <alignment vertical="center"/>
    </xf>
    <xf numFmtId="0" fontId="25" fillId="0" borderId="21" xfId="0" applyFont="1" applyBorder="1" applyAlignment="1" applyProtection="1">
      <alignment vertical="center" shrinkToFit="1"/>
      <protection locked="0"/>
    </xf>
    <xf numFmtId="0" fontId="25" fillId="0" borderId="21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3" xfId="0" applyFont="1" applyBorder="1" applyAlignment="1">
      <alignment vertical="center" shrinkToFit="1"/>
    </xf>
    <xf numFmtId="0" fontId="25" fillId="0" borderId="21" xfId="0" applyFont="1" applyBorder="1" applyAlignment="1">
      <alignment horizontal="left" vertical="center" shrinkToFit="1"/>
    </xf>
    <xf numFmtId="177" fontId="25" fillId="0" borderId="21" xfId="0" applyNumberFormat="1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left" vertical="top" shrinkToFit="1"/>
    </xf>
    <xf numFmtId="0" fontId="25" fillId="0" borderId="12" xfId="0" applyFont="1" applyBorder="1" applyAlignment="1">
      <alignment vertical="center" shrinkToFit="1"/>
    </xf>
    <xf numFmtId="177" fontId="25" fillId="0" borderId="9" xfId="0" applyNumberFormat="1" applyFont="1" applyBorder="1" applyAlignment="1">
      <alignment horizontal="center" vertical="center" shrinkToFit="1"/>
    </xf>
    <xf numFmtId="0" fontId="25" fillId="0" borderId="3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vertical="center" shrinkToFit="1"/>
    </xf>
    <xf numFmtId="177" fontId="25" fillId="0" borderId="3" xfId="0" applyNumberFormat="1" applyFont="1" applyBorder="1" applyAlignment="1">
      <alignment horizontal="center" vertical="center" shrinkToFit="1"/>
    </xf>
    <xf numFmtId="0" fontId="25" fillId="0" borderId="3" xfId="0" applyFont="1" applyBorder="1" applyProtection="1">
      <alignment vertical="center"/>
      <protection locked="0"/>
    </xf>
    <xf numFmtId="0" fontId="25" fillId="0" borderId="24" xfId="0" applyFont="1" applyBorder="1" applyAlignment="1">
      <alignment horizontal="center" vertical="center" shrinkToFit="1"/>
    </xf>
    <xf numFmtId="0" fontId="25" fillId="0" borderId="21" xfId="0" applyFont="1" applyBorder="1" applyProtection="1">
      <alignment vertical="center"/>
      <protection locked="0"/>
    </xf>
    <xf numFmtId="177" fontId="25" fillId="0" borderId="24" xfId="0" applyNumberFormat="1" applyFont="1" applyBorder="1" applyAlignment="1">
      <alignment horizontal="center" vertical="center" shrinkToFit="1"/>
    </xf>
    <xf numFmtId="0" fontId="25" fillId="0" borderId="1" xfId="0" applyFont="1" applyBorder="1" applyAlignment="1" applyProtection="1">
      <alignment vertical="center" shrinkToFit="1"/>
      <protection locked="0"/>
    </xf>
    <xf numFmtId="0" fontId="17" fillId="0" borderId="9" xfId="0" applyFont="1" applyBorder="1" applyAlignment="1">
      <alignment horizontal="center" vertical="center" textRotation="255"/>
    </xf>
    <xf numFmtId="177" fontId="25" fillId="0" borderId="27" xfId="0" applyNumberFormat="1" applyFont="1" applyBorder="1" applyAlignment="1">
      <alignment horizontal="center" vertical="center" shrinkToFit="1"/>
    </xf>
    <xf numFmtId="0" fontId="25" fillId="0" borderId="27" xfId="0" applyFont="1" applyBorder="1" applyAlignment="1" applyProtection="1">
      <alignment vertical="center" shrinkToFit="1"/>
      <protection locked="0"/>
    </xf>
    <xf numFmtId="0" fontId="25" fillId="0" borderId="27" xfId="0" applyFont="1" applyBorder="1">
      <alignment vertical="center"/>
    </xf>
    <xf numFmtId="0" fontId="25" fillId="0" borderId="27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29" xfId="0" applyFont="1" applyBorder="1" applyAlignment="1">
      <alignment vertical="center" shrinkToFit="1"/>
    </xf>
    <xf numFmtId="0" fontId="25" fillId="0" borderId="27" xfId="0" applyFont="1" applyBorder="1" applyAlignment="1">
      <alignment horizontal="left" vertical="center" shrinkToFit="1"/>
    </xf>
    <xf numFmtId="0" fontId="25" fillId="0" borderId="9" xfId="0" applyFont="1" applyBorder="1" applyAlignment="1" applyProtection="1">
      <alignment vertical="center" shrinkToFit="1"/>
      <protection locked="0"/>
    </xf>
    <xf numFmtId="0" fontId="25" fillId="0" borderId="9" xfId="0" applyFont="1" applyBorder="1" applyAlignment="1">
      <alignment horizontal="left" vertical="center" shrinkToFit="1"/>
    </xf>
    <xf numFmtId="0" fontId="25" fillId="0" borderId="19" xfId="0" applyFont="1" applyBorder="1" applyAlignment="1" applyProtection="1">
      <alignment vertical="center" shrinkToFit="1"/>
      <protection locked="0"/>
    </xf>
    <xf numFmtId="0" fontId="25" fillId="0" borderId="39" xfId="0" applyFont="1" applyBorder="1" applyAlignment="1" applyProtection="1">
      <alignment vertical="center" shrinkToFit="1"/>
      <protection locked="0"/>
    </xf>
    <xf numFmtId="0" fontId="25" fillId="0" borderId="36" xfId="0" applyFont="1" applyBorder="1" applyAlignment="1" applyProtection="1">
      <alignment vertical="center" shrinkToFit="1"/>
      <protection locked="0"/>
    </xf>
    <xf numFmtId="0" fontId="25" fillId="0" borderId="27" xfId="0" applyFont="1" applyBorder="1" applyProtection="1">
      <alignment vertical="center"/>
      <protection locked="0"/>
    </xf>
    <xf numFmtId="0" fontId="25" fillId="0" borderId="9" xfId="0" applyFont="1" applyBorder="1" applyProtection="1">
      <alignment vertical="center"/>
      <protection locked="0"/>
    </xf>
    <xf numFmtId="0" fontId="25" fillId="0" borderId="24" xfId="0" applyFont="1" applyBorder="1" applyAlignment="1">
      <alignment horizontal="left" vertical="center" shrinkToFit="1"/>
    </xf>
    <xf numFmtId="0" fontId="25" fillId="0" borderId="36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left" vertical="center" shrinkToFit="1"/>
    </xf>
    <xf numFmtId="0" fontId="25" fillId="0" borderId="1" xfId="0" applyFont="1" applyBorder="1" applyAlignment="1">
      <alignment horizontal="left" vertical="top" shrinkToFit="1"/>
    </xf>
    <xf numFmtId="0" fontId="25" fillId="0" borderId="1" xfId="0" applyFont="1" applyBorder="1" applyProtection="1">
      <alignment vertical="center"/>
      <protection locked="0"/>
    </xf>
    <xf numFmtId="0" fontId="25" fillId="0" borderId="24" xfId="0" applyFont="1" applyBorder="1">
      <alignment vertical="center"/>
    </xf>
    <xf numFmtId="0" fontId="25" fillId="0" borderId="24" xfId="0" applyFont="1" applyBorder="1" applyAlignment="1" applyProtection="1">
      <alignment vertical="center" shrinkToFit="1"/>
      <protection locked="0"/>
    </xf>
    <xf numFmtId="0" fontId="25" fillId="0" borderId="39" xfId="0" applyFont="1" applyBorder="1" applyAlignment="1">
      <alignment horizontal="left" vertical="center" shrinkToFit="1"/>
    </xf>
    <xf numFmtId="0" fontId="25" fillId="0" borderId="24" xfId="0" applyFont="1" applyBorder="1" applyProtection="1">
      <alignment vertical="center"/>
      <protection locked="0"/>
    </xf>
    <xf numFmtId="0" fontId="25" fillId="0" borderId="34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6" xfId="0" applyFont="1" applyBorder="1" applyAlignment="1">
      <alignment vertical="center" shrinkToFit="1"/>
    </xf>
    <xf numFmtId="0" fontId="25" fillId="0" borderId="9" xfId="0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0" fontId="25" fillId="0" borderId="6" xfId="0" applyFont="1" applyBorder="1" applyAlignment="1" applyProtection="1">
      <alignment vertical="center" shrinkToFit="1"/>
      <protection locked="0"/>
    </xf>
    <xf numFmtId="0" fontId="25" fillId="0" borderId="21" xfId="0" applyFont="1" applyBorder="1" applyAlignment="1">
      <alignment vertical="center" shrinkToFit="1"/>
    </xf>
    <xf numFmtId="0" fontId="6" fillId="6" borderId="25" xfId="1" applyFont="1" applyFill="1" applyBorder="1" applyAlignment="1">
      <alignment horizontal="center" vertical="center"/>
    </xf>
    <xf numFmtId="176" fontId="6" fillId="6" borderId="25" xfId="1" applyNumberFormat="1" applyFont="1" applyFill="1" applyBorder="1" applyAlignment="1">
      <alignment horizontal="center" vertical="center"/>
    </xf>
    <xf numFmtId="176" fontId="6" fillId="6" borderId="26" xfId="1" applyNumberFormat="1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vertical="top" textRotation="255"/>
    </xf>
    <xf numFmtId="0" fontId="17" fillId="9" borderId="9" xfId="0" applyFont="1" applyFill="1" applyBorder="1" applyAlignment="1">
      <alignment vertical="top" textRotation="255" shrinkToFit="1"/>
    </xf>
    <xf numFmtId="0" fontId="17" fillId="9" borderId="19" xfId="0" applyFont="1" applyFill="1" applyBorder="1" applyAlignment="1">
      <alignment vertical="top" textRotation="255" shrinkToFit="1"/>
    </xf>
    <xf numFmtId="0" fontId="17" fillId="9" borderId="9" xfId="0" applyFont="1" applyFill="1" applyBorder="1" applyAlignment="1">
      <alignment vertical="center" textRotation="255"/>
    </xf>
    <xf numFmtId="0" fontId="17" fillId="9" borderId="8" xfId="0" applyFont="1" applyFill="1" applyBorder="1" applyAlignment="1">
      <alignment horizontal="center" vertical="center" textRotation="255"/>
    </xf>
    <xf numFmtId="0" fontId="17" fillId="0" borderId="0" xfId="0" applyFont="1" applyAlignment="1">
      <alignment vertical="center" textRotation="255" shrinkToFit="1"/>
    </xf>
    <xf numFmtId="0" fontId="17" fillId="0" borderId="18" xfId="0" applyFont="1" applyBorder="1" applyAlignment="1">
      <alignment vertical="top" wrapText="1" shrinkToFit="1"/>
    </xf>
    <xf numFmtId="0" fontId="17" fillId="0" borderId="18" xfId="0" applyFont="1" applyBorder="1" applyAlignment="1">
      <alignment horizontal="left" vertical="center" shrinkToFit="1"/>
    </xf>
    <xf numFmtId="177" fontId="17" fillId="0" borderId="11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left" vertical="top" wrapText="1" shrinkToFit="1"/>
    </xf>
    <xf numFmtId="0" fontId="17" fillId="0" borderId="9" xfId="0" applyFont="1" applyBorder="1" applyAlignment="1">
      <alignment horizontal="left" vertical="top" wrapText="1" shrinkToFit="1"/>
    </xf>
    <xf numFmtId="0" fontId="17" fillId="0" borderId="19" xfId="0" applyFont="1" applyBorder="1" applyAlignment="1">
      <alignment horizontal="left" vertical="top" wrapText="1" shrinkToFit="1"/>
    </xf>
    <xf numFmtId="0" fontId="17" fillId="9" borderId="2" xfId="0" applyFont="1" applyFill="1" applyBorder="1" applyAlignment="1">
      <alignment horizontal="left" vertical="center"/>
    </xf>
    <xf numFmtId="0" fontId="17" fillId="9" borderId="18" xfId="0" applyFont="1" applyFill="1" applyBorder="1" applyAlignment="1">
      <alignment horizontal="left" vertical="center"/>
    </xf>
    <xf numFmtId="0" fontId="17" fillId="9" borderId="9" xfId="0" applyFont="1" applyFill="1" applyBorder="1" applyAlignment="1">
      <alignment horizontal="center" vertical="center" textRotation="255"/>
    </xf>
    <xf numFmtId="0" fontId="17" fillId="0" borderId="3" xfId="0" applyFont="1" applyBorder="1" applyAlignment="1">
      <alignment horizontal="left" vertical="top" shrinkToFit="1"/>
    </xf>
    <xf numFmtId="0" fontId="17" fillId="0" borderId="9" xfId="0" applyFont="1" applyBorder="1" applyAlignment="1">
      <alignment horizontal="left" vertical="top" shrinkToFit="1"/>
    </xf>
    <xf numFmtId="0" fontId="17" fillId="0" borderId="19" xfId="0" applyFont="1" applyBorder="1" applyAlignment="1">
      <alignment horizontal="left" vertical="top" shrinkToFit="1"/>
    </xf>
    <xf numFmtId="0" fontId="17" fillId="0" borderId="9" xfId="0" applyFont="1" applyBorder="1" applyAlignment="1">
      <alignment horizontal="center" vertical="top" textRotation="255" shrinkToFit="1"/>
    </xf>
    <xf numFmtId="0" fontId="17" fillId="0" borderId="3" xfId="0" applyFont="1" applyBorder="1" applyAlignment="1">
      <alignment horizontal="center" vertical="center" textRotation="255" shrinkToFit="1"/>
    </xf>
    <xf numFmtId="0" fontId="17" fillId="0" borderId="9" xfId="0" applyFont="1" applyBorder="1" applyAlignment="1">
      <alignment horizontal="center" vertical="center" textRotation="255" shrinkToFit="1"/>
    </xf>
    <xf numFmtId="0" fontId="17" fillId="0" borderId="3" xfId="0" applyFont="1" applyBorder="1" applyAlignment="1">
      <alignment horizontal="center" vertical="top" textRotation="255" shrinkToFit="1"/>
    </xf>
    <xf numFmtId="0" fontId="17" fillId="0" borderId="19" xfId="0" applyFont="1" applyBorder="1" applyAlignment="1">
      <alignment horizontal="center" vertical="top" textRotation="255" shrinkToFit="1"/>
    </xf>
    <xf numFmtId="0" fontId="17" fillId="9" borderId="9" xfId="0" applyFont="1" applyFill="1" applyBorder="1" applyAlignment="1">
      <alignment horizontal="center" vertical="top" textRotation="255"/>
    </xf>
    <xf numFmtId="0" fontId="25" fillId="0" borderId="3" xfId="0" applyFont="1" applyBorder="1" applyAlignment="1">
      <alignment horizontal="left" vertical="top" shrinkToFit="1"/>
    </xf>
    <xf numFmtId="0" fontId="25" fillId="0" borderId="19" xfId="0" applyFont="1" applyBorder="1" applyAlignment="1">
      <alignment horizontal="left" vertical="top" shrinkToFit="1"/>
    </xf>
    <xf numFmtId="0" fontId="25" fillId="0" borderId="9" xfId="0" applyFont="1" applyBorder="1" applyAlignment="1">
      <alignment horizontal="left" vertical="top" shrinkToFit="1"/>
    </xf>
    <xf numFmtId="0" fontId="17" fillId="0" borderId="3" xfId="0" applyFont="1" applyBorder="1" applyAlignment="1">
      <alignment horizontal="center" vertical="top" textRotation="255"/>
    </xf>
    <xf numFmtId="0" fontId="17" fillId="0" borderId="9" xfId="0" applyFont="1" applyBorder="1" applyAlignment="1">
      <alignment horizontal="center" vertical="top" textRotation="255"/>
    </xf>
    <xf numFmtId="0" fontId="17" fillId="0" borderId="19" xfId="0" applyFont="1" applyBorder="1" applyAlignment="1">
      <alignment horizontal="center" vertical="top" textRotation="255"/>
    </xf>
    <xf numFmtId="0" fontId="17" fillId="0" borderId="2" xfId="0" applyFont="1" applyBorder="1" applyAlignment="1">
      <alignment horizontal="center" vertical="top" textRotation="255" shrinkToFit="1"/>
    </xf>
    <xf numFmtId="0" fontId="17" fillId="0" borderId="8" xfId="0" applyFont="1" applyBorder="1" applyAlignment="1">
      <alignment horizontal="center" vertical="top" textRotation="255" shrinkToFit="1"/>
    </xf>
    <xf numFmtId="0" fontId="17" fillId="0" borderId="10" xfId="0" applyFont="1" applyBorder="1" applyAlignment="1">
      <alignment horizontal="center" vertical="top" textRotation="255" shrinkToFit="1"/>
    </xf>
    <xf numFmtId="0" fontId="17" fillId="9" borderId="9" xfId="0" applyFont="1" applyFill="1" applyBorder="1" applyAlignment="1">
      <alignment horizontal="center" vertical="top" textRotation="255" shrinkToFit="1"/>
    </xf>
    <xf numFmtId="0" fontId="17" fillId="9" borderId="19" xfId="0" applyFont="1" applyFill="1" applyBorder="1" applyAlignment="1">
      <alignment horizontal="center" vertical="top" textRotation="255" shrinkToFit="1"/>
    </xf>
    <xf numFmtId="0" fontId="17" fillId="0" borderId="3" xfId="0" applyFont="1" applyBorder="1" applyAlignment="1">
      <alignment horizontal="left" vertical="top"/>
    </xf>
    <xf numFmtId="0" fontId="17" fillId="0" borderId="19" xfId="0" applyFont="1" applyBorder="1" applyAlignment="1">
      <alignment horizontal="left" vertical="top"/>
    </xf>
    <xf numFmtId="0" fontId="17" fillId="0" borderId="19" xfId="0" applyFont="1" applyBorder="1" applyAlignment="1">
      <alignment horizontal="center" vertical="center" textRotation="255" shrinkToFit="1"/>
    </xf>
    <xf numFmtId="0" fontId="17" fillId="0" borderId="7" xfId="0" applyFont="1" applyBorder="1" applyAlignment="1">
      <alignment horizontal="center" vertical="top" textRotation="255" shrinkToFit="1"/>
    </xf>
    <xf numFmtId="0" fontId="17" fillId="0" borderId="12" xfId="0" applyFont="1" applyBorder="1" applyAlignment="1">
      <alignment horizontal="center" vertical="top" textRotation="255" shrinkToFit="1"/>
    </xf>
    <xf numFmtId="0" fontId="17" fillId="0" borderId="11" xfId="0" applyFont="1" applyBorder="1" applyAlignment="1">
      <alignment horizontal="center" vertical="top" textRotation="255" shrinkToFit="1"/>
    </xf>
    <xf numFmtId="0" fontId="17" fillId="0" borderId="9" xfId="0" applyFont="1" applyBorder="1" applyAlignment="1">
      <alignment horizontal="left" vertical="top"/>
    </xf>
    <xf numFmtId="0" fontId="25" fillId="0" borderId="3" xfId="0" applyFont="1" applyBorder="1" applyAlignment="1">
      <alignment horizontal="left" vertical="top" wrapText="1" shrinkToFit="1"/>
    </xf>
    <xf numFmtId="0" fontId="25" fillId="0" borderId="9" xfId="0" applyFont="1" applyBorder="1" applyAlignment="1">
      <alignment horizontal="left" vertical="top" wrapText="1" shrinkToFit="1"/>
    </xf>
    <xf numFmtId="0" fontId="25" fillId="0" borderId="19" xfId="0" applyFont="1" applyBorder="1" applyAlignment="1">
      <alignment horizontal="left" vertical="top" wrapText="1" shrinkToFit="1"/>
    </xf>
    <xf numFmtId="0" fontId="22" fillId="0" borderId="0" xfId="0" applyFont="1" applyAlignment="1">
      <alignment horizontal="center" vertical="center"/>
    </xf>
    <xf numFmtId="0" fontId="17" fillId="9" borderId="3" xfId="0" applyFont="1" applyFill="1" applyBorder="1" applyAlignment="1">
      <alignment horizontal="center" vertical="center" textRotation="255" shrinkToFit="1"/>
    </xf>
    <xf numFmtId="0" fontId="17" fillId="9" borderId="9" xfId="0" applyFont="1" applyFill="1" applyBorder="1" applyAlignment="1">
      <alignment horizontal="center" vertical="center" textRotation="255" shrinkToFit="1"/>
    </xf>
    <xf numFmtId="0" fontId="17" fillId="9" borderId="19" xfId="0" applyFont="1" applyFill="1" applyBorder="1" applyAlignment="1">
      <alignment horizontal="center" vertical="center" textRotation="255" shrinkToFi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19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0" fontId="23" fillId="0" borderId="7" xfId="0" applyFont="1" applyBorder="1">
      <alignment vertical="center"/>
    </xf>
    <xf numFmtId="0" fontId="23" fillId="0" borderId="8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0" xfId="0" applyFont="1" applyBorder="1">
      <alignment vertical="center"/>
    </xf>
    <xf numFmtId="0" fontId="23" fillId="0" borderId="11" xfId="0" applyFont="1" applyBorder="1">
      <alignment vertical="center"/>
    </xf>
    <xf numFmtId="0" fontId="17" fillId="3" borderId="19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9" borderId="19" xfId="0" applyFont="1" applyFill="1" applyBorder="1" applyAlignment="1">
      <alignment horizontal="center" vertical="top" textRotation="255"/>
    </xf>
    <xf numFmtId="0" fontId="17" fillId="0" borderId="3" xfId="0" applyFont="1" applyBorder="1" applyAlignment="1">
      <alignment horizontal="center" vertical="center" textRotation="255"/>
    </xf>
    <xf numFmtId="0" fontId="17" fillId="0" borderId="9" xfId="0" applyFont="1" applyBorder="1" applyAlignment="1">
      <alignment horizontal="center" vertical="center" textRotation="255"/>
    </xf>
    <xf numFmtId="0" fontId="17" fillId="0" borderId="19" xfId="0" applyFont="1" applyBorder="1" applyAlignment="1">
      <alignment horizontal="center" vertical="center" textRotation="255"/>
    </xf>
    <xf numFmtId="0" fontId="17" fillId="9" borderId="19" xfId="0" applyFont="1" applyFill="1" applyBorder="1" applyAlignment="1">
      <alignment horizontal="center" vertical="center" textRotation="255"/>
    </xf>
    <xf numFmtId="0" fontId="17" fillId="0" borderId="3" xfId="0" applyFont="1" applyBorder="1" applyAlignment="1">
      <alignment vertical="top" shrinkToFit="1"/>
    </xf>
    <xf numFmtId="0" fontId="17" fillId="0" borderId="9" xfId="0" applyFont="1" applyBorder="1" applyAlignment="1">
      <alignment vertical="top" shrinkToFit="1"/>
    </xf>
    <xf numFmtId="0" fontId="17" fillId="0" borderId="19" xfId="0" applyFont="1" applyBorder="1" applyAlignment="1">
      <alignment vertical="top" shrinkToFit="1"/>
    </xf>
    <xf numFmtId="0" fontId="17" fillId="0" borderId="2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9" borderId="5" xfId="0" applyFont="1" applyFill="1" applyBorder="1" applyAlignment="1">
      <alignment horizontal="left" vertical="center"/>
    </xf>
    <xf numFmtId="0" fontId="17" fillId="0" borderId="3" xfId="0" applyFont="1" applyBorder="1" applyAlignment="1">
      <alignment vertical="center" textRotation="255" shrinkToFit="1"/>
    </xf>
    <xf numFmtId="0" fontId="17" fillId="0" borderId="9" xfId="0" applyFont="1" applyBorder="1" applyAlignment="1">
      <alignment vertical="center" textRotation="255" shrinkToFit="1"/>
    </xf>
    <xf numFmtId="0" fontId="17" fillId="0" borderId="19" xfId="0" applyFont="1" applyBorder="1" applyAlignment="1">
      <alignment vertical="center" textRotation="255" shrinkToFit="1"/>
    </xf>
    <xf numFmtId="0" fontId="17" fillId="9" borderId="3" xfId="0" applyFont="1" applyFill="1" applyBorder="1" applyAlignment="1">
      <alignment horizontal="center" vertical="center" textRotation="255"/>
    </xf>
    <xf numFmtId="0" fontId="17" fillId="0" borderId="3" xfId="0" applyFont="1" applyBorder="1" applyAlignment="1">
      <alignment horizontal="center" vertical="top" wrapText="1" shrinkToFit="1"/>
    </xf>
    <xf numFmtId="0" fontId="17" fillId="0" borderId="9" xfId="0" applyFont="1" applyBorder="1" applyAlignment="1">
      <alignment horizontal="center" vertical="top" wrapText="1" shrinkToFit="1"/>
    </xf>
    <xf numFmtId="0" fontId="17" fillId="9" borderId="3" xfId="0" applyFont="1" applyFill="1" applyBorder="1" applyAlignment="1">
      <alignment horizontal="center" vertical="top" textRotation="255"/>
    </xf>
    <xf numFmtId="0" fontId="17" fillId="9" borderId="0" xfId="0" applyFont="1" applyFill="1" applyAlignment="1">
      <alignment horizontal="left" vertical="center"/>
    </xf>
    <xf numFmtId="0" fontId="17" fillId="9" borderId="3" xfId="0" applyFont="1" applyFill="1" applyBorder="1" applyAlignment="1">
      <alignment horizontal="center" vertical="top" textRotation="255" shrinkToFit="1"/>
    </xf>
    <xf numFmtId="0" fontId="2" fillId="5" borderId="7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shrinkToFit="1"/>
    </xf>
    <xf numFmtId="0" fontId="2" fillId="5" borderId="1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7" fillId="0" borderId="20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 vertical="center" indent="1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2" xfId="1" applyFont="1" applyBorder="1" applyAlignment="1">
      <alignment vertical="center" shrinkToFit="1"/>
    </xf>
    <xf numFmtId="0" fontId="6" fillId="0" borderId="10" xfId="1" applyFont="1" applyBorder="1" applyAlignment="1">
      <alignment vertical="center" shrinkToFit="1"/>
    </xf>
    <xf numFmtId="0" fontId="6" fillId="0" borderId="2" xfId="1" applyFont="1" applyBorder="1" applyAlignment="1" applyProtection="1">
      <alignment vertical="center" wrapText="1" shrinkToFit="1"/>
      <protection locked="0"/>
    </xf>
    <xf numFmtId="0" fontId="6" fillId="0" borderId="10" xfId="1" applyFont="1" applyBorder="1" applyAlignment="1" applyProtection="1">
      <alignment vertical="center" shrinkToFit="1"/>
      <protection locked="0"/>
    </xf>
    <xf numFmtId="0" fontId="9" fillId="0" borderId="37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center" vertical="center" shrinkToFit="1"/>
    </xf>
    <xf numFmtId="0" fontId="6" fillId="0" borderId="11" xfId="1" applyFont="1" applyBorder="1" applyAlignment="1">
      <alignment horizontal="center" vertical="center" shrinkToFit="1"/>
    </xf>
    <xf numFmtId="0" fontId="6" fillId="6" borderId="2" xfId="1" applyFont="1" applyFill="1" applyBorder="1" applyAlignment="1">
      <alignment vertical="center" shrinkToFit="1"/>
    </xf>
    <xf numFmtId="0" fontId="6" fillId="6" borderId="10" xfId="1" applyFont="1" applyFill="1" applyBorder="1" applyAlignment="1">
      <alignment vertical="center" shrinkToFit="1"/>
    </xf>
    <xf numFmtId="0" fontId="6" fillId="6" borderId="2" xfId="1" applyFont="1" applyFill="1" applyBorder="1" applyAlignment="1" applyProtection="1">
      <alignment vertical="center" wrapText="1" shrinkToFit="1"/>
      <protection locked="0"/>
    </xf>
    <xf numFmtId="0" fontId="6" fillId="6" borderId="10" xfId="1" applyFont="1" applyFill="1" applyBorder="1" applyAlignment="1" applyProtection="1">
      <alignment vertical="center" shrinkToFit="1"/>
      <protection locked="0"/>
    </xf>
    <xf numFmtId="0" fontId="9" fillId="6" borderId="18" xfId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center" vertical="center" shrinkToFit="1"/>
    </xf>
    <xf numFmtId="0" fontId="6" fillId="6" borderId="7" xfId="1" applyFont="1" applyFill="1" applyBorder="1" applyAlignment="1">
      <alignment horizontal="center" vertical="center" shrinkToFit="1"/>
    </xf>
    <xf numFmtId="0" fontId="6" fillId="6" borderId="10" xfId="1" applyFont="1" applyFill="1" applyBorder="1" applyAlignment="1">
      <alignment horizontal="center" vertical="center" shrinkToFit="1"/>
    </xf>
    <xf numFmtId="0" fontId="6" fillId="6" borderId="11" xfId="1" applyFont="1" applyFill="1" applyBorder="1" applyAlignment="1">
      <alignment horizontal="center" vertical="center" shrinkToFit="1"/>
    </xf>
    <xf numFmtId="49" fontId="6" fillId="4" borderId="13" xfId="1" applyNumberFormat="1" applyFont="1" applyFill="1" applyBorder="1" applyAlignment="1" applyProtection="1">
      <alignment horizontal="center" vertical="center"/>
      <protection locked="0"/>
    </xf>
    <xf numFmtId="49" fontId="6" fillId="4" borderId="3" xfId="1" applyNumberFormat="1" applyFont="1" applyFill="1" applyBorder="1" applyAlignment="1" applyProtection="1">
      <alignment horizontal="center" vertical="center"/>
      <protection locked="0"/>
    </xf>
    <xf numFmtId="0" fontId="6" fillId="0" borderId="14" xfId="1" applyFont="1" applyBorder="1" applyAlignment="1">
      <alignment vertical="center" shrinkToFit="1"/>
    </xf>
    <xf numFmtId="0" fontId="6" fillId="0" borderId="8" xfId="1" applyFont="1" applyBorder="1" applyAlignment="1">
      <alignment vertical="center" shrinkToFit="1"/>
    </xf>
    <xf numFmtId="0" fontId="6" fillId="0" borderId="14" xfId="1" applyFont="1" applyBorder="1" applyAlignment="1" applyProtection="1">
      <alignment vertical="center" wrapText="1" shrinkToFit="1"/>
      <protection locked="0"/>
    </xf>
    <xf numFmtId="0" fontId="6" fillId="0" borderId="8" xfId="1" applyFont="1" applyBorder="1" applyAlignment="1" applyProtection="1">
      <alignment vertical="center" shrinkToFit="1"/>
      <protection locked="0"/>
    </xf>
    <xf numFmtId="0" fontId="9" fillId="0" borderId="1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wrapText="1" shrinkToFit="1"/>
    </xf>
    <xf numFmtId="0" fontId="13" fillId="3" borderId="30" xfId="1" applyFont="1" applyFill="1" applyBorder="1" applyAlignment="1">
      <alignment horizontal="center" vertical="center" shrinkToFit="1"/>
    </xf>
    <xf numFmtId="0" fontId="6" fillId="3" borderId="25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/>
    </xf>
    <xf numFmtId="0" fontId="13" fillId="3" borderId="25" xfId="1" applyFont="1" applyFill="1" applyBorder="1" applyAlignment="1">
      <alignment horizontal="center" vertical="center" wrapText="1" shrinkToFit="1"/>
    </xf>
    <xf numFmtId="0" fontId="13" fillId="3" borderId="31" xfId="1" applyFont="1" applyFill="1" applyBorder="1" applyAlignment="1">
      <alignment horizontal="center" vertical="center" shrinkToFit="1"/>
    </xf>
    <xf numFmtId="0" fontId="13" fillId="3" borderId="26" xfId="1" applyFont="1" applyFill="1" applyBorder="1" applyAlignment="1">
      <alignment horizontal="center" vertical="center" wrapText="1" shrinkToFit="1"/>
    </xf>
    <xf numFmtId="0" fontId="13" fillId="3" borderId="32" xfId="1" applyFont="1" applyFill="1" applyBorder="1" applyAlignment="1">
      <alignment horizontal="center" vertical="center" shrinkToFit="1"/>
    </xf>
    <xf numFmtId="0" fontId="6" fillId="3" borderId="34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3" borderId="30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49" fontId="6" fillId="4" borderId="13" xfId="1" applyNumberFormat="1" applyFont="1" applyFill="1" applyBorder="1" applyAlignment="1">
      <alignment horizontal="center" vertical="center"/>
    </xf>
    <xf numFmtId="49" fontId="6" fillId="4" borderId="3" xfId="1" applyNumberFormat="1" applyFont="1" applyFill="1" applyBorder="1" applyAlignment="1">
      <alignment horizontal="center" vertical="center"/>
    </xf>
    <xf numFmtId="0" fontId="6" fillId="0" borderId="14" xfId="1" applyFont="1" applyBorder="1" applyAlignment="1" applyProtection="1">
      <alignment vertical="center" shrinkToFit="1"/>
      <protection locked="0"/>
    </xf>
    <xf numFmtId="0" fontId="6" fillId="0" borderId="14" xfId="1" applyFont="1" applyBorder="1" applyAlignment="1" applyProtection="1">
      <alignment horizontal="center" vertical="center" shrinkToFit="1"/>
      <protection locked="0"/>
    </xf>
    <xf numFmtId="0" fontId="6" fillId="0" borderId="17" xfId="1" applyFont="1" applyBorder="1" applyAlignment="1" applyProtection="1">
      <alignment horizontal="center" vertical="center" shrinkToFit="1"/>
      <protection locked="0"/>
    </xf>
    <xf numFmtId="49" fontId="6" fillId="4" borderId="1" xfId="1" applyNumberFormat="1" applyFont="1" applyFill="1" applyBorder="1" applyAlignment="1">
      <alignment horizontal="center" vertical="center"/>
    </xf>
    <xf numFmtId="0" fontId="6" fillId="0" borderId="2" xfId="1" applyFont="1" applyBorder="1" applyAlignment="1" applyProtection="1">
      <alignment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7" xfId="1" applyFont="1" applyBorder="1" applyAlignment="1" applyProtection="1">
      <alignment horizontal="center" vertical="center" shrinkToFit="1"/>
      <protection locked="0"/>
    </xf>
    <xf numFmtId="0" fontId="6" fillId="0" borderId="10" xfId="1" applyFont="1" applyBorder="1" applyAlignment="1" applyProtection="1">
      <alignment horizontal="center" vertical="center" shrinkToFit="1"/>
      <protection locked="0"/>
    </xf>
    <xf numFmtId="0" fontId="6" fillId="0" borderId="11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12" xfId="1" applyFont="1" applyBorder="1" applyAlignment="1" applyProtection="1">
      <alignment horizontal="center" vertical="center" shrinkToFit="1"/>
      <protection locked="0"/>
    </xf>
    <xf numFmtId="0" fontId="6" fillId="4" borderId="1" xfId="1" applyFont="1" applyFill="1" applyBorder="1" applyAlignment="1">
      <alignment horizontal="center" vertical="center"/>
    </xf>
    <xf numFmtId="0" fontId="6" fillId="6" borderId="2" xfId="1" applyFont="1" applyFill="1" applyBorder="1" applyAlignment="1" applyProtection="1">
      <alignment vertical="center" shrinkToFit="1"/>
      <protection locked="0"/>
    </xf>
    <xf numFmtId="0" fontId="6" fillId="6" borderId="2" xfId="1" applyFont="1" applyFill="1" applyBorder="1" applyAlignment="1" applyProtection="1">
      <alignment horizontal="center" vertical="center" shrinkToFit="1"/>
      <protection locked="0"/>
    </xf>
    <xf numFmtId="0" fontId="6" fillId="6" borderId="7" xfId="1" applyFont="1" applyFill="1" applyBorder="1" applyAlignment="1" applyProtection="1">
      <alignment horizontal="center" vertical="center" shrinkToFit="1"/>
      <protection locked="0"/>
    </xf>
    <xf numFmtId="0" fontId="6" fillId="6" borderId="10" xfId="1" applyFont="1" applyFill="1" applyBorder="1" applyAlignment="1" applyProtection="1">
      <alignment horizontal="center" vertical="center" shrinkToFit="1"/>
      <protection locked="0"/>
    </xf>
    <xf numFmtId="0" fontId="6" fillId="6" borderId="11" xfId="1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horizontal="left" vertical="center"/>
    </xf>
  </cellXfs>
  <cellStyles count="3">
    <cellStyle name="パーセント" xfId="2" builtinId="5"/>
    <cellStyle name="標準" xfId="0" builtinId="0"/>
    <cellStyle name="標準 2" xfId="1" xr:uid="{00000000-0005-0000-0000-000002000000}"/>
  </cellStyles>
  <dxfs count="7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1736912</xdr:colOff>
      <xdr:row>124</xdr:row>
      <xdr:rowOff>112058</xdr:rowOff>
    </xdr:from>
    <xdr:to>
      <xdr:col>9</xdr:col>
      <xdr:colOff>1333501</xdr:colOff>
      <xdr:row>129</xdr:row>
      <xdr:rowOff>100852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140824" y="23790087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112059</xdr:colOff>
      <xdr:row>142</xdr:row>
      <xdr:rowOff>168089</xdr:rowOff>
    </xdr:from>
    <xdr:to>
      <xdr:col>9</xdr:col>
      <xdr:colOff>1467971</xdr:colOff>
      <xdr:row>147</xdr:row>
      <xdr:rowOff>156883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6275294" y="27275118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115</xdr:row>
      <xdr:rowOff>156966</xdr:rowOff>
    </xdr:from>
    <xdr:to>
      <xdr:col>10</xdr:col>
      <xdr:colOff>67235</xdr:colOff>
      <xdr:row>120</xdr:row>
      <xdr:rowOff>145760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6353735" y="22120495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112059</xdr:colOff>
      <xdr:row>149</xdr:row>
      <xdr:rowOff>145678</xdr:rowOff>
    </xdr:from>
    <xdr:to>
      <xdr:col>9</xdr:col>
      <xdr:colOff>1467971</xdr:colOff>
      <xdr:row>154</xdr:row>
      <xdr:rowOff>134472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6275294" y="28586207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61</xdr:row>
      <xdr:rowOff>112066</xdr:rowOff>
    </xdr:from>
    <xdr:to>
      <xdr:col>10</xdr:col>
      <xdr:colOff>67235</xdr:colOff>
      <xdr:row>66</xdr:row>
      <xdr:rowOff>100860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6353175" y="11789716"/>
          <a:ext cx="4877360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5</xdr:row>
      <xdr:rowOff>179294</xdr:rowOff>
    </xdr:from>
    <xdr:to>
      <xdr:col>10</xdr:col>
      <xdr:colOff>33617</xdr:colOff>
      <xdr:row>10</xdr:row>
      <xdr:rowOff>168088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6320117" y="1187823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156883</xdr:colOff>
      <xdr:row>49</xdr:row>
      <xdr:rowOff>33709</xdr:rowOff>
    </xdr:from>
    <xdr:to>
      <xdr:col>10</xdr:col>
      <xdr:colOff>33618</xdr:colOff>
      <xdr:row>54</xdr:row>
      <xdr:rowOff>22503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6320118" y="9424238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134471</xdr:colOff>
      <xdr:row>28</xdr:row>
      <xdr:rowOff>168089</xdr:rowOff>
    </xdr:from>
    <xdr:to>
      <xdr:col>10</xdr:col>
      <xdr:colOff>11206</xdr:colOff>
      <xdr:row>33</xdr:row>
      <xdr:rowOff>156883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6297706" y="5558118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168088</xdr:colOff>
      <xdr:row>62</xdr:row>
      <xdr:rowOff>22424</xdr:rowOff>
    </xdr:from>
    <xdr:to>
      <xdr:col>10</xdr:col>
      <xdr:colOff>44823</xdr:colOff>
      <xdr:row>67</xdr:row>
      <xdr:rowOff>11218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6330763" y="11890574"/>
          <a:ext cx="4877360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13</xdr:row>
      <xdr:rowOff>179308</xdr:rowOff>
    </xdr:from>
    <xdr:to>
      <xdr:col>10</xdr:col>
      <xdr:colOff>33617</xdr:colOff>
      <xdr:row>18</xdr:row>
      <xdr:rowOff>168102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6320117" y="2711837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134470</xdr:colOff>
      <xdr:row>10</xdr:row>
      <xdr:rowOff>179284</xdr:rowOff>
    </xdr:from>
    <xdr:to>
      <xdr:col>10</xdr:col>
      <xdr:colOff>11205</xdr:colOff>
      <xdr:row>15</xdr:row>
      <xdr:rowOff>168078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6297705" y="2140313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71</xdr:row>
      <xdr:rowOff>123244</xdr:rowOff>
    </xdr:from>
    <xdr:to>
      <xdr:col>10</xdr:col>
      <xdr:colOff>33617</xdr:colOff>
      <xdr:row>76</xdr:row>
      <xdr:rowOff>112038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6319557" y="13705894"/>
          <a:ext cx="4877360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97</xdr:row>
      <xdr:rowOff>156881</xdr:rowOff>
    </xdr:from>
    <xdr:to>
      <xdr:col>10</xdr:col>
      <xdr:colOff>67235</xdr:colOff>
      <xdr:row>102</xdr:row>
      <xdr:rowOff>145675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353735" y="18691410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134471</xdr:colOff>
      <xdr:row>21</xdr:row>
      <xdr:rowOff>145677</xdr:rowOff>
    </xdr:from>
    <xdr:to>
      <xdr:col>10</xdr:col>
      <xdr:colOff>11206</xdr:colOff>
      <xdr:row>26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6297706" y="4202206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</xdr:row>
          <xdr:rowOff>22860</xdr:rowOff>
        </xdr:from>
        <xdr:to>
          <xdr:col>7</xdr:col>
          <xdr:colOff>297180</xdr:colOff>
          <xdr:row>10</xdr:row>
          <xdr:rowOff>7620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1B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</xdr:row>
          <xdr:rowOff>7620</xdr:rowOff>
        </xdr:from>
        <xdr:to>
          <xdr:col>7</xdr:col>
          <xdr:colOff>297180</xdr:colOff>
          <xdr:row>12</xdr:row>
          <xdr:rowOff>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1B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</xdr:row>
          <xdr:rowOff>22860</xdr:rowOff>
        </xdr:from>
        <xdr:to>
          <xdr:col>7</xdr:col>
          <xdr:colOff>297180</xdr:colOff>
          <xdr:row>14</xdr:row>
          <xdr:rowOff>7620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1B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</xdr:row>
          <xdr:rowOff>7620</xdr:rowOff>
        </xdr:from>
        <xdr:to>
          <xdr:col>7</xdr:col>
          <xdr:colOff>297180</xdr:colOff>
          <xdr:row>16</xdr:row>
          <xdr:rowOff>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1B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</xdr:row>
          <xdr:rowOff>22860</xdr:rowOff>
        </xdr:from>
        <xdr:to>
          <xdr:col>7</xdr:col>
          <xdr:colOff>297180</xdr:colOff>
          <xdr:row>18</xdr:row>
          <xdr:rowOff>7620</xdr:rowOff>
        </xdr:to>
        <xdr:sp macro="" textlink="">
          <xdr:nvSpPr>
            <xdr:cNvPr id="28679" name="Check Box 7" hidden="1">
              <a:extLst>
                <a:ext uri="{63B3BB69-23CF-44E3-9099-C40C66FF867C}">
                  <a14:compatExt spid="_x0000_s28679"/>
                </a:ext>
                <a:ext uri="{FF2B5EF4-FFF2-40B4-BE49-F238E27FC236}">
                  <a16:creationId xmlns:a16="http://schemas.microsoft.com/office/drawing/2014/main" id="{00000000-0008-0000-1B00-00000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</xdr:row>
          <xdr:rowOff>22860</xdr:rowOff>
        </xdr:from>
        <xdr:to>
          <xdr:col>7</xdr:col>
          <xdr:colOff>297180</xdr:colOff>
          <xdr:row>22</xdr:row>
          <xdr:rowOff>7620</xdr:rowOff>
        </xdr:to>
        <xdr:sp macro="" textlink="">
          <xdr:nvSpPr>
            <xdr:cNvPr id="28680" name="Check Box 8" hidden="1">
              <a:extLst>
                <a:ext uri="{63B3BB69-23CF-44E3-9099-C40C66FF867C}">
                  <a14:compatExt spid="_x0000_s28680"/>
                </a:ext>
                <a:ext uri="{FF2B5EF4-FFF2-40B4-BE49-F238E27FC236}">
                  <a16:creationId xmlns:a16="http://schemas.microsoft.com/office/drawing/2014/main" id="{00000000-0008-0000-1B00-00000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</xdr:row>
          <xdr:rowOff>22860</xdr:rowOff>
        </xdr:from>
        <xdr:to>
          <xdr:col>7</xdr:col>
          <xdr:colOff>297180</xdr:colOff>
          <xdr:row>26</xdr:row>
          <xdr:rowOff>7620</xdr:rowOff>
        </xdr:to>
        <xdr:sp macro="" textlink="">
          <xdr:nvSpPr>
            <xdr:cNvPr id="28681" name="Check Box 9" hidden="1">
              <a:extLst>
                <a:ext uri="{63B3BB69-23CF-44E3-9099-C40C66FF867C}">
                  <a14:compatExt spid="_x0000_s28681"/>
                </a:ext>
                <a:ext uri="{FF2B5EF4-FFF2-40B4-BE49-F238E27FC236}">
                  <a16:creationId xmlns:a16="http://schemas.microsoft.com/office/drawing/2014/main" id="{00000000-0008-0000-1B00-00000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</xdr:row>
          <xdr:rowOff>22860</xdr:rowOff>
        </xdr:from>
        <xdr:to>
          <xdr:col>7</xdr:col>
          <xdr:colOff>297180</xdr:colOff>
          <xdr:row>30</xdr:row>
          <xdr:rowOff>7620</xdr:rowOff>
        </xdr:to>
        <xdr:sp macro="" textlink="">
          <xdr:nvSpPr>
            <xdr:cNvPr id="28682" name="Check Box 10" hidden="1">
              <a:extLst>
                <a:ext uri="{63B3BB69-23CF-44E3-9099-C40C66FF867C}">
                  <a14:compatExt spid="_x0000_s28682"/>
                </a:ext>
                <a:ext uri="{FF2B5EF4-FFF2-40B4-BE49-F238E27FC236}">
                  <a16:creationId xmlns:a16="http://schemas.microsoft.com/office/drawing/2014/main" id="{00000000-0008-0000-1B00-00000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</xdr:row>
          <xdr:rowOff>22860</xdr:rowOff>
        </xdr:from>
        <xdr:to>
          <xdr:col>7</xdr:col>
          <xdr:colOff>297180</xdr:colOff>
          <xdr:row>34</xdr:row>
          <xdr:rowOff>7620</xdr:rowOff>
        </xdr:to>
        <xdr:sp macro="" textlink="">
          <xdr:nvSpPr>
            <xdr:cNvPr id="28683" name="Check Box 11" hidden="1">
              <a:extLst>
                <a:ext uri="{63B3BB69-23CF-44E3-9099-C40C66FF867C}">
                  <a14:compatExt spid="_x0000_s28683"/>
                </a:ext>
                <a:ext uri="{FF2B5EF4-FFF2-40B4-BE49-F238E27FC236}">
                  <a16:creationId xmlns:a16="http://schemas.microsoft.com/office/drawing/2014/main" id="{00000000-0008-0000-1B00-00000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</xdr:row>
          <xdr:rowOff>22860</xdr:rowOff>
        </xdr:from>
        <xdr:to>
          <xdr:col>7</xdr:col>
          <xdr:colOff>297180</xdr:colOff>
          <xdr:row>38</xdr:row>
          <xdr:rowOff>7620</xdr:rowOff>
        </xdr:to>
        <xdr:sp macro="" textlink="">
          <xdr:nvSpPr>
            <xdr:cNvPr id="28684" name="Check Box 12" hidden="1">
              <a:extLst>
                <a:ext uri="{63B3BB69-23CF-44E3-9099-C40C66FF867C}">
                  <a14:compatExt spid="_x0000_s28684"/>
                </a:ext>
                <a:ext uri="{FF2B5EF4-FFF2-40B4-BE49-F238E27FC236}">
                  <a16:creationId xmlns:a16="http://schemas.microsoft.com/office/drawing/2014/main" id="{00000000-0008-0000-1B00-00000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41</xdr:row>
          <xdr:rowOff>22860</xdr:rowOff>
        </xdr:from>
        <xdr:to>
          <xdr:col>7</xdr:col>
          <xdr:colOff>297180</xdr:colOff>
          <xdr:row>42</xdr:row>
          <xdr:rowOff>7620</xdr:rowOff>
        </xdr:to>
        <xdr:sp macro="" textlink="">
          <xdr:nvSpPr>
            <xdr:cNvPr id="28685" name="Check Box 13" hidden="1">
              <a:extLst>
                <a:ext uri="{63B3BB69-23CF-44E3-9099-C40C66FF867C}">
                  <a14:compatExt spid="_x0000_s28685"/>
                </a:ext>
                <a:ext uri="{FF2B5EF4-FFF2-40B4-BE49-F238E27FC236}">
                  <a16:creationId xmlns:a16="http://schemas.microsoft.com/office/drawing/2014/main" id="{00000000-0008-0000-1B00-00000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45</xdr:row>
          <xdr:rowOff>22860</xdr:rowOff>
        </xdr:from>
        <xdr:to>
          <xdr:col>7</xdr:col>
          <xdr:colOff>297180</xdr:colOff>
          <xdr:row>46</xdr:row>
          <xdr:rowOff>7620</xdr:rowOff>
        </xdr:to>
        <xdr:sp macro="" textlink="">
          <xdr:nvSpPr>
            <xdr:cNvPr id="28686" name="Check Box 14" hidden="1">
              <a:extLst>
                <a:ext uri="{63B3BB69-23CF-44E3-9099-C40C66FF867C}">
                  <a14:compatExt spid="_x0000_s28686"/>
                </a:ext>
                <a:ext uri="{FF2B5EF4-FFF2-40B4-BE49-F238E27FC236}">
                  <a16:creationId xmlns:a16="http://schemas.microsoft.com/office/drawing/2014/main" id="{00000000-0008-0000-1B00-00000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49</xdr:row>
          <xdr:rowOff>22860</xdr:rowOff>
        </xdr:from>
        <xdr:to>
          <xdr:col>7</xdr:col>
          <xdr:colOff>297180</xdr:colOff>
          <xdr:row>50</xdr:row>
          <xdr:rowOff>7620</xdr:rowOff>
        </xdr:to>
        <xdr:sp macro="" textlink="">
          <xdr:nvSpPr>
            <xdr:cNvPr id="28687" name="Check Box 15" hidden="1">
              <a:extLst>
                <a:ext uri="{63B3BB69-23CF-44E3-9099-C40C66FF867C}">
                  <a14:compatExt spid="_x0000_s28687"/>
                </a:ext>
                <a:ext uri="{FF2B5EF4-FFF2-40B4-BE49-F238E27FC236}">
                  <a16:creationId xmlns:a16="http://schemas.microsoft.com/office/drawing/2014/main" id="{00000000-0008-0000-1B00-00000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</xdr:row>
          <xdr:rowOff>7620</xdr:rowOff>
        </xdr:from>
        <xdr:to>
          <xdr:col>7</xdr:col>
          <xdr:colOff>297180</xdr:colOff>
          <xdr:row>20</xdr:row>
          <xdr:rowOff>0</xdr:rowOff>
        </xdr:to>
        <xdr:sp macro="" textlink="">
          <xdr:nvSpPr>
            <xdr:cNvPr id="28688" name="Check Box 16" hidden="1">
              <a:extLst>
                <a:ext uri="{63B3BB69-23CF-44E3-9099-C40C66FF867C}">
                  <a14:compatExt spid="_x0000_s28688"/>
                </a:ext>
                <a:ext uri="{FF2B5EF4-FFF2-40B4-BE49-F238E27FC236}">
                  <a16:creationId xmlns:a16="http://schemas.microsoft.com/office/drawing/2014/main" id="{00000000-0008-0000-1B00-00001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</xdr:row>
          <xdr:rowOff>7620</xdr:rowOff>
        </xdr:from>
        <xdr:to>
          <xdr:col>7</xdr:col>
          <xdr:colOff>297180</xdr:colOff>
          <xdr:row>24</xdr:row>
          <xdr:rowOff>0</xdr:rowOff>
        </xdr:to>
        <xdr:sp macro="" textlink="">
          <xdr:nvSpPr>
            <xdr:cNvPr id="28689" name="Check Box 17" hidden="1">
              <a:extLst>
                <a:ext uri="{63B3BB69-23CF-44E3-9099-C40C66FF867C}">
                  <a14:compatExt spid="_x0000_s28689"/>
                </a:ext>
                <a:ext uri="{FF2B5EF4-FFF2-40B4-BE49-F238E27FC236}">
                  <a16:creationId xmlns:a16="http://schemas.microsoft.com/office/drawing/2014/main" id="{00000000-0008-0000-1B00-00001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</xdr:row>
          <xdr:rowOff>7620</xdr:rowOff>
        </xdr:from>
        <xdr:to>
          <xdr:col>7</xdr:col>
          <xdr:colOff>297180</xdr:colOff>
          <xdr:row>28</xdr:row>
          <xdr:rowOff>0</xdr:rowOff>
        </xdr:to>
        <xdr:sp macro="" textlink="">
          <xdr:nvSpPr>
            <xdr:cNvPr id="28690" name="Check Box 18" hidden="1">
              <a:extLst>
                <a:ext uri="{63B3BB69-23CF-44E3-9099-C40C66FF867C}">
                  <a14:compatExt spid="_x0000_s28690"/>
                </a:ext>
                <a:ext uri="{FF2B5EF4-FFF2-40B4-BE49-F238E27FC236}">
                  <a16:creationId xmlns:a16="http://schemas.microsoft.com/office/drawing/2014/main" id="{00000000-0008-0000-1B00-00001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31</xdr:row>
          <xdr:rowOff>7620</xdr:rowOff>
        </xdr:from>
        <xdr:to>
          <xdr:col>7</xdr:col>
          <xdr:colOff>297180</xdr:colOff>
          <xdr:row>32</xdr:row>
          <xdr:rowOff>0</xdr:rowOff>
        </xdr:to>
        <xdr:sp macro="" textlink="">
          <xdr:nvSpPr>
            <xdr:cNvPr id="28691" name="Check Box 19" hidden="1">
              <a:extLst>
                <a:ext uri="{63B3BB69-23CF-44E3-9099-C40C66FF867C}">
                  <a14:compatExt spid="_x0000_s28691"/>
                </a:ext>
                <a:ext uri="{FF2B5EF4-FFF2-40B4-BE49-F238E27FC236}">
                  <a16:creationId xmlns:a16="http://schemas.microsoft.com/office/drawing/2014/main" id="{00000000-0008-0000-1B00-00001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</xdr:row>
          <xdr:rowOff>7620</xdr:rowOff>
        </xdr:from>
        <xdr:to>
          <xdr:col>7</xdr:col>
          <xdr:colOff>297180</xdr:colOff>
          <xdr:row>36</xdr:row>
          <xdr:rowOff>0</xdr:rowOff>
        </xdr:to>
        <xdr:sp macro="" textlink="">
          <xdr:nvSpPr>
            <xdr:cNvPr id="28692" name="Check Box 20" hidden="1">
              <a:extLst>
                <a:ext uri="{63B3BB69-23CF-44E3-9099-C40C66FF867C}">
                  <a14:compatExt spid="_x0000_s28692"/>
                </a:ext>
                <a:ext uri="{FF2B5EF4-FFF2-40B4-BE49-F238E27FC236}">
                  <a16:creationId xmlns:a16="http://schemas.microsoft.com/office/drawing/2014/main" id="{00000000-0008-0000-1B00-00001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</xdr:row>
          <xdr:rowOff>7620</xdr:rowOff>
        </xdr:from>
        <xdr:to>
          <xdr:col>7</xdr:col>
          <xdr:colOff>297180</xdr:colOff>
          <xdr:row>40</xdr:row>
          <xdr:rowOff>0</xdr:rowOff>
        </xdr:to>
        <xdr:sp macro="" textlink="">
          <xdr:nvSpPr>
            <xdr:cNvPr id="28693" name="Check Box 21" hidden="1">
              <a:extLst>
                <a:ext uri="{63B3BB69-23CF-44E3-9099-C40C66FF867C}">
                  <a14:compatExt spid="_x0000_s28693"/>
                </a:ext>
                <a:ext uri="{FF2B5EF4-FFF2-40B4-BE49-F238E27FC236}">
                  <a16:creationId xmlns:a16="http://schemas.microsoft.com/office/drawing/2014/main" id="{00000000-0008-0000-1B00-00001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43</xdr:row>
          <xdr:rowOff>7620</xdr:rowOff>
        </xdr:from>
        <xdr:to>
          <xdr:col>7</xdr:col>
          <xdr:colOff>297180</xdr:colOff>
          <xdr:row>44</xdr:row>
          <xdr:rowOff>0</xdr:rowOff>
        </xdr:to>
        <xdr:sp macro="" textlink="">
          <xdr:nvSpPr>
            <xdr:cNvPr id="28694" name="Check Box 22" hidden="1">
              <a:extLst>
                <a:ext uri="{63B3BB69-23CF-44E3-9099-C40C66FF867C}">
                  <a14:compatExt spid="_x0000_s28694"/>
                </a:ext>
                <a:ext uri="{FF2B5EF4-FFF2-40B4-BE49-F238E27FC236}">
                  <a16:creationId xmlns:a16="http://schemas.microsoft.com/office/drawing/2014/main" id="{00000000-0008-0000-1B00-00001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47</xdr:row>
          <xdr:rowOff>7620</xdr:rowOff>
        </xdr:from>
        <xdr:to>
          <xdr:col>7</xdr:col>
          <xdr:colOff>297180</xdr:colOff>
          <xdr:row>48</xdr:row>
          <xdr:rowOff>0</xdr:rowOff>
        </xdr:to>
        <xdr:sp macro="" textlink="">
          <xdr:nvSpPr>
            <xdr:cNvPr id="28695" name="Check Box 23" hidden="1">
              <a:extLst>
                <a:ext uri="{63B3BB69-23CF-44E3-9099-C40C66FF867C}">
                  <a14:compatExt spid="_x0000_s28695"/>
                </a:ext>
                <a:ext uri="{FF2B5EF4-FFF2-40B4-BE49-F238E27FC236}">
                  <a16:creationId xmlns:a16="http://schemas.microsoft.com/office/drawing/2014/main" id="{00000000-0008-0000-1B00-00001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60</xdr:row>
          <xdr:rowOff>22860</xdr:rowOff>
        </xdr:from>
        <xdr:to>
          <xdr:col>7</xdr:col>
          <xdr:colOff>297180</xdr:colOff>
          <xdr:row>61</xdr:row>
          <xdr:rowOff>7620</xdr:rowOff>
        </xdr:to>
        <xdr:sp macro="" textlink="">
          <xdr:nvSpPr>
            <xdr:cNvPr id="28696" name="Check Box 24" hidden="1">
              <a:extLst>
                <a:ext uri="{63B3BB69-23CF-44E3-9099-C40C66FF867C}">
                  <a14:compatExt spid="_x0000_s28696"/>
                </a:ext>
                <a:ext uri="{FF2B5EF4-FFF2-40B4-BE49-F238E27FC236}">
                  <a16:creationId xmlns:a16="http://schemas.microsoft.com/office/drawing/2014/main" id="{00000000-0008-0000-1B00-00001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62</xdr:row>
          <xdr:rowOff>7620</xdr:rowOff>
        </xdr:from>
        <xdr:to>
          <xdr:col>7</xdr:col>
          <xdr:colOff>297180</xdr:colOff>
          <xdr:row>63</xdr:row>
          <xdr:rowOff>0</xdr:rowOff>
        </xdr:to>
        <xdr:sp macro="" textlink="">
          <xdr:nvSpPr>
            <xdr:cNvPr id="28697" name="Check Box 25" hidden="1">
              <a:extLst>
                <a:ext uri="{63B3BB69-23CF-44E3-9099-C40C66FF867C}">
                  <a14:compatExt spid="_x0000_s28697"/>
                </a:ext>
                <a:ext uri="{FF2B5EF4-FFF2-40B4-BE49-F238E27FC236}">
                  <a16:creationId xmlns:a16="http://schemas.microsoft.com/office/drawing/2014/main" id="{00000000-0008-0000-1B00-00001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64</xdr:row>
          <xdr:rowOff>22860</xdr:rowOff>
        </xdr:from>
        <xdr:to>
          <xdr:col>7</xdr:col>
          <xdr:colOff>297180</xdr:colOff>
          <xdr:row>65</xdr:row>
          <xdr:rowOff>7620</xdr:rowOff>
        </xdr:to>
        <xdr:sp macro="" textlink="">
          <xdr:nvSpPr>
            <xdr:cNvPr id="28698" name="Check Box 26" hidden="1">
              <a:extLst>
                <a:ext uri="{63B3BB69-23CF-44E3-9099-C40C66FF867C}">
                  <a14:compatExt spid="_x0000_s28698"/>
                </a:ext>
                <a:ext uri="{FF2B5EF4-FFF2-40B4-BE49-F238E27FC236}">
                  <a16:creationId xmlns:a16="http://schemas.microsoft.com/office/drawing/2014/main" id="{00000000-0008-0000-1B00-00001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66</xdr:row>
          <xdr:rowOff>7620</xdr:rowOff>
        </xdr:from>
        <xdr:to>
          <xdr:col>7</xdr:col>
          <xdr:colOff>297180</xdr:colOff>
          <xdr:row>67</xdr:row>
          <xdr:rowOff>0</xdr:rowOff>
        </xdr:to>
        <xdr:sp macro="" textlink="">
          <xdr:nvSpPr>
            <xdr:cNvPr id="28699" name="Check Box 27" hidden="1">
              <a:extLst>
                <a:ext uri="{63B3BB69-23CF-44E3-9099-C40C66FF867C}">
                  <a14:compatExt spid="_x0000_s28699"/>
                </a:ext>
                <a:ext uri="{FF2B5EF4-FFF2-40B4-BE49-F238E27FC236}">
                  <a16:creationId xmlns:a16="http://schemas.microsoft.com/office/drawing/2014/main" id="{00000000-0008-0000-1B00-00001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68</xdr:row>
          <xdr:rowOff>22860</xdr:rowOff>
        </xdr:from>
        <xdr:to>
          <xdr:col>7</xdr:col>
          <xdr:colOff>297180</xdr:colOff>
          <xdr:row>69</xdr:row>
          <xdr:rowOff>7620</xdr:rowOff>
        </xdr:to>
        <xdr:sp macro="" textlink="">
          <xdr:nvSpPr>
            <xdr:cNvPr id="28700" name="Check Box 28" hidden="1">
              <a:extLst>
                <a:ext uri="{63B3BB69-23CF-44E3-9099-C40C66FF867C}">
                  <a14:compatExt spid="_x0000_s28700"/>
                </a:ext>
                <a:ext uri="{FF2B5EF4-FFF2-40B4-BE49-F238E27FC236}">
                  <a16:creationId xmlns:a16="http://schemas.microsoft.com/office/drawing/2014/main" id="{00000000-0008-0000-1B00-00001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72</xdr:row>
          <xdr:rowOff>22860</xdr:rowOff>
        </xdr:from>
        <xdr:to>
          <xdr:col>7</xdr:col>
          <xdr:colOff>297180</xdr:colOff>
          <xdr:row>73</xdr:row>
          <xdr:rowOff>7620</xdr:rowOff>
        </xdr:to>
        <xdr:sp macro="" textlink="">
          <xdr:nvSpPr>
            <xdr:cNvPr id="28701" name="Check Box 29" hidden="1">
              <a:extLst>
                <a:ext uri="{63B3BB69-23CF-44E3-9099-C40C66FF867C}">
                  <a14:compatExt spid="_x0000_s28701"/>
                </a:ext>
                <a:ext uri="{FF2B5EF4-FFF2-40B4-BE49-F238E27FC236}">
                  <a16:creationId xmlns:a16="http://schemas.microsoft.com/office/drawing/2014/main" id="{00000000-0008-0000-1B00-00001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76</xdr:row>
          <xdr:rowOff>22860</xdr:rowOff>
        </xdr:from>
        <xdr:to>
          <xdr:col>7</xdr:col>
          <xdr:colOff>297180</xdr:colOff>
          <xdr:row>77</xdr:row>
          <xdr:rowOff>7620</xdr:rowOff>
        </xdr:to>
        <xdr:sp macro="" textlink="">
          <xdr:nvSpPr>
            <xdr:cNvPr id="28702" name="Check Box 30" hidden="1">
              <a:extLst>
                <a:ext uri="{63B3BB69-23CF-44E3-9099-C40C66FF867C}">
                  <a14:compatExt spid="_x0000_s28702"/>
                </a:ext>
                <a:ext uri="{FF2B5EF4-FFF2-40B4-BE49-F238E27FC236}">
                  <a16:creationId xmlns:a16="http://schemas.microsoft.com/office/drawing/2014/main" id="{00000000-0008-0000-1B00-00001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80</xdr:row>
          <xdr:rowOff>22860</xdr:rowOff>
        </xdr:from>
        <xdr:to>
          <xdr:col>7</xdr:col>
          <xdr:colOff>297180</xdr:colOff>
          <xdr:row>81</xdr:row>
          <xdr:rowOff>7620</xdr:rowOff>
        </xdr:to>
        <xdr:sp macro="" textlink="">
          <xdr:nvSpPr>
            <xdr:cNvPr id="28703" name="Check Box 31" hidden="1">
              <a:extLst>
                <a:ext uri="{63B3BB69-23CF-44E3-9099-C40C66FF867C}">
                  <a14:compatExt spid="_x0000_s28703"/>
                </a:ext>
                <a:ext uri="{FF2B5EF4-FFF2-40B4-BE49-F238E27FC236}">
                  <a16:creationId xmlns:a16="http://schemas.microsoft.com/office/drawing/2014/main" id="{00000000-0008-0000-1B00-00001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84</xdr:row>
          <xdr:rowOff>22860</xdr:rowOff>
        </xdr:from>
        <xdr:to>
          <xdr:col>7</xdr:col>
          <xdr:colOff>297180</xdr:colOff>
          <xdr:row>85</xdr:row>
          <xdr:rowOff>7620</xdr:rowOff>
        </xdr:to>
        <xdr:sp macro="" textlink="">
          <xdr:nvSpPr>
            <xdr:cNvPr id="28704" name="Check Box 32" hidden="1">
              <a:extLst>
                <a:ext uri="{63B3BB69-23CF-44E3-9099-C40C66FF867C}">
                  <a14:compatExt spid="_x0000_s28704"/>
                </a:ext>
                <a:ext uri="{FF2B5EF4-FFF2-40B4-BE49-F238E27FC236}">
                  <a16:creationId xmlns:a16="http://schemas.microsoft.com/office/drawing/2014/main" id="{00000000-0008-0000-1B00-00002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88</xdr:row>
          <xdr:rowOff>22860</xdr:rowOff>
        </xdr:from>
        <xdr:to>
          <xdr:col>7</xdr:col>
          <xdr:colOff>297180</xdr:colOff>
          <xdr:row>89</xdr:row>
          <xdr:rowOff>7620</xdr:rowOff>
        </xdr:to>
        <xdr:sp macro="" textlink="">
          <xdr:nvSpPr>
            <xdr:cNvPr id="28705" name="Check Box 33" hidden="1">
              <a:extLst>
                <a:ext uri="{63B3BB69-23CF-44E3-9099-C40C66FF867C}">
                  <a14:compatExt spid="_x0000_s28705"/>
                </a:ext>
                <a:ext uri="{FF2B5EF4-FFF2-40B4-BE49-F238E27FC236}">
                  <a16:creationId xmlns:a16="http://schemas.microsoft.com/office/drawing/2014/main" id="{00000000-0008-0000-1B00-00002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92</xdr:row>
          <xdr:rowOff>22860</xdr:rowOff>
        </xdr:from>
        <xdr:to>
          <xdr:col>7</xdr:col>
          <xdr:colOff>297180</xdr:colOff>
          <xdr:row>93</xdr:row>
          <xdr:rowOff>7620</xdr:rowOff>
        </xdr:to>
        <xdr:sp macro="" textlink="">
          <xdr:nvSpPr>
            <xdr:cNvPr id="28706" name="Check Box 34" hidden="1">
              <a:extLst>
                <a:ext uri="{63B3BB69-23CF-44E3-9099-C40C66FF867C}">
                  <a14:compatExt spid="_x0000_s28706"/>
                </a:ext>
                <a:ext uri="{FF2B5EF4-FFF2-40B4-BE49-F238E27FC236}">
                  <a16:creationId xmlns:a16="http://schemas.microsoft.com/office/drawing/2014/main" id="{00000000-0008-0000-1B00-00002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96</xdr:row>
          <xdr:rowOff>22860</xdr:rowOff>
        </xdr:from>
        <xdr:to>
          <xdr:col>7</xdr:col>
          <xdr:colOff>297180</xdr:colOff>
          <xdr:row>97</xdr:row>
          <xdr:rowOff>7620</xdr:rowOff>
        </xdr:to>
        <xdr:sp macro="" textlink="">
          <xdr:nvSpPr>
            <xdr:cNvPr id="28707" name="Check Box 35" hidden="1">
              <a:extLst>
                <a:ext uri="{63B3BB69-23CF-44E3-9099-C40C66FF867C}">
                  <a14:compatExt spid="_x0000_s28707"/>
                </a:ext>
                <a:ext uri="{FF2B5EF4-FFF2-40B4-BE49-F238E27FC236}">
                  <a16:creationId xmlns:a16="http://schemas.microsoft.com/office/drawing/2014/main" id="{00000000-0008-0000-1B00-00002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100</xdr:row>
          <xdr:rowOff>22860</xdr:rowOff>
        </xdr:from>
        <xdr:to>
          <xdr:col>7</xdr:col>
          <xdr:colOff>297180</xdr:colOff>
          <xdr:row>101</xdr:row>
          <xdr:rowOff>7620</xdr:rowOff>
        </xdr:to>
        <xdr:sp macro="" textlink="">
          <xdr:nvSpPr>
            <xdr:cNvPr id="28708" name="Check Box 36" hidden="1">
              <a:extLst>
                <a:ext uri="{63B3BB69-23CF-44E3-9099-C40C66FF867C}">
                  <a14:compatExt spid="_x0000_s28708"/>
                </a:ext>
                <a:ext uri="{FF2B5EF4-FFF2-40B4-BE49-F238E27FC236}">
                  <a16:creationId xmlns:a16="http://schemas.microsoft.com/office/drawing/2014/main" id="{00000000-0008-0000-1B00-00002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70</xdr:row>
          <xdr:rowOff>7620</xdr:rowOff>
        </xdr:from>
        <xdr:to>
          <xdr:col>7</xdr:col>
          <xdr:colOff>297180</xdr:colOff>
          <xdr:row>71</xdr:row>
          <xdr:rowOff>0</xdr:rowOff>
        </xdr:to>
        <xdr:sp macro="" textlink="">
          <xdr:nvSpPr>
            <xdr:cNvPr id="28709" name="Check Box 37" hidden="1">
              <a:extLst>
                <a:ext uri="{63B3BB69-23CF-44E3-9099-C40C66FF867C}">
                  <a14:compatExt spid="_x0000_s28709"/>
                </a:ext>
                <a:ext uri="{FF2B5EF4-FFF2-40B4-BE49-F238E27FC236}">
                  <a16:creationId xmlns:a16="http://schemas.microsoft.com/office/drawing/2014/main" id="{00000000-0008-0000-1B00-00002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74</xdr:row>
          <xdr:rowOff>7620</xdr:rowOff>
        </xdr:from>
        <xdr:to>
          <xdr:col>7</xdr:col>
          <xdr:colOff>297180</xdr:colOff>
          <xdr:row>75</xdr:row>
          <xdr:rowOff>0</xdr:rowOff>
        </xdr:to>
        <xdr:sp macro="" textlink="">
          <xdr:nvSpPr>
            <xdr:cNvPr id="28710" name="Check Box 38" hidden="1">
              <a:extLst>
                <a:ext uri="{63B3BB69-23CF-44E3-9099-C40C66FF867C}">
                  <a14:compatExt spid="_x0000_s28710"/>
                </a:ext>
                <a:ext uri="{FF2B5EF4-FFF2-40B4-BE49-F238E27FC236}">
                  <a16:creationId xmlns:a16="http://schemas.microsoft.com/office/drawing/2014/main" id="{00000000-0008-0000-1B00-00002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78</xdr:row>
          <xdr:rowOff>7620</xdr:rowOff>
        </xdr:from>
        <xdr:to>
          <xdr:col>7</xdr:col>
          <xdr:colOff>297180</xdr:colOff>
          <xdr:row>79</xdr:row>
          <xdr:rowOff>0</xdr:rowOff>
        </xdr:to>
        <xdr:sp macro="" textlink="">
          <xdr:nvSpPr>
            <xdr:cNvPr id="28711" name="Check Box 39" hidden="1">
              <a:extLst>
                <a:ext uri="{63B3BB69-23CF-44E3-9099-C40C66FF867C}">
                  <a14:compatExt spid="_x0000_s28711"/>
                </a:ext>
                <a:ext uri="{FF2B5EF4-FFF2-40B4-BE49-F238E27FC236}">
                  <a16:creationId xmlns:a16="http://schemas.microsoft.com/office/drawing/2014/main" id="{00000000-0008-0000-1B00-00002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82</xdr:row>
          <xdr:rowOff>7620</xdr:rowOff>
        </xdr:from>
        <xdr:to>
          <xdr:col>7</xdr:col>
          <xdr:colOff>297180</xdr:colOff>
          <xdr:row>83</xdr:row>
          <xdr:rowOff>0</xdr:rowOff>
        </xdr:to>
        <xdr:sp macro="" textlink="">
          <xdr:nvSpPr>
            <xdr:cNvPr id="28712" name="Check Box 40" hidden="1">
              <a:extLst>
                <a:ext uri="{63B3BB69-23CF-44E3-9099-C40C66FF867C}">
                  <a14:compatExt spid="_x0000_s28712"/>
                </a:ext>
                <a:ext uri="{FF2B5EF4-FFF2-40B4-BE49-F238E27FC236}">
                  <a16:creationId xmlns:a16="http://schemas.microsoft.com/office/drawing/2014/main" id="{00000000-0008-0000-1B00-00002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86</xdr:row>
          <xdr:rowOff>7620</xdr:rowOff>
        </xdr:from>
        <xdr:to>
          <xdr:col>7</xdr:col>
          <xdr:colOff>297180</xdr:colOff>
          <xdr:row>87</xdr:row>
          <xdr:rowOff>0</xdr:rowOff>
        </xdr:to>
        <xdr:sp macro="" textlink="">
          <xdr:nvSpPr>
            <xdr:cNvPr id="28713" name="Check Box 41" hidden="1">
              <a:extLst>
                <a:ext uri="{63B3BB69-23CF-44E3-9099-C40C66FF867C}">
                  <a14:compatExt spid="_x0000_s28713"/>
                </a:ext>
                <a:ext uri="{FF2B5EF4-FFF2-40B4-BE49-F238E27FC236}">
                  <a16:creationId xmlns:a16="http://schemas.microsoft.com/office/drawing/2014/main" id="{00000000-0008-0000-1B00-00002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90</xdr:row>
          <xdr:rowOff>7620</xdr:rowOff>
        </xdr:from>
        <xdr:to>
          <xdr:col>7</xdr:col>
          <xdr:colOff>297180</xdr:colOff>
          <xdr:row>91</xdr:row>
          <xdr:rowOff>0</xdr:rowOff>
        </xdr:to>
        <xdr:sp macro="" textlink="">
          <xdr:nvSpPr>
            <xdr:cNvPr id="28714" name="Check Box 42" hidden="1">
              <a:extLst>
                <a:ext uri="{63B3BB69-23CF-44E3-9099-C40C66FF867C}">
                  <a14:compatExt spid="_x0000_s28714"/>
                </a:ext>
                <a:ext uri="{FF2B5EF4-FFF2-40B4-BE49-F238E27FC236}">
                  <a16:creationId xmlns:a16="http://schemas.microsoft.com/office/drawing/2014/main" id="{00000000-0008-0000-1B00-00002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94</xdr:row>
          <xdr:rowOff>7620</xdr:rowOff>
        </xdr:from>
        <xdr:to>
          <xdr:col>7</xdr:col>
          <xdr:colOff>297180</xdr:colOff>
          <xdr:row>95</xdr:row>
          <xdr:rowOff>0</xdr:rowOff>
        </xdr:to>
        <xdr:sp macro="" textlink="">
          <xdr:nvSpPr>
            <xdr:cNvPr id="28715" name="Check Box 43" hidden="1">
              <a:extLst>
                <a:ext uri="{63B3BB69-23CF-44E3-9099-C40C66FF867C}">
                  <a14:compatExt spid="_x0000_s28715"/>
                </a:ext>
                <a:ext uri="{FF2B5EF4-FFF2-40B4-BE49-F238E27FC236}">
                  <a16:creationId xmlns:a16="http://schemas.microsoft.com/office/drawing/2014/main" id="{00000000-0008-0000-1B00-00002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98</xdr:row>
          <xdr:rowOff>7620</xdr:rowOff>
        </xdr:from>
        <xdr:to>
          <xdr:col>7</xdr:col>
          <xdr:colOff>297180</xdr:colOff>
          <xdr:row>99</xdr:row>
          <xdr:rowOff>0</xdr:rowOff>
        </xdr:to>
        <xdr:sp macro="" textlink="">
          <xdr:nvSpPr>
            <xdr:cNvPr id="28716" name="Check Box 44" hidden="1">
              <a:extLst>
                <a:ext uri="{63B3BB69-23CF-44E3-9099-C40C66FF867C}">
                  <a14:compatExt spid="_x0000_s28716"/>
                </a:ext>
                <a:ext uri="{FF2B5EF4-FFF2-40B4-BE49-F238E27FC236}">
                  <a16:creationId xmlns:a16="http://schemas.microsoft.com/office/drawing/2014/main" id="{00000000-0008-0000-1B00-00002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112</xdr:row>
          <xdr:rowOff>22860</xdr:rowOff>
        </xdr:from>
        <xdr:to>
          <xdr:col>7</xdr:col>
          <xdr:colOff>297180</xdr:colOff>
          <xdr:row>113</xdr:row>
          <xdr:rowOff>7620</xdr:rowOff>
        </xdr:to>
        <xdr:sp macro="" textlink="">
          <xdr:nvSpPr>
            <xdr:cNvPr id="28717" name="Check Box 45" hidden="1">
              <a:extLst>
                <a:ext uri="{63B3BB69-23CF-44E3-9099-C40C66FF867C}">
                  <a14:compatExt spid="_x0000_s28717"/>
                </a:ext>
                <a:ext uri="{FF2B5EF4-FFF2-40B4-BE49-F238E27FC236}">
                  <a16:creationId xmlns:a16="http://schemas.microsoft.com/office/drawing/2014/main" id="{00000000-0008-0000-1B00-00002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114</xdr:row>
          <xdr:rowOff>7620</xdr:rowOff>
        </xdr:from>
        <xdr:to>
          <xdr:col>7</xdr:col>
          <xdr:colOff>297180</xdr:colOff>
          <xdr:row>115</xdr:row>
          <xdr:rowOff>0</xdr:rowOff>
        </xdr:to>
        <xdr:sp macro="" textlink="">
          <xdr:nvSpPr>
            <xdr:cNvPr id="28718" name="Check Box 46" hidden="1">
              <a:extLst>
                <a:ext uri="{63B3BB69-23CF-44E3-9099-C40C66FF867C}">
                  <a14:compatExt spid="_x0000_s28718"/>
                </a:ext>
                <a:ext uri="{FF2B5EF4-FFF2-40B4-BE49-F238E27FC236}">
                  <a16:creationId xmlns:a16="http://schemas.microsoft.com/office/drawing/2014/main" id="{00000000-0008-0000-1B00-00002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116</xdr:row>
          <xdr:rowOff>22860</xdr:rowOff>
        </xdr:from>
        <xdr:to>
          <xdr:col>7</xdr:col>
          <xdr:colOff>297180</xdr:colOff>
          <xdr:row>117</xdr:row>
          <xdr:rowOff>7620</xdr:rowOff>
        </xdr:to>
        <xdr:sp macro="" textlink="">
          <xdr:nvSpPr>
            <xdr:cNvPr id="28719" name="Check Box 47" hidden="1">
              <a:extLst>
                <a:ext uri="{63B3BB69-23CF-44E3-9099-C40C66FF867C}">
                  <a14:compatExt spid="_x0000_s28719"/>
                </a:ext>
                <a:ext uri="{FF2B5EF4-FFF2-40B4-BE49-F238E27FC236}">
                  <a16:creationId xmlns:a16="http://schemas.microsoft.com/office/drawing/2014/main" id="{00000000-0008-0000-1B00-00002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118</xdr:row>
          <xdr:rowOff>7620</xdr:rowOff>
        </xdr:from>
        <xdr:to>
          <xdr:col>7</xdr:col>
          <xdr:colOff>297180</xdr:colOff>
          <xdr:row>119</xdr:row>
          <xdr:rowOff>0</xdr:rowOff>
        </xdr:to>
        <xdr:sp macro="" textlink="">
          <xdr:nvSpPr>
            <xdr:cNvPr id="28720" name="Check Box 48" hidden="1">
              <a:extLst>
                <a:ext uri="{63B3BB69-23CF-44E3-9099-C40C66FF867C}">
                  <a14:compatExt spid="_x0000_s28720"/>
                </a:ext>
                <a:ext uri="{FF2B5EF4-FFF2-40B4-BE49-F238E27FC236}">
                  <a16:creationId xmlns:a16="http://schemas.microsoft.com/office/drawing/2014/main" id="{00000000-0008-0000-1B00-00003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120</xdr:row>
          <xdr:rowOff>22860</xdr:rowOff>
        </xdr:from>
        <xdr:to>
          <xdr:col>7</xdr:col>
          <xdr:colOff>297180</xdr:colOff>
          <xdr:row>121</xdr:row>
          <xdr:rowOff>7620</xdr:rowOff>
        </xdr:to>
        <xdr:sp macro="" textlink="">
          <xdr:nvSpPr>
            <xdr:cNvPr id="28721" name="Check Box 49" hidden="1">
              <a:extLst>
                <a:ext uri="{63B3BB69-23CF-44E3-9099-C40C66FF867C}">
                  <a14:compatExt spid="_x0000_s28721"/>
                </a:ext>
                <a:ext uri="{FF2B5EF4-FFF2-40B4-BE49-F238E27FC236}">
                  <a16:creationId xmlns:a16="http://schemas.microsoft.com/office/drawing/2014/main" id="{00000000-0008-0000-1B00-00003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124</xdr:row>
          <xdr:rowOff>22860</xdr:rowOff>
        </xdr:from>
        <xdr:to>
          <xdr:col>7</xdr:col>
          <xdr:colOff>297180</xdr:colOff>
          <xdr:row>125</xdr:row>
          <xdr:rowOff>7620</xdr:rowOff>
        </xdr:to>
        <xdr:sp macro="" textlink="">
          <xdr:nvSpPr>
            <xdr:cNvPr id="28722" name="Check Box 50" hidden="1">
              <a:extLst>
                <a:ext uri="{63B3BB69-23CF-44E3-9099-C40C66FF867C}">
                  <a14:compatExt spid="_x0000_s28722"/>
                </a:ext>
                <a:ext uri="{FF2B5EF4-FFF2-40B4-BE49-F238E27FC236}">
                  <a16:creationId xmlns:a16="http://schemas.microsoft.com/office/drawing/2014/main" id="{00000000-0008-0000-1B00-00003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128</xdr:row>
          <xdr:rowOff>22860</xdr:rowOff>
        </xdr:from>
        <xdr:to>
          <xdr:col>7</xdr:col>
          <xdr:colOff>297180</xdr:colOff>
          <xdr:row>129</xdr:row>
          <xdr:rowOff>7620</xdr:rowOff>
        </xdr:to>
        <xdr:sp macro="" textlink="">
          <xdr:nvSpPr>
            <xdr:cNvPr id="28723" name="Check Box 51" hidden="1">
              <a:extLst>
                <a:ext uri="{63B3BB69-23CF-44E3-9099-C40C66FF867C}">
                  <a14:compatExt spid="_x0000_s28723"/>
                </a:ext>
                <a:ext uri="{FF2B5EF4-FFF2-40B4-BE49-F238E27FC236}">
                  <a16:creationId xmlns:a16="http://schemas.microsoft.com/office/drawing/2014/main" id="{00000000-0008-0000-1B00-00003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132</xdr:row>
          <xdr:rowOff>22860</xdr:rowOff>
        </xdr:from>
        <xdr:to>
          <xdr:col>7</xdr:col>
          <xdr:colOff>297180</xdr:colOff>
          <xdr:row>133</xdr:row>
          <xdr:rowOff>7620</xdr:rowOff>
        </xdr:to>
        <xdr:sp macro="" textlink="">
          <xdr:nvSpPr>
            <xdr:cNvPr id="28724" name="Check Box 52" hidden="1">
              <a:extLst>
                <a:ext uri="{63B3BB69-23CF-44E3-9099-C40C66FF867C}">
                  <a14:compatExt spid="_x0000_s28724"/>
                </a:ext>
                <a:ext uri="{FF2B5EF4-FFF2-40B4-BE49-F238E27FC236}">
                  <a16:creationId xmlns:a16="http://schemas.microsoft.com/office/drawing/2014/main" id="{00000000-0008-0000-1B00-00003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136</xdr:row>
          <xdr:rowOff>22860</xdr:rowOff>
        </xdr:from>
        <xdr:to>
          <xdr:col>7</xdr:col>
          <xdr:colOff>297180</xdr:colOff>
          <xdr:row>137</xdr:row>
          <xdr:rowOff>7620</xdr:rowOff>
        </xdr:to>
        <xdr:sp macro="" textlink="">
          <xdr:nvSpPr>
            <xdr:cNvPr id="28725" name="Check Box 53" hidden="1">
              <a:extLst>
                <a:ext uri="{63B3BB69-23CF-44E3-9099-C40C66FF867C}">
                  <a14:compatExt spid="_x0000_s28725"/>
                </a:ext>
                <a:ext uri="{FF2B5EF4-FFF2-40B4-BE49-F238E27FC236}">
                  <a16:creationId xmlns:a16="http://schemas.microsoft.com/office/drawing/2014/main" id="{00000000-0008-0000-1B00-00003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140</xdr:row>
          <xdr:rowOff>22860</xdr:rowOff>
        </xdr:from>
        <xdr:to>
          <xdr:col>7</xdr:col>
          <xdr:colOff>297180</xdr:colOff>
          <xdr:row>141</xdr:row>
          <xdr:rowOff>7620</xdr:rowOff>
        </xdr:to>
        <xdr:sp macro="" textlink="">
          <xdr:nvSpPr>
            <xdr:cNvPr id="28726" name="Check Box 54" hidden="1">
              <a:extLst>
                <a:ext uri="{63B3BB69-23CF-44E3-9099-C40C66FF867C}">
                  <a14:compatExt spid="_x0000_s28726"/>
                </a:ext>
                <a:ext uri="{FF2B5EF4-FFF2-40B4-BE49-F238E27FC236}">
                  <a16:creationId xmlns:a16="http://schemas.microsoft.com/office/drawing/2014/main" id="{00000000-0008-0000-1B00-00003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144</xdr:row>
          <xdr:rowOff>22860</xdr:rowOff>
        </xdr:from>
        <xdr:to>
          <xdr:col>7</xdr:col>
          <xdr:colOff>297180</xdr:colOff>
          <xdr:row>145</xdr:row>
          <xdr:rowOff>7620</xdr:rowOff>
        </xdr:to>
        <xdr:sp macro="" textlink="">
          <xdr:nvSpPr>
            <xdr:cNvPr id="28727" name="Check Box 55" hidden="1">
              <a:extLst>
                <a:ext uri="{63B3BB69-23CF-44E3-9099-C40C66FF867C}">
                  <a14:compatExt spid="_x0000_s28727"/>
                </a:ext>
                <a:ext uri="{FF2B5EF4-FFF2-40B4-BE49-F238E27FC236}">
                  <a16:creationId xmlns:a16="http://schemas.microsoft.com/office/drawing/2014/main" id="{00000000-0008-0000-1B00-00003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148</xdr:row>
          <xdr:rowOff>22860</xdr:rowOff>
        </xdr:from>
        <xdr:to>
          <xdr:col>7</xdr:col>
          <xdr:colOff>297180</xdr:colOff>
          <xdr:row>149</xdr:row>
          <xdr:rowOff>7620</xdr:rowOff>
        </xdr:to>
        <xdr:sp macro="" textlink="">
          <xdr:nvSpPr>
            <xdr:cNvPr id="28728" name="Check Box 56" hidden="1">
              <a:extLst>
                <a:ext uri="{63B3BB69-23CF-44E3-9099-C40C66FF867C}">
                  <a14:compatExt spid="_x0000_s28728"/>
                </a:ext>
                <a:ext uri="{FF2B5EF4-FFF2-40B4-BE49-F238E27FC236}">
                  <a16:creationId xmlns:a16="http://schemas.microsoft.com/office/drawing/2014/main" id="{00000000-0008-0000-1B00-00003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152</xdr:row>
          <xdr:rowOff>22860</xdr:rowOff>
        </xdr:from>
        <xdr:to>
          <xdr:col>7</xdr:col>
          <xdr:colOff>297180</xdr:colOff>
          <xdr:row>153</xdr:row>
          <xdr:rowOff>7620</xdr:rowOff>
        </xdr:to>
        <xdr:sp macro="" textlink="">
          <xdr:nvSpPr>
            <xdr:cNvPr id="28729" name="Check Box 57" hidden="1">
              <a:extLst>
                <a:ext uri="{63B3BB69-23CF-44E3-9099-C40C66FF867C}">
                  <a14:compatExt spid="_x0000_s28729"/>
                </a:ext>
                <a:ext uri="{FF2B5EF4-FFF2-40B4-BE49-F238E27FC236}">
                  <a16:creationId xmlns:a16="http://schemas.microsoft.com/office/drawing/2014/main" id="{00000000-0008-0000-1B00-00003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122</xdr:row>
          <xdr:rowOff>7620</xdr:rowOff>
        </xdr:from>
        <xdr:to>
          <xdr:col>7</xdr:col>
          <xdr:colOff>297180</xdr:colOff>
          <xdr:row>123</xdr:row>
          <xdr:rowOff>0</xdr:rowOff>
        </xdr:to>
        <xdr:sp macro="" textlink="">
          <xdr:nvSpPr>
            <xdr:cNvPr id="28730" name="Check Box 58" hidden="1">
              <a:extLst>
                <a:ext uri="{63B3BB69-23CF-44E3-9099-C40C66FF867C}">
                  <a14:compatExt spid="_x0000_s28730"/>
                </a:ext>
                <a:ext uri="{FF2B5EF4-FFF2-40B4-BE49-F238E27FC236}">
                  <a16:creationId xmlns:a16="http://schemas.microsoft.com/office/drawing/2014/main" id="{00000000-0008-0000-1B00-00003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126</xdr:row>
          <xdr:rowOff>7620</xdr:rowOff>
        </xdr:from>
        <xdr:to>
          <xdr:col>7</xdr:col>
          <xdr:colOff>297180</xdr:colOff>
          <xdr:row>127</xdr:row>
          <xdr:rowOff>0</xdr:rowOff>
        </xdr:to>
        <xdr:sp macro="" textlink="">
          <xdr:nvSpPr>
            <xdr:cNvPr id="28731" name="Check Box 59" hidden="1">
              <a:extLst>
                <a:ext uri="{63B3BB69-23CF-44E3-9099-C40C66FF867C}">
                  <a14:compatExt spid="_x0000_s28731"/>
                </a:ext>
                <a:ext uri="{FF2B5EF4-FFF2-40B4-BE49-F238E27FC236}">
                  <a16:creationId xmlns:a16="http://schemas.microsoft.com/office/drawing/2014/main" id="{00000000-0008-0000-1B00-00003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130</xdr:row>
          <xdr:rowOff>7620</xdr:rowOff>
        </xdr:from>
        <xdr:to>
          <xdr:col>7</xdr:col>
          <xdr:colOff>297180</xdr:colOff>
          <xdr:row>131</xdr:row>
          <xdr:rowOff>0</xdr:rowOff>
        </xdr:to>
        <xdr:sp macro="" textlink="">
          <xdr:nvSpPr>
            <xdr:cNvPr id="28732" name="Check Box 60" hidden="1">
              <a:extLst>
                <a:ext uri="{63B3BB69-23CF-44E3-9099-C40C66FF867C}">
                  <a14:compatExt spid="_x0000_s28732"/>
                </a:ext>
                <a:ext uri="{FF2B5EF4-FFF2-40B4-BE49-F238E27FC236}">
                  <a16:creationId xmlns:a16="http://schemas.microsoft.com/office/drawing/2014/main" id="{00000000-0008-0000-1B00-00003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134</xdr:row>
          <xdr:rowOff>7620</xdr:rowOff>
        </xdr:from>
        <xdr:to>
          <xdr:col>7</xdr:col>
          <xdr:colOff>297180</xdr:colOff>
          <xdr:row>135</xdr:row>
          <xdr:rowOff>0</xdr:rowOff>
        </xdr:to>
        <xdr:sp macro="" textlink="">
          <xdr:nvSpPr>
            <xdr:cNvPr id="28733" name="Check Box 61" hidden="1">
              <a:extLst>
                <a:ext uri="{63B3BB69-23CF-44E3-9099-C40C66FF867C}">
                  <a14:compatExt spid="_x0000_s28733"/>
                </a:ext>
                <a:ext uri="{FF2B5EF4-FFF2-40B4-BE49-F238E27FC236}">
                  <a16:creationId xmlns:a16="http://schemas.microsoft.com/office/drawing/2014/main" id="{00000000-0008-0000-1B00-00003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138</xdr:row>
          <xdr:rowOff>7620</xdr:rowOff>
        </xdr:from>
        <xdr:to>
          <xdr:col>7</xdr:col>
          <xdr:colOff>297180</xdr:colOff>
          <xdr:row>139</xdr:row>
          <xdr:rowOff>0</xdr:rowOff>
        </xdr:to>
        <xdr:sp macro="" textlink="">
          <xdr:nvSpPr>
            <xdr:cNvPr id="28734" name="Check Box 62" hidden="1">
              <a:extLst>
                <a:ext uri="{63B3BB69-23CF-44E3-9099-C40C66FF867C}">
                  <a14:compatExt spid="_x0000_s28734"/>
                </a:ext>
                <a:ext uri="{FF2B5EF4-FFF2-40B4-BE49-F238E27FC236}">
                  <a16:creationId xmlns:a16="http://schemas.microsoft.com/office/drawing/2014/main" id="{00000000-0008-0000-1B00-00003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142</xdr:row>
          <xdr:rowOff>7620</xdr:rowOff>
        </xdr:from>
        <xdr:to>
          <xdr:col>7</xdr:col>
          <xdr:colOff>297180</xdr:colOff>
          <xdr:row>143</xdr:row>
          <xdr:rowOff>0</xdr:rowOff>
        </xdr:to>
        <xdr:sp macro="" textlink="">
          <xdr:nvSpPr>
            <xdr:cNvPr id="28735" name="Check Box 63" hidden="1">
              <a:extLst>
                <a:ext uri="{63B3BB69-23CF-44E3-9099-C40C66FF867C}">
                  <a14:compatExt spid="_x0000_s28735"/>
                </a:ext>
                <a:ext uri="{FF2B5EF4-FFF2-40B4-BE49-F238E27FC236}">
                  <a16:creationId xmlns:a16="http://schemas.microsoft.com/office/drawing/2014/main" id="{00000000-0008-0000-1B00-00003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146</xdr:row>
          <xdr:rowOff>7620</xdr:rowOff>
        </xdr:from>
        <xdr:to>
          <xdr:col>7</xdr:col>
          <xdr:colOff>297180</xdr:colOff>
          <xdr:row>147</xdr:row>
          <xdr:rowOff>0</xdr:rowOff>
        </xdr:to>
        <xdr:sp macro="" textlink="">
          <xdr:nvSpPr>
            <xdr:cNvPr id="28736" name="Check Box 64" hidden="1">
              <a:extLst>
                <a:ext uri="{63B3BB69-23CF-44E3-9099-C40C66FF867C}">
                  <a14:compatExt spid="_x0000_s28736"/>
                </a:ext>
                <a:ext uri="{FF2B5EF4-FFF2-40B4-BE49-F238E27FC236}">
                  <a16:creationId xmlns:a16="http://schemas.microsoft.com/office/drawing/2014/main" id="{00000000-0008-0000-1B00-00004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150</xdr:row>
          <xdr:rowOff>7620</xdr:rowOff>
        </xdr:from>
        <xdr:to>
          <xdr:col>7</xdr:col>
          <xdr:colOff>297180</xdr:colOff>
          <xdr:row>151</xdr:row>
          <xdr:rowOff>0</xdr:rowOff>
        </xdr:to>
        <xdr:sp macro="" textlink="">
          <xdr:nvSpPr>
            <xdr:cNvPr id="28737" name="Check Box 65" hidden="1">
              <a:extLst>
                <a:ext uri="{63B3BB69-23CF-44E3-9099-C40C66FF867C}">
                  <a14:compatExt spid="_x0000_s28737"/>
                </a:ext>
                <a:ext uri="{FF2B5EF4-FFF2-40B4-BE49-F238E27FC236}">
                  <a16:creationId xmlns:a16="http://schemas.microsoft.com/office/drawing/2014/main" id="{00000000-0008-0000-1B00-00004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164</xdr:row>
          <xdr:rowOff>22860</xdr:rowOff>
        </xdr:from>
        <xdr:to>
          <xdr:col>7</xdr:col>
          <xdr:colOff>297180</xdr:colOff>
          <xdr:row>165</xdr:row>
          <xdr:rowOff>7620</xdr:rowOff>
        </xdr:to>
        <xdr:sp macro="" textlink="">
          <xdr:nvSpPr>
            <xdr:cNvPr id="28738" name="Check Box 66" hidden="1">
              <a:extLst>
                <a:ext uri="{63B3BB69-23CF-44E3-9099-C40C66FF867C}">
                  <a14:compatExt spid="_x0000_s28738"/>
                </a:ext>
                <a:ext uri="{FF2B5EF4-FFF2-40B4-BE49-F238E27FC236}">
                  <a16:creationId xmlns:a16="http://schemas.microsoft.com/office/drawing/2014/main" id="{00000000-0008-0000-1B00-00004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166</xdr:row>
          <xdr:rowOff>7620</xdr:rowOff>
        </xdr:from>
        <xdr:to>
          <xdr:col>7</xdr:col>
          <xdr:colOff>297180</xdr:colOff>
          <xdr:row>167</xdr:row>
          <xdr:rowOff>0</xdr:rowOff>
        </xdr:to>
        <xdr:sp macro="" textlink="">
          <xdr:nvSpPr>
            <xdr:cNvPr id="28739" name="Check Box 67" hidden="1">
              <a:extLst>
                <a:ext uri="{63B3BB69-23CF-44E3-9099-C40C66FF867C}">
                  <a14:compatExt spid="_x0000_s28739"/>
                </a:ext>
                <a:ext uri="{FF2B5EF4-FFF2-40B4-BE49-F238E27FC236}">
                  <a16:creationId xmlns:a16="http://schemas.microsoft.com/office/drawing/2014/main" id="{00000000-0008-0000-1B00-00004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168</xdr:row>
          <xdr:rowOff>22860</xdr:rowOff>
        </xdr:from>
        <xdr:to>
          <xdr:col>7</xdr:col>
          <xdr:colOff>297180</xdr:colOff>
          <xdr:row>169</xdr:row>
          <xdr:rowOff>7620</xdr:rowOff>
        </xdr:to>
        <xdr:sp macro="" textlink="">
          <xdr:nvSpPr>
            <xdr:cNvPr id="28740" name="Check Box 68" hidden="1">
              <a:extLst>
                <a:ext uri="{63B3BB69-23CF-44E3-9099-C40C66FF867C}">
                  <a14:compatExt spid="_x0000_s28740"/>
                </a:ext>
                <a:ext uri="{FF2B5EF4-FFF2-40B4-BE49-F238E27FC236}">
                  <a16:creationId xmlns:a16="http://schemas.microsoft.com/office/drawing/2014/main" id="{00000000-0008-0000-1B00-00004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170</xdr:row>
          <xdr:rowOff>7620</xdr:rowOff>
        </xdr:from>
        <xdr:to>
          <xdr:col>7</xdr:col>
          <xdr:colOff>297180</xdr:colOff>
          <xdr:row>171</xdr:row>
          <xdr:rowOff>0</xdr:rowOff>
        </xdr:to>
        <xdr:sp macro="" textlink="">
          <xdr:nvSpPr>
            <xdr:cNvPr id="28741" name="Check Box 69" hidden="1">
              <a:extLst>
                <a:ext uri="{63B3BB69-23CF-44E3-9099-C40C66FF867C}">
                  <a14:compatExt spid="_x0000_s28741"/>
                </a:ext>
                <a:ext uri="{FF2B5EF4-FFF2-40B4-BE49-F238E27FC236}">
                  <a16:creationId xmlns:a16="http://schemas.microsoft.com/office/drawing/2014/main" id="{00000000-0008-0000-1B00-00004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172</xdr:row>
          <xdr:rowOff>22860</xdr:rowOff>
        </xdr:from>
        <xdr:to>
          <xdr:col>7</xdr:col>
          <xdr:colOff>297180</xdr:colOff>
          <xdr:row>173</xdr:row>
          <xdr:rowOff>7620</xdr:rowOff>
        </xdr:to>
        <xdr:sp macro="" textlink="">
          <xdr:nvSpPr>
            <xdr:cNvPr id="28742" name="Check Box 70" hidden="1">
              <a:extLst>
                <a:ext uri="{63B3BB69-23CF-44E3-9099-C40C66FF867C}">
                  <a14:compatExt spid="_x0000_s28742"/>
                </a:ext>
                <a:ext uri="{FF2B5EF4-FFF2-40B4-BE49-F238E27FC236}">
                  <a16:creationId xmlns:a16="http://schemas.microsoft.com/office/drawing/2014/main" id="{00000000-0008-0000-1B00-00004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176</xdr:row>
          <xdr:rowOff>22860</xdr:rowOff>
        </xdr:from>
        <xdr:to>
          <xdr:col>7</xdr:col>
          <xdr:colOff>297180</xdr:colOff>
          <xdr:row>177</xdr:row>
          <xdr:rowOff>7620</xdr:rowOff>
        </xdr:to>
        <xdr:sp macro="" textlink="">
          <xdr:nvSpPr>
            <xdr:cNvPr id="28743" name="Check Box 71" hidden="1">
              <a:extLst>
                <a:ext uri="{63B3BB69-23CF-44E3-9099-C40C66FF867C}">
                  <a14:compatExt spid="_x0000_s28743"/>
                </a:ext>
                <a:ext uri="{FF2B5EF4-FFF2-40B4-BE49-F238E27FC236}">
                  <a16:creationId xmlns:a16="http://schemas.microsoft.com/office/drawing/2014/main" id="{00000000-0008-0000-1B00-00004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180</xdr:row>
          <xdr:rowOff>22860</xdr:rowOff>
        </xdr:from>
        <xdr:to>
          <xdr:col>7</xdr:col>
          <xdr:colOff>297180</xdr:colOff>
          <xdr:row>181</xdr:row>
          <xdr:rowOff>7620</xdr:rowOff>
        </xdr:to>
        <xdr:sp macro="" textlink="">
          <xdr:nvSpPr>
            <xdr:cNvPr id="28744" name="Check Box 72" hidden="1">
              <a:extLst>
                <a:ext uri="{63B3BB69-23CF-44E3-9099-C40C66FF867C}">
                  <a14:compatExt spid="_x0000_s28744"/>
                </a:ext>
                <a:ext uri="{FF2B5EF4-FFF2-40B4-BE49-F238E27FC236}">
                  <a16:creationId xmlns:a16="http://schemas.microsoft.com/office/drawing/2014/main" id="{00000000-0008-0000-1B00-00004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184</xdr:row>
          <xdr:rowOff>22860</xdr:rowOff>
        </xdr:from>
        <xdr:to>
          <xdr:col>7</xdr:col>
          <xdr:colOff>297180</xdr:colOff>
          <xdr:row>185</xdr:row>
          <xdr:rowOff>7620</xdr:rowOff>
        </xdr:to>
        <xdr:sp macro="" textlink="">
          <xdr:nvSpPr>
            <xdr:cNvPr id="28745" name="Check Box 73" hidden="1">
              <a:extLst>
                <a:ext uri="{63B3BB69-23CF-44E3-9099-C40C66FF867C}">
                  <a14:compatExt spid="_x0000_s28745"/>
                </a:ext>
                <a:ext uri="{FF2B5EF4-FFF2-40B4-BE49-F238E27FC236}">
                  <a16:creationId xmlns:a16="http://schemas.microsoft.com/office/drawing/2014/main" id="{00000000-0008-0000-1B00-00004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188</xdr:row>
          <xdr:rowOff>22860</xdr:rowOff>
        </xdr:from>
        <xdr:to>
          <xdr:col>7</xdr:col>
          <xdr:colOff>297180</xdr:colOff>
          <xdr:row>189</xdr:row>
          <xdr:rowOff>7620</xdr:rowOff>
        </xdr:to>
        <xdr:sp macro="" textlink="">
          <xdr:nvSpPr>
            <xdr:cNvPr id="28746" name="Check Box 74" hidden="1">
              <a:extLst>
                <a:ext uri="{63B3BB69-23CF-44E3-9099-C40C66FF867C}">
                  <a14:compatExt spid="_x0000_s28746"/>
                </a:ext>
                <a:ext uri="{FF2B5EF4-FFF2-40B4-BE49-F238E27FC236}">
                  <a16:creationId xmlns:a16="http://schemas.microsoft.com/office/drawing/2014/main" id="{00000000-0008-0000-1B00-00004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192</xdr:row>
          <xdr:rowOff>22860</xdr:rowOff>
        </xdr:from>
        <xdr:to>
          <xdr:col>7</xdr:col>
          <xdr:colOff>297180</xdr:colOff>
          <xdr:row>193</xdr:row>
          <xdr:rowOff>7620</xdr:rowOff>
        </xdr:to>
        <xdr:sp macro="" textlink="">
          <xdr:nvSpPr>
            <xdr:cNvPr id="28747" name="Check Box 75" hidden="1">
              <a:extLst>
                <a:ext uri="{63B3BB69-23CF-44E3-9099-C40C66FF867C}">
                  <a14:compatExt spid="_x0000_s28747"/>
                </a:ext>
                <a:ext uri="{FF2B5EF4-FFF2-40B4-BE49-F238E27FC236}">
                  <a16:creationId xmlns:a16="http://schemas.microsoft.com/office/drawing/2014/main" id="{00000000-0008-0000-1B00-00004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196</xdr:row>
          <xdr:rowOff>22860</xdr:rowOff>
        </xdr:from>
        <xdr:to>
          <xdr:col>7</xdr:col>
          <xdr:colOff>297180</xdr:colOff>
          <xdr:row>197</xdr:row>
          <xdr:rowOff>7620</xdr:rowOff>
        </xdr:to>
        <xdr:sp macro="" textlink="">
          <xdr:nvSpPr>
            <xdr:cNvPr id="28748" name="Check Box 76" hidden="1">
              <a:extLst>
                <a:ext uri="{63B3BB69-23CF-44E3-9099-C40C66FF867C}">
                  <a14:compatExt spid="_x0000_s28748"/>
                </a:ext>
                <a:ext uri="{FF2B5EF4-FFF2-40B4-BE49-F238E27FC236}">
                  <a16:creationId xmlns:a16="http://schemas.microsoft.com/office/drawing/2014/main" id="{00000000-0008-0000-1B00-00004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200</xdr:row>
          <xdr:rowOff>22860</xdr:rowOff>
        </xdr:from>
        <xdr:to>
          <xdr:col>7</xdr:col>
          <xdr:colOff>297180</xdr:colOff>
          <xdr:row>201</xdr:row>
          <xdr:rowOff>7620</xdr:rowOff>
        </xdr:to>
        <xdr:sp macro="" textlink="">
          <xdr:nvSpPr>
            <xdr:cNvPr id="28749" name="Check Box 77" hidden="1">
              <a:extLst>
                <a:ext uri="{63B3BB69-23CF-44E3-9099-C40C66FF867C}">
                  <a14:compatExt spid="_x0000_s28749"/>
                </a:ext>
                <a:ext uri="{FF2B5EF4-FFF2-40B4-BE49-F238E27FC236}">
                  <a16:creationId xmlns:a16="http://schemas.microsoft.com/office/drawing/2014/main" id="{00000000-0008-0000-1B00-00004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204</xdr:row>
          <xdr:rowOff>22860</xdr:rowOff>
        </xdr:from>
        <xdr:to>
          <xdr:col>7</xdr:col>
          <xdr:colOff>297180</xdr:colOff>
          <xdr:row>205</xdr:row>
          <xdr:rowOff>7620</xdr:rowOff>
        </xdr:to>
        <xdr:sp macro="" textlink="">
          <xdr:nvSpPr>
            <xdr:cNvPr id="28750" name="Check Box 78" hidden="1">
              <a:extLst>
                <a:ext uri="{63B3BB69-23CF-44E3-9099-C40C66FF867C}">
                  <a14:compatExt spid="_x0000_s28750"/>
                </a:ext>
                <a:ext uri="{FF2B5EF4-FFF2-40B4-BE49-F238E27FC236}">
                  <a16:creationId xmlns:a16="http://schemas.microsoft.com/office/drawing/2014/main" id="{00000000-0008-0000-1B00-00004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174</xdr:row>
          <xdr:rowOff>7620</xdr:rowOff>
        </xdr:from>
        <xdr:to>
          <xdr:col>7</xdr:col>
          <xdr:colOff>297180</xdr:colOff>
          <xdr:row>175</xdr:row>
          <xdr:rowOff>0</xdr:rowOff>
        </xdr:to>
        <xdr:sp macro="" textlink="">
          <xdr:nvSpPr>
            <xdr:cNvPr id="28751" name="Check Box 79" hidden="1">
              <a:extLst>
                <a:ext uri="{63B3BB69-23CF-44E3-9099-C40C66FF867C}">
                  <a14:compatExt spid="_x0000_s28751"/>
                </a:ext>
                <a:ext uri="{FF2B5EF4-FFF2-40B4-BE49-F238E27FC236}">
                  <a16:creationId xmlns:a16="http://schemas.microsoft.com/office/drawing/2014/main" id="{00000000-0008-0000-1B00-00004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178</xdr:row>
          <xdr:rowOff>7620</xdr:rowOff>
        </xdr:from>
        <xdr:to>
          <xdr:col>7</xdr:col>
          <xdr:colOff>297180</xdr:colOff>
          <xdr:row>179</xdr:row>
          <xdr:rowOff>0</xdr:rowOff>
        </xdr:to>
        <xdr:sp macro="" textlink="">
          <xdr:nvSpPr>
            <xdr:cNvPr id="28752" name="Check Box 80" hidden="1">
              <a:extLst>
                <a:ext uri="{63B3BB69-23CF-44E3-9099-C40C66FF867C}">
                  <a14:compatExt spid="_x0000_s28752"/>
                </a:ext>
                <a:ext uri="{FF2B5EF4-FFF2-40B4-BE49-F238E27FC236}">
                  <a16:creationId xmlns:a16="http://schemas.microsoft.com/office/drawing/2014/main" id="{00000000-0008-0000-1B00-00005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182</xdr:row>
          <xdr:rowOff>7620</xdr:rowOff>
        </xdr:from>
        <xdr:to>
          <xdr:col>7</xdr:col>
          <xdr:colOff>297180</xdr:colOff>
          <xdr:row>183</xdr:row>
          <xdr:rowOff>0</xdr:rowOff>
        </xdr:to>
        <xdr:sp macro="" textlink="">
          <xdr:nvSpPr>
            <xdr:cNvPr id="28753" name="Check Box 81" hidden="1">
              <a:extLst>
                <a:ext uri="{63B3BB69-23CF-44E3-9099-C40C66FF867C}">
                  <a14:compatExt spid="_x0000_s28753"/>
                </a:ext>
                <a:ext uri="{FF2B5EF4-FFF2-40B4-BE49-F238E27FC236}">
                  <a16:creationId xmlns:a16="http://schemas.microsoft.com/office/drawing/2014/main" id="{00000000-0008-0000-1B00-00005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186</xdr:row>
          <xdr:rowOff>7620</xdr:rowOff>
        </xdr:from>
        <xdr:to>
          <xdr:col>7</xdr:col>
          <xdr:colOff>297180</xdr:colOff>
          <xdr:row>187</xdr:row>
          <xdr:rowOff>0</xdr:rowOff>
        </xdr:to>
        <xdr:sp macro="" textlink="">
          <xdr:nvSpPr>
            <xdr:cNvPr id="28754" name="Check Box 82" hidden="1">
              <a:extLst>
                <a:ext uri="{63B3BB69-23CF-44E3-9099-C40C66FF867C}">
                  <a14:compatExt spid="_x0000_s28754"/>
                </a:ext>
                <a:ext uri="{FF2B5EF4-FFF2-40B4-BE49-F238E27FC236}">
                  <a16:creationId xmlns:a16="http://schemas.microsoft.com/office/drawing/2014/main" id="{00000000-0008-0000-1B00-00005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190</xdr:row>
          <xdr:rowOff>7620</xdr:rowOff>
        </xdr:from>
        <xdr:to>
          <xdr:col>7</xdr:col>
          <xdr:colOff>297180</xdr:colOff>
          <xdr:row>191</xdr:row>
          <xdr:rowOff>0</xdr:rowOff>
        </xdr:to>
        <xdr:sp macro="" textlink="">
          <xdr:nvSpPr>
            <xdr:cNvPr id="28755" name="Check Box 83" hidden="1">
              <a:extLst>
                <a:ext uri="{63B3BB69-23CF-44E3-9099-C40C66FF867C}">
                  <a14:compatExt spid="_x0000_s28755"/>
                </a:ext>
                <a:ext uri="{FF2B5EF4-FFF2-40B4-BE49-F238E27FC236}">
                  <a16:creationId xmlns:a16="http://schemas.microsoft.com/office/drawing/2014/main" id="{00000000-0008-0000-1B00-00005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194</xdr:row>
          <xdr:rowOff>7620</xdr:rowOff>
        </xdr:from>
        <xdr:to>
          <xdr:col>7</xdr:col>
          <xdr:colOff>297180</xdr:colOff>
          <xdr:row>195</xdr:row>
          <xdr:rowOff>0</xdr:rowOff>
        </xdr:to>
        <xdr:sp macro="" textlink="">
          <xdr:nvSpPr>
            <xdr:cNvPr id="28756" name="Check Box 84" hidden="1">
              <a:extLst>
                <a:ext uri="{63B3BB69-23CF-44E3-9099-C40C66FF867C}">
                  <a14:compatExt spid="_x0000_s28756"/>
                </a:ext>
                <a:ext uri="{FF2B5EF4-FFF2-40B4-BE49-F238E27FC236}">
                  <a16:creationId xmlns:a16="http://schemas.microsoft.com/office/drawing/2014/main" id="{00000000-0008-0000-1B00-00005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198</xdr:row>
          <xdr:rowOff>7620</xdr:rowOff>
        </xdr:from>
        <xdr:to>
          <xdr:col>7</xdr:col>
          <xdr:colOff>297180</xdr:colOff>
          <xdr:row>199</xdr:row>
          <xdr:rowOff>0</xdr:rowOff>
        </xdr:to>
        <xdr:sp macro="" textlink="">
          <xdr:nvSpPr>
            <xdr:cNvPr id="28757" name="Check Box 85" hidden="1">
              <a:extLst>
                <a:ext uri="{63B3BB69-23CF-44E3-9099-C40C66FF867C}">
                  <a14:compatExt spid="_x0000_s28757"/>
                </a:ext>
                <a:ext uri="{FF2B5EF4-FFF2-40B4-BE49-F238E27FC236}">
                  <a16:creationId xmlns:a16="http://schemas.microsoft.com/office/drawing/2014/main" id="{00000000-0008-0000-1B00-00005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202</xdr:row>
          <xdr:rowOff>7620</xdr:rowOff>
        </xdr:from>
        <xdr:to>
          <xdr:col>7</xdr:col>
          <xdr:colOff>297180</xdr:colOff>
          <xdr:row>203</xdr:row>
          <xdr:rowOff>0</xdr:rowOff>
        </xdr:to>
        <xdr:sp macro="" textlink="">
          <xdr:nvSpPr>
            <xdr:cNvPr id="28758" name="Check Box 86" hidden="1">
              <a:extLst>
                <a:ext uri="{63B3BB69-23CF-44E3-9099-C40C66FF867C}">
                  <a14:compatExt spid="_x0000_s28758"/>
                </a:ext>
                <a:ext uri="{FF2B5EF4-FFF2-40B4-BE49-F238E27FC236}">
                  <a16:creationId xmlns:a16="http://schemas.microsoft.com/office/drawing/2014/main" id="{00000000-0008-0000-1B00-00005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216</xdr:row>
          <xdr:rowOff>22860</xdr:rowOff>
        </xdr:from>
        <xdr:to>
          <xdr:col>7</xdr:col>
          <xdr:colOff>297180</xdr:colOff>
          <xdr:row>217</xdr:row>
          <xdr:rowOff>7620</xdr:rowOff>
        </xdr:to>
        <xdr:sp macro="" textlink="">
          <xdr:nvSpPr>
            <xdr:cNvPr id="28759" name="Check Box 87" hidden="1">
              <a:extLst>
                <a:ext uri="{63B3BB69-23CF-44E3-9099-C40C66FF867C}">
                  <a14:compatExt spid="_x0000_s28759"/>
                </a:ext>
                <a:ext uri="{FF2B5EF4-FFF2-40B4-BE49-F238E27FC236}">
                  <a16:creationId xmlns:a16="http://schemas.microsoft.com/office/drawing/2014/main" id="{00000000-0008-0000-1B00-00005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218</xdr:row>
          <xdr:rowOff>7620</xdr:rowOff>
        </xdr:from>
        <xdr:to>
          <xdr:col>7</xdr:col>
          <xdr:colOff>297180</xdr:colOff>
          <xdr:row>219</xdr:row>
          <xdr:rowOff>0</xdr:rowOff>
        </xdr:to>
        <xdr:sp macro="" textlink="">
          <xdr:nvSpPr>
            <xdr:cNvPr id="28760" name="Check Box 88" hidden="1">
              <a:extLst>
                <a:ext uri="{63B3BB69-23CF-44E3-9099-C40C66FF867C}">
                  <a14:compatExt spid="_x0000_s28760"/>
                </a:ext>
                <a:ext uri="{FF2B5EF4-FFF2-40B4-BE49-F238E27FC236}">
                  <a16:creationId xmlns:a16="http://schemas.microsoft.com/office/drawing/2014/main" id="{00000000-0008-0000-1B00-00005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220</xdr:row>
          <xdr:rowOff>22860</xdr:rowOff>
        </xdr:from>
        <xdr:to>
          <xdr:col>7</xdr:col>
          <xdr:colOff>297180</xdr:colOff>
          <xdr:row>221</xdr:row>
          <xdr:rowOff>7620</xdr:rowOff>
        </xdr:to>
        <xdr:sp macro="" textlink="">
          <xdr:nvSpPr>
            <xdr:cNvPr id="28761" name="Check Box 89" hidden="1">
              <a:extLst>
                <a:ext uri="{63B3BB69-23CF-44E3-9099-C40C66FF867C}">
                  <a14:compatExt spid="_x0000_s28761"/>
                </a:ext>
                <a:ext uri="{FF2B5EF4-FFF2-40B4-BE49-F238E27FC236}">
                  <a16:creationId xmlns:a16="http://schemas.microsoft.com/office/drawing/2014/main" id="{00000000-0008-0000-1B00-00005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222</xdr:row>
          <xdr:rowOff>7620</xdr:rowOff>
        </xdr:from>
        <xdr:to>
          <xdr:col>7</xdr:col>
          <xdr:colOff>297180</xdr:colOff>
          <xdr:row>223</xdr:row>
          <xdr:rowOff>0</xdr:rowOff>
        </xdr:to>
        <xdr:sp macro="" textlink="">
          <xdr:nvSpPr>
            <xdr:cNvPr id="28762" name="Check Box 90" hidden="1">
              <a:extLst>
                <a:ext uri="{63B3BB69-23CF-44E3-9099-C40C66FF867C}">
                  <a14:compatExt spid="_x0000_s28762"/>
                </a:ext>
                <a:ext uri="{FF2B5EF4-FFF2-40B4-BE49-F238E27FC236}">
                  <a16:creationId xmlns:a16="http://schemas.microsoft.com/office/drawing/2014/main" id="{00000000-0008-0000-1B00-00005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224</xdr:row>
          <xdr:rowOff>22860</xdr:rowOff>
        </xdr:from>
        <xdr:to>
          <xdr:col>7</xdr:col>
          <xdr:colOff>297180</xdr:colOff>
          <xdr:row>225</xdr:row>
          <xdr:rowOff>7620</xdr:rowOff>
        </xdr:to>
        <xdr:sp macro="" textlink="">
          <xdr:nvSpPr>
            <xdr:cNvPr id="28763" name="Check Box 91" hidden="1">
              <a:extLst>
                <a:ext uri="{63B3BB69-23CF-44E3-9099-C40C66FF867C}">
                  <a14:compatExt spid="_x0000_s28763"/>
                </a:ext>
                <a:ext uri="{FF2B5EF4-FFF2-40B4-BE49-F238E27FC236}">
                  <a16:creationId xmlns:a16="http://schemas.microsoft.com/office/drawing/2014/main" id="{00000000-0008-0000-1B00-00005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228</xdr:row>
          <xdr:rowOff>22860</xdr:rowOff>
        </xdr:from>
        <xdr:to>
          <xdr:col>7</xdr:col>
          <xdr:colOff>297180</xdr:colOff>
          <xdr:row>229</xdr:row>
          <xdr:rowOff>7620</xdr:rowOff>
        </xdr:to>
        <xdr:sp macro="" textlink="">
          <xdr:nvSpPr>
            <xdr:cNvPr id="28764" name="Check Box 92" hidden="1">
              <a:extLst>
                <a:ext uri="{63B3BB69-23CF-44E3-9099-C40C66FF867C}">
                  <a14:compatExt spid="_x0000_s28764"/>
                </a:ext>
                <a:ext uri="{FF2B5EF4-FFF2-40B4-BE49-F238E27FC236}">
                  <a16:creationId xmlns:a16="http://schemas.microsoft.com/office/drawing/2014/main" id="{00000000-0008-0000-1B00-00005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232</xdr:row>
          <xdr:rowOff>22860</xdr:rowOff>
        </xdr:from>
        <xdr:to>
          <xdr:col>7</xdr:col>
          <xdr:colOff>297180</xdr:colOff>
          <xdr:row>233</xdr:row>
          <xdr:rowOff>7620</xdr:rowOff>
        </xdr:to>
        <xdr:sp macro="" textlink="">
          <xdr:nvSpPr>
            <xdr:cNvPr id="28765" name="Check Box 93" hidden="1">
              <a:extLst>
                <a:ext uri="{63B3BB69-23CF-44E3-9099-C40C66FF867C}">
                  <a14:compatExt spid="_x0000_s28765"/>
                </a:ext>
                <a:ext uri="{FF2B5EF4-FFF2-40B4-BE49-F238E27FC236}">
                  <a16:creationId xmlns:a16="http://schemas.microsoft.com/office/drawing/2014/main" id="{00000000-0008-0000-1B00-00005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236</xdr:row>
          <xdr:rowOff>22860</xdr:rowOff>
        </xdr:from>
        <xdr:to>
          <xdr:col>7</xdr:col>
          <xdr:colOff>297180</xdr:colOff>
          <xdr:row>237</xdr:row>
          <xdr:rowOff>7620</xdr:rowOff>
        </xdr:to>
        <xdr:sp macro="" textlink="">
          <xdr:nvSpPr>
            <xdr:cNvPr id="28766" name="Check Box 94" hidden="1">
              <a:extLst>
                <a:ext uri="{63B3BB69-23CF-44E3-9099-C40C66FF867C}">
                  <a14:compatExt spid="_x0000_s28766"/>
                </a:ext>
                <a:ext uri="{FF2B5EF4-FFF2-40B4-BE49-F238E27FC236}">
                  <a16:creationId xmlns:a16="http://schemas.microsoft.com/office/drawing/2014/main" id="{00000000-0008-0000-1B00-00005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240</xdr:row>
          <xdr:rowOff>22860</xdr:rowOff>
        </xdr:from>
        <xdr:to>
          <xdr:col>7</xdr:col>
          <xdr:colOff>297180</xdr:colOff>
          <xdr:row>241</xdr:row>
          <xdr:rowOff>7620</xdr:rowOff>
        </xdr:to>
        <xdr:sp macro="" textlink="">
          <xdr:nvSpPr>
            <xdr:cNvPr id="28767" name="Check Box 95" hidden="1">
              <a:extLst>
                <a:ext uri="{63B3BB69-23CF-44E3-9099-C40C66FF867C}">
                  <a14:compatExt spid="_x0000_s28767"/>
                </a:ext>
                <a:ext uri="{FF2B5EF4-FFF2-40B4-BE49-F238E27FC236}">
                  <a16:creationId xmlns:a16="http://schemas.microsoft.com/office/drawing/2014/main" id="{00000000-0008-0000-1B00-00005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244</xdr:row>
          <xdr:rowOff>22860</xdr:rowOff>
        </xdr:from>
        <xdr:to>
          <xdr:col>7</xdr:col>
          <xdr:colOff>297180</xdr:colOff>
          <xdr:row>245</xdr:row>
          <xdr:rowOff>7620</xdr:rowOff>
        </xdr:to>
        <xdr:sp macro="" textlink="">
          <xdr:nvSpPr>
            <xdr:cNvPr id="28768" name="Check Box 96" hidden="1">
              <a:extLst>
                <a:ext uri="{63B3BB69-23CF-44E3-9099-C40C66FF867C}">
                  <a14:compatExt spid="_x0000_s28768"/>
                </a:ext>
                <a:ext uri="{FF2B5EF4-FFF2-40B4-BE49-F238E27FC236}">
                  <a16:creationId xmlns:a16="http://schemas.microsoft.com/office/drawing/2014/main" id="{00000000-0008-0000-1B00-00006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248</xdr:row>
          <xdr:rowOff>22860</xdr:rowOff>
        </xdr:from>
        <xdr:to>
          <xdr:col>7</xdr:col>
          <xdr:colOff>297180</xdr:colOff>
          <xdr:row>249</xdr:row>
          <xdr:rowOff>7620</xdr:rowOff>
        </xdr:to>
        <xdr:sp macro="" textlink="">
          <xdr:nvSpPr>
            <xdr:cNvPr id="28769" name="Check Box 97" hidden="1">
              <a:extLst>
                <a:ext uri="{63B3BB69-23CF-44E3-9099-C40C66FF867C}">
                  <a14:compatExt spid="_x0000_s28769"/>
                </a:ext>
                <a:ext uri="{FF2B5EF4-FFF2-40B4-BE49-F238E27FC236}">
                  <a16:creationId xmlns:a16="http://schemas.microsoft.com/office/drawing/2014/main" id="{00000000-0008-0000-1B00-00006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252</xdr:row>
          <xdr:rowOff>22860</xdr:rowOff>
        </xdr:from>
        <xdr:to>
          <xdr:col>7</xdr:col>
          <xdr:colOff>297180</xdr:colOff>
          <xdr:row>253</xdr:row>
          <xdr:rowOff>7620</xdr:rowOff>
        </xdr:to>
        <xdr:sp macro="" textlink="">
          <xdr:nvSpPr>
            <xdr:cNvPr id="28770" name="Check Box 98" hidden="1">
              <a:extLst>
                <a:ext uri="{63B3BB69-23CF-44E3-9099-C40C66FF867C}">
                  <a14:compatExt spid="_x0000_s28770"/>
                </a:ext>
                <a:ext uri="{FF2B5EF4-FFF2-40B4-BE49-F238E27FC236}">
                  <a16:creationId xmlns:a16="http://schemas.microsoft.com/office/drawing/2014/main" id="{00000000-0008-0000-1B00-00006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256</xdr:row>
          <xdr:rowOff>22860</xdr:rowOff>
        </xdr:from>
        <xdr:to>
          <xdr:col>7</xdr:col>
          <xdr:colOff>297180</xdr:colOff>
          <xdr:row>257</xdr:row>
          <xdr:rowOff>7620</xdr:rowOff>
        </xdr:to>
        <xdr:sp macro="" textlink="">
          <xdr:nvSpPr>
            <xdr:cNvPr id="28771" name="Check Box 99" hidden="1">
              <a:extLst>
                <a:ext uri="{63B3BB69-23CF-44E3-9099-C40C66FF867C}">
                  <a14:compatExt spid="_x0000_s28771"/>
                </a:ext>
                <a:ext uri="{FF2B5EF4-FFF2-40B4-BE49-F238E27FC236}">
                  <a16:creationId xmlns:a16="http://schemas.microsoft.com/office/drawing/2014/main" id="{00000000-0008-0000-1B00-00006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226</xdr:row>
          <xdr:rowOff>7620</xdr:rowOff>
        </xdr:from>
        <xdr:to>
          <xdr:col>7</xdr:col>
          <xdr:colOff>297180</xdr:colOff>
          <xdr:row>227</xdr:row>
          <xdr:rowOff>0</xdr:rowOff>
        </xdr:to>
        <xdr:sp macro="" textlink="">
          <xdr:nvSpPr>
            <xdr:cNvPr id="28772" name="Check Box 100" hidden="1">
              <a:extLst>
                <a:ext uri="{63B3BB69-23CF-44E3-9099-C40C66FF867C}">
                  <a14:compatExt spid="_x0000_s28772"/>
                </a:ext>
                <a:ext uri="{FF2B5EF4-FFF2-40B4-BE49-F238E27FC236}">
                  <a16:creationId xmlns:a16="http://schemas.microsoft.com/office/drawing/2014/main" id="{00000000-0008-0000-1B00-00006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230</xdr:row>
          <xdr:rowOff>7620</xdr:rowOff>
        </xdr:from>
        <xdr:to>
          <xdr:col>7</xdr:col>
          <xdr:colOff>297180</xdr:colOff>
          <xdr:row>231</xdr:row>
          <xdr:rowOff>0</xdr:rowOff>
        </xdr:to>
        <xdr:sp macro="" textlink="">
          <xdr:nvSpPr>
            <xdr:cNvPr id="28773" name="Check Box 101" hidden="1">
              <a:extLst>
                <a:ext uri="{63B3BB69-23CF-44E3-9099-C40C66FF867C}">
                  <a14:compatExt spid="_x0000_s28773"/>
                </a:ext>
                <a:ext uri="{FF2B5EF4-FFF2-40B4-BE49-F238E27FC236}">
                  <a16:creationId xmlns:a16="http://schemas.microsoft.com/office/drawing/2014/main" id="{00000000-0008-0000-1B00-00006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234</xdr:row>
          <xdr:rowOff>7620</xdr:rowOff>
        </xdr:from>
        <xdr:to>
          <xdr:col>7</xdr:col>
          <xdr:colOff>297180</xdr:colOff>
          <xdr:row>235</xdr:row>
          <xdr:rowOff>0</xdr:rowOff>
        </xdr:to>
        <xdr:sp macro="" textlink="">
          <xdr:nvSpPr>
            <xdr:cNvPr id="28774" name="Check Box 102" hidden="1">
              <a:extLst>
                <a:ext uri="{63B3BB69-23CF-44E3-9099-C40C66FF867C}">
                  <a14:compatExt spid="_x0000_s28774"/>
                </a:ext>
                <a:ext uri="{FF2B5EF4-FFF2-40B4-BE49-F238E27FC236}">
                  <a16:creationId xmlns:a16="http://schemas.microsoft.com/office/drawing/2014/main" id="{00000000-0008-0000-1B00-00006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238</xdr:row>
          <xdr:rowOff>7620</xdr:rowOff>
        </xdr:from>
        <xdr:to>
          <xdr:col>7</xdr:col>
          <xdr:colOff>297180</xdr:colOff>
          <xdr:row>239</xdr:row>
          <xdr:rowOff>0</xdr:rowOff>
        </xdr:to>
        <xdr:sp macro="" textlink="">
          <xdr:nvSpPr>
            <xdr:cNvPr id="28775" name="Check Box 103" hidden="1">
              <a:extLst>
                <a:ext uri="{63B3BB69-23CF-44E3-9099-C40C66FF867C}">
                  <a14:compatExt spid="_x0000_s28775"/>
                </a:ext>
                <a:ext uri="{FF2B5EF4-FFF2-40B4-BE49-F238E27FC236}">
                  <a16:creationId xmlns:a16="http://schemas.microsoft.com/office/drawing/2014/main" id="{00000000-0008-0000-1B00-00006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242</xdr:row>
          <xdr:rowOff>7620</xdr:rowOff>
        </xdr:from>
        <xdr:to>
          <xdr:col>7</xdr:col>
          <xdr:colOff>297180</xdr:colOff>
          <xdr:row>243</xdr:row>
          <xdr:rowOff>0</xdr:rowOff>
        </xdr:to>
        <xdr:sp macro="" textlink="">
          <xdr:nvSpPr>
            <xdr:cNvPr id="28776" name="Check Box 104" hidden="1">
              <a:extLst>
                <a:ext uri="{63B3BB69-23CF-44E3-9099-C40C66FF867C}">
                  <a14:compatExt spid="_x0000_s28776"/>
                </a:ext>
                <a:ext uri="{FF2B5EF4-FFF2-40B4-BE49-F238E27FC236}">
                  <a16:creationId xmlns:a16="http://schemas.microsoft.com/office/drawing/2014/main" id="{00000000-0008-0000-1B00-00006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246</xdr:row>
          <xdr:rowOff>7620</xdr:rowOff>
        </xdr:from>
        <xdr:to>
          <xdr:col>7</xdr:col>
          <xdr:colOff>297180</xdr:colOff>
          <xdr:row>247</xdr:row>
          <xdr:rowOff>0</xdr:rowOff>
        </xdr:to>
        <xdr:sp macro="" textlink="">
          <xdr:nvSpPr>
            <xdr:cNvPr id="28777" name="Check Box 105" hidden="1">
              <a:extLst>
                <a:ext uri="{63B3BB69-23CF-44E3-9099-C40C66FF867C}">
                  <a14:compatExt spid="_x0000_s28777"/>
                </a:ext>
                <a:ext uri="{FF2B5EF4-FFF2-40B4-BE49-F238E27FC236}">
                  <a16:creationId xmlns:a16="http://schemas.microsoft.com/office/drawing/2014/main" id="{00000000-0008-0000-1B00-00006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250</xdr:row>
          <xdr:rowOff>7620</xdr:rowOff>
        </xdr:from>
        <xdr:to>
          <xdr:col>7</xdr:col>
          <xdr:colOff>297180</xdr:colOff>
          <xdr:row>251</xdr:row>
          <xdr:rowOff>0</xdr:rowOff>
        </xdr:to>
        <xdr:sp macro="" textlink="">
          <xdr:nvSpPr>
            <xdr:cNvPr id="28778" name="Check Box 106" hidden="1">
              <a:extLst>
                <a:ext uri="{63B3BB69-23CF-44E3-9099-C40C66FF867C}">
                  <a14:compatExt spid="_x0000_s28778"/>
                </a:ext>
                <a:ext uri="{FF2B5EF4-FFF2-40B4-BE49-F238E27FC236}">
                  <a16:creationId xmlns:a16="http://schemas.microsoft.com/office/drawing/2014/main" id="{00000000-0008-0000-1B00-00006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254</xdr:row>
          <xdr:rowOff>7620</xdr:rowOff>
        </xdr:from>
        <xdr:to>
          <xdr:col>7</xdr:col>
          <xdr:colOff>297180</xdr:colOff>
          <xdr:row>255</xdr:row>
          <xdr:rowOff>0</xdr:rowOff>
        </xdr:to>
        <xdr:sp macro="" textlink="">
          <xdr:nvSpPr>
            <xdr:cNvPr id="28779" name="Check Box 107" hidden="1">
              <a:extLst>
                <a:ext uri="{63B3BB69-23CF-44E3-9099-C40C66FF867C}">
                  <a14:compatExt spid="_x0000_s28779"/>
                </a:ext>
                <a:ext uri="{FF2B5EF4-FFF2-40B4-BE49-F238E27FC236}">
                  <a16:creationId xmlns:a16="http://schemas.microsoft.com/office/drawing/2014/main" id="{00000000-0008-0000-1B00-00006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268</xdr:row>
          <xdr:rowOff>22860</xdr:rowOff>
        </xdr:from>
        <xdr:to>
          <xdr:col>7</xdr:col>
          <xdr:colOff>297180</xdr:colOff>
          <xdr:row>269</xdr:row>
          <xdr:rowOff>7620</xdr:rowOff>
        </xdr:to>
        <xdr:sp macro="" textlink="">
          <xdr:nvSpPr>
            <xdr:cNvPr id="28780" name="Check Box 108" hidden="1">
              <a:extLst>
                <a:ext uri="{63B3BB69-23CF-44E3-9099-C40C66FF867C}">
                  <a14:compatExt spid="_x0000_s28780"/>
                </a:ext>
                <a:ext uri="{FF2B5EF4-FFF2-40B4-BE49-F238E27FC236}">
                  <a16:creationId xmlns:a16="http://schemas.microsoft.com/office/drawing/2014/main" id="{00000000-0008-0000-1B00-00006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270</xdr:row>
          <xdr:rowOff>7620</xdr:rowOff>
        </xdr:from>
        <xdr:to>
          <xdr:col>7</xdr:col>
          <xdr:colOff>297180</xdr:colOff>
          <xdr:row>271</xdr:row>
          <xdr:rowOff>0</xdr:rowOff>
        </xdr:to>
        <xdr:sp macro="" textlink="">
          <xdr:nvSpPr>
            <xdr:cNvPr id="28781" name="Check Box 109" hidden="1">
              <a:extLst>
                <a:ext uri="{63B3BB69-23CF-44E3-9099-C40C66FF867C}">
                  <a14:compatExt spid="_x0000_s28781"/>
                </a:ext>
                <a:ext uri="{FF2B5EF4-FFF2-40B4-BE49-F238E27FC236}">
                  <a16:creationId xmlns:a16="http://schemas.microsoft.com/office/drawing/2014/main" id="{00000000-0008-0000-1B00-00006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272</xdr:row>
          <xdr:rowOff>22860</xdr:rowOff>
        </xdr:from>
        <xdr:to>
          <xdr:col>7</xdr:col>
          <xdr:colOff>297180</xdr:colOff>
          <xdr:row>273</xdr:row>
          <xdr:rowOff>7620</xdr:rowOff>
        </xdr:to>
        <xdr:sp macro="" textlink="">
          <xdr:nvSpPr>
            <xdr:cNvPr id="28782" name="Check Box 110" hidden="1">
              <a:extLst>
                <a:ext uri="{63B3BB69-23CF-44E3-9099-C40C66FF867C}">
                  <a14:compatExt spid="_x0000_s28782"/>
                </a:ext>
                <a:ext uri="{FF2B5EF4-FFF2-40B4-BE49-F238E27FC236}">
                  <a16:creationId xmlns:a16="http://schemas.microsoft.com/office/drawing/2014/main" id="{00000000-0008-0000-1B00-00006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274</xdr:row>
          <xdr:rowOff>7620</xdr:rowOff>
        </xdr:from>
        <xdr:to>
          <xdr:col>7</xdr:col>
          <xdr:colOff>297180</xdr:colOff>
          <xdr:row>275</xdr:row>
          <xdr:rowOff>0</xdr:rowOff>
        </xdr:to>
        <xdr:sp macro="" textlink="">
          <xdr:nvSpPr>
            <xdr:cNvPr id="28783" name="Check Box 111" hidden="1">
              <a:extLst>
                <a:ext uri="{63B3BB69-23CF-44E3-9099-C40C66FF867C}">
                  <a14:compatExt spid="_x0000_s28783"/>
                </a:ext>
                <a:ext uri="{FF2B5EF4-FFF2-40B4-BE49-F238E27FC236}">
                  <a16:creationId xmlns:a16="http://schemas.microsoft.com/office/drawing/2014/main" id="{00000000-0008-0000-1B00-00006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276</xdr:row>
          <xdr:rowOff>22860</xdr:rowOff>
        </xdr:from>
        <xdr:to>
          <xdr:col>7</xdr:col>
          <xdr:colOff>297180</xdr:colOff>
          <xdr:row>277</xdr:row>
          <xdr:rowOff>7620</xdr:rowOff>
        </xdr:to>
        <xdr:sp macro="" textlink="">
          <xdr:nvSpPr>
            <xdr:cNvPr id="28784" name="Check Box 112" hidden="1">
              <a:extLst>
                <a:ext uri="{63B3BB69-23CF-44E3-9099-C40C66FF867C}">
                  <a14:compatExt spid="_x0000_s28784"/>
                </a:ext>
                <a:ext uri="{FF2B5EF4-FFF2-40B4-BE49-F238E27FC236}">
                  <a16:creationId xmlns:a16="http://schemas.microsoft.com/office/drawing/2014/main" id="{00000000-0008-0000-1B00-00007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280</xdr:row>
          <xdr:rowOff>22860</xdr:rowOff>
        </xdr:from>
        <xdr:to>
          <xdr:col>7</xdr:col>
          <xdr:colOff>297180</xdr:colOff>
          <xdr:row>281</xdr:row>
          <xdr:rowOff>7620</xdr:rowOff>
        </xdr:to>
        <xdr:sp macro="" textlink="">
          <xdr:nvSpPr>
            <xdr:cNvPr id="28785" name="Check Box 113" hidden="1">
              <a:extLst>
                <a:ext uri="{63B3BB69-23CF-44E3-9099-C40C66FF867C}">
                  <a14:compatExt spid="_x0000_s28785"/>
                </a:ext>
                <a:ext uri="{FF2B5EF4-FFF2-40B4-BE49-F238E27FC236}">
                  <a16:creationId xmlns:a16="http://schemas.microsoft.com/office/drawing/2014/main" id="{00000000-0008-0000-1B00-00007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284</xdr:row>
          <xdr:rowOff>22860</xdr:rowOff>
        </xdr:from>
        <xdr:to>
          <xdr:col>7</xdr:col>
          <xdr:colOff>297180</xdr:colOff>
          <xdr:row>285</xdr:row>
          <xdr:rowOff>7620</xdr:rowOff>
        </xdr:to>
        <xdr:sp macro="" textlink="">
          <xdr:nvSpPr>
            <xdr:cNvPr id="28786" name="Check Box 114" hidden="1">
              <a:extLst>
                <a:ext uri="{63B3BB69-23CF-44E3-9099-C40C66FF867C}">
                  <a14:compatExt spid="_x0000_s28786"/>
                </a:ext>
                <a:ext uri="{FF2B5EF4-FFF2-40B4-BE49-F238E27FC236}">
                  <a16:creationId xmlns:a16="http://schemas.microsoft.com/office/drawing/2014/main" id="{00000000-0008-0000-1B00-00007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288</xdr:row>
          <xdr:rowOff>22860</xdr:rowOff>
        </xdr:from>
        <xdr:to>
          <xdr:col>7</xdr:col>
          <xdr:colOff>297180</xdr:colOff>
          <xdr:row>289</xdr:row>
          <xdr:rowOff>7620</xdr:rowOff>
        </xdr:to>
        <xdr:sp macro="" textlink="">
          <xdr:nvSpPr>
            <xdr:cNvPr id="28787" name="Check Box 115" hidden="1">
              <a:extLst>
                <a:ext uri="{63B3BB69-23CF-44E3-9099-C40C66FF867C}">
                  <a14:compatExt spid="_x0000_s28787"/>
                </a:ext>
                <a:ext uri="{FF2B5EF4-FFF2-40B4-BE49-F238E27FC236}">
                  <a16:creationId xmlns:a16="http://schemas.microsoft.com/office/drawing/2014/main" id="{00000000-0008-0000-1B00-00007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292</xdr:row>
          <xdr:rowOff>22860</xdr:rowOff>
        </xdr:from>
        <xdr:to>
          <xdr:col>7</xdr:col>
          <xdr:colOff>297180</xdr:colOff>
          <xdr:row>293</xdr:row>
          <xdr:rowOff>7620</xdr:rowOff>
        </xdr:to>
        <xdr:sp macro="" textlink="">
          <xdr:nvSpPr>
            <xdr:cNvPr id="28788" name="Check Box 116" hidden="1">
              <a:extLst>
                <a:ext uri="{63B3BB69-23CF-44E3-9099-C40C66FF867C}">
                  <a14:compatExt spid="_x0000_s28788"/>
                </a:ext>
                <a:ext uri="{FF2B5EF4-FFF2-40B4-BE49-F238E27FC236}">
                  <a16:creationId xmlns:a16="http://schemas.microsoft.com/office/drawing/2014/main" id="{00000000-0008-0000-1B00-00007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296</xdr:row>
          <xdr:rowOff>22860</xdr:rowOff>
        </xdr:from>
        <xdr:to>
          <xdr:col>7</xdr:col>
          <xdr:colOff>297180</xdr:colOff>
          <xdr:row>297</xdr:row>
          <xdr:rowOff>7620</xdr:rowOff>
        </xdr:to>
        <xdr:sp macro="" textlink="">
          <xdr:nvSpPr>
            <xdr:cNvPr id="28789" name="Check Box 117" hidden="1">
              <a:extLst>
                <a:ext uri="{63B3BB69-23CF-44E3-9099-C40C66FF867C}">
                  <a14:compatExt spid="_x0000_s28789"/>
                </a:ext>
                <a:ext uri="{FF2B5EF4-FFF2-40B4-BE49-F238E27FC236}">
                  <a16:creationId xmlns:a16="http://schemas.microsoft.com/office/drawing/2014/main" id="{00000000-0008-0000-1B00-00007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300</xdr:row>
          <xdr:rowOff>22860</xdr:rowOff>
        </xdr:from>
        <xdr:to>
          <xdr:col>7</xdr:col>
          <xdr:colOff>297180</xdr:colOff>
          <xdr:row>301</xdr:row>
          <xdr:rowOff>7620</xdr:rowOff>
        </xdr:to>
        <xdr:sp macro="" textlink="">
          <xdr:nvSpPr>
            <xdr:cNvPr id="28790" name="Check Box 118" hidden="1">
              <a:extLst>
                <a:ext uri="{63B3BB69-23CF-44E3-9099-C40C66FF867C}">
                  <a14:compatExt spid="_x0000_s28790"/>
                </a:ext>
                <a:ext uri="{FF2B5EF4-FFF2-40B4-BE49-F238E27FC236}">
                  <a16:creationId xmlns:a16="http://schemas.microsoft.com/office/drawing/2014/main" id="{00000000-0008-0000-1B00-00007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304</xdr:row>
          <xdr:rowOff>22860</xdr:rowOff>
        </xdr:from>
        <xdr:to>
          <xdr:col>7</xdr:col>
          <xdr:colOff>297180</xdr:colOff>
          <xdr:row>305</xdr:row>
          <xdr:rowOff>7620</xdr:rowOff>
        </xdr:to>
        <xdr:sp macro="" textlink="">
          <xdr:nvSpPr>
            <xdr:cNvPr id="28791" name="Check Box 119" hidden="1">
              <a:extLst>
                <a:ext uri="{63B3BB69-23CF-44E3-9099-C40C66FF867C}">
                  <a14:compatExt spid="_x0000_s28791"/>
                </a:ext>
                <a:ext uri="{FF2B5EF4-FFF2-40B4-BE49-F238E27FC236}">
                  <a16:creationId xmlns:a16="http://schemas.microsoft.com/office/drawing/2014/main" id="{00000000-0008-0000-1B00-00007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308</xdr:row>
          <xdr:rowOff>22860</xdr:rowOff>
        </xdr:from>
        <xdr:to>
          <xdr:col>7</xdr:col>
          <xdr:colOff>297180</xdr:colOff>
          <xdr:row>309</xdr:row>
          <xdr:rowOff>7620</xdr:rowOff>
        </xdr:to>
        <xdr:sp macro="" textlink="">
          <xdr:nvSpPr>
            <xdr:cNvPr id="28792" name="Check Box 120" hidden="1">
              <a:extLst>
                <a:ext uri="{63B3BB69-23CF-44E3-9099-C40C66FF867C}">
                  <a14:compatExt spid="_x0000_s28792"/>
                </a:ext>
                <a:ext uri="{FF2B5EF4-FFF2-40B4-BE49-F238E27FC236}">
                  <a16:creationId xmlns:a16="http://schemas.microsoft.com/office/drawing/2014/main" id="{00000000-0008-0000-1B00-00007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278</xdr:row>
          <xdr:rowOff>7620</xdr:rowOff>
        </xdr:from>
        <xdr:to>
          <xdr:col>7</xdr:col>
          <xdr:colOff>297180</xdr:colOff>
          <xdr:row>279</xdr:row>
          <xdr:rowOff>0</xdr:rowOff>
        </xdr:to>
        <xdr:sp macro="" textlink="">
          <xdr:nvSpPr>
            <xdr:cNvPr id="28793" name="Check Box 121" hidden="1">
              <a:extLst>
                <a:ext uri="{63B3BB69-23CF-44E3-9099-C40C66FF867C}">
                  <a14:compatExt spid="_x0000_s28793"/>
                </a:ext>
                <a:ext uri="{FF2B5EF4-FFF2-40B4-BE49-F238E27FC236}">
                  <a16:creationId xmlns:a16="http://schemas.microsoft.com/office/drawing/2014/main" id="{00000000-0008-0000-1B00-00007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282</xdr:row>
          <xdr:rowOff>7620</xdr:rowOff>
        </xdr:from>
        <xdr:to>
          <xdr:col>7</xdr:col>
          <xdr:colOff>297180</xdr:colOff>
          <xdr:row>283</xdr:row>
          <xdr:rowOff>0</xdr:rowOff>
        </xdr:to>
        <xdr:sp macro="" textlink="">
          <xdr:nvSpPr>
            <xdr:cNvPr id="28794" name="Check Box 122" hidden="1">
              <a:extLst>
                <a:ext uri="{63B3BB69-23CF-44E3-9099-C40C66FF867C}">
                  <a14:compatExt spid="_x0000_s28794"/>
                </a:ext>
                <a:ext uri="{FF2B5EF4-FFF2-40B4-BE49-F238E27FC236}">
                  <a16:creationId xmlns:a16="http://schemas.microsoft.com/office/drawing/2014/main" id="{00000000-0008-0000-1B00-00007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286</xdr:row>
          <xdr:rowOff>7620</xdr:rowOff>
        </xdr:from>
        <xdr:to>
          <xdr:col>7</xdr:col>
          <xdr:colOff>297180</xdr:colOff>
          <xdr:row>287</xdr:row>
          <xdr:rowOff>0</xdr:rowOff>
        </xdr:to>
        <xdr:sp macro="" textlink="">
          <xdr:nvSpPr>
            <xdr:cNvPr id="28795" name="Check Box 123" hidden="1">
              <a:extLst>
                <a:ext uri="{63B3BB69-23CF-44E3-9099-C40C66FF867C}">
                  <a14:compatExt spid="_x0000_s28795"/>
                </a:ext>
                <a:ext uri="{FF2B5EF4-FFF2-40B4-BE49-F238E27FC236}">
                  <a16:creationId xmlns:a16="http://schemas.microsoft.com/office/drawing/2014/main" id="{00000000-0008-0000-1B00-00007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290</xdr:row>
          <xdr:rowOff>7620</xdr:rowOff>
        </xdr:from>
        <xdr:to>
          <xdr:col>7</xdr:col>
          <xdr:colOff>297180</xdr:colOff>
          <xdr:row>291</xdr:row>
          <xdr:rowOff>0</xdr:rowOff>
        </xdr:to>
        <xdr:sp macro="" textlink="">
          <xdr:nvSpPr>
            <xdr:cNvPr id="28796" name="Check Box 124" hidden="1">
              <a:extLst>
                <a:ext uri="{63B3BB69-23CF-44E3-9099-C40C66FF867C}">
                  <a14:compatExt spid="_x0000_s28796"/>
                </a:ext>
                <a:ext uri="{FF2B5EF4-FFF2-40B4-BE49-F238E27FC236}">
                  <a16:creationId xmlns:a16="http://schemas.microsoft.com/office/drawing/2014/main" id="{00000000-0008-0000-1B00-00007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294</xdr:row>
          <xdr:rowOff>7620</xdr:rowOff>
        </xdr:from>
        <xdr:to>
          <xdr:col>7</xdr:col>
          <xdr:colOff>297180</xdr:colOff>
          <xdr:row>295</xdr:row>
          <xdr:rowOff>0</xdr:rowOff>
        </xdr:to>
        <xdr:sp macro="" textlink="">
          <xdr:nvSpPr>
            <xdr:cNvPr id="28797" name="Check Box 125" hidden="1">
              <a:extLst>
                <a:ext uri="{63B3BB69-23CF-44E3-9099-C40C66FF867C}">
                  <a14:compatExt spid="_x0000_s28797"/>
                </a:ext>
                <a:ext uri="{FF2B5EF4-FFF2-40B4-BE49-F238E27FC236}">
                  <a16:creationId xmlns:a16="http://schemas.microsoft.com/office/drawing/2014/main" id="{00000000-0008-0000-1B00-00007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298</xdr:row>
          <xdr:rowOff>7620</xdr:rowOff>
        </xdr:from>
        <xdr:to>
          <xdr:col>7</xdr:col>
          <xdr:colOff>297180</xdr:colOff>
          <xdr:row>299</xdr:row>
          <xdr:rowOff>0</xdr:rowOff>
        </xdr:to>
        <xdr:sp macro="" textlink="">
          <xdr:nvSpPr>
            <xdr:cNvPr id="28798" name="Check Box 126" hidden="1">
              <a:extLst>
                <a:ext uri="{63B3BB69-23CF-44E3-9099-C40C66FF867C}">
                  <a14:compatExt spid="_x0000_s28798"/>
                </a:ext>
                <a:ext uri="{FF2B5EF4-FFF2-40B4-BE49-F238E27FC236}">
                  <a16:creationId xmlns:a16="http://schemas.microsoft.com/office/drawing/2014/main" id="{00000000-0008-0000-1B00-00007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302</xdr:row>
          <xdr:rowOff>7620</xdr:rowOff>
        </xdr:from>
        <xdr:to>
          <xdr:col>7</xdr:col>
          <xdr:colOff>297180</xdr:colOff>
          <xdr:row>303</xdr:row>
          <xdr:rowOff>0</xdr:rowOff>
        </xdr:to>
        <xdr:sp macro="" textlink="">
          <xdr:nvSpPr>
            <xdr:cNvPr id="28799" name="Check Box 127" hidden="1">
              <a:extLst>
                <a:ext uri="{63B3BB69-23CF-44E3-9099-C40C66FF867C}">
                  <a14:compatExt spid="_x0000_s28799"/>
                </a:ext>
                <a:ext uri="{FF2B5EF4-FFF2-40B4-BE49-F238E27FC236}">
                  <a16:creationId xmlns:a16="http://schemas.microsoft.com/office/drawing/2014/main" id="{00000000-0008-0000-1B00-00007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306</xdr:row>
          <xdr:rowOff>7620</xdr:rowOff>
        </xdr:from>
        <xdr:to>
          <xdr:col>7</xdr:col>
          <xdr:colOff>297180</xdr:colOff>
          <xdr:row>307</xdr:row>
          <xdr:rowOff>0</xdr:rowOff>
        </xdr:to>
        <xdr:sp macro="" textlink="">
          <xdr:nvSpPr>
            <xdr:cNvPr id="28800" name="Check Box 128" hidden="1">
              <a:extLst>
                <a:ext uri="{63B3BB69-23CF-44E3-9099-C40C66FF867C}">
                  <a14:compatExt spid="_x0000_s28800"/>
                </a:ext>
                <a:ext uri="{FF2B5EF4-FFF2-40B4-BE49-F238E27FC236}">
                  <a16:creationId xmlns:a16="http://schemas.microsoft.com/office/drawing/2014/main" id="{00000000-0008-0000-1B00-00008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320</xdr:row>
          <xdr:rowOff>22860</xdr:rowOff>
        </xdr:from>
        <xdr:to>
          <xdr:col>7</xdr:col>
          <xdr:colOff>297180</xdr:colOff>
          <xdr:row>321</xdr:row>
          <xdr:rowOff>7620</xdr:rowOff>
        </xdr:to>
        <xdr:sp macro="" textlink="">
          <xdr:nvSpPr>
            <xdr:cNvPr id="28801" name="Check Box 129" hidden="1">
              <a:extLst>
                <a:ext uri="{63B3BB69-23CF-44E3-9099-C40C66FF867C}">
                  <a14:compatExt spid="_x0000_s28801"/>
                </a:ext>
                <a:ext uri="{FF2B5EF4-FFF2-40B4-BE49-F238E27FC236}">
                  <a16:creationId xmlns:a16="http://schemas.microsoft.com/office/drawing/2014/main" id="{00000000-0008-0000-1B00-00008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322</xdr:row>
          <xdr:rowOff>7620</xdr:rowOff>
        </xdr:from>
        <xdr:to>
          <xdr:col>7</xdr:col>
          <xdr:colOff>297180</xdr:colOff>
          <xdr:row>323</xdr:row>
          <xdr:rowOff>0</xdr:rowOff>
        </xdr:to>
        <xdr:sp macro="" textlink="">
          <xdr:nvSpPr>
            <xdr:cNvPr id="28802" name="Check Box 130" hidden="1">
              <a:extLst>
                <a:ext uri="{63B3BB69-23CF-44E3-9099-C40C66FF867C}">
                  <a14:compatExt spid="_x0000_s28802"/>
                </a:ext>
                <a:ext uri="{FF2B5EF4-FFF2-40B4-BE49-F238E27FC236}">
                  <a16:creationId xmlns:a16="http://schemas.microsoft.com/office/drawing/2014/main" id="{00000000-0008-0000-1B00-00008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324</xdr:row>
          <xdr:rowOff>22860</xdr:rowOff>
        </xdr:from>
        <xdr:to>
          <xdr:col>7</xdr:col>
          <xdr:colOff>297180</xdr:colOff>
          <xdr:row>325</xdr:row>
          <xdr:rowOff>7620</xdr:rowOff>
        </xdr:to>
        <xdr:sp macro="" textlink="">
          <xdr:nvSpPr>
            <xdr:cNvPr id="28803" name="Check Box 131" hidden="1">
              <a:extLst>
                <a:ext uri="{63B3BB69-23CF-44E3-9099-C40C66FF867C}">
                  <a14:compatExt spid="_x0000_s28803"/>
                </a:ext>
                <a:ext uri="{FF2B5EF4-FFF2-40B4-BE49-F238E27FC236}">
                  <a16:creationId xmlns:a16="http://schemas.microsoft.com/office/drawing/2014/main" id="{00000000-0008-0000-1B00-00008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326</xdr:row>
          <xdr:rowOff>7620</xdr:rowOff>
        </xdr:from>
        <xdr:to>
          <xdr:col>7</xdr:col>
          <xdr:colOff>297180</xdr:colOff>
          <xdr:row>327</xdr:row>
          <xdr:rowOff>0</xdr:rowOff>
        </xdr:to>
        <xdr:sp macro="" textlink="">
          <xdr:nvSpPr>
            <xdr:cNvPr id="28804" name="Check Box 132" hidden="1">
              <a:extLst>
                <a:ext uri="{63B3BB69-23CF-44E3-9099-C40C66FF867C}">
                  <a14:compatExt spid="_x0000_s28804"/>
                </a:ext>
                <a:ext uri="{FF2B5EF4-FFF2-40B4-BE49-F238E27FC236}">
                  <a16:creationId xmlns:a16="http://schemas.microsoft.com/office/drawing/2014/main" id="{00000000-0008-0000-1B00-00008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328</xdr:row>
          <xdr:rowOff>22860</xdr:rowOff>
        </xdr:from>
        <xdr:to>
          <xdr:col>7</xdr:col>
          <xdr:colOff>297180</xdr:colOff>
          <xdr:row>329</xdr:row>
          <xdr:rowOff>7620</xdr:rowOff>
        </xdr:to>
        <xdr:sp macro="" textlink="">
          <xdr:nvSpPr>
            <xdr:cNvPr id="28805" name="Check Box 133" hidden="1">
              <a:extLst>
                <a:ext uri="{63B3BB69-23CF-44E3-9099-C40C66FF867C}">
                  <a14:compatExt spid="_x0000_s28805"/>
                </a:ext>
                <a:ext uri="{FF2B5EF4-FFF2-40B4-BE49-F238E27FC236}">
                  <a16:creationId xmlns:a16="http://schemas.microsoft.com/office/drawing/2014/main" id="{00000000-0008-0000-1B00-00008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332</xdr:row>
          <xdr:rowOff>22860</xdr:rowOff>
        </xdr:from>
        <xdr:to>
          <xdr:col>7</xdr:col>
          <xdr:colOff>297180</xdr:colOff>
          <xdr:row>333</xdr:row>
          <xdr:rowOff>7620</xdr:rowOff>
        </xdr:to>
        <xdr:sp macro="" textlink="">
          <xdr:nvSpPr>
            <xdr:cNvPr id="28806" name="Check Box 134" hidden="1">
              <a:extLst>
                <a:ext uri="{63B3BB69-23CF-44E3-9099-C40C66FF867C}">
                  <a14:compatExt spid="_x0000_s28806"/>
                </a:ext>
                <a:ext uri="{FF2B5EF4-FFF2-40B4-BE49-F238E27FC236}">
                  <a16:creationId xmlns:a16="http://schemas.microsoft.com/office/drawing/2014/main" id="{00000000-0008-0000-1B00-00008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336</xdr:row>
          <xdr:rowOff>22860</xdr:rowOff>
        </xdr:from>
        <xdr:to>
          <xdr:col>7</xdr:col>
          <xdr:colOff>297180</xdr:colOff>
          <xdr:row>337</xdr:row>
          <xdr:rowOff>7620</xdr:rowOff>
        </xdr:to>
        <xdr:sp macro="" textlink="">
          <xdr:nvSpPr>
            <xdr:cNvPr id="28807" name="Check Box 135" hidden="1">
              <a:extLst>
                <a:ext uri="{63B3BB69-23CF-44E3-9099-C40C66FF867C}">
                  <a14:compatExt spid="_x0000_s28807"/>
                </a:ext>
                <a:ext uri="{FF2B5EF4-FFF2-40B4-BE49-F238E27FC236}">
                  <a16:creationId xmlns:a16="http://schemas.microsoft.com/office/drawing/2014/main" id="{00000000-0008-0000-1B00-00008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340</xdr:row>
          <xdr:rowOff>22860</xdr:rowOff>
        </xdr:from>
        <xdr:to>
          <xdr:col>7</xdr:col>
          <xdr:colOff>297180</xdr:colOff>
          <xdr:row>341</xdr:row>
          <xdr:rowOff>7620</xdr:rowOff>
        </xdr:to>
        <xdr:sp macro="" textlink="">
          <xdr:nvSpPr>
            <xdr:cNvPr id="28808" name="Check Box 136" hidden="1">
              <a:extLst>
                <a:ext uri="{63B3BB69-23CF-44E3-9099-C40C66FF867C}">
                  <a14:compatExt spid="_x0000_s28808"/>
                </a:ext>
                <a:ext uri="{FF2B5EF4-FFF2-40B4-BE49-F238E27FC236}">
                  <a16:creationId xmlns:a16="http://schemas.microsoft.com/office/drawing/2014/main" id="{00000000-0008-0000-1B00-00008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344</xdr:row>
          <xdr:rowOff>22860</xdr:rowOff>
        </xdr:from>
        <xdr:to>
          <xdr:col>7</xdr:col>
          <xdr:colOff>297180</xdr:colOff>
          <xdr:row>345</xdr:row>
          <xdr:rowOff>7620</xdr:rowOff>
        </xdr:to>
        <xdr:sp macro="" textlink="">
          <xdr:nvSpPr>
            <xdr:cNvPr id="28809" name="Check Box 137" hidden="1">
              <a:extLst>
                <a:ext uri="{63B3BB69-23CF-44E3-9099-C40C66FF867C}">
                  <a14:compatExt spid="_x0000_s28809"/>
                </a:ext>
                <a:ext uri="{FF2B5EF4-FFF2-40B4-BE49-F238E27FC236}">
                  <a16:creationId xmlns:a16="http://schemas.microsoft.com/office/drawing/2014/main" id="{00000000-0008-0000-1B00-00008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348</xdr:row>
          <xdr:rowOff>22860</xdr:rowOff>
        </xdr:from>
        <xdr:to>
          <xdr:col>7</xdr:col>
          <xdr:colOff>297180</xdr:colOff>
          <xdr:row>349</xdr:row>
          <xdr:rowOff>7620</xdr:rowOff>
        </xdr:to>
        <xdr:sp macro="" textlink="">
          <xdr:nvSpPr>
            <xdr:cNvPr id="28810" name="Check Box 138" hidden="1">
              <a:extLst>
                <a:ext uri="{63B3BB69-23CF-44E3-9099-C40C66FF867C}">
                  <a14:compatExt spid="_x0000_s28810"/>
                </a:ext>
                <a:ext uri="{FF2B5EF4-FFF2-40B4-BE49-F238E27FC236}">
                  <a16:creationId xmlns:a16="http://schemas.microsoft.com/office/drawing/2014/main" id="{00000000-0008-0000-1B00-00008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352</xdr:row>
          <xdr:rowOff>22860</xdr:rowOff>
        </xdr:from>
        <xdr:to>
          <xdr:col>7</xdr:col>
          <xdr:colOff>297180</xdr:colOff>
          <xdr:row>353</xdr:row>
          <xdr:rowOff>7620</xdr:rowOff>
        </xdr:to>
        <xdr:sp macro="" textlink="">
          <xdr:nvSpPr>
            <xdr:cNvPr id="28811" name="Check Box 139" hidden="1">
              <a:extLst>
                <a:ext uri="{63B3BB69-23CF-44E3-9099-C40C66FF867C}">
                  <a14:compatExt spid="_x0000_s28811"/>
                </a:ext>
                <a:ext uri="{FF2B5EF4-FFF2-40B4-BE49-F238E27FC236}">
                  <a16:creationId xmlns:a16="http://schemas.microsoft.com/office/drawing/2014/main" id="{00000000-0008-0000-1B00-00008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356</xdr:row>
          <xdr:rowOff>22860</xdr:rowOff>
        </xdr:from>
        <xdr:to>
          <xdr:col>7</xdr:col>
          <xdr:colOff>297180</xdr:colOff>
          <xdr:row>357</xdr:row>
          <xdr:rowOff>7620</xdr:rowOff>
        </xdr:to>
        <xdr:sp macro="" textlink="">
          <xdr:nvSpPr>
            <xdr:cNvPr id="28812" name="Check Box 140" hidden="1">
              <a:extLst>
                <a:ext uri="{63B3BB69-23CF-44E3-9099-C40C66FF867C}">
                  <a14:compatExt spid="_x0000_s28812"/>
                </a:ext>
                <a:ext uri="{FF2B5EF4-FFF2-40B4-BE49-F238E27FC236}">
                  <a16:creationId xmlns:a16="http://schemas.microsoft.com/office/drawing/2014/main" id="{00000000-0008-0000-1B00-00008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360</xdr:row>
          <xdr:rowOff>22860</xdr:rowOff>
        </xdr:from>
        <xdr:to>
          <xdr:col>7</xdr:col>
          <xdr:colOff>297180</xdr:colOff>
          <xdr:row>361</xdr:row>
          <xdr:rowOff>7620</xdr:rowOff>
        </xdr:to>
        <xdr:sp macro="" textlink="">
          <xdr:nvSpPr>
            <xdr:cNvPr id="28813" name="Check Box 141" hidden="1">
              <a:extLst>
                <a:ext uri="{63B3BB69-23CF-44E3-9099-C40C66FF867C}">
                  <a14:compatExt spid="_x0000_s28813"/>
                </a:ext>
                <a:ext uri="{FF2B5EF4-FFF2-40B4-BE49-F238E27FC236}">
                  <a16:creationId xmlns:a16="http://schemas.microsoft.com/office/drawing/2014/main" id="{00000000-0008-0000-1B00-00008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330</xdr:row>
          <xdr:rowOff>7620</xdr:rowOff>
        </xdr:from>
        <xdr:to>
          <xdr:col>7</xdr:col>
          <xdr:colOff>297180</xdr:colOff>
          <xdr:row>331</xdr:row>
          <xdr:rowOff>0</xdr:rowOff>
        </xdr:to>
        <xdr:sp macro="" textlink="">
          <xdr:nvSpPr>
            <xdr:cNvPr id="28814" name="Check Box 142" hidden="1">
              <a:extLst>
                <a:ext uri="{63B3BB69-23CF-44E3-9099-C40C66FF867C}">
                  <a14:compatExt spid="_x0000_s28814"/>
                </a:ext>
                <a:ext uri="{FF2B5EF4-FFF2-40B4-BE49-F238E27FC236}">
                  <a16:creationId xmlns:a16="http://schemas.microsoft.com/office/drawing/2014/main" id="{00000000-0008-0000-1B00-00008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334</xdr:row>
          <xdr:rowOff>7620</xdr:rowOff>
        </xdr:from>
        <xdr:to>
          <xdr:col>7</xdr:col>
          <xdr:colOff>297180</xdr:colOff>
          <xdr:row>335</xdr:row>
          <xdr:rowOff>0</xdr:rowOff>
        </xdr:to>
        <xdr:sp macro="" textlink="">
          <xdr:nvSpPr>
            <xdr:cNvPr id="28815" name="Check Box 143" hidden="1">
              <a:extLst>
                <a:ext uri="{63B3BB69-23CF-44E3-9099-C40C66FF867C}">
                  <a14:compatExt spid="_x0000_s28815"/>
                </a:ext>
                <a:ext uri="{FF2B5EF4-FFF2-40B4-BE49-F238E27FC236}">
                  <a16:creationId xmlns:a16="http://schemas.microsoft.com/office/drawing/2014/main" id="{00000000-0008-0000-1B00-00008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338</xdr:row>
          <xdr:rowOff>7620</xdr:rowOff>
        </xdr:from>
        <xdr:to>
          <xdr:col>7</xdr:col>
          <xdr:colOff>297180</xdr:colOff>
          <xdr:row>339</xdr:row>
          <xdr:rowOff>0</xdr:rowOff>
        </xdr:to>
        <xdr:sp macro="" textlink="">
          <xdr:nvSpPr>
            <xdr:cNvPr id="28816" name="Check Box 144" hidden="1">
              <a:extLst>
                <a:ext uri="{63B3BB69-23CF-44E3-9099-C40C66FF867C}">
                  <a14:compatExt spid="_x0000_s28816"/>
                </a:ext>
                <a:ext uri="{FF2B5EF4-FFF2-40B4-BE49-F238E27FC236}">
                  <a16:creationId xmlns:a16="http://schemas.microsoft.com/office/drawing/2014/main" id="{00000000-0008-0000-1B00-00009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342</xdr:row>
          <xdr:rowOff>7620</xdr:rowOff>
        </xdr:from>
        <xdr:to>
          <xdr:col>7</xdr:col>
          <xdr:colOff>297180</xdr:colOff>
          <xdr:row>343</xdr:row>
          <xdr:rowOff>0</xdr:rowOff>
        </xdr:to>
        <xdr:sp macro="" textlink="">
          <xdr:nvSpPr>
            <xdr:cNvPr id="28817" name="Check Box 145" hidden="1">
              <a:extLst>
                <a:ext uri="{63B3BB69-23CF-44E3-9099-C40C66FF867C}">
                  <a14:compatExt spid="_x0000_s28817"/>
                </a:ext>
                <a:ext uri="{FF2B5EF4-FFF2-40B4-BE49-F238E27FC236}">
                  <a16:creationId xmlns:a16="http://schemas.microsoft.com/office/drawing/2014/main" id="{00000000-0008-0000-1B00-00009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346</xdr:row>
          <xdr:rowOff>7620</xdr:rowOff>
        </xdr:from>
        <xdr:to>
          <xdr:col>7</xdr:col>
          <xdr:colOff>297180</xdr:colOff>
          <xdr:row>347</xdr:row>
          <xdr:rowOff>0</xdr:rowOff>
        </xdr:to>
        <xdr:sp macro="" textlink="">
          <xdr:nvSpPr>
            <xdr:cNvPr id="28818" name="Check Box 146" hidden="1">
              <a:extLst>
                <a:ext uri="{63B3BB69-23CF-44E3-9099-C40C66FF867C}">
                  <a14:compatExt spid="_x0000_s28818"/>
                </a:ext>
                <a:ext uri="{FF2B5EF4-FFF2-40B4-BE49-F238E27FC236}">
                  <a16:creationId xmlns:a16="http://schemas.microsoft.com/office/drawing/2014/main" id="{00000000-0008-0000-1B00-00009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350</xdr:row>
          <xdr:rowOff>7620</xdr:rowOff>
        </xdr:from>
        <xdr:to>
          <xdr:col>7</xdr:col>
          <xdr:colOff>297180</xdr:colOff>
          <xdr:row>351</xdr:row>
          <xdr:rowOff>0</xdr:rowOff>
        </xdr:to>
        <xdr:sp macro="" textlink="">
          <xdr:nvSpPr>
            <xdr:cNvPr id="28819" name="Check Box 147" hidden="1">
              <a:extLst>
                <a:ext uri="{63B3BB69-23CF-44E3-9099-C40C66FF867C}">
                  <a14:compatExt spid="_x0000_s28819"/>
                </a:ext>
                <a:ext uri="{FF2B5EF4-FFF2-40B4-BE49-F238E27FC236}">
                  <a16:creationId xmlns:a16="http://schemas.microsoft.com/office/drawing/2014/main" id="{00000000-0008-0000-1B00-00009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354</xdr:row>
          <xdr:rowOff>7620</xdr:rowOff>
        </xdr:from>
        <xdr:to>
          <xdr:col>7</xdr:col>
          <xdr:colOff>297180</xdr:colOff>
          <xdr:row>355</xdr:row>
          <xdr:rowOff>0</xdr:rowOff>
        </xdr:to>
        <xdr:sp macro="" textlink="">
          <xdr:nvSpPr>
            <xdr:cNvPr id="28820" name="Check Box 148" hidden="1">
              <a:extLst>
                <a:ext uri="{63B3BB69-23CF-44E3-9099-C40C66FF867C}">
                  <a14:compatExt spid="_x0000_s28820"/>
                </a:ext>
                <a:ext uri="{FF2B5EF4-FFF2-40B4-BE49-F238E27FC236}">
                  <a16:creationId xmlns:a16="http://schemas.microsoft.com/office/drawing/2014/main" id="{00000000-0008-0000-1B00-00009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358</xdr:row>
          <xdr:rowOff>7620</xdr:rowOff>
        </xdr:from>
        <xdr:to>
          <xdr:col>7</xdr:col>
          <xdr:colOff>297180</xdr:colOff>
          <xdr:row>359</xdr:row>
          <xdr:rowOff>0</xdr:rowOff>
        </xdr:to>
        <xdr:sp macro="" textlink="">
          <xdr:nvSpPr>
            <xdr:cNvPr id="28821" name="Check Box 149" hidden="1">
              <a:extLst>
                <a:ext uri="{63B3BB69-23CF-44E3-9099-C40C66FF867C}">
                  <a14:compatExt spid="_x0000_s28821"/>
                </a:ext>
                <a:ext uri="{FF2B5EF4-FFF2-40B4-BE49-F238E27FC236}">
                  <a16:creationId xmlns:a16="http://schemas.microsoft.com/office/drawing/2014/main" id="{00000000-0008-0000-1B00-00009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371</xdr:row>
          <xdr:rowOff>22860</xdr:rowOff>
        </xdr:from>
        <xdr:to>
          <xdr:col>7</xdr:col>
          <xdr:colOff>297180</xdr:colOff>
          <xdr:row>372</xdr:row>
          <xdr:rowOff>7620</xdr:rowOff>
        </xdr:to>
        <xdr:sp macro="" textlink="">
          <xdr:nvSpPr>
            <xdr:cNvPr id="28822" name="Check Box 150" hidden="1">
              <a:extLst>
                <a:ext uri="{63B3BB69-23CF-44E3-9099-C40C66FF867C}">
                  <a14:compatExt spid="_x0000_s28822"/>
                </a:ext>
                <a:ext uri="{FF2B5EF4-FFF2-40B4-BE49-F238E27FC236}">
                  <a16:creationId xmlns:a16="http://schemas.microsoft.com/office/drawing/2014/main" id="{00000000-0008-0000-1B00-00009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373</xdr:row>
          <xdr:rowOff>7620</xdr:rowOff>
        </xdr:from>
        <xdr:to>
          <xdr:col>7</xdr:col>
          <xdr:colOff>297180</xdr:colOff>
          <xdr:row>374</xdr:row>
          <xdr:rowOff>0</xdr:rowOff>
        </xdr:to>
        <xdr:sp macro="" textlink="">
          <xdr:nvSpPr>
            <xdr:cNvPr id="28823" name="Check Box 151" hidden="1">
              <a:extLst>
                <a:ext uri="{63B3BB69-23CF-44E3-9099-C40C66FF867C}">
                  <a14:compatExt spid="_x0000_s28823"/>
                </a:ext>
                <a:ext uri="{FF2B5EF4-FFF2-40B4-BE49-F238E27FC236}">
                  <a16:creationId xmlns:a16="http://schemas.microsoft.com/office/drawing/2014/main" id="{00000000-0008-0000-1B00-00009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375</xdr:row>
          <xdr:rowOff>22860</xdr:rowOff>
        </xdr:from>
        <xdr:to>
          <xdr:col>7</xdr:col>
          <xdr:colOff>297180</xdr:colOff>
          <xdr:row>376</xdr:row>
          <xdr:rowOff>7620</xdr:rowOff>
        </xdr:to>
        <xdr:sp macro="" textlink="">
          <xdr:nvSpPr>
            <xdr:cNvPr id="28824" name="Check Box 152" hidden="1">
              <a:extLst>
                <a:ext uri="{63B3BB69-23CF-44E3-9099-C40C66FF867C}">
                  <a14:compatExt spid="_x0000_s28824"/>
                </a:ext>
                <a:ext uri="{FF2B5EF4-FFF2-40B4-BE49-F238E27FC236}">
                  <a16:creationId xmlns:a16="http://schemas.microsoft.com/office/drawing/2014/main" id="{00000000-0008-0000-1B00-00009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377</xdr:row>
          <xdr:rowOff>7620</xdr:rowOff>
        </xdr:from>
        <xdr:to>
          <xdr:col>7</xdr:col>
          <xdr:colOff>297180</xdr:colOff>
          <xdr:row>378</xdr:row>
          <xdr:rowOff>0</xdr:rowOff>
        </xdr:to>
        <xdr:sp macro="" textlink="">
          <xdr:nvSpPr>
            <xdr:cNvPr id="28825" name="Check Box 153" hidden="1">
              <a:extLst>
                <a:ext uri="{63B3BB69-23CF-44E3-9099-C40C66FF867C}">
                  <a14:compatExt spid="_x0000_s28825"/>
                </a:ext>
                <a:ext uri="{FF2B5EF4-FFF2-40B4-BE49-F238E27FC236}">
                  <a16:creationId xmlns:a16="http://schemas.microsoft.com/office/drawing/2014/main" id="{00000000-0008-0000-1B00-00009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379</xdr:row>
          <xdr:rowOff>22860</xdr:rowOff>
        </xdr:from>
        <xdr:to>
          <xdr:col>7</xdr:col>
          <xdr:colOff>297180</xdr:colOff>
          <xdr:row>380</xdr:row>
          <xdr:rowOff>7620</xdr:rowOff>
        </xdr:to>
        <xdr:sp macro="" textlink="">
          <xdr:nvSpPr>
            <xdr:cNvPr id="28826" name="Check Box 154" hidden="1">
              <a:extLst>
                <a:ext uri="{63B3BB69-23CF-44E3-9099-C40C66FF867C}">
                  <a14:compatExt spid="_x0000_s28826"/>
                </a:ext>
                <a:ext uri="{FF2B5EF4-FFF2-40B4-BE49-F238E27FC236}">
                  <a16:creationId xmlns:a16="http://schemas.microsoft.com/office/drawing/2014/main" id="{00000000-0008-0000-1B00-00009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383</xdr:row>
          <xdr:rowOff>22860</xdr:rowOff>
        </xdr:from>
        <xdr:to>
          <xdr:col>7</xdr:col>
          <xdr:colOff>297180</xdr:colOff>
          <xdr:row>384</xdr:row>
          <xdr:rowOff>7620</xdr:rowOff>
        </xdr:to>
        <xdr:sp macro="" textlink="">
          <xdr:nvSpPr>
            <xdr:cNvPr id="28827" name="Check Box 155" hidden="1">
              <a:extLst>
                <a:ext uri="{63B3BB69-23CF-44E3-9099-C40C66FF867C}">
                  <a14:compatExt spid="_x0000_s28827"/>
                </a:ext>
                <a:ext uri="{FF2B5EF4-FFF2-40B4-BE49-F238E27FC236}">
                  <a16:creationId xmlns:a16="http://schemas.microsoft.com/office/drawing/2014/main" id="{00000000-0008-0000-1B00-00009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387</xdr:row>
          <xdr:rowOff>22860</xdr:rowOff>
        </xdr:from>
        <xdr:to>
          <xdr:col>7</xdr:col>
          <xdr:colOff>297180</xdr:colOff>
          <xdr:row>388</xdr:row>
          <xdr:rowOff>7620</xdr:rowOff>
        </xdr:to>
        <xdr:sp macro="" textlink="">
          <xdr:nvSpPr>
            <xdr:cNvPr id="28828" name="Check Box 156" hidden="1">
              <a:extLst>
                <a:ext uri="{63B3BB69-23CF-44E3-9099-C40C66FF867C}">
                  <a14:compatExt spid="_x0000_s28828"/>
                </a:ext>
                <a:ext uri="{FF2B5EF4-FFF2-40B4-BE49-F238E27FC236}">
                  <a16:creationId xmlns:a16="http://schemas.microsoft.com/office/drawing/2014/main" id="{00000000-0008-0000-1B00-00009C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391</xdr:row>
          <xdr:rowOff>22860</xdr:rowOff>
        </xdr:from>
        <xdr:to>
          <xdr:col>7</xdr:col>
          <xdr:colOff>297180</xdr:colOff>
          <xdr:row>392</xdr:row>
          <xdr:rowOff>7620</xdr:rowOff>
        </xdr:to>
        <xdr:sp macro="" textlink="">
          <xdr:nvSpPr>
            <xdr:cNvPr id="28829" name="Check Box 157" hidden="1">
              <a:extLst>
                <a:ext uri="{63B3BB69-23CF-44E3-9099-C40C66FF867C}">
                  <a14:compatExt spid="_x0000_s28829"/>
                </a:ext>
                <a:ext uri="{FF2B5EF4-FFF2-40B4-BE49-F238E27FC236}">
                  <a16:creationId xmlns:a16="http://schemas.microsoft.com/office/drawing/2014/main" id="{00000000-0008-0000-1B00-00009D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395</xdr:row>
          <xdr:rowOff>22860</xdr:rowOff>
        </xdr:from>
        <xdr:to>
          <xdr:col>7</xdr:col>
          <xdr:colOff>297180</xdr:colOff>
          <xdr:row>396</xdr:row>
          <xdr:rowOff>7620</xdr:rowOff>
        </xdr:to>
        <xdr:sp macro="" textlink="">
          <xdr:nvSpPr>
            <xdr:cNvPr id="28830" name="Check Box 158" hidden="1">
              <a:extLst>
                <a:ext uri="{63B3BB69-23CF-44E3-9099-C40C66FF867C}">
                  <a14:compatExt spid="_x0000_s28830"/>
                </a:ext>
                <a:ext uri="{FF2B5EF4-FFF2-40B4-BE49-F238E27FC236}">
                  <a16:creationId xmlns:a16="http://schemas.microsoft.com/office/drawing/2014/main" id="{00000000-0008-0000-1B00-00009E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399</xdr:row>
          <xdr:rowOff>22860</xdr:rowOff>
        </xdr:from>
        <xdr:to>
          <xdr:col>7</xdr:col>
          <xdr:colOff>297180</xdr:colOff>
          <xdr:row>400</xdr:row>
          <xdr:rowOff>7620</xdr:rowOff>
        </xdr:to>
        <xdr:sp macro="" textlink="">
          <xdr:nvSpPr>
            <xdr:cNvPr id="28831" name="Check Box 159" hidden="1">
              <a:extLst>
                <a:ext uri="{63B3BB69-23CF-44E3-9099-C40C66FF867C}">
                  <a14:compatExt spid="_x0000_s28831"/>
                </a:ext>
                <a:ext uri="{FF2B5EF4-FFF2-40B4-BE49-F238E27FC236}">
                  <a16:creationId xmlns:a16="http://schemas.microsoft.com/office/drawing/2014/main" id="{00000000-0008-0000-1B00-00009F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403</xdr:row>
          <xdr:rowOff>22860</xdr:rowOff>
        </xdr:from>
        <xdr:to>
          <xdr:col>7</xdr:col>
          <xdr:colOff>297180</xdr:colOff>
          <xdr:row>404</xdr:row>
          <xdr:rowOff>7620</xdr:rowOff>
        </xdr:to>
        <xdr:sp macro="" textlink="">
          <xdr:nvSpPr>
            <xdr:cNvPr id="28832" name="Check Box 160" hidden="1">
              <a:extLst>
                <a:ext uri="{63B3BB69-23CF-44E3-9099-C40C66FF867C}">
                  <a14:compatExt spid="_x0000_s28832"/>
                </a:ext>
                <a:ext uri="{FF2B5EF4-FFF2-40B4-BE49-F238E27FC236}">
                  <a16:creationId xmlns:a16="http://schemas.microsoft.com/office/drawing/2014/main" id="{00000000-0008-0000-1B00-0000A0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407</xdr:row>
          <xdr:rowOff>22860</xdr:rowOff>
        </xdr:from>
        <xdr:to>
          <xdr:col>7</xdr:col>
          <xdr:colOff>297180</xdr:colOff>
          <xdr:row>408</xdr:row>
          <xdr:rowOff>7620</xdr:rowOff>
        </xdr:to>
        <xdr:sp macro="" textlink="">
          <xdr:nvSpPr>
            <xdr:cNvPr id="28833" name="Check Box 161" hidden="1">
              <a:extLst>
                <a:ext uri="{63B3BB69-23CF-44E3-9099-C40C66FF867C}">
                  <a14:compatExt spid="_x0000_s28833"/>
                </a:ext>
                <a:ext uri="{FF2B5EF4-FFF2-40B4-BE49-F238E27FC236}">
                  <a16:creationId xmlns:a16="http://schemas.microsoft.com/office/drawing/2014/main" id="{00000000-0008-0000-1B00-0000A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411</xdr:row>
          <xdr:rowOff>22860</xdr:rowOff>
        </xdr:from>
        <xdr:to>
          <xdr:col>7</xdr:col>
          <xdr:colOff>297180</xdr:colOff>
          <xdr:row>412</xdr:row>
          <xdr:rowOff>7620</xdr:rowOff>
        </xdr:to>
        <xdr:sp macro="" textlink="">
          <xdr:nvSpPr>
            <xdr:cNvPr id="28834" name="Check Box 162" hidden="1">
              <a:extLst>
                <a:ext uri="{63B3BB69-23CF-44E3-9099-C40C66FF867C}">
                  <a14:compatExt spid="_x0000_s28834"/>
                </a:ext>
                <a:ext uri="{FF2B5EF4-FFF2-40B4-BE49-F238E27FC236}">
                  <a16:creationId xmlns:a16="http://schemas.microsoft.com/office/drawing/2014/main" id="{00000000-0008-0000-1B00-0000A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381</xdr:row>
          <xdr:rowOff>7620</xdr:rowOff>
        </xdr:from>
        <xdr:to>
          <xdr:col>7</xdr:col>
          <xdr:colOff>297180</xdr:colOff>
          <xdr:row>382</xdr:row>
          <xdr:rowOff>0</xdr:rowOff>
        </xdr:to>
        <xdr:sp macro="" textlink="">
          <xdr:nvSpPr>
            <xdr:cNvPr id="28835" name="Check Box 163" hidden="1">
              <a:extLst>
                <a:ext uri="{63B3BB69-23CF-44E3-9099-C40C66FF867C}">
                  <a14:compatExt spid="_x0000_s28835"/>
                </a:ext>
                <a:ext uri="{FF2B5EF4-FFF2-40B4-BE49-F238E27FC236}">
                  <a16:creationId xmlns:a16="http://schemas.microsoft.com/office/drawing/2014/main" id="{00000000-0008-0000-1B00-0000A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385</xdr:row>
          <xdr:rowOff>7620</xdr:rowOff>
        </xdr:from>
        <xdr:to>
          <xdr:col>7</xdr:col>
          <xdr:colOff>297180</xdr:colOff>
          <xdr:row>386</xdr:row>
          <xdr:rowOff>0</xdr:rowOff>
        </xdr:to>
        <xdr:sp macro="" textlink="">
          <xdr:nvSpPr>
            <xdr:cNvPr id="28836" name="Check Box 164" hidden="1">
              <a:extLst>
                <a:ext uri="{63B3BB69-23CF-44E3-9099-C40C66FF867C}">
                  <a14:compatExt spid="_x0000_s28836"/>
                </a:ext>
                <a:ext uri="{FF2B5EF4-FFF2-40B4-BE49-F238E27FC236}">
                  <a16:creationId xmlns:a16="http://schemas.microsoft.com/office/drawing/2014/main" id="{00000000-0008-0000-1B00-0000A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389</xdr:row>
          <xdr:rowOff>7620</xdr:rowOff>
        </xdr:from>
        <xdr:to>
          <xdr:col>7</xdr:col>
          <xdr:colOff>297180</xdr:colOff>
          <xdr:row>390</xdr:row>
          <xdr:rowOff>0</xdr:rowOff>
        </xdr:to>
        <xdr:sp macro="" textlink="">
          <xdr:nvSpPr>
            <xdr:cNvPr id="28837" name="Check Box 165" hidden="1">
              <a:extLst>
                <a:ext uri="{63B3BB69-23CF-44E3-9099-C40C66FF867C}">
                  <a14:compatExt spid="_x0000_s28837"/>
                </a:ext>
                <a:ext uri="{FF2B5EF4-FFF2-40B4-BE49-F238E27FC236}">
                  <a16:creationId xmlns:a16="http://schemas.microsoft.com/office/drawing/2014/main" id="{00000000-0008-0000-1B00-0000A5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393</xdr:row>
          <xdr:rowOff>7620</xdr:rowOff>
        </xdr:from>
        <xdr:to>
          <xdr:col>7</xdr:col>
          <xdr:colOff>297180</xdr:colOff>
          <xdr:row>394</xdr:row>
          <xdr:rowOff>0</xdr:rowOff>
        </xdr:to>
        <xdr:sp macro="" textlink="">
          <xdr:nvSpPr>
            <xdr:cNvPr id="28838" name="Check Box 166" hidden="1">
              <a:extLst>
                <a:ext uri="{63B3BB69-23CF-44E3-9099-C40C66FF867C}">
                  <a14:compatExt spid="_x0000_s28838"/>
                </a:ext>
                <a:ext uri="{FF2B5EF4-FFF2-40B4-BE49-F238E27FC236}">
                  <a16:creationId xmlns:a16="http://schemas.microsoft.com/office/drawing/2014/main" id="{00000000-0008-0000-1B00-0000A6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397</xdr:row>
          <xdr:rowOff>7620</xdr:rowOff>
        </xdr:from>
        <xdr:to>
          <xdr:col>7</xdr:col>
          <xdr:colOff>297180</xdr:colOff>
          <xdr:row>398</xdr:row>
          <xdr:rowOff>0</xdr:rowOff>
        </xdr:to>
        <xdr:sp macro="" textlink="">
          <xdr:nvSpPr>
            <xdr:cNvPr id="28839" name="Check Box 167" hidden="1">
              <a:extLst>
                <a:ext uri="{63B3BB69-23CF-44E3-9099-C40C66FF867C}">
                  <a14:compatExt spid="_x0000_s28839"/>
                </a:ext>
                <a:ext uri="{FF2B5EF4-FFF2-40B4-BE49-F238E27FC236}">
                  <a16:creationId xmlns:a16="http://schemas.microsoft.com/office/drawing/2014/main" id="{00000000-0008-0000-1B00-0000A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401</xdr:row>
          <xdr:rowOff>7620</xdr:rowOff>
        </xdr:from>
        <xdr:to>
          <xdr:col>7</xdr:col>
          <xdr:colOff>297180</xdr:colOff>
          <xdr:row>402</xdr:row>
          <xdr:rowOff>0</xdr:rowOff>
        </xdr:to>
        <xdr:sp macro="" textlink="">
          <xdr:nvSpPr>
            <xdr:cNvPr id="28840" name="Check Box 168" hidden="1">
              <a:extLst>
                <a:ext uri="{63B3BB69-23CF-44E3-9099-C40C66FF867C}">
                  <a14:compatExt spid="_x0000_s28840"/>
                </a:ext>
                <a:ext uri="{FF2B5EF4-FFF2-40B4-BE49-F238E27FC236}">
                  <a16:creationId xmlns:a16="http://schemas.microsoft.com/office/drawing/2014/main" id="{00000000-0008-0000-1B00-0000A8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405</xdr:row>
          <xdr:rowOff>7620</xdr:rowOff>
        </xdr:from>
        <xdr:to>
          <xdr:col>7</xdr:col>
          <xdr:colOff>297180</xdr:colOff>
          <xdr:row>406</xdr:row>
          <xdr:rowOff>0</xdr:rowOff>
        </xdr:to>
        <xdr:sp macro="" textlink="">
          <xdr:nvSpPr>
            <xdr:cNvPr id="28841" name="Check Box 169" hidden="1">
              <a:extLst>
                <a:ext uri="{63B3BB69-23CF-44E3-9099-C40C66FF867C}">
                  <a14:compatExt spid="_x0000_s28841"/>
                </a:ext>
                <a:ext uri="{FF2B5EF4-FFF2-40B4-BE49-F238E27FC236}">
                  <a16:creationId xmlns:a16="http://schemas.microsoft.com/office/drawing/2014/main" id="{00000000-0008-0000-1B00-0000A9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409</xdr:row>
          <xdr:rowOff>7620</xdr:rowOff>
        </xdr:from>
        <xdr:to>
          <xdr:col>7</xdr:col>
          <xdr:colOff>297180</xdr:colOff>
          <xdr:row>410</xdr:row>
          <xdr:rowOff>0</xdr:rowOff>
        </xdr:to>
        <xdr:sp macro="" textlink="">
          <xdr:nvSpPr>
            <xdr:cNvPr id="28842" name="Check Box 170" hidden="1">
              <a:extLst>
                <a:ext uri="{63B3BB69-23CF-44E3-9099-C40C66FF867C}">
                  <a14:compatExt spid="_x0000_s28842"/>
                </a:ext>
                <a:ext uri="{FF2B5EF4-FFF2-40B4-BE49-F238E27FC236}">
                  <a16:creationId xmlns:a16="http://schemas.microsoft.com/office/drawing/2014/main" id="{00000000-0008-0000-1B00-0000AA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</xdr:row>
          <xdr:rowOff>22860</xdr:rowOff>
        </xdr:from>
        <xdr:to>
          <xdr:col>7</xdr:col>
          <xdr:colOff>297180</xdr:colOff>
          <xdr:row>10</xdr:row>
          <xdr:rowOff>7620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1C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</xdr:row>
          <xdr:rowOff>7620</xdr:rowOff>
        </xdr:from>
        <xdr:to>
          <xdr:col>7</xdr:col>
          <xdr:colOff>297180</xdr:colOff>
          <xdr:row>12</xdr:row>
          <xdr:rowOff>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1C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</xdr:row>
          <xdr:rowOff>22860</xdr:rowOff>
        </xdr:from>
        <xdr:to>
          <xdr:col>7</xdr:col>
          <xdr:colOff>297180</xdr:colOff>
          <xdr:row>14</xdr:row>
          <xdr:rowOff>7620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1C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</xdr:row>
          <xdr:rowOff>7620</xdr:rowOff>
        </xdr:from>
        <xdr:to>
          <xdr:col>7</xdr:col>
          <xdr:colOff>297180</xdr:colOff>
          <xdr:row>16</xdr:row>
          <xdr:rowOff>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1C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</xdr:row>
          <xdr:rowOff>22860</xdr:rowOff>
        </xdr:from>
        <xdr:to>
          <xdr:col>7</xdr:col>
          <xdr:colOff>297180</xdr:colOff>
          <xdr:row>18</xdr:row>
          <xdr:rowOff>7620</xdr:rowOff>
        </xdr:to>
        <xdr:sp macro="" textlink="">
          <xdr:nvSpPr>
            <xdr:cNvPr id="29701" name="Check Box 5" hidden="1">
              <a:extLst>
                <a:ext uri="{63B3BB69-23CF-44E3-9099-C40C66FF867C}">
                  <a14:compatExt spid="_x0000_s29701"/>
                </a:ext>
                <a:ext uri="{FF2B5EF4-FFF2-40B4-BE49-F238E27FC236}">
                  <a16:creationId xmlns:a16="http://schemas.microsoft.com/office/drawing/2014/main" id="{00000000-0008-0000-1C00-00000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</xdr:row>
          <xdr:rowOff>22860</xdr:rowOff>
        </xdr:from>
        <xdr:to>
          <xdr:col>7</xdr:col>
          <xdr:colOff>297180</xdr:colOff>
          <xdr:row>22</xdr:row>
          <xdr:rowOff>7620</xdr:rowOff>
        </xdr:to>
        <xdr:sp macro="" textlink="">
          <xdr:nvSpPr>
            <xdr:cNvPr id="29702" name="Check Box 6" hidden="1">
              <a:extLst>
                <a:ext uri="{63B3BB69-23CF-44E3-9099-C40C66FF867C}">
                  <a14:compatExt spid="_x0000_s29702"/>
                </a:ext>
                <a:ext uri="{FF2B5EF4-FFF2-40B4-BE49-F238E27FC236}">
                  <a16:creationId xmlns:a16="http://schemas.microsoft.com/office/drawing/2014/main" id="{00000000-0008-0000-1C00-00000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</xdr:row>
          <xdr:rowOff>22860</xdr:rowOff>
        </xdr:from>
        <xdr:to>
          <xdr:col>7</xdr:col>
          <xdr:colOff>297180</xdr:colOff>
          <xdr:row>26</xdr:row>
          <xdr:rowOff>7620</xdr:rowOff>
        </xdr:to>
        <xdr:sp macro="" textlink="">
          <xdr:nvSpPr>
            <xdr:cNvPr id="29703" name="Check Box 7" hidden="1">
              <a:extLst>
                <a:ext uri="{63B3BB69-23CF-44E3-9099-C40C66FF867C}">
                  <a14:compatExt spid="_x0000_s29703"/>
                </a:ext>
                <a:ext uri="{FF2B5EF4-FFF2-40B4-BE49-F238E27FC236}">
                  <a16:creationId xmlns:a16="http://schemas.microsoft.com/office/drawing/2014/main" id="{00000000-0008-0000-1C00-00000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29</xdr:row>
          <xdr:rowOff>22860</xdr:rowOff>
        </xdr:from>
        <xdr:to>
          <xdr:col>7</xdr:col>
          <xdr:colOff>297180</xdr:colOff>
          <xdr:row>30</xdr:row>
          <xdr:rowOff>7620</xdr:rowOff>
        </xdr:to>
        <xdr:sp macro="" textlink="">
          <xdr:nvSpPr>
            <xdr:cNvPr id="29704" name="Check Box 8" hidden="1">
              <a:extLst>
                <a:ext uri="{63B3BB69-23CF-44E3-9099-C40C66FF867C}">
                  <a14:compatExt spid="_x0000_s29704"/>
                </a:ext>
                <a:ext uri="{FF2B5EF4-FFF2-40B4-BE49-F238E27FC236}">
                  <a16:creationId xmlns:a16="http://schemas.microsoft.com/office/drawing/2014/main" id="{00000000-0008-0000-1C00-00000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33</xdr:row>
          <xdr:rowOff>22860</xdr:rowOff>
        </xdr:from>
        <xdr:to>
          <xdr:col>7</xdr:col>
          <xdr:colOff>297180</xdr:colOff>
          <xdr:row>34</xdr:row>
          <xdr:rowOff>7620</xdr:rowOff>
        </xdr:to>
        <xdr:sp macro="" textlink="">
          <xdr:nvSpPr>
            <xdr:cNvPr id="29705" name="Check Box 9" hidden="1">
              <a:extLst>
                <a:ext uri="{63B3BB69-23CF-44E3-9099-C40C66FF867C}">
                  <a14:compatExt spid="_x0000_s29705"/>
                </a:ext>
                <a:ext uri="{FF2B5EF4-FFF2-40B4-BE49-F238E27FC236}">
                  <a16:creationId xmlns:a16="http://schemas.microsoft.com/office/drawing/2014/main" id="{00000000-0008-0000-1C00-00000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37</xdr:row>
          <xdr:rowOff>22860</xdr:rowOff>
        </xdr:from>
        <xdr:to>
          <xdr:col>7</xdr:col>
          <xdr:colOff>297180</xdr:colOff>
          <xdr:row>38</xdr:row>
          <xdr:rowOff>7620</xdr:rowOff>
        </xdr:to>
        <xdr:sp macro="" textlink="">
          <xdr:nvSpPr>
            <xdr:cNvPr id="29706" name="Check Box 10" hidden="1">
              <a:extLst>
                <a:ext uri="{63B3BB69-23CF-44E3-9099-C40C66FF867C}">
                  <a14:compatExt spid="_x0000_s29706"/>
                </a:ext>
                <a:ext uri="{FF2B5EF4-FFF2-40B4-BE49-F238E27FC236}">
                  <a16:creationId xmlns:a16="http://schemas.microsoft.com/office/drawing/2014/main" id="{00000000-0008-0000-1C00-00000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41</xdr:row>
          <xdr:rowOff>22860</xdr:rowOff>
        </xdr:from>
        <xdr:to>
          <xdr:col>7</xdr:col>
          <xdr:colOff>297180</xdr:colOff>
          <xdr:row>42</xdr:row>
          <xdr:rowOff>7620</xdr:rowOff>
        </xdr:to>
        <xdr:sp macro="" textlink="">
          <xdr:nvSpPr>
            <xdr:cNvPr id="29707" name="Check Box 11" hidden="1">
              <a:extLst>
                <a:ext uri="{63B3BB69-23CF-44E3-9099-C40C66FF867C}">
                  <a14:compatExt spid="_x0000_s29707"/>
                </a:ext>
                <a:ext uri="{FF2B5EF4-FFF2-40B4-BE49-F238E27FC236}">
                  <a16:creationId xmlns:a16="http://schemas.microsoft.com/office/drawing/2014/main" id="{00000000-0008-0000-1C00-00000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45</xdr:row>
          <xdr:rowOff>22860</xdr:rowOff>
        </xdr:from>
        <xdr:to>
          <xdr:col>7</xdr:col>
          <xdr:colOff>297180</xdr:colOff>
          <xdr:row>46</xdr:row>
          <xdr:rowOff>7620</xdr:rowOff>
        </xdr:to>
        <xdr:sp macro="" textlink="">
          <xdr:nvSpPr>
            <xdr:cNvPr id="29708" name="Check Box 12" hidden="1">
              <a:extLst>
                <a:ext uri="{63B3BB69-23CF-44E3-9099-C40C66FF867C}">
                  <a14:compatExt spid="_x0000_s29708"/>
                </a:ext>
                <a:ext uri="{FF2B5EF4-FFF2-40B4-BE49-F238E27FC236}">
                  <a16:creationId xmlns:a16="http://schemas.microsoft.com/office/drawing/2014/main" id="{00000000-0008-0000-1C00-00000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49</xdr:row>
          <xdr:rowOff>22860</xdr:rowOff>
        </xdr:from>
        <xdr:to>
          <xdr:col>7</xdr:col>
          <xdr:colOff>297180</xdr:colOff>
          <xdr:row>50</xdr:row>
          <xdr:rowOff>7620</xdr:rowOff>
        </xdr:to>
        <xdr:sp macro="" textlink="">
          <xdr:nvSpPr>
            <xdr:cNvPr id="29709" name="Check Box 13" hidden="1">
              <a:extLst>
                <a:ext uri="{63B3BB69-23CF-44E3-9099-C40C66FF867C}">
                  <a14:compatExt spid="_x0000_s29709"/>
                </a:ext>
                <a:ext uri="{FF2B5EF4-FFF2-40B4-BE49-F238E27FC236}">
                  <a16:creationId xmlns:a16="http://schemas.microsoft.com/office/drawing/2014/main" id="{00000000-0008-0000-1C00-00000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</xdr:row>
          <xdr:rowOff>7620</xdr:rowOff>
        </xdr:from>
        <xdr:to>
          <xdr:col>7</xdr:col>
          <xdr:colOff>297180</xdr:colOff>
          <xdr:row>20</xdr:row>
          <xdr:rowOff>0</xdr:rowOff>
        </xdr:to>
        <xdr:sp macro="" textlink="">
          <xdr:nvSpPr>
            <xdr:cNvPr id="29710" name="Check Box 14" hidden="1">
              <a:extLst>
                <a:ext uri="{63B3BB69-23CF-44E3-9099-C40C66FF867C}">
                  <a14:compatExt spid="_x0000_s29710"/>
                </a:ext>
                <a:ext uri="{FF2B5EF4-FFF2-40B4-BE49-F238E27FC236}">
                  <a16:creationId xmlns:a16="http://schemas.microsoft.com/office/drawing/2014/main" id="{00000000-0008-0000-1C00-00000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</xdr:row>
          <xdr:rowOff>7620</xdr:rowOff>
        </xdr:from>
        <xdr:to>
          <xdr:col>7</xdr:col>
          <xdr:colOff>297180</xdr:colOff>
          <xdr:row>24</xdr:row>
          <xdr:rowOff>0</xdr:rowOff>
        </xdr:to>
        <xdr:sp macro="" textlink="">
          <xdr:nvSpPr>
            <xdr:cNvPr id="29711" name="Check Box 15" hidden="1">
              <a:extLst>
                <a:ext uri="{63B3BB69-23CF-44E3-9099-C40C66FF867C}">
                  <a14:compatExt spid="_x0000_s29711"/>
                </a:ext>
                <a:ext uri="{FF2B5EF4-FFF2-40B4-BE49-F238E27FC236}">
                  <a16:creationId xmlns:a16="http://schemas.microsoft.com/office/drawing/2014/main" id="{00000000-0008-0000-1C00-00000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27</xdr:row>
          <xdr:rowOff>7620</xdr:rowOff>
        </xdr:from>
        <xdr:to>
          <xdr:col>7</xdr:col>
          <xdr:colOff>297180</xdr:colOff>
          <xdr:row>28</xdr:row>
          <xdr:rowOff>0</xdr:rowOff>
        </xdr:to>
        <xdr:sp macro="" textlink="">
          <xdr:nvSpPr>
            <xdr:cNvPr id="29712" name="Check Box 16" hidden="1">
              <a:extLst>
                <a:ext uri="{63B3BB69-23CF-44E3-9099-C40C66FF867C}">
                  <a14:compatExt spid="_x0000_s29712"/>
                </a:ext>
                <a:ext uri="{FF2B5EF4-FFF2-40B4-BE49-F238E27FC236}">
                  <a16:creationId xmlns:a16="http://schemas.microsoft.com/office/drawing/2014/main" id="{00000000-0008-0000-1C00-00001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31</xdr:row>
          <xdr:rowOff>7620</xdr:rowOff>
        </xdr:from>
        <xdr:to>
          <xdr:col>7</xdr:col>
          <xdr:colOff>297180</xdr:colOff>
          <xdr:row>32</xdr:row>
          <xdr:rowOff>0</xdr:rowOff>
        </xdr:to>
        <xdr:sp macro="" textlink="">
          <xdr:nvSpPr>
            <xdr:cNvPr id="29713" name="Check Box 17" hidden="1">
              <a:extLst>
                <a:ext uri="{63B3BB69-23CF-44E3-9099-C40C66FF867C}">
                  <a14:compatExt spid="_x0000_s29713"/>
                </a:ext>
                <a:ext uri="{FF2B5EF4-FFF2-40B4-BE49-F238E27FC236}">
                  <a16:creationId xmlns:a16="http://schemas.microsoft.com/office/drawing/2014/main" id="{00000000-0008-0000-1C00-00001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35</xdr:row>
          <xdr:rowOff>7620</xdr:rowOff>
        </xdr:from>
        <xdr:to>
          <xdr:col>7</xdr:col>
          <xdr:colOff>297180</xdr:colOff>
          <xdr:row>36</xdr:row>
          <xdr:rowOff>0</xdr:rowOff>
        </xdr:to>
        <xdr:sp macro="" textlink="">
          <xdr:nvSpPr>
            <xdr:cNvPr id="29714" name="Check Box 18" hidden="1">
              <a:extLst>
                <a:ext uri="{63B3BB69-23CF-44E3-9099-C40C66FF867C}">
                  <a14:compatExt spid="_x0000_s29714"/>
                </a:ext>
                <a:ext uri="{FF2B5EF4-FFF2-40B4-BE49-F238E27FC236}">
                  <a16:creationId xmlns:a16="http://schemas.microsoft.com/office/drawing/2014/main" id="{00000000-0008-0000-1C00-00001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39</xdr:row>
          <xdr:rowOff>7620</xdr:rowOff>
        </xdr:from>
        <xdr:to>
          <xdr:col>7</xdr:col>
          <xdr:colOff>297180</xdr:colOff>
          <xdr:row>40</xdr:row>
          <xdr:rowOff>0</xdr:rowOff>
        </xdr:to>
        <xdr:sp macro="" textlink="">
          <xdr:nvSpPr>
            <xdr:cNvPr id="29715" name="Check Box 19" hidden="1">
              <a:extLst>
                <a:ext uri="{63B3BB69-23CF-44E3-9099-C40C66FF867C}">
                  <a14:compatExt spid="_x0000_s29715"/>
                </a:ext>
                <a:ext uri="{FF2B5EF4-FFF2-40B4-BE49-F238E27FC236}">
                  <a16:creationId xmlns:a16="http://schemas.microsoft.com/office/drawing/2014/main" id="{00000000-0008-0000-1C00-00001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43</xdr:row>
          <xdr:rowOff>7620</xdr:rowOff>
        </xdr:from>
        <xdr:to>
          <xdr:col>7</xdr:col>
          <xdr:colOff>297180</xdr:colOff>
          <xdr:row>44</xdr:row>
          <xdr:rowOff>0</xdr:rowOff>
        </xdr:to>
        <xdr:sp macro="" textlink="">
          <xdr:nvSpPr>
            <xdr:cNvPr id="29716" name="Check Box 20" hidden="1">
              <a:extLst>
                <a:ext uri="{63B3BB69-23CF-44E3-9099-C40C66FF867C}">
                  <a14:compatExt spid="_x0000_s29716"/>
                </a:ext>
                <a:ext uri="{FF2B5EF4-FFF2-40B4-BE49-F238E27FC236}">
                  <a16:creationId xmlns:a16="http://schemas.microsoft.com/office/drawing/2014/main" id="{00000000-0008-0000-1C00-00001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47</xdr:row>
          <xdr:rowOff>7620</xdr:rowOff>
        </xdr:from>
        <xdr:to>
          <xdr:col>7</xdr:col>
          <xdr:colOff>297180</xdr:colOff>
          <xdr:row>48</xdr:row>
          <xdr:rowOff>0</xdr:rowOff>
        </xdr:to>
        <xdr:sp macro="" textlink="">
          <xdr:nvSpPr>
            <xdr:cNvPr id="29717" name="Check Box 21" hidden="1">
              <a:extLst>
                <a:ext uri="{63B3BB69-23CF-44E3-9099-C40C66FF867C}">
                  <a14:compatExt spid="_x0000_s29717"/>
                </a:ext>
                <a:ext uri="{FF2B5EF4-FFF2-40B4-BE49-F238E27FC236}">
                  <a16:creationId xmlns:a16="http://schemas.microsoft.com/office/drawing/2014/main" id="{00000000-0008-0000-1C00-00001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60</xdr:row>
          <xdr:rowOff>22860</xdr:rowOff>
        </xdr:from>
        <xdr:to>
          <xdr:col>7</xdr:col>
          <xdr:colOff>297180</xdr:colOff>
          <xdr:row>61</xdr:row>
          <xdr:rowOff>7620</xdr:rowOff>
        </xdr:to>
        <xdr:sp macro="" textlink="">
          <xdr:nvSpPr>
            <xdr:cNvPr id="29718" name="Check Box 22" hidden="1">
              <a:extLst>
                <a:ext uri="{63B3BB69-23CF-44E3-9099-C40C66FF867C}">
                  <a14:compatExt spid="_x0000_s29718"/>
                </a:ext>
                <a:ext uri="{FF2B5EF4-FFF2-40B4-BE49-F238E27FC236}">
                  <a16:creationId xmlns:a16="http://schemas.microsoft.com/office/drawing/2014/main" id="{00000000-0008-0000-1C00-00001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62</xdr:row>
          <xdr:rowOff>7620</xdr:rowOff>
        </xdr:from>
        <xdr:to>
          <xdr:col>7</xdr:col>
          <xdr:colOff>297180</xdr:colOff>
          <xdr:row>63</xdr:row>
          <xdr:rowOff>0</xdr:rowOff>
        </xdr:to>
        <xdr:sp macro="" textlink="">
          <xdr:nvSpPr>
            <xdr:cNvPr id="29719" name="Check Box 23" hidden="1">
              <a:extLst>
                <a:ext uri="{63B3BB69-23CF-44E3-9099-C40C66FF867C}">
                  <a14:compatExt spid="_x0000_s29719"/>
                </a:ext>
                <a:ext uri="{FF2B5EF4-FFF2-40B4-BE49-F238E27FC236}">
                  <a16:creationId xmlns:a16="http://schemas.microsoft.com/office/drawing/2014/main" id="{00000000-0008-0000-1C00-00001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64</xdr:row>
          <xdr:rowOff>22860</xdr:rowOff>
        </xdr:from>
        <xdr:to>
          <xdr:col>7</xdr:col>
          <xdr:colOff>297180</xdr:colOff>
          <xdr:row>65</xdr:row>
          <xdr:rowOff>7620</xdr:rowOff>
        </xdr:to>
        <xdr:sp macro="" textlink="">
          <xdr:nvSpPr>
            <xdr:cNvPr id="29720" name="Check Box 24" hidden="1">
              <a:extLst>
                <a:ext uri="{63B3BB69-23CF-44E3-9099-C40C66FF867C}">
                  <a14:compatExt spid="_x0000_s29720"/>
                </a:ext>
                <a:ext uri="{FF2B5EF4-FFF2-40B4-BE49-F238E27FC236}">
                  <a16:creationId xmlns:a16="http://schemas.microsoft.com/office/drawing/2014/main" id="{00000000-0008-0000-1C00-00001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66</xdr:row>
          <xdr:rowOff>7620</xdr:rowOff>
        </xdr:from>
        <xdr:to>
          <xdr:col>7</xdr:col>
          <xdr:colOff>297180</xdr:colOff>
          <xdr:row>67</xdr:row>
          <xdr:rowOff>0</xdr:rowOff>
        </xdr:to>
        <xdr:sp macro="" textlink="">
          <xdr:nvSpPr>
            <xdr:cNvPr id="29721" name="Check Box 25" hidden="1">
              <a:extLst>
                <a:ext uri="{63B3BB69-23CF-44E3-9099-C40C66FF867C}">
                  <a14:compatExt spid="_x0000_s29721"/>
                </a:ext>
                <a:ext uri="{FF2B5EF4-FFF2-40B4-BE49-F238E27FC236}">
                  <a16:creationId xmlns:a16="http://schemas.microsoft.com/office/drawing/2014/main" id="{00000000-0008-0000-1C00-00001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68</xdr:row>
          <xdr:rowOff>22860</xdr:rowOff>
        </xdr:from>
        <xdr:to>
          <xdr:col>7</xdr:col>
          <xdr:colOff>297180</xdr:colOff>
          <xdr:row>69</xdr:row>
          <xdr:rowOff>7620</xdr:rowOff>
        </xdr:to>
        <xdr:sp macro="" textlink="">
          <xdr:nvSpPr>
            <xdr:cNvPr id="29722" name="Check Box 26" hidden="1">
              <a:extLst>
                <a:ext uri="{63B3BB69-23CF-44E3-9099-C40C66FF867C}">
                  <a14:compatExt spid="_x0000_s29722"/>
                </a:ext>
                <a:ext uri="{FF2B5EF4-FFF2-40B4-BE49-F238E27FC236}">
                  <a16:creationId xmlns:a16="http://schemas.microsoft.com/office/drawing/2014/main" id="{00000000-0008-0000-1C00-00001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72</xdr:row>
          <xdr:rowOff>22860</xdr:rowOff>
        </xdr:from>
        <xdr:to>
          <xdr:col>7</xdr:col>
          <xdr:colOff>297180</xdr:colOff>
          <xdr:row>73</xdr:row>
          <xdr:rowOff>7620</xdr:rowOff>
        </xdr:to>
        <xdr:sp macro="" textlink="">
          <xdr:nvSpPr>
            <xdr:cNvPr id="29723" name="Check Box 27" hidden="1">
              <a:extLst>
                <a:ext uri="{63B3BB69-23CF-44E3-9099-C40C66FF867C}">
                  <a14:compatExt spid="_x0000_s29723"/>
                </a:ext>
                <a:ext uri="{FF2B5EF4-FFF2-40B4-BE49-F238E27FC236}">
                  <a16:creationId xmlns:a16="http://schemas.microsoft.com/office/drawing/2014/main" id="{00000000-0008-0000-1C00-00001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76</xdr:row>
          <xdr:rowOff>22860</xdr:rowOff>
        </xdr:from>
        <xdr:to>
          <xdr:col>7</xdr:col>
          <xdr:colOff>297180</xdr:colOff>
          <xdr:row>77</xdr:row>
          <xdr:rowOff>7620</xdr:rowOff>
        </xdr:to>
        <xdr:sp macro="" textlink="">
          <xdr:nvSpPr>
            <xdr:cNvPr id="29724" name="Check Box 28" hidden="1">
              <a:extLst>
                <a:ext uri="{63B3BB69-23CF-44E3-9099-C40C66FF867C}">
                  <a14:compatExt spid="_x0000_s29724"/>
                </a:ext>
                <a:ext uri="{FF2B5EF4-FFF2-40B4-BE49-F238E27FC236}">
                  <a16:creationId xmlns:a16="http://schemas.microsoft.com/office/drawing/2014/main" id="{00000000-0008-0000-1C00-00001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80</xdr:row>
          <xdr:rowOff>22860</xdr:rowOff>
        </xdr:from>
        <xdr:to>
          <xdr:col>7</xdr:col>
          <xdr:colOff>297180</xdr:colOff>
          <xdr:row>81</xdr:row>
          <xdr:rowOff>7620</xdr:rowOff>
        </xdr:to>
        <xdr:sp macro="" textlink="">
          <xdr:nvSpPr>
            <xdr:cNvPr id="29725" name="Check Box 29" hidden="1">
              <a:extLst>
                <a:ext uri="{63B3BB69-23CF-44E3-9099-C40C66FF867C}">
                  <a14:compatExt spid="_x0000_s29725"/>
                </a:ext>
                <a:ext uri="{FF2B5EF4-FFF2-40B4-BE49-F238E27FC236}">
                  <a16:creationId xmlns:a16="http://schemas.microsoft.com/office/drawing/2014/main" id="{00000000-0008-0000-1C00-00001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84</xdr:row>
          <xdr:rowOff>22860</xdr:rowOff>
        </xdr:from>
        <xdr:to>
          <xdr:col>7</xdr:col>
          <xdr:colOff>297180</xdr:colOff>
          <xdr:row>85</xdr:row>
          <xdr:rowOff>7620</xdr:rowOff>
        </xdr:to>
        <xdr:sp macro="" textlink="">
          <xdr:nvSpPr>
            <xdr:cNvPr id="29726" name="Check Box 30" hidden="1">
              <a:extLst>
                <a:ext uri="{63B3BB69-23CF-44E3-9099-C40C66FF867C}">
                  <a14:compatExt spid="_x0000_s29726"/>
                </a:ext>
                <a:ext uri="{FF2B5EF4-FFF2-40B4-BE49-F238E27FC236}">
                  <a16:creationId xmlns:a16="http://schemas.microsoft.com/office/drawing/2014/main" id="{00000000-0008-0000-1C00-00001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88</xdr:row>
          <xdr:rowOff>22860</xdr:rowOff>
        </xdr:from>
        <xdr:to>
          <xdr:col>7</xdr:col>
          <xdr:colOff>297180</xdr:colOff>
          <xdr:row>89</xdr:row>
          <xdr:rowOff>7620</xdr:rowOff>
        </xdr:to>
        <xdr:sp macro="" textlink="">
          <xdr:nvSpPr>
            <xdr:cNvPr id="29727" name="Check Box 31" hidden="1">
              <a:extLst>
                <a:ext uri="{63B3BB69-23CF-44E3-9099-C40C66FF867C}">
                  <a14:compatExt spid="_x0000_s29727"/>
                </a:ext>
                <a:ext uri="{FF2B5EF4-FFF2-40B4-BE49-F238E27FC236}">
                  <a16:creationId xmlns:a16="http://schemas.microsoft.com/office/drawing/2014/main" id="{00000000-0008-0000-1C00-00001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92</xdr:row>
          <xdr:rowOff>22860</xdr:rowOff>
        </xdr:from>
        <xdr:to>
          <xdr:col>7</xdr:col>
          <xdr:colOff>297180</xdr:colOff>
          <xdr:row>93</xdr:row>
          <xdr:rowOff>7620</xdr:rowOff>
        </xdr:to>
        <xdr:sp macro="" textlink="">
          <xdr:nvSpPr>
            <xdr:cNvPr id="29728" name="Check Box 32" hidden="1">
              <a:extLst>
                <a:ext uri="{63B3BB69-23CF-44E3-9099-C40C66FF867C}">
                  <a14:compatExt spid="_x0000_s29728"/>
                </a:ext>
                <a:ext uri="{FF2B5EF4-FFF2-40B4-BE49-F238E27FC236}">
                  <a16:creationId xmlns:a16="http://schemas.microsoft.com/office/drawing/2014/main" id="{00000000-0008-0000-1C00-00002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96</xdr:row>
          <xdr:rowOff>22860</xdr:rowOff>
        </xdr:from>
        <xdr:to>
          <xdr:col>7</xdr:col>
          <xdr:colOff>297180</xdr:colOff>
          <xdr:row>97</xdr:row>
          <xdr:rowOff>7620</xdr:rowOff>
        </xdr:to>
        <xdr:sp macro="" textlink="">
          <xdr:nvSpPr>
            <xdr:cNvPr id="29729" name="Check Box 33" hidden="1">
              <a:extLst>
                <a:ext uri="{63B3BB69-23CF-44E3-9099-C40C66FF867C}">
                  <a14:compatExt spid="_x0000_s29729"/>
                </a:ext>
                <a:ext uri="{FF2B5EF4-FFF2-40B4-BE49-F238E27FC236}">
                  <a16:creationId xmlns:a16="http://schemas.microsoft.com/office/drawing/2014/main" id="{00000000-0008-0000-1C00-00002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100</xdr:row>
          <xdr:rowOff>22860</xdr:rowOff>
        </xdr:from>
        <xdr:to>
          <xdr:col>7</xdr:col>
          <xdr:colOff>297180</xdr:colOff>
          <xdr:row>101</xdr:row>
          <xdr:rowOff>7620</xdr:rowOff>
        </xdr:to>
        <xdr:sp macro="" textlink="">
          <xdr:nvSpPr>
            <xdr:cNvPr id="29730" name="Check Box 34" hidden="1">
              <a:extLst>
                <a:ext uri="{63B3BB69-23CF-44E3-9099-C40C66FF867C}">
                  <a14:compatExt spid="_x0000_s29730"/>
                </a:ext>
                <a:ext uri="{FF2B5EF4-FFF2-40B4-BE49-F238E27FC236}">
                  <a16:creationId xmlns:a16="http://schemas.microsoft.com/office/drawing/2014/main" id="{00000000-0008-0000-1C00-00002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70</xdr:row>
          <xdr:rowOff>7620</xdr:rowOff>
        </xdr:from>
        <xdr:to>
          <xdr:col>7</xdr:col>
          <xdr:colOff>297180</xdr:colOff>
          <xdr:row>71</xdr:row>
          <xdr:rowOff>0</xdr:rowOff>
        </xdr:to>
        <xdr:sp macro="" textlink="">
          <xdr:nvSpPr>
            <xdr:cNvPr id="29731" name="Check Box 35" hidden="1">
              <a:extLst>
                <a:ext uri="{63B3BB69-23CF-44E3-9099-C40C66FF867C}">
                  <a14:compatExt spid="_x0000_s29731"/>
                </a:ext>
                <a:ext uri="{FF2B5EF4-FFF2-40B4-BE49-F238E27FC236}">
                  <a16:creationId xmlns:a16="http://schemas.microsoft.com/office/drawing/2014/main" id="{00000000-0008-0000-1C00-00002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74</xdr:row>
          <xdr:rowOff>7620</xdr:rowOff>
        </xdr:from>
        <xdr:to>
          <xdr:col>7</xdr:col>
          <xdr:colOff>297180</xdr:colOff>
          <xdr:row>75</xdr:row>
          <xdr:rowOff>0</xdr:rowOff>
        </xdr:to>
        <xdr:sp macro="" textlink="">
          <xdr:nvSpPr>
            <xdr:cNvPr id="29732" name="Check Box 36" hidden="1">
              <a:extLst>
                <a:ext uri="{63B3BB69-23CF-44E3-9099-C40C66FF867C}">
                  <a14:compatExt spid="_x0000_s29732"/>
                </a:ext>
                <a:ext uri="{FF2B5EF4-FFF2-40B4-BE49-F238E27FC236}">
                  <a16:creationId xmlns:a16="http://schemas.microsoft.com/office/drawing/2014/main" id="{00000000-0008-0000-1C00-00002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78</xdr:row>
          <xdr:rowOff>7620</xdr:rowOff>
        </xdr:from>
        <xdr:to>
          <xdr:col>7</xdr:col>
          <xdr:colOff>297180</xdr:colOff>
          <xdr:row>79</xdr:row>
          <xdr:rowOff>0</xdr:rowOff>
        </xdr:to>
        <xdr:sp macro="" textlink="">
          <xdr:nvSpPr>
            <xdr:cNvPr id="29733" name="Check Box 37" hidden="1">
              <a:extLst>
                <a:ext uri="{63B3BB69-23CF-44E3-9099-C40C66FF867C}">
                  <a14:compatExt spid="_x0000_s29733"/>
                </a:ext>
                <a:ext uri="{FF2B5EF4-FFF2-40B4-BE49-F238E27FC236}">
                  <a16:creationId xmlns:a16="http://schemas.microsoft.com/office/drawing/2014/main" id="{00000000-0008-0000-1C00-00002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82</xdr:row>
          <xdr:rowOff>7620</xdr:rowOff>
        </xdr:from>
        <xdr:to>
          <xdr:col>7</xdr:col>
          <xdr:colOff>297180</xdr:colOff>
          <xdr:row>83</xdr:row>
          <xdr:rowOff>0</xdr:rowOff>
        </xdr:to>
        <xdr:sp macro="" textlink="">
          <xdr:nvSpPr>
            <xdr:cNvPr id="29734" name="Check Box 38" hidden="1">
              <a:extLst>
                <a:ext uri="{63B3BB69-23CF-44E3-9099-C40C66FF867C}">
                  <a14:compatExt spid="_x0000_s29734"/>
                </a:ext>
                <a:ext uri="{FF2B5EF4-FFF2-40B4-BE49-F238E27FC236}">
                  <a16:creationId xmlns:a16="http://schemas.microsoft.com/office/drawing/2014/main" id="{00000000-0008-0000-1C00-00002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86</xdr:row>
          <xdr:rowOff>7620</xdr:rowOff>
        </xdr:from>
        <xdr:to>
          <xdr:col>7</xdr:col>
          <xdr:colOff>297180</xdr:colOff>
          <xdr:row>87</xdr:row>
          <xdr:rowOff>0</xdr:rowOff>
        </xdr:to>
        <xdr:sp macro="" textlink="">
          <xdr:nvSpPr>
            <xdr:cNvPr id="29735" name="Check Box 39" hidden="1">
              <a:extLst>
                <a:ext uri="{63B3BB69-23CF-44E3-9099-C40C66FF867C}">
                  <a14:compatExt spid="_x0000_s29735"/>
                </a:ext>
                <a:ext uri="{FF2B5EF4-FFF2-40B4-BE49-F238E27FC236}">
                  <a16:creationId xmlns:a16="http://schemas.microsoft.com/office/drawing/2014/main" id="{00000000-0008-0000-1C00-00002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90</xdr:row>
          <xdr:rowOff>7620</xdr:rowOff>
        </xdr:from>
        <xdr:to>
          <xdr:col>7</xdr:col>
          <xdr:colOff>297180</xdr:colOff>
          <xdr:row>91</xdr:row>
          <xdr:rowOff>0</xdr:rowOff>
        </xdr:to>
        <xdr:sp macro="" textlink="">
          <xdr:nvSpPr>
            <xdr:cNvPr id="29736" name="Check Box 40" hidden="1">
              <a:extLst>
                <a:ext uri="{63B3BB69-23CF-44E3-9099-C40C66FF867C}">
                  <a14:compatExt spid="_x0000_s29736"/>
                </a:ext>
                <a:ext uri="{FF2B5EF4-FFF2-40B4-BE49-F238E27FC236}">
                  <a16:creationId xmlns:a16="http://schemas.microsoft.com/office/drawing/2014/main" id="{00000000-0008-0000-1C00-00002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94</xdr:row>
          <xdr:rowOff>7620</xdr:rowOff>
        </xdr:from>
        <xdr:to>
          <xdr:col>7</xdr:col>
          <xdr:colOff>297180</xdr:colOff>
          <xdr:row>95</xdr:row>
          <xdr:rowOff>0</xdr:rowOff>
        </xdr:to>
        <xdr:sp macro="" textlink="">
          <xdr:nvSpPr>
            <xdr:cNvPr id="29737" name="Check Box 41" hidden="1">
              <a:extLst>
                <a:ext uri="{63B3BB69-23CF-44E3-9099-C40C66FF867C}">
                  <a14:compatExt spid="_x0000_s29737"/>
                </a:ext>
                <a:ext uri="{FF2B5EF4-FFF2-40B4-BE49-F238E27FC236}">
                  <a16:creationId xmlns:a16="http://schemas.microsoft.com/office/drawing/2014/main" id="{00000000-0008-0000-1C00-00002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98</xdr:row>
          <xdr:rowOff>7620</xdr:rowOff>
        </xdr:from>
        <xdr:to>
          <xdr:col>7</xdr:col>
          <xdr:colOff>297180</xdr:colOff>
          <xdr:row>99</xdr:row>
          <xdr:rowOff>0</xdr:rowOff>
        </xdr:to>
        <xdr:sp macro="" textlink="">
          <xdr:nvSpPr>
            <xdr:cNvPr id="29738" name="Check Box 42" hidden="1">
              <a:extLst>
                <a:ext uri="{63B3BB69-23CF-44E3-9099-C40C66FF867C}">
                  <a14:compatExt spid="_x0000_s29738"/>
                </a:ext>
                <a:ext uri="{FF2B5EF4-FFF2-40B4-BE49-F238E27FC236}">
                  <a16:creationId xmlns:a16="http://schemas.microsoft.com/office/drawing/2014/main" id="{00000000-0008-0000-1C00-00002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112</xdr:row>
          <xdr:rowOff>22860</xdr:rowOff>
        </xdr:from>
        <xdr:to>
          <xdr:col>7</xdr:col>
          <xdr:colOff>297180</xdr:colOff>
          <xdr:row>113</xdr:row>
          <xdr:rowOff>7620</xdr:rowOff>
        </xdr:to>
        <xdr:sp macro="" textlink="">
          <xdr:nvSpPr>
            <xdr:cNvPr id="29739" name="Check Box 43" hidden="1">
              <a:extLst>
                <a:ext uri="{63B3BB69-23CF-44E3-9099-C40C66FF867C}">
                  <a14:compatExt spid="_x0000_s29739"/>
                </a:ext>
                <a:ext uri="{FF2B5EF4-FFF2-40B4-BE49-F238E27FC236}">
                  <a16:creationId xmlns:a16="http://schemas.microsoft.com/office/drawing/2014/main" id="{00000000-0008-0000-1C00-00002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114</xdr:row>
          <xdr:rowOff>7620</xdr:rowOff>
        </xdr:from>
        <xdr:to>
          <xdr:col>7</xdr:col>
          <xdr:colOff>297180</xdr:colOff>
          <xdr:row>115</xdr:row>
          <xdr:rowOff>0</xdr:rowOff>
        </xdr:to>
        <xdr:sp macro="" textlink="">
          <xdr:nvSpPr>
            <xdr:cNvPr id="29740" name="Check Box 44" hidden="1">
              <a:extLst>
                <a:ext uri="{63B3BB69-23CF-44E3-9099-C40C66FF867C}">
                  <a14:compatExt spid="_x0000_s29740"/>
                </a:ext>
                <a:ext uri="{FF2B5EF4-FFF2-40B4-BE49-F238E27FC236}">
                  <a16:creationId xmlns:a16="http://schemas.microsoft.com/office/drawing/2014/main" id="{00000000-0008-0000-1C00-00002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116</xdr:row>
          <xdr:rowOff>22860</xdr:rowOff>
        </xdr:from>
        <xdr:to>
          <xdr:col>7</xdr:col>
          <xdr:colOff>297180</xdr:colOff>
          <xdr:row>117</xdr:row>
          <xdr:rowOff>7620</xdr:rowOff>
        </xdr:to>
        <xdr:sp macro="" textlink="">
          <xdr:nvSpPr>
            <xdr:cNvPr id="29741" name="Check Box 45" hidden="1">
              <a:extLst>
                <a:ext uri="{63B3BB69-23CF-44E3-9099-C40C66FF867C}">
                  <a14:compatExt spid="_x0000_s29741"/>
                </a:ext>
                <a:ext uri="{FF2B5EF4-FFF2-40B4-BE49-F238E27FC236}">
                  <a16:creationId xmlns:a16="http://schemas.microsoft.com/office/drawing/2014/main" id="{00000000-0008-0000-1C00-00002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118</xdr:row>
          <xdr:rowOff>7620</xdr:rowOff>
        </xdr:from>
        <xdr:to>
          <xdr:col>7</xdr:col>
          <xdr:colOff>297180</xdr:colOff>
          <xdr:row>119</xdr:row>
          <xdr:rowOff>0</xdr:rowOff>
        </xdr:to>
        <xdr:sp macro="" textlink="">
          <xdr:nvSpPr>
            <xdr:cNvPr id="29742" name="Check Box 46" hidden="1">
              <a:extLst>
                <a:ext uri="{63B3BB69-23CF-44E3-9099-C40C66FF867C}">
                  <a14:compatExt spid="_x0000_s29742"/>
                </a:ext>
                <a:ext uri="{FF2B5EF4-FFF2-40B4-BE49-F238E27FC236}">
                  <a16:creationId xmlns:a16="http://schemas.microsoft.com/office/drawing/2014/main" id="{00000000-0008-0000-1C00-00002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120</xdr:row>
          <xdr:rowOff>22860</xdr:rowOff>
        </xdr:from>
        <xdr:to>
          <xdr:col>7</xdr:col>
          <xdr:colOff>297180</xdr:colOff>
          <xdr:row>121</xdr:row>
          <xdr:rowOff>7620</xdr:rowOff>
        </xdr:to>
        <xdr:sp macro="" textlink="">
          <xdr:nvSpPr>
            <xdr:cNvPr id="29743" name="Check Box 47" hidden="1">
              <a:extLst>
                <a:ext uri="{63B3BB69-23CF-44E3-9099-C40C66FF867C}">
                  <a14:compatExt spid="_x0000_s29743"/>
                </a:ext>
                <a:ext uri="{FF2B5EF4-FFF2-40B4-BE49-F238E27FC236}">
                  <a16:creationId xmlns:a16="http://schemas.microsoft.com/office/drawing/2014/main" id="{00000000-0008-0000-1C00-00002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124</xdr:row>
          <xdr:rowOff>22860</xdr:rowOff>
        </xdr:from>
        <xdr:to>
          <xdr:col>7</xdr:col>
          <xdr:colOff>297180</xdr:colOff>
          <xdr:row>125</xdr:row>
          <xdr:rowOff>7620</xdr:rowOff>
        </xdr:to>
        <xdr:sp macro="" textlink="">
          <xdr:nvSpPr>
            <xdr:cNvPr id="29744" name="Check Box 48" hidden="1">
              <a:extLst>
                <a:ext uri="{63B3BB69-23CF-44E3-9099-C40C66FF867C}">
                  <a14:compatExt spid="_x0000_s29744"/>
                </a:ext>
                <a:ext uri="{FF2B5EF4-FFF2-40B4-BE49-F238E27FC236}">
                  <a16:creationId xmlns:a16="http://schemas.microsoft.com/office/drawing/2014/main" id="{00000000-0008-0000-1C00-00003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128</xdr:row>
          <xdr:rowOff>22860</xdr:rowOff>
        </xdr:from>
        <xdr:to>
          <xdr:col>7</xdr:col>
          <xdr:colOff>297180</xdr:colOff>
          <xdr:row>129</xdr:row>
          <xdr:rowOff>7620</xdr:rowOff>
        </xdr:to>
        <xdr:sp macro="" textlink="">
          <xdr:nvSpPr>
            <xdr:cNvPr id="29745" name="Check Box 49" hidden="1">
              <a:extLst>
                <a:ext uri="{63B3BB69-23CF-44E3-9099-C40C66FF867C}">
                  <a14:compatExt spid="_x0000_s29745"/>
                </a:ext>
                <a:ext uri="{FF2B5EF4-FFF2-40B4-BE49-F238E27FC236}">
                  <a16:creationId xmlns:a16="http://schemas.microsoft.com/office/drawing/2014/main" id="{00000000-0008-0000-1C00-00003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132</xdr:row>
          <xdr:rowOff>22860</xdr:rowOff>
        </xdr:from>
        <xdr:to>
          <xdr:col>7</xdr:col>
          <xdr:colOff>297180</xdr:colOff>
          <xdr:row>133</xdr:row>
          <xdr:rowOff>7620</xdr:rowOff>
        </xdr:to>
        <xdr:sp macro="" textlink="">
          <xdr:nvSpPr>
            <xdr:cNvPr id="29746" name="Check Box 50" hidden="1">
              <a:extLst>
                <a:ext uri="{63B3BB69-23CF-44E3-9099-C40C66FF867C}">
                  <a14:compatExt spid="_x0000_s29746"/>
                </a:ext>
                <a:ext uri="{FF2B5EF4-FFF2-40B4-BE49-F238E27FC236}">
                  <a16:creationId xmlns:a16="http://schemas.microsoft.com/office/drawing/2014/main" id="{00000000-0008-0000-1C00-00003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136</xdr:row>
          <xdr:rowOff>22860</xdr:rowOff>
        </xdr:from>
        <xdr:to>
          <xdr:col>7</xdr:col>
          <xdr:colOff>297180</xdr:colOff>
          <xdr:row>137</xdr:row>
          <xdr:rowOff>7620</xdr:rowOff>
        </xdr:to>
        <xdr:sp macro="" textlink="">
          <xdr:nvSpPr>
            <xdr:cNvPr id="29747" name="Check Box 51" hidden="1">
              <a:extLst>
                <a:ext uri="{63B3BB69-23CF-44E3-9099-C40C66FF867C}">
                  <a14:compatExt spid="_x0000_s29747"/>
                </a:ext>
                <a:ext uri="{FF2B5EF4-FFF2-40B4-BE49-F238E27FC236}">
                  <a16:creationId xmlns:a16="http://schemas.microsoft.com/office/drawing/2014/main" id="{00000000-0008-0000-1C00-00003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140</xdr:row>
          <xdr:rowOff>22860</xdr:rowOff>
        </xdr:from>
        <xdr:to>
          <xdr:col>7</xdr:col>
          <xdr:colOff>297180</xdr:colOff>
          <xdr:row>141</xdr:row>
          <xdr:rowOff>7620</xdr:rowOff>
        </xdr:to>
        <xdr:sp macro="" textlink="">
          <xdr:nvSpPr>
            <xdr:cNvPr id="29748" name="Check Box 52" hidden="1">
              <a:extLst>
                <a:ext uri="{63B3BB69-23CF-44E3-9099-C40C66FF867C}">
                  <a14:compatExt spid="_x0000_s29748"/>
                </a:ext>
                <a:ext uri="{FF2B5EF4-FFF2-40B4-BE49-F238E27FC236}">
                  <a16:creationId xmlns:a16="http://schemas.microsoft.com/office/drawing/2014/main" id="{00000000-0008-0000-1C00-00003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144</xdr:row>
          <xdr:rowOff>22860</xdr:rowOff>
        </xdr:from>
        <xdr:to>
          <xdr:col>7</xdr:col>
          <xdr:colOff>297180</xdr:colOff>
          <xdr:row>145</xdr:row>
          <xdr:rowOff>7620</xdr:rowOff>
        </xdr:to>
        <xdr:sp macro="" textlink="">
          <xdr:nvSpPr>
            <xdr:cNvPr id="29749" name="Check Box 53" hidden="1">
              <a:extLst>
                <a:ext uri="{63B3BB69-23CF-44E3-9099-C40C66FF867C}">
                  <a14:compatExt spid="_x0000_s29749"/>
                </a:ext>
                <a:ext uri="{FF2B5EF4-FFF2-40B4-BE49-F238E27FC236}">
                  <a16:creationId xmlns:a16="http://schemas.microsoft.com/office/drawing/2014/main" id="{00000000-0008-0000-1C00-00003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148</xdr:row>
          <xdr:rowOff>22860</xdr:rowOff>
        </xdr:from>
        <xdr:to>
          <xdr:col>7</xdr:col>
          <xdr:colOff>297180</xdr:colOff>
          <xdr:row>149</xdr:row>
          <xdr:rowOff>7620</xdr:rowOff>
        </xdr:to>
        <xdr:sp macro="" textlink="">
          <xdr:nvSpPr>
            <xdr:cNvPr id="29750" name="Check Box 54" hidden="1">
              <a:extLst>
                <a:ext uri="{63B3BB69-23CF-44E3-9099-C40C66FF867C}">
                  <a14:compatExt spid="_x0000_s29750"/>
                </a:ext>
                <a:ext uri="{FF2B5EF4-FFF2-40B4-BE49-F238E27FC236}">
                  <a16:creationId xmlns:a16="http://schemas.microsoft.com/office/drawing/2014/main" id="{00000000-0008-0000-1C00-00003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152</xdr:row>
          <xdr:rowOff>22860</xdr:rowOff>
        </xdr:from>
        <xdr:to>
          <xdr:col>7</xdr:col>
          <xdr:colOff>297180</xdr:colOff>
          <xdr:row>153</xdr:row>
          <xdr:rowOff>7620</xdr:rowOff>
        </xdr:to>
        <xdr:sp macro="" textlink="">
          <xdr:nvSpPr>
            <xdr:cNvPr id="29751" name="Check Box 55" hidden="1">
              <a:extLst>
                <a:ext uri="{63B3BB69-23CF-44E3-9099-C40C66FF867C}">
                  <a14:compatExt spid="_x0000_s29751"/>
                </a:ext>
                <a:ext uri="{FF2B5EF4-FFF2-40B4-BE49-F238E27FC236}">
                  <a16:creationId xmlns:a16="http://schemas.microsoft.com/office/drawing/2014/main" id="{00000000-0008-0000-1C00-00003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122</xdr:row>
          <xdr:rowOff>7620</xdr:rowOff>
        </xdr:from>
        <xdr:to>
          <xdr:col>7</xdr:col>
          <xdr:colOff>297180</xdr:colOff>
          <xdr:row>123</xdr:row>
          <xdr:rowOff>0</xdr:rowOff>
        </xdr:to>
        <xdr:sp macro="" textlink="">
          <xdr:nvSpPr>
            <xdr:cNvPr id="29752" name="Check Box 56" hidden="1">
              <a:extLst>
                <a:ext uri="{63B3BB69-23CF-44E3-9099-C40C66FF867C}">
                  <a14:compatExt spid="_x0000_s29752"/>
                </a:ext>
                <a:ext uri="{FF2B5EF4-FFF2-40B4-BE49-F238E27FC236}">
                  <a16:creationId xmlns:a16="http://schemas.microsoft.com/office/drawing/2014/main" id="{00000000-0008-0000-1C00-00003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126</xdr:row>
          <xdr:rowOff>7620</xdr:rowOff>
        </xdr:from>
        <xdr:to>
          <xdr:col>7</xdr:col>
          <xdr:colOff>297180</xdr:colOff>
          <xdr:row>127</xdr:row>
          <xdr:rowOff>0</xdr:rowOff>
        </xdr:to>
        <xdr:sp macro="" textlink="">
          <xdr:nvSpPr>
            <xdr:cNvPr id="29753" name="Check Box 57" hidden="1">
              <a:extLst>
                <a:ext uri="{63B3BB69-23CF-44E3-9099-C40C66FF867C}">
                  <a14:compatExt spid="_x0000_s29753"/>
                </a:ext>
                <a:ext uri="{FF2B5EF4-FFF2-40B4-BE49-F238E27FC236}">
                  <a16:creationId xmlns:a16="http://schemas.microsoft.com/office/drawing/2014/main" id="{00000000-0008-0000-1C00-00003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130</xdr:row>
          <xdr:rowOff>7620</xdr:rowOff>
        </xdr:from>
        <xdr:to>
          <xdr:col>7</xdr:col>
          <xdr:colOff>297180</xdr:colOff>
          <xdr:row>131</xdr:row>
          <xdr:rowOff>0</xdr:rowOff>
        </xdr:to>
        <xdr:sp macro="" textlink="">
          <xdr:nvSpPr>
            <xdr:cNvPr id="29754" name="Check Box 58" hidden="1">
              <a:extLst>
                <a:ext uri="{63B3BB69-23CF-44E3-9099-C40C66FF867C}">
                  <a14:compatExt spid="_x0000_s29754"/>
                </a:ext>
                <a:ext uri="{FF2B5EF4-FFF2-40B4-BE49-F238E27FC236}">
                  <a16:creationId xmlns:a16="http://schemas.microsoft.com/office/drawing/2014/main" id="{00000000-0008-0000-1C00-00003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134</xdr:row>
          <xdr:rowOff>7620</xdr:rowOff>
        </xdr:from>
        <xdr:to>
          <xdr:col>7</xdr:col>
          <xdr:colOff>297180</xdr:colOff>
          <xdr:row>135</xdr:row>
          <xdr:rowOff>0</xdr:rowOff>
        </xdr:to>
        <xdr:sp macro="" textlink="">
          <xdr:nvSpPr>
            <xdr:cNvPr id="29755" name="Check Box 59" hidden="1">
              <a:extLst>
                <a:ext uri="{63B3BB69-23CF-44E3-9099-C40C66FF867C}">
                  <a14:compatExt spid="_x0000_s29755"/>
                </a:ext>
                <a:ext uri="{FF2B5EF4-FFF2-40B4-BE49-F238E27FC236}">
                  <a16:creationId xmlns:a16="http://schemas.microsoft.com/office/drawing/2014/main" id="{00000000-0008-0000-1C00-00003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138</xdr:row>
          <xdr:rowOff>7620</xdr:rowOff>
        </xdr:from>
        <xdr:to>
          <xdr:col>7</xdr:col>
          <xdr:colOff>297180</xdr:colOff>
          <xdr:row>139</xdr:row>
          <xdr:rowOff>0</xdr:rowOff>
        </xdr:to>
        <xdr:sp macro="" textlink="">
          <xdr:nvSpPr>
            <xdr:cNvPr id="29756" name="Check Box 60" hidden="1">
              <a:extLst>
                <a:ext uri="{63B3BB69-23CF-44E3-9099-C40C66FF867C}">
                  <a14:compatExt spid="_x0000_s29756"/>
                </a:ext>
                <a:ext uri="{FF2B5EF4-FFF2-40B4-BE49-F238E27FC236}">
                  <a16:creationId xmlns:a16="http://schemas.microsoft.com/office/drawing/2014/main" id="{00000000-0008-0000-1C00-00003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142</xdr:row>
          <xdr:rowOff>7620</xdr:rowOff>
        </xdr:from>
        <xdr:to>
          <xdr:col>7</xdr:col>
          <xdr:colOff>297180</xdr:colOff>
          <xdr:row>143</xdr:row>
          <xdr:rowOff>0</xdr:rowOff>
        </xdr:to>
        <xdr:sp macro="" textlink="">
          <xdr:nvSpPr>
            <xdr:cNvPr id="29757" name="Check Box 61" hidden="1">
              <a:extLst>
                <a:ext uri="{63B3BB69-23CF-44E3-9099-C40C66FF867C}">
                  <a14:compatExt spid="_x0000_s29757"/>
                </a:ext>
                <a:ext uri="{FF2B5EF4-FFF2-40B4-BE49-F238E27FC236}">
                  <a16:creationId xmlns:a16="http://schemas.microsoft.com/office/drawing/2014/main" id="{00000000-0008-0000-1C00-00003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146</xdr:row>
          <xdr:rowOff>7620</xdr:rowOff>
        </xdr:from>
        <xdr:to>
          <xdr:col>7</xdr:col>
          <xdr:colOff>297180</xdr:colOff>
          <xdr:row>147</xdr:row>
          <xdr:rowOff>0</xdr:rowOff>
        </xdr:to>
        <xdr:sp macro="" textlink="">
          <xdr:nvSpPr>
            <xdr:cNvPr id="29758" name="Check Box 62" hidden="1">
              <a:extLst>
                <a:ext uri="{63B3BB69-23CF-44E3-9099-C40C66FF867C}">
                  <a14:compatExt spid="_x0000_s29758"/>
                </a:ext>
                <a:ext uri="{FF2B5EF4-FFF2-40B4-BE49-F238E27FC236}">
                  <a16:creationId xmlns:a16="http://schemas.microsoft.com/office/drawing/2014/main" id="{00000000-0008-0000-1C00-00003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150</xdr:row>
          <xdr:rowOff>7620</xdr:rowOff>
        </xdr:from>
        <xdr:to>
          <xdr:col>7</xdr:col>
          <xdr:colOff>297180</xdr:colOff>
          <xdr:row>151</xdr:row>
          <xdr:rowOff>0</xdr:rowOff>
        </xdr:to>
        <xdr:sp macro="" textlink="">
          <xdr:nvSpPr>
            <xdr:cNvPr id="29759" name="Check Box 63" hidden="1">
              <a:extLst>
                <a:ext uri="{63B3BB69-23CF-44E3-9099-C40C66FF867C}">
                  <a14:compatExt spid="_x0000_s29759"/>
                </a:ext>
                <a:ext uri="{FF2B5EF4-FFF2-40B4-BE49-F238E27FC236}">
                  <a16:creationId xmlns:a16="http://schemas.microsoft.com/office/drawing/2014/main" id="{00000000-0008-0000-1C00-00003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164</xdr:row>
          <xdr:rowOff>22860</xdr:rowOff>
        </xdr:from>
        <xdr:to>
          <xdr:col>7</xdr:col>
          <xdr:colOff>297180</xdr:colOff>
          <xdr:row>165</xdr:row>
          <xdr:rowOff>7620</xdr:rowOff>
        </xdr:to>
        <xdr:sp macro="" textlink="">
          <xdr:nvSpPr>
            <xdr:cNvPr id="29760" name="Check Box 64" hidden="1">
              <a:extLst>
                <a:ext uri="{63B3BB69-23CF-44E3-9099-C40C66FF867C}">
                  <a14:compatExt spid="_x0000_s29760"/>
                </a:ext>
                <a:ext uri="{FF2B5EF4-FFF2-40B4-BE49-F238E27FC236}">
                  <a16:creationId xmlns:a16="http://schemas.microsoft.com/office/drawing/2014/main" id="{00000000-0008-0000-1C00-00004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166</xdr:row>
          <xdr:rowOff>7620</xdr:rowOff>
        </xdr:from>
        <xdr:to>
          <xdr:col>7</xdr:col>
          <xdr:colOff>297180</xdr:colOff>
          <xdr:row>167</xdr:row>
          <xdr:rowOff>0</xdr:rowOff>
        </xdr:to>
        <xdr:sp macro="" textlink="">
          <xdr:nvSpPr>
            <xdr:cNvPr id="29761" name="Check Box 65" hidden="1">
              <a:extLst>
                <a:ext uri="{63B3BB69-23CF-44E3-9099-C40C66FF867C}">
                  <a14:compatExt spid="_x0000_s29761"/>
                </a:ext>
                <a:ext uri="{FF2B5EF4-FFF2-40B4-BE49-F238E27FC236}">
                  <a16:creationId xmlns:a16="http://schemas.microsoft.com/office/drawing/2014/main" id="{00000000-0008-0000-1C00-00004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168</xdr:row>
          <xdr:rowOff>22860</xdr:rowOff>
        </xdr:from>
        <xdr:to>
          <xdr:col>7</xdr:col>
          <xdr:colOff>297180</xdr:colOff>
          <xdr:row>169</xdr:row>
          <xdr:rowOff>7620</xdr:rowOff>
        </xdr:to>
        <xdr:sp macro="" textlink="">
          <xdr:nvSpPr>
            <xdr:cNvPr id="29762" name="Check Box 66" hidden="1">
              <a:extLst>
                <a:ext uri="{63B3BB69-23CF-44E3-9099-C40C66FF867C}">
                  <a14:compatExt spid="_x0000_s29762"/>
                </a:ext>
                <a:ext uri="{FF2B5EF4-FFF2-40B4-BE49-F238E27FC236}">
                  <a16:creationId xmlns:a16="http://schemas.microsoft.com/office/drawing/2014/main" id="{00000000-0008-0000-1C00-00004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170</xdr:row>
          <xdr:rowOff>7620</xdr:rowOff>
        </xdr:from>
        <xdr:to>
          <xdr:col>7</xdr:col>
          <xdr:colOff>297180</xdr:colOff>
          <xdr:row>171</xdr:row>
          <xdr:rowOff>0</xdr:rowOff>
        </xdr:to>
        <xdr:sp macro="" textlink="">
          <xdr:nvSpPr>
            <xdr:cNvPr id="29763" name="Check Box 67" hidden="1">
              <a:extLst>
                <a:ext uri="{63B3BB69-23CF-44E3-9099-C40C66FF867C}">
                  <a14:compatExt spid="_x0000_s29763"/>
                </a:ext>
                <a:ext uri="{FF2B5EF4-FFF2-40B4-BE49-F238E27FC236}">
                  <a16:creationId xmlns:a16="http://schemas.microsoft.com/office/drawing/2014/main" id="{00000000-0008-0000-1C00-00004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172</xdr:row>
          <xdr:rowOff>22860</xdr:rowOff>
        </xdr:from>
        <xdr:to>
          <xdr:col>7</xdr:col>
          <xdr:colOff>297180</xdr:colOff>
          <xdr:row>173</xdr:row>
          <xdr:rowOff>7620</xdr:rowOff>
        </xdr:to>
        <xdr:sp macro="" textlink="">
          <xdr:nvSpPr>
            <xdr:cNvPr id="29764" name="Check Box 68" hidden="1">
              <a:extLst>
                <a:ext uri="{63B3BB69-23CF-44E3-9099-C40C66FF867C}">
                  <a14:compatExt spid="_x0000_s29764"/>
                </a:ext>
                <a:ext uri="{FF2B5EF4-FFF2-40B4-BE49-F238E27FC236}">
                  <a16:creationId xmlns:a16="http://schemas.microsoft.com/office/drawing/2014/main" id="{00000000-0008-0000-1C00-00004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176</xdr:row>
          <xdr:rowOff>22860</xdr:rowOff>
        </xdr:from>
        <xdr:to>
          <xdr:col>7</xdr:col>
          <xdr:colOff>297180</xdr:colOff>
          <xdr:row>177</xdr:row>
          <xdr:rowOff>7620</xdr:rowOff>
        </xdr:to>
        <xdr:sp macro="" textlink="">
          <xdr:nvSpPr>
            <xdr:cNvPr id="29765" name="Check Box 69" hidden="1">
              <a:extLst>
                <a:ext uri="{63B3BB69-23CF-44E3-9099-C40C66FF867C}">
                  <a14:compatExt spid="_x0000_s29765"/>
                </a:ext>
                <a:ext uri="{FF2B5EF4-FFF2-40B4-BE49-F238E27FC236}">
                  <a16:creationId xmlns:a16="http://schemas.microsoft.com/office/drawing/2014/main" id="{00000000-0008-0000-1C00-00004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180</xdr:row>
          <xdr:rowOff>22860</xdr:rowOff>
        </xdr:from>
        <xdr:to>
          <xdr:col>7</xdr:col>
          <xdr:colOff>297180</xdr:colOff>
          <xdr:row>181</xdr:row>
          <xdr:rowOff>7620</xdr:rowOff>
        </xdr:to>
        <xdr:sp macro="" textlink="">
          <xdr:nvSpPr>
            <xdr:cNvPr id="29766" name="Check Box 70" hidden="1">
              <a:extLst>
                <a:ext uri="{63B3BB69-23CF-44E3-9099-C40C66FF867C}">
                  <a14:compatExt spid="_x0000_s29766"/>
                </a:ext>
                <a:ext uri="{FF2B5EF4-FFF2-40B4-BE49-F238E27FC236}">
                  <a16:creationId xmlns:a16="http://schemas.microsoft.com/office/drawing/2014/main" id="{00000000-0008-0000-1C00-00004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184</xdr:row>
          <xdr:rowOff>22860</xdr:rowOff>
        </xdr:from>
        <xdr:to>
          <xdr:col>7</xdr:col>
          <xdr:colOff>297180</xdr:colOff>
          <xdr:row>185</xdr:row>
          <xdr:rowOff>7620</xdr:rowOff>
        </xdr:to>
        <xdr:sp macro="" textlink="">
          <xdr:nvSpPr>
            <xdr:cNvPr id="29767" name="Check Box 71" hidden="1">
              <a:extLst>
                <a:ext uri="{63B3BB69-23CF-44E3-9099-C40C66FF867C}">
                  <a14:compatExt spid="_x0000_s29767"/>
                </a:ext>
                <a:ext uri="{FF2B5EF4-FFF2-40B4-BE49-F238E27FC236}">
                  <a16:creationId xmlns:a16="http://schemas.microsoft.com/office/drawing/2014/main" id="{00000000-0008-0000-1C00-00004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188</xdr:row>
          <xdr:rowOff>22860</xdr:rowOff>
        </xdr:from>
        <xdr:to>
          <xdr:col>7</xdr:col>
          <xdr:colOff>297180</xdr:colOff>
          <xdr:row>189</xdr:row>
          <xdr:rowOff>7620</xdr:rowOff>
        </xdr:to>
        <xdr:sp macro="" textlink="">
          <xdr:nvSpPr>
            <xdr:cNvPr id="29768" name="Check Box 72" hidden="1">
              <a:extLst>
                <a:ext uri="{63B3BB69-23CF-44E3-9099-C40C66FF867C}">
                  <a14:compatExt spid="_x0000_s29768"/>
                </a:ext>
                <a:ext uri="{FF2B5EF4-FFF2-40B4-BE49-F238E27FC236}">
                  <a16:creationId xmlns:a16="http://schemas.microsoft.com/office/drawing/2014/main" id="{00000000-0008-0000-1C00-00004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192</xdr:row>
          <xdr:rowOff>22860</xdr:rowOff>
        </xdr:from>
        <xdr:to>
          <xdr:col>7</xdr:col>
          <xdr:colOff>297180</xdr:colOff>
          <xdr:row>193</xdr:row>
          <xdr:rowOff>7620</xdr:rowOff>
        </xdr:to>
        <xdr:sp macro="" textlink="">
          <xdr:nvSpPr>
            <xdr:cNvPr id="29769" name="Check Box 73" hidden="1">
              <a:extLst>
                <a:ext uri="{63B3BB69-23CF-44E3-9099-C40C66FF867C}">
                  <a14:compatExt spid="_x0000_s29769"/>
                </a:ext>
                <a:ext uri="{FF2B5EF4-FFF2-40B4-BE49-F238E27FC236}">
                  <a16:creationId xmlns:a16="http://schemas.microsoft.com/office/drawing/2014/main" id="{00000000-0008-0000-1C00-00004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196</xdr:row>
          <xdr:rowOff>22860</xdr:rowOff>
        </xdr:from>
        <xdr:to>
          <xdr:col>7</xdr:col>
          <xdr:colOff>297180</xdr:colOff>
          <xdr:row>197</xdr:row>
          <xdr:rowOff>7620</xdr:rowOff>
        </xdr:to>
        <xdr:sp macro="" textlink="">
          <xdr:nvSpPr>
            <xdr:cNvPr id="29770" name="Check Box 74" hidden="1">
              <a:extLst>
                <a:ext uri="{63B3BB69-23CF-44E3-9099-C40C66FF867C}">
                  <a14:compatExt spid="_x0000_s29770"/>
                </a:ext>
                <a:ext uri="{FF2B5EF4-FFF2-40B4-BE49-F238E27FC236}">
                  <a16:creationId xmlns:a16="http://schemas.microsoft.com/office/drawing/2014/main" id="{00000000-0008-0000-1C00-00004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200</xdr:row>
          <xdr:rowOff>22860</xdr:rowOff>
        </xdr:from>
        <xdr:to>
          <xdr:col>7</xdr:col>
          <xdr:colOff>297180</xdr:colOff>
          <xdr:row>201</xdr:row>
          <xdr:rowOff>7620</xdr:rowOff>
        </xdr:to>
        <xdr:sp macro="" textlink="">
          <xdr:nvSpPr>
            <xdr:cNvPr id="29771" name="Check Box 75" hidden="1">
              <a:extLst>
                <a:ext uri="{63B3BB69-23CF-44E3-9099-C40C66FF867C}">
                  <a14:compatExt spid="_x0000_s29771"/>
                </a:ext>
                <a:ext uri="{FF2B5EF4-FFF2-40B4-BE49-F238E27FC236}">
                  <a16:creationId xmlns:a16="http://schemas.microsoft.com/office/drawing/2014/main" id="{00000000-0008-0000-1C00-00004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204</xdr:row>
          <xdr:rowOff>22860</xdr:rowOff>
        </xdr:from>
        <xdr:to>
          <xdr:col>7</xdr:col>
          <xdr:colOff>297180</xdr:colOff>
          <xdr:row>205</xdr:row>
          <xdr:rowOff>7620</xdr:rowOff>
        </xdr:to>
        <xdr:sp macro="" textlink="">
          <xdr:nvSpPr>
            <xdr:cNvPr id="29772" name="Check Box 76" hidden="1">
              <a:extLst>
                <a:ext uri="{63B3BB69-23CF-44E3-9099-C40C66FF867C}">
                  <a14:compatExt spid="_x0000_s29772"/>
                </a:ext>
                <a:ext uri="{FF2B5EF4-FFF2-40B4-BE49-F238E27FC236}">
                  <a16:creationId xmlns:a16="http://schemas.microsoft.com/office/drawing/2014/main" id="{00000000-0008-0000-1C00-00004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174</xdr:row>
          <xdr:rowOff>7620</xdr:rowOff>
        </xdr:from>
        <xdr:to>
          <xdr:col>7</xdr:col>
          <xdr:colOff>297180</xdr:colOff>
          <xdr:row>175</xdr:row>
          <xdr:rowOff>0</xdr:rowOff>
        </xdr:to>
        <xdr:sp macro="" textlink="">
          <xdr:nvSpPr>
            <xdr:cNvPr id="29773" name="Check Box 77" hidden="1">
              <a:extLst>
                <a:ext uri="{63B3BB69-23CF-44E3-9099-C40C66FF867C}">
                  <a14:compatExt spid="_x0000_s29773"/>
                </a:ext>
                <a:ext uri="{FF2B5EF4-FFF2-40B4-BE49-F238E27FC236}">
                  <a16:creationId xmlns:a16="http://schemas.microsoft.com/office/drawing/2014/main" id="{00000000-0008-0000-1C00-00004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178</xdr:row>
          <xdr:rowOff>7620</xdr:rowOff>
        </xdr:from>
        <xdr:to>
          <xdr:col>7</xdr:col>
          <xdr:colOff>297180</xdr:colOff>
          <xdr:row>179</xdr:row>
          <xdr:rowOff>0</xdr:rowOff>
        </xdr:to>
        <xdr:sp macro="" textlink="">
          <xdr:nvSpPr>
            <xdr:cNvPr id="29774" name="Check Box 78" hidden="1">
              <a:extLst>
                <a:ext uri="{63B3BB69-23CF-44E3-9099-C40C66FF867C}">
                  <a14:compatExt spid="_x0000_s29774"/>
                </a:ext>
                <a:ext uri="{FF2B5EF4-FFF2-40B4-BE49-F238E27FC236}">
                  <a16:creationId xmlns:a16="http://schemas.microsoft.com/office/drawing/2014/main" id="{00000000-0008-0000-1C00-00004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182</xdr:row>
          <xdr:rowOff>7620</xdr:rowOff>
        </xdr:from>
        <xdr:to>
          <xdr:col>7</xdr:col>
          <xdr:colOff>297180</xdr:colOff>
          <xdr:row>183</xdr:row>
          <xdr:rowOff>0</xdr:rowOff>
        </xdr:to>
        <xdr:sp macro="" textlink="">
          <xdr:nvSpPr>
            <xdr:cNvPr id="29775" name="Check Box 79" hidden="1">
              <a:extLst>
                <a:ext uri="{63B3BB69-23CF-44E3-9099-C40C66FF867C}">
                  <a14:compatExt spid="_x0000_s29775"/>
                </a:ext>
                <a:ext uri="{FF2B5EF4-FFF2-40B4-BE49-F238E27FC236}">
                  <a16:creationId xmlns:a16="http://schemas.microsoft.com/office/drawing/2014/main" id="{00000000-0008-0000-1C00-00004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186</xdr:row>
          <xdr:rowOff>7620</xdr:rowOff>
        </xdr:from>
        <xdr:to>
          <xdr:col>7</xdr:col>
          <xdr:colOff>297180</xdr:colOff>
          <xdr:row>187</xdr:row>
          <xdr:rowOff>0</xdr:rowOff>
        </xdr:to>
        <xdr:sp macro="" textlink="">
          <xdr:nvSpPr>
            <xdr:cNvPr id="29776" name="Check Box 80" hidden="1">
              <a:extLst>
                <a:ext uri="{63B3BB69-23CF-44E3-9099-C40C66FF867C}">
                  <a14:compatExt spid="_x0000_s29776"/>
                </a:ext>
                <a:ext uri="{FF2B5EF4-FFF2-40B4-BE49-F238E27FC236}">
                  <a16:creationId xmlns:a16="http://schemas.microsoft.com/office/drawing/2014/main" id="{00000000-0008-0000-1C00-00005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190</xdr:row>
          <xdr:rowOff>7620</xdr:rowOff>
        </xdr:from>
        <xdr:to>
          <xdr:col>7</xdr:col>
          <xdr:colOff>297180</xdr:colOff>
          <xdr:row>191</xdr:row>
          <xdr:rowOff>0</xdr:rowOff>
        </xdr:to>
        <xdr:sp macro="" textlink="">
          <xdr:nvSpPr>
            <xdr:cNvPr id="29777" name="Check Box 81" hidden="1">
              <a:extLst>
                <a:ext uri="{63B3BB69-23CF-44E3-9099-C40C66FF867C}">
                  <a14:compatExt spid="_x0000_s29777"/>
                </a:ext>
                <a:ext uri="{FF2B5EF4-FFF2-40B4-BE49-F238E27FC236}">
                  <a16:creationId xmlns:a16="http://schemas.microsoft.com/office/drawing/2014/main" id="{00000000-0008-0000-1C00-00005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194</xdr:row>
          <xdr:rowOff>7620</xdr:rowOff>
        </xdr:from>
        <xdr:to>
          <xdr:col>7</xdr:col>
          <xdr:colOff>297180</xdr:colOff>
          <xdr:row>195</xdr:row>
          <xdr:rowOff>0</xdr:rowOff>
        </xdr:to>
        <xdr:sp macro="" textlink="">
          <xdr:nvSpPr>
            <xdr:cNvPr id="29778" name="Check Box 82" hidden="1">
              <a:extLst>
                <a:ext uri="{63B3BB69-23CF-44E3-9099-C40C66FF867C}">
                  <a14:compatExt spid="_x0000_s29778"/>
                </a:ext>
                <a:ext uri="{FF2B5EF4-FFF2-40B4-BE49-F238E27FC236}">
                  <a16:creationId xmlns:a16="http://schemas.microsoft.com/office/drawing/2014/main" id="{00000000-0008-0000-1C00-00005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198</xdr:row>
          <xdr:rowOff>7620</xdr:rowOff>
        </xdr:from>
        <xdr:to>
          <xdr:col>7</xdr:col>
          <xdr:colOff>297180</xdr:colOff>
          <xdr:row>199</xdr:row>
          <xdr:rowOff>0</xdr:rowOff>
        </xdr:to>
        <xdr:sp macro="" textlink="">
          <xdr:nvSpPr>
            <xdr:cNvPr id="29779" name="Check Box 83" hidden="1">
              <a:extLst>
                <a:ext uri="{63B3BB69-23CF-44E3-9099-C40C66FF867C}">
                  <a14:compatExt spid="_x0000_s29779"/>
                </a:ext>
                <a:ext uri="{FF2B5EF4-FFF2-40B4-BE49-F238E27FC236}">
                  <a16:creationId xmlns:a16="http://schemas.microsoft.com/office/drawing/2014/main" id="{00000000-0008-0000-1C00-00005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202</xdr:row>
          <xdr:rowOff>7620</xdr:rowOff>
        </xdr:from>
        <xdr:to>
          <xdr:col>7</xdr:col>
          <xdr:colOff>297180</xdr:colOff>
          <xdr:row>203</xdr:row>
          <xdr:rowOff>0</xdr:rowOff>
        </xdr:to>
        <xdr:sp macro="" textlink="">
          <xdr:nvSpPr>
            <xdr:cNvPr id="29780" name="Check Box 84" hidden="1">
              <a:extLst>
                <a:ext uri="{63B3BB69-23CF-44E3-9099-C40C66FF867C}">
                  <a14:compatExt spid="_x0000_s29780"/>
                </a:ext>
                <a:ext uri="{FF2B5EF4-FFF2-40B4-BE49-F238E27FC236}">
                  <a16:creationId xmlns:a16="http://schemas.microsoft.com/office/drawing/2014/main" id="{00000000-0008-0000-1C00-00005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216</xdr:row>
          <xdr:rowOff>22860</xdr:rowOff>
        </xdr:from>
        <xdr:to>
          <xdr:col>7</xdr:col>
          <xdr:colOff>297180</xdr:colOff>
          <xdr:row>217</xdr:row>
          <xdr:rowOff>7620</xdr:rowOff>
        </xdr:to>
        <xdr:sp macro="" textlink="">
          <xdr:nvSpPr>
            <xdr:cNvPr id="29781" name="Check Box 85" hidden="1">
              <a:extLst>
                <a:ext uri="{63B3BB69-23CF-44E3-9099-C40C66FF867C}">
                  <a14:compatExt spid="_x0000_s29781"/>
                </a:ext>
                <a:ext uri="{FF2B5EF4-FFF2-40B4-BE49-F238E27FC236}">
                  <a16:creationId xmlns:a16="http://schemas.microsoft.com/office/drawing/2014/main" id="{00000000-0008-0000-1C00-00005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218</xdr:row>
          <xdr:rowOff>7620</xdr:rowOff>
        </xdr:from>
        <xdr:to>
          <xdr:col>7</xdr:col>
          <xdr:colOff>297180</xdr:colOff>
          <xdr:row>219</xdr:row>
          <xdr:rowOff>0</xdr:rowOff>
        </xdr:to>
        <xdr:sp macro="" textlink="">
          <xdr:nvSpPr>
            <xdr:cNvPr id="29782" name="Check Box 86" hidden="1">
              <a:extLst>
                <a:ext uri="{63B3BB69-23CF-44E3-9099-C40C66FF867C}">
                  <a14:compatExt spid="_x0000_s29782"/>
                </a:ext>
                <a:ext uri="{FF2B5EF4-FFF2-40B4-BE49-F238E27FC236}">
                  <a16:creationId xmlns:a16="http://schemas.microsoft.com/office/drawing/2014/main" id="{00000000-0008-0000-1C00-00005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220</xdr:row>
          <xdr:rowOff>22860</xdr:rowOff>
        </xdr:from>
        <xdr:to>
          <xdr:col>7</xdr:col>
          <xdr:colOff>297180</xdr:colOff>
          <xdr:row>221</xdr:row>
          <xdr:rowOff>7620</xdr:rowOff>
        </xdr:to>
        <xdr:sp macro="" textlink="">
          <xdr:nvSpPr>
            <xdr:cNvPr id="29783" name="Check Box 87" hidden="1">
              <a:extLst>
                <a:ext uri="{63B3BB69-23CF-44E3-9099-C40C66FF867C}">
                  <a14:compatExt spid="_x0000_s29783"/>
                </a:ext>
                <a:ext uri="{FF2B5EF4-FFF2-40B4-BE49-F238E27FC236}">
                  <a16:creationId xmlns:a16="http://schemas.microsoft.com/office/drawing/2014/main" id="{00000000-0008-0000-1C00-00005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222</xdr:row>
          <xdr:rowOff>7620</xdr:rowOff>
        </xdr:from>
        <xdr:to>
          <xdr:col>7</xdr:col>
          <xdr:colOff>297180</xdr:colOff>
          <xdr:row>223</xdr:row>
          <xdr:rowOff>0</xdr:rowOff>
        </xdr:to>
        <xdr:sp macro="" textlink="">
          <xdr:nvSpPr>
            <xdr:cNvPr id="29784" name="Check Box 88" hidden="1">
              <a:extLst>
                <a:ext uri="{63B3BB69-23CF-44E3-9099-C40C66FF867C}">
                  <a14:compatExt spid="_x0000_s29784"/>
                </a:ext>
                <a:ext uri="{FF2B5EF4-FFF2-40B4-BE49-F238E27FC236}">
                  <a16:creationId xmlns:a16="http://schemas.microsoft.com/office/drawing/2014/main" id="{00000000-0008-0000-1C00-00005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224</xdr:row>
          <xdr:rowOff>22860</xdr:rowOff>
        </xdr:from>
        <xdr:to>
          <xdr:col>7</xdr:col>
          <xdr:colOff>297180</xdr:colOff>
          <xdr:row>225</xdr:row>
          <xdr:rowOff>7620</xdr:rowOff>
        </xdr:to>
        <xdr:sp macro="" textlink="">
          <xdr:nvSpPr>
            <xdr:cNvPr id="29785" name="Check Box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1C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228</xdr:row>
          <xdr:rowOff>22860</xdr:rowOff>
        </xdr:from>
        <xdr:to>
          <xdr:col>7</xdr:col>
          <xdr:colOff>297180</xdr:colOff>
          <xdr:row>229</xdr:row>
          <xdr:rowOff>7620</xdr:rowOff>
        </xdr:to>
        <xdr:sp macro="" textlink="">
          <xdr:nvSpPr>
            <xdr:cNvPr id="29786" name="Check Box 90" hidden="1">
              <a:extLst>
                <a:ext uri="{63B3BB69-23CF-44E3-9099-C40C66FF867C}">
                  <a14:compatExt spid="_x0000_s29786"/>
                </a:ext>
                <a:ext uri="{FF2B5EF4-FFF2-40B4-BE49-F238E27FC236}">
                  <a16:creationId xmlns:a16="http://schemas.microsoft.com/office/drawing/2014/main" id="{00000000-0008-0000-1C00-00005A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232</xdr:row>
          <xdr:rowOff>22860</xdr:rowOff>
        </xdr:from>
        <xdr:to>
          <xdr:col>7</xdr:col>
          <xdr:colOff>297180</xdr:colOff>
          <xdr:row>233</xdr:row>
          <xdr:rowOff>7620</xdr:rowOff>
        </xdr:to>
        <xdr:sp macro="" textlink="">
          <xdr:nvSpPr>
            <xdr:cNvPr id="29787" name="Check Box 91" hidden="1">
              <a:extLst>
                <a:ext uri="{63B3BB69-23CF-44E3-9099-C40C66FF867C}">
                  <a14:compatExt spid="_x0000_s29787"/>
                </a:ext>
                <a:ext uri="{FF2B5EF4-FFF2-40B4-BE49-F238E27FC236}">
                  <a16:creationId xmlns:a16="http://schemas.microsoft.com/office/drawing/2014/main" id="{00000000-0008-0000-1C00-00005B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236</xdr:row>
          <xdr:rowOff>22860</xdr:rowOff>
        </xdr:from>
        <xdr:to>
          <xdr:col>7</xdr:col>
          <xdr:colOff>297180</xdr:colOff>
          <xdr:row>237</xdr:row>
          <xdr:rowOff>7620</xdr:rowOff>
        </xdr:to>
        <xdr:sp macro="" textlink="">
          <xdr:nvSpPr>
            <xdr:cNvPr id="29788" name="Check Box 92" hidden="1">
              <a:extLst>
                <a:ext uri="{63B3BB69-23CF-44E3-9099-C40C66FF867C}">
                  <a14:compatExt spid="_x0000_s29788"/>
                </a:ext>
                <a:ext uri="{FF2B5EF4-FFF2-40B4-BE49-F238E27FC236}">
                  <a16:creationId xmlns:a16="http://schemas.microsoft.com/office/drawing/2014/main" id="{00000000-0008-0000-1C00-00005C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240</xdr:row>
          <xdr:rowOff>22860</xdr:rowOff>
        </xdr:from>
        <xdr:to>
          <xdr:col>7</xdr:col>
          <xdr:colOff>297180</xdr:colOff>
          <xdr:row>241</xdr:row>
          <xdr:rowOff>7620</xdr:rowOff>
        </xdr:to>
        <xdr:sp macro="" textlink="">
          <xdr:nvSpPr>
            <xdr:cNvPr id="29789" name="Check Box 93" hidden="1">
              <a:extLst>
                <a:ext uri="{63B3BB69-23CF-44E3-9099-C40C66FF867C}">
                  <a14:compatExt spid="_x0000_s29789"/>
                </a:ext>
                <a:ext uri="{FF2B5EF4-FFF2-40B4-BE49-F238E27FC236}">
                  <a16:creationId xmlns:a16="http://schemas.microsoft.com/office/drawing/2014/main" id="{00000000-0008-0000-1C00-00005D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244</xdr:row>
          <xdr:rowOff>22860</xdr:rowOff>
        </xdr:from>
        <xdr:to>
          <xdr:col>7</xdr:col>
          <xdr:colOff>297180</xdr:colOff>
          <xdr:row>245</xdr:row>
          <xdr:rowOff>7620</xdr:rowOff>
        </xdr:to>
        <xdr:sp macro="" textlink="">
          <xdr:nvSpPr>
            <xdr:cNvPr id="29790" name="Check Box 94" hidden="1">
              <a:extLst>
                <a:ext uri="{63B3BB69-23CF-44E3-9099-C40C66FF867C}">
                  <a14:compatExt spid="_x0000_s29790"/>
                </a:ext>
                <a:ext uri="{FF2B5EF4-FFF2-40B4-BE49-F238E27FC236}">
                  <a16:creationId xmlns:a16="http://schemas.microsoft.com/office/drawing/2014/main" id="{00000000-0008-0000-1C00-00005E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248</xdr:row>
          <xdr:rowOff>22860</xdr:rowOff>
        </xdr:from>
        <xdr:to>
          <xdr:col>7</xdr:col>
          <xdr:colOff>297180</xdr:colOff>
          <xdr:row>249</xdr:row>
          <xdr:rowOff>7620</xdr:rowOff>
        </xdr:to>
        <xdr:sp macro="" textlink="">
          <xdr:nvSpPr>
            <xdr:cNvPr id="29791" name="Check Box 95" hidden="1">
              <a:extLst>
                <a:ext uri="{63B3BB69-23CF-44E3-9099-C40C66FF867C}">
                  <a14:compatExt spid="_x0000_s29791"/>
                </a:ext>
                <a:ext uri="{FF2B5EF4-FFF2-40B4-BE49-F238E27FC236}">
                  <a16:creationId xmlns:a16="http://schemas.microsoft.com/office/drawing/2014/main" id="{00000000-0008-0000-1C00-00005F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252</xdr:row>
          <xdr:rowOff>22860</xdr:rowOff>
        </xdr:from>
        <xdr:to>
          <xdr:col>7</xdr:col>
          <xdr:colOff>297180</xdr:colOff>
          <xdr:row>253</xdr:row>
          <xdr:rowOff>7620</xdr:rowOff>
        </xdr:to>
        <xdr:sp macro="" textlink="">
          <xdr:nvSpPr>
            <xdr:cNvPr id="29792" name="Check Box 96" hidden="1">
              <a:extLst>
                <a:ext uri="{63B3BB69-23CF-44E3-9099-C40C66FF867C}">
                  <a14:compatExt spid="_x0000_s29792"/>
                </a:ext>
                <a:ext uri="{FF2B5EF4-FFF2-40B4-BE49-F238E27FC236}">
                  <a16:creationId xmlns:a16="http://schemas.microsoft.com/office/drawing/2014/main" id="{00000000-0008-0000-1C00-000060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256</xdr:row>
          <xdr:rowOff>22860</xdr:rowOff>
        </xdr:from>
        <xdr:to>
          <xdr:col>7</xdr:col>
          <xdr:colOff>297180</xdr:colOff>
          <xdr:row>257</xdr:row>
          <xdr:rowOff>7620</xdr:rowOff>
        </xdr:to>
        <xdr:sp macro="" textlink="">
          <xdr:nvSpPr>
            <xdr:cNvPr id="29793" name="Check Box 97" hidden="1">
              <a:extLst>
                <a:ext uri="{63B3BB69-23CF-44E3-9099-C40C66FF867C}">
                  <a14:compatExt spid="_x0000_s29793"/>
                </a:ext>
                <a:ext uri="{FF2B5EF4-FFF2-40B4-BE49-F238E27FC236}">
                  <a16:creationId xmlns:a16="http://schemas.microsoft.com/office/drawing/2014/main" id="{00000000-0008-0000-1C00-00006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226</xdr:row>
          <xdr:rowOff>7620</xdr:rowOff>
        </xdr:from>
        <xdr:to>
          <xdr:col>7</xdr:col>
          <xdr:colOff>297180</xdr:colOff>
          <xdr:row>227</xdr:row>
          <xdr:rowOff>0</xdr:rowOff>
        </xdr:to>
        <xdr:sp macro="" textlink="">
          <xdr:nvSpPr>
            <xdr:cNvPr id="29794" name="Check Box 98" hidden="1">
              <a:extLst>
                <a:ext uri="{63B3BB69-23CF-44E3-9099-C40C66FF867C}">
                  <a14:compatExt spid="_x0000_s29794"/>
                </a:ext>
                <a:ext uri="{FF2B5EF4-FFF2-40B4-BE49-F238E27FC236}">
                  <a16:creationId xmlns:a16="http://schemas.microsoft.com/office/drawing/2014/main" id="{00000000-0008-0000-1C00-00006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230</xdr:row>
          <xdr:rowOff>7620</xdr:rowOff>
        </xdr:from>
        <xdr:to>
          <xdr:col>7</xdr:col>
          <xdr:colOff>297180</xdr:colOff>
          <xdr:row>231</xdr:row>
          <xdr:rowOff>0</xdr:rowOff>
        </xdr:to>
        <xdr:sp macro="" textlink="">
          <xdr:nvSpPr>
            <xdr:cNvPr id="29795" name="Check Box 99" hidden="1">
              <a:extLst>
                <a:ext uri="{63B3BB69-23CF-44E3-9099-C40C66FF867C}">
                  <a14:compatExt spid="_x0000_s29795"/>
                </a:ext>
                <a:ext uri="{FF2B5EF4-FFF2-40B4-BE49-F238E27FC236}">
                  <a16:creationId xmlns:a16="http://schemas.microsoft.com/office/drawing/2014/main" id="{00000000-0008-0000-1C00-00006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234</xdr:row>
          <xdr:rowOff>7620</xdr:rowOff>
        </xdr:from>
        <xdr:to>
          <xdr:col>7</xdr:col>
          <xdr:colOff>297180</xdr:colOff>
          <xdr:row>235</xdr:row>
          <xdr:rowOff>0</xdr:rowOff>
        </xdr:to>
        <xdr:sp macro="" textlink="">
          <xdr:nvSpPr>
            <xdr:cNvPr id="29796" name="Check Box 100" hidden="1">
              <a:extLst>
                <a:ext uri="{63B3BB69-23CF-44E3-9099-C40C66FF867C}">
                  <a14:compatExt spid="_x0000_s29796"/>
                </a:ext>
                <a:ext uri="{FF2B5EF4-FFF2-40B4-BE49-F238E27FC236}">
                  <a16:creationId xmlns:a16="http://schemas.microsoft.com/office/drawing/2014/main" id="{00000000-0008-0000-1C00-00006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238</xdr:row>
          <xdr:rowOff>7620</xdr:rowOff>
        </xdr:from>
        <xdr:to>
          <xdr:col>7</xdr:col>
          <xdr:colOff>297180</xdr:colOff>
          <xdr:row>239</xdr:row>
          <xdr:rowOff>0</xdr:rowOff>
        </xdr:to>
        <xdr:sp macro="" textlink="">
          <xdr:nvSpPr>
            <xdr:cNvPr id="29797" name="Check Box 101" hidden="1">
              <a:extLst>
                <a:ext uri="{63B3BB69-23CF-44E3-9099-C40C66FF867C}">
                  <a14:compatExt spid="_x0000_s29797"/>
                </a:ext>
                <a:ext uri="{FF2B5EF4-FFF2-40B4-BE49-F238E27FC236}">
                  <a16:creationId xmlns:a16="http://schemas.microsoft.com/office/drawing/2014/main" id="{00000000-0008-0000-1C00-000065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242</xdr:row>
          <xdr:rowOff>7620</xdr:rowOff>
        </xdr:from>
        <xdr:to>
          <xdr:col>7</xdr:col>
          <xdr:colOff>297180</xdr:colOff>
          <xdr:row>243</xdr:row>
          <xdr:rowOff>0</xdr:rowOff>
        </xdr:to>
        <xdr:sp macro="" textlink="">
          <xdr:nvSpPr>
            <xdr:cNvPr id="29798" name="Check Box 102" hidden="1">
              <a:extLst>
                <a:ext uri="{63B3BB69-23CF-44E3-9099-C40C66FF867C}">
                  <a14:compatExt spid="_x0000_s29798"/>
                </a:ext>
                <a:ext uri="{FF2B5EF4-FFF2-40B4-BE49-F238E27FC236}">
                  <a16:creationId xmlns:a16="http://schemas.microsoft.com/office/drawing/2014/main" id="{00000000-0008-0000-1C00-000066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246</xdr:row>
          <xdr:rowOff>7620</xdr:rowOff>
        </xdr:from>
        <xdr:to>
          <xdr:col>7</xdr:col>
          <xdr:colOff>297180</xdr:colOff>
          <xdr:row>247</xdr:row>
          <xdr:rowOff>0</xdr:rowOff>
        </xdr:to>
        <xdr:sp macro="" textlink="">
          <xdr:nvSpPr>
            <xdr:cNvPr id="29799" name="Check Box 103" hidden="1">
              <a:extLst>
                <a:ext uri="{63B3BB69-23CF-44E3-9099-C40C66FF867C}">
                  <a14:compatExt spid="_x0000_s29799"/>
                </a:ext>
                <a:ext uri="{FF2B5EF4-FFF2-40B4-BE49-F238E27FC236}">
                  <a16:creationId xmlns:a16="http://schemas.microsoft.com/office/drawing/2014/main" id="{00000000-0008-0000-1C00-000067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250</xdr:row>
          <xdr:rowOff>7620</xdr:rowOff>
        </xdr:from>
        <xdr:to>
          <xdr:col>7</xdr:col>
          <xdr:colOff>297180</xdr:colOff>
          <xdr:row>251</xdr:row>
          <xdr:rowOff>0</xdr:rowOff>
        </xdr:to>
        <xdr:sp macro="" textlink="">
          <xdr:nvSpPr>
            <xdr:cNvPr id="29800" name="Check Box 104" hidden="1">
              <a:extLst>
                <a:ext uri="{63B3BB69-23CF-44E3-9099-C40C66FF867C}">
                  <a14:compatExt spid="_x0000_s29800"/>
                </a:ext>
                <a:ext uri="{FF2B5EF4-FFF2-40B4-BE49-F238E27FC236}">
                  <a16:creationId xmlns:a16="http://schemas.microsoft.com/office/drawing/2014/main" id="{00000000-0008-0000-1C00-000068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45720</xdr:colOff>
          <xdr:row>254</xdr:row>
          <xdr:rowOff>7620</xdr:rowOff>
        </xdr:from>
        <xdr:to>
          <xdr:col>7</xdr:col>
          <xdr:colOff>297180</xdr:colOff>
          <xdr:row>255</xdr:row>
          <xdr:rowOff>0</xdr:rowOff>
        </xdr:to>
        <xdr:sp macro="" textlink="">
          <xdr:nvSpPr>
            <xdr:cNvPr id="29801" name="Check Box 105" hidden="1">
              <a:extLst>
                <a:ext uri="{63B3BB69-23CF-44E3-9099-C40C66FF867C}">
                  <a14:compatExt spid="_x0000_s29801"/>
                </a:ext>
                <a:ext uri="{FF2B5EF4-FFF2-40B4-BE49-F238E27FC236}">
                  <a16:creationId xmlns:a16="http://schemas.microsoft.com/office/drawing/2014/main" id="{00000000-0008-0000-1C00-00006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1736912</xdr:colOff>
      <xdr:row>13</xdr:row>
      <xdr:rowOff>168088</xdr:rowOff>
    </xdr:from>
    <xdr:to>
      <xdr:col>9</xdr:col>
      <xdr:colOff>1333501</xdr:colOff>
      <xdr:row>18</xdr:row>
      <xdr:rowOff>156882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6137462" y="2701738"/>
          <a:ext cx="4882964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29</xdr:row>
      <xdr:rowOff>123183</xdr:rowOff>
    </xdr:from>
    <xdr:to>
      <xdr:col>10</xdr:col>
      <xdr:colOff>22411</xdr:colOff>
      <xdr:row>34</xdr:row>
      <xdr:rowOff>111977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6308911" y="5703712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80</xdr:row>
      <xdr:rowOff>168086</xdr:rowOff>
    </xdr:from>
    <xdr:to>
      <xdr:col>10</xdr:col>
      <xdr:colOff>33617</xdr:colOff>
      <xdr:row>85</xdr:row>
      <xdr:rowOff>156880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320117" y="15464115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71</xdr:row>
      <xdr:rowOff>185080</xdr:rowOff>
    </xdr:from>
    <xdr:to>
      <xdr:col>10</xdr:col>
      <xdr:colOff>22411</xdr:colOff>
      <xdr:row>76</xdr:row>
      <xdr:rowOff>173874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6308351" y="13767730"/>
          <a:ext cx="4877360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145676</xdr:colOff>
      <xdr:row>70</xdr:row>
      <xdr:rowOff>156883</xdr:rowOff>
    </xdr:from>
    <xdr:to>
      <xdr:col>10</xdr:col>
      <xdr:colOff>22411</xdr:colOff>
      <xdr:row>75</xdr:row>
      <xdr:rowOff>145677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6308911" y="13547912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156882</xdr:colOff>
      <xdr:row>131</xdr:row>
      <xdr:rowOff>145673</xdr:rowOff>
    </xdr:from>
    <xdr:to>
      <xdr:col>10</xdr:col>
      <xdr:colOff>33617</xdr:colOff>
      <xdr:row>136</xdr:row>
      <xdr:rowOff>134467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6320117" y="25157202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64</xdr:row>
      <xdr:rowOff>56029</xdr:rowOff>
    </xdr:from>
    <xdr:to>
      <xdr:col>10</xdr:col>
      <xdr:colOff>67235</xdr:colOff>
      <xdr:row>69</xdr:row>
      <xdr:rowOff>44823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6353735" y="12304058"/>
          <a:ext cx="4874559" cy="941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2800">
              <a:latin typeface="HG丸ｺﾞｼｯｸM-PRO" pitchFamily="50" charset="-128"/>
              <a:ea typeface="HG丸ｺﾞｼｯｸM-PRO" pitchFamily="50" charset="-128"/>
            </a:rPr>
            <a:t>＊＊＊ 以下，余白 ＊＊＊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" Type="http://schemas.openxmlformats.org/officeDocument/2006/relationships/printerSettings" Target="../printerSettings/printerSettings27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2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/Relationships>
</file>

<file path=xl/worksheets/_rels/sheet2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91.xml"/><Relationship Id="rId21" Type="http://schemas.openxmlformats.org/officeDocument/2006/relationships/ctrlProp" Target="../ctrlProps/ctrlProp186.xml"/><Relationship Id="rId42" Type="http://schemas.openxmlformats.org/officeDocument/2006/relationships/ctrlProp" Target="../ctrlProps/ctrlProp207.xml"/><Relationship Id="rId47" Type="http://schemas.openxmlformats.org/officeDocument/2006/relationships/ctrlProp" Target="../ctrlProps/ctrlProp212.xml"/><Relationship Id="rId63" Type="http://schemas.openxmlformats.org/officeDocument/2006/relationships/ctrlProp" Target="../ctrlProps/ctrlProp228.xml"/><Relationship Id="rId68" Type="http://schemas.openxmlformats.org/officeDocument/2006/relationships/ctrlProp" Target="../ctrlProps/ctrlProp233.xml"/><Relationship Id="rId84" Type="http://schemas.openxmlformats.org/officeDocument/2006/relationships/ctrlProp" Target="../ctrlProps/ctrlProp249.xml"/><Relationship Id="rId89" Type="http://schemas.openxmlformats.org/officeDocument/2006/relationships/ctrlProp" Target="../ctrlProps/ctrlProp254.xml"/><Relationship Id="rId16" Type="http://schemas.openxmlformats.org/officeDocument/2006/relationships/ctrlProp" Target="../ctrlProps/ctrlProp181.xml"/><Relationship Id="rId107" Type="http://schemas.openxmlformats.org/officeDocument/2006/relationships/ctrlProp" Target="../ctrlProps/ctrlProp272.xml"/><Relationship Id="rId11" Type="http://schemas.openxmlformats.org/officeDocument/2006/relationships/ctrlProp" Target="../ctrlProps/ctrlProp176.xml"/><Relationship Id="rId32" Type="http://schemas.openxmlformats.org/officeDocument/2006/relationships/ctrlProp" Target="../ctrlProps/ctrlProp197.xml"/><Relationship Id="rId37" Type="http://schemas.openxmlformats.org/officeDocument/2006/relationships/ctrlProp" Target="../ctrlProps/ctrlProp202.xml"/><Relationship Id="rId53" Type="http://schemas.openxmlformats.org/officeDocument/2006/relationships/ctrlProp" Target="../ctrlProps/ctrlProp218.xml"/><Relationship Id="rId58" Type="http://schemas.openxmlformats.org/officeDocument/2006/relationships/ctrlProp" Target="../ctrlProps/ctrlProp223.xml"/><Relationship Id="rId74" Type="http://schemas.openxmlformats.org/officeDocument/2006/relationships/ctrlProp" Target="../ctrlProps/ctrlProp239.xml"/><Relationship Id="rId79" Type="http://schemas.openxmlformats.org/officeDocument/2006/relationships/ctrlProp" Target="../ctrlProps/ctrlProp244.xml"/><Relationship Id="rId102" Type="http://schemas.openxmlformats.org/officeDocument/2006/relationships/ctrlProp" Target="../ctrlProps/ctrlProp267.xml"/><Relationship Id="rId5" Type="http://schemas.openxmlformats.org/officeDocument/2006/relationships/ctrlProp" Target="../ctrlProps/ctrlProp170.xml"/><Relationship Id="rId90" Type="http://schemas.openxmlformats.org/officeDocument/2006/relationships/ctrlProp" Target="../ctrlProps/ctrlProp255.xml"/><Relationship Id="rId95" Type="http://schemas.openxmlformats.org/officeDocument/2006/relationships/ctrlProp" Target="../ctrlProps/ctrlProp260.xml"/><Relationship Id="rId22" Type="http://schemas.openxmlformats.org/officeDocument/2006/relationships/ctrlProp" Target="../ctrlProps/ctrlProp187.xml"/><Relationship Id="rId27" Type="http://schemas.openxmlformats.org/officeDocument/2006/relationships/ctrlProp" Target="../ctrlProps/ctrlProp192.xml"/><Relationship Id="rId43" Type="http://schemas.openxmlformats.org/officeDocument/2006/relationships/ctrlProp" Target="../ctrlProps/ctrlProp208.xml"/><Relationship Id="rId48" Type="http://schemas.openxmlformats.org/officeDocument/2006/relationships/ctrlProp" Target="../ctrlProps/ctrlProp213.xml"/><Relationship Id="rId64" Type="http://schemas.openxmlformats.org/officeDocument/2006/relationships/ctrlProp" Target="../ctrlProps/ctrlProp229.xml"/><Relationship Id="rId69" Type="http://schemas.openxmlformats.org/officeDocument/2006/relationships/ctrlProp" Target="../ctrlProps/ctrlProp234.xml"/><Relationship Id="rId80" Type="http://schemas.openxmlformats.org/officeDocument/2006/relationships/ctrlProp" Target="../ctrlProps/ctrlProp245.xml"/><Relationship Id="rId85" Type="http://schemas.openxmlformats.org/officeDocument/2006/relationships/ctrlProp" Target="../ctrlProps/ctrlProp250.xml"/><Relationship Id="rId12" Type="http://schemas.openxmlformats.org/officeDocument/2006/relationships/ctrlProp" Target="../ctrlProps/ctrlProp177.xml"/><Relationship Id="rId17" Type="http://schemas.openxmlformats.org/officeDocument/2006/relationships/ctrlProp" Target="../ctrlProps/ctrlProp182.xml"/><Relationship Id="rId33" Type="http://schemas.openxmlformats.org/officeDocument/2006/relationships/ctrlProp" Target="../ctrlProps/ctrlProp198.xml"/><Relationship Id="rId38" Type="http://schemas.openxmlformats.org/officeDocument/2006/relationships/ctrlProp" Target="../ctrlProps/ctrlProp203.xml"/><Relationship Id="rId59" Type="http://schemas.openxmlformats.org/officeDocument/2006/relationships/ctrlProp" Target="../ctrlProps/ctrlProp224.xml"/><Relationship Id="rId103" Type="http://schemas.openxmlformats.org/officeDocument/2006/relationships/ctrlProp" Target="../ctrlProps/ctrlProp268.xml"/><Relationship Id="rId108" Type="http://schemas.openxmlformats.org/officeDocument/2006/relationships/ctrlProp" Target="../ctrlProps/ctrlProp273.xml"/><Relationship Id="rId20" Type="http://schemas.openxmlformats.org/officeDocument/2006/relationships/ctrlProp" Target="../ctrlProps/ctrlProp185.xml"/><Relationship Id="rId41" Type="http://schemas.openxmlformats.org/officeDocument/2006/relationships/ctrlProp" Target="../ctrlProps/ctrlProp206.xml"/><Relationship Id="rId54" Type="http://schemas.openxmlformats.org/officeDocument/2006/relationships/ctrlProp" Target="../ctrlProps/ctrlProp219.xml"/><Relationship Id="rId62" Type="http://schemas.openxmlformats.org/officeDocument/2006/relationships/ctrlProp" Target="../ctrlProps/ctrlProp227.xml"/><Relationship Id="rId70" Type="http://schemas.openxmlformats.org/officeDocument/2006/relationships/ctrlProp" Target="../ctrlProps/ctrlProp235.xml"/><Relationship Id="rId75" Type="http://schemas.openxmlformats.org/officeDocument/2006/relationships/ctrlProp" Target="../ctrlProps/ctrlProp240.xml"/><Relationship Id="rId83" Type="http://schemas.openxmlformats.org/officeDocument/2006/relationships/ctrlProp" Target="../ctrlProps/ctrlProp248.xml"/><Relationship Id="rId88" Type="http://schemas.openxmlformats.org/officeDocument/2006/relationships/ctrlProp" Target="../ctrlProps/ctrlProp253.xml"/><Relationship Id="rId91" Type="http://schemas.openxmlformats.org/officeDocument/2006/relationships/ctrlProp" Target="../ctrlProps/ctrlProp256.xml"/><Relationship Id="rId96" Type="http://schemas.openxmlformats.org/officeDocument/2006/relationships/ctrlProp" Target="../ctrlProps/ctrlProp261.xml"/><Relationship Id="rId1" Type="http://schemas.openxmlformats.org/officeDocument/2006/relationships/printerSettings" Target="../printerSettings/printerSettings28.bin"/><Relationship Id="rId6" Type="http://schemas.openxmlformats.org/officeDocument/2006/relationships/ctrlProp" Target="../ctrlProps/ctrlProp171.xml"/><Relationship Id="rId15" Type="http://schemas.openxmlformats.org/officeDocument/2006/relationships/ctrlProp" Target="../ctrlProps/ctrlProp180.xml"/><Relationship Id="rId23" Type="http://schemas.openxmlformats.org/officeDocument/2006/relationships/ctrlProp" Target="../ctrlProps/ctrlProp188.xml"/><Relationship Id="rId28" Type="http://schemas.openxmlformats.org/officeDocument/2006/relationships/ctrlProp" Target="../ctrlProps/ctrlProp193.xml"/><Relationship Id="rId36" Type="http://schemas.openxmlformats.org/officeDocument/2006/relationships/ctrlProp" Target="../ctrlProps/ctrlProp201.xml"/><Relationship Id="rId49" Type="http://schemas.openxmlformats.org/officeDocument/2006/relationships/ctrlProp" Target="../ctrlProps/ctrlProp214.xml"/><Relationship Id="rId57" Type="http://schemas.openxmlformats.org/officeDocument/2006/relationships/ctrlProp" Target="../ctrlProps/ctrlProp222.xml"/><Relationship Id="rId106" Type="http://schemas.openxmlformats.org/officeDocument/2006/relationships/ctrlProp" Target="../ctrlProps/ctrlProp271.xml"/><Relationship Id="rId10" Type="http://schemas.openxmlformats.org/officeDocument/2006/relationships/ctrlProp" Target="../ctrlProps/ctrlProp175.xml"/><Relationship Id="rId31" Type="http://schemas.openxmlformats.org/officeDocument/2006/relationships/ctrlProp" Target="../ctrlProps/ctrlProp196.xml"/><Relationship Id="rId44" Type="http://schemas.openxmlformats.org/officeDocument/2006/relationships/ctrlProp" Target="../ctrlProps/ctrlProp209.xml"/><Relationship Id="rId52" Type="http://schemas.openxmlformats.org/officeDocument/2006/relationships/ctrlProp" Target="../ctrlProps/ctrlProp217.xml"/><Relationship Id="rId60" Type="http://schemas.openxmlformats.org/officeDocument/2006/relationships/ctrlProp" Target="../ctrlProps/ctrlProp225.xml"/><Relationship Id="rId65" Type="http://schemas.openxmlformats.org/officeDocument/2006/relationships/ctrlProp" Target="../ctrlProps/ctrlProp230.xml"/><Relationship Id="rId73" Type="http://schemas.openxmlformats.org/officeDocument/2006/relationships/ctrlProp" Target="../ctrlProps/ctrlProp238.xml"/><Relationship Id="rId78" Type="http://schemas.openxmlformats.org/officeDocument/2006/relationships/ctrlProp" Target="../ctrlProps/ctrlProp243.xml"/><Relationship Id="rId81" Type="http://schemas.openxmlformats.org/officeDocument/2006/relationships/ctrlProp" Target="../ctrlProps/ctrlProp246.xml"/><Relationship Id="rId86" Type="http://schemas.openxmlformats.org/officeDocument/2006/relationships/ctrlProp" Target="../ctrlProps/ctrlProp251.xml"/><Relationship Id="rId94" Type="http://schemas.openxmlformats.org/officeDocument/2006/relationships/ctrlProp" Target="../ctrlProps/ctrlProp259.xml"/><Relationship Id="rId99" Type="http://schemas.openxmlformats.org/officeDocument/2006/relationships/ctrlProp" Target="../ctrlProps/ctrlProp264.xml"/><Relationship Id="rId101" Type="http://schemas.openxmlformats.org/officeDocument/2006/relationships/ctrlProp" Target="../ctrlProps/ctrlProp266.xml"/><Relationship Id="rId4" Type="http://schemas.openxmlformats.org/officeDocument/2006/relationships/ctrlProp" Target="../ctrlProps/ctrlProp169.xml"/><Relationship Id="rId9" Type="http://schemas.openxmlformats.org/officeDocument/2006/relationships/ctrlProp" Target="../ctrlProps/ctrlProp174.xml"/><Relationship Id="rId13" Type="http://schemas.openxmlformats.org/officeDocument/2006/relationships/ctrlProp" Target="../ctrlProps/ctrlProp178.xml"/><Relationship Id="rId18" Type="http://schemas.openxmlformats.org/officeDocument/2006/relationships/ctrlProp" Target="../ctrlProps/ctrlProp183.xml"/><Relationship Id="rId39" Type="http://schemas.openxmlformats.org/officeDocument/2006/relationships/ctrlProp" Target="../ctrlProps/ctrlProp204.xml"/><Relationship Id="rId34" Type="http://schemas.openxmlformats.org/officeDocument/2006/relationships/ctrlProp" Target="../ctrlProps/ctrlProp199.xml"/><Relationship Id="rId50" Type="http://schemas.openxmlformats.org/officeDocument/2006/relationships/ctrlProp" Target="../ctrlProps/ctrlProp215.xml"/><Relationship Id="rId55" Type="http://schemas.openxmlformats.org/officeDocument/2006/relationships/ctrlProp" Target="../ctrlProps/ctrlProp220.xml"/><Relationship Id="rId76" Type="http://schemas.openxmlformats.org/officeDocument/2006/relationships/ctrlProp" Target="../ctrlProps/ctrlProp241.xml"/><Relationship Id="rId97" Type="http://schemas.openxmlformats.org/officeDocument/2006/relationships/ctrlProp" Target="../ctrlProps/ctrlProp262.xml"/><Relationship Id="rId104" Type="http://schemas.openxmlformats.org/officeDocument/2006/relationships/ctrlProp" Target="../ctrlProps/ctrlProp269.xml"/><Relationship Id="rId7" Type="http://schemas.openxmlformats.org/officeDocument/2006/relationships/ctrlProp" Target="../ctrlProps/ctrlProp172.xml"/><Relationship Id="rId71" Type="http://schemas.openxmlformats.org/officeDocument/2006/relationships/ctrlProp" Target="../ctrlProps/ctrlProp236.xml"/><Relationship Id="rId92" Type="http://schemas.openxmlformats.org/officeDocument/2006/relationships/ctrlProp" Target="../ctrlProps/ctrlProp257.xml"/><Relationship Id="rId2" Type="http://schemas.openxmlformats.org/officeDocument/2006/relationships/drawing" Target="../drawings/drawing23.xml"/><Relationship Id="rId29" Type="http://schemas.openxmlformats.org/officeDocument/2006/relationships/ctrlProp" Target="../ctrlProps/ctrlProp194.xml"/><Relationship Id="rId24" Type="http://schemas.openxmlformats.org/officeDocument/2006/relationships/ctrlProp" Target="../ctrlProps/ctrlProp189.xml"/><Relationship Id="rId40" Type="http://schemas.openxmlformats.org/officeDocument/2006/relationships/ctrlProp" Target="../ctrlProps/ctrlProp205.xml"/><Relationship Id="rId45" Type="http://schemas.openxmlformats.org/officeDocument/2006/relationships/ctrlProp" Target="../ctrlProps/ctrlProp210.xml"/><Relationship Id="rId66" Type="http://schemas.openxmlformats.org/officeDocument/2006/relationships/ctrlProp" Target="../ctrlProps/ctrlProp231.xml"/><Relationship Id="rId87" Type="http://schemas.openxmlformats.org/officeDocument/2006/relationships/ctrlProp" Target="../ctrlProps/ctrlProp252.xml"/><Relationship Id="rId61" Type="http://schemas.openxmlformats.org/officeDocument/2006/relationships/ctrlProp" Target="../ctrlProps/ctrlProp226.xml"/><Relationship Id="rId82" Type="http://schemas.openxmlformats.org/officeDocument/2006/relationships/ctrlProp" Target="../ctrlProps/ctrlProp247.xml"/><Relationship Id="rId19" Type="http://schemas.openxmlformats.org/officeDocument/2006/relationships/ctrlProp" Target="../ctrlProps/ctrlProp184.xml"/><Relationship Id="rId14" Type="http://schemas.openxmlformats.org/officeDocument/2006/relationships/ctrlProp" Target="../ctrlProps/ctrlProp179.xml"/><Relationship Id="rId30" Type="http://schemas.openxmlformats.org/officeDocument/2006/relationships/ctrlProp" Target="../ctrlProps/ctrlProp195.xml"/><Relationship Id="rId35" Type="http://schemas.openxmlformats.org/officeDocument/2006/relationships/ctrlProp" Target="../ctrlProps/ctrlProp200.xml"/><Relationship Id="rId56" Type="http://schemas.openxmlformats.org/officeDocument/2006/relationships/ctrlProp" Target="../ctrlProps/ctrlProp221.xml"/><Relationship Id="rId77" Type="http://schemas.openxmlformats.org/officeDocument/2006/relationships/ctrlProp" Target="../ctrlProps/ctrlProp242.xml"/><Relationship Id="rId100" Type="http://schemas.openxmlformats.org/officeDocument/2006/relationships/ctrlProp" Target="../ctrlProps/ctrlProp265.xml"/><Relationship Id="rId105" Type="http://schemas.openxmlformats.org/officeDocument/2006/relationships/ctrlProp" Target="../ctrlProps/ctrlProp270.xml"/><Relationship Id="rId8" Type="http://schemas.openxmlformats.org/officeDocument/2006/relationships/ctrlProp" Target="../ctrlProps/ctrlProp173.xml"/><Relationship Id="rId51" Type="http://schemas.openxmlformats.org/officeDocument/2006/relationships/ctrlProp" Target="../ctrlProps/ctrlProp216.xml"/><Relationship Id="rId72" Type="http://schemas.openxmlformats.org/officeDocument/2006/relationships/ctrlProp" Target="../ctrlProps/ctrlProp237.xml"/><Relationship Id="rId93" Type="http://schemas.openxmlformats.org/officeDocument/2006/relationships/ctrlProp" Target="../ctrlProps/ctrlProp258.xml"/><Relationship Id="rId98" Type="http://schemas.openxmlformats.org/officeDocument/2006/relationships/ctrlProp" Target="../ctrlProps/ctrlProp263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190.xml"/><Relationship Id="rId46" Type="http://schemas.openxmlformats.org/officeDocument/2006/relationships/ctrlProp" Target="../ctrlProps/ctrlProp211.xml"/><Relationship Id="rId67" Type="http://schemas.openxmlformats.org/officeDocument/2006/relationships/ctrlProp" Target="../ctrlProps/ctrlProp2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303"/>
  <sheetViews>
    <sheetView workbookViewId="0"/>
  </sheetViews>
  <sheetFormatPr defaultColWidth="9.28515625" defaultRowHeight="12"/>
  <cols>
    <col min="1" max="1" width="16.85546875" style="1" customWidth="1"/>
    <col min="2" max="2" width="24.85546875" style="1" customWidth="1"/>
    <col min="3" max="3" width="8.85546875" style="3" customWidth="1"/>
    <col min="4" max="6" width="6.85546875" style="3" customWidth="1"/>
    <col min="7" max="7" width="22.85546875" style="1" customWidth="1"/>
    <col min="8" max="8" width="16.85546875" style="1" customWidth="1"/>
    <col min="9" max="10" width="28.85546875" style="1" customWidth="1"/>
    <col min="11" max="11" width="32.85546875" style="1" customWidth="1"/>
    <col min="12" max="13" width="24.85546875" style="1" customWidth="1"/>
    <col min="14" max="14" width="12.85546875" style="3" customWidth="1"/>
    <col min="15" max="15" width="5.85546875" style="3" customWidth="1"/>
    <col min="16" max="16" width="8.85546875" style="3" customWidth="1"/>
    <col min="17" max="17" width="22.85546875" style="1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51.42578125" style="1" customWidth="1"/>
    <col min="27" max="16384" width="9.28515625" style="1"/>
  </cols>
  <sheetData>
    <row r="1" spans="1:24" ht="15" customHeight="1"/>
    <row r="2" spans="1:24" ht="18" customHeight="1">
      <c r="A2" s="1" t="s">
        <v>238</v>
      </c>
    </row>
    <row r="3" spans="1:24" ht="9.9" customHeight="1"/>
    <row r="4" spans="1:24" ht="15" customHeight="1">
      <c r="A4" s="648" t="s">
        <v>25</v>
      </c>
      <c r="B4" s="642" t="s">
        <v>58</v>
      </c>
      <c r="C4" s="642"/>
      <c r="D4" s="644" t="s">
        <v>47</v>
      </c>
      <c r="E4" s="644"/>
      <c r="F4" s="644"/>
      <c r="G4" s="644"/>
      <c r="H4" s="644"/>
      <c r="I4" s="642" t="s">
        <v>50</v>
      </c>
      <c r="J4" s="642" t="s">
        <v>51</v>
      </c>
      <c r="K4" s="642" t="s">
        <v>73</v>
      </c>
      <c r="L4" s="642" t="s">
        <v>269</v>
      </c>
      <c r="M4" s="642" t="s">
        <v>270</v>
      </c>
      <c r="N4" s="644" t="s">
        <v>0</v>
      </c>
      <c r="O4" s="646" t="s">
        <v>52</v>
      </c>
      <c r="P4" s="640"/>
      <c r="Q4" s="640" t="s">
        <v>53</v>
      </c>
    </row>
    <row r="5" spans="1:24" ht="15" customHeight="1">
      <c r="A5" s="647"/>
      <c r="B5" s="642" t="s">
        <v>59</v>
      </c>
      <c r="C5" s="649" t="s">
        <v>23</v>
      </c>
      <c r="D5" s="650" t="s">
        <v>57</v>
      </c>
      <c r="E5" s="649" t="s">
        <v>20</v>
      </c>
      <c r="F5" s="649" t="s">
        <v>26</v>
      </c>
      <c r="G5" s="642" t="s">
        <v>48</v>
      </c>
      <c r="H5" s="644" t="s">
        <v>49</v>
      </c>
      <c r="I5" s="643"/>
      <c r="J5" s="643"/>
      <c r="K5" s="643"/>
      <c r="L5" s="643"/>
      <c r="M5" s="643"/>
      <c r="N5" s="645"/>
      <c r="O5" s="647"/>
      <c r="P5" s="641"/>
      <c r="Q5" s="641"/>
    </row>
    <row r="6" spans="1:24" ht="15" customHeight="1">
      <c r="A6" s="647"/>
      <c r="B6" s="643"/>
      <c r="C6" s="643"/>
      <c r="D6" s="645"/>
      <c r="E6" s="651"/>
      <c r="F6" s="643"/>
      <c r="G6" s="643"/>
      <c r="H6" s="645"/>
      <c r="I6" s="643"/>
      <c r="J6" s="643"/>
      <c r="K6" s="643"/>
      <c r="L6" s="643"/>
      <c r="M6" s="643"/>
      <c r="N6" s="645"/>
      <c r="O6" s="647"/>
      <c r="P6" s="641"/>
      <c r="Q6" s="641"/>
    </row>
    <row r="7" spans="1:24" ht="15" customHeight="1">
      <c r="A7" s="4" t="str">
        <f t="shared" ref="A7:A38" si="0">IF(OR(D7="",E7="",F7=""),"",TEXT(C7,"000")&amp;D7&amp;TEXT(E7,"00")&amp;TEXT(F7,"00"))</f>
        <v>001D0101</v>
      </c>
      <c r="B7" s="6" t="s">
        <v>1</v>
      </c>
      <c r="C7" s="23">
        <v>1</v>
      </c>
      <c r="D7" s="5" t="s">
        <v>21</v>
      </c>
      <c r="E7" s="21" t="s">
        <v>22</v>
      </c>
      <c r="F7" s="21" t="s">
        <v>22</v>
      </c>
      <c r="G7" s="6" t="s">
        <v>2</v>
      </c>
      <c r="H7" s="8" t="s">
        <v>3</v>
      </c>
      <c r="I7" s="6" t="s">
        <v>4</v>
      </c>
      <c r="J7" s="6" t="s">
        <v>5</v>
      </c>
      <c r="K7" s="6" t="s">
        <v>72</v>
      </c>
      <c r="L7" s="6" t="s">
        <v>67</v>
      </c>
      <c r="M7" s="6"/>
      <c r="N7" s="5" t="s">
        <v>6</v>
      </c>
      <c r="O7" s="9" t="s">
        <v>24</v>
      </c>
      <c r="P7" s="10">
        <v>120</v>
      </c>
      <c r="Q7" s="7" t="s">
        <v>62</v>
      </c>
      <c r="R7" s="1" t="str">
        <f>A7</f>
        <v>001D0101</v>
      </c>
      <c r="S7" s="1" t="str">
        <f>""&amp;N7&amp;"  "&amp;O7&amp;"  "&amp;P7&amp;""</f>
        <v>JWWA  G  120</v>
      </c>
      <c r="T7" s="1" t="str">
        <f>S7</f>
        <v>JWWA  G  120</v>
      </c>
      <c r="U7" s="2" t="s">
        <v>80</v>
      </c>
      <c r="V7" s="2">
        <v>1</v>
      </c>
      <c r="W7" s="1" t="s">
        <v>10</v>
      </c>
      <c r="X7" s="1" t="s">
        <v>18</v>
      </c>
    </row>
    <row r="8" spans="1:24" ht="15" customHeight="1">
      <c r="A8" s="4" t="str">
        <f t="shared" si="0"/>
        <v>001D0201</v>
      </c>
      <c r="B8" s="11" t="s">
        <v>1</v>
      </c>
      <c r="C8" s="23">
        <v>1</v>
      </c>
      <c r="D8" s="5" t="s">
        <v>60</v>
      </c>
      <c r="E8" s="21" t="s">
        <v>61</v>
      </c>
      <c r="F8" s="21" t="s">
        <v>22</v>
      </c>
      <c r="G8" s="6" t="s">
        <v>2</v>
      </c>
      <c r="H8" s="7" t="s">
        <v>3</v>
      </c>
      <c r="I8" s="6" t="s">
        <v>4</v>
      </c>
      <c r="J8" s="6" t="s">
        <v>5</v>
      </c>
      <c r="K8" s="11" t="s">
        <v>72</v>
      </c>
      <c r="L8" s="11" t="s">
        <v>65</v>
      </c>
      <c r="M8" s="11"/>
      <c r="N8" s="12" t="s">
        <v>6</v>
      </c>
      <c r="O8" s="13" t="s">
        <v>64</v>
      </c>
      <c r="P8" s="14">
        <v>120</v>
      </c>
      <c r="Q8" s="7" t="s">
        <v>62</v>
      </c>
      <c r="R8" s="1" t="str">
        <f t="shared" ref="R8:R60" si="1">A8</f>
        <v>001D0201</v>
      </c>
      <c r="S8" s="1" t="str">
        <f t="shared" ref="S8:S60" si="2">""&amp;N8&amp;"  "&amp;O8&amp;"  "&amp;P8&amp;""</f>
        <v>JWWA  G  120</v>
      </c>
      <c r="T8" s="1" t="str">
        <f t="shared" ref="T8:T60" si="3">S8</f>
        <v>JWWA  G  120</v>
      </c>
      <c r="U8" s="2" t="s">
        <v>7</v>
      </c>
      <c r="V8" s="2">
        <v>2</v>
      </c>
      <c r="W8" s="1" t="s">
        <v>11</v>
      </c>
      <c r="X8" s="1" t="s">
        <v>19</v>
      </c>
    </row>
    <row r="9" spans="1:24" ht="15" customHeight="1">
      <c r="A9" s="4" t="str">
        <f t="shared" si="0"/>
        <v>001D0301</v>
      </c>
      <c r="B9" s="11" t="s">
        <v>1</v>
      </c>
      <c r="C9" s="23">
        <v>1</v>
      </c>
      <c r="D9" s="5" t="s">
        <v>60</v>
      </c>
      <c r="E9" s="21" t="s">
        <v>66</v>
      </c>
      <c r="F9" s="21" t="s">
        <v>22</v>
      </c>
      <c r="G9" s="6" t="s">
        <v>2</v>
      </c>
      <c r="H9" s="7" t="s">
        <v>3</v>
      </c>
      <c r="I9" s="6" t="s">
        <v>4</v>
      </c>
      <c r="J9" s="6" t="s">
        <v>5</v>
      </c>
      <c r="K9" s="11" t="s">
        <v>230</v>
      </c>
      <c r="L9" s="11" t="s">
        <v>67</v>
      </c>
      <c r="M9" s="11"/>
      <c r="N9" s="12" t="s">
        <v>63</v>
      </c>
      <c r="O9" s="13" t="s">
        <v>64</v>
      </c>
      <c r="P9" s="14">
        <v>1049</v>
      </c>
      <c r="Q9" s="7" t="s">
        <v>62</v>
      </c>
      <c r="R9" s="1" t="str">
        <f t="shared" si="1"/>
        <v>001D0301</v>
      </c>
      <c r="S9" s="1" t="str">
        <f t="shared" si="2"/>
        <v>JDPA  G  1049</v>
      </c>
      <c r="T9" s="1" t="str">
        <f t="shared" si="3"/>
        <v>JDPA  G  1049</v>
      </c>
      <c r="U9" s="2" t="s">
        <v>8</v>
      </c>
      <c r="V9" s="2">
        <v>3</v>
      </c>
      <c r="W9" s="1" t="s">
        <v>12</v>
      </c>
      <c r="X9" s="1" t="s">
        <v>27</v>
      </c>
    </row>
    <row r="10" spans="1:24" ht="15" customHeight="1">
      <c r="A10" s="4" t="str">
        <f t="shared" si="0"/>
        <v>001D0401</v>
      </c>
      <c r="B10" s="11" t="s">
        <v>1</v>
      </c>
      <c r="C10" s="23">
        <v>1</v>
      </c>
      <c r="D10" s="5" t="s">
        <v>60</v>
      </c>
      <c r="E10" s="21" t="s">
        <v>68</v>
      </c>
      <c r="F10" s="21" t="s">
        <v>22</v>
      </c>
      <c r="G10" s="6" t="s">
        <v>2</v>
      </c>
      <c r="H10" s="7" t="s">
        <v>3</v>
      </c>
      <c r="I10" s="6" t="s">
        <v>4</v>
      </c>
      <c r="J10" s="6" t="s">
        <v>5</v>
      </c>
      <c r="K10" s="11" t="s">
        <v>230</v>
      </c>
      <c r="L10" s="11" t="s">
        <v>65</v>
      </c>
      <c r="M10" s="11"/>
      <c r="N10" s="12" t="s">
        <v>63</v>
      </c>
      <c r="O10" s="13" t="s">
        <v>64</v>
      </c>
      <c r="P10" s="14">
        <v>1049</v>
      </c>
      <c r="Q10" s="7" t="s">
        <v>62</v>
      </c>
      <c r="R10" s="1" t="str">
        <f t="shared" si="1"/>
        <v>001D0401</v>
      </c>
      <c r="S10" s="1" t="str">
        <f t="shared" si="2"/>
        <v>JDPA  G  1049</v>
      </c>
      <c r="T10" s="1" t="str">
        <f t="shared" si="3"/>
        <v>JDPA  G  1049</v>
      </c>
      <c r="U10" s="2" t="s">
        <v>9</v>
      </c>
      <c r="V10" s="2">
        <v>4</v>
      </c>
      <c r="W10" s="1" t="s">
        <v>13</v>
      </c>
      <c r="X10" s="1" t="s">
        <v>28</v>
      </c>
    </row>
    <row r="11" spans="1:24" ht="15" customHeight="1">
      <c r="A11" s="4" t="str">
        <f t="shared" si="0"/>
        <v>001D0501</v>
      </c>
      <c r="B11" s="11" t="s">
        <v>1</v>
      </c>
      <c r="C11" s="23">
        <v>1</v>
      </c>
      <c r="D11" s="5" t="s">
        <v>60</v>
      </c>
      <c r="E11" s="21" t="s">
        <v>69</v>
      </c>
      <c r="F11" s="21" t="s">
        <v>22</v>
      </c>
      <c r="G11" s="6" t="s">
        <v>2</v>
      </c>
      <c r="H11" s="7" t="s">
        <v>3</v>
      </c>
      <c r="I11" s="6" t="s">
        <v>4</v>
      </c>
      <c r="J11" s="6" t="s">
        <v>70</v>
      </c>
      <c r="K11" s="11" t="s">
        <v>71</v>
      </c>
      <c r="L11" s="11" t="s">
        <v>67</v>
      </c>
      <c r="M11" s="11"/>
      <c r="N11" s="12" t="s">
        <v>6</v>
      </c>
      <c r="O11" s="13" t="s">
        <v>64</v>
      </c>
      <c r="P11" s="14">
        <v>113</v>
      </c>
      <c r="Q11" s="7" t="s">
        <v>74</v>
      </c>
      <c r="R11" s="1" t="str">
        <f t="shared" si="1"/>
        <v>001D0501</v>
      </c>
      <c r="S11" s="1" t="str">
        <f t="shared" si="2"/>
        <v>JWWA  G  113</v>
      </c>
      <c r="T11" s="1" t="str">
        <f t="shared" si="3"/>
        <v>JWWA  G  113</v>
      </c>
      <c r="U11" s="2" t="s">
        <v>81</v>
      </c>
      <c r="V11" s="2">
        <v>5</v>
      </c>
      <c r="W11" s="1" t="s">
        <v>14</v>
      </c>
      <c r="X11" s="1" t="s">
        <v>29</v>
      </c>
    </row>
    <row r="12" spans="1:24" ht="15" customHeight="1">
      <c r="A12" s="4" t="str">
        <f t="shared" si="0"/>
        <v>001D0601</v>
      </c>
      <c r="B12" s="11" t="s">
        <v>1</v>
      </c>
      <c r="C12" s="23">
        <v>1</v>
      </c>
      <c r="D12" s="5" t="s">
        <v>21</v>
      </c>
      <c r="E12" s="21" t="s">
        <v>75</v>
      </c>
      <c r="F12" s="21" t="s">
        <v>22</v>
      </c>
      <c r="G12" s="6" t="s">
        <v>2</v>
      </c>
      <c r="H12" s="7" t="s">
        <v>3</v>
      </c>
      <c r="I12" s="6" t="s">
        <v>4</v>
      </c>
      <c r="J12" s="6" t="s">
        <v>70</v>
      </c>
      <c r="K12" s="11" t="s">
        <v>71</v>
      </c>
      <c r="L12" s="11" t="s">
        <v>65</v>
      </c>
      <c r="M12" s="11"/>
      <c r="N12" s="12" t="s">
        <v>6</v>
      </c>
      <c r="O12" s="13" t="s">
        <v>64</v>
      </c>
      <c r="P12" s="14">
        <v>113</v>
      </c>
      <c r="Q12" s="7" t="s">
        <v>74</v>
      </c>
      <c r="R12" s="1" t="str">
        <f t="shared" si="1"/>
        <v>001D0601</v>
      </c>
      <c r="S12" s="1" t="str">
        <f t="shared" si="2"/>
        <v>JWWA  G  113</v>
      </c>
      <c r="T12" s="1" t="str">
        <f t="shared" si="3"/>
        <v>JWWA  G  113</v>
      </c>
      <c r="U12" s="2" t="s">
        <v>82</v>
      </c>
      <c r="V12" s="2">
        <v>6</v>
      </c>
      <c r="W12" s="1" t="s">
        <v>54</v>
      </c>
      <c r="X12" s="1" t="s">
        <v>30</v>
      </c>
    </row>
    <row r="13" spans="1:24" ht="15" customHeight="1">
      <c r="A13" s="4" t="str">
        <f t="shared" si="0"/>
        <v>001D0701</v>
      </c>
      <c r="B13" s="11" t="s">
        <v>1</v>
      </c>
      <c r="C13" s="23">
        <v>1</v>
      </c>
      <c r="D13" s="5" t="s">
        <v>60</v>
      </c>
      <c r="E13" s="21" t="s">
        <v>76</v>
      </c>
      <c r="F13" s="21" t="s">
        <v>22</v>
      </c>
      <c r="G13" s="6" t="s">
        <v>2</v>
      </c>
      <c r="H13" s="7" t="s">
        <v>3</v>
      </c>
      <c r="I13" s="6" t="s">
        <v>4</v>
      </c>
      <c r="J13" s="6" t="s">
        <v>77</v>
      </c>
      <c r="K13" s="11" t="s">
        <v>78</v>
      </c>
      <c r="L13" s="11" t="s">
        <v>67</v>
      </c>
      <c r="M13" s="11"/>
      <c r="N13" s="12" t="s">
        <v>79</v>
      </c>
      <c r="O13" s="13" t="s">
        <v>64</v>
      </c>
      <c r="P13" s="14">
        <v>5526</v>
      </c>
      <c r="Q13" s="7" t="s">
        <v>74</v>
      </c>
      <c r="R13" s="1" t="str">
        <f t="shared" si="1"/>
        <v>001D0701</v>
      </c>
      <c r="S13" s="1" t="str">
        <f t="shared" si="2"/>
        <v>JIS  G  5526</v>
      </c>
      <c r="T13" s="1" t="str">
        <f t="shared" si="3"/>
        <v>JIS  G  5526</v>
      </c>
      <c r="U13" s="2" t="s">
        <v>239</v>
      </c>
      <c r="V13" s="2">
        <v>7</v>
      </c>
      <c r="W13" s="1" t="s">
        <v>15</v>
      </c>
      <c r="X13" s="1" t="s">
        <v>31</v>
      </c>
    </row>
    <row r="14" spans="1:24" ht="15" customHeight="1">
      <c r="A14" s="4" t="str">
        <f t="shared" si="0"/>
        <v>001D0801</v>
      </c>
      <c r="B14" s="11" t="s">
        <v>1</v>
      </c>
      <c r="C14" s="23">
        <v>1</v>
      </c>
      <c r="D14" s="5" t="s">
        <v>60</v>
      </c>
      <c r="E14" s="21" t="s">
        <v>83</v>
      </c>
      <c r="F14" s="21" t="s">
        <v>22</v>
      </c>
      <c r="G14" s="6" t="s">
        <v>2</v>
      </c>
      <c r="H14" s="7" t="s">
        <v>3</v>
      </c>
      <c r="I14" s="6" t="s">
        <v>4</v>
      </c>
      <c r="J14" s="6" t="s">
        <v>84</v>
      </c>
      <c r="K14" s="11" t="s">
        <v>85</v>
      </c>
      <c r="L14" s="11" t="s">
        <v>65</v>
      </c>
      <c r="M14" s="11"/>
      <c r="N14" s="12" t="s">
        <v>63</v>
      </c>
      <c r="O14" s="13" t="s">
        <v>64</v>
      </c>
      <c r="P14" s="14">
        <v>1052</v>
      </c>
      <c r="Q14" s="7" t="s">
        <v>62</v>
      </c>
      <c r="R14" s="1" t="str">
        <f t="shared" si="1"/>
        <v>001D0801</v>
      </c>
      <c r="S14" s="1" t="str">
        <f t="shared" si="2"/>
        <v>JDPA  G  1052</v>
      </c>
      <c r="T14" s="1" t="str">
        <f t="shared" si="3"/>
        <v>JDPA  G  1052</v>
      </c>
      <c r="U14" s="2" t="s">
        <v>55</v>
      </c>
      <c r="V14" s="2">
        <v>8</v>
      </c>
      <c r="W14" s="1" t="s">
        <v>16</v>
      </c>
      <c r="X14" s="1" t="s">
        <v>32</v>
      </c>
    </row>
    <row r="15" spans="1:24" ht="15" customHeight="1">
      <c r="A15" s="4" t="str">
        <f t="shared" si="0"/>
        <v>001D0102</v>
      </c>
      <c r="B15" s="11" t="s">
        <v>1</v>
      </c>
      <c r="C15" s="23">
        <v>1</v>
      </c>
      <c r="D15" s="5" t="s">
        <v>60</v>
      </c>
      <c r="E15" s="21" t="s">
        <v>22</v>
      </c>
      <c r="F15" s="21" t="s">
        <v>61</v>
      </c>
      <c r="G15" s="6" t="s">
        <v>2</v>
      </c>
      <c r="H15" s="7" t="s">
        <v>19</v>
      </c>
      <c r="I15" s="6" t="s">
        <v>87</v>
      </c>
      <c r="J15" s="6" t="s">
        <v>88</v>
      </c>
      <c r="K15" s="11" t="s">
        <v>89</v>
      </c>
      <c r="L15" s="11" t="s">
        <v>65</v>
      </c>
      <c r="M15" s="11"/>
      <c r="N15" s="12" t="s">
        <v>6</v>
      </c>
      <c r="O15" s="13" t="s">
        <v>64</v>
      </c>
      <c r="P15" s="14">
        <v>121</v>
      </c>
      <c r="Q15" s="7"/>
      <c r="R15" s="1" t="str">
        <f t="shared" si="1"/>
        <v>001D0102</v>
      </c>
      <c r="S15" s="1" t="str">
        <f t="shared" si="2"/>
        <v>JWWA  G  121</v>
      </c>
      <c r="T15" s="1" t="str">
        <f t="shared" si="3"/>
        <v>JWWA  G  121</v>
      </c>
      <c r="V15" s="2">
        <v>9</v>
      </c>
      <c r="W15" s="1" t="s">
        <v>34</v>
      </c>
      <c r="X15" s="1" t="s">
        <v>33</v>
      </c>
    </row>
    <row r="16" spans="1:24" ht="15" customHeight="1">
      <c r="A16" s="4" t="str">
        <f t="shared" si="0"/>
        <v>001D0202</v>
      </c>
      <c r="B16" s="11" t="s">
        <v>1</v>
      </c>
      <c r="C16" s="23">
        <v>1</v>
      </c>
      <c r="D16" s="5" t="s">
        <v>60</v>
      </c>
      <c r="E16" s="21" t="s">
        <v>61</v>
      </c>
      <c r="F16" s="21" t="s">
        <v>61</v>
      </c>
      <c r="G16" s="6" t="s">
        <v>2</v>
      </c>
      <c r="H16" s="7" t="s">
        <v>19</v>
      </c>
      <c r="I16" s="6" t="s">
        <v>87</v>
      </c>
      <c r="J16" s="6" t="s">
        <v>88</v>
      </c>
      <c r="K16" s="11" t="s">
        <v>230</v>
      </c>
      <c r="L16" s="11" t="s">
        <v>65</v>
      </c>
      <c r="M16" s="11"/>
      <c r="N16" s="12" t="s">
        <v>63</v>
      </c>
      <c r="O16" s="13" t="s">
        <v>64</v>
      </c>
      <c r="P16" s="14">
        <v>1049</v>
      </c>
      <c r="Q16" s="7"/>
      <c r="R16" s="1" t="str">
        <f t="shared" si="1"/>
        <v>001D0202</v>
      </c>
      <c r="S16" s="1" t="str">
        <f t="shared" si="2"/>
        <v>JDPA  G  1049</v>
      </c>
      <c r="T16" s="1" t="str">
        <f t="shared" si="3"/>
        <v>JDPA  G  1049</v>
      </c>
      <c r="V16" s="2">
        <v>10</v>
      </c>
      <c r="W16" s="1" t="s">
        <v>56</v>
      </c>
      <c r="X16" s="1" t="s">
        <v>35</v>
      </c>
    </row>
    <row r="17" spans="1:24" ht="15" customHeight="1">
      <c r="A17" s="4" t="str">
        <f t="shared" si="0"/>
        <v>001D0302</v>
      </c>
      <c r="B17" s="11" t="s">
        <v>1</v>
      </c>
      <c r="C17" s="23">
        <v>1</v>
      </c>
      <c r="D17" s="5" t="s">
        <v>60</v>
      </c>
      <c r="E17" s="21" t="s">
        <v>66</v>
      </c>
      <c r="F17" s="21" t="s">
        <v>61</v>
      </c>
      <c r="G17" s="6" t="s">
        <v>2</v>
      </c>
      <c r="H17" s="7" t="s">
        <v>19</v>
      </c>
      <c r="I17" s="6" t="s">
        <v>87</v>
      </c>
      <c r="J17" s="6" t="s">
        <v>93</v>
      </c>
      <c r="K17" s="11" t="s">
        <v>94</v>
      </c>
      <c r="L17" s="11" t="s">
        <v>65</v>
      </c>
      <c r="M17" s="11"/>
      <c r="N17" s="12" t="s">
        <v>55</v>
      </c>
      <c r="O17" s="13"/>
      <c r="P17" s="14"/>
      <c r="Q17" s="7" t="s">
        <v>95</v>
      </c>
      <c r="R17" s="1" t="str">
        <f t="shared" si="1"/>
        <v>001D0302</v>
      </c>
      <c r="S17" s="1" t="str">
        <f t="shared" si="2"/>
        <v xml:space="preserve">指定承認    </v>
      </c>
      <c r="T17" s="1" t="str">
        <f t="shared" si="3"/>
        <v xml:space="preserve">指定承認    </v>
      </c>
      <c r="V17" s="2">
        <v>11</v>
      </c>
      <c r="W17" s="1" t="s">
        <v>39</v>
      </c>
      <c r="X17" s="1" t="s">
        <v>36</v>
      </c>
    </row>
    <row r="18" spans="1:24" ht="15" customHeight="1">
      <c r="A18" s="4" t="str">
        <f t="shared" si="0"/>
        <v>001D0402</v>
      </c>
      <c r="B18" s="11" t="s">
        <v>1</v>
      </c>
      <c r="C18" s="23">
        <v>1</v>
      </c>
      <c r="D18" s="5" t="s">
        <v>60</v>
      </c>
      <c r="E18" s="21" t="s">
        <v>68</v>
      </c>
      <c r="F18" s="21" t="s">
        <v>61</v>
      </c>
      <c r="G18" s="6" t="s">
        <v>2</v>
      </c>
      <c r="H18" s="7" t="s">
        <v>19</v>
      </c>
      <c r="I18" s="6" t="s">
        <v>87</v>
      </c>
      <c r="J18" s="6" t="s">
        <v>97</v>
      </c>
      <c r="K18" s="11" t="s">
        <v>94</v>
      </c>
      <c r="L18" s="11" t="s">
        <v>65</v>
      </c>
      <c r="M18" s="11"/>
      <c r="N18" s="12" t="s">
        <v>55</v>
      </c>
      <c r="O18" s="13"/>
      <c r="P18" s="14"/>
      <c r="Q18" s="7" t="s">
        <v>95</v>
      </c>
      <c r="R18" s="1" t="str">
        <f t="shared" si="1"/>
        <v>001D0402</v>
      </c>
      <c r="S18" s="1" t="str">
        <f t="shared" si="2"/>
        <v xml:space="preserve">指定承認    </v>
      </c>
      <c r="T18" s="1" t="str">
        <f t="shared" si="3"/>
        <v xml:space="preserve">指定承認    </v>
      </c>
      <c r="V18" s="2">
        <v>12</v>
      </c>
      <c r="W18" s="1" t="s">
        <v>17</v>
      </c>
      <c r="X18" s="1" t="s">
        <v>37</v>
      </c>
    </row>
    <row r="19" spans="1:24" ht="15" customHeight="1">
      <c r="A19" s="4" t="str">
        <f t="shared" si="0"/>
        <v>001D0502</v>
      </c>
      <c r="B19" s="11" t="s">
        <v>1</v>
      </c>
      <c r="C19" s="23">
        <v>1</v>
      </c>
      <c r="D19" s="5" t="s">
        <v>60</v>
      </c>
      <c r="E19" s="21" t="s">
        <v>69</v>
      </c>
      <c r="F19" s="21" t="s">
        <v>61</v>
      </c>
      <c r="G19" s="6" t="s">
        <v>2</v>
      </c>
      <c r="H19" s="7" t="s">
        <v>19</v>
      </c>
      <c r="I19" s="6" t="s">
        <v>87</v>
      </c>
      <c r="J19" s="6" t="s">
        <v>99</v>
      </c>
      <c r="K19" s="11" t="s">
        <v>71</v>
      </c>
      <c r="L19" s="11" t="s">
        <v>65</v>
      </c>
      <c r="M19" s="11"/>
      <c r="N19" s="12" t="s">
        <v>6</v>
      </c>
      <c r="O19" s="13" t="s">
        <v>64</v>
      </c>
      <c r="P19" s="14">
        <v>114</v>
      </c>
      <c r="Q19" s="7"/>
      <c r="R19" s="1" t="str">
        <f t="shared" si="1"/>
        <v>001D0502</v>
      </c>
      <c r="S19" s="1" t="str">
        <f t="shared" si="2"/>
        <v>JWWA  G  114</v>
      </c>
      <c r="T19" s="1" t="str">
        <f t="shared" si="3"/>
        <v>JWWA  G  114</v>
      </c>
      <c r="V19" s="2">
        <v>13</v>
      </c>
      <c r="X19" s="1" t="s">
        <v>38</v>
      </c>
    </row>
    <row r="20" spans="1:24" ht="15" customHeight="1">
      <c r="A20" s="4" t="str">
        <f t="shared" si="0"/>
        <v>001D0602</v>
      </c>
      <c r="B20" s="11" t="s">
        <v>1</v>
      </c>
      <c r="C20" s="23">
        <v>1</v>
      </c>
      <c r="D20" s="5" t="s">
        <v>60</v>
      </c>
      <c r="E20" s="21" t="s">
        <v>75</v>
      </c>
      <c r="F20" s="21" t="s">
        <v>61</v>
      </c>
      <c r="G20" s="6" t="s">
        <v>2</v>
      </c>
      <c r="H20" s="7" t="s">
        <v>19</v>
      </c>
      <c r="I20" s="6" t="s">
        <v>87</v>
      </c>
      <c r="J20" s="6" t="s">
        <v>101</v>
      </c>
      <c r="K20" s="11" t="s">
        <v>78</v>
      </c>
      <c r="L20" s="11" t="s">
        <v>65</v>
      </c>
      <c r="M20" s="11"/>
      <c r="N20" s="12" t="s">
        <v>79</v>
      </c>
      <c r="O20" s="13" t="s">
        <v>64</v>
      </c>
      <c r="P20" s="14">
        <v>5527</v>
      </c>
      <c r="Q20" s="7"/>
      <c r="R20" s="1" t="str">
        <f t="shared" si="1"/>
        <v>001D0602</v>
      </c>
      <c r="S20" s="1" t="str">
        <f t="shared" si="2"/>
        <v>JIS  G  5527</v>
      </c>
      <c r="T20" s="1" t="str">
        <f t="shared" si="3"/>
        <v>JIS  G  5527</v>
      </c>
      <c r="V20" s="2"/>
      <c r="X20" s="1" t="s">
        <v>39</v>
      </c>
    </row>
    <row r="21" spans="1:24" ht="15" customHeight="1">
      <c r="A21" s="4" t="str">
        <f t="shared" si="0"/>
        <v>001D0702</v>
      </c>
      <c r="B21" s="11" t="s">
        <v>1</v>
      </c>
      <c r="C21" s="23">
        <v>1</v>
      </c>
      <c r="D21" s="5" t="s">
        <v>60</v>
      </c>
      <c r="E21" s="21" t="s">
        <v>76</v>
      </c>
      <c r="F21" s="21" t="s">
        <v>61</v>
      </c>
      <c r="G21" s="6" t="s">
        <v>2</v>
      </c>
      <c r="H21" s="7" t="s">
        <v>19</v>
      </c>
      <c r="I21" s="6" t="s">
        <v>87</v>
      </c>
      <c r="J21" s="6" t="s">
        <v>103</v>
      </c>
      <c r="K21" s="11" t="s">
        <v>85</v>
      </c>
      <c r="L21" s="11" t="s">
        <v>65</v>
      </c>
      <c r="M21" s="11"/>
      <c r="N21" s="12" t="s">
        <v>63</v>
      </c>
      <c r="O21" s="13" t="s">
        <v>64</v>
      </c>
      <c r="P21" s="14">
        <v>1052</v>
      </c>
      <c r="Q21" s="7"/>
      <c r="R21" s="1" t="str">
        <f t="shared" si="1"/>
        <v>001D0702</v>
      </c>
      <c r="S21" s="1" t="str">
        <f t="shared" si="2"/>
        <v>JDPA  G  1052</v>
      </c>
      <c r="T21" s="1" t="str">
        <f t="shared" si="3"/>
        <v>JDPA  G  1052</v>
      </c>
      <c r="X21" s="1" t="s">
        <v>40</v>
      </c>
    </row>
    <row r="22" spans="1:24" ht="15" customHeight="1">
      <c r="A22" s="4" t="str">
        <f t="shared" si="0"/>
        <v>001D0802</v>
      </c>
      <c r="B22" s="11" t="s">
        <v>1</v>
      </c>
      <c r="C22" s="23">
        <v>1</v>
      </c>
      <c r="D22" s="5" t="s">
        <v>60</v>
      </c>
      <c r="E22" s="21" t="s">
        <v>83</v>
      </c>
      <c r="F22" s="21" t="s">
        <v>61</v>
      </c>
      <c r="G22" s="6" t="s">
        <v>2</v>
      </c>
      <c r="H22" s="7" t="s">
        <v>19</v>
      </c>
      <c r="I22" s="6" t="s">
        <v>105</v>
      </c>
      <c r="J22" s="6" t="s">
        <v>106</v>
      </c>
      <c r="K22" s="11" t="s">
        <v>89</v>
      </c>
      <c r="L22" s="11" t="s">
        <v>65</v>
      </c>
      <c r="M22" s="11"/>
      <c r="N22" s="12" t="s">
        <v>6</v>
      </c>
      <c r="O22" s="13" t="s">
        <v>64</v>
      </c>
      <c r="P22" s="14">
        <v>121</v>
      </c>
      <c r="Q22" s="7" t="s">
        <v>107</v>
      </c>
      <c r="R22" s="1" t="str">
        <f t="shared" si="1"/>
        <v>001D0802</v>
      </c>
      <c r="S22" s="1" t="str">
        <f t="shared" si="2"/>
        <v>JWWA  G  121</v>
      </c>
      <c r="T22" s="1" t="str">
        <f t="shared" si="3"/>
        <v>JWWA  G  121</v>
      </c>
    </row>
    <row r="23" spans="1:24" ht="15" customHeight="1">
      <c r="A23" s="4" t="str">
        <f t="shared" si="0"/>
        <v>001D0902</v>
      </c>
      <c r="B23" s="11" t="s">
        <v>1</v>
      </c>
      <c r="C23" s="23">
        <v>1</v>
      </c>
      <c r="D23" s="5" t="s">
        <v>60</v>
      </c>
      <c r="E23" s="21" t="s">
        <v>86</v>
      </c>
      <c r="F23" s="21" t="s">
        <v>61</v>
      </c>
      <c r="G23" s="6" t="s">
        <v>2</v>
      </c>
      <c r="H23" s="7" t="s">
        <v>19</v>
      </c>
      <c r="I23" s="6" t="s">
        <v>105</v>
      </c>
      <c r="J23" s="6" t="s">
        <v>106</v>
      </c>
      <c r="K23" s="11" t="s">
        <v>230</v>
      </c>
      <c r="L23" s="11" t="s">
        <v>65</v>
      </c>
      <c r="M23" s="11"/>
      <c r="N23" s="12" t="s">
        <v>63</v>
      </c>
      <c r="O23" s="13" t="s">
        <v>64</v>
      </c>
      <c r="P23" s="14">
        <v>1049</v>
      </c>
      <c r="Q23" s="7" t="s">
        <v>107</v>
      </c>
      <c r="R23" s="1" t="str">
        <f t="shared" si="1"/>
        <v>001D0902</v>
      </c>
      <c r="S23" s="1" t="str">
        <f t="shared" si="2"/>
        <v>JDPA  G  1049</v>
      </c>
      <c r="T23" s="1" t="str">
        <f t="shared" si="3"/>
        <v>JDPA  G  1049</v>
      </c>
    </row>
    <row r="24" spans="1:24" ht="15" customHeight="1">
      <c r="A24" s="4" t="str">
        <f t="shared" si="0"/>
        <v>001D1002</v>
      </c>
      <c r="B24" s="11" t="s">
        <v>1</v>
      </c>
      <c r="C24" s="23">
        <v>1</v>
      </c>
      <c r="D24" s="5" t="s">
        <v>60</v>
      </c>
      <c r="E24" s="21" t="s">
        <v>90</v>
      </c>
      <c r="F24" s="21" t="s">
        <v>61</v>
      </c>
      <c r="G24" s="6" t="s">
        <v>2</v>
      </c>
      <c r="H24" s="7" t="s">
        <v>19</v>
      </c>
      <c r="I24" s="6" t="s">
        <v>105</v>
      </c>
      <c r="J24" s="6" t="s">
        <v>110</v>
      </c>
      <c r="K24" s="11" t="s">
        <v>71</v>
      </c>
      <c r="L24" s="11" t="s">
        <v>65</v>
      </c>
      <c r="M24" s="11"/>
      <c r="N24" s="12" t="s">
        <v>6</v>
      </c>
      <c r="O24" s="13" t="s">
        <v>64</v>
      </c>
      <c r="P24" s="14">
        <v>114</v>
      </c>
      <c r="Q24" s="7"/>
      <c r="R24" s="1" t="str">
        <f t="shared" si="1"/>
        <v>001D1002</v>
      </c>
      <c r="S24" s="1" t="str">
        <f t="shared" si="2"/>
        <v>JWWA  G  114</v>
      </c>
      <c r="T24" s="1" t="str">
        <f t="shared" si="3"/>
        <v>JWWA  G  114</v>
      </c>
    </row>
    <row r="25" spans="1:24" ht="15" customHeight="1">
      <c r="A25" s="4" t="str">
        <f t="shared" si="0"/>
        <v>001D1102</v>
      </c>
      <c r="B25" s="11" t="s">
        <v>1</v>
      </c>
      <c r="C25" s="23">
        <v>1</v>
      </c>
      <c r="D25" s="5" t="s">
        <v>60</v>
      </c>
      <c r="E25" s="21" t="s">
        <v>91</v>
      </c>
      <c r="F25" s="21" t="s">
        <v>61</v>
      </c>
      <c r="G25" s="6" t="s">
        <v>2</v>
      </c>
      <c r="H25" s="7" t="s">
        <v>19</v>
      </c>
      <c r="I25" s="6" t="s">
        <v>105</v>
      </c>
      <c r="J25" s="6" t="s">
        <v>111</v>
      </c>
      <c r="K25" s="11" t="s">
        <v>78</v>
      </c>
      <c r="L25" s="11" t="s">
        <v>65</v>
      </c>
      <c r="M25" s="11"/>
      <c r="N25" s="12" t="s">
        <v>55</v>
      </c>
      <c r="O25" s="13"/>
      <c r="P25" s="14"/>
      <c r="Q25" s="7" t="s">
        <v>112</v>
      </c>
      <c r="R25" s="1" t="str">
        <f t="shared" si="1"/>
        <v>001D1102</v>
      </c>
      <c r="S25" s="1" t="str">
        <f t="shared" si="2"/>
        <v xml:space="preserve">指定承認    </v>
      </c>
      <c r="T25" s="1" t="str">
        <f t="shared" si="3"/>
        <v xml:space="preserve">指定承認    </v>
      </c>
    </row>
    <row r="26" spans="1:24" ht="15" customHeight="1">
      <c r="A26" s="4" t="str">
        <f t="shared" si="0"/>
        <v>001D1202</v>
      </c>
      <c r="B26" s="11" t="s">
        <v>1</v>
      </c>
      <c r="C26" s="23">
        <v>1</v>
      </c>
      <c r="D26" s="5" t="s">
        <v>60</v>
      </c>
      <c r="E26" s="21" t="s">
        <v>96</v>
      </c>
      <c r="F26" s="21" t="s">
        <v>61</v>
      </c>
      <c r="G26" s="6" t="s">
        <v>2</v>
      </c>
      <c r="H26" s="7" t="s">
        <v>19</v>
      </c>
      <c r="I26" s="6" t="s">
        <v>105</v>
      </c>
      <c r="J26" s="6" t="s">
        <v>113</v>
      </c>
      <c r="K26" s="11" t="s">
        <v>85</v>
      </c>
      <c r="L26" s="11" t="s">
        <v>65</v>
      </c>
      <c r="M26" s="11"/>
      <c r="N26" s="12" t="s">
        <v>55</v>
      </c>
      <c r="O26" s="13"/>
      <c r="P26" s="14"/>
      <c r="Q26" s="7" t="s">
        <v>107</v>
      </c>
      <c r="R26" s="1" t="str">
        <f t="shared" si="1"/>
        <v>001D1202</v>
      </c>
      <c r="S26" s="1" t="str">
        <f t="shared" si="2"/>
        <v xml:space="preserve">指定承認    </v>
      </c>
      <c r="T26" s="1" t="str">
        <f t="shared" si="3"/>
        <v xml:space="preserve">指定承認    </v>
      </c>
    </row>
    <row r="27" spans="1:24" ht="15" customHeight="1">
      <c r="A27" s="4" t="str">
        <f t="shared" si="0"/>
        <v>001D1302</v>
      </c>
      <c r="B27" s="11" t="s">
        <v>1</v>
      </c>
      <c r="C27" s="23">
        <v>1</v>
      </c>
      <c r="D27" s="5" t="s">
        <v>60</v>
      </c>
      <c r="E27" s="21" t="s">
        <v>98</v>
      </c>
      <c r="F27" s="21" t="s">
        <v>61</v>
      </c>
      <c r="G27" s="6" t="s">
        <v>2</v>
      </c>
      <c r="H27" s="7" t="s">
        <v>19</v>
      </c>
      <c r="I27" s="6" t="s">
        <v>114</v>
      </c>
      <c r="J27" s="6" t="s">
        <v>115</v>
      </c>
      <c r="K27" s="11" t="s">
        <v>71</v>
      </c>
      <c r="L27" s="11"/>
      <c r="M27" s="11"/>
      <c r="N27" s="12" t="s">
        <v>55</v>
      </c>
      <c r="O27" s="13"/>
      <c r="P27" s="14"/>
      <c r="Q27" s="7" t="s">
        <v>107</v>
      </c>
      <c r="R27" s="1" t="str">
        <f t="shared" si="1"/>
        <v>001D1302</v>
      </c>
      <c r="S27" s="1" t="str">
        <f t="shared" si="2"/>
        <v xml:space="preserve">指定承認    </v>
      </c>
      <c r="T27" s="1" t="str">
        <f t="shared" si="3"/>
        <v xml:space="preserve">指定承認    </v>
      </c>
    </row>
    <row r="28" spans="1:24" ht="15" customHeight="1">
      <c r="A28" s="4" t="str">
        <f t="shared" si="0"/>
        <v>001D1402</v>
      </c>
      <c r="B28" s="11" t="s">
        <v>1</v>
      </c>
      <c r="C28" s="23">
        <v>1</v>
      </c>
      <c r="D28" s="5" t="s">
        <v>60</v>
      </c>
      <c r="E28" s="21" t="s">
        <v>100</v>
      </c>
      <c r="F28" s="21" t="s">
        <v>61</v>
      </c>
      <c r="G28" s="6" t="s">
        <v>2</v>
      </c>
      <c r="H28" s="7" t="s">
        <v>19</v>
      </c>
      <c r="I28" s="6" t="s">
        <v>114</v>
      </c>
      <c r="J28" s="6" t="s">
        <v>116</v>
      </c>
      <c r="K28" s="11" t="s">
        <v>71</v>
      </c>
      <c r="L28" s="11"/>
      <c r="M28" s="11"/>
      <c r="N28" s="12" t="s">
        <v>55</v>
      </c>
      <c r="O28" s="13"/>
      <c r="P28" s="14"/>
      <c r="Q28" s="7" t="s">
        <v>107</v>
      </c>
      <c r="R28" s="1" t="str">
        <f t="shared" si="1"/>
        <v>001D1402</v>
      </c>
      <c r="S28" s="1" t="str">
        <f t="shared" si="2"/>
        <v xml:space="preserve">指定承認    </v>
      </c>
      <c r="T28" s="1" t="str">
        <f t="shared" si="3"/>
        <v xml:space="preserve">指定承認    </v>
      </c>
    </row>
    <row r="29" spans="1:24" ht="15" customHeight="1">
      <c r="A29" s="4" t="str">
        <f t="shared" si="0"/>
        <v>001D1502</v>
      </c>
      <c r="B29" s="11" t="s">
        <v>1</v>
      </c>
      <c r="C29" s="23">
        <v>1</v>
      </c>
      <c r="D29" s="5" t="s">
        <v>60</v>
      </c>
      <c r="E29" s="21" t="s">
        <v>102</v>
      </c>
      <c r="F29" s="21" t="s">
        <v>61</v>
      </c>
      <c r="G29" s="6" t="s">
        <v>2</v>
      </c>
      <c r="H29" s="7" t="s">
        <v>19</v>
      </c>
      <c r="I29" s="6" t="s">
        <v>114</v>
      </c>
      <c r="J29" s="6" t="s">
        <v>117</v>
      </c>
      <c r="K29" s="11" t="s">
        <v>78</v>
      </c>
      <c r="L29" s="11"/>
      <c r="M29" s="11"/>
      <c r="N29" s="12" t="s">
        <v>55</v>
      </c>
      <c r="O29" s="13"/>
      <c r="P29" s="14"/>
      <c r="Q29" s="7" t="s">
        <v>112</v>
      </c>
      <c r="R29" s="1" t="str">
        <f t="shared" si="1"/>
        <v>001D1502</v>
      </c>
      <c r="S29" s="1" t="str">
        <f t="shared" si="2"/>
        <v xml:space="preserve">指定承認    </v>
      </c>
      <c r="T29" s="1" t="str">
        <f t="shared" si="3"/>
        <v xml:space="preserve">指定承認    </v>
      </c>
    </row>
    <row r="30" spans="1:24" ht="15" customHeight="1">
      <c r="A30" s="4" t="str">
        <f t="shared" si="0"/>
        <v>001D1602</v>
      </c>
      <c r="B30" s="11" t="s">
        <v>1</v>
      </c>
      <c r="C30" s="23">
        <v>1</v>
      </c>
      <c r="D30" s="5" t="s">
        <v>60</v>
      </c>
      <c r="E30" s="21" t="s">
        <v>104</v>
      </c>
      <c r="F30" s="21" t="s">
        <v>61</v>
      </c>
      <c r="G30" s="6" t="s">
        <v>2</v>
      </c>
      <c r="H30" s="7" t="s">
        <v>19</v>
      </c>
      <c r="I30" s="6" t="s">
        <v>118</v>
      </c>
      <c r="J30" s="6" t="s">
        <v>124</v>
      </c>
      <c r="K30" s="11" t="s">
        <v>120</v>
      </c>
      <c r="L30" s="11" t="s">
        <v>65</v>
      </c>
      <c r="M30" s="11"/>
      <c r="N30" s="12" t="s">
        <v>79</v>
      </c>
      <c r="O30" s="13" t="s">
        <v>64</v>
      </c>
      <c r="P30" s="14">
        <v>5527</v>
      </c>
      <c r="Q30" s="7" t="s">
        <v>119</v>
      </c>
      <c r="R30" s="1" t="str">
        <f t="shared" si="1"/>
        <v>001D1602</v>
      </c>
      <c r="S30" s="1" t="str">
        <f t="shared" si="2"/>
        <v>JIS  G  5527</v>
      </c>
      <c r="T30" s="1" t="str">
        <f t="shared" si="3"/>
        <v>JIS  G  5527</v>
      </c>
    </row>
    <row r="31" spans="1:24" ht="15" customHeight="1">
      <c r="A31" s="4" t="str">
        <f t="shared" si="0"/>
        <v>001D1702</v>
      </c>
      <c r="B31" s="11" t="s">
        <v>1</v>
      </c>
      <c r="C31" s="23">
        <v>1</v>
      </c>
      <c r="D31" s="5" t="s">
        <v>60</v>
      </c>
      <c r="E31" s="21" t="s">
        <v>108</v>
      </c>
      <c r="F31" s="21" t="s">
        <v>61</v>
      </c>
      <c r="G31" s="6" t="s">
        <v>2</v>
      </c>
      <c r="H31" s="7" t="s">
        <v>19</v>
      </c>
      <c r="I31" s="6" t="s">
        <v>118</v>
      </c>
      <c r="J31" s="6" t="s">
        <v>124</v>
      </c>
      <c r="K31" s="11" t="s">
        <v>120</v>
      </c>
      <c r="L31" s="11" t="s">
        <v>65</v>
      </c>
      <c r="M31" s="11"/>
      <c r="N31" s="12" t="s">
        <v>6</v>
      </c>
      <c r="O31" s="13" t="s">
        <v>64</v>
      </c>
      <c r="P31" s="14">
        <v>114</v>
      </c>
      <c r="Q31" s="7" t="s">
        <v>121</v>
      </c>
      <c r="R31" s="1" t="str">
        <f t="shared" si="1"/>
        <v>001D1702</v>
      </c>
      <c r="S31" s="1" t="str">
        <f t="shared" si="2"/>
        <v>JWWA  G  114</v>
      </c>
      <c r="T31" s="1" t="str">
        <f t="shared" si="3"/>
        <v>JWWA  G  114</v>
      </c>
    </row>
    <row r="32" spans="1:24" ht="15" customHeight="1">
      <c r="A32" s="4" t="str">
        <f t="shared" si="0"/>
        <v>001D1802</v>
      </c>
      <c r="B32" s="11" t="s">
        <v>1</v>
      </c>
      <c r="C32" s="23">
        <v>1</v>
      </c>
      <c r="D32" s="5" t="s">
        <v>60</v>
      </c>
      <c r="E32" s="21" t="s">
        <v>109</v>
      </c>
      <c r="F32" s="21" t="s">
        <v>61</v>
      </c>
      <c r="G32" s="6" t="s">
        <v>2</v>
      </c>
      <c r="H32" s="7" t="s">
        <v>19</v>
      </c>
      <c r="I32" s="6" t="s">
        <v>125</v>
      </c>
      <c r="J32" s="6" t="s">
        <v>122</v>
      </c>
      <c r="K32" s="11" t="s">
        <v>78</v>
      </c>
      <c r="L32" s="11"/>
      <c r="M32" s="11"/>
      <c r="N32" s="12" t="s">
        <v>79</v>
      </c>
      <c r="O32" s="13" t="s">
        <v>64</v>
      </c>
      <c r="P32" s="14">
        <v>5527</v>
      </c>
      <c r="Q32" s="7"/>
      <c r="R32" s="1" t="str">
        <f t="shared" si="1"/>
        <v>001D1802</v>
      </c>
      <c r="S32" s="1" t="str">
        <f t="shared" si="2"/>
        <v>JIS  G  5527</v>
      </c>
      <c r="T32" s="1" t="str">
        <f t="shared" si="3"/>
        <v>JIS  G  5527</v>
      </c>
    </row>
    <row r="33" spans="1:20" ht="15" customHeight="1">
      <c r="A33" s="4" t="str">
        <f t="shared" si="0"/>
        <v>001D0103</v>
      </c>
      <c r="B33" s="11" t="s">
        <v>1</v>
      </c>
      <c r="C33" s="23">
        <v>1</v>
      </c>
      <c r="D33" s="5" t="s">
        <v>60</v>
      </c>
      <c r="E33" s="21" t="s">
        <v>22</v>
      </c>
      <c r="F33" s="21" t="s">
        <v>66</v>
      </c>
      <c r="G33" s="6" t="s">
        <v>54</v>
      </c>
      <c r="H33" s="7" t="s">
        <v>27</v>
      </c>
      <c r="I33" s="6" t="s">
        <v>123</v>
      </c>
      <c r="J33" s="6" t="s">
        <v>128</v>
      </c>
      <c r="K33" s="11" t="s">
        <v>89</v>
      </c>
      <c r="L33" s="11"/>
      <c r="M33" s="11"/>
      <c r="N33" s="12" t="s">
        <v>6</v>
      </c>
      <c r="O33" s="13" t="s">
        <v>64</v>
      </c>
      <c r="P33" s="14">
        <v>121</v>
      </c>
      <c r="Q33" s="7" t="s">
        <v>126</v>
      </c>
      <c r="R33" s="1" t="str">
        <f t="shared" si="1"/>
        <v>001D0103</v>
      </c>
      <c r="S33" s="1" t="str">
        <f t="shared" si="2"/>
        <v>JWWA  G  121</v>
      </c>
      <c r="T33" s="1" t="str">
        <f t="shared" si="3"/>
        <v>JWWA  G  121</v>
      </c>
    </row>
    <row r="34" spans="1:20" ht="15" customHeight="1">
      <c r="A34" s="4" t="str">
        <f t="shared" si="0"/>
        <v>001D0203</v>
      </c>
      <c r="B34" s="11" t="s">
        <v>1</v>
      </c>
      <c r="C34" s="23">
        <v>1</v>
      </c>
      <c r="D34" s="5" t="s">
        <v>60</v>
      </c>
      <c r="E34" s="21" t="s">
        <v>61</v>
      </c>
      <c r="F34" s="21" t="s">
        <v>66</v>
      </c>
      <c r="G34" s="6" t="s">
        <v>54</v>
      </c>
      <c r="H34" s="7" t="s">
        <v>27</v>
      </c>
      <c r="I34" s="6" t="s">
        <v>123</v>
      </c>
      <c r="J34" s="6" t="s">
        <v>128</v>
      </c>
      <c r="K34" s="11" t="s">
        <v>230</v>
      </c>
      <c r="L34" s="11"/>
      <c r="M34" s="11"/>
      <c r="N34" s="12" t="s">
        <v>63</v>
      </c>
      <c r="O34" s="13" t="s">
        <v>64</v>
      </c>
      <c r="P34" s="14">
        <v>1049</v>
      </c>
      <c r="Q34" s="7" t="s">
        <v>126</v>
      </c>
      <c r="R34" s="1" t="str">
        <f t="shared" si="1"/>
        <v>001D0203</v>
      </c>
      <c r="S34" s="1" t="str">
        <f t="shared" si="2"/>
        <v>JDPA  G  1049</v>
      </c>
      <c r="T34" s="1" t="str">
        <f t="shared" si="3"/>
        <v>JDPA  G  1049</v>
      </c>
    </row>
    <row r="35" spans="1:20" ht="15" customHeight="1">
      <c r="A35" s="4" t="str">
        <f t="shared" si="0"/>
        <v>001D0303</v>
      </c>
      <c r="B35" s="11" t="s">
        <v>1</v>
      </c>
      <c r="C35" s="23">
        <v>1</v>
      </c>
      <c r="D35" s="5" t="s">
        <v>127</v>
      </c>
      <c r="E35" s="21" t="s">
        <v>66</v>
      </c>
      <c r="F35" s="21" t="s">
        <v>66</v>
      </c>
      <c r="G35" s="6" t="s">
        <v>54</v>
      </c>
      <c r="H35" s="7" t="s">
        <v>27</v>
      </c>
      <c r="I35" s="6" t="s">
        <v>123</v>
      </c>
      <c r="J35" s="6" t="s">
        <v>129</v>
      </c>
      <c r="K35" s="11" t="s">
        <v>130</v>
      </c>
      <c r="L35" s="11"/>
      <c r="M35" s="11"/>
      <c r="N35" s="12" t="s">
        <v>6</v>
      </c>
      <c r="O35" s="13" t="s">
        <v>131</v>
      </c>
      <c r="P35" s="14">
        <v>121</v>
      </c>
      <c r="Q35" s="7" t="s">
        <v>126</v>
      </c>
      <c r="R35" s="1" t="str">
        <f t="shared" si="1"/>
        <v>001D0303</v>
      </c>
      <c r="S35" s="1" t="str">
        <f t="shared" si="2"/>
        <v>JWWA  G  121</v>
      </c>
      <c r="T35" s="1" t="str">
        <f t="shared" si="3"/>
        <v>JWWA  G  121</v>
      </c>
    </row>
    <row r="36" spans="1:20" ht="15" customHeight="1">
      <c r="A36" s="4" t="str">
        <f t="shared" si="0"/>
        <v>001D0403</v>
      </c>
      <c r="B36" s="11" t="s">
        <v>1</v>
      </c>
      <c r="C36" s="23">
        <v>1</v>
      </c>
      <c r="D36" s="5" t="s">
        <v>127</v>
      </c>
      <c r="E36" s="21" t="s">
        <v>68</v>
      </c>
      <c r="F36" s="21" t="s">
        <v>66</v>
      </c>
      <c r="G36" s="6" t="s">
        <v>54</v>
      </c>
      <c r="H36" s="7" t="s">
        <v>27</v>
      </c>
      <c r="I36" s="6" t="s">
        <v>123</v>
      </c>
      <c r="J36" s="6" t="s">
        <v>129</v>
      </c>
      <c r="K36" s="11" t="s">
        <v>230</v>
      </c>
      <c r="L36" s="11"/>
      <c r="M36" s="11"/>
      <c r="N36" s="12" t="s">
        <v>63</v>
      </c>
      <c r="O36" s="13" t="s">
        <v>131</v>
      </c>
      <c r="P36" s="14">
        <v>1049</v>
      </c>
      <c r="Q36" s="7" t="s">
        <v>126</v>
      </c>
      <c r="R36" s="1" t="str">
        <f t="shared" si="1"/>
        <v>001D0403</v>
      </c>
      <c r="S36" s="1" t="str">
        <f t="shared" si="2"/>
        <v>JDPA  G  1049</v>
      </c>
      <c r="T36" s="1" t="str">
        <f t="shared" si="3"/>
        <v>JDPA  G  1049</v>
      </c>
    </row>
    <row r="37" spans="1:20" ht="15" customHeight="1">
      <c r="A37" s="4" t="str">
        <f t="shared" si="0"/>
        <v>001D0503</v>
      </c>
      <c r="B37" s="11" t="s">
        <v>1</v>
      </c>
      <c r="C37" s="23">
        <v>1</v>
      </c>
      <c r="D37" s="5" t="s">
        <v>127</v>
      </c>
      <c r="E37" s="21" t="s">
        <v>69</v>
      </c>
      <c r="F37" s="21" t="s">
        <v>66</v>
      </c>
      <c r="G37" s="6" t="s">
        <v>54</v>
      </c>
      <c r="H37" s="7" t="s">
        <v>27</v>
      </c>
      <c r="I37" s="6" t="s">
        <v>123</v>
      </c>
      <c r="J37" s="6" t="s">
        <v>134</v>
      </c>
      <c r="K37" s="11" t="s">
        <v>132</v>
      </c>
      <c r="L37" s="11" t="s">
        <v>133</v>
      </c>
      <c r="M37" s="11"/>
      <c r="N37" s="12" t="s">
        <v>6</v>
      </c>
      <c r="O37" s="13" t="s">
        <v>131</v>
      </c>
      <c r="P37" s="14">
        <v>114</v>
      </c>
      <c r="Q37" s="7" t="s">
        <v>126</v>
      </c>
      <c r="R37" s="1" t="str">
        <f t="shared" si="1"/>
        <v>001D0503</v>
      </c>
      <c r="S37" s="1" t="str">
        <f t="shared" si="2"/>
        <v>JWWA  G  114</v>
      </c>
      <c r="T37" s="1" t="str">
        <f t="shared" si="3"/>
        <v>JWWA  G  114</v>
      </c>
    </row>
    <row r="38" spans="1:20" ht="15" customHeight="1">
      <c r="A38" s="4" t="str">
        <f t="shared" si="0"/>
        <v>001D0603</v>
      </c>
      <c r="B38" s="11" t="s">
        <v>1</v>
      </c>
      <c r="C38" s="23">
        <v>1</v>
      </c>
      <c r="D38" s="5" t="s">
        <v>127</v>
      </c>
      <c r="E38" s="21" t="s">
        <v>75</v>
      </c>
      <c r="F38" s="21" t="s">
        <v>66</v>
      </c>
      <c r="G38" s="6" t="s">
        <v>54</v>
      </c>
      <c r="H38" s="7" t="s">
        <v>27</v>
      </c>
      <c r="I38" s="6" t="s">
        <v>123</v>
      </c>
      <c r="J38" s="6" t="s">
        <v>135</v>
      </c>
      <c r="K38" s="11" t="s">
        <v>132</v>
      </c>
      <c r="L38" s="11" t="s">
        <v>133</v>
      </c>
      <c r="M38" s="11"/>
      <c r="N38" s="12" t="s">
        <v>6</v>
      </c>
      <c r="O38" s="13" t="s">
        <v>131</v>
      </c>
      <c r="P38" s="14">
        <v>114</v>
      </c>
      <c r="Q38" s="7" t="s">
        <v>126</v>
      </c>
      <c r="R38" s="1" t="str">
        <f t="shared" si="1"/>
        <v>001D0603</v>
      </c>
      <c r="S38" s="1" t="str">
        <f t="shared" si="2"/>
        <v>JWWA  G  114</v>
      </c>
      <c r="T38" s="1" t="str">
        <f t="shared" si="3"/>
        <v>JWWA  G  114</v>
      </c>
    </row>
    <row r="39" spans="1:20" ht="15" customHeight="1">
      <c r="A39" s="4" t="str">
        <f t="shared" ref="A39:A71" si="4">IF(OR(D39="",E39="",F39=""),"",TEXT(C39,"000")&amp;D39&amp;TEXT(E39,"00")&amp;TEXT(F39,"00"))</f>
        <v>001D0703</v>
      </c>
      <c r="B39" s="11" t="s">
        <v>1</v>
      </c>
      <c r="C39" s="23">
        <v>1</v>
      </c>
      <c r="D39" s="5" t="s">
        <v>127</v>
      </c>
      <c r="E39" s="21" t="s">
        <v>76</v>
      </c>
      <c r="F39" s="21" t="s">
        <v>66</v>
      </c>
      <c r="G39" s="6" t="s">
        <v>54</v>
      </c>
      <c r="H39" s="7" t="s">
        <v>27</v>
      </c>
      <c r="I39" s="6" t="s">
        <v>123</v>
      </c>
      <c r="J39" s="6" t="s">
        <v>136</v>
      </c>
      <c r="K39" s="11" t="s">
        <v>137</v>
      </c>
      <c r="L39" s="11"/>
      <c r="M39" s="11"/>
      <c r="N39" s="12" t="s">
        <v>63</v>
      </c>
      <c r="O39" s="13" t="s">
        <v>131</v>
      </c>
      <c r="P39" s="14">
        <v>1052</v>
      </c>
      <c r="Q39" s="7" t="s">
        <v>126</v>
      </c>
      <c r="R39" s="1" t="str">
        <f t="shared" si="1"/>
        <v>001D0703</v>
      </c>
      <c r="S39" s="1" t="str">
        <f t="shared" si="2"/>
        <v>JDPA  G  1052</v>
      </c>
      <c r="T39" s="1" t="str">
        <f t="shared" si="3"/>
        <v>JDPA  G  1052</v>
      </c>
    </row>
    <row r="40" spans="1:20" ht="15" customHeight="1">
      <c r="A40" s="4" t="str">
        <f t="shared" si="4"/>
        <v>001D0803</v>
      </c>
      <c r="B40" s="11" t="s">
        <v>1</v>
      </c>
      <c r="C40" s="23">
        <v>1</v>
      </c>
      <c r="D40" s="5" t="s">
        <v>127</v>
      </c>
      <c r="E40" s="21" t="s">
        <v>83</v>
      </c>
      <c r="F40" s="21" t="s">
        <v>66</v>
      </c>
      <c r="G40" s="6" t="s">
        <v>54</v>
      </c>
      <c r="H40" s="7" t="s">
        <v>27</v>
      </c>
      <c r="I40" s="6" t="s">
        <v>123</v>
      </c>
      <c r="J40" s="6" t="s">
        <v>138</v>
      </c>
      <c r="K40" s="11" t="s">
        <v>137</v>
      </c>
      <c r="L40" s="11"/>
      <c r="M40" s="11"/>
      <c r="N40" s="12" t="s">
        <v>63</v>
      </c>
      <c r="O40" s="13" t="s">
        <v>131</v>
      </c>
      <c r="P40" s="14">
        <v>1052</v>
      </c>
      <c r="Q40" s="7" t="s">
        <v>126</v>
      </c>
      <c r="R40" s="1" t="str">
        <f t="shared" si="1"/>
        <v>001D0803</v>
      </c>
      <c r="S40" s="1" t="str">
        <f t="shared" si="2"/>
        <v>JDPA  G  1052</v>
      </c>
      <c r="T40" s="1" t="str">
        <f t="shared" si="3"/>
        <v>JDPA  G  1052</v>
      </c>
    </row>
    <row r="41" spans="1:20" ht="15" customHeight="1">
      <c r="A41" s="4" t="str">
        <f t="shared" si="4"/>
        <v>001D0903</v>
      </c>
      <c r="B41" s="11" t="s">
        <v>1</v>
      </c>
      <c r="C41" s="23">
        <v>1</v>
      </c>
      <c r="D41" s="5" t="s">
        <v>127</v>
      </c>
      <c r="E41" s="21" t="s">
        <v>86</v>
      </c>
      <c r="F41" s="21" t="s">
        <v>66</v>
      </c>
      <c r="G41" s="6" t="s">
        <v>54</v>
      </c>
      <c r="H41" s="7" t="s">
        <v>27</v>
      </c>
      <c r="I41" s="6" t="s">
        <v>139</v>
      </c>
      <c r="J41" s="6" t="s">
        <v>142</v>
      </c>
      <c r="K41" s="11" t="s">
        <v>130</v>
      </c>
      <c r="L41" s="11"/>
      <c r="M41" s="11"/>
      <c r="N41" s="12" t="s">
        <v>6</v>
      </c>
      <c r="O41" s="13" t="s">
        <v>131</v>
      </c>
      <c r="P41" s="14">
        <v>1049</v>
      </c>
      <c r="Q41" s="7"/>
      <c r="R41" s="1" t="str">
        <f t="shared" si="1"/>
        <v>001D0903</v>
      </c>
      <c r="S41" s="1" t="str">
        <f t="shared" si="2"/>
        <v>JWWA  G  1049</v>
      </c>
      <c r="T41" s="1" t="str">
        <f t="shared" si="3"/>
        <v>JWWA  G  1049</v>
      </c>
    </row>
    <row r="42" spans="1:20" ht="15" customHeight="1">
      <c r="A42" s="4" t="str">
        <f t="shared" si="4"/>
        <v>001D1003</v>
      </c>
      <c r="B42" s="11" t="s">
        <v>1</v>
      </c>
      <c r="C42" s="23">
        <v>1</v>
      </c>
      <c r="D42" s="5" t="s">
        <v>127</v>
      </c>
      <c r="E42" s="21" t="s">
        <v>90</v>
      </c>
      <c r="F42" s="21" t="s">
        <v>66</v>
      </c>
      <c r="G42" s="6" t="s">
        <v>54</v>
      </c>
      <c r="H42" s="7" t="s">
        <v>27</v>
      </c>
      <c r="I42" s="6" t="s">
        <v>139</v>
      </c>
      <c r="J42" s="6" t="s">
        <v>142</v>
      </c>
      <c r="K42" s="11" t="s">
        <v>230</v>
      </c>
      <c r="L42" s="11"/>
      <c r="M42" s="11"/>
      <c r="N42" s="12" t="s">
        <v>63</v>
      </c>
      <c r="O42" s="13" t="s">
        <v>131</v>
      </c>
      <c r="P42" s="14">
        <v>121</v>
      </c>
      <c r="Q42" s="7"/>
      <c r="R42" s="1" t="str">
        <f t="shared" si="1"/>
        <v>001D1003</v>
      </c>
      <c r="S42" s="1" t="str">
        <f t="shared" si="2"/>
        <v>JDPA  G  121</v>
      </c>
      <c r="T42" s="1" t="str">
        <f t="shared" si="3"/>
        <v>JDPA  G  121</v>
      </c>
    </row>
    <row r="43" spans="1:20" ht="15" customHeight="1">
      <c r="A43" s="4" t="str">
        <f t="shared" si="4"/>
        <v>001D1103</v>
      </c>
      <c r="B43" s="11" t="s">
        <v>1</v>
      </c>
      <c r="C43" s="23">
        <v>1</v>
      </c>
      <c r="D43" s="5" t="s">
        <v>127</v>
      </c>
      <c r="E43" s="21" t="s">
        <v>91</v>
      </c>
      <c r="F43" s="21" t="s">
        <v>66</v>
      </c>
      <c r="G43" s="6" t="s">
        <v>54</v>
      </c>
      <c r="H43" s="7" t="s">
        <v>27</v>
      </c>
      <c r="I43" s="6" t="s">
        <v>139</v>
      </c>
      <c r="J43" s="6" t="s">
        <v>143</v>
      </c>
      <c r="K43" s="11" t="s">
        <v>130</v>
      </c>
      <c r="L43" s="11"/>
      <c r="M43" s="11"/>
      <c r="N43" s="12" t="s">
        <v>6</v>
      </c>
      <c r="O43" s="13" t="s">
        <v>131</v>
      </c>
      <c r="P43" s="14">
        <v>1049</v>
      </c>
      <c r="Q43" s="7"/>
      <c r="R43" s="1" t="str">
        <f t="shared" si="1"/>
        <v>001D1103</v>
      </c>
      <c r="S43" s="1" t="str">
        <f t="shared" si="2"/>
        <v>JWWA  G  1049</v>
      </c>
      <c r="T43" s="1" t="str">
        <f t="shared" si="3"/>
        <v>JWWA  G  1049</v>
      </c>
    </row>
    <row r="44" spans="1:20" ht="15" customHeight="1">
      <c r="A44" s="4" t="str">
        <f t="shared" si="4"/>
        <v>001D1203</v>
      </c>
      <c r="B44" s="11" t="s">
        <v>1</v>
      </c>
      <c r="C44" s="23">
        <v>1</v>
      </c>
      <c r="D44" s="5" t="s">
        <v>127</v>
      </c>
      <c r="E44" s="21" t="s">
        <v>96</v>
      </c>
      <c r="F44" s="21" t="s">
        <v>66</v>
      </c>
      <c r="G44" s="6" t="s">
        <v>54</v>
      </c>
      <c r="H44" s="7" t="s">
        <v>27</v>
      </c>
      <c r="I44" s="6" t="s">
        <v>139</v>
      </c>
      <c r="J44" s="6" t="s">
        <v>143</v>
      </c>
      <c r="K44" s="11" t="s">
        <v>230</v>
      </c>
      <c r="L44" s="11"/>
      <c r="M44" s="11"/>
      <c r="N44" s="12" t="s">
        <v>63</v>
      </c>
      <c r="O44" s="13" t="s">
        <v>131</v>
      </c>
      <c r="P44" s="14">
        <v>121</v>
      </c>
      <c r="Q44" s="7"/>
      <c r="R44" s="1" t="str">
        <f t="shared" si="1"/>
        <v>001D1203</v>
      </c>
      <c r="S44" s="1" t="str">
        <f t="shared" si="2"/>
        <v>JDPA  G  121</v>
      </c>
      <c r="T44" s="1" t="str">
        <f t="shared" si="3"/>
        <v>JDPA  G  121</v>
      </c>
    </row>
    <row r="45" spans="1:20" ht="15" customHeight="1">
      <c r="A45" s="4" t="str">
        <f t="shared" si="4"/>
        <v>001D1303</v>
      </c>
      <c r="B45" s="11" t="s">
        <v>1</v>
      </c>
      <c r="C45" s="23">
        <v>1</v>
      </c>
      <c r="D45" s="5" t="s">
        <v>127</v>
      </c>
      <c r="E45" s="21" t="s">
        <v>98</v>
      </c>
      <c r="F45" s="21" t="s">
        <v>66</v>
      </c>
      <c r="G45" s="6" t="s">
        <v>54</v>
      </c>
      <c r="H45" s="7" t="s">
        <v>27</v>
      </c>
      <c r="I45" s="6" t="s">
        <v>140</v>
      </c>
      <c r="J45" s="6" t="s">
        <v>141</v>
      </c>
      <c r="K45" s="11" t="s">
        <v>130</v>
      </c>
      <c r="L45" s="11" t="s">
        <v>144</v>
      </c>
      <c r="M45" s="11"/>
      <c r="N45" s="12" t="s">
        <v>6</v>
      </c>
      <c r="O45" s="13" t="s">
        <v>131</v>
      </c>
      <c r="P45" s="14">
        <v>1049</v>
      </c>
      <c r="Q45" s="7"/>
      <c r="R45" s="1" t="str">
        <f t="shared" si="1"/>
        <v>001D1303</v>
      </c>
      <c r="S45" s="1" t="str">
        <f t="shared" si="2"/>
        <v>JWWA  G  1049</v>
      </c>
      <c r="T45" s="1" t="str">
        <f t="shared" si="3"/>
        <v>JWWA  G  1049</v>
      </c>
    </row>
    <row r="46" spans="1:20" ht="15" customHeight="1">
      <c r="A46" s="4" t="str">
        <f t="shared" si="4"/>
        <v>001D1403</v>
      </c>
      <c r="B46" s="11" t="s">
        <v>1</v>
      </c>
      <c r="C46" s="23">
        <v>1</v>
      </c>
      <c r="D46" s="5" t="s">
        <v>127</v>
      </c>
      <c r="E46" s="21" t="s">
        <v>100</v>
      </c>
      <c r="F46" s="21" t="s">
        <v>66</v>
      </c>
      <c r="G46" s="6" t="s">
        <v>54</v>
      </c>
      <c r="H46" s="7" t="s">
        <v>27</v>
      </c>
      <c r="I46" s="6" t="s">
        <v>140</v>
      </c>
      <c r="J46" s="6" t="s">
        <v>141</v>
      </c>
      <c r="K46" s="11" t="s">
        <v>230</v>
      </c>
      <c r="L46" s="11" t="s">
        <v>144</v>
      </c>
      <c r="M46" s="11"/>
      <c r="N46" s="12" t="s">
        <v>63</v>
      </c>
      <c r="O46" s="13" t="s">
        <v>131</v>
      </c>
      <c r="P46" s="14">
        <v>121</v>
      </c>
      <c r="Q46" s="7"/>
      <c r="R46" s="1" t="str">
        <f t="shared" si="1"/>
        <v>001D1403</v>
      </c>
      <c r="S46" s="1" t="str">
        <f t="shared" si="2"/>
        <v>JDPA  G  121</v>
      </c>
      <c r="T46" s="1" t="str">
        <f t="shared" si="3"/>
        <v>JDPA  G  121</v>
      </c>
    </row>
    <row r="47" spans="1:20" ht="15" customHeight="1">
      <c r="A47" s="4" t="str">
        <f t="shared" si="4"/>
        <v>001D1503</v>
      </c>
      <c r="B47" s="11" t="s">
        <v>1</v>
      </c>
      <c r="C47" s="23">
        <v>1</v>
      </c>
      <c r="D47" s="5" t="s">
        <v>127</v>
      </c>
      <c r="E47" s="21" t="s">
        <v>102</v>
      </c>
      <c r="F47" s="21" t="s">
        <v>66</v>
      </c>
      <c r="G47" s="6" t="s">
        <v>54</v>
      </c>
      <c r="H47" s="7" t="s">
        <v>27</v>
      </c>
      <c r="I47" s="6" t="s">
        <v>140</v>
      </c>
      <c r="J47" s="6" t="s">
        <v>145</v>
      </c>
      <c r="K47" s="11" t="s">
        <v>132</v>
      </c>
      <c r="L47" s="11" t="s">
        <v>144</v>
      </c>
      <c r="M47" s="11"/>
      <c r="N47" s="12" t="s">
        <v>6</v>
      </c>
      <c r="O47" s="13" t="s">
        <v>131</v>
      </c>
      <c r="P47" s="14">
        <v>114</v>
      </c>
      <c r="Q47" s="7"/>
      <c r="R47" s="1" t="str">
        <f t="shared" si="1"/>
        <v>001D1503</v>
      </c>
      <c r="S47" s="1" t="str">
        <f t="shared" si="2"/>
        <v>JWWA  G  114</v>
      </c>
      <c r="T47" s="1" t="str">
        <f t="shared" si="3"/>
        <v>JWWA  G  114</v>
      </c>
    </row>
    <row r="48" spans="1:20" ht="15" customHeight="1">
      <c r="A48" s="4" t="str">
        <f t="shared" si="4"/>
        <v>001D1603</v>
      </c>
      <c r="B48" s="11" t="s">
        <v>1</v>
      </c>
      <c r="C48" s="23">
        <v>1</v>
      </c>
      <c r="D48" s="5" t="s">
        <v>127</v>
      </c>
      <c r="E48" s="21" t="s">
        <v>104</v>
      </c>
      <c r="F48" s="21" t="s">
        <v>66</v>
      </c>
      <c r="G48" s="6" t="s">
        <v>54</v>
      </c>
      <c r="H48" s="7" t="s">
        <v>27</v>
      </c>
      <c r="I48" s="6" t="s">
        <v>140</v>
      </c>
      <c r="J48" s="6" t="s">
        <v>146</v>
      </c>
      <c r="K48" s="11" t="s">
        <v>137</v>
      </c>
      <c r="L48" s="11" t="s">
        <v>144</v>
      </c>
      <c r="M48" s="11"/>
      <c r="N48" s="12" t="s">
        <v>63</v>
      </c>
      <c r="O48" s="13" t="s">
        <v>131</v>
      </c>
      <c r="P48" s="14">
        <v>1052</v>
      </c>
      <c r="Q48" s="7"/>
      <c r="R48" s="1" t="str">
        <f t="shared" si="1"/>
        <v>001D1603</v>
      </c>
      <c r="S48" s="1" t="str">
        <f t="shared" si="2"/>
        <v>JDPA  G  1052</v>
      </c>
      <c r="T48" s="1" t="str">
        <f t="shared" si="3"/>
        <v>JDPA  G  1052</v>
      </c>
    </row>
    <row r="49" spans="1:22" ht="15" customHeight="1">
      <c r="A49" s="4" t="str">
        <f t="shared" si="4"/>
        <v>001D1703</v>
      </c>
      <c r="B49" s="11" t="s">
        <v>1</v>
      </c>
      <c r="C49" s="23">
        <v>1</v>
      </c>
      <c r="D49" s="5" t="s">
        <v>127</v>
      </c>
      <c r="E49" s="21" t="s">
        <v>108</v>
      </c>
      <c r="F49" s="21" t="s">
        <v>66</v>
      </c>
      <c r="G49" s="6" t="s">
        <v>54</v>
      </c>
      <c r="H49" s="7" t="s">
        <v>27</v>
      </c>
      <c r="I49" s="6" t="s">
        <v>147</v>
      </c>
      <c r="J49" s="6" t="s">
        <v>148</v>
      </c>
      <c r="K49" s="11" t="s">
        <v>132</v>
      </c>
      <c r="L49" s="11"/>
      <c r="M49" s="11"/>
      <c r="N49" s="12" t="s">
        <v>6</v>
      </c>
      <c r="O49" s="13" t="s">
        <v>131</v>
      </c>
      <c r="P49" s="14">
        <v>114</v>
      </c>
      <c r="Q49" s="7"/>
      <c r="R49" s="1" t="str">
        <f t="shared" si="1"/>
        <v>001D1703</v>
      </c>
      <c r="S49" s="1" t="str">
        <f t="shared" si="2"/>
        <v>JWWA  G  114</v>
      </c>
      <c r="T49" s="1" t="str">
        <f t="shared" si="3"/>
        <v>JWWA  G  114</v>
      </c>
    </row>
    <row r="50" spans="1:22" ht="15" customHeight="1">
      <c r="A50" s="4" t="str">
        <f t="shared" ref="A50" si="5">IF(OR(D50="",E50="",F50=""),"",TEXT(C50,"000")&amp;D50&amp;TEXT(E50,"00")&amp;TEXT(F50,"00"))</f>
        <v>001D1803</v>
      </c>
      <c r="B50" s="11" t="s">
        <v>1</v>
      </c>
      <c r="C50" s="23">
        <v>1</v>
      </c>
      <c r="D50" s="5" t="s">
        <v>127</v>
      </c>
      <c r="E50" s="21">
        <v>18</v>
      </c>
      <c r="F50" s="21" t="s">
        <v>66</v>
      </c>
      <c r="G50" s="6" t="s">
        <v>54</v>
      </c>
      <c r="H50" s="7" t="s">
        <v>27</v>
      </c>
      <c r="I50" s="6" t="s">
        <v>244</v>
      </c>
      <c r="J50" s="6" t="s">
        <v>246</v>
      </c>
      <c r="K50" s="11" t="s">
        <v>243</v>
      </c>
      <c r="L50" s="11" t="s">
        <v>245</v>
      </c>
      <c r="M50" s="11"/>
      <c r="N50" s="12" t="s">
        <v>63</v>
      </c>
      <c r="O50" s="13" t="s">
        <v>242</v>
      </c>
      <c r="P50" s="14">
        <v>2017</v>
      </c>
      <c r="Q50" s="7" t="s">
        <v>247</v>
      </c>
      <c r="R50" s="1" t="str">
        <f t="shared" ref="R50" si="6">A50</f>
        <v>001D1803</v>
      </c>
      <c r="S50" s="1" t="str">
        <f t="shared" ref="S50" si="7">""&amp;N50&amp;"  "&amp;O50&amp;"  "&amp;P50&amp;""</f>
        <v>JDPA  Z  2017</v>
      </c>
      <c r="T50" s="1" t="str">
        <f t="shared" ref="T50" si="8">S50</f>
        <v>JDPA  Z  2017</v>
      </c>
    </row>
    <row r="51" spans="1:22" ht="15" customHeight="1">
      <c r="A51" s="4" t="str">
        <f t="shared" si="4"/>
        <v>001D2503</v>
      </c>
      <c r="B51" s="11" t="s">
        <v>1</v>
      </c>
      <c r="C51" s="23">
        <v>1</v>
      </c>
      <c r="D51" s="5" t="s">
        <v>127</v>
      </c>
      <c r="E51" s="21" t="s">
        <v>149</v>
      </c>
      <c r="F51" s="21" t="s">
        <v>66</v>
      </c>
      <c r="G51" s="6" t="s">
        <v>54</v>
      </c>
      <c r="H51" s="7" t="s">
        <v>27</v>
      </c>
      <c r="I51" s="6" t="s">
        <v>152</v>
      </c>
      <c r="J51" s="6" t="s">
        <v>155</v>
      </c>
      <c r="K51" s="11" t="s">
        <v>231</v>
      </c>
      <c r="L51" s="11" t="s">
        <v>151</v>
      </c>
      <c r="M51" s="11"/>
      <c r="N51" s="12" t="s">
        <v>6</v>
      </c>
      <c r="O51" s="13" t="s">
        <v>192</v>
      </c>
      <c r="P51" s="14">
        <v>156</v>
      </c>
      <c r="Q51" s="7"/>
      <c r="R51" s="1" t="str">
        <f t="shared" si="1"/>
        <v>001D2503</v>
      </c>
      <c r="S51" s="1" t="str">
        <f t="shared" si="2"/>
        <v>JWWA  K  156</v>
      </c>
      <c r="T51" s="1" t="str">
        <f t="shared" si="3"/>
        <v>JWWA  K  156</v>
      </c>
    </row>
    <row r="52" spans="1:22" ht="15" customHeight="1">
      <c r="A52" s="4" t="str">
        <f t="shared" si="4"/>
        <v>001D2603</v>
      </c>
      <c r="B52" s="11" t="s">
        <v>1</v>
      </c>
      <c r="C52" s="23">
        <v>1</v>
      </c>
      <c r="D52" s="5" t="s">
        <v>127</v>
      </c>
      <c r="E52" s="21" t="s">
        <v>150</v>
      </c>
      <c r="F52" s="21" t="s">
        <v>66</v>
      </c>
      <c r="G52" s="6" t="s">
        <v>54</v>
      </c>
      <c r="H52" s="7" t="s">
        <v>27</v>
      </c>
      <c r="I52" s="6" t="s">
        <v>152</v>
      </c>
      <c r="J52" s="6" t="s">
        <v>156</v>
      </c>
      <c r="K52" s="11" t="s">
        <v>231</v>
      </c>
      <c r="L52" s="11" t="s">
        <v>151</v>
      </c>
      <c r="M52" s="11"/>
      <c r="N52" s="12" t="s">
        <v>6</v>
      </c>
      <c r="O52" s="13" t="s">
        <v>192</v>
      </c>
      <c r="P52" s="14">
        <v>156</v>
      </c>
      <c r="Q52" s="7"/>
      <c r="R52" s="1" t="str">
        <f t="shared" si="1"/>
        <v>001D2603</v>
      </c>
      <c r="S52" s="1" t="str">
        <f t="shared" si="2"/>
        <v>JWWA  K  156</v>
      </c>
      <c r="T52" s="1" t="str">
        <f t="shared" si="3"/>
        <v>JWWA  K  156</v>
      </c>
    </row>
    <row r="53" spans="1:22" ht="15" customHeight="1">
      <c r="A53" s="4" t="str">
        <f t="shared" si="4"/>
        <v>001D2703</v>
      </c>
      <c r="B53" s="11" t="s">
        <v>1</v>
      </c>
      <c r="C53" s="23">
        <v>1</v>
      </c>
      <c r="D53" s="5" t="s">
        <v>153</v>
      </c>
      <c r="E53" s="21" t="s">
        <v>212</v>
      </c>
      <c r="F53" s="21" t="s">
        <v>66</v>
      </c>
      <c r="G53" s="6" t="s">
        <v>54</v>
      </c>
      <c r="H53" s="7" t="s">
        <v>27</v>
      </c>
      <c r="I53" s="6" t="s">
        <v>154</v>
      </c>
      <c r="J53" s="6" t="s">
        <v>233</v>
      </c>
      <c r="K53" s="11" t="s">
        <v>231</v>
      </c>
      <c r="L53" s="11" t="s">
        <v>151</v>
      </c>
      <c r="M53" s="11"/>
      <c r="N53" s="12" t="s">
        <v>6</v>
      </c>
      <c r="O53" s="13" t="s">
        <v>192</v>
      </c>
      <c r="P53" s="14">
        <v>156</v>
      </c>
      <c r="Q53" s="7"/>
      <c r="R53" s="1" t="str">
        <f t="shared" si="1"/>
        <v>001D2703</v>
      </c>
      <c r="S53" s="1" t="str">
        <f t="shared" si="2"/>
        <v>JWWA  K  156</v>
      </c>
      <c r="T53" s="1" t="str">
        <f t="shared" si="3"/>
        <v>JWWA  K  156</v>
      </c>
    </row>
    <row r="54" spans="1:22" ht="15" customHeight="1">
      <c r="A54" s="4" t="str">
        <f t="shared" si="4"/>
        <v>001D2803</v>
      </c>
      <c r="B54" s="11" t="s">
        <v>1</v>
      </c>
      <c r="C54" s="23">
        <v>1</v>
      </c>
      <c r="D54" s="5" t="s">
        <v>153</v>
      </c>
      <c r="E54" s="21" t="s">
        <v>213</v>
      </c>
      <c r="F54" s="21" t="s">
        <v>66</v>
      </c>
      <c r="G54" s="6" t="s">
        <v>54</v>
      </c>
      <c r="H54" s="7" t="s">
        <v>27</v>
      </c>
      <c r="I54" s="6" t="s">
        <v>154</v>
      </c>
      <c r="J54" s="6" t="s">
        <v>234</v>
      </c>
      <c r="K54" s="11" t="s">
        <v>232</v>
      </c>
      <c r="L54" s="11" t="s">
        <v>151</v>
      </c>
      <c r="M54" s="11"/>
      <c r="N54" s="12" t="s">
        <v>6</v>
      </c>
      <c r="O54" s="13" t="s">
        <v>192</v>
      </c>
      <c r="P54" s="14">
        <v>156</v>
      </c>
      <c r="Q54" s="7"/>
      <c r="R54" s="1" t="str">
        <f t="shared" si="1"/>
        <v>001D2803</v>
      </c>
      <c r="S54" s="1" t="str">
        <f t="shared" si="2"/>
        <v>JWWA  K  156</v>
      </c>
      <c r="T54" s="1" t="str">
        <f t="shared" si="3"/>
        <v>JWWA  K  156</v>
      </c>
    </row>
    <row r="55" spans="1:22" ht="15" customHeight="1">
      <c r="A55" s="4" t="str">
        <f t="shared" si="4"/>
        <v>001D3003</v>
      </c>
      <c r="B55" s="11" t="s">
        <v>1</v>
      </c>
      <c r="C55" s="23">
        <v>1</v>
      </c>
      <c r="D55" s="5" t="s">
        <v>21</v>
      </c>
      <c r="E55" s="21">
        <v>30</v>
      </c>
      <c r="F55" s="21" t="s">
        <v>66</v>
      </c>
      <c r="G55" s="6" t="s">
        <v>54</v>
      </c>
      <c r="H55" s="7" t="s">
        <v>27</v>
      </c>
      <c r="I55" s="6" t="s">
        <v>206</v>
      </c>
      <c r="J55" s="6" t="s">
        <v>237</v>
      </c>
      <c r="K55" s="11" t="s">
        <v>92</v>
      </c>
      <c r="L55" s="11" t="s">
        <v>112</v>
      </c>
      <c r="M55" s="11"/>
      <c r="N55" s="12" t="s">
        <v>6</v>
      </c>
      <c r="O55" s="13" t="s">
        <v>24</v>
      </c>
      <c r="P55" s="14">
        <v>114</v>
      </c>
      <c r="Q55" s="7"/>
      <c r="R55" s="1" t="str">
        <f t="shared" ref="R55" si="9">A55</f>
        <v>001D3003</v>
      </c>
      <c r="S55" s="1" t="str">
        <f t="shared" ref="S55" si="10">""&amp;N55&amp;"  "&amp;O55&amp;"  "&amp;P55&amp;""</f>
        <v>JWWA  G  114</v>
      </c>
      <c r="T55" s="1" t="str">
        <f t="shared" ref="T55" si="11">S55</f>
        <v>JWWA  G  114</v>
      </c>
    </row>
    <row r="56" spans="1:22" ht="15" customHeight="1">
      <c r="A56" s="4" t="str">
        <f t="shared" si="4"/>
        <v>001D3103</v>
      </c>
      <c r="B56" s="11" t="s">
        <v>1</v>
      </c>
      <c r="C56" s="23">
        <v>1</v>
      </c>
      <c r="D56" s="5" t="s">
        <v>153</v>
      </c>
      <c r="E56" s="21">
        <v>31</v>
      </c>
      <c r="F56" s="21" t="s">
        <v>66</v>
      </c>
      <c r="G56" s="6" t="s">
        <v>54</v>
      </c>
      <c r="H56" s="7" t="s">
        <v>27</v>
      </c>
      <c r="I56" s="6" t="s">
        <v>206</v>
      </c>
      <c r="J56" s="6" t="s">
        <v>207</v>
      </c>
      <c r="K56" s="11" t="s">
        <v>171</v>
      </c>
      <c r="L56" s="11" t="s">
        <v>208</v>
      </c>
      <c r="M56" s="11"/>
      <c r="N56" s="12" t="s">
        <v>79</v>
      </c>
      <c r="O56" s="13" t="s">
        <v>24</v>
      </c>
      <c r="P56" s="14">
        <v>5527</v>
      </c>
      <c r="Q56" s="7"/>
      <c r="R56" s="1" t="str">
        <f t="shared" si="1"/>
        <v>001D3103</v>
      </c>
      <c r="S56" s="1" t="str">
        <f t="shared" si="2"/>
        <v>JIS  G  5527</v>
      </c>
      <c r="T56" s="1" t="str">
        <f t="shared" si="3"/>
        <v>JIS  G  5527</v>
      </c>
    </row>
    <row r="57" spans="1:22" ht="15" customHeight="1">
      <c r="A57" s="4" t="str">
        <f t="shared" si="4"/>
        <v>001M0403</v>
      </c>
      <c r="B57" s="11" t="s">
        <v>1</v>
      </c>
      <c r="C57" s="23">
        <v>1</v>
      </c>
      <c r="D57" s="5" t="s">
        <v>227</v>
      </c>
      <c r="E57" s="21">
        <v>4</v>
      </c>
      <c r="F57" s="21" t="s">
        <v>66</v>
      </c>
      <c r="G57" s="6" t="s">
        <v>54</v>
      </c>
      <c r="H57" s="7" t="s">
        <v>27</v>
      </c>
      <c r="I57" s="6" t="s">
        <v>209</v>
      </c>
      <c r="J57" s="6" t="s">
        <v>210</v>
      </c>
      <c r="K57" s="11" t="s">
        <v>235</v>
      </c>
      <c r="L57" s="11" t="s">
        <v>236</v>
      </c>
      <c r="M57" s="11"/>
      <c r="N57" s="12" t="s">
        <v>79</v>
      </c>
      <c r="O57" s="13" t="s">
        <v>24</v>
      </c>
      <c r="P57" s="14">
        <v>5527</v>
      </c>
      <c r="Q57" s="7"/>
      <c r="R57" s="1" t="str">
        <f t="shared" ref="R57" si="12">A57</f>
        <v>001M0403</v>
      </c>
      <c r="S57" s="1" t="str">
        <f t="shared" ref="S57" si="13">""&amp;N57&amp;"  "&amp;O57&amp;"  "&amp;P57&amp;""</f>
        <v>JIS  G  5527</v>
      </c>
      <c r="T57" s="1" t="str">
        <f t="shared" ref="T57" si="14">S57</f>
        <v>JIS  G  5527</v>
      </c>
    </row>
    <row r="58" spans="1:22" ht="15" customHeight="1">
      <c r="A58" s="4" t="str">
        <f t="shared" si="4"/>
        <v>001M0503</v>
      </c>
      <c r="B58" s="11" t="s">
        <v>1</v>
      </c>
      <c r="C58" s="23">
        <v>1</v>
      </c>
      <c r="D58" s="5" t="s">
        <v>227</v>
      </c>
      <c r="E58" s="21">
        <v>5</v>
      </c>
      <c r="F58" s="21" t="s">
        <v>66</v>
      </c>
      <c r="G58" s="6" t="s">
        <v>54</v>
      </c>
      <c r="H58" s="7" t="s">
        <v>27</v>
      </c>
      <c r="I58" s="6" t="s">
        <v>209</v>
      </c>
      <c r="J58" s="6" t="s">
        <v>211</v>
      </c>
      <c r="K58" s="11" t="s">
        <v>92</v>
      </c>
      <c r="L58" s="11" t="s">
        <v>236</v>
      </c>
      <c r="M58" s="11"/>
      <c r="N58" s="12" t="s">
        <v>55</v>
      </c>
      <c r="O58" s="13"/>
      <c r="P58" s="14"/>
      <c r="Q58" s="7"/>
      <c r="R58" s="1" t="str">
        <f t="shared" ref="R58" si="15">A58</f>
        <v>001M0503</v>
      </c>
      <c r="S58" s="1" t="str">
        <f t="shared" ref="S58" si="16">""&amp;N58&amp;"  "&amp;O58&amp;"  "&amp;P58&amp;""</f>
        <v xml:space="preserve">指定承認    </v>
      </c>
      <c r="T58" s="1" t="str">
        <f t="shared" ref="T58" si="17">S58</f>
        <v xml:space="preserve">指定承認    </v>
      </c>
    </row>
    <row r="59" spans="1:22" ht="15" customHeight="1">
      <c r="A59" s="4" t="str">
        <f t="shared" si="4"/>
        <v>001V0101</v>
      </c>
      <c r="B59" s="11" t="s">
        <v>1</v>
      </c>
      <c r="C59" s="23">
        <v>1</v>
      </c>
      <c r="D59" s="5" t="s">
        <v>158</v>
      </c>
      <c r="E59" s="21" t="s">
        <v>22</v>
      </c>
      <c r="F59" s="21" t="s">
        <v>22</v>
      </c>
      <c r="G59" s="6" t="s">
        <v>14</v>
      </c>
      <c r="H59" s="7" t="s">
        <v>28</v>
      </c>
      <c r="I59" s="6" t="s">
        <v>166</v>
      </c>
      <c r="J59" s="6" t="s">
        <v>159</v>
      </c>
      <c r="K59" s="11" t="s">
        <v>157</v>
      </c>
      <c r="L59" s="11" t="s">
        <v>144</v>
      </c>
      <c r="M59" s="11"/>
      <c r="N59" s="12" t="s">
        <v>6</v>
      </c>
      <c r="O59" s="13" t="s">
        <v>170</v>
      </c>
      <c r="P59" s="14">
        <v>120</v>
      </c>
      <c r="Q59" s="7" t="s">
        <v>160</v>
      </c>
      <c r="R59" s="1" t="str">
        <f t="shared" si="1"/>
        <v>001V0101</v>
      </c>
      <c r="S59" s="1" t="str">
        <f t="shared" si="2"/>
        <v>JWWA  B  120</v>
      </c>
      <c r="T59" s="1" t="str">
        <f t="shared" si="3"/>
        <v>JWWA  B  120</v>
      </c>
    </row>
    <row r="60" spans="1:22" ht="15" customHeight="1">
      <c r="A60" s="4" t="str">
        <f t="shared" si="4"/>
        <v>001V0201</v>
      </c>
      <c r="B60" s="11" t="s">
        <v>1</v>
      </c>
      <c r="C60" s="23">
        <v>1</v>
      </c>
      <c r="D60" s="5" t="s">
        <v>158</v>
      </c>
      <c r="E60" s="21" t="s">
        <v>61</v>
      </c>
      <c r="F60" s="21" t="s">
        <v>22</v>
      </c>
      <c r="G60" s="6" t="s">
        <v>14</v>
      </c>
      <c r="H60" s="7" t="s">
        <v>28</v>
      </c>
      <c r="I60" s="6" t="s">
        <v>166</v>
      </c>
      <c r="J60" s="6" t="s">
        <v>167</v>
      </c>
      <c r="K60" s="11" t="s">
        <v>161</v>
      </c>
      <c r="L60" s="11" t="s">
        <v>65</v>
      </c>
      <c r="M60" s="11"/>
      <c r="N60" s="12" t="s">
        <v>79</v>
      </c>
      <c r="O60" s="13" t="s">
        <v>162</v>
      </c>
      <c r="P60" s="14">
        <v>2062</v>
      </c>
      <c r="Q60" s="7"/>
      <c r="R60" s="1" t="str">
        <f t="shared" si="1"/>
        <v>001V0201</v>
      </c>
      <c r="S60" s="1" t="str">
        <f t="shared" si="2"/>
        <v>JIS  B  2062</v>
      </c>
      <c r="T60" s="1" t="str">
        <f t="shared" si="3"/>
        <v>JIS  B  2062</v>
      </c>
    </row>
    <row r="61" spans="1:22" ht="15" customHeight="1">
      <c r="A61" s="4" t="str">
        <f t="shared" si="4"/>
        <v>001V0301</v>
      </c>
      <c r="B61" s="6" t="s">
        <v>1</v>
      </c>
      <c r="C61" s="23">
        <v>1</v>
      </c>
      <c r="D61" s="5" t="s">
        <v>158</v>
      </c>
      <c r="E61" s="21" t="s">
        <v>66</v>
      </c>
      <c r="F61" s="21" t="s">
        <v>22</v>
      </c>
      <c r="G61" s="6" t="s">
        <v>14</v>
      </c>
      <c r="H61" s="8" t="s">
        <v>28</v>
      </c>
      <c r="I61" s="6" t="s">
        <v>166</v>
      </c>
      <c r="J61" s="6" t="s">
        <v>163</v>
      </c>
      <c r="K61" s="6" t="s">
        <v>164</v>
      </c>
      <c r="L61" s="6" t="s">
        <v>144</v>
      </c>
      <c r="M61" s="6"/>
      <c r="N61" s="5" t="s">
        <v>6</v>
      </c>
      <c r="O61" s="9" t="s">
        <v>162</v>
      </c>
      <c r="P61" s="10">
        <v>138</v>
      </c>
      <c r="Q61" s="7" t="s">
        <v>165</v>
      </c>
      <c r="R61" s="1" t="str">
        <f>A61</f>
        <v>001V0301</v>
      </c>
      <c r="S61" s="1" t="str">
        <f>""&amp;N61&amp;"  "&amp;O61&amp;"  "&amp;P61&amp;""</f>
        <v>JWWA  B  138</v>
      </c>
      <c r="T61" s="1" t="str">
        <f>S61</f>
        <v>JWWA  B  138</v>
      </c>
      <c r="V61" s="2"/>
    </row>
    <row r="62" spans="1:22" ht="15" customHeight="1">
      <c r="A62" s="4" t="str">
        <f t="shared" si="4"/>
        <v>001V0401</v>
      </c>
      <c r="B62" s="11" t="s">
        <v>1</v>
      </c>
      <c r="C62" s="23">
        <v>1</v>
      </c>
      <c r="D62" s="5" t="s">
        <v>158</v>
      </c>
      <c r="E62" s="21" t="s">
        <v>68</v>
      </c>
      <c r="F62" s="21" t="s">
        <v>22</v>
      </c>
      <c r="G62" s="6" t="s">
        <v>14</v>
      </c>
      <c r="H62" s="7" t="s">
        <v>28</v>
      </c>
      <c r="I62" s="6" t="s">
        <v>168</v>
      </c>
      <c r="J62" s="6" t="s">
        <v>169</v>
      </c>
      <c r="K62" s="11" t="s">
        <v>171</v>
      </c>
      <c r="L62" s="11" t="s">
        <v>144</v>
      </c>
      <c r="M62" s="11"/>
      <c r="N62" s="12" t="s">
        <v>63</v>
      </c>
      <c r="O62" s="13" t="s">
        <v>131</v>
      </c>
      <c r="P62" s="14">
        <v>1049</v>
      </c>
      <c r="Q62" s="7"/>
      <c r="R62" s="1" t="str">
        <f t="shared" ref="R62:R97" si="18">A62</f>
        <v>001V0401</v>
      </c>
      <c r="S62" s="1" t="str">
        <f t="shared" ref="S62:S97" si="19">""&amp;N62&amp;"  "&amp;O62&amp;"  "&amp;P62&amp;""</f>
        <v>JDPA  G  1049</v>
      </c>
      <c r="T62" s="1" t="str">
        <f t="shared" ref="T62:T97" si="20">S62</f>
        <v>JDPA  G  1049</v>
      </c>
      <c r="U62" s="2"/>
      <c r="V62" s="2"/>
    </row>
    <row r="63" spans="1:22" ht="15" customHeight="1">
      <c r="A63" s="4" t="str">
        <f t="shared" si="4"/>
        <v>001V0501</v>
      </c>
      <c r="B63" s="11" t="s">
        <v>1</v>
      </c>
      <c r="C63" s="23">
        <v>1</v>
      </c>
      <c r="D63" s="5" t="s">
        <v>158</v>
      </c>
      <c r="E63" s="21" t="s">
        <v>69</v>
      </c>
      <c r="F63" s="21" t="s">
        <v>22</v>
      </c>
      <c r="G63" s="6" t="s">
        <v>14</v>
      </c>
      <c r="H63" s="7" t="s">
        <v>28</v>
      </c>
      <c r="I63" s="6" t="s">
        <v>168</v>
      </c>
      <c r="J63" s="6" t="s">
        <v>172</v>
      </c>
      <c r="K63" s="11" t="s">
        <v>130</v>
      </c>
      <c r="L63" s="11" t="s">
        <v>144</v>
      </c>
      <c r="M63" s="11"/>
      <c r="N63" s="12" t="s">
        <v>6</v>
      </c>
      <c r="O63" s="13" t="s">
        <v>162</v>
      </c>
      <c r="P63" s="14">
        <v>120</v>
      </c>
      <c r="Q63" s="7"/>
      <c r="R63" s="1" t="str">
        <f t="shared" si="18"/>
        <v>001V0501</v>
      </c>
      <c r="S63" s="1" t="str">
        <f t="shared" si="19"/>
        <v>JWWA  B  120</v>
      </c>
      <c r="T63" s="1" t="str">
        <f t="shared" si="20"/>
        <v>JWWA  B  120</v>
      </c>
      <c r="U63" s="2"/>
      <c r="V63" s="2"/>
    </row>
    <row r="64" spans="1:22" ht="15" customHeight="1">
      <c r="A64" s="4" t="str">
        <f t="shared" si="4"/>
        <v>001V0601</v>
      </c>
      <c r="B64" s="11" t="s">
        <v>1</v>
      </c>
      <c r="C64" s="23">
        <v>1</v>
      </c>
      <c r="D64" s="5" t="s">
        <v>158</v>
      </c>
      <c r="E64" s="21" t="s">
        <v>75</v>
      </c>
      <c r="F64" s="21" t="s">
        <v>22</v>
      </c>
      <c r="G64" s="6" t="s">
        <v>14</v>
      </c>
      <c r="H64" s="7" t="s">
        <v>28</v>
      </c>
      <c r="I64" s="6" t="s">
        <v>168</v>
      </c>
      <c r="J64" s="6" t="s">
        <v>172</v>
      </c>
      <c r="K64" s="11" t="s">
        <v>173</v>
      </c>
      <c r="L64" s="11" t="s">
        <v>144</v>
      </c>
      <c r="M64" s="11"/>
      <c r="N64" s="12" t="s">
        <v>55</v>
      </c>
      <c r="O64" s="13"/>
      <c r="P64" s="14"/>
      <c r="Q64" s="7"/>
      <c r="R64" s="1" t="str">
        <f t="shared" si="18"/>
        <v>001V0601</v>
      </c>
      <c r="S64" s="1" t="str">
        <f t="shared" si="19"/>
        <v xml:space="preserve">指定承認    </v>
      </c>
      <c r="T64" s="1" t="str">
        <f t="shared" si="20"/>
        <v xml:space="preserve">指定承認    </v>
      </c>
      <c r="U64" s="2"/>
      <c r="V64" s="2"/>
    </row>
    <row r="65" spans="1:22" ht="15" customHeight="1">
      <c r="A65" s="4" t="str">
        <f t="shared" si="4"/>
        <v>001V0701</v>
      </c>
      <c r="B65" s="11" t="s">
        <v>1</v>
      </c>
      <c r="C65" s="23">
        <v>1</v>
      </c>
      <c r="D65" s="5" t="s">
        <v>158</v>
      </c>
      <c r="E65" s="21">
        <v>7</v>
      </c>
      <c r="F65" s="21" t="s">
        <v>22</v>
      </c>
      <c r="G65" s="6" t="s">
        <v>14</v>
      </c>
      <c r="H65" s="7" t="s">
        <v>28</v>
      </c>
      <c r="I65" s="6" t="s">
        <v>174</v>
      </c>
      <c r="J65" s="6" t="s">
        <v>229</v>
      </c>
      <c r="K65" s="11" t="s">
        <v>71</v>
      </c>
      <c r="L65" s="11" t="s">
        <v>144</v>
      </c>
      <c r="M65" s="11"/>
      <c r="N65" s="12" t="s">
        <v>55</v>
      </c>
      <c r="O65" s="13"/>
      <c r="P65" s="14"/>
      <c r="Q65" s="7"/>
      <c r="R65" s="1" t="str">
        <f t="shared" si="18"/>
        <v>001V0701</v>
      </c>
      <c r="S65" s="1" t="str">
        <f t="shared" si="19"/>
        <v xml:space="preserve">指定承認    </v>
      </c>
      <c r="T65" s="1" t="str">
        <f t="shared" si="20"/>
        <v xml:space="preserve">指定承認    </v>
      </c>
      <c r="U65" s="2"/>
      <c r="V65" s="2"/>
    </row>
    <row r="66" spans="1:22" ht="15" customHeight="1">
      <c r="A66" s="4" t="str">
        <f t="shared" si="4"/>
        <v>001V0801</v>
      </c>
      <c r="B66" s="11" t="s">
        <v>1</v>
      </c>
      <c r="C66" s="23">
        <v>1</v>
      </c>
      <c r="D66" s="5" t="s">
        <v>158</v>
      </c>
      <c r="E66" s="21">
        <v>8</v>
      </c>
      <c r="F66" s="21" t="s">
        <v>22</v>
      </c>
      <c r="G66" s="6" t="s">
        <v>14</v>
      </c>
      <c r="H66" s="7" t="s">
        <v>28</v>
      </c>
      <c r="I66" s="6" t="s">
        <v>174</v>
      </c>
      <c r="J66" s="6" t="s">
        <v>228</v>
      </c>
      <c r="K66" s="11" t="s">
        <v>71</v>
      </c>
      <c r="L66" s="11" t="s">
        <v>144</v>
      </c>
      <c r="M66" s="11"/>
      <c r="N66" s="12" t="s">
        <v>55</v>
      </c>
      <c r="O66" s="13"/>
      <c r="P66" s="14"/>
      <c r="Q66" s="7"/>
      <c r="R66" s="1" t="str">
        <f t="shared" ref="R66" si="21">A66</f>
        <v>001V0801</v>
      </c>
      <c r="S66" s="1" t="str">
        <f t="shared" ref="S66" si="22">""&amp;N66&amp;"  "&amp;O66&amp;"  "&amp;P66&amp;""</f>
        <v xml:space="preserve">指定承認    </v>
      </c>
      <c r="T66" s="1" t="str">
        <f t="shared" ref="T66" si="23">S66</f>
        <v xml:space="preserve">指定承認    </v>
      </c>
      <c r="U66" s="2"/>
      <c r="V66" s="2"/>
    </row>
    <row r="67" spans="1:22" ht="15" customHeight="1">
      <c r="A67" s="4" t="str">
        <f t="shared" si="4"/>
        <v>001V0901</v>
      </c>
      <c r="B67" s="11" t="s">
        <v>1</v>
      </c>
      <c r="C67" s="23">
        <v>1</v>
      </c>
      <c r="D67" s="5" t="s">
        <v>158</v>
      </c>
      <c r="E67" s="21" t="s">
        <v>86</v>
      </c>
      <c r="F67" s="21" t="s">
        <v>22</v>
      </c>
      <c r="G67" s="6" t="s">
        <v>14</v>
      </c>
      <c r="H67" s="7" t="s">
        <v>28</v>
      </c>
      <c r="I67" s="6" t="s">
        <v>174</v>
      </c>
      <c r="J67" s="6" t="s">
        <v>175</v>
      </c>
      <c r="K67" s="11" t="s">
        <v>137</v>
      </c>
      <c r="L67" s="11" t="s">
        <v>144</v>
      </c>
      <c r="M67" s="11"/>
      <c r="N67" s="12" t="s">
        <v>63</v>
      </c>
      <c r="O67" s="13" t="s">
        <v>224</v>
      </c>
      <c r="P67" s="14">
        <v>1052</v>
      </c>
      <c r="Q67" s="7"/>
      <c r="R67" s="1" t="str">
        <f t="shared" si="18"/>
        <v>001V0901</v>
      </c>
      <c r="S67" s="1" t="str">
        <f t="shared" si="19"/>
        <v>JDPA  G  1052</v>
      </c>
      <c r="T67" s="1" t="str">
        <f t="shared" si="20"/>
        <v>JDPA  G  1052</v>
      </c>
      <c r="U67" s="2"/>
      <c r="V67" s="2"/>
    </row>
    <row r="68" spans="1:22" ht="15" customHeight="1">
      <c r="A68" s="4" t="str">
        <f t="shared" si="4"/>
        <v>001V1001</v>
      </c>
      <c r="B68" s="11" t="s">
        <v>1</v>
      </c>
      <c r="C68" s="23">
        <v>1</v>
      </c>
      <c r="D68" s="5" t="s">
        <v>158</v>
      </c>
      <c r="E68" s="21" t="s">
        <v>90</v>
      </c>
      <c r="F68" s="21" t="s">
        <v>22</v>
      </c>
      <c r="G68" s="6" t="s">
        <v>14</v>
      </c>
      <c r="H68" s="7" t="s">
        <v>28</v>
      </c>
      <c r="I68" s="6" t="s">
        <v>174</v>
      </c>
      <c r="J68" s="6" t="s">
        <v>223</v>
      </c>
      <c r="K68" s="11" t="s">
        <v>78</v>
      </c>
      <c r="L68" s="11" t="s">
        <v>144</v>
      </c>
      <c r="M68" s="11"/>
      <c r="N68" s="12" t="s">
        <v>55</v>
      </c>
      <c r="O68" s="13"/>
      <c r="P68" s="14"/>
      <c r="Q68" s="7"/>
      <c r="R68" s="1" t="str">
        <f t="shared" ref="R68" si="24">A68</f>
        <v>001V1001</v>
      </c>
      <c r="S68" s="1" t="str">
        <f t="shared" ref="S68" si="25">""&amp;N68&amp;"  "&amp;O68&amp;"  "&amp;P68&amp;""</f>
        <v xml:space="preserve">指定承認    </v>
      </c>
      <c r="T68" s="1" t="str">
        <f t="shared" ref="T68" si="26">S68</f>
        <v xml:space="preserve">指定承認    </v>
      </c>
      <c r="U68" s="2"/>
      <c r="V68" s="2"/>
    </row>
    <row r="69" spans="1:22" ht="15" customHeight="1">
      <c r="A69" s="4" t="str">
        <f t="shared" si="4"/>
        <v>001A0102</v>
      </c>
      <c r="B69" s="11" t="s">
        <v>1</v>
      </c>
      <c r="C69" s="23">
        <v>1</v>
      </c>
      <c r="D69" s="5" t="s">
        <v>176</v>
      </c>
      <c r="E69" s="21" t="s">
        <v>22</v>
      </c>
      <c r="F69" s="21" t="s">
        <v>61</v>
      </c>
      <c r="G69" s="6" t="s">
        <v>14</v>
      </c>
      <c r="H69" s="7" t="s">
        <v>29</v>
      </c>
      <c r="I69" s="6" t="s">
        <v>179</v>
      </c>
      <c r="J69" s="6" t="s">
        <v>177</v>
      </c>
      <c r="K69" s="11" t="s">
        <v>178</v>
      </c>
      <c r="L69" s="11" t="s">
        <v>144</v>
      </c>
      <c r="M69" s="11"/>
      <c r="N69" s="12" t="s">
        <v>6</v>
      </c>
      <c r="O69" s="13" t="s">
        <v>162</v>
      </c>
      <c r="P69" s="14">
        <v>137</v>
      </c>
      <c r="Q69" s="7"/>
      <c r="R69" s="1" t="str">
        <f t="shared" si="18"/>
        <v>001A0102</v>
      </c>
      <c r="S69" s="1" t="str">
        <f t="shared" si="19"/>
        <v>JWWA  B  137</v>
      </c>
      <c r="T69" s="1" t="str">
        <f t="shared" si="20"/>
        <v>JWWA  B  137</v>
      </c>
      <c r="U69" s="2"/>
      <c r="V69" s="2"/>
    </row>
    <row r="70" spans="1:22" ht="15" customHeight="1">
      <c r="A70" s="4" t="str">
        <f t="shared" si="4"/>
        <v>001A0202</v>
      </c>
      <c r="B70" s="11" t="s">
        <v>1</v>
      </c>
      <c r="C70" s="23">
        <v>1</v>
      </c>
      <c r="D70" s="5" t="s">
        <v>176</v>
      </c>
      <c r="E70" s="21" t="s">
        <v>61</v>
      </c>
      <c r="F70" s="21" t="s">
        <v>61</v>
      </c>
      <c r="G70" s="6" t="s">
        <v>14</v>
      </c>
      <c r="H70" s="7" t="s">
        <v>29</v>
      </c>
      <c r="I70" s="6" t="s">
        <v>179</v>
      </c>
      <c r="J70" s="6" t="s">
        <v>180</v>
      </c>
      <c r="K70" s="11" t="s">
        <v>178</v>
      </c>
      <c r="L70" s="11" t="s">
        <v>144</v>
      </c>
      <c r="M70" s="11"/>
      <c r="N70" s="12" t="s">
        <v>55</v>
      </c>
      <c r="O70" s="13"/>
      <c r="P70" s="14"/>
      <c r="Q70" s="7"/>
      <c r="R70" s="1" t="str">
        <f t="shared" si="18"/>
        <v>001A0202</v>
      </c>
      <c r="S70" s="1" t="str">
        <f t="shared" si="19"/>
        <v xml:space="preserve">指定承認    </v>
      </c>
      <c r="T70" s="1" t="str">
        <f t="shared" si="20"/>
        <v xml:space="preserve">指定承認    </v>
      </c>
      <c r="U70" s="2"/>
      <c r="V70" s="2"/>
    </row>
    <row r="71" spans="1:22" ht="15" customHeight="1">
      <c r="A71" s="4" t="str">
        <f t="shared" si="4"/>
        <v>001A1203</v>
      </c>
      <c r="B71" s="11" t="s">
        <v>1</v>
      </c>
      <c r="C71" s="23">
        <v>1</v>
      </c>
      <c r="D71" s="5" t="s">
        <v>176</v>
      </c>
      <c r="E71" s="21" t="s">
        <v>96</v>
      </c>
      <c r="F71" s="21" t="s">
        <v>66</v>
      </c>
      <c r="G71" s="6" t="s">
        <v>14</v>
      </c>
      <c r="H71" s="7" t="s">
        <v>30</v>
      </c>
      <c r="I71" s="6" t="s">
        <v>181</v>
      </c>
      <c r="J71" s="6" t="s">
        <v>182</v>
      </c>
      <c r="K71" s="11" t="s">
        <v>183</v>
      </c>
      <c r="L71" s="11" t="s">
        <v>144</v>
      </c>
      <c r="M71" s="11"/>
      <c r="N71" s="12" t="s">
        <v>6</v>
      </c>
      <c r="O71" s="13" t="s">
        <v>162</v>
      </c>
      <c r="P71" s="14">
        <v>126</v>
      </c>
      <c r="Q71" s="7"/>
      <c r="R71" s="1" t="str">
        <f t="shared" si="18"/>
        <v>001A1203</v>
      </c>
      <c r="S71" s="1" t="str">
        <f t="shared" si="19"/>
        <v>JWWA  B  126</v>
      </c>
      <c r="T71" s="1" t="str">
        <f t="shared" si="20"/>
        <v>JWWA  B  126</v>
      </c>
      <c r="U71" s="2"/>
      <c r="V71" s="2"/>
    </row>
    <row r="72" spans="1:22" ht="15" customHeight="1">
      <c r="A72" s="4" t="str">
        <f t="shared" ref="A72:A135" si="27">IF(OR(D72="",E72="",F72=""),"",TEXT(C72,"000")&amp;D72&amp;TEXT(E72,"00")&amp;TEXT(F72,"00"))</f>
        <v>001F0101</v>
      </c>
      <c r="B72" s="11" t="s">
        <v>1</v>
      </c>
      <c r="C72" s="23">
        <v>1</v>
      </c>
      <c r="D72" s="5" t="s">
        <v>184</v>
      </c>
      <c r="E72" s="21" t="s">
        <v>22</v>
      </c>
      <c r="F72" s="21" t="s">
        <v>22</v>
      </c>
      <c r="G72" s="6" t="s">
        <v>14</v>
      </c>
      <c r="H72" s="7" t="s">
        <v>31</v>
      </c>
      <c r="I72" s="6" t="s">
        <v>187</v>
      </c>
      <c r="J72" s="6" t="s">
        <v>185</v>
      </c>
      <c r="K72" s="11" t="s">
        <v>183</v>
      </c>
      <c r="L72" s="11" t="s">
        <v>144</v>
      </c>
      <c r="M72" s="11"/>
      <c r="N72" s="12" t="s">
        <v>6</v>
      </c>
      <c r="O72" s="13" t="s">
        <v>162</v>
      </c>
      <c r="P72" s="14">
        <v>103</v>
      </c>
      <c r="Q72" s="7"/>
      <c r="R72" s="1" t="str">
        <f t="shared" si="18"/>
        <v>001F0101</v>
      </c>
      <c r="S72" s="1" t="str">
        <f t="shared" si="19"/>
        <v>JWWA  B  103</v>
      </c>
      <c r="T72" s="1" t="str">
        <f t="shared" si="20"/>
        <v>JWWA  B  103</v>
      </c>
      <c r="V72" s="2"/>
    </row>
    <row r="73" spans="1:22" ht="15" customHeight="1">
      <c r="A73" s="4" t="str">
        <f t="shared" si="27"/>
        <v>001F0201</v>
      </c>
      <c r="B73" s="11" t="s">
        <v>1</v>
      </c>
      <c r="C73" s="23">
        <v>1</v>
      </c>
      <c r="D73" s="5" t="s">
        <v>184</v>
      </c>
      <c r="E73" s="21" t="s">
        <v>61</v>
      </c>
      <c r="F73" s="21" t="s">
        <v>22</v>
      </c>
      <c r="G73" s="6" t="s">
        <v>14</v>
      </c>
      <c r="H73" s="7" t="s">
        <v>31</v>
      </c>
      <c r="I73" s="6" t="s">
        <v>187</v>
      </c>
      <c r="J73" s="6" t="s">
        <v>186</v>
      </c>
      <c r="K73" s="11" t="s">
        <v>183</v>
      </c>
      <c r="L73" s="11" t="s">
        <v>144</v>
      </c>
      <c r="M73" s="11"/>
      <c r="N73" s="12" t="s">
        <v>6</v>
      </c>
      <c r="O73" s="13" t="s">
        <v>162</v>
      </c>
      <c r="P73" s="14">
        <v>135</v>
      </c>
      <c r="Q73" s="7"/>
      <c r="R73" s="1" t="str">
        <f t="shared" si="18"/>
        <v>001F0201</v>
      </c>
      <c r="S73" s="1" t="str">
        <f t="shared" si="19"/>
        <v>JWWA  B  135</v>
      </c>
      <c r="T73" s="1" t="str">
        <f t="shared" si="20"/>
        <v>JWWA  B  135</v>
      </c>
      <c r="V73" s="2"/>
    </row>
    <row r="74" spans="1:22" ht="15" customHeight="1">
      <c r="A74" s="4" t="str">
        <f t="shared" si="27"/>
        <v>001F0301</v>
      </c>
      <c r="B74" s="11" t="s">
        <v>1</v>
      </c>
      <c r="C74" s="23">
        <v>1</v>
      </c>
      <c r="D74" s="5" t="s">
        <v>184</v>
      </c>
      <c r="E74" s="21" t="s">
        <v>66</v>
      </c>
      <c r="F74" s="21" t="s">
        <v>22</v>
      </c>
      <c r="G74" s="6" t="s">
        <v>14</v>
      </c>
      <c r="H74" s="7" t="s">
        <v>31</v>
      </c>
      <c r="I74" s="6" t="s">
        <v>187</v>
      </c>
      <c r="J74" s="6" t="s">
        <v>188</v>
      </c>
      <c r="K74" s="11" t="s">
        <v>183</v>
      </c>
      <c r="L74" s="11" t="s">
        <v>144</v>
      </c>
      <c r="M74" s="11"/>
      <c r="N74" s="12" t="s">
        <v>55</v>
      </c>
      <c r="O74" s="13"/>
      <c r="P74" s="14"/>
      <c r="Q74" s="7"/>
      <c r="R74" s="1" t="str">
        <f t="shared" si="18"/>
        <v>001F0301</v>
      </c>
      <c r="S74" s="1" t="str">
        <f t="shared" si="19"/>
        <v xml:space="preserve">指定承認    </v>
      </c>
      <c r="T74" s="1" t="str">
        <f t="shared" si="20"/>
        <v xml:space="preserve">指定承認    </v>
      </c>
      <c r="V74" s="2"/>
    </row>
    <row r="75" spans="1:22" ht="15" customHeight="1">
      <c r="A75" s="4" t="str">
        <f t="shared" si="27"/>
        <v>001F0501</v>
      </c>
      <c r="B75" s="11" t="s">
        <v>1</v>
      </c>
      <c r="C75" s="23">
        <v>1</v>
      </c>
      <c r="D75" s="5" t="s">
        <v>184</v>
      </c>
      <c r="E75" s="21" t="s">
        <v>69</v>
      </c>
      <c r="F75" s="21" t="s">
        <v>22</v>
      </c>
      <c r="G75" s="6" t="s">
        <v>14</v>
      </c>
      <c r="H75" s="7" t="s">
        <v>31</v>
      </c>
      <c r="I75" s="6" t="s">
        <v>187</v>
      </c>
      <c r="J75" s="6" t="s">
        <v>189</v>
      </c>
      <c r="K75" s="11" t="s">
        <v>183</v>
      </c>
      <c r="L75" s="11" t="s">
        <v>144</v>
      </c>
      <c r="M75" s="11"/>
      <c r="N75" s="12" t="s">
        <v>6</v>
      </c>
      <c r="O75" s="13" t="s">
        <v>162</v>
      </c>
      <c r="P75" s="14">
        <v>103</v>
      </c>
      <c r="Q75" s="7"/>
      <c r="R75" s="1" t="str">
        <f t="shared" si="18"/>
        <v>001F0501</v>
      </c>
      <c r="S75" s="1" t="str">
        <f t="shared" si="19"/>
        <v>JWWA  B  103</v>
      </c>
      <c r="T75" s="1" t="str">
        <f t="shared" si="20"/>
        <v>JWWA  B  103</v>
      </c>
      <c r="V75" s="2"/>
    </row>
    <row r="76" spans="1:22" ht="15" customHeight="1">
      <c r="A76" s="4" t="str">
        <f t="shared" si="27"/>
        <v>001E0101</v>
      </c>
      <c r="B76" s="11" t="s">
        <v>1</v>
      </c>
      <c r="C76" s="23">
        <v>1</v>
      </c>
      <c r="D76" s="5" t="s">
        <v>190</v>
      </c>
      <c r="E76" s="21" t="s">
        <v>22</v>
      </c>
      <c r="F76" s="21" t="s">
        <v>22</v>
      </c>
      <c r="G76" s="6" t="s">
        <v>17</v>
      </c>
      <c r="H76" s="7" t="s">
        <v>40</v>
      </c>
      <c r="I76" s="6" t="s">
        <v>193</v>
      </c>
      <c r="J76" s="6" t="s">
        <v>191</v>
      </c>
      <c r="K76" s="11" t="s">
        <v>137</v>
      </c>
      <c r="L76" s="11" t="s">
        <v>194</v>
      </c>
      <c r="M76" s="11"/>
      <c r="N76" s="12" t="s">
        <v>55</v>
      </c>
      <c r="O76" s="13"/>
      <c r="P76" s="14"/>
      <c r="Q76" s="7"/>
      <c r="R76" s="1" t="str">
        <f t="shared" si="18"/>
        <v>001E0101</v>
      </c>
      <c r="S76" s="1" t="str">
        <f t="shared" si="19"/>
        <v xml:space="preserve">指定承認    </v>
      </c>
      <c r="T76" s="1" t="str">
        <f t="shared" si="20"/>
        <v xml:space="preserve">指定承認    </v>
      </c>
      <c r="V76" s="2"/>
    </row>
    <row r="77" spans="1:22" ht="15" customHeight="1">
      <c r="A77" s="4" t="str">
        <f t="shared" si="27"/>
        <v>001E0201</v>
      </c>
      <c r="B77" s="11" t="s">
        <v>1</v>
      </c>
      <c r="C77" s="23">
        <v>1</v>
      </c>
      <c r="D77" s="5" t="s">
        <v>190</v>
      </c>
      <c r="E77" s="21" t="s">
        <v>61</v>
      </c>
      <c r="F77" s="21" t="s">
        <v>22</v>
      </c>
      <c r="G77" s="6" t="s">
        <v>17</v>
      </c>
      <c r="H77" s="7" t="s">
        <v>40</v>
      </c>
      <c r="I77" s="6" t="s">
        <v>193</v>
      </c>
      <c r="J77" s="6" t="s">
        <v>191</v>
      </c>
      <c r="K77" s="11" t="s">
        <v>132</v>
      </c>
      <c r="L77" s="11" t="s">
        <v>194</v>
      </c>
      <c r="M77" s="11"/>
      <c r="N77" s="12" t="s">
        <v>6</v>
      </c>
      <c r="O77" s="13" t="s">
        <v>192</v>
      </c>
      <c r="P77" s="14">
        <v>158</v>
      </c>
      <c r="Q77" s="7"/>
      <c r="R77" s="1" t="str">
        <f t="shared" si="18"/>
        <v>001E0201</v>
      </c>
      <c r="S77" s="1" t="str">
        <f t="shared" si="19"/>
        <v>JWWA  K  158</v>
      </c>
      <c r="T77" s="1" t="str">
        <f t="shared" si="20"/>
        <v>JWWA  K  158</v>
      </c>
      <c r="V77" s="2"/>
    </row>
    <row r="78" spans="1:22" ht="15" customHeight="1">
      <c r="A78" s="4" t="str">
        <f t="shared" si="27"/>
        <v>001E0401</v>
      </c>
      <c r="B78" s="11" t="s">
        <v>1</v>
      </c>
      <c r="C78" s="23">
        <v>1</v>
      </c>
      <c r="D78" s="5" t="s">
        <v>190</v>
      </c>
      <c r="E78" s="21" t="s">
        <v>68</v>
      </c>
      <c r="F78" s="21" t="s">
        <v>22</v>
      </c>
      <c r="G78" s="6" t="s">
        <v>17</v>
      </c>
      <c r="H78" s="7" t="s">
        <v>40</v>
      </c>
      <c r="I78" s="6" t="s">
        <v>200</v>
      </c>
      <c r="J78" s="6" t="s">
        <v>201</v>
      </c>
      <c r="K78" s="11" t="s">
        <v>202</v>
      </c>
      <c r="L78" s="11" t="s">
        <v>203</v>
      </c>
      <c r="M78" s="11"/>
      <c r="N78" s="12" t="s">
        <v>6</v>
      </c>
      <c r="O78" s="13" t="s">
        <v>192</v>
      </c>
      <c r="P78" s="14">
        <v>158</v>
      </c>
      <c r="Q78" s="7"/>
      <c r="R78" s="1" t="str">
        <f t="shared" si="18"/>
        <v>001E0401</v>
      </c>
      <c r="S78" s="1" t="str">
        <f t="shared" si="19"/>
        <v>JWWA  K  158</v>
      </c>
      <c r="T78" s="1" t="str">
        <f t="shared" si="20"/>
        <v>JWWA  K  158</v>
      </c>
    </row>
    <row r="79" spans="1:22" ht="15" customHeight="1">
      <c r="A79" s="4" t="str">
        <f t="shared" si="27"/>
        <v>001E0501</v>
      </c>
      <c r="B79" s="11" t="s">
        <v>1</v>
      </c>
      <c r="C79" s="23">
        <v>1</v>
      </c>
      <c r="D79" s="5" t="s">
        <v>190</v>
      </c>
      <c r="E79" s="21" t="s">
        <v>69</v>
      </c>
      <c r="F79" s="21" t="s">
        <v>22</v>
      </c>
      <c r="G79" s="6" t="s">
        <v>17</v>
      </c>
      <c r="H79" s="7" t="s">
        <v>40</v>
      </c>
      <c r="I79" s="6" t="s">
        <v>195</v>
      </c>
      <c r="J79" s="6" t="s">
        <v>225</v>
      </c>
      <c r="K79" s="11" t="s">
        <v>198</v>
      </c>
      <c r="L79" s="11"/>
      <c r="M79" s="11"/>
      <c r="N79" s="12" t="s">
        <v>79</v>
      </c>
      <c r="O79" s="13" t="s">
        <v>205</v>
      </c>
      <c r="P79" s="14">
        <v>2336</v>
      </c>
      <c r="Q79" s="7"/>
      <c r="R79" s="1" t="str">
        <f t="shared" si="18"/>
        <v>001E0501</v>
      </c>
      <c r="S79" s="1" t="str">
        <f t="shared" si="19"/>
        <v>JIS  C  2336</v>
      </c>
      <c r="T79" s="1" t="str">
        <f t="shared" si="20"/>
        <v>JIS  C  2336</v>
      </c>
    </row>
    <row r="80" spans="1:22" ht="15" customHeight="1">
      <c r="A80" s="4" t="str">
        <f t="shared" si="27"/>
        <v>001E0601</v>
      </c>
      <c r="B80" s="11" t="s">
        <v>1</v>
      </c>
      <c r="C80" s="23">
        <v>1</v>
      </c>
      <c r="D80" s="5" t="s">
        <v>190</v>
      </c>
      <c r="E80" s="21" t="s">
        <v>75</v>
      </c>
      <c r="F80" s="21" t="s">
        <v>22</v>
      </c>
      <c r="G80" s="6" t="s">
        <v>17</v>
      </c>
      <c r="H80" s="7" t="s">
        <v>40</v>
      </c>
      <c r="I80" s="6" t="s">
        <v>199</v>
      </c>
      <c r="J80" s="6" t="s">
        <v>197</v>
      </c>
      <c r="K80" s="11" t="s">
        <v>204</v>
      </c>
      <c r="L80" s="11"/>
      <c r="M80" s="11"/>
      <c r="N80" s="12" t="s">
        <v>79</v>
      </c>
      <c r="O80" s="13" t="s">
        <v>196</v>
      </c>
      <c r="P80" s="14">
        <v>1901</v>
      </c>
      <c r="Q80" s="7"/>
      <c r="R80" s="1" t="str">
        <f t="shared" si="18"/>
        <v>001E0601</v>
      </c>
      <c r="S80" s="1" t="str">
        <f t="shared" si="19"/>
        <v>JIS  Z  1901</v>
      </c>
      <c r="T80" s="1" t="str">
        <f t="shared" si="20"/>
        <v>JIS  Z  1901</v>
      </c>
    </row>
    <row r="81" spans="1:20" ht="15" customHeight="1">
      <c r="A81" s="4" t="str">
        <f t="shared" si="27"/>
        <v>001M0401</v>
      </c>
      <c r="B81" s="11" t="s">
        <v>1</v>
      </c>
      <c r="C81" s="23">
        <v>1</v>
      </c>
      <c r="D81" s="5" t="s">
        <v>226</v>
      </c>
      <c r="E81" s="21">
        <v>4</v>
      </c>
      <c r="F81" s="21">
        <v>1</v>
      </c>
      <c r="G81" s="6" t="s">
        <v>17</v>
      </c>
      <c r="H81" s="7" t="s">
        <v>40</v>
      </c>
      <c r="I81" s="6" t="s">
        <v>215</v>
      </c>
      <c r="J81" s="6" t="s">
        <v>216</v>
      </c>
      <c r="K81" s="11" t="s">
        <v>217</v>
      </c>
      <c r="L81" s="11"/>
      <c r="M81" s="11"/>
      <c r="N81" s="12" t="s">
        <v>63</v>
      </c>
      <c r="O81" s="13" t="s">
        <v>218</v>
      </c>
      <c r="P81" s="14">
        <v>2010</v>
      </c>
      <c r="Q81" s="7"/>
      <c r="R81" s="1" t="str">
        <f t="shared" si="18"/>
        <v>001M0401</v>
      </c>
      <c r="S81" s="1" t="str">
        <f t="shared" si="19"/>
        <v>JDPA  Z  2010</v>
      </c>
      <c r="T81" s="1" t="str">
        <f t="shared" si="20"/>
        <v>JDPA  Z  2010</v>
      </c>
    </row>
    <row r="82" spans="1:20" ht="15" customHeight="1">
      <c r="A82" s="4" t="str">
        <f t="shared" si="27"/>
        <v>001M0501</v>
      </c>
      <c r="B82" s="11" t="s">
        <v>1</v>
      </c>
      <c r="C82" s="23">
        <v>1</v>
      </c>
      <c r="D82" s="5" t="s">
        <v>227</v>
      </c>
      <c r="E82" s="21">
        <v>5</v>
      </c>
      <c r="F82" s="21">
        <v>1</v>
      </c>
      <c r="G82" s="6" t="s">
        <v>17</v>
      </c>
      <c r="H82" s="7" t="s">
        <v>40</v>
      </c>
      <c r="I82" s="6" t="s">
        <v>215</v>
      </c>
      <c r="J82" s="6" t="s">
        <v>219</v>
      </c>
      <c r="K82" s="11"/>
      <c r="L82" s="11"/>
      <c r="M82" s="11"/>
      <c r="N82" s="12" t="s">
        <v>63</v>
      </c>
      <c r="O82" s="13" t="s">
        <v>218</v>
      </c>
      <c r="P82" s="14">
        <v>2010</v>
      </c>
      <c r="Q82" s="7"/>
      <c r="R82" s="1" t="str">
        <f t="shared" si="18"/>
        <v>001M0501</v>
      </c>
      <c r="S82" s="1" t="str">
        <f t="shared" si="19"/>
        <v>JDPA  Z  2010</v>
      </c>
      <c r="T82" s="1" t="str">
        <f t="shared" si="20"/>
        <v>JDPA  Z  2010</v>
      </c>
    </row>
    <row r="83" spans="1:20" ht="15" customHeight="1">
      <c r="A83" s="4" t="str">
        <f t="shared" si="27"/>
        <v>001E1502</v>
      </c>
      <c r="B83" s="11" t="s">
        <v>1</v>
      </c>
      <c r="C83" s="23">
        <v>1</v>
      </c>
      <c r="D83" s="5" t="s">
        <v>214</v>
      </c>
      <c r="E83" s="21">
        <v>15</v>
      </c>
      <c r="F83" s="21" t="s">
        <v>61</v>
      </c>
      <c r="G83" s="6" t="s">
        <v>17</v>
      </c>
      <c r="H83" s="7" t="s">
        <v>40</v>
      </c>
      <c r="I83" s="6" t="s">
        <v>215</v>
      </c>
      <c r="J83" s="6" t="s">
        <v>220</v>
      </c>
      <c r="K83" s="11"/>
      <c r="L83" s="11"/>
      <c r="M83" s="11"/>
      <c r="N83" s="12" t="s">
        <v>63</v>
      </c>
      <c r="O83" s="13" t="s">
        <v>218</v>
      </c>
      <c r="P83" s="14">
        <v>2017</v>
      </c>
      <c r="Q83" s="7"/>
      <c r="R83" s="1" t="str">
        <f t="shared" si="18"/>
        <v>001E1502</v>
      </c>
      <c r="S83" s="1" t="str">
        <f t="shared" si="19"/>
        <v>JDPA  Z  2017</v>
      </c>
      <c r="T83" s="1" t="str">
        <f t="shared" si="20"/>
        <v>JDPA  Z  2017</v>
      </c>
    </row>
    <row r="84" spans="1:20" ht="15" customHeight="1">
      <c r="A84" s="4" t="str">
        <f t="shared" si="27"/>
        <v>001E1602</v>
      </c>
      <c r="B84" s="11" t="s">
        <v>1</v>
      </c>
      <c r="C84" s="23">
        <v>1</v>
      </c>
      <c r="D84" s="5" t="s">
        <v>214</v>
      </c>
      <c r="E84" s="21">
        <v>16</v>
      </c>
      <c r="F84" s="21" t="s">
        <v>61</v>
      </c>
      <c r="G84" s="6" t="s">
        <v>17</v>
      </c>
      <c r="H84" s="7" t="s">
        <v>40</v>
      </c>
      <c r="I84" s="6" t="s">
        <v>221</v>
      </c>
      <c r="J84" s="6" t="s">
        <v>222</v>
      </c>
      <c r="K84" s="11"/>
      <c r="L84" s="11"/>
      <c r="M84" s="11"/>
      <c r="N84" s="12" t="s">
        <v>63</v>
      </c>
      <c r="O84" s="13" t="s">
        <v>218</v>
      </c>
      <c r="P84" s="14">
        <v>2002</v>
      </c>
      <c r="Q84" s="7"/>
      <c r="R84" s="1" t="str">
        <f t="shared" si="18"/>
        <v>001E1602</v>
      </c>
      <c r="S84" s="1" t="str">
        <f t="shared" si="19"/>
        <v>JDPA  Z  2002</v>
      </c>
      <c r="T84" s="1" t="str">
        <f t="shared" si="20"/>
        <v>JDPA  Z  2002</v>
      </c>
    </row>
    <row r="85" spans="1:20" ht="15" customHeight="1">
      <c r="A85" s="4" t="str">
        <f t="shared" si="27"/>
        <v/>
      </c>
      <c r="B85" s="11"/>
      <c r="C85" s="23"/>
      <c r="D85" s="5"/>
      <c r="E85" s="21"/>
      <c r="F85" s="21"/>
      <c r="G85" s="6"/>
      <c r="H85" s="8"/>
      <c r="I85" s="6"/>
      <c r="J85" s="6"/>
      <c r="K85" s="6"/>
      <c r="L85" s="6"/>
      <c r="M85" s="6"/>
      <c r="N85" s="5"/>
      <c r="O85" s="9"/>
      <c r="P85" s="10"/>
      <c r="Q85" s="7"/>
      <c r="R85" s="1" t="str">
        <f t="shared" si="18"/>
        <v/>
      </c>
      <c r="S85" s="1" t="str">
        <f t="shared" si="19"/>
        <v xml:space="preserve">    </v>
      </c>
      <c r="T85" s="1" t="str">
        <f t="shared" si="20"/>
        <v xml:space="preserve">    </v>
      </c>
    </row>
    <row r="86" spans="1:20" ht="15" customHeight="1">
      <c r="A86" s="4" t="str">
        <f t="shared" si="27"/>
        <v/>
      </c>
      <c r="B86" s="11"/>
      <c r="C86" s="23"/>
      <c r="D86" s="5"/>
      <c r="E86" s="21"/>
      <c r="F86" s="21"/>
      <c r="G86" s="6"/>
      <c r="H86" s="7"/>
      <c r="I86" s="6"/>
      <c r="J86" s="6"/>
      <c r="K86" s="11"/>
      <c r="L86" s="11"/>
      <c r="M86" s="11"/>
      <c r="N86" s="12"/>
      <c r="O86" s="13"/>
      <c r="P86" s="14"/>
      <c r="Q86" s="7"/>
      <c r="R86" s="1" t="str">
        <f t="shared" si="18"/>
        <v/>
      </c>
      <c r="S86" s="1" t="str">
        <f t="shared" si="19"/>
        <v xml:space="preserve">    </v>
      </c>
      <c r="T86" s="1" t="str">
        <f t="shared" si="20"/>
        <v xml:space="preserve">    </v>
      </c>
    </row>
    <row r="87" spans="1:20" ht="15" customHeight="1">
      <c r="A87" s="4" t="str">
        <f t="shared" si="27"/>
        <v/>
      </c>
      <c r="B87" s="11"/>
      <c r="C87" s="23"/>
      <c r="D87" s="5"/>
      <c r="E87" s="21"/>
      <c r="F87" s="21"/>
      <c r="G87" s="6"/>
      <c r="H87" s="7"/>
      <c r="I87" s="6"/>
      <c r="J87" s="6"/>
      <c r="K87" s="11"/>
      <c r="L87" s="11"/>
      <c r="M87" s="11"/>
      <c r="N87" s="12"/>
      <c r="O87" s="13"/>
      <c r="P87" s="14"/>
      <c r="Q87" s="7"/>
      <c r="R87" s="1" t="str">
        <f t="shared" si="18"/>
        <v/>
      </c>
      <c r="S87" s="1" t="str">
        <f t="shared" si="19"/>
        <v xml:space="preserve">    </v>
      </c>
      <c r="T87" s="1" t="str">
        <f t="shared" si="20"/>
        <v xml:space="preserve">    </v>
      </c>
    </row>
    <row r="88" spans="1:20" ht="15" customHeight="1">
      <c r="A88" s="4" t="str">
        <f t="shared" si="27"/>
        <v/>
      </c>
      <c r="B88" s="11"/>
      <c r="C88" s="23"/>
      <c r="D88" s="5"/>
      <c r="E88" s="21"/>
      <c r="F88" s="21"/>
      <c r="G88" s="6"/>
      <c r="H88" s="7"/>
      <c r="I88" s="6"/>
      <c r="J88" s="6"/>
      <c r="K88" s="11"/>
      <c r="L88" s="11"/>
      <c r="M88" s="11"/>
      <c r="N88" s="12"/>
      <c r="O88" s="13"/>
      <c r="P88" s="14"/>
      <c r="Q88" s="7"/>
      <c r="R88" s="1" t="str">
        <f t="shared" si="18"/>
        <v/>
      </c>
      <c r="S88" s="1" t="str">
        <f t="shared" si="19"/>
        <v xml:space="preserve">    </v>
      </c>
      <c r="T88" s="1" t="str">
        <f t="shared" si="20"/>
        <v xml:space="preserve">    </v>
      </c>
    </row>
    <row r="89" spans="1:20" ht="15" customHeight="1">
      <c r="A89" s="4" t="str">
        <f t="shared" si="27"/>
        <v/>
      </c>
      <c r="B89" s="11"/>
      <c r="C89" s="23"/>
      <c r="D89" s="5"/>
      <c r="E89" s="21"/>
      <c r="F89" s="21"/>
      <c r="G89" s="6"/>
      <c r="H89" s="7"/>
      <c r="I89" s="6"/>
      <c r="J89" s="6"/>
      <c r="K89" s="11"/>
      <c r="L89" s="11"/>
      <c r="M89" s="11"/>
      <c r="N89" s="12"/>
      <c r="O89" s="13"/>
      <c r="P89" s="14"/>
      <c r="Q89" s="7"/>
      <c r="R89" s="1" t="str">
        <f t="shared" si="18"/>
        <v/>
      </c>
      <c r="S89" s="1" t="str">
        <f t="shared" si="19"/>
        <v xml:space="preserve">    </v>
      </c>
      <c r="T89" s="1" t="str">
        <f t="shared" si="20"/>
        <v xml:space="preserve">    </v>
      </c>
    </row>
    <row r="90" spans="1:20" ht="15" customHeight="1">
      <c r="A90" s="4" t="str">
        <f t="shared" si="27"/>
        <v/>
      </c>
      <c r="B90" s="11"/>
      <c r="C90" s="23"/>
      <c r="D90" s="5"/>
      <c r="E90" s="21"/>
      <c r="F90" s="21"/>
      <c r="G90" s="6"/>
      <c r="H90" s="7"/>
      <c r="I90" s="6"/>
      <c r="J90" s="6"/>
      <c r="K90" s="11"/>
      <c r="L90" s="11"/>
      <c r="M90" s="11"/>
      <c r="N90" s="12"/>
      <c r="O90" s="13"/>
      <c r="P90" s="14"/>
      <c r="Q90" s="7"/>
      <c r="R90" s="1" t="str">
        <f t="shared" si="18"/>
        <v/>
      </c>
      <c r="S90" s="1" t="str">
        <f t="shared" si="19"/>
        <v xml:space="preserve">    </v>
      </c>
      <c r="T90" s="1" t="str">
        <f t="shared" si="20"/>
        <v xml:space="preserve">    </v>
      </c>
    </row>
    <row r="91" spans="1:20" ht="15" customHeight="1">
      <c r="A91" s="4" t="str">
        <f t="shared" si="27"/>
        <v/>
      </c>
      <c r="B91" s="11"/>
      <c r="C91" s="23"/>
      <c r="D91" s="5"/>
      <c r="E91" s="21"/>
      <c r="F91" s="21"/>
      <c r="G91" s="6"/>
      <c r="H91" s="7"/>
      <c r="I91" s="6"/>
      <c r="J91" s="6"/>
      <c r="K91" s="11"/>
      <c r="L91" s="11"/>
      <c r="M91" s="11"/>
      <c r="N91" s="12"/>
      <c r="O91" s="13"/>
      <c r="P91" s="14"/>
      <c r="Q91" s="7"/>
      <c r="R91" s="1" t="str">
        <f t="shared" si="18"/>
        <v/>
      </c>
      <c r="S91" s="1" t="str">
        <f t="shared" si="19"/>
        <v xml:space="preserve">    </v>
      </c>
      <c r="T91" s="1" t="str">
        <f t="shared" si="20"/>
        <v xml:space="preserve">    </v>
      </c>
    </row>
    <row r="92" spans="1:20" ht="15" customHeight="1">
      <c r="A92" s="4" t="str">
        <f t="shared" si="27"/>
        <v/>
      </c>
      <c r="B92" s="11"/>
      <c r="C92" s="23"/>
      <c r="D92" s="5"/>
      <c r="E92" s="21"/>
      <c r="F92" s="21"/>
      <c r="G92" s="6"/>
      <c r="H92" s="7"/>
      <c r="I92" s="6"/>
      <c r="J92" s="6"/>
      <c r="K92" s="11"/>
      <c r="L92" s="11"/>
      <c r="M92" s="11"/>
      <c r="N92" s="12"/>
      <c r="O92" s="13"/>
      <c r="P92" s="14"/>
      <c r="Q92" s="7"/>
      <c r="R92" s="1" t="str">
        <f t="shared" si="18"/>
        <v/>
      </c>
      <c r="S92" s="1" t="str">
        <f t="shared" si="19"/>
        <v xml:space="preserve">    </v>
      </c>
      <c r="T92" s="1" t="str">
        <f t="shared" si="20"/>
        <v xml:space="preserve">    </v>
      </c>
    </row>
    <row r="93" spans="1:20" ht="15" customHeight="1">
      <c r="A93" s="4" t="str">
        <f t="shared" si="27"/>
        <v/>
      </c>
      <c r="B93" s="11"/>
      <c r="C93" s="23"/>
      <c r="D93" s="5"/>
      <c r="E93" s="21"/>
      <c r="F93" s="21"/>
      <c r="G93" s="6"/>
      <c r="H93" s="7"/>
      <c r="I93" s="6"/>
      <c r="J93" s="6"/>
      <c r="K93" s="11"/>
      <c r="L93" s="11"/>
      <c r="M93" s="11"/>
      <c r="N93" s="12"/>
      <c r="O93" s="13"/>
      <c r="P93" s="14"/>
      <c r="Q93" s="7"/>
      <c r="R93" s="1" t="str">
        <f t="shared" si="18"/>
        <v/>
      </c>
      <c r="S93" s="1" t="str">
        <f t="shared" si="19"/>
        <v xml:space="preserve">    </v>
      </c>
      <c r="T93" s="1" t="str">
        <f t="shared" si="20"/>
        <v xml:space="preserve">    </v>
      </c>
    </row>
    <row r="94" spans="1:20" ht="15" customHeight="1">
      <c r="A94" s="4" t="str">
        <f t="shared" si="27"/>
        <v/>
      </c>
      <c r="B94" s="11"/>
      <c r="C94" s="23"/>
      <c r="D94" s="5"/>
      <c r="E94" s="21"/>
      <c r="F94" s="21"/>
      <c r="G94" s="6"/>
      <c r="H94" s="7"/>
      <c r="I94" s="6"/>
      <c r="J94" s="6"/>
      <c r="K94" s="11"/>
      <c r="L94" s="11"/>
      <c r="M94" s="11"/>
      <c r="N94" s="12"/>
      <c r="O94" s="13"/>
      <c r="P94" s="14"/>
      <c r="Q94" s="7"/>
      <c r="R94" s="1" t="str">
        <f t="shared" si="18"/>
        <v/>
      </c>
      <c r="S94" s="1" t="str">
        <f t="shared" si="19"/>
        <v xml:space="preserve">    </v>
      </c>
      <c r="T94" s="1" t="str">
        <f t="shared" si="20"/>
        <v xml:space="preserve">    </v>
      </c>
    </row>
    <row r="95" spans="1:20" ht="15" customHeight="1">
      <c r="A95" s="4" t="str">
        <f t="shared" si="27"/>
        <v/>
      </c>
      <c r="B95" s="11"/>
      <c r="C95" s="23"/>
      <c r="D95" s="5"/>
      <c r="E95" s="21"/>
      <c r="F95" s="21"/>
      <c r="G95" s="6"/>
      <c r="H95" s="7"/>
      <c r="I95" s="6"/>
      <c r="J95" s="6"/>
      <c r="K95" s="11"/>
      <c r="L95" s="11"/>
      <c r="M95" s="11"/>
      <c r="N95" s="12"/>
      <c r="O95" s="13"/>
      <c r="P95" s="14"/>
      <c r="Q95" s="7"/>
      <c r="R95" s="1" t="str">
        <f t="shared" si="18"/>
        <v/>
      </c>
      <c r="S95" s="1" t="str">
        <f t="shared" si="19"/>
        <v xml:space="preserve">    </v>
      </c>
      <c r="T95" s="1" t="str">
        <f t="shared" si="20"/>
        <v xml:space="preserve">    </v>
      </c>
    </row>
    <row r="96" spans="1:20" ht="15" customHeight="1">
      <c r="A96" s="4" t="str">
        <f t="shared" si="27"/>
        <v/>
      </c>
      <c r="B96" s="11"/>
      <c r="C96" s="23"/>
      <c r="D96" s="5"/>
      <c r="E96" s="21"/>
      <c r="F96" s="21"/>
      <c r="G96" s="6"/>
      <c r="H96" s="7"/>
      <c r="I96" s="6"/>
      <c r="J96" s="6"/>
      <c r="K96" s="11"/>
      <c r="L96" s="11"/>
      <c r="M96" s="11"/>
      <c r="N96" s="12"/>
      <c r="O96" s="13"/>
      <c r="P96" s="14"/>
      <c r="Q96" s="7"/>
      <c r="R96" s="1" t="str">
        <f t="shared" si="18"/>
        <v/>
      </c>
      <c r="S96" s="1" t="str">
        <f t="shared" si="19"/>
        <v xml:space="preserve">    </v>
      </c>
      <c r="T96" s="1" t="str">
        <f t="shared" si="20"/>
        <v xml:space="preserve">    </v>
      </c>
    </row>
    <row r="97" spans="1:20" ht="15" customHeight="1">
      <c r="A97" s="4" t="str">
        <f t="shared" si="27"/>
        <v/>
      </c>
      <c r="B97" s="11"/>
      <c r="C97" s="23"/>
      <c r="D97" s="5"/>
      <c r="E97" s="21"/>
      <c r="F97" s="21"/>
      <c r="G97" s="6"/>
      <c r="H97" s="7"/>
      <c r="I97" s="6"/>
      <c r="J97" s="6"/>
      <c r="K97" s="11"/>
      <c r="L97" s="11"/>
      <c r="M97" s="11"/>
      <c r="N97" s="12"/>
      <c r="O97" s="13"/>
      <c r="P97" s="14"/>
      <c r="Q97" s="7"/>
      <c r="R97" s="1" t="str">
        <f t="shared" si="18"/>
        <v/>
      </c>
      <c r="S97" s="1" t="str">
        <f t="shared" si="19"/>
        <v xml:space="preserve">    </v>
      </c>
      <c r="T97" s="1" t="str">
        <f t="shared" si="20"/>
        <v xml:space="preserve">    </v>
      </c>
    </row>
    <row r="98" spans="1:20" ht="15" customHeight="1">
      <c r="A98" s="4" t="str">
        <f t="shared" si="27"/>
        <v/>
      </c>
      <c r="B98" s="11"/>
      <c r="C98" s="23"/>
      <c r="D98" s="5"/>
      <c r="E98" s="21"/>
      <c r="F98" s="21"/>
      <c r="G98" s="6"/>
      <c r="H98" s="7"/>
      <c r="I98" s="6"/>
      <c r="J98" s="6"/>
      <c r="K98" s="11"/>
      <c r="L98" s="11"/>
      <c r="M98" s="11"/>
      <c r="N98" s="12"/>
      <c r="O98" s="13"/>
      <c r="P98" s="14"/>
      <c r="Q98" s="7"/>
      <c r="R98" s="1" t="str">
        <f t="shared" ref="R98:R128" si="28">A98</f>
        <v/>
      </c>
      <c r="S98" s="1" t="str">
        <f t="shared" ref="S98:S128" si="29">""&amp;N98&amp;"  "&amp;O98&amp;"  "&amp;P98&amp;""</f>
        <v xml:space="preserve">    </v>
      </c>
      <c r="T98" s="1" t="str">
        <f t="shared" ref="T98:T128" si="30">S98</f>
        <v xml:space="preserve">    </v>
      </c>
    </row>
    <row r="99" spans="1:20" ht="15" customHeight="1">
      <c r="A99" s="4" t="str">
        <f t="shared" si="27"/>
        <v/>
      </c>
      <c r="B99" s="11"/>
      <c r="C99" s="23"/>
      <c r="D99" s="5"/>
      <c r="E99" s="21"/>
      <c r="F99" s="21"/>
      <c r="G99" s="6"/>
      <c r="H99" s="7"/>
      <c r="I99" s="6"/>
      <c r="J99" s="6"/>
      <c r="K99" s="11"/>
      <c r="L99" s="11"/>
      <c r="M99" s="11"/>
      <c r="N99" s="12"/>
      <c r="O99" s="13"/>
      <c r="P99" s="14"/>
      <c r="Q99" s="7"/>
      <c r="R99" s="1" t="str">
        <f t="shared" si="28"/>
        <v/>
      </c>
      <c r="S99" s="1" t="str">
        <f t="shared" si="29"/>
        <v xml:space="preserve">    </v>
      </c>
      <c r="T99" s="1" t="str">
        <f t="shared" si="30"/>
        <v xml:space="preserve">    </v>
      </c>
    </row>
    <row r="100" spans="1:20" ht="15" customHeight="1">
      <c r="A100" s="4" t="str">
        <f t="shared" si="27"/>
        <v/>
      </c>
      <c r="B100" s="11"/>
      <c r="C100" s="23"/>
      <c r="D100" s="5"/>
      <c r="E100" s="21"/>
      <c r="F100" s="21"/>
      <c r="G100" s="6"/>
      <c r="H100" s="7"/>
      <c r="I100" s="6"/>
      <c r="J100" s="6"/>
      <c r="K100" s="11"/>
      <c r="L100" s="11"/>
      <c r="M100" s="11"/>
      <c r="N100" s="12"/>
      <c r="O100" s="13"/>
      <c r="P100" s="14"/>
      <c r="Q100" s="7"/>
      <c r="R100" s="1" t="str">
        <f t="shared" si="28"/>
        <v/>
      </c>
      <c r="S100" s="1" t="str">
        <f t="shared" si="29"/>
        <v xml:space="preserve">    </v>
      </c>
      <c r="T100" s="1" t="str">
        <f t="shared" si="30"/>
        <v xml:space="preserve">    </v>
      </c>
    </row>
    <row r="101" spans="1:20" ht="15" customHeight="1">
      <c r="A101" s="4" t="str">
        <f t="shared" si="27"/>
        <v/>
      </c>
      <c r="B101" s="11"/>
      <c r="C101" s="23"/>
      <c r="D101" s="5"/>
      <c r="E101" s="21"/>
      <c r="F101" s="21"/>
      <c r="G101" s="6"/>
      <c r="H101" s="7"/>
      <c r="I101" s="6"/>
      <c r="J101" s="6"/>
      <c r="K101" s="11"/>
      <c r="L101" s="11"/>
      <c r="M101" s="11"/>
      <c r="N101" s="12"/>
      <c r="O101" s="13"/>
      <c r="P101" s="14"/>
      <c r="Q101" s="7"/>
      <c r="R101" s="1" t="str">
        <f t="shared" si="28"/>
        <v/>
      </c>
      <c r="S101" s="1" t="str">
        <f t="shared" si="29"/>
        <v xml:space="preserve">    </v>
      </c>
      <c r="T101" s="1" t="str">
        <f t="shared" si="30"/>
        <v xml:space="preserve">    </v>
      </c>
    </row>
    <row r="102" spans="1:20" ht="15" customHeight="1">
      <c r="A102" s="4" t="str">
        <f t="shared" si="27"/>
        <v/>
      </c>
      <c r="B102" s="11"/>
      <c r="C102" s="23"/>
      <c r="D102" s="5"/>
      <c r="E102" s="21"/>
      <c r="F102" s="21"/>
      <c r="G102" s="6"/>
      <c r="H102" s="7"/>
      <c r="I102" s="6"/>
      <c r="J102" s="6"/>
      <c r="K102" s="11"/>
      <c r="L102" s="11"/>
      <c r="M102" s="11"/>
      <c r="N102" s="12"/>
      <c r="O102" s="13"/>
      <c r="P102" s="14"/>
      <c r="Q102" s="7"/>
      <c r="R102" s="1" t="str">
        <f t="shared" si="28"/>
        <v/>
      </c>
      <c r="S102" s="1" t="str">
        <f t="shared" si="29"/>
        <v xml:space="preserve">    </v>
      </c>
      <c r="T102" s="1" t="str">
        <f t="shared" si="30"/>
        <v xml:space="preserve">    </v>
      </c>
    </row>
    <row r="103" spans="1:20" ht="15" customHeight="1">
      <c r="A103" s="4" t="str">
        <f t="shared" si="27"/>
        <v/>
      </c>
      <c r="B103" s="11"/>
      <c r="C103" s="23"/>
      <c r="D103" s="5"/>
      <c r="E103" s="21"/>
      <c r="F103" s="21"/>
      <c r="G103" s="6"/>
      <c r="H103" s="7"/>
      <c r="I103" s="6"/>
      <c r="J103" s="6"/>
      <c r="K103" s="11"/>
      <c r="L103" s="11"/>
      <c r="M103" s="11"/>
      <c r="N103" s="12"/>
      <c r="O103" s="13"/>
      <c r="P103" s="14"/>
      <c r="Q103" s="7"/>
      <c r="R103" s="1" t="str">
        <f t="shared" si="28"/>
        <v/>
      </c>
      <c r="S103" s="1" t="str">
        <f t="shared" si="29"/>
        <v xml:space="preserve">    </v>
      </c>
      <c r="T103" s="1" t="str">
        <f t="shared" si="30"/>
        <v xml:space="preserve">    </v>
      </c>
    </row>
    <row r="104" spans="1:20" ht="15" customHeight="1">
      <c r="A104" s="4" t="str">
        <f t="shared" si="27"/>
        <v/>
      </c>
      <c r="B104" s="11"/>
      <c r="C104" s="23"/>
      <c r="D104" s="5"/>
      <c r="E104" s="21"/>
      <c r="F104" s="21"/>
      <c r="G104" s="6"/>
      <c r="H104" s="7"/>
      <c r="I104" s="6"/>
      <c r="J104" s="6"/>
      <c r="K104" s="11"/>
      <c r="L104" s="11"/>
      <c r="M104" s="11"/>
      <c r="N104" s="12"/>
      <c r="O104" s="13"/>
      <c r="P104" s="14"/>
      <c r="Q104" s="7"/>
      <c r="R104" s="1" t="str">
        <f t="shared" si="28"/>
        <v/>
      </c>
      <c r="S104" s="1" t="str">
        <f t="shared" si="29"/>
        <v xml:space="preserve">    </v>
      </c>
      <c r="T104" s="1" t="str">
        <f t="shared" si="30"/>
        <v xml:space="preserve">    </v>
      </c>
    </row>
    <row r="105" spans="1:20" ht="15" customHeight="1">
      <c r="A105" s="4" t="str">
        <f t="shared" si="27"/>
        <v/>
      </c>
      <c r="B105" s="11"/>
      <c r="C105" s="23"/>
      <c r="D105" s="5"/>
      <c r="E105" s="21"/>
      <c r="F105" s="21"/>
      <c r="G105" s="6"/>
      <c r="H105" s="7"/>
      <c r="I105" s="6"/>
      <c r="J105" s="6"/>
      <c r="K105" s="11"/>
      <c r="L105" s="11"/>
      <c r="M105" s="11"/>
      <c r="N105" s="12"/>
      <c r="O105" s="13"/>
      <c r="P105" s="14"/>
      <c r="Q105" s="7"/>
      <c r="R105" s="1" t="str">
        <f t="shared" si="28"/>
        <v/>
      </c>
      <c r="S105" s="1" t="str">
        <f t="shared" si="29"/>
        <v xml:space="preserve">    </v>
      </c>
      <c r="T105" s="1" t="str">
        <f t="shared" si="30"/>
        <v xml:space="preserve">    </v>
      </c>
    </row>
    <row r="106" spans="1:20" ht="15" customHeight="1">
      <c r="A106" s="4" t="str">
        <f t="shared" si="27"/>
        <v/>
      </c>
      <c r="B106" s="11"/>
      <c r="C106" s="23"/>
      <c r="D106" s="5"/>
      <c r="E106" s="21"/>
      <c r="F106" s="21"/>
      <c r="G106" s="6"/>
      <c r="H106" s="7"/>
      <c r="I106" s="6"/>
      <c r="J106" s="6"/>
      <c r="K106" s="11"/>
      <c r="L106" s="11"/>
      <c r="M106" s="11"/>
      <c r="N106" s="12"/>
      <c r="O106" s="13"/>
      <c r="P106" s="14"/>
      <c r="Q106" s="7"/>
      <c r="R106" s="1" t="str">
        <f t="shared" si="28"/>
        <v/>
      </c>
      <c r="S106" s="1" t="str">
        <f t="shared" si="29"/>
        <v xml:space="preserve">    </v>
      </c>
      <c r="T106" s="1" t="str">
        <f t="shared" si="30"/>
        <v xml:space="preserve">    </v>
      </c>
    </row>
    <row r="107" spans="1:20" ht="15" customHeight="1">
      <c r="A107" s="4" t="str">
        <f t="shared" si="27"/>
        <v/>
      </c>
      <c r="B107" s="11"/>
      <c r="C107" s="23"/>
      <c r="D107" s="5"/>
      <c r="E107" s="21"/>
      <c r="F107" s="21"/>
      <c r="G107" s="6"/>
      <c r="H107" s="7"/>
      <c r="I107" s="6"/>
      <c r="J107" s="6"/>
      <c r="K107" s="11"/>
      <c r="L107" s="11"/>
      <c r="M107" s="11"/>
      <c r="N107" s="12"/>
      <c r="O107" s="13"/>
      <c r="P107" s="14"/>
      <c r="Q107" s="7"/>
      <c r="R107" s="1" t="str">
        <f t="shared" si="28"/>
        <v/>
      </c>
      <c r="S107" s="1" t="str">
        <f t="shared" si="29"/>
        <v xml:space="preserve">    </v>
      </c>
      <c r="T107" s="1" t="str">
        <f t="shared" si="30"/>
        <v xml:space="preserve">    </v>
      </c>
    </row>
    <row r="108" spans="1:20" ht="15" customHeight="1">
      <c r="A108" s="4" t="str">
        <f t="shared" si="27"/>
        <v/>
      </c>
      <c r="B108" s="11"/>
      <c r="C108" s="23"/>
      <c r="D108" s="5"/>
      <c r="E108" s="21"/>
      <c r="F108" s="21"/>
      <c r="G108" s="6"/>
      <c r="H108" s="7"/>
      <c r="I108" s="6"/>
      <c r="J108" s="6"/>
      <c r="K108" s="11"/>
      <c r="L108" s="11"/>
      <c r="M108" s="11"/>
      <c r="N108" s="12"/>
      <c r="O108" s="13"/>
      <c r="P108" s="14"/>
      <c r="Q108" s="7"/>
      <c r="R108" s="1" t="str">
        <f t="shared" si="28"/>
        <v/>
      </c>
      <c r="S108" s="1" t="str">
        <f t="shared" si="29"/>
        <v xml:space="preserve">    </v>
      </c>
      <c r="T108" s="1" t="str">
        <f t="shared" si="30"/>
        <v xml:space="preserve">    </v>
      </c>
    </row>
    <row r="109" spans="1:20" ht="15" customHeight="1">
      <c r="A109" s="4" t="str">
        <f t="shared" si="27"/>
        <v/>
      </c>
      <c r="B109" s="11"/>
      <c r="C109" s="23"/>
      <c r="D109" s="5"/>
      <c r="E109" s="21"/>
      <c r="F109" s="21"/>
      <c r="G109" s="6"/>
      <c r="H109" s="7"/>
      <c r="I109" s="6"/>
      <c r="J109" s="6"/>
      <c r="K109" s="11"/>
      <c r="L109" s="11"/>
      <c r="M109" s="11"/>
      <c r="N109" s="12"/>
      <c r="O109" s="13"/>
      <c r="P109" s="14"/>
      <c r="Q109" s="7"/>
      <c r="R109" s="1" t="str">
        <f t="shared" si="28"/>
        <v/>
      </c>
      <c r="S109" s="1" t="str">
        <f t="shared" si="29"/>
        <v xml:space="preserve">    </v>
      </c>
      <c r="T109" s="1" t="str">
        <f t="shared" si="30"/>
        <v xml:space="preserve">    </v>
      </c>
    </row>
    <row r="110" spans="1:20" ht="15" customHeight="1">
      <c r="A110" s="4" t="str">
        <f t="shared" si="27"/>
        <v/>
      </c>
      <c r="B110" s="11"/>
      <c r="C110" s="23"/>
      <c r="D110" s="5"/>
      <c r="E110" s="21"/>
      <c r="F110" s="21"/>
      <c r="G110" s="6"/>
      <c r="H110" s="7"/>
      <c r="I110" s="6"/>
      <c r="J110" s="6"/>
      <c r="K110" s="11"/>
      <c r="L110" s="11"/>
      <c r="M110" s="11"/>
      <c r="N110" s="12"/>
      <c r="O110" s="13"/>
      <c r="P110" s="14"/>
      <c r="Q110" s="7"/>
      <c r="R110" s="1" t="str">
        <f t="shared" si="28"/>
        <v/>
      </c>
      <c r="S110" s="1" t="str">
        <f t="shared" si="29"/>
        <v xml:space="preserve">    </v>
      </c>
      <c r="T110" s="1" t="str">
        <f t="shared" si="30"/>
        <v xml:space="preserve">    </v>
      </c>
    </row>
    <row r="111" spans="1:20" ht="15" customHeight="1">
      <c r="A111" s="4" t="str">
        <f t="shared" si="27"/>
        <v/>
      </c>
      <c r="B111" s="11"/>
      <c r="C111" s="23"/>
      <c r="D111" s="5"/>
      <c r="E111" s="21"/>
      <c r="F111" s="21"/>
      <c r="G111" s="6"/>
      <c r="H111" s="7"/>
      <c r="I111" s="6"/>
      <c r="J111" s="6"/>
      <c r="K111" s="11"/>
      <c r="L111" s="11"/>
      <c r="M111" s="11"/>
      <c r="N111" s="12"/>
      <c r="O111" s="13"/>
      <c r="P111" s="14"/>
      <c r="Q111" s="7"/>
      <c r="R111" s="1" t="str">
        <f t="shared" si="28"/>
        <v/>
      </c>
      <c r="S111" s="1" t="str">
        <f t="shared" si="29"/>
        <v xml:space="preserve">    </v>
      </c>
      <c r="T111" s="1" t="str">
        <f t="shared" si="30"/>
        <v xml:space="preserve">    </v>
      </c>
    </row>
    <row r="112" spans="1:20" ht="15" customHeight="1">
      <c r="A112" s="4" t="str">
        <f t="shared" si="27"/>
        <v/>
      </c>
      <c r="B112" s="11"/>
      <c r="C112" s="23"/>
      <c r="D112" s="5"/>
      <c r="E112" s="21"/>
      <c r="F112" s="21"/>
      <c r="G112" s="6"/>
      <c r="H112" s="7"/>
      <c r="I112" s="6"/>
      <c r="J112" s="6"/>
      <c r="K112" s="11"/>
      <c r="L112" s="11"/>
      <c r="M112" s="11"/>
      <c r="N112" s="12"/>
      <c r="O112" s="13"/>
      <c r="P112" s="14"/>
      <c r="Q112" s="7"/>
      <c r="R112" s="1" t="str">
        <f t="shared" si="28"/>
        <v/>
      </c>
      <c r="S112" s="1" t="str">
        <f t="shared" si="29"/>
        <v xml:space="preserve">    </v>
      </c>
      <c r="T112" s="1" t="str">
        <f t="shared" si="30"/>
        <v xml:space="preserve">    </v>
      </c>
    </row>
    <row r="113" spans="1:20" ht="15" customHeight="1">
      <c r="A113" s="4" t="str">
        <f t="shared" si="27"/>
        <v/>
      </c>
      <c r="B113" s="11"/>
      <c r="C113" s="23"/>
      <c r="D113" s="5"/>
      <c r="E113" s="21"/>
      <c r="F113" s="21"/>
      <c r="G113" s="6"/>
      <c r="H113" s="7"/>
      <c r="I113" s="6"/>
      <c r="J113" s="6"/>
      <c r="K113" s="11"/>
      <c r="L113" s="11"/>
      <c r="M113" s="11"/>
      <c r="N113" s="12"/>
      <c r="O113" s="13"/>
      <c r="P113" s="14"/>
      <c r="Q113" s="7"/>
      <c r="R113" s="1" t="str">
        <f t="shared" si="28"/>
        <v/>
      </c>
      <c r="S113" s="1" t="str">
        <f t="shared" si="29"/>
        <v xml:space="preserve">    </v>
      </c>
      <c r="T113" s="1" t="str">
        <f t="shared" si="30"/>
        <v xml:space="preserve">    </v>
      </c>
    </row>
    <row r="114" spans="1:20" ht="15" customHeight="1">
      <c r="A114" s="4" t="str">
        <f t="shared" si="27"/>
        <v/>
      </c>
      <c r="B114" s="11"/>
      <c r="C114" s="23"/>
      <c r="D114" s="5"/>
      <c r="E114" s="21"/>
      <c r="F114" s="21"/>
      <c r="G114" s="6"/>
      <c r="H114" s="7"/>
      <c r="I114" s="6"/>
      <c r="J114" s="6"/>
      <c r="K114" s="11"/>
      <c r="L114" s="11"/>
      <c r="M114" s="11"/>
      <c r="N114" s="12"/>
      <c r="O114" s="13"/>
      <c r="P114" s="14"/>
      <c r="Q114" s="7"/>
      <c r="R114" s="1" t="str">
        <f t="shared" si="28"/>
        <v/>
      </c>
      <c r="S114" s="1" t="str">
        <f t="shared" si="29"/>
        <v xml:space="preserve">    </v>
      </c>
      <c r="T114" s="1" t="str">
        <f t="shared" si="30"/>
        <v xml:space="preserve">    </v>
      </c>
    </row>
    <row r="115" spans="1:20" ht="15" customHeight="1">
      <c r="A115" s="4" t="str">
        <f t="shared" si="27"/>
        <v/>
      </c>
      <c r="B115" s="11"/>
      <c r="C115" s="23"/>
      <c r="D115" s="5"/>
      <c r="E115" s="21"/>
      <c r="F115" s="21"/>
      <c r="G115" s="6"/>
      <c r="H115" s="7"/>
      <c r="I115" s="6"/>
      <c r="J115" s="6"/>
      <c r="K115" s="11"/>
      <c r="L115" s="11"/>
      <c r="M115" s="11"/>
      <c r="N115" s="12"/>
      <c r="O115" s="13"/>
      <c r="P115" s="14"/>
      <c r="Q115" s="7"/>
      <c r="R115" s="1" t="str">
        <f t="shared" si="28"/>
        <v/>
      </c>
      <c r="S115" s="1" t="str">
        <f t="shared" si="29"/>
        <v xml:space="preserve">    </v>
      </c>
      <c r="T115" s="1" t="str">
        <f t="shared" si="30"/>
        <v xml:space="preserve">    </v>
      </c>
    </row>
    <row r="116" spans="1:20" ht="15" customHeight="1">
      <c r="A116" s="4" t="str">
        <f t="shared" si="27"/>
        <v/>
      </c>
      <c r="B116" s="11"/>
      <c r="C116" s="23"/>
      <c r="D116" s="5"/>
      <c r="E116" s="21"/>
      <c r="F116" s="21"/>
      <c r="G116" s="6"/>
      <c r="H116" s="7"/>
      <c r="I116" s="6"/>
      <c r="J116" s="6"/>
      <c r="K116" s="11"/>
      <c r="L116" s="11"/>
      <c r="M116" s="11"/>
      <c r="N116" s="12"/>
      <c r="O116" s="13"/>
      <c r="P116" s="14"/>
      <c r="Q116" s="7"/>
      <c r="R116" s="1" t="str">
        <f t="shared" si="28"/>
        <v/>
      </c>
      <c r="S116" s="1" t="str">
        <f t="shared" si="29"/>
        <v xml:space="preserve">    </v>
      </c>
      <c r="T116" s="1" t="str">
        <f t="shared" si="30"/>
        <v xml:space="preserve">    </v>
      </c>
    </row>
    <row r="117" spans="1:20" ht="15" customHeight="1">
      <c r="A117" s="4" t="str">
        <f t="shared" si="27"/>
        <v/>
      </c>
      <c r="B117" s="11"/>
      <c r="C117" s="23"/>
      <c r="D117" s="5"/>
      <c r="E117" s="21"/>
      <c r="F117" s="21"/>
      <c r="G117" s="6"/>
      <c r="H117" s="7"/>
      <c r="I117" s="6"/>
      <c r="J117" s="6"/>
      <c r="K117" s="11"/>
      <c r="L117" s="11"/>
      <c r="M117" s="11"/>
      <c r="N117" s="12"/>
      <c r="O117" s="13"/>
      <c r="P117" s="14"/>
      <c r="Q117" s="7"/>
      <c r="R117" s="1" t="str">
        <f t="shared" si="28"/>
        <v/>
      </c>
      <c r="S117" s="1" t="str">
        <f t="shared" si="29"/>
        <v xml:space="preserve">    </v>
      </c>
      <c r="T117" s="1" t="str">
        <f t="shared" si="30"/>
        <v xml:space="preserve">    </v>
      </c>
    </row>
    <row r="118" spans="1:20" ht="15" customHeight="1">
      <c r="A118" s="4" t="str">
        <f t="shared" si="27"/>
        <v/>
      </c>
      <c r="B118" s="11"/>
      <c r="C118" s="23"/>
      <c r="D118" s="5"/>
      <c r="E118" s="21"/>
      <c r="F118" s="21"/>
      <c r="G118" s="6"/>
      <c r="H118" s="7"/>
      <c r="I118" s="6"/>
      <c r="J118" s="6"/>
      <c r="K118" s="11"/>
      <c r="L118" s="11"/>
      <c r="M118" s="11"/>
      <c r="N118" s="12"/>
      <c r="O118" s="13"/>
      <c r="P118" s="14"/>
      <c r="Q118" s="7"/>
      <c r="R118" s="1" t="str">
        <f t="shared" si="28"/>
        <v/>
      </c>
      <c r="S118" s="1" t="str">
        <f t="shared" si="29"/>
        <v xml:space="preserve">    </v>
      </c>
      <c r="T118" s="1" t="str">
        <f t="shared" si="30"/>
        <v xml:space="preserve">    </v>
      </c>
    </row>
    <row r="119" spans="1:20" ht="15" customHeight="1">
      <c r="A119" s="4" t="str">
        <f t="shared" si="27"/>
        <v/>
      </c>
      <c r="B119" s="11"/>
      <c r="C119" s="23"/>
      <c r="D119" s="5"/>
      <c r="E119" s="21"/>
      <c r="F119" s="21"/>
      <c r="G119" s="6"/>
      <c r="H119" s="7"/>
      <c r="I119" s="6"/>
      <c r="J119" s="6"/>
      <c r="K119" s="11"/>
      <c r="L119" s="11"/>
      <c r="M119" s="11"/>
      <c r="N119" s="12"/>
      <c r="O119" s="13"/>
      <c r="P119" s="14"/>
      <c r="Q119" s="7"/>
      <c r="R119" s="1" t="str">
        <f t="shared" si="28"/>
        <v/>
      </c>
      <c r="S119" s="1" t="str">
        <f t="shared" si="29"/>
        <v xml:space="preserve">    </v>
      </c>
      <c r="T119" s="1" t="str">
        <f t="shared" si="30"/>
        <v xml:space="preserve">    </v>
      </c>
    </row>
    <row r="120" spans="1:20" ht="15" customHeight="1">
      <c r="A120" s="4" t="str">
        <f t="shared" si="27"/>
        <v/>
      </c>
      <c r="B120" s="11"/>
      <c r="C120" s="23"/>
      <c r="D120" s="5"/>
      <c r="E120" s="21"/>
      <c r="F120" s="21"/>
      <c r="G120" s="6"/>
      <c r="H120" s="7"/>
      <c r="I120" s="6"/>
      <c r="J120" s="6"/>
      <c r="K120" s="11"/>
      <c r="L120" s="11"/>
      <c r="M120" s="11"/>
      <c r="N120" s="12"/>
      <c r="O120" s="13"/>
      <c r="P120" s="14"/>
      <c r="Q120" s="7"/>
      <c r="R120" s="1" t="str">
        <f t="shared" si="28"/>
        <v/>
      </c>
      <c r="S120" s="1" t="str">
        <f t="shared" si="29"/>
        <v xml:space="preserve">    </v>
      </c>
      <c r="T120" s="1" t="str">
        <f t="shared" si="30"/>
        <v xml:space="preserve">    </v>
      </c>
    </row>
    <row r="121" spans="1:20" ht="15" customHeight="1">
      <c r="A121" s="4" t="str">
        <f t="shared" si="27"/>
        <v/>
      </c>
      <c r="B121" s="11"/>
      <c r="C121" s="23"/>
      <c r="D121" s="5"/>
      <c r="E121" s="21"/>
      <c r="F121" s="21"/>
      <c r="G121" s="6"/>
      <c r="H121" s="7"/>
      <c r="I121" s="6"/>
      <c r="J121" s="6"/>
      <c r="K121" s="11"/>
      <c r="L121" s="11"/>
      <c r="M121" s="11"/>
      <c r="N121" s="12"/>
      <c r="O121" s="13"/>
      <c r="P121" s="14"/>
      <c r="Q121" s="7"/>
      <c r="R121" s="1" t="str">
        <f t="shared" si="28"/>
        <v/>
      </c>
      <c r="S121" s="1" t="str">
        <f t="shared" si="29"/>
        <v xml:space="preserve">    </v>
      </c>
      <c r="T121" s="1" t="str">
        <f t="shared" si="30"/>
        <v xml:space="preserve">    </v>
      </c>
    </row>
    <row r="122" spans="1:20" ht="15" customHeight="1">
      <c r="A122" s="4" t="str">
        <f t="shared" si="27"/>
        <v/>
      </c>
      <c r="B122" s="15"/>
      <c r="C122" s="24"/>
      <c r="D122" s="16"/>
      <c r="E122" s="22"/>
      <c r="F122" s="22"/>
      <c r="G122" s="6"/>
      <c r="H122" s="7"/>
      <c r="I122" s="17"/>
      <c r="J122" s="17"/>
      <c r="K122" s="15"/>
      <c r="L122" s="15"/>
      <c r="M122" s="15"/>
      <c r="N122" s="12"/>
      <c r="O122" s="18"/>
      <c r="P122" s="19"/>
      <c r="Q122" s="20"/>
      <c r="R122" s="1" t="str">
        <f t="shared" si="28"/>
        <v/>
      </c>
      <c r="S122" s="1" t="str">
        <f t="shared" si="29"/>
        <v xml:space="preserve">    </v>
      </c>
      <c r="T122" s="1" t="str">
        <f t="shared" si="30"/>
        <v xml:space="preserve">    </v>
      </c>
    </row>
    <row r="123" spans="1:20" ht="15" customHeight="1">
      <c r="A123" s="4" t="str">
        <f t="shared" si="27"/>
        <v/>
      </c>
      <c r="B123" s="11"/>
      <c r="C123" s="23"/>
      <c r="D123" s="5"/>
      <c r="E123" s="21"/>
      <c r="F123" s="21"/>
      <c r="G123" s="6"/>
      <c r="H123" s="7"/>
      <c r="I123" s="6"/>
      <c r="J123" s="6"/>
      <c r="K123" s="11"/>
      <c r="L123" s="11"/>
      <c r="M123" s="11"/>
      <c r="N123" s="12"/>
      <c r="O123" s="13"/>
      <c r="P123" s="14"/>
      <c r="Q123" s="7"/>
      <c r="R123" s="1" t="str">
        <f t="shared" si="28"/>
        <v/>
      </c>
      <c r="S123" s="1" t="str">
        <f t="shared" si="29"/>
        <v xml:space="preserve">    </v>
      </c>
      <c r="T123" s="1" t="str">
        <f t="shared" si="30"/>
        <v xml:space="preserve">    </v>
      </c>
    </row>
    <row r="124" spans="1:20" ht="15" customHeight="1">
      <c r="A124" s="4" t="str">
        <f t="shared" si="27"/>
        <v/>
      </c>
      <c r="B124" s="11"/>
      <c r="C124" s="23"/>
      <c r="D124" s="5"/>
      <c r="E124" s="21"/>
      <c r="F124" s="21"/>
      <c r="G124" s="6"/>
      <c r="H124" s="7"/>
      <c r="I124" s="6"/>
      <c r="J124" s="6"/>
      <c r="K124" s="11"/>
      <c r="L124" s="11"/>
      <c r="M124" s="11"/>
      <c r="N124" s="12"/>
      <c r="O124" s="13"/>
      <c r="P124" s="14"/>
      <c r="Q124" s="7"/>
      <c r="R124" s="1" t="str">
        <f t="shared" si="28"/>
        <v/>
      </c>
      <c r="S124" s="1" t="str">
        <f t="shared" si="29"/>
        <v xml:space="preserve">    </v>
      </c>
      <c r="T124" s="1" t="str">
        <f t="shared" si="30"/>
        <v xml:space="preserve">    </v>
      </c>
    </row>
    <row r="125" spans="1:20" ht="15" customHeight="1">
      <c r="A125" s="4" t="str">
        <f t="shared" si="27"/>
        <v/>
      </c>
      <c r="B125" s="11"/>
      <c r="C125" s="23"/>
      <c r="D125" s="5"/>
      <c r="E125" s="21"/>
      <c r="F125" s="21"/>
      <c r="G125" s="6"/>
      <c r="H125" s="7"/>
      <c r="I125" s="6"/>
      <c r="J125" s="6"/>
      <c r="K125" s="11"/>
      <c r="L125" s="11"/>
      <c r="M125" s="11"/>
      <c r="N125" s="12"/>
      <c r="O125" s="13"/>
      <c r="P125" s="14"/>
      <c r="Q125" s="7"/>
      <c r="R125" s="1" t="str">
        <f t="shared" si="28"/>
        <v/>
      </c>
      <c r="S125" s="1" t="str">
        <f t="shared" si="29"/>
        <v xml:space="preserve">    </v>
      </c>
      <c r="T125" s="1" t="str">
        <f t="shared" si="30"/>
        <v xml:space="preserve">    </v>
      </c>
    </row>
    <row r="126" spans="1:20" ht="15" customHeight="1">
      <c r="A126" s="4" t="str">
        <f t="shared" si="27"/>
        <v/>
      </c>
      <c r="B126" s="11"/>
      <c r="C126" s="23"/>
      <c r="D126" s="5"/>
      <c r="E126" s="21"/>
      <c r="F126" s="21"/>
      <c r="G126" s="6"/>
      <c r="H126" s="7"/>
      <c r="I126" s="6"/>
      <c r="J126" s="6"/>
      <c r="K126" s="11"/>
      <c r="L126" s="11"/>
      <c r="M126" s="11"/>
      <c r="N126" s="12"/>
      <c r="O126" s="13"/>
      <c r="P126" s="14"/>
      <c r="Q126" s="7"/>
      <c r="R126" s="1" t="str">
        <f t="shared" si="28"/>
        <v/>
      </c>
      <c r="S126" s="1" t="str">
        <f t="shared" si="29"/>
        <v xml:space="preserve">    </v>
      </c>
      <c r="T126" s="1" t="str">
        <f t="shared" si="30"/>
        <v xml:space="preserve">    </v>
      </c>
    </row>
    <row r="127" spans="1:20" ht="15" customHeight="1">
      <c r="A127" s="4" t="str">
        <f t="shared" si="27"/>
        <v/>
      </c>
      <c r="B127" s="11"/>
      <c r="C127" s="23"/>
      <c r="D127" s="5"/>
      <c r="E127" s="21"/>
      <c r="F127" s="21"/>
      <c r="G127" s="6"/>
      <c r="H127" s="7"/>
      <c r="I127" s="6"/>
      <c r="J127" s="6"/>
      <c r="K127" s="11"/>
      <c r="L127" s="11"/>
      <c r="M127" s="11"/>
      <c r="N127" s="12"/>
      <c r="O127" s="13"/>
      <c r="P127" s="14"/>
      <c r="Q127" s="7"/>
      <c r="R127" s="1" t="str">
        <f t="shared" si="28"/>
        <v/>
      </c>
      <c r="S127" s="1" t="str">
        <f t="shared" si="29"/>
        <v xml:space="preserve">    </v>
      </c>
      <c r="T127" s="1" t="str">
        <f t="shared" si="30"/>
        <v xml:space="preserve">    </v>
      </c>
    </row>
    <row r="128" spans="1:20" ht="15" customHeight="1">
      <c r="A128" s="4" t="str">
        <f t="shared" si="27"/>
        <v/>
      </c>
      <c r="B128" s="11"/>
      <c r="C128" s="23"/>
      <c r="D128" s="5"/>
      <c r="E128" s="21"/>
      <c r="F128" s="21"/>
      <c r="G128" s="6"/>
      <c r="H128" s="7"/>
      <c r="I128" s="6"/>
      <c r="J128" s="6"/>
      <c r="K128" s="11"/>
      <c r="L128" s="11"/>
      <c r="M128" s="11"/>
      <c r="N128" s="12"/>
      <c r="O128" s="13"/>
      <c r="P128" s="14"/>
      <c r="Q128" s="7"/>
      <c r="R128" s="1" t="str">
        <f t="shared" si="28"/>
        <v/>
      </c>
      <c r="S128" s="1" t="str">
        <f t="shared" si="29"/>
        <v xml:space="preserve">    </v>
      </c>
      <c r="T128" s="1" t="str">
        <f t="shared" si="30"/>
        <v xml:space="preserve">    </v>
      </c>
    </row>
    <row r="129" spans="1:20" ht="15" customHeight="1">
      <c r="A129" s="4" t="str">
        <f t="shared" si="27"/>
        <v/>
      </c>
      <c r="B129" s="11"/>
      <c r="C129" s="23"/>
      <c r="D129" s="5"/>
      <c r="E129" s="21"/>
      <c r="F129" s="21"/>
      <c r="G129" s="6"/>
      <c r="H129" s="7"/>
      <c r="I129" s="6"/>
      <c r="J129" s="6"/>
      <c r="K129" s="11"/>
      <c r="L129" s="11"/>
      <c r="M129" s="11"/>
      <c r="N129" s="12"/>
      <c r="O129" s="13"/>
      <c r="P129" s="14"/>
      <c r="Q129" s="7"/>
      <c r="R129" s="1" t="str">
        <f t="shared" ref="R129:R153" si="31">A129</f>
        <v/>
      </c>
      <c r="S129" s="1" t="str">
        <f t="shared" ref="S129:S153" si="32">""&amp;N129&amp;"  "&amp;O129&amp;"  "&amp;P129&amp;""</f>
        <v xml:space="preserve">    </v>
      </c>
      <c r="T129" s="1" t="str">
        <f t="shared" ref="T129:T153" si="33">S129</f>
        <v xml:space="preserve">    </v>
      </c>
    </row>
    <row r="130" spans="1:20" ht="15" customHeight="1">
      <c r="A130" s="4" t="str">
        <f t="shared" si="27"/>
        <v/>
      </c>
      <c r="B130" s="11"/>
      <c r="C130" s="23"/>
      <c r="D130" s="5"/>
      <c r="E130" s="21"/>
      <c r="F130" s="21"/>
      <c r="G130" s="6"/>
      <c r="H130" s="7"/>
      <c r="I130" s="6"/>
      <c r="J130" s="6"/>
      <c r="K130" s="11"/>
      <c r="L130" s="11"/>
      <c r="M130" s="11"/>
      <c r="N130" s="12"/>
      <c r="O130" s="13"/>
      <c r="P130" s="14"/>
      <c r="Q130" s="7"/>
      <c r="R130" s="1" t="str">
        <f t="shared" si="31"/>
        <v/>
      </c>
      <c r="S130" s="1" t="str">
        <f t="shared" si="32"/>
        <v xml:space="preserve">    </v>
      </c>
      <c r="T130" s="1" t="str">
        <f t="shared" si="33"/>
        <v xml:space="preserve">    </v>
      </c>
    </row>
    <row r="131" spans="1:20" ht="15" customHeight="1">
      <c r="A131" s="4" t="str">
        <f t="shared" si="27"/>
        <v/>
      </c>
      <c r="B131" s="11"/>
      <c r="C131" s="23"/>
      <c r="D131" s="5"/>
      <c r="E131" s="21"/>
      <c r="F131" s="21"/>
      <c r="G131" s="6"/>
      <c r="H131" s="7"/>
      <c r="I131" s="6"/>
      <c r="J131" s="6"/>
      <c r="K131" s="11"/>
      <c r="L131" s="11"/>
      <c r="M131" s="11"/>
      <c r="N131" s="12"/>
      <c r="O131" s="13"/>
      <c r="P131" s="14"/>
      <c r="Q131" s="7"/>
      <c r="R131" s="1" t="str">
        <f t="shared" si="31"/>
        <v/>
      </c>
      <c r="S131" s="1" t="str">
        <f t="shared" si="32"/>
        <v xml:space="preserve">    </v>
      </c>
      <c r="T131" s="1" t="str">
        <f t="shared" si="33"/>
        <v xml:space="preserve">    </v>
      </c>
    </row>
    <row r="132" spans="1:20" ht="15" customHeight="1">
      <c r="A132" s="4" t="str">
        <f t="shared" si="27"/>
        <v/>
      </c>
      <c r="B132" s="11"/>
      <c r="C132" s="23"/>
      <c r="D132" s="5"/>
      <c r="E132" s="21"/>
      <c r="F132" s="21"/>
      <c r="G132" s="6"/>
      <c r="H132" s="7"/>
      <c r="I132" s="6"/>
      <c r="J132" s="6"/>
      <c r="K132" s="11"/>
      <c r="L132" s="11"/>
      <c r="M132" s="11"/>
      <c r="N132" s="12"/>
      <c r="O132" s="13"/>
      <c r="P132" s="14"/>
      <c r="Q132" s="7"/>
      <c r="R132" s="1" t="str">
        <f t="shared" si="31"/>
        <v/>
      </c>
      <c r="S132" s="1" t="str">
        <f t="shared" si="32"/>
        <v xml:space="preserve">    </v>
      </c>
      <c r="T132" s="1" t="str">
        <f t="shared" si="33"/>
        <v xml:space="preserve">    </v>
      </c>
    </row>
    <row r="133" spans="1:20" ht="15" customHeight="1">
      <c r="A133" s="4" t="str">
        <f t="shared" si="27"/>
        <v/>
      </c>
      <c r="B133" s="11"/>
      <c r="C133" s="23"/>
      <c r="D133" s="5"/>
      <c r="E133" s="21"/>
      <c r="F133" s="21"/>
      <c r="G133" s="6"/>
      <c r="H133" s="7"/>
      <c r="I133" s="6"/>
      <c r="J133" s="6"/>
      <c r="K133" s="11"/>
      <c r="L133" s="11"/>
      <c r="M133" s="11"/>
      <c r="N133" s="12"/>
      <c r="O133" s="13"/>
      <c r="P133" s="14"/>
      <c r="Q133" s="7"/>
      <c r="R133" s="1" t="str">
        <f t="shared" si="31"/>
        <v/>
      </c>
      <c r="S133" s="1" t="str">
        <f t="shared" si="32"/>
        <v xml:space="preserve">    </v>
      </c>
      <c r="T133" s="1" t="str">
        <f t="shared" si="33"/>
        <v xml:space="preserve">    </v>
      </c>
    </row>
    <row r="134" spans="1:20" ht="15" customHeight="1">
      <c r="A134" s="4" t="str">
        <f t="shared" si="27"/>
        <v/>
      </c>
      <c r="B134" s="11"/>
      <c r="C134" s="23"/>
      <c r="D134" s="5"/>
      <c r="E134" s="21"/>
      <c r="F134" s="21"/>
      <c r="G134" s="6"/>
      <c r="H134" s="7"/>
      <c r="I134" s="6"/>
      <c r="J134" s="6"/>
      <c r="K134" s="11"/>
      <c r="L134" s="11"/>
      <c r="M134" s="11"/>
      <c r="N134" s="12"/>
      <c r="O134" s="13"/>
      <c r="P134" s="14"/>
      <c r="Q134" s="7"/>
      <c r="R134" s="1" t="str">
        <f t="shared" si="31"/>
        <v/>
      </c>
      <c r="S134" s="1" t="str">
        <f t="shared" si="32"/>
        <v xml:space="preserve">    </v>
      </c>
      <c r="T134" s="1" t="str">
        <f t="shared" si="33"/>
        <v xml:space="preserve">    </v>
      </c>
    </row>
    <row r="135" spans="1:20" ht="15" customHeight="1">
      <c r="A135" s="4" t="str">
        <f t="shared" si="27"/>
        <v/>
      </c>
      <c r="B135" s="11"/>
      <c r="C135" s="23"/>
      <c r="D135" s="5"/>
      <c r="E135" s="21"/>
      <c r="F135" s="21"/>
      <c r="G135" s="6"/>
      <c r="H135" s="7"/>
      <c r="I135" s="6"/>
      <c r="J135" s="6"/>
      <c r="K135" s="11"/>
      <c r="L135" s="11"/>
      <c r="M135" s="11"/>
      <c r="N135" s="12"/>
      <c r="O135" s="13"/>
      <c r="P135" s="14"/>
      <c r="Q135" s="7"/>
      <c r="R135" s="1" t="str">
        <f t="shared" si="31"/>
        <v/>
      </c>
      <c r="S135" s="1" t="str">
        <f t="shared" si="32"/>
        <v xml:space="preserve">    </v>
      </c>
      <c r="T135" s="1" t="str">
        <f t="shared" si="33"/>
        <v xml:space="preserve">    </v>
      </c>
    </row>
    <row r="136" spans="1:20" ht="15" customHeight="1">
      <c r="A136" s="4" t="str">
        <f t="shared" ref="A136:A199" si="34">IF(OR(D136="",E136="",F136=""),"",TEXT(C136,"000")&amp;D136&amp;TEXT(E136,"00")&amp;TEXT(F136,"00"))</f>
        <v/>
      </c>
      <c r="B136" s="11"/>
      <c r="C136" s="23"/>
      <c r="D136" s="5"/>
      <c r="E136" s="21"/>
      <c r="F136" s="21"/>
      <c r="G136" s="6"/>
      <c r="H136" s="7"/>
      <c r="I136" s="6"/>
      <c r="J136" s="6"/>
      <c r="K136" s="11"/>
      <c r="L136" s="11"/>
      <c r="M136" s="11"/>
      <c r="N136" s="12"/>
      <c r="O136" s="13"/>
      <c r="P136" s="14"/>
      <c r="Q136" s="7"/>
      <c r="R136" s="1" t="str">
        <f t="shared" si="31"/>
        <v/>
      </c>
      <c r="S136" s="1" t="str">
        <f t="shared" si="32"/>
        <v xml:space="preserve">    </v>
      </c>
      <c r="T136" s="1" t="str">
        <f t="shared" si="33"/>
        <v xml:space="preserve">    </v>
      </c>
    </row>
    <row r="137" spans="1:20" ht="15" customHeight="1">
      <c r="A137" s="4" t="str">
        <f t="shared" si="34"/>
        <v/>
      </c>
      <c r="B137" s="11"/>
      <c r="C137" s="23"/>
      <c r="D137" s="5"/>
      <c r="E137" s="21"/>
      <c r="F137" s="21"/>
      <c r="G137" s="6"/>
      <c r="H137" s="7"/>
      <c r="I137" s="6"/>
      <c r="J137" s="6"/>
      <c r="K137" s="11"/>
      <c r="L137" s="11"/>
      <c r="M137" s="11"/>
      <c r="N137" s="12"/>
      <c r="O137" s="13"/>
      <c r="P137" s="14"/>
      <c r="Q137" s="7"/>
      <c r="R137" s="1" t="str">
        <f t="shared" si="31"/>
        <v/>
      </c>
      <c r="S137" s="1" t="str">
        <f t="shared" si="32"/>
        <v xml:space="preserve">    </v>
      </c>
      <c r="T137" s="1" t="str">
        <f t="shared" si="33"/>
        <v xml:space="preserve">    </v>
      </c>
    </row>
    <row r="138" spans="1:20" ht="15" customHeight="1">
      <c r="A138" s="4" t="str">
        <f t="shared" si="34"/>
        <v/>
      </c>
      <c r="B138" s="11"/>
      <c r="C138" s="23"/>
      <c r="D138" s="5"/>
      <c r="E138" s="21"/>
      <c r="F138" s="21"/>
      <c r="G138" s="6"/>
      <c r="H138" s="7"/>
      <c r="I138" s="6"/>
      <c r="J138" s="6"/>
      <c r="K138" s="11"/>
      <c r="L138" s="11"/>
      <c r="M138" s="11"/>
      <c r="N138" s="12"/>
      <c r="O138" s="13"/>
      <c r="P138" s="14"/>
      <c r="Q138" s="7"/>
      <c r="R138" s="1" t="str">
        <f t="shared" si="31"/>
        <v/>
      </c>
      <c r="S138" s="1" t="str">
        <f t="shared" si="32"/>
        <v xml:space="preserve">    </v>
      </c>
      <c r="T138" s="1" t="str">
        <f t="shared" si="33"/>
        <v xml:space="preserve">    </v>
      </c>
    </row>
    <row r="139" spans="1:20" ht="15" customHeight="1">
      <c r="A139" s="4" t="str">
        <f t="shared" si="34"/>
        <v/>
      </c>
      <c r="B139" s="11"/>
      <c r="C139" s="23"/>
      <c r="D139" s="5"/>
      <c r="E139" s="21"/>
      <c r="F139" s="21"/>
      <c r="G139" s="6"/>
      <c r="H139" s="7"/>
      <c r="I139" s="6"/>
      <c r="J139" s="6"/>
      <c r="K139" s="11"/>
      <c r="L139" s="11"/>
      <c r="M139" s="11"/>
      <c r="N139" s="12"/>
      <c r="O139" s="13"/>
      <c r="P139" s="14"/>
      <c r="Q139" s="7"/>
      <c r="R139" s="1" t="str">
        <f t="shared" si="31"/>
        <v/>
      </c>
      <c r="S139" s="1" t="str">
        <f t="shared" si="32"/>
        <v xml:space="preserve">    </v>
      </c>
      <c r="T139" s="1" t="str">
        <f t="shared" si="33"/>
        <v xml:space="preserve">    </v>
      </c>
    </row>
    <row r="140" spans="1:20" ht="15" customHeight="1">
      <c r="A140" s="4" t="str">
        <f t="shared" si="34"/>
        <v/>
      </c>
      <c r="B140" s="11"/>
      <c r="C140" s="23"/>
      <c r="D140" s="5"/>
      <c r="E140" s="21"/>
      <c r="F140" s="21"/>
      <c r="G140" s="6"/>
      <c r="H140" s="7"/>
      <c r="I140" s="6"/>
      <c r="J140" s="6"/>
      <c r="K140" s="11"/>
      <c r="L140" s="11"/>
      <c r="M140" s="11"/>
      <c r="N140" s="12"/>
      <c r="O140" s="13"/>
      <c r="P140" s="14"/>
      <c r="Q140" s="7"/>
      <c r="R140" s="1" t="str">
        <f t="shared" si="31"/>
        <v/>
      </c>
      <c r="S140" s="1" t="str">
        <f t="shared" si="32"/>
        <v xml:space="preserve">    </v>
      </c>
      <c r="T140" s="1" t="str">
        <f t="shared" si="33"/>
        <v xml:space="preserve">    </v>
      </c>
    </row>
    <row r="141" spans="1:20" ht="15" customHeight="1">
      <c r="A141" s="4" t="str">
        <f t="shared" si="34"/>
        <v/>
      </c>
      <c r="B141" s="11"/>
      <c r="C141" s="23"/>
      <c r="D141" s="5"/>
      <c r="E141" s="21"/>
      <c r="F141" s="21"/>
      <c r="G141" s="6"/>
      <c r="H141" s="7"/>
      <c r="I141" s="6"/>
      <c r="J141" s="6"/>
      <c r="K141" s="11"/>
      <c r="L141" s="11"/>
      <c r="M141" s="11"/>
      <c r="N141" s="12"/>
      <c r="O141" s="13"/>
      <c r="P141" s="14"/>
      <c r="Q141" s="7"/>
      <c r="R141" s="1" t="str">
        <f t="shared" si="31"/>
        <v/>
      </c>
      <c r="S141" s="1" t="str">
        <f t="shared" si="32"/>
        <v xml:space="preserve">    </v>
      </c>
      <c r="T141" s="1" t="str">
        <f t="shared" si="33"/>
        <v xml:space="preserve">    </v>
      </c>
    </row>
    <row r="142" spans="1:20" ht="15" customHeight="1">
      <c r="A142" s="4" t="str">
        <f t="shared" si="34"/>
        <v/>
      </c>
      <c r="B142" s="11"/>
      <c r="C142" s="23"/>
      <c r="D142" s="5"/>
      <c r="E142" s="21"/>
      <c r="F142" s="21"/>
      <c r="G142" s="6"/>
      <c r="H142" s="7"/>
      <c r="I142" s="6"/>
      <c r="J142" s="6"/>
      <c r="K142" s="11"/>
      <c r="L142" s="11"/>
      <c r="M142" s="11"/>
      <c r="N142" s="12"/>
      <c r="O142" s="13"/>
      <c r="P142" s="14"/>
      <c r="Q142" s="7"/>
      <c r="R142" s="1" t="str">
        <f t="shared" si="31"/>
        <v/>
      </c>
      <c r="S142" s="1" t="str">
        <f t="shared" si="32"/>
        <v xml:space="preserve">    </v>
      </c>
      <c r="T142" s="1" t="str">
        <f t="shared" si="33"/>
        <v xml:space="preserve">    </v>
      </c>
    </row>
    <row r="143" spans="1:20" ht="15" customHeight="1">
      <c r="A143" s="4" t="str">
        <f t="shared" si="34"/>
        <v/>
      </c>
      <c r="B143" s="11"/>
      <c r="C143" s="23"/>
      <c r="D143" s="5"/>
      <c r="E143" s="21"/>
      <c r="F143" s="21"/>
      <c r="G143" s="6"/>
      <c r="H143" s="7"/>
      <c r="I143" s="6"/>
      <c r="J143" s="6"/>
      <c r="K143" s="11"/>
      <c r="L143" s="11"/>
      <c r="M143" s="11"/>
      <c r="N143" s="12"/>
      <c r="O143" s="13"/>
      <c r="P143" s="14"/>
      <c r="Q143" s="7"/>
      <c r="R143" s="1" t="str">
        <f t="shared" si="31"/>
        <v/>
      </c>
      <c r="S143" s="1" t="str">
        <f t="shared" si="32"/>
        <v xml:space="preserve">    </v>
      </c>
      <c r="T143" s="1" t="str">
        <f t="shared" si="33"/>
        <v xml:space="preserve">    </v>
      </c>
    </row>
    <row r="144" spans="1:20" ht="15" customHeight="1">
      <c r="A144" s="4" t="str">
        <f t="shared" si="34"/>
        <v/>
      </c>
      <c r="B144" s="11"/>
      <c r="C144" s="23"/>
      <c r="D144" s="5"/>
      <c r="E144" s="21"/>
      <c r="F144" s="21"/>
      <c r="G144" s="6"/>
      <c r="H144" s="7"/>
      <c r="I144" s="6"/>
      <c r="J144" s="6"/>
      <c r="K144" s="11"/>
      <c r="L144" s="11"/>
      <c r="M144" s="11"/>
      <c r="N144" s="12"/>
      <c r="O144" s="13"/>
      <c r="P144" s="14"/>
      <c r="Q144" s="7"/>
      <c r="R144" s="1" t="str">
        <f t="shared" si="31"/>
        <v/>
      </c>
      <c r="S144" s="1" t="str">
        <f t="shared" si="32"/>
        <v xml:space="preserve">    </v>
      </c>
      <c r="T144" s="1" t="str">
        <f t="shared" si="33"/>
        <v xml:space="preserve">    </v>
      </c>
    </row>
    <row r="145" spans="1:20" ht="15" customHeight="1">
      <c r="A145" s="4" t="str">
        <f t="shared" si="34"/>
        <v/>
      </c>
      <c r="B145" s="11"/>
      <c r="C145" s="23"/>
      <c r="D145" s="5"/>
      <c r="E145" s="21"/>
      <c r="F145" s="21"/>
      <c r="G145" s="6"/>
      <c r="H145" s="7"/>
      <c r="I145" s="6"/>
      <c r="J145" s="6"/>
      <c r="K145" s="11"/>
      <c r="L145" s="11"/>
      <c r="M145" s="11"/>
      <c r="N145" s="12"/>
      <c r="O145" s="13"/>
      <c r="P145" s="14"/>
      <c r="Q145" s="7"/>
      <c r="R145" s="1" t="str">
        <f t="shared" si="31"/>
        <v/>
      </c>
      <c r="S145" s="1" t="str">
        <f t="shared" si="32"/>
        <v xml:space="preserve">    </v>
      </c>
      <c r="T145" s="1" t="str">
        <f t="shared" si="33"/>
        <v xml:space="preserve">    </v>
      </c>
    </row>
    <row r="146" spans="1:20" ht="15" customHeight="1">
      <c r="A146" s="4" t="str">
        <f t="shared" si="34"/>
        <v/>
      </c>
      <c r="B146" s="11"/>
      <c r="C146" s="23"/>
      <c r="D146" s="5"/>
      <c r="E146" s="21"/>
      <c r="F146" s="21"/>
      <c r="G146" s="6"/>
      <c r="H146" s="7"/>
      <c r="I146" s="6"/>
      <c r="J146" s="6"/>
      <c r="K146" s="11"/>
      <c r="L146" s="11"/>
      <c r="M146" s="11"/>
      <c r="N146" s="12"/>
      <c r="O146" s="13"/>
      <c r="P146" s="14"/>
      <c r="Q146" s="7"/>
      <c r="R146" s="1" t="str">
        <f t="shared" si="31"/>
        <v/>
      </c>
      <c r="S146" s="1" t="str">
        <f t="shared" si="32"/>
        <v xml:space="preserve">    </v>
      </c>
      <c r="T146" s="1" t="str">
        <f t="shared" si="33"/>
        <v xml:space="preserve">    </v>
      </c>
    </row>
    <row r="147" spans="1:20" ht="15" customHeight="1">
      <c r="A147" s="4" t="str">
        <f t="shared" si="34"/>
        <v/>
      </c>
      <c r="B147" s="11"/>
      <c r="C147" s="23"/>
      <c r="D147" s="5"/>
      <c r="E147" s="21"/>
      <c r="F147" s="21"/>
      <c r="G147" s="6"/>
      <c r="H147" s="7"/>
      <c r="I147" s="6"/>
      <c r="J147" s="6"/>
      <c r="K147" s="11"/>
      <c r="L147" s="11"/>
      <c r="M147" s="11"/>
      <c r="N147" s="12"/>
      <c r="O147" s="13"/>
      <c r="P147" s="14"/>
      <c r="Q147" s="7"/>
      <c r="R147" s="1" t="str">
        <f t="shared" si="31"/>
        <v/>
      </c>
      <c r="S147" s="1" t="str">
        <f t="shared" si="32"/>
        <v xml:space="preserve">    </v>
      </c>
      <c r="T147" s="1" t="str">
        <f t="shared" si="33"/>
        <v xml:space="preserve">    </v>
      </c>
    </row>
    <row r="148" spans="1:20" ht="15" customHeight="1">
      <c r="A148" s="4" t="str">
        <f t="shared" si="34"/>
        <v/>
      </c>
      <c r="B148" s="11"/>
      <c r="C148" s="23"/>
      <c r="D148" s="5"/>
      <c r="E148" s="21"/>
      <c r="F148" s="21"/>
      <c r="G148" s="6"/>
      <c r="H148" s="7"/>
      <c r="I148" s="6"/>
      <c r="J148" s="6"/>
      <c r="K148" s="11"/>
      <c r="L148" s="11"/>
      <c r="M148" s="11"/>
      <c r="N148" s="12"/>
      <c r="O148" s="13"/>
      <c r="P148" s="14"/>
      <c r="Q148" s="7"/>
      <c r="R148" s="1" t="str">
        <f t="shared" si="31"/>
        <v/>
      </c>
      <c r="S148" s="1" t="str">
        <f t="shared" si="32"/>
        <v xml:space="preserve">    </v>
      </c>
      <c r="T148" s="1" t="str">
        <f t="shared" si="33"/>
        <v xml:space="preserve">    </v>
      </c>
    </row>
    <row r="149" spans="1:20" ht="15" customHeight="1">
      <c r="A149" s="4" t="str">
        <f t="shared" si="34"/>
        <v/>
      </c>
      <c r="B149" s="11"/>
      <c r="C149" s="23"/>
      <c r="D149" s="5"/>
      <c r="E149" s="21"/>
      <c r="F149" s="21"/>
      <c r="G149" s="6"/>
      <c r="H149" s="7"/>
      <c r="I149" s="6"/>
      <c r="J149" s="6"/>
      <c r="K149" s="11"/>
      <c r="L149" s="11"/>
      <c r="M149" s="11"/>
      <c r="N149" s="12"/>
      <c r="O149" s="13"/>
      <c r="P149" s="14"/>
      <c r="Q149" s="7"/>
      <c r="R149" s="1" t="str">
        <f t="shared" si="31"/>
        <v/>
      </c>
      <c r="S149" s="1" t="str">
        <f t="shared" si="32"/>
        <v xml:space="preserve">    </v>
      </c>
      <c r="T149" s="1" t="str">
        <f t="shared" si="33"/>
        <v xml:space="preserve">    </v>
      </c>
    </row>
    <row r="150" spans="1:20" ht="15" customHeight="1">
      <c r="A150" s="4" t="str">
        <f t="shared" si="34"/>
        <v/>
      </c>
      <c r="B150" s="11"/>
      <c r="C150" s="23"/>
      <c r="D150" s="5"/>
      <c r="E150" s="21"/>
      <c r="F150" s="21"/>
      <c r="G150" s="6"/>
      <c r="H150" s="7"/>
      <c r="I150" s="6"/>
      <c r="J150" s="6"/>
      <c r="K150" s="11"/>
      <c r="L150" s="11"/>
      <c r="M150" s="11"/>
      <c r="N150" s="12"/>
      <c r="O150" s="13"/>
      <c r="P150" s="14"/>
      <c r="Q150" s="7"/>
      <c r="R150" s="1" t="str">
        <f t="shared" si="31"/>
        <v/>
      </c>
      <c r="S150" s="1" t="str">
        <f t="shared" si="32"/>
        <v xml:space="preserve">    </v>
      </c>
      <c r="T150" s="1" t="str">
        <f t="shared" si="33"/>
        <v xml:space="preserve">    </v>
      </c>
    </row>
    <row r="151" spans="1:20" ht="15" customHeight="1">
      <c r="A151" s="4" t="str">
        <f t="shared" si="34"/>
        <v/>
      </c>
      <c r="B151" s="11"/>
      <c r="C151" s="23"/>
      <c r="D151" s="5"/>
      <c r="E151" s="21"/>
      <c r="F151" s="21"/>
      <c r="G151" s="6"/>
      <c r="H151" s="7"/>
      <c r="I151" s="6"/>
      <c r="J151" s="6"/>
      <c r="K151" s="11"/>
      <c r="L151" s="11"/>
      <c r="M151" s="11"/>
      <c r="N151" s="12"/>
      <c r="O151" s="13"/>
      <c r="P151" s="14"/>
      <c r="Q151" s="7"/>
      <c r="R151" s="1" t="str">
        <f t="shared" si="31"/>
        <v/>
      </c>
      <c r="S151" s="1" t="str">
        <f t="shared" si="32"/>
        <v xml:space="preserve">    </v>
      </c>
      <c r="T151" s="1" t="str">
        <f t="shared" si="33"/>
        <v xml:space="preserve">    </v>
      </c>
    </row>
    <row r="152" spans="1:20" ht="15" customHeight="1">
      <c r="A152" s="4" t="str">
        <f t="shared" si="34"/>
        <v/>
      </c>
      <c r="B152" s="11"/>
      <c r="C152" s="23"/>
      <c r="D152" s="5"/>
      <c r="E152" s="21"/>
      <c r="F152" s="21"/>
      <c r="G152" s="6"/>
      <c r="H152" s="7"/>
      <c r="I152" s="6"/>
      <c r="J152" s="6"/>
      <c r="K152" s="11"/>
      <c r="L152" s="11"/>
      <c r="M152" s="11"/>
      <c r="N152" s="12"/>
      <c r="O152" s="13"/>
      <c r="P152" s="14"/>
      <c r="Q152" s="7"/>
      <c r="R152" s="1" t="str">
        <f t="shared" si="31"/>
        <v/>
      </c>
      <c r="S152" s="1" t="str">
        <f t="shared" si="32"/>
        <v xml:space="preserve">    </v>
      </c>
      <c r="T152" s="1" t="str">
        <f t="shared" si="33"/>
        <v xml:space="preserve">    </v>
      </c>
    </row>
    <row r="153" spans="1:20" ht="15" customHeight="1">
      <c r="A153" s="4" t="str">
        <f t="shared" si="34"/>
        <v/>
      </c>
      <c r="B153" s="15"/>
      <c r="C153" s="24"/>
      <c r="D153" s="16"/>
      <c r="E153" s="22"/>
      <c r="F153" s="22"/>
      <c r="G153" s="6"/>
      <c r="H153" s="7"/>
      <c r="I153" s="17"/>
      <c r="J153" s="17"/>
      <c r="K153" s="15"/>
      <c r="L153" s="15"/>
      <c r="M153" s="15"/>
      <c r="N153" s="12"/>
      <c r="O153" s="18"/>
      <c r="P153" s="19"/>
      <c r="Q153" s="20"/>
      <c r="R153" s="1" t="str">
        <f t="shared" si="31"/>
        <v/>
      </c>
      <c r="S153" s="1" t="str">
        <f t="shared" si="32"/>
        <v xml:space="preserve">    </v>
      </c>
      <c r="T153" s="1" t="str">
        <f t="shared" si="33"/>
        <v xml:space="preserve">    </v>
      </c>
    </row>
    <row r="154" spans="1:20" ht="15" customHeight="1">
      <c r="A154" s="4" t="str">
        <f t="shared" si="34"/>
        <v/>
      </c>
      <c r="B154" s="11"/>
      <c r="C154" s="23"/>
      <c r="D154" s="5"/>
      <c r="E154" s="21"/>
      <c r="F154" s="21"/>
      <c r="G154" s="6"/>
      <c r="H154" s="7"/>
      <c r="I154" s="6"/>
      <c r="J154" s="6"/>
      <c r="K154" s="11"/>
      <c r="L154" s="11"/>
      <c r="M154" s="11"/>
      <c r="N154" s="12"/>
      <c r="O154" s="13"/>
      <c r="P154" s="14"/>
      <c r="Q154" s="7"/>
      <c r="R154" s="1" t="str">
        <f t="shared" ref="R154:R201" si="35">A154</f>
        <v/>
      </c>
      <c r="S154" s="1" t="str">
        <f t="shared" ref="S154:S201" si="36">""&amp;N154&amp;"  "&amp;O154&amp;"  "&amp;P154&amp;""</f>
        <v xml:space="preserve">    </v>
      </c>
      <c r="T154" s="1" t="str">
        <f t="shared" ref="T154:T201" si="37">S154</f>
        <v xml:space="preserve">    </v>
      </c>
    </row>
    <row r="155" spans="1:20" ht="15" customHeight="1">
      <c r="A155" s="4" t="str">
        <f t="shared" si="34"/>
        <v/>
      </c>
      <c r="B155" s="11"/>
      <c r="C155" s="23"/>
      <c r="D155" s="5"/>
      <c r="E155" s="21"/>
      <c r="F155" s="21"/>
      <c r="G155" s="6"/>
      <c r="H155" s="7"/>
      <c r="I155" s="6"/>
      <c r="J155" s="6"/>
      <c r="K155" s="11"/>
      <c r="L155" s="11"/>
      <c r="M155" s="11"/>
      <c r="N155" s="12"/>
      <c r="O155" s="13"/>
      <c r="P155" s="14"/>
      <c r="Q155" s="7"/>
      <c r="R155" s="1" t="str">
        <f t="shared" si="35"/>
        <v/>
      </c>
      <c r="S155" s="1" t="str">
        <f t="shared" si="36"/>
        <v xml:space="preserve">    </v>
      </c>
      <c r="T155" s="1" t="str">
        <f t="shared" si="37"/>
        <v xml:space="preserve">    </v>
      </c>
    </row>
    <row r="156" spans="1:20" ht="15" customHeight="1">
      <c r="A156" s="4" t="str">
        <f t="shared" si="34"/>
        <v/>
      </c>
      <c r="B156" s="11"/>
      <c r="C156" s="23"/>
      <c r="D156" s="5"/>
      <c r="E156" s="21"/>
      <c r="F156" s="21"/>
      <c r="G156" s="6"/>
      <c r="H156" s="7"/>
      <c r="I156" s="6"/>
      <c r="J156" s="6"/>
      <c r="K156" s="11"/>
      <c r="L156" s="11"/>
      <c r="M156" s="11"/>
      <c r="N156" s="12"/>
      <c r="O156" s="13"/>
      <c r="P156" s="14"/>
      <c r="Q156" s="7"/>
      <c r="R156" s="1" t="str">
        <f t="shared" si="35"/>
        <v/>
      </c>
      <c r="S156" s="1" t="str">
        <f t="shared" si="36"/>
        <v xml:space="preserve">    </v>
      </c>
      <c r="T156" s="1" t="str">
        <f t="shared" si="37"/>
        <v xml:space="preserve">    </v>
      </c>
    </row>
    <row r="157" spans="1:20" ht="15" customHeight="1">
      <c r="A157" s="4" t="str">
        <f t="shared" si="34"/>
        <v/>
      </c>
      <c r="B157" s="11"/>
      <c r="C157" s="23"/>
      <c r="D157" s="5"/>
      <c r="E157" s="21"/>
      <c r="F157" s="21"/>
      <c r="G157" s="6"/>
      <c r="H157" s="7"/>
      <c r="I157" s="6"/>
      <c r="J157" s="6"/>
      <c r="K157" s="11"/>
      <c r="L157" s="11"/>
      <c r="M157" s="11"/>
      <c r="N157" s="12"/>
      <c r="O157" s="13"/>
      <c r="P157" s="14"/>
      <c r="Q157" s="7"/>
      <c r="R157" s="1" t="str">
        <f t="shared" si="35"/>
        <v/>
      </c>
      <c r="S157" s="1" t="str">
        <f t="shared" si="36"/>
        <v xml:space="preserve">    </v>
      </c>
      <c r="T157" s="1" t="str">
        <f t="shared" si="37"/>
        <v xml:space="preserve">    </v>
      </c>
    </row>
    <row r="158" spans="1:20" ht="15" customHeight="1">
      <c r="A158" s="4" t="str">
        <f t="shared" si="34"/>
        <v/>
      </c>
      <c r="B158" s="11"/>
      <c r="C158" s="23"/>
      <c r="D158" s="5"/>
      <c r="E158" s="21"/>
      <c r="F158" s="21"/>
      <c r="G158" s="6"/>
      <c r="H158" s="7"/>
      <c r="I158" s="6"/>
      <c r="J158" s="6"/>
      <c r="K158" s="11"/>
      <c r="L158" s="11"/>
      <c r="M158" s="11"/>
      <c r="N158" s="12"/>
      <c r="O158" s="13"/>
      <c r="P158" s="14"/>
      <c r="Q158" s="7"/>
      <c r="R158" s="1" t="str">
        <f t="shared" si="35"/>
        <v/>
      </c>
      <c r="S158" s="1" t="str">
        <f t="shared" si="36"/>
        <v xml:space="preserve">    </v>
      </c>
      <c r="T158" s="1" t="str">
        <f t="shared" si="37"/>
        <v xml:space="preserve">    </v>
      </c>
    </row>
    <row r="159" spans="1:20" ht="15" customHeight="1">
      <c r="A159" s="4" t="str">
        <f t="shared" si="34"/>
        <v/>
      </c>
      <c r="B159" s="11"/>
      <c r="C159" s="23"/>
      <c r="D159" s="5"/>
      <c r="E159" s="21"/>
      <c r="F159" s="21"/>
      <c r="G159" s="6"/>
      <c r="H159" s="7"/>
      <c r="I159" s="6"/>
      <c r="J159" s="6"/>
      <c r="K159" s="11"/>
      <c r="L159" s="11"/>
      <c r="M159" s="11"/>
      <c r="N159" s="12"/>
      <c r="O159" s="13"/>
      <c r="P159" s="14"/>
      <c r="Q159" s="7"/>
      <c r="R159" s="1" t="str">
        <f t="shared" si="35"/>
        <v/>
      </c>
      <c r="S159" s="1" t="str">
        <f t="shared" si="36"/>
        <v xml:space="preserve">    </v>
      </c>
      <c r="T159" s="1" t="str">
        <f t="shared" si="37"/>
        <v xml:space="preserve">    </v>
      </c>
    </row>
    <row r="160" spans="1:20" ht="15" customHeight="1">
      <c r="A160" s="4" t="str">
        <f t="shared" si="34"/>
        <v/>
      </c>
      <c r="B160" s="11"/>
      <c r="C160" s="23"/>
      <c r="D160" s="5"/>
      <c r="E160" s="21"/>
      <c r="F160" s="21"/>
      <c r="G160" s="6"/>
      <c r="H160" s="7"/>
      <c r="I160" s="6"/>
      <c r="J160" s="6"/>
      <c r="K160" s="11"/>
      <c r="L160" s="11"/>
      <c r="M160" s="11"/>
      <c r="N160" s="12"/>
      <c r="O160" s="13"/>
      <c r="P160" s="14"/>
      <c r="Q160" s="7"/>
      <c r="R160" s="1" t="str">
        <f t="shared" si="35"/>
        <v/>
      </c>
      <c r="S160" s="1" t="str">
        <f t="shared" si="36"/>
        <v xml:space="preserve">    </v>
      </c>
      <c r="T160" s="1" t="str">
        <f t="shared" si="37"/>
        <v xml:space="preserve">    </v>
      </c>
    </row>
    <row r="161" spans="1:20" ht="15" customHeight="1">
      <c r="A161" s="4" t="str">
        <f t="shared" si="34"/>
        <v/>
      </c>
      <c r="B161" s="11"/>
      <c r="C161" s="23"/>
      <c r="D161" s="5"/>
      <c r="E161" s="21"/>
      <c r="F161" s="21"/>
      <c r="G161" s="6"/>
      <c r="H161" s="7"/>
      <c r="I161" s="6"/>
      <c r="J161" s="6"/>
      <c r="K161" s="11"/>
      <c r="L161" s="11"/>
      <c r="M161" s="11"/>
      <c r="N161" s="12"/>
      <c r="O161" s="13"/>
      <c r="P161" s="14"/>
      <c r="Q161" s="7"/>
      <c r="R161" s="1" t="str">
        <f t="shared" si="35"/>
        <v/>
      </c>
      <c r="S161" s="1" t="str">
        <f t="shared" si="36"/>
        <v xml:space="preserve">    </v>
      </c>
      <c r="T161" s="1" t="str">
        <f t="shared" si="37"/>
        <v xml:space="preserve">    </v>
      </c>
    </row>
    <row r="162" spans="1:20" ht="15" customHeight="1">
      <c r="A162" s="4" t="str">
        <f t="shared" si="34"/>
        <v/>
      </c>
      <c r="B162" s="11"/>
      <c r="C162" s="23"/>
      <c r="D162" s="5"/>
      <c r="E162" s="21"/>
      <c r="F162" s="21"/>
      <c r="G162" s="6"/>
      <c r="H162" s="7"/>
      <c r="I162" s="6"/>
      <c r="J162" s="6"/>
      <c r="K162" s="11"/>
      <c r="L162" s="11"/>
      <c r="M162" s="11"/>
      <c r="N162" s="12"/>
      <c r="O162" s="13"/>
      <c r="P162" s="14"/>
      <c r="Q162" s="7"/>
      <c r="R162" s="1" t="str">
        <f t="shared" si="35"/>
        <v/>
      </c>
      <c r="S162" s="1" t="str">
        <f t="shared" si="36"/>
        <v xml:space="preserve">    </v>
      </c>
      <c r="T162" s="1" t="str">
        <f t="shared" si="37"/>
        <v xml:space="preserve">    </v>
      </c>
    </row>
    <row r="163" spans="1:20" ht="15" customHeight="1">
      <c r="A163" s="4" t="str">
        <f t="shared" si="34"/>
        <v/>
      </c>
      <c r="B163" s="11"/>
      <c r="C163" s="23"/>
      <c r="D163" s="5"/>
      <c r="E163" s="21"/>
      <c r="F163" s="21"/>
      <c r="G163" s="6"/>
      <c r="H163" s="7"/>
      <c r="I163" s="6"/>
      <c r="J163" s="6"/>
      <c r="K163" s="11"/>
      <c r="L163" s="11"/>
      <c r="M163" s="11"/>
      <c r="N163" s="12"/>
      <c r="O163" s="13"/>
      <c r="P163" s="14"/>
      <c r="Q163" s="7"/>
      <c r="R163" s="1" t="str">
        <f t="shared" si="35"/>
        <v/>
      </c>
      <c r="S163" s="1" t="str">
        <f t="shared" si="36"/>
        <v xml:space="preserve">    </v>
      </c>
      <c r="T163" s="1" t="str">
        <f t="shared" si="37"/>
        <v xml:space="preserve">    </v>
      </c>
    </row>
    <row r="164" spans="1:20" ht="15" customHeight="1">
      <c r="A164" s="4" t="str">
        <f t="shared" si="34"/>
        <v/>
      </c>
      <c r="B164" s="11"/>
      <c r="C164" s="23"/>
      <c r="D164" s="5"/>
      <c r="E164" s="21"/>
      <c r="F164" s="21"/>
      <c r="G164" s="6"/>
      <c r="H164" s="7"/>
      <c r="I164" s="6"/>
      <c r="J164" s="6"/>
      <c r="K164" s="11"/>
      <c r="L164" s="11"/>
      <c r="M164" s="11"/>
      <c r="N164" s="12"/>
      <c r="O164" s="13"/>
      <c r="P164" s="14"/>
      <c r="Q164" s="7"/>
      <c r="R164" s="1" t="str">
        <f t="shared" si="35"/>
        <v/>
      </c>
      <c r="S164" s="1" t="str">
        <f t="shared" si="36"/>
        <v xml:space="preserve">    </v>
      </c>
      <c r="T164" s="1" t="str">
        <f t="shared" si="37"/>
        <v xml:space="preserve">    </v>
      </c>
    </row>
    <row r="165" spans="1:20" ht="15" customHeight="1">
      <c r="A165" s="4" t="str">
        <f t="shared" si="34"/>
        <v/>
      </c>
      <c r="B165" s="11"/>
      <c r="C165" s="23"/>
      <c r="D165" s="5"/>
      <c r="E165" s="21"/>
      <c r="F165" s="21"/>
      <c r="G165" s="6"/>
      <c r="H165" s="7"/>
      <c r="I165" s="6"/>
      <c r="J165" s="6"/>
      <c r="K165" s="11"/>
      <c r="L165" s="11"/>
      <c r="M165" s="11"/>
      <c r="N165" s="12"/>
      <c r="O165" s="13"/>
      <c r="P165" s="14"/>
      <c r="Q165" s="7"/>
      <c r="R165" s="1" t="str">
        <f t="shared" si="35"/>
        <v/>
      </c>
      <c r="S165" s="1" t="str">
        <f t="shared" si="36"/>
        <v xml:space="preserve">    </v>
      </c>
      <c r="T165" s="1" t="str">
        <f t="shared" si="37"/>
        <v xml:space="preserve">    </v>
      </c>
    </row>
    <row r="166" spans="1:20" ht="15" customHeight="1">
      <c r="A166" s="4" t="str">
        <f t="shared" si="34"/>
        <v/>
      </c>
      <c r="B166" s="11"/>
      <c r="C166" s="23"/>
      <c r="D166" s="5"/>
      <c r="E166" s="21"/>
      <c r="F166" s="21"/>
      <c r="G166" s="6"/>
      <c r="H166" s="7"/>
      <c r="I166" s="6"/>
      <c r="J166" s="6"/>
      <c r="K166" s="11"/>
      <c r="L166" s="11"/>
      <c r="M166" s="11"/>
      <c r="N166" s="12"/>
      <c r="O166" s="13"/>
      <c r="P166" s="14"/>
      <c r="Q166" s="7"/>
      <c r="R166" s="1" t="str">
        <f t="shared" si="35"/>
        <v/>
      </c>
      <c r="S166" s="1" t="str">
        <f t="shared" si="36"/>
        <v xml:space="preserve">    </v>
      </c>
      <c r="T166" s="1" t="str">
        <f t="shared" si="37"/>
        <v xml:space="preserve">    </v>
      </c>
    </row>
    <row r="167" spans="1:20" ht="15" customHeight="1">
      <c r="A167" s="4" t="str">
        <f t="shared" si="34"/>
        <v/>
      </c>
      <c r="B167" s="11"/>
      <c r="C167" s="23"/>
      <c r="D167" s="5"/>
      <c r="E167" s="21"/>
      <c r="F167" s="21"/>
      <c r="G167" s="6"/>
      <c r="H167" s="7"/>
      <c r="I167" s="6"/>
      <c r="J167" s="6"/>
      <c r="K167" s="11"/>
      <c r="L167" s="11"/>
      <c r="M167" s="11"/>
      <c r="N167" s="12"/>
      <c r="O167" s="13"/>
      <c r="P167" s="14"/>
      <c r="Q167" s="7"/>
      <c r="R167" s="1" t="str">
        <f t="shared" si="35"/>
        <v/>
      </c>
      <c r="S167" s="1" t="str">
        <f t="shared" si="36"/>
        <v xml:space="preserve">    </v>
      </c>
      <c r="T167" s="1" t="str">
        <f t="shared" si="37"/>
        <v xml:space="preserve">    </v>
      </c>
    </row>
    <row r="168" spans="1:20" ht="15" customHeight="1">
      <c r="A168" s="4" t="str">
        <f t="shared" si="34"/>
        <v/>
      </c>
      <c r="B168" s="11"/>
      <c r="C168" s="23"/>
      <c r="D168" s="5"/>
      <c r="E168" s="21"/>
      <c r="F168" s="21"/>
      <c r="G168" s="6"/>
      <c r="H168" s="7"/>
      <c r="I168" s="6"/>
      <c r="J168" s="6"/>
      <c r="K168" s="11"/>
      <c r="L168" s="11"/>
      <c r="M168" s="11"/>
      <c r="N168" s="12"/>
      <c r="O168" s="13"/>
      <c r="P168" s="14"/>
      <c r="Q168" s="7"/>
      <c r="R168" s="1" t="str">
        <f t="shared" si="35"/>
        <v/>
      </c>
      <c r="S168" s="1" t="str">
        <f t="shared" si="36"/>
        <v xml:space="preserve">    </v>
      </c>
      <c r="T168" s="1" t="str">
        <f t="shared" si="37"/>
        <v xml:space="preserve">    </v>
      </c>
    </row>
    <row r="169" spans="1:20" ht="15" customHeight="1">
      <c r="A169" s="4" t="str">
        <f t="shared" si="34"/>
        <v/>
      </c>
      <c r="B169" s="11"/>
      <c r="C169" s="23"/>
      <c r="D169" s="5"/>
      <c r="E169" s="21"/>
      <c r="F169" s="21"/>
      <c r="G169" s="6"/>
      <c r="H169" s="7"/>
      <c r="I169" s="6"/>
      <c r="J169" s="6"/>
      <c r="K169" s="11"/>
      <c r="L169" s="11"/>
      <c r="M169" s="11"/>
      <c r="N169" s="12"/>
      <c r="O169" s="13"/>
      <c r="P169" s="14"/>
      <c r="Q169" s="7"/>
      <c r="R169" s="1" t="str">
        <f t="shared" si="35"/>
        <v/>
      </c>
      <c r="S169" s="1" t="str">
        <f t="shared" si="36"/>
        <v xml:space="preserve">    </v>
      </c>
      <c r="T169" s="1" t="str">
        <f t="shared" si="37"/>
        <v xml:space="preserve">    </v>
      </c>
    </row>
    <row r="170" spans="1:20" ht="15" customHeight="1">
      <c r="A170" s="4" t="str">
        <f t="shared" si="34"/>
        <v/>
      </c>
      <c r="B170" s="11"/>
      <c r="C170" s="23"/>
      <c r="D170" s="5"/>
      <c r="E170" s="21"/>
      <c r="F170" s="21"/>
      <c r="G170" s="6"/>
      <c r="H170" s="7"/>
      <c r="I170" s="6"/>
      <c r="J170" s="6"/>
      <c r="K170" s="11"/>
      <c r="L170" s="11"/>
      <c r="M170" s="11"/>
      <c r="N170" s="12"/>
      <c r="O170" s="13"/>
      <c r="P170" s="14"/>
      <c r="Q170" s="7"/>
      <c r="R170" s="1" t="str">
        <f t="shared" si="35"/>
        <v/>
      </c>
      <c r="S170" s="1" t="str">
        <f t="shared" si="36"/>
        <v xml:space="preserve">    </v>
      </c>
      <c r="T170" s="1" t="str">
        <f t="shared" si="37"/>
        <v xml:space="preserve">    </v>
      </c>
    </row>
    <row r="171" spans="1:20" ht="15" customHeight="1">
      <c r="A171" s="4" t="str">
        <f t="shared" si="34"/>
        <v/>
      </c>
      <c r="B171" s="11"/>
      <c r="C171" s="23"/>
      <c r="D171" s="5"/>
      <c r="E171" s="21"/>
      <c r="F171" s="21"/>
      <c r="G171" s="6"/>
      <c r="H171" s="7"/>
      <c r="I171" s="6"/>
      <c r="J171" s="6"/>
      <c r="K171" s="11"/>
      <c r="L171" s="11"/>
      <c r="M171" s="11"/>
      <c r="N171" s="12"/>
      <c r="O171" s="13"/>
      <c r="P171" s="14"/>
      <c r="Q171" s="7"/>
      <c r="R171" s="1" t="str">
        <f t="shared" si="35"/>
        <v/>
      </c>
      <c r="S171" s="1" t="str">
        <f t="shared" si="36"/>
        <v xml:space="preserve">    </v>
      </c>
      <c r="T171" s="1" t="str">
        <f t="shared" si="37"/>
        <v xml:space="preserve">    </v>
      </c>
    </row>
    <row r="172" spans="1:20" ht="15" customHeight="1">
      <c r="A172" s="4" t="str">
        <f t="shared" si="34"/>
        <v/>
      </c>
      <c r="B172" s="11"/>
      <c r="C172" s="23"/>
      <c r="D172" s="5"/>
      <c r="E172" s="21"/>
      <c r="F172" s="21"/>
      <c r="G172" s="6"/>
      <c r="H172" s="7"/>
      <c r="I172" s="6"/>
      <c r="J172" s="6"/>
      <c r="K172" s="11"/>
      <c r="L172" s="11"/>
      <c r="M172" s="11"/>
      <c r="N172" s="12"/>
      <c r="O172" s="13"/>
      <c r="P172" s="14"/>
      <c r="Q172" s="7"/>
      <c r="R172" s="1" t="str">
        <f t="shared" si="35"/>
        <v/>
      </c>
      <c r="S172" s="1" t="str">
        <f t="shared" si="36"/>
        <v xml:space="preserve">    </v>
      </c>
      <c r="T172" s="1" t="str">
        <f t="shared" si="37"/>
        <v xml:space="preserve">    </v>
      </c>
    </row>
    <row r="173" spans="1:20" ht="15" customHeight="1">
      <c r="A173" s="4" t="str">
        <f t="shared" si="34"/>
        <v/>
      </c>
      <c r="B173" s="11"/>
      <c r="C173" s="23"/>
      <c r="D173" s="5"/>
      <c r="E173" s="21"/>
      <c r="F173" s="21"/>
      <c r="G173" s="6"/>
      <c r="H173" s="7"/>
      <c r="I173" s="6"/>
      <c r="J173" s="6"/>
      <c r="K173" s="11"/>
      <c r="L173" s="11"/>
      <c r="M173" s="11"/>
      <c r="N173" s="12"/>
      <c r="O173" s="13"/>
      <c r="P173" s="14"/>
      <c r="Q173" s="7"/>
      <c r="R173" s="1" t="str">
        <f t="shared" si="35"/>
        <v/>
      </c>
      <c r="S173" s="1" t="str">
        <f t="shared" si="36"/>
        <v xml:space="preserve">    </v>
      </c>
      <c r="T173" s="1" t="str">
        <f t="shared" si="37"/>
        <v xml:space="preserve">    </v>
      </c>
    </row>
    <row r="174" spans="1:20" ht="15" customHeight="1">
      <c r="A174" s="4" t="str">
        <f t="shared" si="34"/>
        <v/>
      </c>
      <c r="B174" s="11"/>
      <c r="C174" s="23"/>
      <c r="D174" s="5"/>
      <c r="E174" s="21"/>
      <c r="F174" s="21"/>
      <c r="G174" s="6"/>
      <c r="H174" s="7"/>
      <c r="I174" s="6"/>
      <c r="J174" s="6"/>
      <c r="K174" s="11"/>
      <c r="L174" s="11"/>
      <c r="M174" s="11"/>
      <c r="N174" s="12"/>
      <c r="O174" s="13"/>
      <c r="P174" s="14"/>
      <c r="Q174" s="7"/>
      <c r="R174" s="1" t="str">
        <f t="shared" si="35"/>
        <v/>
      </c>
      <c r="S174" s="1" t="str">
        <f t="shared" si="36"/>
        <v xml:space="preserve">    </v>
      </c>
      <c r="T174" s="1" t="str">
        <f t="shared" si="37"/>
        <v xml:space="preserve">    </v>
      </c>
    </row>
    <row r="175" spans="1:20" ht="15" customHeight="1">
      <c r="A175" s="4" t="str">
        <f t="shared" si="34"/>
        <v/>
      </c>
      <c r="B175" s="11"/>
      <c r="C175" s="23"/>
      <c r="D175" s="5"/>
      <c r="E175" s="21"/>
      <c r="F175" s="21"/>
      <c r="G175" s="6"/>
      <c r="H175" s="7"/>
      <c r="I175" s="6"/>
      <c r="J175" s="6"/>
      <c r="K175" s="11"/>
      <c r="L175" s="11"/>
      <c r="M175" s="11"/>
      <c r="N175" s="12"/>
      <c r="O175" s="13"/>
      <c r="P175" s="14"/>
      <c r="Q175" s="7"/>
      <c r="R175" s="1" t="str">
        <f t="shared" si="35"/>
        <v/>
      </c>
      <c r="S175" s="1" t="str">
        <f t="shared" si="36"/>
        <v xml:space="preserve">    </v>
      </c>
      <c r="T175" s="1" t="str">
        <f t="shared" si="37"/>
        <v xml:space="preserve">    </v>
      </c>
    </row>
    <row r="176" spans="1:20" ht="15" customHeight="1">
      <c r="A176" s="4" t="str">
        <f t="shared" si="34"/>
        <v/>
      </c>
      <c r="B176" s="11"/>
      <c r="C176" s="23"/>
      <c r="D176" s="5"/>
      <c r="E176" s="21"/>
      <c r="F176" s="21"/>
      <c r="G176" s="6"/>
      <c r="H176" s="7"/>
      <c r="I176" s="6"/>
      <c r="J176" s="6"/>
      <c r="K176" s="11"/>
      <c r="L176" s="11"/>
      <c r="M176" s="11"/>
      <c r="N176" s="12"/>
      <c r="O176" s="13"/>
      <c r="P176" s="14"/>
      <c r="Q176" s="7"/>
      <c r="R176" s="1" t="str">
        <f t="shared" si="35"/>
        <v/>
      </c>
      <c r="S176" s="1" t="str">
        <f t="shared" si="36"/>
        <v xml:space="preserve">    </v>
      </c>
      <c r="T176" s="1" t="str">
        <f t="shared" si="37"/>
        <v xml:space="preserve">    </v>
      </c>
    </row>
    <row r="177" spans="1:20" ht="15" customHeight="1">
      <c r="A177" s="4" t="str">
        <f t="shared" si="34"/>
        <v/>
      </c>
      <c r="B177" s="15"/>
      <c r="C177" s="24"/>
      <c r="D177" s="16"/>
      <c r="E177" s="22"/>
      <c r="F177" s="22"/>
      <c r="G177" s="6"/>
      <c r="H177" s="7"/>
      <c r="I177" s="17"/>
      <c r="J177" s="17"/>
      <c r="K177" s="15"/>
      <c r="L177" s="15"/>
      <c r="M177" s="15"/>
      <c r="N177" s="12"/>
      <c r="O177" s="18"/>
      <c r="P177" s="19"/>
      <c r="Q177" s="20"/>
      <c r="R177" s="1" t="str">
        <f t="shared" si="35"/>
        <v/>
      </c>
      <c r="S177" s="1" t="str">
        <f t="shared" si="36"/>
        <v xml:space="preserve">    </v>
      </c>
      <c r="T177" s="1" t="str">
        <f t="shared" si="37"/>
        <v xml:space="preserve">    </v>
      </c>
    </row>
    <row r="178" spans="1:20" ht="15" customHeight="1">
      <c r="A178" s="4" t="str">
        <f t="shared" si="34"/>
        <v/>
      </c>
      <c r="B178" s="11"/>
      <c r="C178" s="23"/>
      <c r="D178" s="5"/>
      <c r="E178" s="21"/>
      <c r="F178" s="21"/>
      <c r="G178" s="6"/>
      <c r="H178" s="7"/>
      <c r="I178" s="6"/>
      <c r="J178" s="6"/>
      <c r="K178" s="11"/>
      <c r="L178" s="11"/>
      <c r="M178" s="11"/>
      <c r="N178" s="12"/>
      <c r="O178" s="13"/>
      <c r="P178" s="14"/>
      <c r="Q178" s="7"/>
      <c r="R178" s="1" t="str">
        <f t="shared" si="35"/>
        <v/>
      </c>
      <c r="S178" s="1" t="str">
        <f t="shared" si="36"/>
        <v xml:space="preserve">    </v>
      </c>
      <c r="T178" s="1" t="str">
        <f t="shared" si="37"/>
        <v xml:space="preserve">    </v>
      </c>
    </row>
    <row r="179" spans="1:20" ht="15" customHeight="1">
      <c r="A179" s="4" t="str">
        <f t="shared" si="34"/>
        <v/>
      </c>
      <c r="B179" s="11"/>
      <c r="C179" s="23"/>
      <c r="D179" s="5"/>
      <c r="E179" s="21"/>
      <c r="F179" s="21"/>
      <c r="G179" s="6"/>
      <c r="H179" s="7"/>
      <c r="I179" s="6"/>
      <c r="J179" s="6"/>
      <c r="K179" s="11"/>
      <c r="L179" s="11"/>
      <c r="M179" s="11"/>
      <c r="N179" s="12"/>
      <c r="O179" s="13"/>
      <c r="P179" s="14"/>
      <c r="Q179" s="7"/>
      <c r="R179" s="1" t="str">
        <f t="shared" si="35"/>
        <v/>
      </c>
      <c r="S179" s="1" t="str">
        <f t="shared" si="36"/>
        <v xml:space="preserve">    </v>
      </c>
      <c r="T179" s="1" t="str">
        <f t="shared" si="37"/>
        <v xml:space="preserve">    </v>
      </c>
    </row>
    <row r="180" spans="1:20" ht="15" customHeight="1">
      <c r="A180" s="4" t="str">
        <f t="shared" si="34"/>
        <v/>
      </c>
      <c r="B180" s="11"/>
      <c r="C180" s="23"/>
      <c r="D180" s="5"/>
      <c r="E180" s="21"/>
      <c r="F180" s="21"/>
      <c r="G180" s="6"/>
      <c r="H180" s="7"/>
      <c r="I180" s="6"/>
      <c r="J180" s="6"/>
      <c r="K180" s="11"/>
      <c r="L180" s="11"/>
      <c r="M180" s="11"/>
      <c r="N180" s="12"/>
      <c r="O180" s="13"/>
      <c r="P180" s="14"/>
      <c r="Q180" s="7"/>
      <c r="R180" s="1" t="str">
        <f t="shared" si="35"/>
        <v/>
      </c>
      <c r="S180" s="1" t="str">
        <f t="shared" si="36"/>
        <v xml:space="preserve">    </v>
      </c>
      <c r="T180" s="1" t="str">
        <f t="shared" si="37"/>
        <v xml:space="preserve">    </v>
      </c>
    </row>
    <row r="181" spans="1:20" ht="15" customHeight="1">
      <c r="A181" s="4" t="str">
        <f t="shared" si="34"/>
        <v/>
      </c>
      <c r="B181" s="11"/>
      <c r="C181" s="23"/>
      <c r="D181" s="5"/>
      <c r="E181" s="21"/>
      <c r="F181" s="21"/>
      <c r="G181" s="6"/>
      <c r="H181" s="7"/>
      <c r="I181" s="6"/>
      <c r="J181" s="6"/>
      <c r="K181" s="11"/>
      <c r="L181" s="11"/>
      <c r="M181" s="11"/>
      <c r="N181" s="12"/>
      <c r="O181" s="13"/>
      <c r="P181" s="14"/>
      <c r="Q181" s="7"/>
      <c r="R181" s="1" t="str">
        <f t="shared" si="35"/>
        <v/>
      </c>
      <c r="S181" s="1" t="str">
        <f t="shared" si="36"/>
        <v xml:space="preserve">    </v>
      </c>
      <c r="T181" s="1" t="str">
        <f t="shared" si="37"/>
        <v xml:space="preserve">    </v>
      </c>
    </row>
    <row r="182" spans="1:20" ht="15" customHeight="1">
      <c r="A182" s="4" t="str">
        <f t="shared" si="34"/>
        <v/>
      </c>
      <c r="B182" s="11"/>
      <c r="C182" s="23"/>
      <c r="D182" s="5"/>
      <c r="E182" s="21"/>
      <c r="F182" s="21"/>
      <c r="G182" s="6"/>
      <c r="H182" s="7"/>
      <c r="I182" s="6"/>
      <c r="J182" s="6"/>
      <c r="K182" s="11"/>
      <c r="L182" s="11"/>
      <c r="M182" s="11"/>
      <c r="N182" s="12"/>
      <c r="O182" s="13"/>
      <c r="P182" s="14"/>
      <c r="Q182" s="7"/>
      <c r="R182" s="1" t="str">
        <f t="shared" si="35"/>
        <v/>
      </c>
      <c r="S182" s="1" t="str">
        <f t="shared" si="36"/>
        <v xml:space="preserve">    </v>
      </c>
      <c r="T182" s="1" t="str">
        <f t="shared" si="37"/>
        <v xml:space="preserve">    </v>
      </c>
    </row>
    <row r="183" spans="1:20" ht="15" customHeight="1">
      <c r="A183" s="4" t="str">
        <f t="shared" si="34"/>
        <v/>
      </c>
      <c r="B183" s="11"/>
      <c r="C183" s="23"/>
      <c r="D183" s="5"/>
      <c r="E183" s="21"/>
      <c r="F183" s="21"/>
      <c r="G183" s="6"/>
      <c r="H183" s="7"/>
      <c r="I183" s="6"/>
      <c r="J183" s="6"/>
      <c r="K183" s="11"/>
      <c r="L183" s="11"/>
      <c r="M183" s="11"/>
      <c r="N183" s="12"/>
      <c r="O183" s="13"/>
      <c r="P183" s="14"/>
      <c r="Q183" s="7"/>
      <c r="R183" s="1" t="str">
        <f t="shared" si="35"/>
        <v/>
      </c>
      <c r="S183" s="1" t="str">
        <f t="shared" si="36"/>
        <v xml:space="preserve">    </v>
      </c>
      <c r="T183" s="1" t="str">
        <f t="shared" si="37"/>
        <v xml:space="preserve">    </v>
      </c>
    </row>
    <row r="184" spans="1:20" ht="15" customHeight="1">
      <c r="A184" s="4" t="str">
        <f t="shared" si="34"/>
        <v/>
      </c>
      <c r="B184" s="11"/>
      <c r="C184" s="23"/>
      <c r="D184" s="5"/>
      <c r="E184" s="21"/>
      <c r="F184" s="21"/>
      <c r="G184" s="6"/>
      <c r="H184" s="7"/>
      <c r="I184" s="6"/>
      <c r="J184" s="6"/>
      <c r="K184" s="11"/>
      <c r="L184" s="11"/>
      <c r="M184" s="11"/>
      <c r="N184" s="12"/>
      <c r="O184" s="13"/>
      <c r="P184" s="14"/>
      <c r="Q184" s="7"/>
      <c r="R184" s="1" t="str">
        <f t="shared" si="35"/>
        <v/>
      </c>
      <c r="S184" s="1" t="str">
        <f t="shared" si="36"/>
        <v xml:space="preserve">    </v>
      </c>
      <c r="T184" s="1" t="str">
        <f t="shared" si="37"/>
        <v xml:space="preserve">    </v>
      </c>
    </row>
    <row r="185" spans="1:20" ht="15" customHeight="1">
      <c r="A185" s="4" t="str">
        <f t="shared" si="34"/>
        <v/>
      </c>
      <c r="B185" s="11"/>
      <c r="C185" s="23"/>
      <c r="D185" s="5"/>
      <c r="E185" s="21"/>
      <c r="F185" s="21"/>
      <c r="G185" s="6"/>
      <c r="H185" s="7"/>
      <c r="I185" s="6"/>
      <c r="J185" s="6"/>
      <c r="K185" s="11"/>
      <c r="L185" s="11"/>
      <c r="M185" s="11"/>
      <c r="N185" s="12"/>
      <c r="O185" s="13"/>
      <c r="P185" s="14"/>
      <c r="Q185" s="7"/>
      <c r="R185" s="1" t="str">
        <f t="shared" si="35"/>
        <v/>
      </c>
      <c r="S185" s="1" t="str">
        <f t="shared" si="36"/>
        <v xml:space="preserve">    </v>
      </c>
      <c r="T185" s="1" t="str">
        <f t="shared" si="37"/>
        <v xml:space="preserve">    </v>
      </c>
    </row>
    <row r="186" spans="1:20" ht="15" customHeight="1">
      <c r="A186" s="4" t="str">
        <f t="shared" si="34"/>
        <v/>
      </c>
      <c r="B186" s="11"/>
      <c r="C186" s="23"/>
      <c r="D186" s="5"/>
      <c r="E186" s="21"/>
      <c r="F186" s="21"/>
      <c r="G186" s="6"/>
      <c r="H186" s="7"/>
      <c r="I186" s="6"/>
      <c r="J186" s="6"/>
      <c r="K186" s="11"/>
      <c r="L186" s="11"/>
      <c r="M186" s="11"/>
      <c r="N186" s="12"/>
      <c r="O186" s="13"/>
      <c r="P186" s="14"/>
      <c r="Q186" s="7"/>
      <c r="R186" s="1" t="str">
        <f t="shared" si="35"/>
        <v/>
      </c>
      <c r="S186" s="1" t="str">
        <f t="shared" si="36"/>
        <v xml:space="preserve">    </v>
      </c>
      <c r="T186" s="1" t="str">
        <f t="shared" si="37"/>
        <v xml:space="preserve">    </v>
      </c>
    </row>
    <row r="187" spans="1:20" ht="15" customHeight="1">
      <c r="A187" s="4" t="str">
        <f t="shared" si="34"/>
        <v/>
      </c>
      <c r="B187" s="11"/>
      <c r="C187" s="23"/>
      <c r="D187" s="5"/>
      <c r="E187" s="21"/>
      <c r="F187" s="21"/>
      <c r="G187" s="6"/>
      <c r="H187" s="7"/>
      <c r="I187" s="6"/>
      <c r="J187" s="6"/>
      <c r="K187" s="11"/>
      <c r="L187" s="11"/>
      <c r="M187" s="11"/>
      <c r="N187" s="12"/>
      <c r="O187" s="13"/>
      <c r="P187" s="14"/>
      <c r="Q187" s="7"/>
      <c r="R187" s="1" t="str">
        <f t="shared" si="35"/>
        <v/>
      </c>
      <c r="S187" s="1" t="str">
        <f t="shared" si="36"/>
        <v xml:space="preserve">    </v>
      </c>
      <c r="T187" s="1" t="str">
        <f t="shared" si="37"/>
        <v xml:space="preserve">    </v>
      </c>
    </row>
    <row r="188" spans="1:20" ht="15" customHeight="1">
      <c r="A188" s="4" t="str">
        <f t="shared" si="34"/>
        <v/>
      </c>
      <c r="B188" s="11"/>
      <c r="C188" s="23"/>
      <c r="D188" s="5"/>
      <c r="E188" s="21"/>
      <c r="F188" s="21"/>
      <c r="G188" s="6"/>
      <c r="H188" s="7"/>
      <c r="I188" s="6"/>
      <c r="J188" s="6"/>
      <c r="K188" s="11"/>
      <c r="L188" s="11"/>
      <c r="M188" s="11"/>
      <c r="N188" s="12"/>
      <c r="O188" s="13"/>
      <c r="P188" s="14"/>
      <c r="Q188" s="7"/>
      <c r="R188" s="1" t="str">
        <f t="shared" si="35"/>
        <v/>
      </c>
      <c r="S188" s="1" t="str">
        <f t="shared" si="36"/>
        <v xml:space="preserve">    </v>
      </c>
      <c r="T188" s="1" t="str">
        <f t="shared" si="37"/>
        <v xml:space="preserve">    </v>
      </c>
    </row>
    <row r="189" spans="1:20" ht="15" customHeight="1">
      <c r="A189" s="4" t="str">
        <f t="shared" si="34"/>
        <v/>
      </c>
      <c r="B189" s="11"/>
      <c r="C189" s="23"/>
      <c r="D189" s="5"/>
      <c r="E189" s="21"/>
      <c r="F189" s="21"/>
      <c r="G189" s="6"/>
      <c r="H189" s="7"/>
      <c r="I189" s="6"/>
      <c r="J189" s="6"/>
      <c r="K189" s="11"/>
      <c r="L189" s="11"/>
      <c r="M189" s="11"/>
      <c r="N189" s="12"/>
      <c r="O189" s="13"/>
      <c r="P189" s="14"/>
      <c r="Q189" s="7"/>
      <c r="R189" s="1" t="str">
        <f t="shared" si="35"/>
        <v/>
      </c>
      <c r="S189" s="1" t="str">
        <f t="shared" si="36"/>
        <v xml:space="preserve">    </v>
      </c>
      <c r="T189" s="1" t="str">
        <f t="shared" si="37"/>
        <v xml:space="preserve">    </v>
      </c>
    </row>
    <row r="190" spans="1:20" ht="15" customHeight="1">
      <c r="A190" s="4" t="str">
        <f t="shared" si="34"/>
        <v/>
      </c>
      <c r="B190" s="11"/>
      <c r="C190" s="23"/>
      <c r="D190" s="5"/>
      <c r="E190" s="21"/>
      <c r="F190" s="21"/>
      <c r="G190" s="6"/>
      <c r="H190" s="7"/>
      <c r="I190" s="6"/>
      <c r="J190" s="6"/>
      <c r="K190" s="11"/>
      <c r="L190" s="11"/>
      <c r="M190" s="11"/>
      <c r="N190" s="12"/>
      <c r="O190" s="13"/>
      <c r="P190" s="14"/>
      <c r="Q190" s="7"/>
      <c r="R190" s="1" t="str">
        <f t="shared" si="35"/>
        <v/>
      </c>
      <c r="S190" s="1" t="str">
        <f t="shared" si="36"/>
        <v xml:space="preserve">    </v>
      </c>
      <c r="T190" s="1" t="str">
        <f t="shared" si="37"/>
        <v xml:space="preserve">    </v>
      </c>
    </row>
    <row r="191" spans="1:20" ht="15" customHeight="1">
      <c r="A191" s="4" t="str">
        <f t="shared" si="34"/>
        <v/>
      </c>
      <c r="B191" s="11"/>
      <c r="C191" s="23"/>
      <c r="D191" s="5"/>
      <c r="E191" s="21"/>
      <c r="F191" s="21"/>
      <c r="G191" s="6"/>
      <c r="H191" s="7"/>
      <c r="I191" s="6"/>
      <c r="J191" s="6"/>
      <c r="K191" s="11"/>
      <c r="L191" s="11"/>
      <c r="M191" s="11"/>
      <c r="N191" s="12"/>
      <c r="O191" s="13"/>
      <c r="P191" s="14"/>
      <c r="Q191" s="7"/>
      <c r="R191" s="1" t="str">
        <f t="shared" si="35"/>
        <v/>
      </c>
      <c r="S191" s="1" t="str">
        <f t="shared" si="36"/>
        <v xml:space="preserve">    </v>
      </c>
      <c r="T191" s="1" t="str">
        <f t="shared" si="37"/>
        <v xml:space="preserve">    </v>
      </c>
    </row>
    <row r="192" spans="1:20" ht="15" customHeight="1">
      <c r="A192" s="4" t="str">
        <f t="shared" si="34"/>
        <v/>
      </c>
      <c r="B192" s="11"/>
      <c r="C192" s="23"/>
      <c r="D192" s="5"/>
      <c r="E192" s="21"/>
      <c r="F192" s="21"/>
      <c r="G192" s="6"/>
      <c r="H192" s="7"/>
      <c r="I192" s="6"/>
      <c r="J192" s="6"/>
      <c r="K192" s="11"/>
      <c r="L192" s="11"/>
      <c r="M192" s="11"/>
      <c r="N192" s="12"/>
      <c r="O192" s="13"/>
      <c r="P192" s="14"/>
      <c r="Q192" s="7"/>
      <c r="R192" s="1" t="str">
        <f t="shared" si="35"/>
        <v/>
      </c>
      <c r="S192" s="1" t="str">
        <f t="shared" si="36"/>
        <v xml:space="preserve">    </v>
      </c>
      <c r="T192" s="1" t="str">
        <f t="shared" si="37"/>
        <v xml:space="preserve">    </v>
      </c>
    </row>
    <row r="193" spans="1:20" ht="15" customHeight="1">
      <c r="A193" s="4" t="str">
        <f t="shared" si="34"/>
        <v/>
      </c>
      <c r="B193" s="11"/>
      <c r="C193" s="23"/>
      <c r="D193" s="5"/>
      <c r="E193" s="21"/>
      <c r="F193" s="21"/>
      <c r="G193" s="6"/>
      <c r="H193" s="7"/>
      <c r="I193" s="6"/>
      <c r="J193" s="6"/>
      <c r="K193" s="11"/>
      <c r="L193" s="11"/>
      <c r="M193" s="11"/>
      <c r="N193" s="12"/>
      <c r="O193" s="13"/>
      <c r="P193" s="14"/>
      <c r="Q193" s="7"/>
      <c r="R193" s="1" t="str">
        <f t="shared" si="35"/>
        <v/>
      </c>
      <c r="S193" s="1" t="str">
        <f t="shared" si="36"/>
        <v xml:space="preserve">    </v>
      </c>
      <c r="T193" s="1" t="str">
        <f t="shared" si="37"/>
        <v xml:space="preserve">    </v>
      </c>
    </row>
    <row r="194" spans="1:20" ht="15" customHeight="1">
      <c r="A194" s="4" t="str">
        <f t="shared" si="34"/>
        <v/>
      </c>
      <c r="B194" s="11"/>
      <c r="C194" s="23"/>
      <c r="D194" s="5"/>
      <c r="E194" s="21"/>
      <c r="F194" s="21"/>
      <c r="G194" s="6"/>
      <c r="H194" s="7"/>
      <c r="I194" s="6"/>
      <c r="J194" s="6"/>
      <c r="K194" s="11"/>
      <c r="L194" s="11"/>
      <c r="M194" s="11"/>
      <c r="N194" s="12"/>
      <c r="O194" s="13"/>
      <c r="P194" s="14"/>
      <c r="Q194" s="7"/>
      <c r="R194" s="1" t="str">
        <f t="shared" si="35"/>
        <v/>
      </c>
      <c r="S194" s="1" t="str">
        <f t="shared" si="36"/>
        <v xml:space="preserve">    </v>
      </c>
      <c r="T194" s="1" t="str">
        <f t="shared" si="37"/>
        <v xml:space="preserve">    </v>
      </c>
    </row>
    <row r="195" spans="1:20" ht="15" customHeight="1">
      <c r="A195" s="4" t="str">
        <f t="shared" si="34"/>
        <v/>
      </c>
      <c r="B195" s="11"/>
      <c r="C195" s="23"/>
      <c r="D195" s="5"/>
      <c r="E195" s="21"/>
      <c r="F195" s="21"/>
      <c r="G195" s="6"/>
      <c r="H195" s="7"/>
      <c r="I195" s="6"/>
      <c r="J195" s="6"/>
      <c r="K195" s="11"/>
      <c r="L195" s="11"/>
      <c r="M195" s="11"/>
      <c r="N195" s="12"/>
      <c r="O195" s="13"/>
      <c r="P195" s="14"/>
      <c r="Q195" s="7"/>
      <c r="R195" s="1" t="str">
        <f t="shared" si="35"/>
        <v/>
      </c>
      <c r="S195" s="1" t="str">
        <f t="shared" si="36"/>
        <v xml:space="preserve">    </v>
      </c>
      <c r="T195" s="1" t="str">
        <f t="shared" si="37"/>
        <v xml:space="preserve">    </v>
      </c>
    </row>
    <row r="196" spans="1:20" ht="15" customHeight="1">
      <c r="A196" s="4" t="str">
        <f t="shared" si="34"/>
        <v/>
      </c>
      <c r="B196" s="11"/>
      <c r="C196" s="23"/>
      <c r="D196" s="5"/>
      <c r="E196" s="21"/>
      <c r="F196" s="21"/>
      <c r="G196" s="6"/>
      <c r="H196" s="7"/>
      <c r="I196" s="6"/>
      <c r="J196" s="6"/>
      <c r="K196" s="11"/>
      <c r="L196" s="11"/>
      <c r="M196" s="11"/>
      <c r="N196" s="12"/>
      <c r="O196" s="13"/>
      <c r="P196" s="14"/>
      <c r="Q196" s="7"/>
      <c r="R196" s="1" t="str">
        <f t="shared" si="35"/>
        <v/>
      </c>
      <c r="S196" s="1" t="str">
        <f t="shared" si="36"/>
        <v xml:space="preserve">    </v>
      </c>
      <c r="T196" s="1" t="str">
        <f t="shared" si="37"/>
        <v xml:space="preserve">    </v>
      </c>
    </row>
    <row r="197" spans="1:20" ht="15" customHeight="1">
      <c r="A197" s="4" t="str">
        <f t="shared" si="34"/>
        <v/>
      </c>
      <c r="B197" s="11"/>
      <c r="C197" s="23"/>
      <c r="D197" s="5"/>
      <c r="E197" s="21"/>
      <c r="F197" s="21"/>
      <c r="G197" s="6"/>
      <c r="H197" s="7"/>
      <c r="I197" s="6"/>
      <c r="J197" s="6"/>
      <c r="K197" s="11"/>
      <c r="L197" s="11"/>
      <c r="M197" s="11"/>
      <c r="N197" s="12"/>
      <c r="O197" s="13"/>
      <c r="P197" s="14"/>
      <c r="Q197" s="7"/>
      <c r="R197" s="1" t="str">
        <f t="shared" si="35"/>
        <v/>
      </c>
      <c r="S197" s="1" t="str">
        <f t="shared" si="36"/>
        <v xml:space="preserve">    </v>
      </c>
      <c r="T197" s="1" t="str">
        <f t="shared" si="37"/>
        <v xml:space="preserve">    </v>
      </c>
    </row>
    <row r="198" spans="1:20" ht="15" customHeight="1">
      <c r="A198" s="4" t="str">
        <f t="shared" si="34"/>
        <v/>
      </c>
      <c r="B198" s="11"/>
      <c r="C198" s="23"/>
      <c r="D198" s="5"/>
      <c r="E198" s="21"/>
      <c r="F198" s="21"/>
      <c r="G198" s="6"/>
      <c r="H198" s="7"/>
      <c r="I198" s="6"/>
      <c r="J198" s="6"/>
      <c r="K198" s="11"/>
      <c r="L198" s="11"/>
      <c r="M198" s="11"/>
      <c r="N198" s="12"/>
      <c r="O198" s="13"/>
      <c r="P198" s="14"/>
      <c r="Q198" s="7"/>
      <c r="R198" s="1" t="str">
        <f t="shared" si="35"/>
        <v/>
      </c>
      <c r="S198" s="1" t="str">
        <f t="shared" si="36"/>
        <v xml:space="preserve">    </v>
      </c>
      <c r="T198" s="1" t="str">
        <f t="shared" si="37"/>
        <v xml:space="preserve">    </v>
      </c>
    </row>
    <row r="199" spans="1:20" ht="15" customHeight="1">
      <c r="A199" s="4" t="str">
        <f t="shared" si="34"/>
        <v/>
      </c>
      <c r="B199" s="11"/>
      <c r="C199" s="23"/>
      <c r="D199" s="5"/>
      <c r="E199" s="21"/>
      <c r="F199" s="21"/>
      <c r="G199" s="6"/>
      <c r="H199" s="7"/>
      <c r="I199" s="6"/>
      <c r="J199" s="6"/>
      <c r="K199" s="11"/>
      <c r="L199" s="11"/>
      <c r="M199" s="11"/>
      <c r="N199" s="12"/>
      <c r="O199" s="13"/>
      <c r="P199" s="14"/>
      <c r="Q199" s="7"/>
      <c r="R199" s="1" t="str">
        <f t="shared" si="35"/>
        <v/>
      </c>
      <c r="S199" s="1" t="str">
        <f t="shared" si="36"/>
        <v xml:space="preserve">    </v>
      </c>
      <c r="T199" s="1" t="str">
        <f t="shared" si="37"/>
        <v xml:space="preserve">    </v>
      </c>
    </row>
    <row r="200" spans="1:20" ht="15" customHeight="1">
      <c r="A200" s="4" t="str">
        <f t="shared" ref="A200:A216" si="38">IF(OR(D200="",E200="",F200=""),"",TEXT(C200,"000")&amp;D200&amp;TEXT(E200,"00")&amp;TEXT(F200,"00"))</f>
        <v/>
      </c>
      <c r="B200" s="11"/>
      <c r="C200" s="23"/>
      <c r="D200" s="5"/>
      <c r="E200" s="21"/>
      <c r="F200" s="21"/>
      <c r="G200" s="6"/>
      <c r="H200" s="7"/>
      <c r="I200" s="6"/>
      <c r="J200" s="6"/>
      <c r="K200" s="11"/>
      <c r="L200" s="11"/>
      <c r="M200" s="11"/>
      <c r="N200" s="12"/>
      <c r="O200" s="13"/>
      <c r="P200" s="14"/>
      <c r="Q200" s="7"/>
      <c r="R200" s="1" t="str">
        <f t="shared" si="35"/>
        <v/>
      </c>
      <c r="S200" s="1" t="str">
        <f t="shared" si="36"/>
        <v xml:space="preserve">    </v>
      </c>
      <c r="T200" s="1" t="str">
        <f t="shared" si="37"/>
        <v xml:space="preserve">    </v>
      </c>
    </row>
    <row r="201" spans="1:20" ht="15" customHeight="1">
      <c r="A201" s="4" t="str">
        <f t="shared" si="38"/>
        <v/>
      </c>
      <c r="B201" s="15"/>
      <c r="C201" s="24"/>
      <c r="D201" s="16"/>
      <c r="E201" s="22"/>
      <c r="F201" s="22"/>
      <c r="G201" s="6"/>
      <c r="H201" s="7"/>
      <c r="I201" s="17"/>
      <c r="J201" s="17"/>
      <c r="K201" s="15"/>
      <c r="L201" s="15"/>
      <c r="M201" s="15"/>
      <c r="N201" s="12"/>
      <c r="O201" s="18"/>
      <c r="P201" s="19"/>
      <c r="Q201" s="20"/>
      <c r="R201" s="1" t="str">
        <f t="shared" si="35"/>
        <v/>
      </c>
      <c r="S201" s="1" t="str">
        <f t="shared" si="36"/>
        <v xml:space="preserve">    </v>
      </c>
      <c r="T201" s="1" t="str">
        <f t="shared" si="37"/>
        <v xml:space="preserve">    </v>
      </c>
    </row>
    <row r="202" spans="1:20" ht="15" customHeight="1">
      <c r="A202" s="4" t="str">
        <f t="shared" si="38"/>
        <v/>
      </c>
      <c r="B202" s="11"/>
      <c r="C202" s="23"/>
      <c r="D202" s="5"/>
      <c r="E202" s="21"/>
      <c r="F202" s="21"/>
      <c r="G202" s="6"/>
      <c r="H202" s="7"/>
      <c r="I202" s="6"/>
      <c r="J202" s="6"/>
      <c r="K202" s="11"/>
      <c r="L202" s="11"/>
      <c r="M202" s="11"/>
      <c r="N202" s="12"/>
      <c r="O202" s="13"/>
      <c r="P202" s="14"/>
      <c r="Q202" s="7"/>
      <c r="R202" s="1" t="str">
        <f t="shared" ref="R202:R265" si="39">A202</f>
        <v/>
      </c>
      <c r="S202" s="1" t="str">
        <f t="shared" ref="S202:S265" si="40">""&amp;N202&amp;"  "&amp;O202&amp;"  "&amp;P202&amp;""</f>
        <v xml:space="preserve">    </v>
      </c>
      <c r="T202" s="1" t="str">
        <f t="shared" ref="T202:T265" si="41">S202</f>
        <v xml:space="preserve">    </v>
      </c>
    </row>
    <row r="203" spans="1:20" ht="15" customHeight="1">
      <c r="A203" s="4" t="str">
        <f t="shared" si="38"/>
        <v/>
      </c>
      <c r="B203" s="11"/>
      <c r="C203" s="23"/>
      <c r="D203" s="5"/>
      <c r="E203" s="21"/>
      <c r="F203" s="21"/>
      <c r="G203" s="6"/>
      <c r="H203" s="7"/>
      <c r="I203" s="6"/>
      <c r="J203" s="6"/>
      <c r="K203" s="11"/>
      <c r="L203" s="11"/>
      <c r="M203" s="11"/>
      <c r="N203" s="12"/>
      <c r="O203" s="13"/>
      <c r="P203" s="14"/>
      <c r="Q203" s="7"/>
      <c r="R203" s="1" t="str">
        <f t="shared" si="39"/>
        <v/>
      </c>
      <c r="S203" s="1" t="str">
        <f t="shared" si="40"/>
        <v xml:space="preserve">    </v>
      </c>
      <c r="T203" s="1" t="str">
        <f t="shared" si="41"/>
        <v xml:space="preserve">    </v>
      </c>
    </row>
    <row r="204" spans="1:20" ht="15" customHeight="1">
      <c r="A204" s="4" t="str">
        <f t="shared" si="38"/>
        <v/>
      </c>
      <c r="B204" s="11"/>
      <c r="C204" s="23"/>
      <c r="D204" s="5"/>
      <c r="E204" s="21"/>
      <c r="F204" s="21"/>
      <c r="G204" s="6"/>
      <c r="H204" s="7"/>
      <c r="I204" s="6"/>
      <c r="J204" s="6"/>
      <c r="K204" s="11"/>
      <c r="L204" s="11"/>
      <c r="M204" s="11"/>
      <c r="N204" s="12"/>
      <c r="O204" s="13"/>
      <c r="P204" s="14"/>
      <c r="Q204" s="7"/>
      <c r="R204" s="1" t="str">
        <f t="shared" si="39"/>
        <v/>
      </c>
      <c r="S204" s="1" t="str">
        <f t="shared" si="40"/>
        <v xml:space="preserve">    </v>
      </c>
      <c r="T204" s="1" t="str">
        <f t="shared" si="41"/>
        <v xml:space="preserve">    </v>
      </c>
    </row>
    <row r="205" spans="1:20" ht="15" customHeight="1">
      <c r="A205" s="4" t="str">
        <f t="shared" si="38"/>
        <v/>
      </c>
      <c r="B205" s="11"/>
      <c r="C205" s="23"/>
      <c r="D205" s="5"/>
      <c r="E205" s="21"/>
      <c r="F205" s="21"/>
      <c r="G205" s="6"/>
      <c r="H205" s="7"/>
      <c r="I205" s="6"/>
      <c r="J205" s="6"/>
      <c r="K205" s="11"/>
      <c r="L205" s="11"/>
      <c r="M205" s="11"/>
      <c r="N205" s="12"/>
      <c r="O205" s="13"/>
      <c r="P205" s="14"/>
      <c r="Q205" s="7"/>
      <c r="R205" s="1" t="str">
        <f t="shared" si="39"/>
        <v/>
      </c>
      <c r="S205" s="1" t="str">
        <f t="shared" si="40"/>
        <v xml:space="preserve">    </v>
      </c>
      <c r="T205" s="1" t="str">
        <f t="shared" si="41"/>
        <v xml:space="preserve">    </v>
      </c>
    </row>
    <row r="206" spans="1:20" ht="15" customHeight="1">
      <c r="A206" s="4" t="str">
        <f t="shared" si="38"/>
        <v/>
      </c>
      <c r="B206" s="11"/>
      <c r="C206" s="23"/>
      <c r="D206" s="5"/>
      <c r="E206" s="21"/>
      <c r="F206" s="21"/>
      <c r="G206" s="6"/>
      <c r="H206" s="7"/>
      <c r="I206" s="6"/>
      <c r="J206" s="6"/>
      <c r="K206" s="11"/>
      <c r="L206" s="11"/>
      <c r="M206" s="11"/>
      <c r="N206" s="12"/>
      <c r="O206" s="13"/>
      <c r="P206" s="14"/>
      <c r="Q206" s="7"/>
      <c r="R206" s="1" t="str">
        <f t="shared" si="39"/>
        <v/>
      </c>
      <c r="S206" s="1" t="str">
        <f t="shared" si="40"/>
        <v xml:space="preserve">    </v>
      </c>
      <c r="T206" s="1" t="str">
        <f t="shared" si="41"/>
        <v xml:space="preserve">    </v>
      </c>
    </row>
    <row r="207" spans="1:20" ht="15" customHeight="1">
      <c r="A207" s="4" t="str">
        <f t="shared" si="38"/>
        <v/>
      </c>
      <c r="B207" s="11"/>
      <c r="C207" s="23"/>
      <c r="D207" s="5"/>
      <c r="E207" s="21"/>
      <c r="F207" s="21"/>
      <c r="G207" s="6"/>
      <c r="H207" s="7"/>
      <c r="I207" s="6"/>
      <c r="J207" s="6"/>
      <c r="K207" s="11"/>
      <c r="L207" s="11"/>
      <c r="M207" s="11"/>
      <c r="N207" s="12"/>
      <c r="O207" s="13"/>
      <c r="P207" s="14"/>
      <c r="Q207" s="7"/>
      <c r="R207" s="1" t="str">
        <f t="shared" si="39"/>
        <v/>
      </c>
      <c r="S207" s="1" t="str">
        <f t="shared" si="40"/>
        <v xml:space="preserve">    </v>
      </c>
      <c r="T207" s="1" t="str">
        <f t="shared" si="41"/>
        <v xml:space="preserve">    </v>
      </c>
    </row>
    <row r="208" spans="1:20" ht="15" customHeight="1">
      <c r="A208" s="4" t="str">
        <f t="shared" si="38"/>
        <v/>
      </c>
      <c r="B208" s="11"/>
      <c r="C208" s="23"/>
      <c r="D208" s="5"/>
      <c r="E208" s="21"/>
      <c r="F208" s="21"/>
      <c r="G208" s="6"/>
      <c r="H208" s="7"/>
      <c r="I208" s="6"/>
      <c r="J208" s="6"/>
      <c r="K208" s="11"/>
      <c r="L208" s="11"/>
      <c r="M208" s="11"/>
      <c r="N208" s="12"/>
      <c r="O208" s="13"/>
      <c r="P208" s="14"/>
      <c r="Q208" s="7"/>
      <c r="R208" s="1" t="str">
        <f t="shared" si="39"/>
        <v/>
      </c>
      <c r="S208" s="1" t="str">
        <f t="shared" si="40"/>
        <v xml:space="preserve">    </v>
      </c>
      <c r="T208" s="1" t="str">
        <f t="shared" si="41"/>
        <v xml:space="preserve">    </v>
      </c>
    </row>
    <row r="209" spans="1:20" ht="15" customHeight="1">
      <c r="A209" s="4" t="str">
        <f t="shared" si="38"/>
        <v/>
      </c>
      <c r="B209" s="11"/>
      <c r="C209" s="23"/>
      <c r="D209" s="5"/>
      <c r="E209" s="21"/>
      <c r="F209" s="21"/>
      <c r="G209" s="6"/>
      <c r="H209" s="7"/>
      <c r="I209" s="6"/>
      <c r="J209" s="6"/>
      <c r="K209" s="11"/>
      <c r="L209" s="11"/>
      <c r="M209" s="11"/>
      <c r="N209" s="12"/>
      <c r="O209" s="13"/>
      <c r="P209" s="14"/>
      <c r="Q209" s="7"/>
      <c r="R209" s="1" t="str">
        <f t="shared" si="39"/>
        <v/>
      </c>
      <c r="S209" s="1" t="str">
        <f t="shared" si="40"/>
        <v xml:space="preserve">    </v>
      </c>
      <c r="T209" s="1" t="str">
        <f t="shared" si="41"/>
        <v xml:space="preserve">    </v>
      </c>
    </row>
    <row r="210" spans="1:20" ht="15" customHeight="1">
      <c r="A210" s="4" t="str">
        <f t="shared" si="38"/>
        <v/>
      </c>
      <c r="B210" s="11"/>
      <c r="C210" s="23"/>
      <c r="D210" s="5"/>
      <c r="E210" s="21"/>
      <c r="F210" s="21"/>
      <c r="G210" s="6"/>
      <c r="H210" s="7"/>
      <c r="I210" s="6"/>
      <c r="J210" s="6"/>
      <c r="K210" s="11"/>
      <c r="L210" s="11"/>
      <c r="M210" s="11"/>
      <c r="N210" s="12"/>
      <c r="O210" s="13"/>
      <c r="P210" s="14"/>
      <c r="Q210" s="7"/>
      <c r="R210" s="1" t="str">
        <f t="shared" si="39"/>
        <v/>
      </c>
      <c r="S210" s="1" t="str">
        <f t="shared" si="40"/>
        <v xml:space="preserve">    </v>
      </c>
      <c r="T210" s="1" t="str">
        <f t="shared" si="41"/>
        <v xml:space="preserve">    </v>
      </c>
    </row>
    <row r="211" spans="1:20" ht="15" customHeight="1">
      <c r="A211" s="4" t="str">
        <f t="shared" si="38"/>
        <v/>
      </c>
      <c r="B211" s="11"/>
      <c r="C211" s="23"/>
      <c r="D211" s="5"/>
      <c r="E211" s="21"/>
      <c r="F211" s="21"/>
      <c r="G211" s="6"/>
      <c r="H211" s="7"/>
      <c r="I211" s="6"/>
      <c r="J211" s="6"/>
      <c r="K211" s="11"/>
      <c r="L211" s="11"/>
      <c r="M211" s="11"/>
      <c r="N211" s="12"/>
      <c r="O211" s="13"/>
      <c r="P211" s="14"/>
      <c r="Q211" s="7"/>
      <c r="R211" s="1" t="str">
        <f t="shared" si="39"/>
        <v/>
      </c>
      <c r="S211" s="1" t="str">
        <f t="shared" si="40"/>
        <v xml:space="preserve">    </v>
      </c>
      <c r="T211" s="1" t="str">
        <f t="shared" si="41"/>
        <v xml:space="preserve">    </v>
      </c>
    </row>
    <row r="212" spans="1:20" ht="15" customHeight="1">
      <c r="A212" s="4" t="str">
        <f t="shared" si="38"/>
        <v/>
      </c>
      <c r="B212" s="11"/>
      <c r="C212" s="23"/>
      <c r="D212" s="5"/>
      <c r="E212" s="21"/>
      <c r="F212" s="21"/>
      <c r="G212" s="6"/>
      <c r="H212" s="7"/>
      <c r="I212" s="6"/>
      <c r="J212" s="6"/>
      <c r="K212" s="11"/>
      <c r="L212" s="11"/>
      <c r="M212" s="11"/>
      <c r="N212" s="12"/>
      <c r="O212" s="13"/>
      <c r="P212" s="14"/>
      <c r="Q212" s="7"/>
      <c r="R212" s="1" t="str">
        <f t="shared" si="39"/>
        <v/>
      </c>
      <c r="S212" s="1" t="str">
        <f t="shared" si="40"/>
        <v xml:space="preserve">    </v>
      </c>
      <c r="T212" s="1" t="str">
        <f t="shared" si="41"/>
        <v xml:space="preserve">    </v>
      </c>
    </row>
    <row r="213" spans="1:20" ht="15" customHeight="1">
      <c r="A213" s="4" t="str">
        <f t="shared" si="38"/>
        <v/>
      </c>
      <c r="B213" s="11"/>
      <c r="C213" s="23"/>
      <c r="D213" s="5"/>
      <c r="E213" s="21"/>
      <c r="F213" s="21"/>
      <c r="G213" s="6"/>
      <c r="H213" s="7"/>
      <c r="I213" s="6"/>
      <c r="J213" s="6"/>
      <c r="K213" s="11"/>
      <c r="L213" s="11"/>
      <c r="M213" s="11"/>
      <c r="N213" s="12"/>
      <c r="O213" s="13"/>
      <c r="P213" s="14"/>
      <c r="Q213" s="7"/>
      <c r="R213" s="1" t="str">
        <f t="shared" si="39"/>
        <v/>
      </c>
      <c r="S213" s="1" t="str">
        <f t="shared" si="40"/>
        <v xml:space="preserve">    </v>
      </c>
      <c r="T213" s="1" t="str">
        <f t="shared" si="41"/>
        <v xml:space="preserve">    </v>
      </c>
    </row>
    <row r="214" spans="1:20" ht="15" customHeight="1">
      <c r="A214" s="4" t="str">
        <f t="shared" si="38"/>
        <v/>
      </c>
      <c r="B214" s="11"/>
      <c r="C214" s="23"/>
      <c r="D214" s="5"/>
      <c r="E214" s="21"/>
      <c r="F214" s="21"/>
      <c r="G214" s="6"/>
      <c r="H214" s="7"/>
      <c r="I214" s="6"/>
      <c r="J214" s="6"/>
      <c r="K214" s="11"/>
      <c r="L214" s="11"/>
      <c r="M214" s="11"/>
      <c r="N214" s="12"/>
      <c r="O214" s="13"/>
      <c r="P214" s="14"/>
      <c r="Q214" s="7"/>
      <c r="R214" s="1" t="str">
        <f t="shared" si="39"/>
        <v/>
      </c>
      <c r="S214" s="1" t="str">
        <f t="shared" si="40"/>
        <v xml:space="preserve">    </v>
      </c>
      <c r="T214" s="1" t="str">
        <f t="shared" si="41"/>
        <v xml:space="preserve">    </v>
      </c>
    </row>
    <row r="215" spans="1:20" ht="15" customHeight="1">
      <c r="A215" s="4" t="str">
        <f t="shared" si="38"/>
        <v/>
      </c>
      <c r="B215" s="11"/>
      <c r="C215" s="23"/>
      <c r="D215" s="5"/>
      <c r="E215" s="21"/>
      <c r="F215" s="21"/>
      <c r="G215" s="6"/>
      <c r="H215" s="7"/>
      <c r="I215" s="6"/>
      <c r="J215" s="6"/>
      <c r="K215" s="11"/>
      <c r="L215" s="11"/>
      <c r="M215" s="11"/>
      <c r="N215" s="12"/>
      <c r="O215" s="13"/>
      <c r="P215" s="14"/>
      <c r="Q215" s="7"/>
      <c r="R215" s="1" t="str">
        <f t="shared" si="39"/>
        <v/>
      </c>
      <c r="S215" s="1" t="str">
        <f t="shared" si="40"/>
        <v xml:space="preserve">    </v>
      </c>
      <c r="T215" s="1" t="str">
        <f t="shared" si="41"/>
        <v xml:space="preserve">    </v>
      </c>
    </row>
    <row r="216" spans="1:20" ht="15" customHeight="1">
      <c r="A216" s="4" t="str">
        <f t="shared" si="38"/>
        <v/>
      </c>
      <c r="B216" s="11"/>
      <c r="C216" s="23"/>
      <c r="D216" s="5"/>
      <c r="E216" s="21"/>
      <c r="F216" s="21"/>
      <c r="G216" s="6"/>
      <c r="H216" s="7"/>
      <c r="I216" s="6"/>
      <c r="J216" s="6"/>
      <c r="K216" s="11"/>
      <c r="L216" s="11"/>
      <c r="M216" s="11"/>
      <c r="N216" s="12"/>
      <c r="O216" s="13"/>
      <c r="P216" s="14"/>
      <c r="Q216" s="7"/>
      <c r="R216" s="1" t="str">
        <f t="shared" si="39"/>
        <v/>
      </c>
      <c r="S216" s="1" t="str">
        <f t="shared" si="40"/>
        <v xml:space="preserve">    </v>
      </c>
      <c r="T216" s="1" t="str">
        <f t="shared" si="41"/>
        <v xml:space="preserve">    </v>
      </c>
    </row>
    <row r="217" spans="1:20" ht="15" customHeight="1">
      <c r="A217" s="4" t="str">
        <f t="shared" ref="A217:A280" si="42">IF(OR(D217="",E217="",F217=""),"",TEXT(C217,"000")&amp;D217&amp;TEXT(E217,"00")&amp;TEXT(F217,"00"))</f>
        <v/>
      </c>
      <c r="B217" s="11"/>
      <c r="C217" s="23"/>
      <c r="D217" s="5"/>
      <c r="E217" s="21"/>
      <c r="F217" s="21"/>
      <c r="G217" s="6"/>
      <c r="H217" s="7"/>
      <c r="I217" s="6"/>
      <c r="J217" s="6"/>
      <c r="K217" s="11"/>
      <c r="L217" s="11"/>
      <c r="M217" s="11"/>
      <c r="N217" s="12"/>
      <c r="O217" s="13"/>
      <c r="P217" s="14"/>
      <c r="Q217" s="7"/>
      <c r="R217" s="1" t="str">
        <f t="shared" si="39"/>
        <v/>
      </c>
      <c r="S217" s="1" t="str">
        <f t="shared" si="40"/>
        <v xml:space="preserve">    </v>
      </c>
      <c r="T217" s="1" t="str">
        <f t="shared" si="41"/>
        <v xml:space="preserve">    </v>
      </c>
    </row>
    <row r="218" spans="1:20" ht="15" customHeight="1">
      <c r="A218" s="4" t="str">
        <f t="shared" si="42"/>
        <v/>
      </c>
      <c r="B218" s="15"/>
      <c r="C218" s="24"/>
      <c r="D218" s="16"/>
      <c r="E218" s="22"/>
      <c r="F218" s="22"/>
      <c r="G218" s="6"/>
      <c r="H218" s="7"/>
      <c r="I218" s="17"/>
      <c r="J218" s="17"/>
      <c r="K218" s="15"/>
      <c r="L218" s="15"/>
      <c r="M218" s="15"/>
      <c r="N218" s="12"/>
      <c r="O218" s="18"/>
      <c r="P218" s="19"/>
      <c r="Q218" s="20"/>
      <c r="R218" s="1" t="str">
        <f t="shared" si="39"/>
        <v/>
      </c>
      <c r="S218" s="1" t="str">
        <f t="shared" si="40"/>
        <v xml:space="preserve">    </v>
      </c>
      <c r="T218" s="1" t="str">
        <f t="shared" si="41"/>
        <v xml:space="preserve">    </v>
      </c>
    </row>
    <row r="219" spans="1:20" ht="15" customHeight="1">
      <c r="A219" s="4" t="str">
        <f t="shared" si="42"/>
        <v/>
      </c>
      <c r="B219" s="11"/>
      <c r="C219" s="23"/>
      <c r="D219" s="5"/>
      <c r="E219" s="21"/>
      <c r="F219" s="21"/>
      <c r="G219" s="6"/>
      <c r="H219" s="7"/>
      <c r="I219" s="6"/>
      <c r="J219" s="6"/>
      <c r="K219" s="11"/>
      <c r="L219" s="11"/>
      <c r="M219" s="11"/>
      <c r="N219" s="12"/>
      <c r="O219" s="13"/>
      <c r="P219" s="14"/>
      <c r="Q219" s="7"/>
      <c r="R219" s="1" t="str">
        <f t="shared" si="39"/>
        <v/>
      </c>
      <c r="S219" s="1" t="str">
        <f t="shared" si="40"/>
        <v xml:space="preserve">    </v>
      </c>
      <c r="T219" s="1" t="str">
        <f t="shared" si="41"/>
        <v xml:space="preserve">    </v>
      </c>
    </row>
    <row r="220" spans="1:20" ht="15" customHeight="1">
      <c r="A220" s="4" t="str">
        <f t="shared" si="42"/>
        <v/>
      </c>
      <c r="B220" s="11"/>
      <c r="C220" s="23"/>
      <c r="D220" s="5"/>
      <c r="E220" s="21"/>
      <c r="F220" s="21"/>
      <c r="G220" s="6"/>
      <c r="H220" s="7"/>
      <c r="I220" s="6"/>
      <c r="J220" s="6"/>
      <c r="K220" s="11"/>
      <c r="L220" s="11"/>
      <c r="M220" s="11"/>
      <c r="N220" s="12"/>
      <c r="O220" s="13"/>
      <c r="P220" s="14"/>
      <c r="Q220" s="7"/>
      <c r="R220" s="1" t="str">
        <f t="shared" si="39"/>
        <v/>
      </c>
      <c r="S220" s="1" t="str">
        <f t="shared" si="40"/>
        <v xml:space="preserve">    </v>
      </c>
      <c r="T220" s="1" t="str">
        <f t="shared" si="41"/>
        <v xml:space="preserve">    </v>
      </c>
    </row>
    <row r="221" spans="1:20" ht="15" customHeight="1">
      <c r="A221" s="4" t="str">
        <f t="shared" si="42"/>
        <v/>
      </c>
      <c r="B221" s="11"/>
      <c r="C221" s="23"/>
      <c r="D221" s="5"/>
      <c r="E221" s="21"/>
      <c r="F221" s="21"/>
      <c r="G221" s="6"/>
      <c r="H221" s="7"/>
      <c r="I221" s="6"/>
      <c r="J221" s="6"/>
      <c r="K221" s="11"/>
      <c r="L221" s="11"/>
      <c r="M221" s="11"/>
      <c r="N221" s="12"/>
      <c r="O221" s="13"/>
      <c r="P221" s="14"/>
      <c r="Q221" s="7"/>
      <c r="R221" s="1" t="str">
        <f t="shared" si="39"/>
        <v/>
      </c>
      <c r="S221" s="1" t="str">
        <f t="shared" si="40"/>
        <v xml:space="preserve">    </v>
      </c>
      <c r="T221" s="1" t="str">
        <f t="shared" si="41"/>
        <v xml:space="preserve">    </v>
      </c>
    </row>
    <row r="222" spans="1:20" ht="15" customHeight="1">
      <c r="A222" s="4" t="str">
        <f t="shared" si="42"/>
        <v/>
      </c>
      <c r="B222" s="11"/>
      <c r="C222" s="23"/>
      <c r="D222" s="5"/>
      <c r="E222" s="21"/>
      <c r="F222" s="21"/>
      <c r="G222" s="6"/>
      <c r="H222" s="7"/>
      <c r="I222" s="6"/>
      <c r="J222" s="6"/>
      <c r="K222" s="11"/>
      <c r="L222" s="11"/>
      <c r="M222" s="11"/>
      <c r="N222" s="12"/>
      <c r="O222" s="13"/>
      <c r="P222" s="14"/>
      <c r="Q222" s="7"/>
      <c r="R222" s="1" t="str">
        <f t="shared" si="39"/>
        <v/>
      </c>
      <c r="S222" s="1" t="str">
        <f t="shared" si="40"/>
        <v xml:space="preserve">    </v>
      </c>
      <c r="T222" s="1" t="str">
        <f t="shared" si="41"/>
        <v xml:space="preserve">    </v>
      </c>
    </row>
    <row r="223" spans="1:20" ht="15" customHeight="1">
      <c r="A223" s="4" t="str">
        <f t="shared" si="42"/>
        <v/>
      </c>
      <c r="B223" s="11"/>
      <c r="C223" s="23"/>
      <c r="D223" s="5"/>
      <c r="E223" s="21"/>
      <c r="F223" s="21"/>
      <c r="G223" s="6"/>
      <c r="H223" s="7"/>
      <c r="I223" s="6"/>
      <c r="J223" s="6"/>
      <c r="K223" s="11"/>
      <c r="L223" s="11"/>
      <c r="M223" s="11"/>
      <c r="N223" s="12"/>
      <c r="O223" s="13"/>
      <c r="P223" s="14"/>
      <c r="Q223" s="7"/>
      <c r="R223" s="1" t="str">
        <f t="shared" si="39"/>
        <v/>
      </c>
      <c r="S223" s="1" t="str">
        <f t="shared" si="40"/>
        <v xml:space="preserve">    </v>
      </c>
      <c r="T223" s="1" t="str">
        <f t="shared" si="41"/>
        <v xml:space="preserve">    </v>
      </c>
    </row>
    <row r="224" spans="1:20" ht="15" customHeight="1">
      <c r="A224" s="4" t="str">
        <f t="shared" si="42"/>
        <v/>
      </c>
      <c r="B224" s="11"/>
      <c r="C224" s="23"/>
      <c r="D224" s="5"/>
      <c r="E224" s="21"/>
      <c r="F224" s="21"/>
      <c r="G224" s="6"/>
      <c r="H224" s="7"/>
      <c r="I224" s="6"/>
      <c r="J224" s="6"/>
      <c r="K224" s="11"/>
      <c r="L224" s="11"/>
      <c r="M224" s="11"/>
      <c r="N224" s="12"/>
      <c r="O224" s="13"/>
      <c r="P224" s="14"/>
      <c r="Q224" s="7"/>
      <c r="R224" s="1" t="str">
        <f t="shared" si="39"/>
        <v/>
      </c>
      <c r="S224" s="1" t="str">
        <f t="shared" si="40"/>
        <v xml:space="preserve">    </v>
      </c>
      <c r="T224" s="1" t="str">
        <f t="shared" si="41"/>
        <v xml:space="preserve">    </v>
      </c>
    </row>
    <row r="225" spans="1:20" ht="15" customHeight="1">
      <c r="A225" s="4" t="str">
        <f t="shared" si="42"/>
        <v/>
      </c>
      <c r="B225" s="11"/>
      <c r="C225" s="23"/>
      <c r="D225" s="5"/>
      <c r="E225" s="21"/>
      <c r="F225" s="21"/>
      <c r="G225" s="6"/>
      <c r="H225" s="7"/>
      <c r="I225" s="6"/>
      <c r="J225" s="6"/>
      <c r="K225" s="11"/>
      <c r="L225" s="11"/>
      <c r="M225" s="11"/>
      <c r="N225" s="12"/>
      <c r="O225" s="13"/>
      <c r="P225" s="14"/>
      <c r="Q225" s="7"/>
      <c r="R225" s="1" t="str">
        <f t="shared" si="39"/>
        <v/>
      </c>
      <c r="S225" s="1" t="str">
        <f t="shared" si="40"/>
        <v xml:space="preserve">    </v>
      </c>
      <c r="T225" s="1" t="str">
        <f t="shared" si="41"/>
        <v xml:space="preserve">    </v>
      </c>
    </row>
    <row r="226" spans="1:20" ht="15" customHeight="1">
      <c r="A226" s="4" t="str">
        <f t="shared" si="42"/>
        <v/>
      </c>
      <c r="B226" s="11"/>
      <c r="C226" s="23"/>
      <c r="D226" s="5"/>
      <c r="E226" s="21"/>
      <c r="F226" s="21"/>
      <c r="G226" s="6"/>
      <c r="H226" s="7"/>
      <c r="I226" s="6"/>
      <c r="J226" s="6"/>
      <c r="K226" s="11"/>
      <c r="L226" s="11"/>
      <c r="M226" s="11"/>
      <c r="N226" s="12"/>
      <c r="O226" s="13"/>
      <c r="P226" s="14"/>
      <c r="Q226" s="7"/>
      <c r="R226" s="1" t="str">
        <f t="shared" si="39"/>
        <v/>
      </c>
      <c r="S226" s="1" t="str">
        <f t="shared" si="40"/>
        <v xml:space="preserve">    </v>
      </c>
      <c r="T226" s="1" t="str">
        <f t="shared" si="41"/>
        <v xml:space="preserve">    </v>
      </c>
    </row>
    <row r="227" spans="1:20" ht="15" customHeight="1">
      <c r="A227" s="4" t="str">
        <f t="shared" si="42"/>
        <v/>
      </c>
      <c r="B227" s="11"/>
      <c r="C227" s="23"/>
      <c r="D227" s="5"/>
      <c r="E227" s="21"/>
      <c r="F227" s="21"/>
      <c r="G227" s="6"/>
      <c r="H227" s="7"/>
      <c r="I227" s="6"/>
      <c r="J227" s="6"/>
      <c r="K227" s="11"/>
      <c r="L227" s="11"/>
      <c r="M227" s="11"/>
      <c r="N227" s="12"/>
      <c r="O227" s="13"/>
      <c r="P227" s="14"/>
      <c r="Q227" s="7"/>
      <c r="R227" s="1" t="str">
        <f t="shared" si="39"/>
        <v/>
      </c>
      <c r="S227" s="1" t="str">
        <f t="shared" si="40"/>
        <v xml:space="preserve">    </v>
      </c>
      <c r="T227" s="1" t="str">
        <f t="shared" si="41"/>
        <v xml:space="preserve">    </v>
      </c>
    </row>
    <row r="228" spans="1:20" ht="15" customHeight="1">
      <c r="A228" s="4" t="str">
        <f t="shared" si="42"/>
        <v/>
      </c>
      <c r="B228" s="11"/>
      <c r="C228" s="23"/>
      <c r="D228" s="5"/>
      <c r="E228" s="21"/>
      <c r="F228" s="21"/>
      <c r="G228" s="6"/>
      <c r="H228" s="7"/>
      <c r="I228" s="6"/>
      <c r="J228" s="6"/>
      <c r="K228" s="11"/>
      <c r="L228" s="11"/>
      <c r="M228" s="11"/>
      <c r="N228" s="12"/>
      <c r="O228" s="13"/>
      <c r="P228" s="14"/>
      <c r="Q228" s="7"/>
      <c r="R228" s="1" t="str">
        <f t="shared" si="39"/>
        <v/>
      </c>
      <c r="S228" s="1" t="str">
        <f t="shared" si="40"/>
        <v xml:space="preserve">    </v>
      </c>
      <c r="T228" s="1" t="str">
        <f t="shared" si="41"/>
        <v xml:space="preserve">    </v>
      </c>
    </row>
    <row r="229" spans="1:20" ht="15" customHeight="1">
      <c r="A229" s="4" t="str">
        <f t="shared" si="42"/>
        <v/>
      </c>
      <c r="B229" s="11"/>
      <c r="C229" s="23"/>
      <c r="D229" s="5"/>
      <c r="E229" s="21"/>
      <c r="F229" s="21"/>
      <c r="G229" s="6"/>
      <c r="H229" s="7"/>
      <c r="I229" s="6"/>
      <c r="J229" s="6"/>
      <c r="K229" s="11"/>
      <c r="L229" s="11"/>
      <c r="M229" s="11"/>
      <c r="N229" s="12"/>
      <c r="O229" s="13"/>
      <c r="P229" s="14"/>
      <c r="Q229" s="7"/>
      <c r="R229" s="1" t="str">
        <f t="shared" si="39"/>
        <v/>
      </c>
      <c r="S229" s="1" t="str">
        <f t="shared" si="40"/>
        <v xml:space="preserve">    </v>
      </c>
      <c r="T229" s="1" t="str">
        <f t="shared" si="41"/>
        <v xml:space="preserve">    </v>
      </c>
    </row>
    <row r="230" spans="1:20" ht="15" customHeight="1">
      <c r="A230" s="4" t="str">
        <f t="shared" si="42"/>
        <v/>
      </c>
      <c r="B230" s="11"/>
      <c r="C230" s="23"/>
      <c r="D230" s="5"/>
      <c r="E230" s="21"/>
      <c r="F230" s="21"/>
      <c r="G230" s="6"/>
      <c r="H230" s="7"/>
      <c r="I230" s="6"/>
      <c r="J230" s="6"/>
      <c r="K230" s="11"/>
      <c r="L230" s="11"/>
      <c r="M230" s="11"/>
      <c r="N230" s="12"/>
      <c r="O230" s="13"/>
      <c r="P230" s="14"/>
      <c r="Q230" s="7"/>
      <c r="R230" s="1" t="str">
        <f t="shared" si="39"/>
        <v/>
      </c>
      <c r="S230" s="1" t="str">
        <f t="shared" si="40"/>
        <v xml:space="preserve">    </v>
      </c>
      <c r="T230" s="1" t="str">
        <f t="shared" si="41"/>
        <v xml:space="preserve">    </v>
      </c>
    </row>
    <row r="231" spans="1:20" ht="15" customHeight="1">
      <c r="A231" s="4" t="str">
        <f t="shared" si="42"/>
        <v/>
      </c>
      <c r="B231" s="11"/>
      <c r="C231" s="23"/>
      <c r="D231" s="5"/>
      <c r="E231" s="21"/>
      <c r="F231" s="21"/>
      <c r="G231" s="6"/>
      <c r="H231" s="7"/>
      <c r="I231" s="6"/>
      <c r="J231" s="6"/>
      <c r="K231" s="11"/>
      <c r="L231" s="11"/>
      <c r="M231" s="11"/>
      <c r="N231" s="12"/>
      <c r="O231" s="13"/>
      <c r="P231" s="14"/>
      <c r="Q231" s="7"/>
      <c r="R231" s="1" t="str">
        <f t="shared" si="39"/>
        <v/>
      </c>
      <c r="S231" s="1" t="str">
        <f t="shared" si="40"/>
        <v xml:space="preserve">    </v>
      </c>
      <c r="T231" s="1" t="str">
        <f t="shared" si="41"/>
        <v xml:space="preserve">    </v>
      </c>
    </row>
    <row r="232" spans="1:20" ht="15" customHeight="1">
      <c r="A232" s="4" t="str">
        <f t="shared" si="42"/>
        <v/>
      </c>
      <c r="B232" s="11"/>
      <c r="C232" s="23"/>
      <c r="D232" s="5"/>
      <c r="E232" s="21"/>
      <c r="F232" s="21"/>
      <c r="G232" s="6"/>
      <c r="H232" s="7"/>
      <c r="I232" s="6"/>
      <c r="J232" s="6"/>
      <c r="K232" s="11"/>
      <c r="L232" s="11"/>
      <c r="M232" s="11"/>
      <c r="N232" s="12"/>
      <c r="O232" s="13"/>
      <c r="P232" s="14"/>
      <c r="Q232" s="7"/>
      <c r="R232" s="1" t="str">
        <f t="shared" si="39"/>
        <v/>
      </c>
      <c r="S232" s="1" t="str">
        <f t="shared" si="40"/>
        <v xml:space="preserve">    </v>
      </c>
      <c r="T232" s="1" t="str">
        <f t="shared" si="41"/>
        <v xml:space="preserve">    </v>
      </c>
    </row>
    <row r="233" spans="1:20" ht="15" customHeight="1">
      <c r="A233" s="4" t="str">
        <f t="shared" si="42"/>
        <v/>
      </c>
      <c r="B233" s="11"/>
      <c r="C233" s="23"/>
      <c r="D233" s="5"/>
      <c r="E233" s="21"/>
      <c r="F233" s="21"/>
      <c r="G233" s="6"/>
      <c r="H233" s="7"/>
      <c r="I233" s="6"/>
      <c r="J233" s="6"/>
      <c r="K233" s="11"/>
      <c r="L233" s="11"/>
      <c r="M233" s="11"/>
      <c r="N233" s="12"/>
      <c r="O233" s="13"/>
      <c r="P233" s="14"/>
      <c r="Q233" s="7"/>
      <c r="R233" s="1" t="str">
        <f t="shared" si="39"/>
        <v/>
      </c>
      <c r="S233" s="1" t="str">
        <f t="shared" si="40"/>
        <v xml:space="preserve">    </v>
      </c>
      <c r="T233" s="1" t="str">
        <f t="shared" si="41"/>
        <v xml:space="preserve">    </v>
      </c>
    </row>
    <row r="234" spans="1:20" ht="15" customHeight="1">
      <c r="A234" s="4" t="str">
        <f t="shared" si="42"/>
        <v/>
      </c>
      <c r="B234" s="11"/>
      <c r="C234" s="23"/>
      <c r="D234" s="5"/>
      <c r="E234" s="21"/>
      <c r="F234" s="21"/>
      <c r="G234" s="6"/>
      <c r="H234" s="7"/>
      <c r="I234" s="6"/>
      <c r="J234" s="6"/>
      <c r="K234" s="11"/>
      <c r="L234" s="11"/>
      <c r="M234" s="11"/>
      <c r="N234" s="12"/>
      <c r="O234" s="13"/>
      <c r="P234" s="14"/>
      <c r="Q234" s="7"/>
      <c r="R234" s="1" t="str">
        <f t="shared" si="39"/>
        <v/>
      </c>
      <c r="S234" s="1" t="str">
        <f t="shared" si="40"/>
        <v xml:space="preserve">    </v>
      </c>
      <c r="T234" s="1" t="str">
        <f t="shared" si="41"/>
        <v xml:space="preserve">    </v>
      </c>
    </row>
    <row r="235" spans="1:20" ht="15" customHeight="1">
      <c r="A235" s="4" t="str">
        <f t="shared" si="42"/>
        <v/>
      </c>
      <c r="B235" s="15"/>
      <c r="C235" s="24"/>
      <c r="D235" s="16"/>
      <c r="E235" s="22"/>
      <c r="F235" s="22"/>
      <c r="G235" s="6"/>
      <c r="H235" s="7"/>
      <c r="I235" s="17"/>
      <c r="J235" s="17"/>
      <c r="K235" s="15"/>
      <c r="L235" s="15"/>
      <c r="M235" s="15"/>
      <c r="N235" s="12"/>
      <c r="O235" s="18"/>
      <c r="P235" s="19"/>
      <c r="Q235" s="20"/>
      <c r="R235" s="1" t="str">
        <f t="shared" si="39"/>
        <v/>
      </c>
      <c r="S235" s="1" t="str">
        <f t="shared" si="40"/>
        <v xml:space="preserve">    </v>
      </c>
      <c r="T235" s="1" t="str">
        <f t="shared" si="41"/>
        <v xml:space="preserve">    </v>
      </c>
    </row>
    <row r="236" spans="1:20" ht="15" customHeight="1">
      <c r="A236" s="4" t="str">
        <f t="shared" si="42"/>
        <v/>
      </c>
      <c r="B236" s="11"/>
      <c r="C236" s="23"/>
      <c r="D236" s="5"/>
      <c r="E236" s="21"/>
      <c r="F236" s="21"/>
      <c r="G236" s="6"/>
      <c r="H236" s="7"/>
      <c r="I236" s="6"/>
      <c r="J236" s="6"/>
      <c r="K236" s="11"/>
      <c r="L236" s="11"/>
      <c r="M236" s="11"/>
      <c r="N236" s="12"/>
      <c r="O236" s="13"/>
      <c r="P236" s="14"/>
      <c r="Q236" s="7"/>
      <c r="R236" s="1" t="str">
        <f t="shared" si="39"/>
        <v/>
      </c>
      <c r="S236" s="1" t="str">
        <f t="shared" si="40"/>
        <v xml:space="preserve">    </v>
      </c>
      <c r="T236" s="1" t="str">
        <f t="shared" si="41"/>
        <v xml:space="preserve">    </v>
      </c>
    </row>
    <row r="237" spans="1:20" ht="15" customHeight="1">
      <c r="A237" s="4" t="str">
        <f t="shared" si="42"/>
        <v/>
      </c>
      <c r="B237" s="11"/>
      <c r="C237" s="23"/>
      <c r="D237" s="5"/>
      <c r="E237" s="21"/>
      <c r="F237" s="21"/>
      <c r="G237" s="6"/>
      <c r="H237" s="7"/>
      <c r="I237" s="6"/>
      <c r="J237" s="6"/>
      <c r="K237" s="11"/>
      <c r="L237" s="11"/>
      <c r="M237" s="11"/>
      <c r="N237" s="12"/>
      <c r="O237" s="13"/>
      <c r="P237" s="14"/>
      <c r="Q237" s="7"/>
      <c r="R237" s="1" t="str">
        <f t="shared" si="39"/>
        <v/>
      </c>
      <c r="S237" s="1" t="str">
        <f t="shared" si="40"/>
        <v xml:space="preserve">    </v>
      </c>
      <c r="T237" s="1" t="str">
        <f t="shared" si="41"/>
        <v xml:space="preserve">    </v>
      </c>
    </row>
    <row r="238" spans="1:20" ht="15" customHeight="1">
      <c r="A238" s="4" t="str">
        <f t="shared" si="42"/>
        <v/>
      </c>
      <c r="B238" s="11"/>
      <c r="C238" s="23"/>
      <c r="D238" s="5"/>
      <c r="E238" s="21"/>
      <c r="F238" s="21"/>
      <c r="G238" s="6"/>
      <c r="H238" s="7"/>
      <c r="I238" s="6"/>
      <c r="J238" s="6"/>
      <c r="K238" s="11"/>
      <c r="L238" s="11"/>
      <c r="M238" s="11"/>
      <c r="N238" s="12"/>
      <c r="O238" s="13"/>
      <c r="P238" s="14"/>
      <c r="Q238" s="7"/>
      <c r="R238" s="1" t="str">
        <f t="shared" si="39"/>
        <v/>
      </c>
      <c r="S238" s="1" t="str">
        <f t="shared" si="40"/>
        <v xml:space="preserve">    </v>
      </c>
      <c r="T238" s="1" t="str">
        <f t="shared" si="41"/>
        <v xml:space="preserve">    </v>
      </c>
    </row>
    <row r="239" spans="1:20" ht="15" customHeight="1">
      <c r="A239" s="4" t="str">
        <f t="shared" si="42"/>
        <v/>
      </c>
      <c r="B239" s="11"/>
      <c r="C239" s="23"/>
      <c r="D239" s="5"/>
      <c r="E239" s="21"/>
      <c r="F239" s="21"/>
      <c r="G239" s="6"/>
      <c r="H239" s="7"/>
      <c r="I239" s="6"/>
      <c r="J239" s="6"/>
      <c r="K239" s="11"/>
      <c r="L239" s="11"/>
      <c r="M239" s="11"/>
      <c r="N239" s="12"/>
      <c r="O239" s="13"/>
      <c r="P239" s="14"/>
      <c r="Q239" s="7"/>
      <c r="R239" s="1" t="str">
        <f t="shared" si="39"/>
        <v/>
      </c>
      <c r="S239" s="1" t="str">
        <f t="shared" si="40"/>
        <v xml:space="preserve">    </v>
      </c>
      <c r="T239" s="1" t="str">
        <f t="shared" si="41"/>
        <v xml:space="preserve">    </v>
      </c>
    </row>
    <row r="240" spans="1:20" ht="15" customHeight="1">
      <c r="A240" s="4" t="str">
        <f t="shared" si="42"/>
        <v/>
      </c>
      <c r="B240" s="11"/>
      <c r="C240" s="23"/>
      <c r="D240" s="5"/>
      <c r="E240" s="21"/>
      <c r="F240" s="21"/>
      <c r="G240" s="6"/>
      <c r="H240" s="7"/>
      <c r="I240" s="6"/>
      <c r="J240" s="6"/>
      <c r="K240" s="11"/>
      <c r="L240" s="11"/>
      <c r="M240" s="11"/>
      <c r="N240" s="12"/>
      <c r="O240" s="13"/>
      <c r="P240" s="14"/>
      <c r="Q240" s="7"/>
      <c r="R240" s="1" t="str">
        <f t="shared" si="39"/>
        <v/>
      </c>
      <c r="S240" s="1" t="str">
        <f t="shared" si="40"/>
        <v xml:space="preserve">    </v>
      </c>
      <c r="T240" s="1" t="str">
        <f t="shared" si="41"/>
        <v xml:space="preserve">    </v>
      </c>
    </row>
    <row r="241" spans="1:20" ht="15" customHeight="1">
      <c r="A241" s="4" t="str">
        <f t="shared" si="42"/>
        <v/>
      </c>
      <c r="B241" s="11"/>
      <c r="C241" s="23"/>
      <c r="D241" s="5"/>
      <c r="E241" s="21"/>
      <c r="F241" s="21"/>
      <c r="G241" s="6"/>
      <c r="H241" s="7"/>
      <c r="I241" s="6"/>
      <c r="J241" s="6"/>
      <c r="K241" s="11"/>
      <c r="L241" s="11"/>
      <c r="M241" s="11"/>
      <c r="N241" s="12"/>
      <c r="O241" s="13"/>
      <c r="P241" s="14"/>
      <c r="Q241" s="7"/>
      <c r="R241" s="1" t="str">
        <f t="shared" si="39"/>
        <v/>
      </c>
      <c r="S241" s="1" t="str">
        <f t="shared" si="40"/>
        <v xml:space="preserve">    </v>
      </c>
      <c r="T241" s="1" t="str">
        <f t="shared" si="41"/>
        <v xml:space="preserve">    </v>
      </c>
    </row>
    <row r="242" spans="1:20" ht="15" customHeight="1">
      <c r="A242" s="4" t="str">
        <f t="shared" si="42"/>
        <v/>
      </c>
      <c r="B242" s="11"/>
      <c r="C242" s="23"/>
      <c r="D242" s="5"/>
      <c r="E242" s="21"/>
      <c r="F242" s="21"/>
      <c r="G242" s="6"/>
      <c r="H242" s="7"/>
      <c r="I242" s="6"/>
      <c r="J242" s="6"/>
      <c r="K242" s="11"/>
      <c r="L242" s="11"/>
      <c r="M242" s="11"/>
      <c r="N242" s="12"/>
      <c r="O242" s="13"/>
      <c r="P242" s="14"/>
      <c r="Q242" s="7"/>
      <c r="R242" s="1" t="str">
        <f t="shared" si="39"/>
        <v/>
      </c>
      <c r="S242" s="1" t="str">
        <f t="shared" si="40"/>
        <v xml:space="preserve">    </v>
      </c>
      <c r="T242" s="1" t="str">
        <f t="shared" si="41"/>
        <v xml:space="preserve">    </v>
      </c>
    </row>
    <row r="243" spans="1:20" ht="15" customHeight="1">
      <c r="A243" s="4" t="str">
        <f t="shared" si="42"/>
        <v/>
      </c>
      <c r="B243" s="11"/>
      <c r="C243" s="23"/>
      <c r="D243" s="5"/>
      <c r="E243" s="21"/>
      <c r="F243" s="21"/>
      <c r="G243" s="6"/>
      <c r="H243" s="7"/>
      <c r="I243" s="6"/>
      <c r="J243" s="6"/>
      <c r="K243" s="11"/>
      <c r="L243" s="11"/>
      <c r="M243" s="11"/>
      <c r="N243" s="12"/>
      <c r="O243" s="13"/>
      <c r="P243" s="14"/>
      <c r="Q243" s="7"/>
      <c r="R243" s="1" t="str">
        <f t="shared" si="39"/>
        <v/>
      </c>
      <c r="S243" s="1" t="str">
        <f t="shared" si="40"/>
        <v xml:space="preserve">    </v>
      </c>
      <c r="T243" s="1" t="str">
        <f t="shared" si="41"/>
        <v xml:space="preserve">    </v>
      </c>
    </row>
    <row r="244" spans="1:20" ht="15" customHeight="1">
      <c r="A244" s="4" t="str">
        <f t="shared" si="42"/>
        <v/>
      </c>
      <c r="B244" s="11"/>
      <c r="C244" s="23"/>
      <c r="D244" s="5"/>
      <c r="E244" s="21"/>
      <c r="F244" s="21"/>
      <c r="G244" s="6"/>
      <c r="H244" s="7"/>
      <c r="I244" s="6"/>
      <c r="J244" s="6"/>
      <c r="K244" s="11"/>
      <c r="L244" s="11"/>
      <c r="M244" s="11"/>
      <c r="N244" s="12"/>
      <c r="O244" s="13"/>
      <c r="P244" s="14"/>
      <c r="Q244" s="7"/>
      <c r="R244" s="1" t="str">
        <f t="shared" si="39"/>
        <v/>
      </c>
      <c r="S244" s="1" t="str">
        <f t="shared" si="40"/>
        <v xml:space="preserve">    </v>
      </c>
      <c r="T244" s="1" t="str">
        <f t="shared" si="41"/>
        <v xml:space="preserve">    </v>
      </c>
    </row>
    <row r="245" spans="1:20" ht="15" customHeight="1">
      <c r="A245" s="4" t="str">
        <f t="shared" si="42"/>
        <v/>
      </c>
      <c r="B245" s="11"/>
      <c r="C245" s="23"/>
      <c r="D245" s="5"/>
      <c r="E245" s="21"/>
      <c r="F245" s="21"/>
      <c r="G245" s="6"/>
      <c r="H245" s="7"/>
      <c r="I245" s="6"/>
      <c r="J245" s="6"/>
      <c r="K245" s="11"/>
      <c r="L245" s="11"/>
      <c r="M245" s="11"/>
      <c r="N245" s="12"/>
      <c r="O245" s="13"/>
      <c r="P245" s="14"/>
      <c r="Q245" s="7"/>
      <c r="R245" s="1" t="str">
        <f t="shared" si="39"/>
        <v/>
      </c>
      <c r="S245" s="1" t="str">
        <f t="shared" si="40"/>
        <v xml:space="preserve">    </v>
      </c>
      <c r="T245" s="1" t="str">
        <f t="shared" si="41"/>
        <v xml:space="preserve">    </v>
      </c>
    </row>
    <row r="246" spans="1:20" ht="15" customHeight="1">
      <c r="A246" s="4" t="str">
        <f t="shared" si="42"/>
        <v/>
      </c>
      <c r="B246" s="11"/>
      <c r="C246" s="23"/>
      <c r="D246" s="5"/>
      <c r="E246" s="21"/>
      <c r="F246" s="21"/>
      <c r="G246" s="6"/>
      <c r="H246" s="7"/>
      <c r="I246" s="6"/>
      <c r="J246" s="6"/>
      <c r="K246" s="11"/>
      <c r="L246" s="11"/>
      <c r="M246" s="11"/>
      <c r="N246" s="12"/>
      <c r="O246" s="13"/>
      <c r="P246" s="14"/>
      <c r="Q246" s="7"/>
      <c r="R246" s="1" t="str">
        <f t="shared" si="39"/>
        <v/>
      </c>
      <c r="S246" s="1" t="str">
        <f t="shared" si="40"/>
        <v xml:space="preserve">    </v>
      </c>
      <c r="T246" s="1" t="str">
        <f t="shared" si="41"/>
        <v xml:space="preserve">    </v>
      </c>
    </row>
    <row r="247" spans="1:20" ht="15" customHeight="1">
      <c r="A247" s="4" t="str">
        <f t="shared" si="42"/>
        <v/>
      </c>
      <c r="B247" s="11"/>
      <c r="C247" s="23"/>
      <c r="D247" s="5"/>
      <c r="E247" s="21"/>
      <c r="F247" s="21"/>
      <c r="G247" s="6"/>
      <c r="H247" s="7"/>
      <c r="I247" s="6"/>
      <c r="J247" s="6"/>
      <c r="K247" s="11"/>
      <c r="L247" s="11"/>
      <c r="M247" s="11"/>
      <c r="N247" s="12"/>
      <c r="O247" s="13"/>
      <c r="P247" s="14"/>
      <c r="Q247" s="7"/>
      <c r="R247" s="1" t="str">
        <f t="shared" si="39"/>
        <v/>
      </c>
      <c r="S247" s="1" t="str">
        <f t="shared" si="40"/>
        <v xml:space="preserve">    </v>
      </c>
      <c r="T247" s="1" t="str">
        <f t="shared" si="41"/>
        <v xml:space="preserve">    </v>
      </c>
    </row>
    <row r="248" spans="1:20" ht="15" customHeight="1">
      <c r="A248" s="4" t="str">
        <f t="shared" si="42"/>
        <v/>
      </c>
      <c r="B248" s="11"/>
      <c r="C248" s="23"/>
      <c r="D248" s="5"/>
      <c r="E248" s="21"/>
      <c r="F248" s="21"/>
      <c r="G248" s="6"/>
      <c r="H248" s="7"/>
      <c r="I248" s="6"/>
      <c r="J248" s="6"/>
      <c r="K248" s="11"/>
      <c r="L248" s="11"/>
      <c r="M248" s="11"/>
      <c r="N248" s="12"/>
      <c r="O248" s="13"/>
      <c r="P248" s="14"/>
      <c r="Q248" s="7"/>
      <c r="R248" s="1" t="str">
        <f t="shared" si="39"/>
        <v/>
      </c>
      <c r="S248" s="1" t="str">
        <f t="shared" si="40"/>
        <v xml:space="preserve">    </v>
      </c>
      <c r="T248" s="1" t="str">
        <f t="shared" si="41"/>
        <v xml:space="preserve">    </v>
      </c>
    </row>
    <row r="249" spans="1:20" ht="15" customHeight="1">
      <c r="A249" s="4" t="str">
        <f t="shared" si="42"/>
        <v/>
      </c>
      <c r="B249" s="11"/>
      <c r="C249" s="23"/>
      <c r="D249" s="5"/>
      <c r="E249" s="21"/>
      <c r="F249" s="21"/>
      <c r="G249" s="6"/>
      <c r="H249" s="7"/>
      <c r="I249" s="6"/>
      <c r="J249" s="6"/>
      <c r="K249" s="11"/>
      <c r="L249" s="11"/>
      <c r="M249" s="11"/>
      <c r="N249" s="12"/>
      <c r="O249" s="13"/>
      <c r="P249" s="14"/>
      <c r="Q249" s="7"/>
      <c r="R249" s="1" t="str">
        <f t="shared" si="39"/>
        <v/>
      </c>
      <c r="S249" s="1" t="str">
        <f t="shared" si="40"/>
        <v xml:space="preserve">    </v>
      </c>
      <c r="T249" s="1" t="str">
        <f t="shared" si="41"/>
        <v xml:space="preserve">    </v>
      </c>
    </row>
    <row r="250" spans="1:20" ht="15" customHeight="1">
      <c r="A250" s="4" t="str">
        <f t="shared" si="42"/>
        <v/>
      </c>
      <c r="B250" s="11"/>
      <c r="C250" s="23"/>
      <c r="D250" s="5"/>
      <c r="E250" s="21"/>
      <c r="F250" s="21"/>
      <c r="G250" s="6"/>
      <c r="H250" s="7"/>
      <c r="I250" s="6"/>
      <c r="J250" s="6"/>
      <c r="K250" s="11"/>
      <c r="L250" s="11"/>
      <c r="M250" s="11"/>
      <c r="N250" s="12"/>
      <c r="O250" s="13"/>
      <c r="P250" s="14"/>
      <c r="Q250" s="7"/>
      <c r="R250" s="1" t="str">
        <f t="shared" si="39"/>
        <v/>
      </c>
      <c r="S250" s="1" t="str">
        <f t="shared" si="40"/>
        <v xml:space="preserve">    </v>
      </c>
      <c r="T250" s="1" t="str">
        <f t="shared" si="41"/>
        <v xml:space="preserve">    </v>
      </c>
    </row>
    <row r="251" spans="1:20" ht="15" customHeight="1">
      <c r="A251" s="4" t="str">
        <f t="shared" si="42"/>
        <v/>
      </c>
      <c r="B251" s="11"/>
      <c r="C251" s="23"/>
      <c r="D251" s="5"/>
      <c r="E251" s="21"/>
      <c r="F251" s="21"/>
      <c r="G251" s="6"/>
      <c r="H251" s="7"/>
      <c r="I251" s="6"/>
      <c r="J251" s="6"/>
      <c r="K251" s="11"/>
      <c r="L251" s="11"/>
      <c r="M251" s="11"/>
      <c r="N251" s="12"/>
      <c r="O251" s="13"/>
      <c r="P251" s="14"/>
      <c r="Q251" s="7"/>
      <c r="R251" s="1" t="str">
        <f t="shared" si="39"/>
        <v/>
      </c>
      <c r="S251" s="1" t="str">
        <f t="shared" si="40"/>
        <v xml:space="preserve">    </v>
      </c>
      <c r="T251" s="1" t="str">
        <f t="shared" si="41"/>
        <v xml:space="preserve">    </v>
      </c>
    </row>
    <row r="252" spans="1:20" ht="15" customHeight="1">
      <c r="A252" s="4" t="str">
        <f t="shared" si="42"/>
        <v/>
      </c>
      <c r="B252" s="15"/>
      <c r="C252" s="24"/>
      <c r="D252" s="16"/>
      <c r="E252" s="22"/>
      <c r="F252" s="22"/>
      <c r="G252" s="6"/>
      <c r="H252" s="7"/>
      <c r="I252" s="17"/>
      <c r="J252" s="17"/>
      <c r="K252" s="15"/>
      <c r="L252" s="15"/>
      <c r="M252" s="15"/>
      <c r="N252" s="12"/>
      <c r="O252" s="18"/>
      <c r="P252" s="19"/>
      <c r="Q252" s="20"/>
      <c r="R252" s="1" t="str">
        <f t="shared" si="39"/>
        <v/>
      </c>
      <c r="S252" s="1" t="str">
        <f t="shared" si="40"/>
        <v xml:space="preserve">    </v>
      </c>
      <c r="T252" s="1" t="str">
        <f t="shared" si="41"/>
        <v xml:space="preserve">    </v>
      </c>
    </row>
    <row r="253" spans="1:20" ht="15" customHeight="1">
      <c r="A253" s="4" t="str">
        <f t="shared" si="42"/>
        <v/>
      </c>
      <c r="B253" s="11"/>
      <c r="C253" s="23"/>
      <c r="D253" s="5"/>
      <c r="E253" s="21"/>
      <c r="F253" s="21"/>
      <c r="G253" s="6"/>
      <c r="H253" s="7"/>
      <c r="I253" s="6"/>
      <c r="J253" s="6"/>
      <c r="K253" s="11"/>
      <c r="L253" s="11"/>
      <c r="M253" s="11"/>
      <c r="N253" s="12"/>
      <c r="O253" s="13"/>
      <c r="P253" s="14"/>
      <c r="Q253" s="7"/>
      <c r="R253" s="1" t="str">
        <f t="shared" si="39"/>
        <v/>
      </c>
      <c r="S253" s="1" t="str">
        <f t="shared" si="40"/>
        <v xml:space="preserve">    </v>
      </c>
      <c r="T253" s="1" t="str">
        <f t="shared" si="41"/>
        <v xml:space="preserve">    </v>
      </c>
    </row>
    <row r="254" spans="1:20" ht="15" customHeight="1">
      <c r="A254" s="4" t="str">
        <f t="shared" si="42"/>
        <v/>
      </c>
      <c r="B254" s="11"/>
      <c r="C254" s="23"/>
      <c r="D254" s="5"/>
      <c r="E254" s="21"/>
      <c r="F254" s="21"/>
      <c r="G254" s="6"/>
      <c r="H254" s="7"/>
      <c r="I254" s="6"/>
      <c r="J254" s="6"/>
      <c r="K254" s="11"/>
      <c r="L254" s="11"/>
      <c r="M254" s="11"/>
      <c r="N254" s="12"/>
      <c r="O254" s="13"/>
      <c r="P254" s="14"/>
      <c r="Q254" s="7"/>
      <c r="R254" s="1" t="str">
        <f t="shared" si="39"/>
        <v/>
      </c>
      <c r="S254" s="1" t="str">
        <f t="shared" si="40"/>
        <v xml:space="preserve">    </v>
      </c>
      <c r="T254" s="1" t="str">
        <f t="shared" si="41"/>
        <v xml:space="preserve">    </v>
      </c>
    </row>
    <row r="255" spans="1:20" ht="15" customHeight="1">
      <c r="A255" s="4" t="str">
        <f t="shared" si="42"/>
        <v/>
      </c>
      <c r="B255" s="11"/>
      <c r="C255" s="23"/>
      <c r="D255" s="5"/>
      <c r="E255" s="21"/>
      <c r="F255" s="21"/>
      <c r="G255" s="6"/>
      <c r="H255" s="7"/>
      <c r="I255" s="6"/>
      <c r="J255" s="6"/>
      <c r="K255" s="11"/>
      <c r="L255" s="11"/>
      <c r="M255" s="11"/>
      <c r="N255" s="12"/>
      <c r="O255" s="13"/>
      <c r="P255" s="14"/>
      <c r="Q255" s="7"/>
      <c r="R255" s="1" t="str">
        <f t="shared" si="39"/>
        <v/>
      </c>
      <c r="S255" s="1" t="str">
        <f t="shared" si="40"/>
        <v xml:space="preserve">    </v>
      </c>
      <c r="T255" s="1" t="str">
        <f t="shared" si="41"/>
        <v xml:space="preserve">    </v>
      </c>
    </row>
    <row r="256" spans="1:20" ht="15" customHeight="1">
      <c r="A256" s="4" t="str">
        <f t="shared" si="42"/>
        <v/>
      </c>
      <c r="B256" s="11"/>
      <c r="C256" s="23"/>
      <c r="D256" s="5"/>
      <c r="E256" s="21"/>
      <c r="F256" s="21"/>
      <c r="G256" s="6"/>
      <c r="H256" s="7"/>
      <c r="I256" s="6"/>
      <c r="J256" s="6"/>
      <c r="K256" s="11"/>
      <c r="L256" s="11"/>
      <c r="M256" s="11"/>
      <c r="N256" s="12"/>
      <c r="O256" s="13"/>
      <c r="P256" s="14"/>
      <c r="Q256" s="7"/>
      <c r="R256" s="1" t="str">
        <f t="shared" si="39"/>
        <v/>
      </c>
      <c r="S256" s="1" t="str">
        <f t="shared" si="40"/>
        <v xml:space="preserve">    </v>
      </c>
      <c r="T256" s="1" t="str">
        <f t="shared" si="41"/>
        <v xml:space="preserve">    </v>
      </c>
    </row>
    <row r="257" spans="1:20" ht="15" customHeight="1">
      <c r="A257" s="4" t="str">
        <f t="shared" si="42"/>
        <v/>
      </c>
      <c r="B257" s="11"/>
      <c r="C257" s="23"/>
      <c r="D257" s="5"/>
      <c r="E257" s="21"/>
      <c r="F257" s="21"/>
      <c r="G257" s="6"/>
      <c r="H257" s="7"/>
      <c r="I257" s="6"/>
      <c r="J257" s="6"/>
      <c r="K257" s="11"/>
      <c r="L257" s="11"/>
      <c r="M257" s="11"/>
      <c r="N257" s="12"/>
      <c r="O257" s="13"/>
      <c r="P257" s="14"/>
      <c r="Q257" s="7"/>
      <c r="R257" s="1" t="str">
        <f t="shared" si="39"/>
        <v/>
      </c>
      <c r="S257" s="1" t="str">
        <f t="shared" si="40"/>
        <v xml:space="preserve">    </v>
      </c>
      <c r="T257" s="1" t="str">
        <f t="shared" si="41"/>
        <v xml:space="preserve">    </v>
      </c>
    </row>
    <row r="258" spans="1:20" ht="15" customHeight="1">
      <c r="A258" s="4" t="str">
        <f t="shared" si="42"/>
        <v/>
      </c>
      <c r="B258" s="11"/>
      <c r="C258" s="23"/>
      <c r="D258" s="5"/>
      <c r="E258" s="21"/>
      <c r="F258" s="21"/>
      <c r="G258" s="6"/>
      <c r="H258" s="7"/>
      <c r="I258" s="6"/>
      <c r="J258" s="6"/>
      <c r="K258" s="11"/>
      <c r="L258" s="11"/>
      <c r="M258" s="11"/>
      <c r="N258" s="12"/>
      <c r="O258" s="13"/>
      <c r="P258" s="14"/>
      <c r="Q258" s="7"/>
      <c r="R258" s="1" t="str">
        <f t="shared" si="39"/>
        <v/>
      </c>
      <c r="S258" s="1" t="str">
        <f t="shared" si="40"/>
        <v xml:space="preserve">    </v>
      </c>
      <c r="T258" s="1" t="str">
        <f t="shared" si="41"/>
        <v xml:space="preserve">    </v>
      </c>
    </row>
    <row r="259" spans="1:20" ht="15" customHeight="1">
      <c r="A259" s="4" t="str">
        <f t="shared" si="42"/>
        <v/>
      </c>
      <c r="B259" s="11"/>
      <c r="C259" s="23"/>
      <c r="D259" s="5"/>
      <c r="E259" s="21"/>
      <c r="F259" s="21"/>
      <c r="G259" s="6"/>
      <c r="H259" s="7"/>
      <c r="I259" s="6"/>
      <c r="J259" s="6"/>
      <c r="K259" s="11"/>
      <c r="L259" s="11"/>
      <c r="M259" s="11"/>
      <c r="N259" s="12"/>
      <c r="O259" s="13"/>
      <c r="P259" s="14"/>
      <c r="Q259" s="7"/>
      <c r="R259" s="1" t="str">
        <f t="shared" si="39"/>
        <v/>
      </c>
      <c r="S259" s="1" t="str">
        <f t="shared" si="40"/>
        <v xml:space="preserve">    </v>
      </c>
      <c r="T259" s="1" t="str">
        <f t="shared" si="41"/>
        <v xml:space="preserve">    </v>
      </c>
    </row>
    <row r="260" spans="1:20" ht="15" customHeight="1">
      <c r="A260" s="4" t="str">
        <f t="shared" si="42"/>
        <v/>
      </c>
      <c r="B260" s="11"/>
      <c r="C260" s="23"/>
      <c r="D260" s="5"/>
      <c r="E260" s="21"/>
      <c r="F260" s="21"/>
      <c r="G260" s="6"/>
      <c r="H260" s="7"/>
      <c r="I260" s="6"/>
      <c r="J260" s="6"/>
      <c r="K260" s="11"/>
      <c r="L260" s="11"/>
      <c r="M260" s="11"/>
      <c r="N260" s="12"/>
      <c r="O260" s="13"/>
      <c r="P260" s="14"/>
      <c r="Q260" s="7"/>
      <c r="R260" s="1" t="str">
        <f t="shared" si="39"/>
        <v/>
      </c>
      <c r="S260" s="1" t="str">
        <f t="shared" si="40"/>
        <v xml:space="preserve">    </v>
      </c>
      <c r="T260" s="1" t="str">
        <f t="shared" si="41"/>
        <v xml:space="preserve">    </v>
      </c>
    </row>
    <row r="261" spans="1:20" ht="15" customHeight="1">
      <c r="A261" s="4" t="str">
        <f t="shared" si="42"/>
        <v/>
      </c>
      <c r="B261" s="11"/>
      <c r="C261" s="23"/>
      <c r="D261" s="5"/>
      <c r="E261" s="21"/>
      <c r="F261" s="21"/>
      <c r="G261" s="6"/>
      <c r="H261" s="7"/>
      <c r="I261" s="6"/>
      <c r="J261" s="6"/>
      <c r="K261" s="11"/>
      <c r="L261" s="11"/>
      <c r="M261" s="11"/>
      <c r="N261" s="12"/>
      <c r="O261" s="13"/>
      <c r="P261" s="14"/>
      <c r="Q261" s="7"/>
      <c r="R261" s="1" t="str">
        <f t="shared" si="39"/>
        <v/>
      </c>
      <c r="S261" s="1" t="str">
        <f t="shared" si="40"/>
        <v xml:space="preserve">    </v>
      </c>
      <c r="T261" s="1" t="str">
        <f t="shared" si="41"/>
        <v xml:space="preserve">    </v>
      </c>
    </row>
    <row r="262" spans="1:20" ht="15" customHeight="1">
      <c r="A262" s="4" t="str">
        <f t="shared" si="42"/>
        <v/>
      </c>
      <c r="B262" s="11"/>
      <c r="C262" s="23"/>
      <c r="D262" s="5"/>
      <c r="E262" s="21"/>
      <c r="F262" s="21"/>
      <c r="G262" s="6"/>
      <c r="H262" s="7"/>
      <c r="I262" s="6"/>
      <c r="J262" s="6"/>
      <c r="K262" s="11"/>
      <c r="L262" s="11"/>
      <c r="M262" s="11"/>
      <c r="N262" s="12"/>
      <c r="O262" s="13"/>
      <c r="P262" s="14"/>
      <c r="Q262" s="7"/>
      <c r="R262" s="1" t="str">
        <f t="shared" si="39"/>
        <v/>
      </c>
      <c r="S262" s="1" t="str">
        <f t="shared" si="40"/>
        <v xml:space="preserve">    </v>
      </c>
      <c r="T262" s="1" t="str">
        <f t="shared" si="41"/>
        <v xml:space="preserve">    </v>
      </c>
    </row>
    <row r="263" spans="1:20" ht="15" customHeight="1">
      <c r="A263" s="4" t="str">
        <f t="shared" si="42"/>
        <v/>
      </c>
      <c r="B263" s="11"/>
      <c r="C263" s="23"/>
      <c r="D263" s="5"/>
      <c r="E263" s="21"/>
      <c r="F263" s="21"/>
      <c r="G263" s="6"/>
      <c r="H263" s="7"/>
      <c r="I263" s="6"/>
      <c r="J263" s="6"/>
      <c r="K263" s="11"/>
      <c r="L263" s="11"/>
      <c r="M263" s="11"/>
      <c r="N263" s="12"/>
      <c r="O263" s="13"/>
      <c r="P263" s="14"/>
      <c r="Q263" s="7"/>
      <c r="R263" s="1" t="str">
        <f t="shared" si="39"/>
        <v/>
      </c>
      <c r="S263" s="1" t="str">
        <f t="shared" si="40"/>
        <v xml:space="preserve">    </v>
      </c>
      <c r="T263" s="1" t="str">
        <f t="shared" si="41"/>
        <v xml:space="preserve">    </v>
      </c>
    </row>
    <row r="264" spans="1:20" ht="15" customHeight="1">
      <c r="A264" s="4" t="str">
        <f t="shared" si="42"/>
        <v/>
      </c>
      <c r="B264" s="11"/>
      <c r="C264" s="23"/>
      <c r="D264" s="5"/>
      <c r="E264" s="21"/>
      <c r="F264" s="21"/>
      <c r="G264" s="6"/>
      <c r="H264" s="7"/>
      <c r="I264" s="6"/>
      <c r="J264" s="6"/>
      <c r="K264" s="11"/>
      <c r="L264" s="11"/>
      <c r="M264" s="11"/>
      <c r="N264" s="12"/>
      <c r="O264" s="13"/>
      <c r="P264" s="14"/>
      <c r="Q264" s="7"/>
      <c r="R264" s="1" t="str">
        <f t="shared" si="39"/>
        <v/>
      </c>
      <c r="S264" s="1" t="str">
        <f t="shared" si="40"/>
        <v xml:space="preserve">    </v>
      </c>
      <c r="T264" s="1" t="str">
        <f t="shared" si="41"/>
        <v xml:space="preserve">    </v>
      </c>
    </row>
    <row r="265" spans="1:20" ht="15" customHeight="1">
      <c r="A265" s="4" t="str">
        <f t="shared" si="42"/>
        <v/>
      </c>
      <c r="B265" s="11"/>
      <c r="C265" s="23"/>
      <c r="D265" s="5"/>
      <c r="E265" s="21"/>
      <c r="F265" s="21"/>
      <c r="G265" s="6"/>
      <c r="H265" s="7"/>
      <c r="I265" s="6"/>
      <c r="J265" s="6"/>
      <c r="K265" s="11"/>
      <c r="L265" s="11"/>
      <c r="M265" s="11"/>
      <c r="N265" s="12"/>
      <c r="O265" s="13"/>
      <c r="P265" s="14"/>
      <c r="Q265" s="7"/>
      <c r="R265" s="1" t="str">
        <f t="shared" si="39"/>
        <v/>
      </c>
      <c r="S265" s="1" t="str">
        <f t="shared" si="40"/>
        <v xml:space="preserve">    </v>
      </c>
      <c r="T265" s="1" t="str">
        <f t="shared" si="41"/>
        <v xml:space="preserve">    </v>
      </c>
    </row>
    <row r="266" spans="1:20" ht="15" customHeight="1">
      <c r="A266" s="4" t="str">
        <f t="shared" si="42"/>
        <v/>
      </c>
      <c r="B266" s="11"/>
      <c r="C266" s="23"/>
      <c r="D266" s="5"/>
      <c r="E266" s="21"/>
      <c r="F266" s="21"/>
      <c r="G266" s="6"/>
      <c r="H266" s="7"/>
      <c r="I266" s="6"/>
      <c r="J266" s="6"/>
      <c r="K266" s="11"/>
      <c r="L266" s="11"/>
      <c r="M266" s="11"/>
      <c r="N266" s="12"/>
      <c r="O266" s="13"/>
      <c r="P266" s="14"/>
      <c r="Q266" s="7"/>
      <c r="R266" s="1" t="str">
        <f t="shared" ref="R266:R303" si="43">A266</f>
        <v/>
      </c>
      <c r="S266" s="1" t="str">
        <f t="shared" ref="S266:S303" si="44">""&amp;N266&amp;"  "&amp;O266&amp;"  "&amp;P266&amp;""</f>
        <v xml:space="preserve">    </v>
      </c>
      <c r="T266" s="1" t="str">
        <f t="shared" ref="T266:T303" si="45">S266</f>
        <v xml:space="preserve">    </v>
      </c>
    </row>
    <row r="267" spans="1:20" ht="15" customHeight="1">
      <c r="A267" s="4" t="str">
        <f t="shared" si="42"/>
        <v/>
      </c>
      <c r="B267" s="11"/>
      <c r="C267" s="23"/>
      <c r="D267" s="5"/>
      <c r="E267" s="21"/>
      <c r="F267" s="21"/>
      <c r="G267" s="6"/>
      <c r="H267" s="7"/>
      <c r="I267" s="6"/>
      <c r="J267" s="6"/>
      <c r="K267" s="11"/>
      <c r="L267" s="11"/>
      <c r="M267" s="11"/>
      <c r="N267" s="12"/>
      <c r="O267" s="13"/>
      <c r="P267" s="14"/>
      <c r="Q267" s="7"/>
      <c r="R267" s="1" t="str">
        <f t="shared" si="43"/>
        <v/>
      </c>
      <c r="S267" s="1" t="str">
        <f t="shared" si="44"/>
        <v xml:space="preserve">    </v>
      </c>
      <c r="T267" s="1" t="str">
        <f t="shared" si="45"/>
        <v xml:space="preserve">    </v>
      </c>
    </row>
    <row r="268" spans="1:20" ht="15" customHeight="1">
      <c r="A268" s="4" t="str">
        <f t="shared" si="42"/>
        <v/>
      </c>
      <c r="B268" s="11"/>
      <c r="C268" s="23"/>
      <c r="D268" s="5"/>
      <c r="E268" s="21"/>
      <c r="F268" s="21"/>
      <c r="G268" s="6"/>
      <c r="H268" s="7"/>
      <c r="I268" s="6"/>
      <c r="J268" s="6"/>
      <c r="K268" s="11"/>
      <c r="L268" s="11"/>
      <c r="M268" s="11"/>
      <c r="N268" s="12"/>
      <c r="O268" s="13"/>
      <c r="P268" s="14"/>
      <c r="Q268" s="7"/>
      <c r="R268" s="1" t="str">
        <f t="shared" si="43"/>
        <v/>
      </c>
      <c r="S268" s="1" t="str">
        <f t="shared" si="44"/>
        <v xml:space="preserve">    </v>
      </c>
      <c r="T268" s="1" t="str">
        <f t="shared" si="45"/>
        <v xml:space="preserve">    </v>
      </c>
    </row>
    <row r="269" spans="1:20" ht="15" customHeight="1">
      <c r="A269" s="4" t="str">
        <f t="shared" si="42"/>
        <v/>
      </c>
      <c r="B269" s="15"/>
      <c r="C269" s="24"/>
      <c r="D269" s="16"/>
      <c r="E269" s="22"/>
      <c r="F269" s="22"/>
      <c r="G269" s="6"/>
      <c r="H269" s="7"/>
      <c r="I269" s="17"/>
      <c r="J269" s="17"/>
      <c r="K269" s="15"/>
      <c r="L269" s="15"/>
      <c r="M269" s="15"/>
      <c r="N269" s="12"/>
      <c r="O269" s="18"/>
      <c r="P269" s="19"/>
      <c r="Q269" s="20"/>
      <c r="R269" s="1" t="str">
        <f t="shared" si="43"/>
        <v/>
      </c>
      <c r="S269" s="1" t="str">
        <f t="shared" si="44"/>
        <v xml:space="preserve">    </v>
      </c>
      <c r="T269" s="1" t="str">
        <f t="shared" si="45"/>
        <v xml:space="preserve">    </v>
      </c>
    </row>
    <row r="270" spans="1:20" ht="15" customHeight="1">
      <c r="A270" s="4" t="str">
        <f t="shared" si="42"/>
        <v/>
      </c>
      <c r="B270" s="11"/>
      <c r="C270" s="23"/>
      <c r="D270" s="5"/>
      <c r="E270" s="21"/>
      <c r="F270" s="21"/>
      <c r="G270" s="6"/>
      <c r="H270" s="7"/>
      <c r="I270" s="6"/>
      <c r="J270" s="6"/>
      <c r="K270" s="11"/>
      <c r="L270" s="11"/>
      <c r="M270" s="11"/>
      <c r="N270" s="12"/>
      <c r="O270" s="13"/>
      <c r="P270" s="14"/>
      <c r="Q270" s="7"/>
      <c r="R270" s="1" t="str">
        <f t="shared" si="43"/>
        <v/>
      </c>
      <c r="S270" s="1" t="str">
        <f t="shared" si="44"/>
        <v xml:space="preserve">    </v>
      </c>
      <c r="T270" s="1" t="str">
        <f t="shared" si="45"/>
        <v xml:space="preserve">    </v>
      </c>
    </row>
    <row r="271" spans="1:20" ht="15" customHeight="1">
      <c r="A271" s="4" t="str">
        <f t="shared" si="42"/>
        <v/>
      </c>
      <c r="B271" s="11"/>
      <c r="C271" s="23"/>
      <c r="D271" s="5"/>
      <c r="E271" s="21"/>
      <c r="F271" s="21"/>
      <c r="G271" s="6"/>
      <c r="H271" s="7"/>
      <c r="I271" s="6"/>
      <c r="J271" s="6"/>
      <c r="K271" s="11"/>
      <c r="L271" s="11"/>
      <c r="M271" s="11"/>
      <c r="N271" s="12"/>
      <c r="O271" s="13"/>
      <c r="P271" s="14"/>
      <c r="Q271" s="7"/>
      <c r="R271" s="1" t="str">
        <f t="shared" si="43"/>
        <v/>
      </c>
      <c r="S271" s="1" t="str">
        <f t="shared" si="44"/>
        <v xml:space="preserve">    </v>
      </c>
      <c r="T271" s="1" t="str">
        <f t="shared" si="45"/>
        <v xml:space="preserve">    </v>
      </c>
    </row>
    <row r="272" spans="1:20" ht="15" customHeight="1">
      <c r="A272" s="4" t="str">
        <f t="shared" si="42"/>
        <v/>
      </c>
      <c r="B272" s="11"/>
      <c r="C272" s="23"/>
      <c r="D272" s="5"/>
      <c r="E272" s="21"/>
      <c r="F272" s="21"/>
      <c r="G272" s="6"/>
      <c r="H272" s="7"/>
      <c r="I272" s="6"/>
      <c r="J272" s="6"/>
      <c r="K272" s="11"/>
      <c r="L272" s="11"/>
      <c r="M272" s="11"/>
      <c r="N272" s="12"/>
      <c r="O272" s="13"/>
      <c r="P272" s="14"/>
      <c r="Q272" s="7"/>
      <c r="R272" s="1" t="str">
        <f t="shared" si="43"/>
        <v/>
      </c>
      <c r="S272" s="1" t="str">
        <f t="shared" si="44"/>
        <v xml:space="preserve">    </v>
      </c>
      <c r="T272" s="1" t="str">
        <f t="shared" si="45"/>
        <v xml:space="preserve">    </v>
      </c>
    </row>
    <row r="273" spans="1:20" ht="15" customHeight="1">
      <c r="A273" s="4" t="str">
        <f t="shared" si="42"/>
        <v/>
      </c>
      <c r="B273" s="11"/>
      <c r="C273" s="23"/>
      <c r="D273" s="5"/>
      <c r="E273" s="21"/>
      <c r="F273" s="21"/>
      <c r="G273" s="6"/>
      <c r="H273" s="7"/>
      <c r="I273" s="6"/>
      <c r="J273" s="6"/>
      <c r="K273" s="11"/>
      <c r="L273" s="11"/>
      <c r="M273" s="11"/>
      <c r="N273" s="12"/>
      <c r="O273" s="13"/>
      <c r="P273" s="14"/>
      <c r="Q273" s="7"/>
      <c r="R273" s="1" t="str">
        <f t="shared" si="43"/>
        <v/>
      </c>
      <c r="S273" s="1" t="str">
        <f t="shared" si="44"/>
        <v xml:space="preserve">    </v>
      </c>
      <c r="T273" s="1" t="str">
        <f t="shared" si="45"/>
        <v xml:space="preserve">    </v>
      </c>
    </row>
    <row r="274" spans="1:20" ht="15" customHeight="1">
      <c r="A274" s="4" t="str">
        <f t="shared" si="42"/>
        <v/>
      </c>
      <c r="B274" s="11"/>
      <c r="C274" s="23"/>
      <c r="D274" s="5"/>
      <c r="E274" s="21"/>
      <c r="F274" s="21"/>
      <c r="G274" s="6"/>
      <c r="H274" s="7"/>
      <c r="I274" s="6"/>
      <c r="J274" s="6"/>
      <c r="K274" s="11"/>
      <c r="L274" s="11"/>
      <c r="M274" s="11"/>
      <c r="N274" s="12"/>
      <c r="O274" s="13"/>
      <c r="P274" s="14"/>
      <c r="Q274" s="7"/>
      <c r="R274" s="1" t="str">
        <f t="shared" si="43"/>
        <v/>
      </c>
      <c r="S274" s="1" t="str">
        <f t="shared" si="44"/>
        <v xml:space="preserve">    </v>
      </c>
      <c r="T274" s="1" t="str">
        <f t="shared" si="45"/>
        <v xml:space="preserve">    </v>
      </c>
    </row>
    <row r="275" spans="1:20" ht="15" customHeight="1">
      <c r="A275" s="4" t="str">
        <f t="shared" si="42"/>
        <v/>
      </c>
      <c r="B275" s="11"/>
      <c r="C275" s="23"/>
      <c r="D275" s="5"/>
      <c r="E275" s="21"/>
      <c r="F275" s="21"/>
      <c r="G275" s="6"/>
      <c r="H275" s="7"/>
      <c r="I275" s="6"/>
      <c r="J275" s="6"/>
      <c r="K275" s="11"/>
      <c r="L275" s="11"/>
      <c r="M275" s="11"/>
      <c r="N275" s="12"/>
      <c r="O275" s="13"/>
      <c r="P275" s="14"/>
      <c r="Q275" s="7"/>
      <c r="R275" s="1" t="str">
        <f t="shared" si="43"/>
        <v/>
      </c>
      <c r="S275" s="1" t="str">
        <f t="shared" si="44"/>
        <v xml:space="preserve">    </v>
      </c>
      <c r="T275" s="1" t="str">
        <f t="shared" si="45"/>
        <v xml:space="preserve">    </v>
      </c>
    </row>
    <row r="276" spans="1:20" ht="15" customHeight="1">
      <c r="A276" s="4" t="str">
        <f t="shared" si="42"/>
        <v/>
      </c>
      <c r="B276" s="11"/>
      <c r="C276" s="23"/>
      <c r="D276" s="5"/>
      <c r="E276" s="21"/>
      <c r="F276" s="21"/>
      <c r="G276" s="6"/>
      <c r="H276" s="7"/>
      <c r="I276" s="6"/>
      <c r="J276" s="6"/>
      <c r="K276" s="11"/>
      <c r="L276" s="11"/>
      <c r="M276" s="11"/>
      <c r="N276" s="12"/>
      <c r="O276" s="13"/>
      <c r="P276" s="14"/>
      <c r="Q276" s="7"/>
      <c r="R276" s="1" t="str">
        <f t="shared" si="43"/>
        <v/>
      </c>
      <c r="S276" s="1" t="str">
        <f t="shared" si="44"/>
        <v xml:space="preserve">    </v>
      </c>
      <c r="T276" s="1" t="str">
        <f t="shared" si="45"/>
        <v xml:space="preserve">    </v>
      </c>
    </row>
    <row r="277" spans="1:20" ht="15" customHeight="1">
      <c r="A277" s="4" t="str">
        <f t="shared" si="42"/>
        <v/>
      </c>
      <c r="B277" s="11"/>
      <c r="C277" s="23"/>
      <c r="D277" s="5"/>
      <c r="E277" s="21"/>
      <c r="F277" s="21"/>
      <c r="G277" s="6"/>
      <c r="H277" s="7"/>
      <c r="I277" s="6"/>
      <c r="J277" s="6"/>
      <c r="K277" s="11"/>
      <c r="L277" s="11"/>
      <c r="M277" s="11"/>
      <c r="N277" s="12"/>
      <c r="O277" s="13"/>
      <c r="P277" s="14"/>
      <c r="Q277" s="7"/>
      <c r="R277" s="1" t="str">
        <f t="shared" si="43"/>
        <v/>
      </c>
      <c r="S277" s="1" t="str">
        <f t="shared" si="44"/>
        <v xml:space="preserve">    </v>
      </c>
      <c r="T277" s="1" t="str">
        <f t="shared" si="45"/>
        <v xml:space="preserve">    </v>
      </c>
    </row>
    <row r="278" spans="1:20" ht="15" customHeight="1">
      <c r="A278" s="4" t="str">
        <f t="shared" si="42"/>
        <v/>
      </c>
      <c r="B278" s="11"/>
      <c r="C278" s="23"/>
      <c r="D278" s="5"/>
      <c r="E278" s="21"/>
      <c r="F278" s="21"/>
      <c r="G278" s="6"/>
      <c r="H278" s="7"/>
      <c r="I278" s="6"/>
      <c r="J278" s="6"/>
      <c r="K278" s="11"/>
      <c r="L278" s="11"/>
      <c r="M278" s="11"/>
      <c r="N278" s="12"/>
      <c r="O278" s="13"/>
      <c r="P278" s="14"/>
      <c r="Q278" s="7"/>
      <c r="R278" s="1" t="str">
        <f t="shared" si="43"/>
        <v/>
      </c>
      <c r="S278" s="1" t="str">
        <f t="shared" si="44"/>
        <v xml:space="preserve">    </v>
      </c>
      <c r="T278" s="1" t="str">
        <f t="shared" si="45"/>
        <v xml:space="preserve">    </v>
      </c>
    </row>
    <row r="279" spans="1:20" ht="15" customHeight="1">
      <c r="A279" s="4" t="str">
        <f t="shared" si="42"/>
        <v/>
      </c>
      <c r="B279" s="11"/>
      <c r="C279" s="23"/>
      <c r="D279" s="5"/>
      <c r="E279" s="21"/>
      <c r="F279" s="21"/>
      <c r="G279" s="6"/>
      <c r="H279" s="7"/>
      <c r="I279" s="6"/>
      <c r="J279" s="6"/>
      <c r="K279" s="11"/>
      <c r="L279" s="11"/>
      <c r="M279" s="11"/>
      <c r="N279" s="12"/>
      <c r="O279" s="13"/>
      <c r="P279" s="14"/>
      <c r="Q279" s="7"/>
      <c r="R279" s="1" t="str">
        <f t="shared" si="43"/>
        <v/>
      </c>
      <c r="S279" s="1" t="str">
        <f t="shared" si="44"/>
        <v xml:space="preserve">    </v>
      </c>
      <c r="T279" s="1" t="str">
        <f t="shared" si="45"/>
        <v xml:space="preserve">    </v>
      </c>
    </row>
    <row r="280" spans="1:20" ht="15" customHeight="1">
      <c r="A280" s="4" t="str">
        <f t="shared" si="42"/>
        <v/>
      </c>
      <c r="B280" s="11"/>
      <c r="C280" s="23"/>
      <c r="D280" s="5"/>
      <c r="E280" s="21"/>
      <c r="F280" s="21"/>
      <c r="G280" s="6"/>
      <c r="H280" s="7"/>
      <c r="I280" s="6"/>
      <c r="J280" s="6"/>
      <c r="K280" s="11"/>
      <c r="L280" s="11"/>
      <c r="M280" s="11"/>
      <c r="N280" s="12"/>
      <c r="O280" s="13"/>
      <c r="P280" s="14"/>
      <c r="Q280" s="7"/>
      <c r="R280" s="1" t="str">
        <f t="shared" si="43"/>
        <v/>
      </c>
      <c r="S280" s="1" t="str">
        <f t="shared" si="44"/>
        <v xml:space="preserve">    </v>
      </c>
      <c r="T280" s="1" t="str">
        <f t="shared" si="45"/>
        <v xml:space="preserve">    </v>
      </c>
    </row>
    <row r="281" spans="1:20" ht="15" customHeight="1">
      <c r="A281" s="4" t="str">
        <f t="shared" ref="A281:A303" si="46">IF(OR(D281="",E281="",F281=""),"",TEXT(C281,"000")&amp;D281&amp;TEXT(E281,"00")&amp;TEXT(F281,"00"))</f>
        <v/>
      </c>
      <c r="B281" s="11"/>
      <c r="C281" s="23"/>
      <c r="D281" s="5"/>
      <c r="E281" s="21"/>
      <c r="F281" s="21"/>
      <c r="G281" s="6"/>
      <c r="H281" s="7"/>
      <c r="I281" s="6"/>
      <c r="J281" s="6"/>
      <c r="K281" s="11"/>
      <c r="L281" s="11"/>
      <c r="M281" s="11"/>
      <c r="N281" s="12"/>
      <c r="O281" s="13"/>
      <c r="P281" s="14"/>
      <c r="Q281" s="7"/>
      <c r="R281" s="1" t="str">
        <f t="shared" si="43"/>
        <v/>
      </c>
      <c r="S281" s="1" t="str">
        <f t="shared" si="44"/>
        <v xml:space="preserve">    </v>
      </c>
      <c r="T281" s="1" t="str">
        <f t="shared" si="45"/>
        <v xml:space="preserve">    </v>
      </c>
    </row>
    <row r="282" spans="1:20" ht="15" customHeight="1">
      <c r="A282" s="4" t="str">
        <f t="shared" si="46"/>
        <v/>
      </c>
      <c r="B282" s="11"/>
      <c r="C282" s="23"/>
      <c r="D282" s="5"/>
      <c r="E282" s="21"/>
      <c r="F282" s="21"/>
      <c r="G282" s="6"/>
      <c r="H282" s="7"/>
      <c r="I282" s="6"/>
      <c r="J282" s="6"/>
      <c r="K282" s="11"/>
      <c r="L282" s="11"/>
      <c r="M282" s="11"/>
      <c r="N282" s="12"/>
      <c r="O282" s="13"/>
      <c r="P282" s="14"/>
      <c r="Q282" s="7"/>
      <c r="R282" s="1" t="str">
        <f t="shared" si="43"/>
        <v/>
      </c>
      <c r="S282" s="1" t="str">
        <f t="shared" si="44"/>
        <v xml:space="preserve">    </v>
      </c>
      <c r="T282" s="1" t="str">
        <f t="shared" si="45"/>
        <v xml:space="preserve">    </v>
      </c>
    </row>
    <row r="283" spans="1:20" ht="15" customHeight="1">
      <c r="A283" s="4" t="str">
        <f t="shared" si="46"/>
        <v/>
      </c>
      <c r="B283" s="11"/>
      <c r="C283" s="23"/>
      <c r="D283" s="5"/>
      <c r="E283" s="21"/>
      <c r="F283" s="21"/>
      <c r="G283" s="6"/>
      <c r="H283" s="7"/>
      <c r="I283" s="6"/>
      <c r="J283" s="6"/>
      <c r="K283" s="11"/>
      <c r="L283" s="11"/>
      <c r="M283" s="11"/>
      <c r="N283" s="12"/>
      <c r="O283" s="13"/>
      <c r="P283" s="14"/>
      <c r="Q283" s="7"/>
      <c r="R283" s="1" t="str">
        <f t="shared" si="43"/>
        <v/>
      </c>
      <c r="S283" s="1" t="str">
        <f t="shared" si="44"/>
        <v xml:space="preserve">    </v>
      </c>
      <c r="T283" s="1" t="str">
        <f t="shared" si="45"/>
        <v xml:space="preserve">    </v>
      </c>
    </row>
    <row r="284" spans="1:20" ht="15" customHeight="1">
      <c r="A284" s="4" t="str">
        <f t="shared" si="46"/>
        <v/>
      </c>
      <c r="B284" s="11"/>
      <c r="C284" s="23"/>
      <c r="D284" s="5"/>
      <c r="E284" s="21"/>
      <c r="F284" s="21"/>
      <c r="G284" s="6"/>
      <c r="H284" s="7"/>
      <c r="I284" s="6"/>
      <c r="J284" s="6"/>
      <c r="K284" s="11"/>
      <c r="L284" s="11"/>
      <c r="M284" s="11"/>
      <c r="N284" s="12"/>
      <c r="O284" s="13"/>
      <c r="P284" s="14"/>
      <c r="Q284" s="7"/>
      <c r="R284" s="1" t="str">
        <f t="shared" si="43"/>
        <v/>
      </c>
      <c r="S284" s="1" t="str">
        <f t="shared" si="44"/>
        <v xml:space="preserve">    </v>
      </c>
      <c r="T284" s="1" t="str">
        <f t="shared" si="45"/>
        <v xml:space="preserve">    </v>
      </c>
    </row>
    <row r="285" spans="1:20" ht="15" customHeight="1">
      <c r="A285" s="4" t="str">
        <f t="shared" si="46"/>
        <v/>
      </c>
      <c r="B285" s="11"/>
      <c r="C285" s="23"/>
      <c r="D285" s="5"/>
      <c r="E285" s="21"/>
      <c r="F285" s="21"/>
      <c r="G285" s="6"/>
      <c r="H285" s="7"/>
      <c r="I285" s="6"/>
      <c r="J285" s="6"/>
      <c r="K285" s="11"/>
      <c r="L285" s="11"/>
      <c r="M285" s="11"/>
      <c r="N285" s="12"/>
      <c r="O285" s="13"/>
      <c r="P285" s="14"/>
      <c r="Q285" s="7"/>
      <c r="R285" s="1" t="str">
        <f t="shared" si="43"/>
        <v/>
      </c>
      <c r="S285" s="1" t="str">
        <f t="shared" si="44"/>
        <v xml:space="preserve">    </v>
      </c>
      <c r="T285" s="1" t="str">
        <f t="shared" si="45"/>
        <v xml:space="preserve">    </v>
      </c>
    </row>
    <row r="286" spans="1:20" ht="15" customHeight="1">
      <c r="A286" s="4" t="str">
        <f t="shared" si="46"/>
        <v/>
      </c>
      <c r="B286" s="15"/>
      <c r="C286" s="24"/>
      <c r="D286" s="16"/>
      <c r="E286" s="22"/>
      <c r="F286" s="22"/>
      <c r="G286" s="6"/>
      <c r="H286" s="7"/>
      <c r="I286" s="17"/>
      <c r="J286" s="17"/>
      <c r="K286" s="15"/>
      <c r="L286" s="15"/>
      <c r="M286" s="15"/>
      <c r="N286" s="12"/>
      <c r="O286" s="18"/>
      <c r="P286" s="19"/>
      <c r="Q286" s="20"/>
      <c r="R286" s="1" t="str">
        <f t="shared" si="43"/>
        <v/>
      </c>
      <c r="S286" s="1" t="str">
        <f t="shared" si="44"/>
        <v xml:space="preserve">    </v>
      </c>
      <c r="T286" s="1" t="str">
        <f t="shared" si="45"/>
        <v xml:space="preserve">    </v>
      </c>
    </row>
    <row r="287" spans="1:20" ht="15" customHeight="1">
      <c r="A287" s="4" t="str">
        <f t="shared" si="46"/>
        <v/>
      </c>
      <c r="B287" s="11"/>
      <c r="C287" s="23"/>
      <c r="D287" s="5"/>
      <c r="E287" s="21"/>
      <c r="F287" s="21"/>
      <c r="G287" s="6"/>
      <c r="H287" s="7"/>
      <c r="I287" s="6"/>
      <c r="J287" s="6"/>
      <c r="K287" s="11"/>
      <c r="L287" s="11"/>
      <c r="M287" s="11"/>
      <c r="N287" s="12"/>
      <c r="O287" s="13"/>
      <c r="P287" s="14"/>
      <c r="Q287" s="7"/>
      <c r="R287" s="1" t="str">
        <f t="shared" si="43"/>
        <v/>
      </c>
      <c r="S287" s="1" t="str">
        <f t="shared" si="44"/>
        <v xml:space="preserve">    </v>
      </c>
      <c r="T287" s="1" t="str">
        <f t="shared" si="45"/>
        <v xml:space="preserve">    </v>
      </c>
    </row>
    <row r="288" spans="1:20" ht="15" customHeight="1">
      <c r="A288" s="4" t="str">
        <f t="shared" si="46"/>
        <v/>
      </c>
      <c r="B288" s="11"/>
      <c r="C288" s="23"/>
      <c r="D288" s="5"/>
      <c r="E288" s="21"/>
      <c r="F288" s="21"/>
      <c r="G288" s="6"/>
      <c r="H288" s="7"/>
      <c r="I288" s="6"/>
      <c r="J288" s="6"/>
      <c r="K288" s="11"/>
      <c r="L288" s="11"/>
      <c r="M288" s="11"/>
      <c r="N288" s="12"/>
      <c r="O288" s="13"/>
      <c r="P288" s="14"/>
      <c r="Q288" s="7"/>
      <c r="R288" s="1" t="str">
        <f t="shared" si="43"/>
        <v/>
      </c>
      <c r="S288" s="1" t="str">
        <f t="shared" si="44"/>
        <v xml:space="preserve">    </v>
      </c>
      <c r="T288" s="1" t="str">
        <f t="shared" si="45"/>
        <v xml:space="preserve">    </v>
      </c>
    </row>
    <row r="289" spans="1:20" ht="15" customHeight="1">
      <c r="A289" s="4" t="str">
        <f t="shared" si="46"/>
        <v/>
      </c>
      <c r="B289" s="11"/>
      <c r="C289" s="23"/>
      <c r="D289" s="5"/>
      <c r="E289" s="21"/>
      <c r="F289" s="21"/>
      <c r="G289" s="6"/>
      <c r="H289" s="7"/>
      <c r="I289" s="6"/>
      <c r="J289" s="6"/>
      <c r="K289" s="11"/>
      <c r="L289" s="11"/>
      <c r="M289" s="11"/>
      <c r="N289" s="12"/>
      <c r="O289" s="13"/>
      <c r="P289" s="14"/>
      <c r="Q289" s="7"/>
      <c r="R289" s="1" t="str">
        <f t="shared" si="43"/>
        <v/>
      </c>
      <c r="S289" s="1" t="str">
        <f t="shared" si="44"/>
        <v xml:space="preserve">    </v>
      </c>
      <c r="T289" s="1" t="str">
        <f t="shared" si="45"/>
        <v xml:space="preserve">    </v>
      </c>
    </row>
    <row r="290" spans="1:20" ht="15" customHeight="1">
      <c r="A290" s="4" t="str">
        <f t="shared" si="46"/>
        <v/>
      </c>
      <c r="B290" s="11"/>
      <c r="C290" s="23"/>
      <c r="D290" s="5"/>
      <c r="E290" s="21"/>
      <c r="F290" s="21"/>
      <c r="G290" s="6"/>
      <c r="H290" s="7"/>
      <c r="I290" s="6"/>
      <c r="J290" s="6"/>
      <c r="K290" s="11"/>
      <c r="L290" s="11"/>
      <c r="M290" s="11"/>
      <c r="N290" s="12"/>
      <c r="O290" s="13"/>
      <c r="P290" s="14"/>
      <c r="Q290" s="7"/>
      <c r="R290" s="1" t="str">
        <f t="shared" si="43"/>
        <v/>
      </c>
      <c r="S290" s="1" t="str">
        <f t="shared" si="44"/>
        <v xml:space="preserve">    </v>
      </c>
      <c r="T290" s="1" t="str">
        <f t="shared" si="45"/>
        <v xml:space="preserve">    </v>
      </c>
    </row>
    <row r="291" spans="1:20" ht="15" customHeight="1">
      <c r="A291" s="4" t="str">
        <f t="shared" si="46"/>
        <v/>
      </c>
      <c r="B291" s="11"/>
      <c r="C291" s="23"/>
      <c r="D291" s="5"/>
      <c r="E291" s="21"/>
      <c r="F291" s="21"/>
      <c r="G291" s="6"/>
      <c r="H291" s="7"/>
      <c r="I291" s="6"/>
      <c r="J291" s="6"/>
      <c r="K291" s="11"/>
      <c r="L291" s="11"/>
      <c r="M291" s="11"/>
      <c r="N291" s="12"/>
      <c r="O291" s="13"/>
      <c r="P291" s="14"/>
      <c r="Q291" s="7"/>
      <c r="R291" s="1" t="str">
        <f t="shared" si="43"/>
        <v/>
      </c>
      <c r="S291" s="1" t="str">
        <f t="shared" si="44"/>
        <v xml:space="preserve">    </v>
      </c>
      <c r="T291" s="1" t="str">
        <f t="shared" si="45"/>
        <v xml:space="preserve">    </v>
      </c>
    </row>
    <row r="292" spans="1:20" ht="15" customHeight="1">
      <c r="A292" s="4" t="str">
        <f t="shared" si="46"/>
        <v/>
      </c>
      <c r="B292" s="11"/>
      <c r="C292" s="23"/>
      <c r="D292" s="5"/>
      <c r="E292" s="21"/>
      <c r="F292" s="21"/>
      <c r="G292" s="6"/>
      <c r="H292" s="7"/>
      <c r="I292" s="6"/>
      <c r="J292" s="6"/>
      <c r="K292" s="11"/>
      <c r="L292" s="11"/>
      <c r="M292" s="11"/>
      <c r="N292" s="12"/>
      <c r="O292" s="13"/>
      <c r="P292" s="14"/>
      <c r="Q292" s="7"/>
      <c r="R292" s="1" t="str">
        <f t="shared" si="43"/>
        <v/>
      </c>
      <c r="S292" s="1" t="str">
        <f t="shared" si="44"/>
        <v xml:space="preserve">    </v>
      </c>
      <c r="T292" s="1" t="str">
        <f t="shared" si="45"/>
        <v xml:space="preserve">    </v>
      </c>
    </row>
    <row r="293" spans="1:20" ht="15" customHeight="1">
      <c r="A293" s="4" t="str">
        <f t="shared" si="46"/>
        <v/>
      </c>
      <c r="B293" s="11"/>
      <c r="C293" s="23"/>
      <c r="D293" s="5"/>
      <c r="E293" s="21"/>
      <c r="F293" s="21"/>
      <c r="G293" s="6"/>
      <c r="H293" s="7"/>
      <c r="I293" s="6"/>
      <c r="J293" s="6"/>
      <c r="K293" s="11"/>
      <c r="L293" s="11"/>
      <c r="M293" s="11"/>
      <c r="N293" s="12"/>
      <c r="O293" s="13"/>
      <c r="P293" s="14"/>
      <c r="Q293" s="7"/>
      <c r="R293" s="1" t="str">
        <f t="shared" si="43"/>
        <v/>
      </c>
      <c r="S293" s="1" t="str">
        <f t="shared" si="44"/>
        <v xml:space="preserve">    </v>
      </c>
      <c r="T293" s="1" t="str">
        <f t="shared" si="45"/>
        <v xml:space="preserve">    </v>
      </c>
    </row>
    <row r="294" spans="1:20" ht="15" customHeight="1">
      <c r="A294" s="4" t="str">
        <f t="shared" si="46"/>
        <v/>
      </c>
      <c r="B294" s="11"/>
      <c r="C294" s="23"/>
      <c r="D294" s="5"/>
      <c r="E294" s="21"/>
      <c r="F294" s="21"/>
      <c r="G294" s="6"/>
      <c r="H294" s="7"/>
      <c r="I294" s="6"/>
      <c r="J294" s="6"/>
      <c r="K294" s="11"/>
      <c r="L294" s="11"/>
      <c r="M294" s="11"/>
      <c r="N294" s="12"/>
      <c r="O294" s="13"/>
      <c r="P294" s="14"/>
      <c r="Q294" s="7"/>
      <c r="R294" s="1" t="str">
        <f t="shared" si="43"/>
        <v/>
      </c>
      <c r="S294" s="1" t="str">
        <f t="shared" si="44"/>
        <v xml:space="preserve">    </v>
      </c>
      <c r="T294" s="1" t="str">
        <f t="shared" si="45"/>
        <v xml:space="preserve">    </v>
      </c>
    </row>
    <row r="295" spans="1:20" ht="15" customHeight="1">
      <c r="A295" s="4" t="str">
        <f t="shared" si="46"/>
        <v/>
      </c>
      <c r="B295" s="11"/>
      <c r="C295" s="23"/>
      <c r="D295" s="5"/>
      <c r="E295" s="21"/>
      <c r="F295" s="21"/>
      <c r="G295" s="6"/>
      <c r="H295" s="7"/>
      <c r="I295" s="6"/>
      <c r="J295" s="6"/>
      <c r="K295" s="11"/>
      <c r="L295" s="11"/>
      <c r="M295" s="11"/>
      <c r="N295" s="12"/>
      <c r="O295" s="13"/>
      <c r="P295" s="14"/>
      <c r="Q295" s="7"/>
      <c r="R295" s="1" t="str">
        <f t="shared" si="43"/>
        <v/>
      </c>
      <c r="S295" s="1" t="str">
        <f t="shared" si="44"/>
        <v xml:space="preserve">    </v>
      </c>
      <c r="T295" s="1" t="str">
        <f t="shared" si="45"/>
        <v xml:space="preserve">    </v>
      </c>
    </row>
    <row r="296" spans="1:20" ht="15" customHeight="1">
      <c r="A296" s="4" t="str">
        <f t="shared" si="46"/>
        <v/>
      </c>
      <c r="B296" s="11"/>
      <c r="C296" s="23"/>
      <c r="D296" s="5"/>
      <c r="E296" s="21"/>
      <c r="F296" s="21"/>
      <c r="G296" s="6"/>
      <c r="H296" s="7"/>
      <c r="I296" s="6"/>
      <c r="J296" s="6"/>
      <c r="K296" s="11"/>
      <c r="L296" s="11"/>
      <c r="M296" s="11"/>
      <c r="N296" s="12"/>
      <c r="O296" s="13"/>
      <c r="P296" s="14"/>
      <c r="Q296" s="7"/>
      <c r="R296" s="1" t="str">
        <f t="shared" si="43"/>
        <v/>
      </c>
      <c r="S296" s="1" t="str">
        <f t="shared" si="44"/>
        <v xml:space="preserve">    </v>
      </c>
      <c r="T296" s="1" t="str">
        <f t="shared" si="45"/>
        <v xml:space="preserve">    </v>
      </c>
    </row>
    <row r="297" spans="1:20" ht="15" customHeight="1">
      <c r="A297" s="4" t="str">
        <f t="shared" si="46"/>
        <v/>
      </c>
      <c r="B297" s="11"/>
      <c r="C297" s="23"/>
      <c r="D297" s="5"/>
      <c r="E297" s="21"/>
      <c r="F297" s="21"/>
      <c r="G297" s="6"/>
      <c r="H297" s="7"/>
      <c r="I297" s="6"/>
      <c r="J297" s="6"/>
      <c r="K297" s="11"/>
      <c r="L297" s="11"/>
      <c r="M297" s="11"/>
      <c r="N297" s="12"/>
      <c r="O297" s="13"/>
      <c r="P297" s="14"/>
      <c r="Q297" s="7"/>
      <c r="R297" s="1" t="str">
        <f t="shared" si="43"/>
        <v/>
      </c>
      <c r="S297" s="1" t="str">
        <f t="shared" si="44"/>
        <v xml:space="preserve">    </v>
      </c>
      <c r="T297" s="1" t="str">
        <f t="shared" si="45"/>
        <v xml:space="preserve">    </v>
      </c>
    </row>
    <row r="298" spans="1:20" ht="15" customHeight="1">
      <c r="A298" s="4" t="str">
        <f t="shared" si="46"/>
        <v/>
      </c>
      <c r="B298" s="11"/>
      <c r="C298" s="23"/>
      <c r="D298" s="5"/>
      <c r="E298" s="21"/>
      <c r="F298" s="21"/>
      <c r="G298" s="6"/>
      <c r="H298" s="7"/>
      <c r="I298" s="6"/>
      <c r="J298" s="6"/>
      <c r="K298" s="11"/>
      <c r="L298" s="11"/>
      <c r="M298" s="11"/>
      <c r="N298" s="12"/>
      <c r="O298" s="13"/>
      <c r="P298" s="14"/>
      <c r="Q298" s="7"/>
      <c r="R298" s="1" t="str">
        <f t="shared" si="43"/>
        <v/>
      </c>
      <c r="S298" s="1" t="str">
        <f t="shared" si="44"/>
        <v xml:space="preserve">    </v>
      </c>
      <c r="T298" s="1" t="str">
        <f t="shared" si="45"/>
        <v xml:space="preserve">    </v>
      </c>
    </row>
    <row r="299" spans="1:20" ht="15" customHeight="1">
      <c r="A299" s="4" t="str">
        <f t="shared" si="46"/>
        <v/>
      </c>
      <c r="B299" s="11"/>
      <c r="C299" s="23"/>
      <c r="D299" s="5"/>
      <c r="E299" s="21"/>
      <c r="F299" s="21"/>
      <c r="G299" s="6"/>
      <c r="H299" s="7"/>
      <c r="I299" s="6"/>
      <c r="J299" s="6"/>
      <c r="K299" s="11"/>
      <c r="L299" s="11"/>
      <c r="M299" s="11"/>
      <c r="N299" s="12"/>
      <c r="O299" s="13"/>
      <c r="P299" s="14"/>
      <c r="Q299" s="7"/>
      <c r="R299" s="1" t="str">
        <f t="shared" si="43"/>
        <v/>
      </c>
      <c r="S299" s="1" t="str">
        <f t="shared" si="44"/>
        <v xml:space="preserve">    </v>
      </c>
      <c r="T299" s="1" t="str">
        <f t="shared" si="45"/>
        <v xml:space="preserve">    </v>
      </c>
    </row>
    <row r="300" spans="1:20" ht="15" customHeight="1">
      <c r="A300" s="4" t="str">
        <f t="shared" si="46"/>
        <v/>
      </c>
      <c r="B300" s="11"/>
      <c r="C300" s="23"/>
      <c r="D300" s="5"/>
      <c r="E300" s="21"/>
      <c r="F300" s="21"/>
      <c r="G300" s="6"/>
      <c r="H300" s="7"/>
      <c r="I300" s="6"/>
      <c r="J300" s="6"/>
      <c r="K300" s="11"/>
      <c r="L300" s="11"/>
      <c r="M300" s="11"/>
      <c r="N300" s="12"/>
      <c r="O300" s="13"/>
      <c r="P300" s="14"/>
      <c r="Q300" s="7"/>
      <c r="R300" s="1" t="str">
        <f t="shared" si="43"/>
        <v/>
      </c>
      <c r="S300" s="1" t="str">
        <f t="shared" si="44"/>
        <v xml:space="preserve">    </v>
      </c>
      <c r="T300" s="1" t="str">
        <f t="shared" si="45"/>
        <v xml:space="preserve">    </v>
      </c>
    </row>
    <row r="301" spans="1:20" ht="15" customHeight="1">
      <c r="A301" s="4" t="str">
        <f t="shared" si="46"/>
        <v/>
      </c>
      <c r="B301" s="11"/>
      <c r="C301" s="23"/>
      <c r="D301" s="5"/>
      <c r="E301" s="21"/>
      <c r="F301" s="21"/>
      <c r="G301" s="6"/>
      <c r="H301" s="7"/>
      <c r="I301" s="6"/>
      <c r="J301" s="6"/>
      <c r="K301" s="11"/>
      <c r="L301" s="11"/>
      <c r="M301" s="11"/>
      <c r="N301" s="12"/>
      <c r="O301" s="13"/>
      <c r="P301" s="14"/>
      <c r="Q301" s="7"/>
      <c r="R301" s="1" t="str">
        <f t="shared" si="43"/>
        <v/>
      </c>
      <c r="S301" s="1" t="str">
        <f t="shared" si="44"/>
        <v xml:space="preserve">    </v>
      </c>
      <c r="T301" s="1" t="str">
        <f t="shared" si="45"/>
        <v xml:space="preserve">    </v>
      </c>
    </row>
    <row r="302" spans="1:20" ht="15" customHeight="1">
      <c r="A302" s="4" t="str">
        <f t="shared" si="46"/>
        <v/>
      </c>
      <c r="B302" s="11"/>
      <c r="C302" s="23"/>
      <c r="D302" s="5"/>
      <c r="E302" s="21"/>
      <c r="F302" s="21"/>
      <c r="G302" s="6"/>
      <c r="H302" s="7"/>
      <c r="I302" s="6"/>
      <c r="J302" s="6"/>
      <c r="K302" s="11"/>
      <c r="L302" s="11"/>
      <c r="M302" s="11"/>
      <c r="N302" s="12"/>
      <c r="O302" s="13"/>
      <c r="P302" s="14"/>
      <c r="Q302" s="7"/>
      <c r="R302" s="1" t="str">
        <f t="shared" si="43"/>
        <v/>
      </c>
      <c r="S302" s="1" t="str">
        <f t="shared" si="44"/>
        <v xml:space="preserve">    </v>
      </c>
      <c r="T302" s="1" t="str">
        <f t="shared" si="45"/>
        <v xml:space="preserve">    </v>
      </c>
    </row>
    <row r="303" spans="1:20" ht="15" customHeight="1">
      <c r="A303" s="4" t="str">
        <f t="shared" si="46"/>
        <v/>
      </c>
      <c r="B303" s="15"/>
      <c r="C303" s="24"/>
      <c r="D303" s="16"/>
      <c r="E303" s="22"/>
      <c r="F303" s="22"/>
      <c r="G303" s="6"/>
      <c r="H303" s="7"/>
      <c r="I303" s="17"/>
      <c r="J303" s="17"/>
      <c r="K303" s="15"/>
      <c r="L303" s="15"/>
      <c r="M303" s="15"/>
      <c r="N303" s="12"/>
      <c r="O303" s="18"/>
      <c r="P303" s="19"/>
      <c r="Q303" s="20"/>
      <c r="R303" s="1" t="str">
        <f t="shared" si="43"/>
        <v/>
      </c>
      <c r="S303" s="1" t="str">
        <f t="shared" si="44"/>
        <v xml:space="preserve">    </v>
      </c>
      <c r="T303" s="1" t="str">
        <f t="shared" si="45"/>
        <v xml:space="preserve">    </v>
      </c>
    </row>
  </sheetData>
  <mergeCells count="18">
    <mergeCell ref="A4:A6"/>
    <mergeCell ref="F5:F6"/>
    <mergeCell ref="B4:C4"/>
    <mergeCell ref="B5:B6"/>
    <mergeCell ref="C5:C6"/>
    <mergeCell ref="D4:H4"/>
    <mergeCell ref="D5:D6"/>
    <mergeCell ref="G5:G6"/>
    <mergeCell ref="H5:H6"/>
    <mergeCell ref="E5:E6"/>
    <mergeCell ref="Q4:Q6"/>
    <mergeCell ref="I4:I6"/>
    <mergeCell ref="J4:J6"/>
    <mergeCell ref="K4:K6"/>
    <mergeCell ref="N4:N6"/>
    <mergeCell ref="O4:P6"/>
    <mergeCell ref="L4:L6"/>
    <mergeCell ref="M4:M6"/>
  </mergeCells>
  <phoneticPr fontId="1"/>
  <conditionalFormatting sqref="A7:A303">
    <cfRule type="duplicateValues" dxfId="74" priority="1"/>
  </conditionalFormatting>
  <dataValidations count="4">
    <dataValidation type="list" allowBlank="1" showInputMessage="1" showErrorMessage="1" sqref="G7:G303" xr:uid="{00000000-0002-0000-0000-000000000000}">
      <formula1>$W$7:$W$20</formula1>
    </dataValidation>
    <dataValidation type="list" allowBlank="1" showInputMessage="1" showErrorMessage="1" sqref="H7:H303" xr:uid="{00000000-0002-0000-0000-000001000000}">
      <formula1>$X$7:$X$23</formula1>
    </dataValidation>
    <dataValidation type="list" allowBlank="1" showInputMessage="1" showErrorMessage="1" sqref="N7:N303" xr:uid="{00000000-0002-0000-0000-000002000000}">
      <formula1>$U$7:$U$15</formula1>
    </dataValidation>
    <dataValidation imeMode="off" allowBlank="1" showInputMessage="1" showErrorMessage="1" sqref="C7:F303" xr:uid="{00000000-0002-0000-00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orientation="landscape" r:id="rId1"/>
  <headerFooter>
    <oddFooter>&amp;C&amp;"HG丸ｺﾞｼｯｸM-PRO,標準"&amp;10三 原 市 水 道 部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70C0"/>
  </sheetPr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800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013H0201</v>
      </c>
      <c r="B7" s="5" t="s">
        <v>277</v>
      </c>
      <c r="C7" s="21">
        <v>2</v>
      </c>
      <c r="D7" s="21">
        <v>1</v>
      </c>
      <c r="E7" s="6" t="s">
        <v>671</v>
      </c>
      <c r="F7" s="7" t="s">
        <v>27</v>
      </c>
      <c r="G7" s="6" t="s">
        <v>801</v>
      </c>
      <c r="H7" s="6" t="s">
        <v>2571</v>
      </c>
      <c r="I7" s="6" t="s">
        <v>689</v>
      </c>
      <c r="J7" s="6" t="s">
        <v>2526</v>
      </c>
      <c r="K7" s="6"/>
      <c r="L7" s="12" t="s">
        <v>239</v>
      </c>
      <c r="M7" s="13"/>
      <c r="N7" s="14"/>
      <c r="O7" s="7"/>
      <c r="P7" s="6" t="s">
        <v>802</v>
      </c>
      <c r="Q7" s="63">
        <f t="shared" ref="Q7:Q70" si="1">IF(P7="","",VLOOKUP(P7,$Z$7:$AA$68,2,FALSE))</f>
        <v>13</v>
      </c>
      <c r="R7" s="1" t="str">
        <f t="shared" ref="R7:R70" si="2">A7</f>
        <v>013H0201</v>
      </c>
      <c r="S7" s="1" t="str">
        <f t="shared" ref="S7:S70" si="3">""&amp;L7&amp;"  "&amp;M7&amp;"  "&amp;N7&amp;""</f>
        <v xml:space="preserve">JWWA認証    </v>
      </c>
      <c r="T7" s="1" t="str">
        <f t="shared" ref="T7:T70" si="4">S7</f>
        <v xml:space="preserve">JWWA認証    </v>
      </c>
      <c r="U7" s="2" t="s">
        <v>80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013H0202</v>
      </c>
      <c r="B8" s="5" t="s">
        <v>2685</v>
      </c>
      <c r="C8" s="21">
        <v>2</v>
      </c>
      <c r="D8" s="21">
        <v>2</v>
      </c>
      <c r="E8" s="6" t="s">
        <v>671</v>
      </c>
      <c r="F8" s="7" t="s">
        <v>27</v>
      </c>
      <c r="G8" s="6" t="s">
        <v>803</v>
      </c>
      <c r="H8" s="6" t="s">
        <v>2686</v>
      </c>
      <c r="I8" s="6" t="s">
        <v>2687</v>
      </c>
      <c r="J8" s="6" t="s">
        <v>2526</v>
      </c>
      <c r="K8" s="6"/>
      <c r="L8" s="12" t="s">
        <v>239</v>
      </c>
      <c r="M8" s="13"/>
      <c r="N8" s="14"/>
      <c r="O8" s="7"/>
      <c r="P8" s="6" t="s">
        <v>802</v>
      </c>
      <c r="Q8" s="63">
        <f t="shared" si="1"/>
        <v>13</v>
      </c>
      <c r="R8" s="1" t="str">
        <f t="shared" si="2"/>
        <v>013H0202</v>
      </c>
      <c r="S8" s="1" t="str">
        <f t="shared" si="3"/>
        <v xml:space="preserve">JWWA認証    </v>
      </c>
      <c r="T8" s="1" t="str">
        <f t="shared" si="4"/>
        <v xml:space="preserve">JWWA認証    </v>
      </c>
      <c r="U8" s="2" t="s">
        <v>2688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013H0203</v>
      </c>
      <c r="B9" s="5" t="s">
        <v>2685</v>
      </c>
      <c r="C9" s="21">
        <v>2</v>
      </c>
      <c r="D9" s="21">
        <v>3</v>
      </c>
      <c r="E9" s="6" t="s">
        <v>671</v>
      </c>
      <c r="F9" s="7" t="s">
        <v>27</v>
      </c>
      <c r="G9" s="6" t="s">
        <v>804</v>
      </c>
      <c r="H9" s="6" t="s">
        <v>2689</v>
      </c>
      <c r="I9" s="6" t="s">
        <v>2687</v>
      </c>
      <c r="J9" s="6" t="s">
        <v>2526</v>
      </c>
      <c r="K9" s="6"/>
      <c r="L9" s="12" t="s">
        <v>239</v>
      </c>
      <c r="M9" s="13"/>
      <c r="N9" s="14"/>
      <c r="O9" s="7"/>
      <c r="P9" s="6" t="s">
        <v>802</v>
      </c>
      <c r="Q9" s="63">
        <f t="shared" si="1"/>
        <v>13</v>
      </c>
      <c r="R9" s="1" t="str">
        <f t="shared" si="2"/>
        <v>013H0203</v>
      </c>
      <c r="S9" s="1" t="str">
        <f t="shared" si="3"/>
        <v xml:space="preserve">JWWA認証    </v>
      </c>
      <c r="T9" s="1" t="str">
        <f t="shared" si="4"/>
        <v xml:space="preserve">JWWA認証    </v>
      </c>
      <c r="U9" s="2" t="s">
        <v>2690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87" t="str">
        <f t="shared" si="0"/>
        <v>013H0204</v>
      </c>
      <c r="B10" s="5" t="s">
        <v>2685</v>
      </c>
      <c r="C10" s="21">
        <v>2</v>
      </c>
      <c r="D10" s="21">
        <v>4</v>
      </c>
      <c r="E10" s="6" t="s">
        <v>671</v>
      </c>
      <c r="F10" s="7" t="s">
        <v>27</v>
      </c>
      <c r="G10" s="6" t="s">
        <v>805</v>
      </c>
      <c r="H10" s="6" t="s">
        <v>2691</v>
      </c>
      <c r="I10" s="6" t="s">
        <v>2687</v>
      </c>
      <c r="J10" s="6" t="s">
        <v>2526</v>
      </c>
      <c r="K10" s="6"/>
      <c r="L10" s="12" t="s">
        <v>239</v>
      </c>
      <c r="M10" s="13"/>
      <c r="N10" s="14"/>
      <c r="O10" s="7"/>
      <c r="P10" s="6" t="s">
        <v>802</v>
      </c>
      <c r="Q10" s="63">
        <f t="shared" si="1"/>
        <v>13</v>
      </c>
      <c r="R10" s="1" t="str">
        <f t="shared" si="2"/>
        <v>013H0204</v>
      </c>
      <c r="S10" s="1" t="str">
        <f t="shared" si="3"/>
        <v xml:space="preserve">JWWA認証    </v>
      </c>
      <c r="T10" s="1" t="str">
        <f t="shared" si="4"/>
        <v xml:space="preserve">JWWA認証    </v>
      </c>
      <c r="U10" s="2" t="s">
        <v>2692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87" t="str">
        <f t="shared" si="0"/>
        <v>013H0205</v>
      </c>
      <c r="B11" s="5" t="s">
        <v>2685</v>
      </c>
      <c r="C11" s="21">
        <v>2</v>
      </c>
      <c r="D11" s="21">
        <v>5</v>
      </c>
      <c r="E11" s="6" t="s">
        <v>671</v>
      </c>
      <c r="F11" s="7" t="s">
        <v>27</v>
      </c>
      <c r="G11" s="6" t="s">
        <v>806</v>
      </c>
      <c r="H11" s="6" t="s">
        <v>807</v>
      </c>
      <c r="I11" s="6" t="s">
        <v>2687</v>
      </c>
      <c r="J11" s="6" t="s">
        <v>2526</v>
      </c>
      <c r="K11" s="6"/>
      <c r="L11" s="12" t="s">
        <v>239</v>
      </c>
      <c r="M11" s="13"/>
      <c r="N11" s="14"/>
      <c r="O11" s="7"/>
      <c r="P11" s="6" t="s">
        <v>802</v>
      </c>
      <c r="Q11" s="63">
        <f t="shared" si="1"/>
        <v>13</v>
      </c>
      <c r="R11" s="1" t="str">
        <f t="shared" si="2"/>
        <v>013H0205</v>
      </c>
      <c r="S11" s="1" t="str">
        <f t="shared" si="3"/>
        <v xml:space="preserve">JWWA認証    </v>
      </c>
      <c r="T11" s="1" t="str">
        <f t="shared" si="4"/>
        <v xml:space="preserve">JWWA認証    </v>
      </c>
      <c r="U11" s="2" t="s">
        <v>2693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87" t="str">
        <f t="shared" si="0"/>
        <v>013H0206</v>
      </c>
      <c r="B12" s="5" t="s">
        <v>2685</v>
      </c>
      <c r="C12" s="21">
        <v>2</v>
      </c>
      <c r="D12" s="21">
        <v>6</v>
      </c>
      <c r="E12" s="6" t="s">
        <v>671</v>
      </c>
      <c r="F12" s="7" t="s">
        <v>27</v>
      </c>
      <c r="G12" s="6" t="s">
        <v>2694</v>
      </c>
      <c r="H12" s="6" t="s">
        <v>2695</v>
      </c>
      <c r="I12" s="6" t="s">
        <v>2696</v>
      </c>
      <c r="J12" s="6" t="s">
        <v>2526</v>
      </c>
      <c r="K12" s="6"/>
      <c r="L12" s="12" t="s">
        <v>239</v>
      </c>
      <c r="M12" s="13"/>
      <c r="N12" s="14"/>
      <c r="O12" s="7"/>
      <c r="P12" s="6" t="s">
        <v>802</v>
      </c>
      <c r="Q12" s="63">
        <f t="shared" si="1"/>
        <v>13</v>
      </c>
      <c r="R12" s="1" t="str">
        <f t="shared" si="2"/>
        <v>013H0206</v>
      </c>
      <c r="S12" s="1" t="str">
        <f t="shared" si="3"/>
        <v xml:space="preserve">JWWA認証    </v>
      </c>
      <c r="T12" s="1" t="str">
        <f t="shared" si="4"/>
        <v xml:space="preserve">JWWA認証    </v>
      </c>
      <c r="U12" s="2" t="s">
        <v>2697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87" t="str">
        <f t="shared" si="0"/>
        <v>013H0207</v>
      </c>
      <c r="B13" s="5" t="s">
        <v>2685</v>
      </c>
      <c r="C13" s="21">
        <v>2</v>
      </c>
      <c r="D13" s="21">
        <v>7</v>
      </c>
      <c r="E13" s="6" t="s">
        <v>671</v>
      </c>
      <c r="F13" s="7" t="s">
        <v>27</v>
      </c>
      <c r="G13" s="6" t="s">
        <v>808</v>
      </c>
      <c r="H13" s="6" t="s">
        <v>809</v>
      </c>
      <c r="I13" s="6" t="s">
        <v>2687</v>
      </c>
      <c r="J13" s="6" t="s">
        <v>2526</v>
      </c>
      <c r="K13" s="6"/>
      <c r="L13" s="12" t="s">
        <v>239</v>
      </c>
      <c r="M13" s="13"/>
      <c r="N13" s="14"/>
      <c r="O13" s="7"/>
      <c r="P13" s="6" t="s">
        <v>802</v>
      </c>
      <c r="Q13" s="63">
        <f t="shared" si="1"/>
        <v>13</v>
      </c>
      <c r="R13" s="1" t="str">
        <f t="shared" si="2"/>
        <v>013H0207</v>
      </c>
      <c r="S13" s="1" t="str">
        <f t="shared" si="3"/>
        <v xml:space="preserve">JWWA認証    </v>
      </c>
      <c r="T13" s="1" t="str">
        <f t="shared" si="4"/>
        <v xml:space="preserve">JWWA認証    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399</v>
      </c>
      <c r="AA13" s="67">
        <v>9</v>
      </c>
    </row>
    <row r="14" spans="1:27" ht="15" customHeight="1">
      <c r="A14" s="87" t="str">
        <f t="shared" si="0"/>
        <v>013H0208</v>
      </c>
      <c r="B14" s="5" t="s">
        <v>2685</v>
      </c>
      <c r="C14" s="21">
        <v>2</v>
      </c>
      <c r="D14" s="21">
        <v>8</v>
      </c>
      <c r="E14" s="6" t="s">
        <v>671</v>
      </c>
      <c r="F14" s="7" t="s">
        <v>27</v>
      </c>
      <c r="G14" s="6" t="s">
        <v>810</v>
      </c>
      <c r="H14" s="6" t="s">
        <v>811</v>
      </c>
      <c r="I14" s="6" t="s">
        <v>2687</v>
      </c>
      <c r="J14" s="6" t="s">
        <v>2526</v>
      </c>
      <c r="K14" s="6"/>
      <c r="L14" s="12" t="s">
        <v>239</v>
      </c>
      <c r="M14" s="13"/>
      <c r="N14" s="14"/>
      <c r="O14" s="7"/>
      <c r="P14" s="6" t="s">
        <v>802</v>
      </c>
      <c r="Q14" s="63">
        <f t="shared" si="1"/>
        <v>13</v>
      </c>
      <c r="R14" s="1" t="str">
        <f t="shared" si="2"/>
        <v>013H0208</v>
      </c>
      <c r="S14" s="1" t="str">
        <f t="shared" si="3"/>
        <v xml:space="preserve">JWWA認証    </v>
      </c>
      <c r="T14" s="1" t="str">
        <f t="shared" si="4"/>
        <v xml:space="preserve">JWWA認証    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013H0209</v>
      </c>
      <c r="B15" s="5" t="s">
        <v>2685</v>
      </c>
      <c r="C15" s="21">
        <v>2</v>
      </c>
      <c r="D15" s="21">
        <v>9</v>
      </c>
      <c r="E15" s="6" t="s">
        <v>671</v>
      </c>
      <c r="F15" s="7" t="s">
        <v>27</v>
      </c>
      <c r="G15" s="6" t="s">
        <v>2698</v>
      </c>
      <c r="H15" s="6" t="s">
        <v>2699</v>
      </c>
      <c r="I15" s="6" t="s">
        <v>2700</v>
      </c>
      <c r="J15" s="6" t="s">
        <v>2526</v>
      </c>
      <c r="K15" s="6"/>
      <c r="L15" s="12" t="s">
        <v>239</v>
      </c>
      <c r="M15" s="13"/>
      <c r="N15" s="14"/>
      <c r="O15" s="7"/>
      <c r="P15" s="6" t="s">
        <v>802</v>
      </c>
      <c r="Q15" s="63">
        <f t="shared" si="1"/>
        <v>13</v>
      </c>
      <c r="R15" s="1" t="str">
        <f t="shared" si="2"/>
        <v>013H0209</v>
      </c>
      <c r="S15" s="1" t="str">
        <f t="shared" si="3"/>
        <v xml:space="preserve">JWWA認証    </v>
      </c>
      <c r="T15" s="1" t="str">
        <f t="shared" si="4"/>
        <v xml:space="preserve">JWWA認証    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87" t="str">
        <f t="shared" si="0"/>
        <v>013H0210</v>
      </c>
      <c r="B16" s="5" t="s">
        <v>2685</v>
      </c>
      <c r="C16" s="21">
        <v>2</v>
      </c>
      <c r="D16" s="21">
        <v>10</v>
      </c>
      <c r="E16" s="6" t="s">
        <v>671</v>
      </c>
      <c r="F16" s="7" t="s">
        <v>27</v>
      </c>
      <c r="G16" s="6" t="s">
        <v>812</v>
      </c>
      <c r="H16" s="6" t="s">
        <v>813</v>
      </c>
      <c r="I16" s="6" t="s">
        <v>2687</v>
      </c>
      <c r="J16" s="6" t="s">
        <v>2526</v>
      </c>
      <c r="K16" s="6"/>
      <c r="L16" s="12" t="s">
        <v>239</v>
      </c>
      <c r="M16" s="13"/>
      <c r="N16" s="14"/>
      <c r="O16" s="7"/>
      <c r="P16" s="6" t="s">
        <v>802</v>
      </c>
      <c r="Q16" s="63">
        <f t="shared" si="1"/>
        <v>13</v>
      </c>
      <c r="R16" s="1" t="str">
        <f t="shared" si="2"/>
        <v>013H0210</v>
      </c>
      <c r="S16" s="1" t="str">
        <f t="shared" si="3"/>
        <v xml:space="preserve">JWWA認証    </v>
      </c>
      <c r="T16" s="1" t="str">
        <f t="shared" si="4"/>
        <v xml:space="preserve">JWWA認証    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87" t="str">
        <f t="shared" si="0"/>
        <v>013H0211</v>
      </c>
      <c r="B17" s="5" t="s">
        <v>2685</v>
      </c>
      <c r="C17" s="21">
        <v>2</v>
      </c>
      <c r="D17" s="21">
        <v>11</v>
      </c>
      <c r="E17" s="6" t="s">
        <v>671</v>
      </c>
      <c r="F17" s="7" t="s">
        <v>27</v>
      </c>
      <c r="G17" s="6" t="s">
        <v>814</v>
      </c>
      <c r="H17" s="6" t="s">
        <v>2701</v>
      </c>
      <c r="I17" s="6" t="s">
        <v>2702</v>
      </c>
      <c r="J17" s="6" t="s">
        <v>2526</v>
      </c>
      <c r="K17" s="6"/>
      <c r="L17" s="12" t="s">
        <v>239</v>
      </c>
      <c r="M17" s="13"/>
      <c r="N17" s="14"/>
      <c r="O17" s="7"/>
      <c r="P17" s="6" t="s">
        <v>802</v>
      </c>
      <c r="Q17" s="63">
        <f t="shared" si="1"/>
        <v>13</v>
      </c>
      <c r="R17" s="1" t="str">
        <f t="shared" si="2"/>
        <v>013H0211</v>
      </c>
      <c r="S17" s="1" t="str">
        <f t="shared" si="3"/>
        <v xml:space="preserve">JWWA認証    </v>
      </c>
      <c r="T17" s="1" t="str">
        <f t="shared" si="4"/>
        <v xml:space="preserve">JWWA認証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87" t="str">
        <f t="shared" si="0"/>
        <v>013H0212</v>
      </c>
      <c r="B18" s="5" t="s">
        <v>277</v>
      </c>
      <c r="C18" s="21">
        <v>2</v>
      </c>
      <c r="D18" s="21">
        <v>12</v>
      </c>
      <c r="E18" s="6" t="s">
        <v>671</v>
      </c>
      <c r="F18" s="7" t="s">
        <v>27</v>
      </c>
      <c r="G18" s="6" t="s">
        <v>816</v>
      </c>
      <c r="H18" s="6" t="s">
        <v>2703</v>
      </c>
      <c r="I18" s="6" t="s">
        <v>815</v>
      </c>
      <c r="J18" s="6" t="s">
        <v>2526</v>
      </c>
      <c r="K18" s="6"/>
      <c r="L18" s="12" t="s">
        <v>239</v>
      </c>
      <c r="M18" s="13"/>
      <c r="N18" s="14"/>
      <c r="O18" s="7"/>
      <c r="P18" s="6" t="s">
        <v>802</v>
      </c>
      <c r="Q18" s="63">
        <f t="shared" si="1"/>
        <v>13</v>
      </c>
      <c r="R18" s="1" t="str">
        <f t="shared" si="2"/>
        <v>013H0212</v>
      </c>
      <c r="S18" s="1" t="str">
        <f t="shared" si="3"/>
        <v xml:space="preserve">JWWA認証    </v>
      </c>
      <c r="T18" s="1" t="str">
        <f t="shared" si="4"/>
        <v xml:space="preserve">JWWA認証    </v>
      </c>
      <c r="V18" s="2">
        <v>12</v>
      </c>
      <c r="W18" s="1" t="s">
        <v>17</v>
      </c>
      <c r="X18" s="1" t="s">
        <v>37</v>
      </c>
      <c r="Z18" s="1" t="s">
        <v>3919</v>
      </c>
      <c r="AA18" s="67"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87" t="str">
        <f t="shared" si="0"/>
        <v>013H0213</v>
      </c>
      <c r="B20" s="5" t="s">
        <v>277</v>
      </c>
      <c r="C20" s="21">
        <v>2</v>
      </c>
      <c r="D20" s="21">
        <v>13</v>
      </c>
      <c r="E20" s="6" t="s">
        <v>671</v>
      </c>
      <c r="F20" s="7" t="s">
        <v>27</v>
      </c>
      <c r="G20" s="6" t="s">
        <v>801</v>
      </c>
      <c r="H20" s="6" t="s">
        <v>817</v>
      </c>
      <c r="I20" s="6" t="s">
        <v>689</v>
      </c>
      <c r="J20" s="6" t="s">
        <v>818</v>
      </c>
      <c r="K20" s="6"/>
      <c r="L20" s="12" t="s">
        <v>239</v>
      </c>
      <c r="M20" s="13"/>
      <c r="N20" s="14"/>
      <c r="O20" s="7"/>
      <c r="P20" s="6" t="s">
        <v>802</v>
      </c>
      <c r="Q20" s="63">
        <f t="shared" si="1"/>
        <v>13</v>
      </c>
      <c r="R20" s="1" t="str">
        <f t="shared" si="2"/>
        <v>013H0213</v>
      </c>
      <c r="S20" s="1" t="str">
        <f t="shared" si="3"/>
        <v xml:space="preserve">JWWA認証    </v>
      </c>
      <c r="T20" s="1" t="str">
        <f t="shared" si="4"/>
        <v xml:space="preserve">JWWA認証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87" t="str">
        <f t="shared" si="0"/>
        <v>013H0214</v>
      </c>
      <c r="B21" s="5" t="s">
        <v>277</v>
      </c>
      <c r="C21" s="21">
        <v>2</v>
      </c>
      <c r="D21" s="21">
        <v>14</v>
      </c>
      <c r="E21" s="6" t="s">
        <v>671</v>
      </c>
      <c r="F21" s="7" t="s">
        <v>27</v>
      </c>
      <c r="G21" s="6" t="s">
        <v>819</v>
      </c>
      <c r="H21" s="6" t="s">
        <v>820</v>
      </c>
      <c r="I21" s="6" t="s">
        <v>279</v>
      </c>
      <c r="J21" s="6" t="s">
        <v>818</v>
      </c>
      <c r="K21" s="6" t="s">
        <v>821</v>
      </c>
      <c r="L21" s="12" t="s">
        <v>239</v>
      </c>
      <c r="M21" s="13"/>
      <c r="N21" s="14"/>
      <c r="O21" s="7"/>
      <c r="P21" s="6" t="s">
        <v>802</v>
      </c>
      <c r="Q21" s="63">
        <f t="shared" si="1"/>
        <v>13</v>
      </c>
      <c r="R21" s="1" t="str">
        <f t="shared" si="2"/>
        <v>013H0214</v>
      </c>
      <c r="S21" s="1" t="str">
        <f t="shared" si="3"/>
        <v xml:space="preserve">JWWA認証    </v>
      </c>
      <c r="T21" s="1" t="str">
        <f t="shared" si="4"/>
        <v xml:space="preserve">JWWA認証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87" t="str">
        <f t="shared" si="0"/>
        <v>013H0215</v>
      </c>
      <c r="B22" s="5" t="s">
        <v>277</v>
      </c>
      <c r="C22" s="21">
        <v>2</v>
      </c>
      <c r="D22" s="21">
        <v>15</v>
      </c>
      <c r="E22" s="6" t="s">
        <v>671</v>
      </c>
      <c r="F22" s="7" t="s">
        <v>27</v>
      </c>
      <c r="G22" s="6" t="s">
        <v>804</v>
      </c>
      <c r="H22" s="6" t="s">
        <v>822</v>
      </c>
      <c r="I22" s="6" t="s">
        <v>689</v>
      </c>
      <c r="J22" s="6" t="s">
        <v>818</v>
      </c>
      <c r="K22" s="6"/>
      <c r="L22" s="12" t="s">
        <v>239</v>
      </c>
      <c r="M22" s="13"/>
      <c r="N22" s="14"/>
      <c r="O22" s="7"/>
      <c r="P22" s="6" t="s">
        <v>802</v>
      </c>
      <c r="Q22" s="63">
        <f t="shared" si="1"/>
        <v>13</v>
      </c>
      <c r="R22" s="1" t="str">
        <f t="shared" si="2"/>
        <v>013H0215</v>
      </c>
      <c r="S22" s="1" t="str">
        <f t="shared" si="3"/>
        <v xml:space="preserve">JWWA認証    </v>
      </c>
      <c r="T22" s="1" t="str">
        <f t="shared" si="4"/>
        <v xml:space="preserve">JWWA認証    </v>
      </c>
      <c r="Z22" s="1" t="s">
        <v>1811</v>
      </c>
      <c r="AA22" s="67">
        <v>45</v>
      </c>
    </row>
    <row r="23" spans="1:27" ht="15" customHeight="1">
      <c r="A23" s="87" t="str">
        <f t="shared" si="0"/>
        <v>013H0216</v>
      </c>
      <c r="B23" s="5" t="s">
        <v>277</v>
      </c>
      <c r="C23" s="21">
        <v>2</v>
      </c>
      <c r="D23" s="21">
        <v>16</v>
      </c>
      <c r="E23" s="6" t="s">
        <v>671</v>
      </c>
      <c r="F23" s="7" t="s">
        <v>27</v>
      </c>
      <c r="G23" s="6" t="s">
        <v>805</v>
      </c>
      <c r="H23" s="6" t="s">
        <v>823</v>
      </c>
      <c r="I23" s="6" t="s">
        <v>689</v>
      </c>
      <c r="J23" s="6" t="s">
        <v>818</v>
      </c>
      <c r="K23" s="6"/>
      <c r="L23" s="12" t="s">
        <v>239</v>
      </c>
      <c r="M23" s="13"/>
      <c r="N23" s="14"/>
      <c r="O23" s="7"/>
      <c r="P23" s="6" t="s">
        <v>802</v>
      </c>
      <c r="Q23" s="63">
        <f t="shared" si="1"/>
        <v>13</v>
      </c>
      <c r="R23" s="1" t="str">
        <f t="shared" si="2"/>
        <v>013H0216</v>
      </c>
      <c r="S23" s="1" t="str">
        <f t="shared" si="3"/>
        <v xml:space="preserve">JWWA認証    </v>
      </c>
      <c r="T23" s="1" t="str">
        <f t="shared" si="4"/>
        <v xml:space="preserve">JWWA認証    </v>
      </c>
      <c r="Z23" s="1" t="s">
        <v>1816</v>
      </c>
      <c r="AA23" s="67">
        <v>35</v>
      </c>
    </row>
    <row r="24" spans="1:27" ht="15" customHeight="1">
      <c r="A24" s="87" t="str">
        <f t="shared" si="0"/>
        <v>013H0217</v>
      </c>
      <c r="B24" s="5" t="s">
        <v>277</v>
      </c>
      <c r="C24" s="21">
        <v>2</v>
      </c>
      <c r="D24" s="21">
        <v>17</v>
      </c>
      <c r="E24" s="6" t="s">
        <v>671</v>
      </c>
      <c r="F24" s="7" t="s">
        <v>27</v>
      </c>
      <c r="G24" s="6" t="s">
        <v>806</v>
      </c>
      <c r="H24" s="6" t="s">
        <v>824</v>
      </c>
      <c r="I24" s="6" t="s">
        <v>689</v>
      </c>
      <c r="J24" s="6" t="s">
        <v>818</v>
      </c>
      <c r="K24" s="6"/>
      <c r="L24" s="12" t="s">
        <v>239</v>
      </c>
      <c r="M24" s="13"/>
      <c r="N24" s="14"/>
      <c r="O24" s="7"/>
      <c r="P24" s="6" t="s">
        <v>802</v>
      </c>
      <c r="Q24" s="63">
        <f t="shared" si="1"/>
        <v>13</v>
      </c>
      <c r="R24" s="1" t="str">
        <f t="shared" si="2"/>
        <v>013H0217</v>
      </c>
      <c r="S24" s="1" t="str">
        <f t="shared" si="3"/>
        <v xml:space="preserve">JWWA認証    </v>
      </c>
      <c r="T24" s="1" t="str">
        <f t="shared" si="4"/>
        <v xml:space="preserve">JWWA認証    </v>
      </c>
      <c r="Z24" s="1" t="s">
        <v>3920</v>
      </c>
      <c r="AA24" s="67">
        <v>0</v>
      </c>
    </row>
    <row r="25" spans="1:27" ht="15" customHeight="1">
      <c r="A25" s="87" t="str">
        <f t="shared" si="0"/>
        <v>013H0218</v>
      </c>
      <c r="B25" s="5" t="s">
        <v>277</v>
      </c>
      <c r="C25" s="21">
        <v>2</v>
      </c>
      <c r="D25" s="21">
        <v>18</v>
      </c>
      <c r="E25" s="6" t="s">
        <v>671</v>
      </c>
      <c r="F25" s="7" t="s">
        <v>27</v>
      </c>
      <c r="G25" s="6" t="s">
        <v>808</v>
      </c>
      <c r="H25" s="6" t="s">
        <v>825</v>
      </c>
      <c r="I25" s="6" t="s">
        <v>689</v>
      </c>
      <c r="J25" s="6" t="s">
        <v>818</v>
      </c>
      <c r="K25" s="6"/>
      <c r="L25" s="12" t="s">
        <v>239</v>
      </c>
      <c r="M25" s="13"/>
      <c r="N25" s="14"/>
      <c r="O25" s="7"/>
      <c r="P25" s="6" t="s">
        <v>802</v>
      </c>
      <c r="Q25" s="63">
        <f t="shared" si="1"/>
        <v>13</v>
      </c>
      <c r="R25" s="1" t="str">
        <f t="shared" si="2"/>
        <v>013H0218</v>
      </c>
      <c r="S25" s="1" t="str">
        <f t="shared" si="3"/>
        <v xml:space="preserve">JWWA認証    </v>
      </c>
      <c r="T25" s="1" t="str">
        <f t="shared" si="4"/>
        <v xml:space="preserve">JWWA認証    </v>
      </c>
      <c r="Z25" s="1" t="s">
        <v>3921</v>
      </c>
      <c r="AA25" s="67">
        <v>0</v>
      </c>
    </row>
    <row r="26" spans="1:27" ht="15" customHeight="1">
      <c r="A26" s="87" t="str">
        <f t="shared" si="0"/>
        <v>013H0219</v>
      </c>
      <c r="B26" s="5" t="s">
        <v>277</v>
      </c>
      <c r="C26" s="21">
        <v>2</v>
      </c>
      <c r="D26" s="21">
        <v>19</v>
      </c>
      <c r="E26" s="6" t="s">
        <v>671</v>
      </c>
      <c r="F26" s="7" t="s">
        <v>27</v>
      </c>
      <c r="G26" s="6" t="s">
        <v>810</v>
      </c>
      <c r="H26" s="6" t="s">
        <v>826</v>
      </c>
      <c r="I26" s="6" t="s">
        <v>689</v>
      </c>
      <c r="J26" s="6" t="s">
        <v>818</v>
      </c>
      <c r="K26" s="6"/>
      <c r="L26" s="12" t="s">
        <v>239</v>
      </c>
      <c r="M26" s="13"/>
      <c r="N26" s="14"/>
      <c r="O26" s="7"/>
      <c r="P26" s="6" t="s">
        <v>802</v>
      </c>
      <c r="Q26" s="63">
        <f t="shared" si="1"/>
        <v>13</v>
      </c>
      <c r="R26" s="1" t="str">
        <f t="shared" si="2"/>
        <v>013H0219</v>
      </c>
      <c r="S26" s="1" t="str">
        <f t="shared" si="3"/>
        <v xml:space="preserve">JWWA認証    </v>
      </c>
      <c r="T26" s="1" t="str">
        <f t="shared" si="4"/>
        <v xml:space="preserve">JWWA認証    </v>
      </c>
      <c r="Z26" s="1" t="s">
        <v>3922</v>
      </c>
      <c r="AA26" s="67">
        <v>0</v>
      </c>
    </row>
    <row r="27" spans="1:27" ht="15" customHeight="1">
      <c r="A27" s="87" t="str">
        <f t="shared" si="0"/>
        <v>013H0220</v>
      </c>
      <c r="B27" s="5" t="s">
        <v>277</v>
      </c>
      <c r="C27" s="21">
        <v>2</v>
      </c>
      <c r="D27" s="21">
        <v>20</v>
      </c>
      <c r="E27" s="6" t="s">
        <v>671</v>
      </c>
      <c r="F27" s="7" t="s">
        <v>27</v>
      </c>
      <c r="G27" s="6" t="s">
        <v>812</v>
      </c>
      <c r="H27" s="6" t="s">
        <v>827</v>
      </c>
      <c r="I27" s="6" t="s">
        <v>689</v>
      </c>
      <c r="J27" s="6" t="s">
        <v>818</v>
      </c>
      <c r="K27" s="6"/>
      <c r="L27" s="12" t="s">
        <v>239</v>
      </c>
      <c r="M27" s="13"/>
      <c r="N27" s="14"/>
      <c r="O27" s="7"/>
      <c r="P27" s="6" t="s">
        <v>802</v>
      </c>
      <c r="Q27" s="63">
        <f t="shared" si="1"/>
        <v>13</v>
      </c>
      <c r="R27" s="1" t="str">
        <f t="shared" si="2"/>
        <v>013H0220</v>
      </c>
      <c r="S27" s="1" t="str">
        <f t="shared" si="3"/>
        <v xml:space="preserve">JWWA認証    </v>
      </c>
      <c r="T27" s="1" t="str">
        <f t="shared" si="4"/>
        <v xml:space="preserve">JWWA認証    </v>
      </c>
      <c r="Z27" s="1" t="s">
        <v>3023</v>
      </c>
      <c r="AA27" s="67">
        <v>0</v>
      </c>
    </row>
    <row r="28" spans="1:27" ht="15" customHeight="1">
      <c r="A28" s="87" t="str">
        <f t="shared" si="0"/>
        <v>013H0221</v>
      </c>
      <c r="B28" s="5" t="s">
        <v>277</v>
      </c>
      <c r="C28" s="21">
        <v>2</v>
      </c>
      <c r="D28" s="21">
        <v>21</v>
      </c>
      <c r="E28" s="6" t="s">
        <v>671</v>
      </c>
      <c r="F28" s="7" t="s">
        <v>27</v>
      </c>
      <c r="G28" s="6" t="s">
        <v>814</v>
      </c>
      <c r="H28" s="6" t="s">
        <v>2704</v>
      </c>
      <c r="I28" s="6" t="s">
        <v>815</v>
      </c>
      <c r="J28" s="6" t="s">
        <v>818</v>
      </c>
      <c r="K28" s="6"/>
      <c r="L28" s="12" t="s">
        <v>239</v>
      </c>
      <c r="M28" s="13"/>
      <c r="N28" s="14"/>
      <c r="O28" s="7"/>
      <c r="P28" s="6" t="s">
        <v>802</v>
      </c>
      <c r="Q28" s="63">
        <f t="shared" si="1"/>
        <v>13</v>
      </c>
      <c r="R28" s="1" t="str">
        <f t="shared" si="2"/>
        <v>013H0221</v>
      </c>
      <c r="S28" s="1" t="str">
        <f t="shared" si="3"/>
        <v xml:space="preserve">JWWA認証    </v>
      </c>
      <c r="T28" s="1" t="str">
        <f t="shared" si="4"/>
        <v xml:space="preserve">JWWA認証    </v>
      </c>
      <c r="Z28" s="1" t="s">
        <v>3923</v>
      </c>
      <c r="AA28" s="67">
        <v>0</v>
      </c>
    </row>
    <row r="29" spans="1:27" ht="15" customHeight="1">
      <c r="A29" s="87" t="str">
        <f t="shared" si="0"/>
        <v>013H0222</v>
      </c>
      <c r="B29" s="5" t="s">
        <v>277</v>
      </c>
      <c r="C29" s="21">
        <v>2</v>
      </c>
      <c r="D29" s="21">
        <v>22</v>
      </c>
      <c r="E29" s="6" t="s">
        <v>671</v>
      </c>
      <c r="F29" s="7" t="s">
        <v>27</v>
      </c>
      <c r="G29" s="6" t="s">
        <v>816</v>
      </c>
      <c r="H29" s="6" t="s">
        <v>2705</v>
      </c>
      <c r="I29" s="6" t="s">
        <v>815</v>
      </c>
      <c r="J29" s="6" t="s">
        <v>818</v>
      </c>
      <c r="K29" s="6"/>
      <c r="L29" s="12" t="s">
        <v>239</v>
      </c>
      <c r="M29" s="13"/>
      <c r="N29" s="14"/>
      <c r="O29" s="7"/>
      <c r="P29" s="6" t="s">
        <v>802</v>
      </c>
      <c r="Q29" s="63">
        <f t="shared" si="1"/>
        <v>13</v>
      </c>
      <c r="R29" s="1" t="str">
        <f t="shared" si="2"/>
        <v>013H0222</v>
      </c>
      <c r="S29" s="1" t="str">
        <f t="shared" si="3"/>
        <v xml:space="preserve">JWWA認証    </v>
      </c>
      <c r="T29" s="1" t="str">
        <f t="shared" si="4"/>
        <v xml:space="preserve">JWWA認証    </v>
      </c>
      <c r="Z29" s="1" t="s">
        <v>3924</v>
      </c>
      <c r="AA29" s="67">
        <v>0</v>
      </c>
    </row>
    <row r="30" spans="1:27" ht="15" customHeight="1">
      <c r="A30" s="87" t="str">
        <f t="shared" si="0"/>
        <v>013H0223</v>
      </c>
      <c r="B30" s="5" t="s">
        <v>277</v>
      </c>
      <c r="C30" s="21">
        <v>2</v>
      </c>
      <c r="D30" s="21">
        <v>23</v>
      </c>
      <c r="E30" s="6" t="s">
        <v>671</v>
      </c>
      <c r="F30" s="7" t="s">
        <v>27</v>
      </c>
      <c r="G30" s="6" t="s">
        <v>831</v>
      </c>
      <c r="H30" s="6" t="s">
        <v>2706</v>
      </c>
      <c r="I30" s="6" t="s">
        <v>2572</v>
      </c>
      <c r="J30" s="6" t="s">
        <v>818</v>
      </c>
      <c r="K30" s="6"/>
      <c r="L30" s="12" t="s">
        <v>239</v>
      </c>
      <c r="M30" s="13"/>
      <c r="N30" s="14"/>
      <c r="O30" s="7"/>
      <c r="P30" s="6" t="s">
        <v>802</v>
      </c>
      <c r="Q30" s="63">
        <f t="shared" si="1"/>
        <v>13</v>
      </c>
      <c r="R30" s="1" t="str">
        <f t="shared" si="2"/>
        <v>013H0223</v>
      </c>
      <c r="S30" s="1" t="str">
        <f t="shared" si="3"/>
        <v xml:space="preserve">JWWA認証    </v>
      </c>
      <c r="T30" s="1" t="str">
        <f t="shared" si="4"/>
        <v xml:space="preserve">JWWA認証    </v>
      </c>
      <c r="Z30" s="1" t="s">
        <v>3925</v>
      </c>
      <c r="AA30" s="67"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6"/>
      <c r="J31" s="6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">
        <v>3926</v>
      </c>
      <c r="AA31" s="67">
        <v>6</v>
      </c>
    </row>
    <row r="32" spans="1:27" ht="15" customHeight="1">
      <c r="A32" s="25" t="str">
        <f t="shared" si="0"/>
        <v>013Q0101</v>
      </c>
      <c r="B32" s="5" t="s">
        <v>2707</v>
      </c>
      <c r="C32" s="21">
        <v>1</v>
      </c>
      <c r="D32" s="21">
        <v>1</v>
      </c>
      <c r="E32" s="6" t="s">
        <v>718</v>
      </c>
      <c r="F32" s="7" t="s">
        <v>921</v>
      </c>
      <c r="G32" s="6" t="s">
        <v>1029</v>
      </c>
      <c r="H32" s="6" t="s">
        <v>922</v>
      </c>
      <c r="I32" s="6" t="s">
        <v>2708</v>
      </c>
      <c r="J32" s="6" t="s">
        <v>923</v>
      </c>
      <c r="K32" s="6" t="s">
        <v>924</v>
      </c>
      <c r="L32" s="12" t="s">
        <v>6</v>
      </c>
      <c r="M32" s="13" t="s">
        <v>2709</v>
      </c>
      <c r="N32" s="14">
        <v>117</v>
      </c>
      <c r="O32" s="7"/>
      <c r="P32" s="6" t="s">
        <v>2710</v>
      </c>
      <c r="Q32" s="63">
        <f t="shared" si="1"/>
        <v>13</v>
      </c>
      <c r="R32" s="1" t="str">
        <f t="shared" si="2"/>
        <v>013Q0101</v>
      </c>
      <c r="S32" s="1" t="str">
        <f t="shared" si="3"/>
        <v>JWWA  B  117</v>
      </c>
      <c r="T32" s="1" t="str">
        <f t="shared" si="4"/>
        <v>JWWA  B  117</v>
      </c>
      <c r="Z32" s="1" t="s">
        <v>835</v>
      </c>
      <c r="AA32" s="67">
        <v>17</v>
      </c>
    </row>
    <row r="33" spans="1:27" ht="15" customHeight="1">
      <c r="A33" s="25" t="str">
        <f t="shared" si="0"/>
        <v>013Q0103</v>
      </c>
      <c r="B33" s="5" t="s">
        <v>2707</v>
      </c>
      <c r="C33" s="21">
        <v>1</v>
      </c>
      <c r="D33" s="21">
        <v>3</v>
      </c>
      <c r="E33" s="6" t="s">
        <v>718</v>
      </c>
      <c r="F33" s="7" t="s">
        <v>921</v>
      </c>
      <c r="G33" s="6" t="s">
        <v>1029</v>
      </c>
      <c r="H33" s="6" t="s">
        <v>925</v>
      </c>
      <c r="I33" s="6" t="s">
        <v>2711</v>
      </c>
      <c r="J33" s="6" t="s">
        <v>923</v>
      </c>
      <c r="K33" s="6" t="s">
        <v>924</v>
      </c>
      <c r="L33" s="12" t="s">
        <v>2712</v>
      </c>
      <c r="M33" s="13" t="s">
        <v>2709</v>
      </c>
      <c r="N33" s="14">
        <v>117</v>
      </c>
      <c r="O33" s="7"/>
      <c r="P33" s="6" t="s">
        <v>2710</v>
      </c>
      <c r="Q33" s="63">
        <f t="shared" si="1"/>
        <v>13</v>
      </c>
      <c r="R33" s="1" t="str">
        <f t="shared" si="2"/>
        <v>013Q0103</v>
      </c>
      <c r="S33" s="1" t="str">
        <f t="shared" si="3"/>
        <v>JWWA  B  117</v>
      </c>
      <c r="T33" s="1" t="str">
        <f t="shared" si="4"/>
        <v>JWWA  B  117</v>
      </c>
      <c r="Z33" s="1" t="s">
        <v>763</v>
      </c>
      <c r="AA33" s="67">
        <v>23</v>
      </c>
    </row>
    <row r="34" spans="1:27" ht="15" customHeight="1">
      <c r="A34" s="25" t="str">
        <f t="shared" si="0"/>
        <v>013Q0104</v>
      </c>
      <c r="B34" s="5" t="s">
        <v>2707</v>
      </c>
      <c r="C34" s="21">
        <v>1</v>
      </c>
      <c r="D34" s="21">
        <v>4</v>
      </c>
      <c r="E34" s="6" t="s">
        <v>718</v>
      </c>
      <c r="F34" s="7" t="s">
        <v>921</v>
      </c>
      <c r="G34" s="6" t="s">
        <v>1029</v>
      </c>
      <c r="H34" s="6" t="s">
        <v>925</v>
      </c>
      <c r="I34" s="6" t="s">
        <v>2713</v>
      </c>
      <c r="J34" s="6" t="s">
        <v>923</v>
      </c>
      <c r="K34" s="6" t="s">
        <v>924</v>
      </c>
      <c r="L34" s="12" t="s">
        <v>55</v>
      </c>
      <c r="M34" s="13"/>
      <c r="N34" s="14"/>
      <c r="O34" s="7"/>
      <c r="P34" s="6" t="s">
        <v>2710</v>
      </c>
      <c r="Q34" s="63">
        <f t="shared" si="1"/>
        <v>13</v>
      </c>
      <c r="R34" s="1" t="str">
        <f t="shared" si="2"/>
        <v>013Q0104</v>
      </c>
      <c r="S34" s="1" t="str">
        <f t="shared" si="3"/>
        <v xml:space="preserve">指定承認    </v>
      </c>
      <c r="T34" s="1" t="str">
        <f t="shared" si="4"/>
        <v xml:space="preserve">指定承認    </v>
      </c>
      <c r="Z34" s="1" t="s">
        <v>779</v>
      </c>
      <c r="AA34" s="67">
        <v>4</v>
      </c>
    </row>
    <row r="35" spans="1:27" ht="15" customHeight="1">
      <c r="A35" s="25" t="str">
        <f t="shared" si="0"/>
        <v>013Q0105</v>
      </c>
      <c r="B35" s="5" t="s">
        <v>2707</v>
      </c>
      <c r="C35" s="21">
        <v>1</v>
      </c>
      <c r="D35" s="21">
        <v>5</v>
      </c>
      <c r="E35" s="6" t="s">
        <v>718</v>
      </c>
      <c r="F35" s="7" t="s">
        <v>921</v>
      </c>
      <c r="G35" s="6" t="s">
        <v>1029</v>
      </c>
      <c r="H35" s="6" t="s">
        <v>925</v>
      </c>
      <c r="I35" s="6" t="s">
        <v>2714</v>
      </c>
      <c r="J35" s="6" t="s">
        <v>923</v>
      </c>
      <c r="K35" s="6" t="s">
        <v>924</v>
      </c>
      <c r="L35" s="12" t="s">
        <v>2712</v>
      </c>
      <c r="M35" s="13" t="s">
        <v>2709</v>
      </c>
      <c r="N35" s="14">
        <v>117</v>
      </c>
      <c r="O35" s="7"/>
      <c r="P35" s="6" t="s">
        <v>2710</v>
      </c>
      <c r="Q35" s="63">
        <f t="shared" si="1"/>
        <v>13</v>
      </c>
      <c r="R35" s="1" t="str">
        <f t="shared" si="2"/>
        <v>013Q0105</v>
      </c>
      <c r="S35" s="1" t="str">
        <f t="shared" si="3"/>
        <v>JWWA  B  117</v>
      </c>
      <c r="T35" s="1" t="str">
        <f t="shared" si="4"/>
        <v>JWWA  B  117</v>
      </c>
      <c r="Z35" s="1" t="s">
        <v>881</v>
      </c>
      <c r="AA35" s="67">
        <v>25</v>
      </c>
    </row>
    <row r="36" spans="1:27" ht="15" customHeight="1">
      <c r="A36" s="25" t="str">
        <f t="shared" si="0"/>
        <v>013Q0106</v>
      </c>
      <c r="B36" s="5" t="s">
        <v>2707</v>
      </c>
      <c r="C36" s="21">
        <v>1</v>
      </c>
      <c r="D36" s="21">
        <v>6</v>
      </c>
      <c r="E36" s="6" t="s">
        <v>718</v>
      </c>
      <c r="F36" s="7" t="s">
        <v>921</v>
      </c>
      <c r="G36" s="6" t="s">
        <v>1029</v>
      </c>
      <c r="H36" s="6" t="s">
        <v>2715</v>
      </c>
      <c r="I36" s="6" t="s">
        <v>2716</v>
      </c>
      <c r="J36" s="6" t="s">
        <v>923</v>
      </c>
      <c r="K36" s="6" t="s">
        <v>924</v>
      </c>
      <c r="L36" s="12" t="s">
        <v>55</v>
      </c>
      <c r="M36" s="13"/>
      <c r="N36" s="14"/>
      <c r="O36" s="7"/>
      <c r="P36" s="6" t="s">
        <v>2710</v>
      </c>
      <c r="Q36" s="63">
        <f t="shared" si="1"/>
        <v>13</v>
      </c>
      <c r="R36" s="1" t="str">
        <f t="shared" si="2"/>
        <v>013Q0106</v>
      </c>
      <c r="S36" s="1" t="str">
        <f t="shared" si="3"/>
        <v xml:space="preserve">指定承認    </v>
      </c>
      <c r="T36" s="1" t="str">
        <f t="shared" si="4"/>
        <v xml:space="preserve">指定承認    </v>
      </c>
      <c r="Z36" s="1" t="s">
        <v>902</v>
      </c>
      <c r="AA36" s="67">
        <v>18</v>
      </c>
    </row>
    <row r="37" spans="1:27" ht="15" customHeight="1">
      <c r="A37" s="25" t="str">
        <f t="shared" si="0"/>
        <v>013Q0107</v>
      </c>
      <c r="B37" s="5" t="s">
        <v>2707</v>
      </c>
      <c r="C37" s="21">
        <v>1</v>
      </c>
      <c r="D37" s="21">
        <v>7</v>
      </c>
      <c r="E37" s="6" t="s">
        <v>718</v>
      </c>
      <c r="F37" s="7" t="s">
        <v>921</v>
      </c>
      <c r="G37" s="6" t="s">
        <v>1032</v>
      </c>
      <c r="H37" s="6" t="s">
        <v>926</v>
      </c>
      <c r="I37" s="6" t="s">
        <v>2717</v>
      </c>
      <c r="J37" s="6" t="s">
        <v>923</v>
      </c>
      <c r="K37" s="6" t="s">
        <v>2718</v>
      </c>
      <c r="L37" s="12" t="s">
        <v>788</v>
      </c>
      <c r="M37" s="13" t="s">
        <v>2709</v>
      </c>
      <c r="N37" s="14">
        <v>20</v>
      </c>
      <c r="O37" s="7"/>
      <c r="P37" s="6" t="s">
        <v>2710</v>
      </c>
      <c r="Q37" s="63">
        <f t="shared" si="1"/>
        <v>13</v>
      </c>
      <c r="R37" s="1" t="str">
        <f t="shared" si="2"/>
        <v>013Q0107</v>
      </c>
      <c r="S37" s="1" t="str">
        <f t="shared" si="3"/>
        <v>PTC  B  20</v>
      </c>
      <c r="T37" s="1" t="str">
        <f t="shared" si="4"/>
        <v>PTC  B  20</v>
      </c>
      <c r="Z37" s="1" t="s">
        <v>354</v>
      </c>
      <c r="AA37" s="67">
        <v>3</v>
      </c>
    </row>
    <row r="38" spans="1:27" ht="15" customHeight="1">
      <c r="A38" s="25" t="str">
        <f t="shared" si="0"/>
        <v>013Q0108</v>
      </c>
      <c r="B38" s="5" t="s">
        <v>2707</v>
      </c>
      <c r="C38" s="21">
        <v>1</v>
      </c>
      <c r="D38" s="21">
        <v>8</v>
      </c>
      <c r="E38" s="6" t="s">
        <v>718</v>
      </c>
      <c r="F38" s="7" t="s">
        <v>921</v>
      </c>
      <c r="G38" s="6" t="s">
        <v>2030</v>
      </c>
      <c r="H38" s="6" t="s">
        <v>2029</v>
      </c>
      <c r="I38" s="6" t="s">
        <v>2719</v>
      </c>
      <c r="J38" s="6" t="s">
        <v>923</v>
      </c>
      <c r="K38" s="6" t="s">
        <v>2181</v>
      </c>
      <c r="L38" s="12" t="s">
        <v>55</v>
      </c>
      <c r="M38" s="13"/>
      <c r="N38" s="14"/>
      <c r="O38" s="7"/>
      <c r="P38" s="6" t="s">
        <v>2710</v>
      </c>
      <c r="Q38" s="63">
        <f t="shared" si="1"/>
        <v>13</v>
      </c>
      <c r="R38" s="1" t="str">
        <f t="shared" si="2"/>
        <v>013Q0108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">
        <v>1672</v>
      </c>
      <c r="AA38" s="67">
        <v>2</v>
      </c>
    </row>
    <row r="39" spans="1:27" ht="15" customHeight="1">
      <c r="A39" s="25" t="str">
        <f t="shared" si="0"/>
        <v>013Q0111</v>
      </c>
      <c r="B39" s="5" t="s">
        <v>2707</v>
      </c>
      <c r="C39" s="21">
        <v>1</v>
      </c>
      <c r="D39" s="21">
        <v>11</v>
      </c>
      <c r="E39" s="6" t="s">
        <v>718</v>
      </c>
      <c r="F39" s="7" t="s">
        <v>921</v>
      </c>
      <c r="G39" s="6" t="s">
        <v>1033</v>
      </c>
      <c r="H39" s="6" t="s">
        <v>929</v>
      </c>
      <c r="I39" s="6" t="s">
        <v>2720</v>
      </c>
      <c r="J39" s="6" t="s">
        <v>923</v>
      </c>
      <c r="K39" s="6" t="s">
        <v>928</v>
      </c>
      <c r="L39" s="12" t="s">
        <v>6</v>
      </c>
      <c r="M39" s="13" t="s">
        <v>2709</v>
      </c>
      <c r="N39" s="14">
        <v>117</v>
      </c>
      <c r="O39" s="7"/>
      <c r="P39" s="6" t="s">
        <v>2710</v>
      </c>
      <c r="Q39" s="63">
        <f t="shared" si="1"/>
        <v>13</v>
      </c>
      <c r="R39" s="1" t="str">
        <f t="shared" si="2"/>
        <v>013Q0111</v>
      </c>
      <c r="S39" s="1" t="str">
        <f t="shared" si="3"/>
        <v>JWWA  B  117</v>
      </c>
      <c r="T39" s="1" t="str">
        <f t="shared" si="4"/>
        <v>JWWA  B  117</v>
      </c>
      <c r="Z39" s="1" t="s">
        <v>1561</v>
      </c>
      <c r="AA39" s="67">
        <v>15</v>
      </c>
    </row>
    <row r="40" spans="1:27" ht="15" customHeight="1">
      <c r="A40" s="25" t="str">
        <f t="shared" si="0"/>
        <v>013Q0112</v>
      </c>
      <c r="B40" s="5" t="s">
        <v>2707</v>
      </c>
      <c r="C40" s="21">
        <v>1</v>
      </c>
      <c r="D40" s="21">
        <v>12</v>
      </c>
      <c r="E40" s="6" t="s">
        <v>718</v>
      </c>
      <c r="F40" s="7" t="s">
        <v>921</v>
      </c>
      <c r="G40" s="6" t="s">
        <v>1033</v>
      </c>
      <c r="H40" s="6" t="s">
        <v>2715</v>
      </c>
      <c r="I40" s="6" t="s">
        <v>2721</v>
      </c>
      <c r="J40" s="6" t="s">
        <v>923</v>
      </c>
      <c r="K40" s="6" t="s">
        <v>928</v>
      </c>
      <c r="L40" s="12" t="s">
        <v>55</v>
      </c>
      <c r="M40" s="13"/>
      <c r="N40" s="14"/>
      <c r="O40" s="7"/>
      <c r="P40" s="6" t="s">
        <v>2710</v>
      </c>
      <c r="Q40" s="63">
        <f t="shared" si="1"/>
        <v>13</v>
      </c>
      <c r="R40" s="1" t="str">
        <f t="shared" si="2"/>
        <v>013Q0112</v>
      </c>
      <c r="S40" s="1" t="str">
        <f t="shared" si="3"/>
        <v xml:space="preserve">指定承認    </v>
      </c>
      <c r="T40" s="1" t="str">
        <f t="shared" si="4"/>
        <v xml:space="preserve">指定承認    </v>
      </c>
      <c r="Z40" s="1" t="s">
        <v>1182</v>
      </c>
      <c r="AA40" s="67">
        <v>27</v>
      </c>
    </row>
    <row r="41" spans="1:27" ht="15" customHeight="1">
      <c r="A41" s="25" t="str">
        <f t="shared" si="0"/>
        <v>013Q0113</v>
      </c>
      <c r="B41" s="5" t="s">
        <v>2707</v>
      </c>
      <c r="C41" s="21">
        <v>1</v>
      </c>
      <c r="D41" s="21">
        <v>13</v>
      </c>
      <c r="E41" s="6" t="s">
        <v>718</v>
      </c>
      <c r="F41" s="7" t="s">
        <v>921</v>
      </c>
      <c r="G41" s="6" t="s">
        <v>1033</v>
      </c>
      <c r="H41" s="6" t="s">
        <v>929</v>
      </c>
      <c r="I41" s="6" t="s">
        <v>2722</v>
      </c>
      <c r="J41" s="6" t="s">
        <v>923</v>
      </c>
      <c r="K41" s="6" t="s">
        <v>928</v>
      </c>
      <c r="L41" s="12" t="s">
        <v>6</v>
      </c>
      <c r="M41" s="13" t="s">
        <v>2709</v>
      </c>
      <c r="N41" s="14">
        <v>117</v>
      </c>
      <c r="O41" s="7"/>
      <c r="P41" s="6" t="s">
        <v>2710</v>
      </c>
      <c r="Q41" s="63">
        <f t="shared" si="1"/>
        <v>13</v>
      </c>
      <c r="R41" s="1" t="str">
        <f t="shared" si="2"/>
        <v>013Q0113</v>
      </c>
      <c r="S41" s="1" t="str">
        <f t="shared" si="3"/>
        <v>JWWA  B  117</v>
      </c>
      <c r="T41" s="1" t="str">
        <f t="shared" si="4"/>
        <v>JWWA  B  117</v>
      </c>
      <c r="Z41" s="1" t="s">
        <v>1309</v>
      </c>
      <c r="AA41" s="67">
        <v>34</v>
      </c>
    </row>
    <row r="42" spans="1:27" ht="15" customHeight="1">
      <c r="A42" s="25" t="str">
        <f t="shared" si="0"/>
        <v>013Q0114</v>
      </c>
      <c r="B42" s="5" t="s">
        <v>2707</v>
      </c>
      <c r="C42" s="21">
        <v>1</v>
      </c>
      <c r="D42" s="21">
        <v>14</v>
      </c>
      <c r="E42" s="6" t="s">
        <v>718</v>
      </c>
      <c r="F42" s="7" t="s">
        <v>921</v>
      </c>
      <c r="G42" s="6" t="s">
        <v>1033</v>
      </c>
      <c r="H42" s="6" t="s">
        <v>930</v>
      </c>
      <c r="I42" s="6" t="s">
        <v>2711</v>
      </c>
      <c r="J42" s="6" t="s">
        <v>923</v>
      </c>
      <c r="K42" s="6" t="s">
        <v>928</v>
      </c>
      <c r="L42" s="12" t="s">
        <v>6</v>
      </c>
      <c r="M42" s="13" t="s">
        <v>2709</v>
      </c>
      <c r="N42" s="14">
        <v>117</v>
      </c>
      <c r="O42" s="7"/>
      <c r="P42" s="6" t="s">
        <v>2710</v>
      </c>
      <c r="Q42" s="63">
        <f t="shared" si="1"/>
        <v>13</v>
      </c>
      <c r="R42" s="1" t="str">
        <f t="shared" si="2"/>
        <v>013Q0114</v>
      </c>
      <c r="S42" s="1" t="str">
        <f t="shared" si="3"/>
        <v>JWWA  B  117</v>
      </c>
      <c r="T42" s="1" t="str">
        <f t="shared" si="4"/>
        <v>JWWA  B  117</v>
      </c>
      <c r="Z42" s="1" t="s">
        <v>802</v>
      </c>
      <c r="AA42" s="67">
        <v>13</v>
      </c>
    </row>
    <row r="43" spans="1:27" ht="15" customHeight="1">
      <c r="A43" s="25" t="str">
        <f t="shared" si="0"/>
        <v>013Q0115</v>
      </c>
      <c r="B43" s="5" t="s">
        <v>2707</v>
      </c>
      <c r="C43" s="21">
        <v>1</v>
      </c>
      <c r="D43" s="21">
        <v>15</v>
      </c>
      <c r="E43" s="6" t="s">
        <v>718</v>
      </c>
      <c r="F43" s="7" t="s">
        <v>921</v>
      </c>
      <c r="G43" s="6" t="s">
        <v>1033</v>
      </c>
      <c r="H43" s="6" t="s">
        <v>2723</v>
      </c>
      <c r="I43" s="6" t="s">
        <v>2713</v>
      </c>
      <c r="J43" s="6" t="s">
        <v>923</v>
      </c>
      <c r="K43" s="6" t="s">
        <v>928</v>
      </c>
      <c r="L43" s="12" t="s">
        <v>55</v>
      </c>
      <c r="M43" s="13"/>
      <c r="N43" s="14"/>
      <c r="O43" s="7"/>
      <c r="P43" s="6" t="s">
        <v>2710</v>
      </c>
      <c r="Q43" s="63">
        <f t="shared" si="1"/>
        <v>13</v>
      </c>
      <c r="R43" s="1" t="str">
        <f t="shared" si="2"/>
        <v>013Q0115</v>
      </c>
      <c r="S43" s="1" t="str">
        <f t="shared" si="3"/>
        <v xml:space="preserve">指定承認    </v>
      </c>
      <c r="T43" s="1" t="str">
        <f t="shared" si="4"/>
        <v xml:space="preserve">指定承認    </v>
      </c>
      <c r="Z43" s="1" t="s">
        <v>2176</v>
      </c>
      <c r="AA43" s="67">
        <v>46</v>
      </c>
    </row>
    <row r="44" spans="1:27" ht="15" customHeight="1">
      <c r="A44" s="25" t="str">
        <f t="shared" si="0"/>
        <v>013Q0116</v>
      </c>
      <c r="B44" s="5" t="s">
        <v>2707</v>
      </c>
      <c r="C44" s="21">
        <v>1</v>
      </c>
      <c r="D44" s="21">
        <v>16</v>
      </c>
      <c r="E44" s="6" t="s">
        <v>718</v>
      </c>
      <c r="F44" s="7" t="s">
        <v>921</v>
      </c>
      <c r="G44" s="6" t="s">
        <v>1033</v>
      </c>
      <c r="H44" s="6" t="s">
        <v>2723</v>
      </c>
      <c r="I44" s="6" t="s">
        <v>2724</v>
      </c>
      <c r="J44" s="6" t="s">
        <v>923</v>
      </c>
      <c r="K44" s="6" t="s">
        <v>928</v>
      </c>
      <c r="L44" s="12" t="s">
        <v>6</v>
      </c>
      <c r="M44" s="13" t="s">
        <v>2709</v>
      </c>
      <c r="N44" s="14">
        <v>117</v>
      </c>
      <c r="O44" s="7"/>
      <c r="P44" s="6" t="s">
        <v>2710</v>
      </c>
      <c r="Q44" s="63">
        <f t="shared" si="1"/>
        <v>13</v>
      </c>
      <c r="R44" s="1" t="str">
        <f t="shared" si="2"/>
        <v>013Q0116</v>
      </c>
      <c r="S44" s="1" t="str">
        <f t="shared" si="3"/>
        <v>JWWA  B  117</v>
      </c>
      <c r="T44" s="1" t="str">
        <f t="shared" si="4"/>
        <v>JWWA  B  117</v>
      </c>
      <c r="Z44" s="1" t="s">
        <v>1768</v>
      </c>
      <c r="AA44" s="67">
        <v>21</v>
      </c>
    </row>
    <row r="45" spans="1:27" ht="15" customHeight="1">
      <c r="A45" s="25" t="str">
        <f t="shared" si="0"/>
        <v>013Q0117</v>
      </c>
      <c r="B45" s="5" t="s">
        <v>2707</v>
      </c>
      <c r="C45" s="21">
        <v>1</v>
      </c>
      <c r="D45" s="21">
        <v>17</v>
      </c>
      <c r="E45" s="6" t="s">
        <v>718</v>
      </c>
      <c r="F45" s="7" t="s">
        <v>921</v>
      </c>
      <c r="G45" s="6" t="s">
        <v>1155</v>
      </c>
      <c r="H45" s="6" t="s">
        <v>2715</v>
      </c>
      <c r="I45" s="6" t="s">
        <v>2725</v>
      </c>
      <c r="J45" s="6" t="s">
        <v>933</v>
      </c>
      <c r="K45" s="6" t="s">
        <v>1156</v>
      </c>
      <c r="L45" s="12" t="s">
        <v>6</v>
      </c>
      <c r="M45" s="13" t="s">
        <v>2709</v>
      </c>
      <c r="N45" s="14">
        <v>136</v>
      </c>
      <c r="O45" s="7"/>
      <c r="P45" s="6" t="s">
        <v>2710</v>
      </c>
      <c r="Q45" s="63">
        <f t="shared" si="1"/>
        <v>13</v>
      </c>
      <c r="R45" s="1" t="str">
        <f t="shared" si="2"/>
        <v>013Q0117</v>
      </c>
      <c r="S45" s="1" t="str">
        <f t="shared" si="3"/>
        <v>JWWA  B  136</v>
      </c>
      <c r="T45" s="1" t="str">
        <f t="shared" si="4"/>
        <v>JWWA  B  136</v>
      </c>
      <c r="Z45" s="1" t="s">
        <v>1649</v>
      </c>
      <c r="AA45" s="67"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6"/>
      <c r="J46" s="6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">
        <v>3927</v>
      </c>
      <c r="AA46" s="67">
        <v>0</v>
      </c>
    </row>
    <row r="47" spans="1:27" ht="15" customHeight="1">
      <c r="A47" s="87" t="str">
        <f t="shared" si="0"/>
        <v>013Q0201</v>
      </c>
      <c r="B47" s="5" t="s">
        <v>2707</v>
      </c>
      <c r="C47" s="21">
        <v>2</v>
      </c>
      <c r="D47" s="21">
        <v>1</v>
      </c>
      <c r="E47" s="6" t="s">
        <v>718</v>
      </c>
      <c r="F47" s="7" t="s">
        <v>921</v>
      </c>
      <c r="G47" s="6" t="s">
        <v>1031</v>
      </c>
      <c r="H47" s="6" t="s">
        <v>2726</v>
      </c>
      <c r="I47" s="6" t="s">
        <v>2727</v>
      </c>
      <c r="J47" s="6"/>
      <c r="K47" s="6"/>
      <c r="L47" s="12" t="s">
        <v>55</v>
      </c>
      <c r="M47" s="13"/>
      <c r="N47" s="14"/>
      <c r="O47" s="7"/>
      <c r="P47" s="6" t="s">
        <v>2710</v>
      </c>
      <c r="Q47" s="63">
        <f t="shared" si="1"/>
        <v>13</v>
      </c>
      <c r="R47" s="1" t="str">
        <f t="shared" si="2"/>
        <v>013Q0201</v>
      </c>
      <c r="S47" s="1" t="str">
        <f t="shared" si="3"/>
        <v xml:space="preserve">指定承認    </v>
      </c>
      <c r="T47" s="1" t="str">
        <f t="shared" si="4"/>
        <v xml:space="preserve">指定承認    </v>
      </c>
      <c r="Z47" s="1" t="s">
        <v>287</v>
      </c>
      <c r="AA47" s="67"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6"/>
      <c r="J48" s="6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">
        <v>1180</v>
      </c>
      <c r="AA48" s="67">
        <v>37</v>
      </c>
    </row>
    <row r="49" spans="1:27" ht="15" customHeight="1">
      <c r="A49" s="25" t="str">
        <f t="shared" si="0"/>
        <v>013Q0301</v>
      </c>
      <c r="B49" s="5" t="s">
        <v>714</v>
      </c>
      <c r="C49" s="21">
        <v>3</v>
      </c>
      <c r="D49" s="21">
        <v>1</v>
      </c>
      <c r="E49" s="6" t="s">
        <v>718</v>
      </c>
      <c r="F49" s="7" t="s">
        <v>921</v>
      </c>
      <c r="G49" s="6" t="s">
        <v>1030</v>
      </c>
      <c r="H49" s="6" t="s">
        <v>934</v>
      </c>
      <c r="I49" s="6" t="s">
        <v>689</v>
      </c>
      <c r="J49" s="6" t="s">
        <v>933</v>
      </c>
      <c r="K49" s="6"/>
      <c r="L49" s="12" t="s">
        <v>55</v>
      </c>
      <c r="M49" s="13"/>
      <c r="N49" s="14"/>
      <c r="O49" s="7"/>
      <c r="P49" s="6" t="s">
        <v>893</v>
      </c>
      <c r="Q49" s="63">
        <f t="shared" si="1"/>
        <v>13</v>
      </c>
      <c r="R49" s="1" t="str">
        <f t="shared" si="2"/>
        <v>013Q0301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">
        <v>1169</v>
      </c>
      <c r="AA49" s="67"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6"/>
      <c r="J50" s="6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">
        <v>1589</v>
      </c>
      <c r="AA50" s="67">
        <v>31</v>
      </c>
    </row>
    <row r="51" spans="1:27" ht="15" customHeight="1">
      <c r="A51" s="25" t="str">
        <f t="shared" si="0"/>
        <v>013Q0401</v>
      </c>
      <c r="B51" s="5" t="s">
        <v>714</v>
      </c>
      <c r="C51" s="21">
        <v>4</v>
      </c>
      <c r="D51" s="21">
        <v>1</v>
      </c>
      <c r="E51" s="6" t="s">
        <v>718</v>
      </c>
      <c r="F51" s="7" t="s">
        <v>891</v>
      </c>
      <c r="G51" s="6" t="s">
        <v>1034</v>
      </c>
      <c r="H51" s="6" t="s">
        <v>935</v>
      </c>
      <c r="I51" s="6" t="s">
        <v>725</v>
      </c>
      <c r="J51" s="6" t="s">
        <v>892</v>
      </c>
      <c r="K51" s="6"/>
      <c r="L51" s="12" t="s">
        <v>239</v>
      </c>
      <c r="M51" s="13"/>
      <c r="N51" s="14"/>
      <c r="O51" s="7"/>
      <c r="P51" s="6" t="s">
        <v>802</v>
      </c>
      <c r="Q51" s="63">
        <f t="shared" si="1"/>
        <v>13</v>
      </c>
      <c r="R51" s="1" t="str">
        <f t="shared" si="2"/>
        <v>013Q0401</v>
      </c>
      <c r="S51" s="1" t="str">
        <f t="shared" si="3"/>
        <v xml:space="preserve">JWWA認証    </v>
      </c>
      <c r="T51" s="1" t="str">
        <f t="shared" si="4"/>
        <v xml:space="preserve">JWWA認証    </v>
      </c>
      <c r="Z51" s="1" t="s">
        <v>2026</v>
      </c>
      <c r="AA51" s="67">
        <v>44</v>
      </c>
    </row>
    <row r="52" spans="1:27" ht="15" customHeight="1">
      <c r="A52" s="25" t="str">
        <f t="shared" si="0"/>
        <v>013Q0402</v>
      </c>
      <c r="B52" s="5" t="s">
        <v>714</v>
      </c>
      <c r="C52" s="21">
        <v>4</v>
      </c>
      <c r="D52" s="21">
        <v>2</v>
      </c>
      <c r="E52" s="6" t="s">
        <v>718</v>
      </c>
      <c r="F52" s="7" t="s">
        <v>891</v>
      </c>
      <c r="G52" s="6" t="s">
        <v>1034</v>
      </c>
      <c r="H52" s="6" t="s">
        <v>937</v>
      </c>
      <c r="I52" s="6" t="s">
        <v>894</v>
      </c>
      <c r="J52" s="6" t="s">
        <v>936</v>
      </c>
      <c r="K52" s="6"/>
      <c r="L52" s="12" t="s">
        <v>239</v>
      </c>
      <c r="M52" s="13"/>
      <c r="N52" s="14"/>
      <c r="O52" s="7"/>
      <c r="P52" s="6" t="s">
        <v>802</v>
      </c>
      <c r="Q52" s="63">
        <f t="shared" si="1"/>
        <v>13</v>
      </c>
      <c r="R52" s="1" t="str">
        <f t="shared" si="2"/>
        <v>013Q0402</v>
      </c>
      <c r="S52" s="1" t="str">
        <f t="shared" si="3"/>
        <v xml:space="preserve">JWWA認証    </v>
      </c>
      <c r="T52" s="1" t="str">
        <f t="shared" si="4"/>
        <v xml:space="preserve">JWWA認証    </v>
      </c>
      <c r="Z52" s="1" t="s">
        <v>3928</v>
      </c>
      <c r="AA52" s="67">
        <v>0</v>
      </c>
    </row>
    <row r="53" spans="1:27" ht="15" customHeight="1">
      <c r="A53" s="25" t="str">
        <f t="shared" si="0"/>
        <v>013Q0403</v>
      </c>
      <c r="B53" s="5" t="s">
        <v>714</v>
      </c>
      <c r="C53" s="21">
        <v>4</v>
      </c>
      <c r="D53" s="21">
        <v>3</v>
      </c>
      <c r="E53" s="6" t="s">
        <v>718</v>
      </c>
      <c r="F53" s="7" t="s">
        <v>891</v>
      </c>
      <c r="G53" s="6" t="s">
        <v>2548</v>
      </c>
      <c r="H53" s="6" t="s">
        <v>2573</v>
      </c>
      <c r="I53" s="6" t="s">
        <v>894</v>
      </c>
      <c r="J53" s="6" t="s">
        <v>2550</v>
      </c>
      <c r="K53" s="6" t="s">
        <v>895</v>
      </c>
      <c r="L53" s="12" t="s">
        <v>239</v>
      </c>
      <c r="M53" s="13"/>
      <c r="N53" s="14"/>
      <c r="O53" s="7"/>
      <c r="P53" s="6" t="s">
        <v>802</v>
      </c>
      <c r="Q53" s="63">
        <f t="shared" si="1"/>
        <v>13</v>
      </c>
      <c r="R53" s="1" t="str">
        <f t="shared" si="2"/>
        <v>013Q0403</v>
      </c>
      <c r="S53" s="1" t="str">
        <f t="shared" si="3"/>
        <v xml:space="preserve">JWWA認証    </v>
      </c>
      <c r="T53" s="1" t="str">
        <f t="shared" si="4"/>
        <v xml:space="preserve">JWWA認証    </v>
      </c>
      <c r="Z53" s="1" t="s">
        <v>3929</v>
      </c>
      <c r="AA53" s="67">
        <v>0</v>
      </c>
    </row>
    <row r="54" spans="1:27" ht="15" customHeight="1">
      <c r="A54" s="25" t="str">
        <f t="shared" si="0"/>
        <v>013Q0404</v>
      </c>
      <c r="B54" s="5" t="s">
        <v>714</v>
      </c>
      <c r="C54" s="21">
        <v>4</v>
      </c>
      <c r="D54" s="21">
        <v>4</v>
      </c>
      <c r="E54" s="6" t="s">
        <v>718</v>
      </c>
      <c r="F54" s="7" t="s">
        <v>891</v>
      </c>
      <c r="G54" s="6" t="s">
        <v>2548</v>
      </c>
      <c r="H54" s="6" t="s">
        <v>2574</v>
      </c>
      <c r="I54" s="6" t="s">
        <v>85</v>
      </c>
      <c r="J54" s="6" t="s">
        <v>2575</v>
      </c>
      <c r="K54" s="6" t="s">
        <v>895</v>
      </c>
      <c r="L54" s="12" t="s">
        <v>239</v>
      </c>
      <c r="M54" s="13"/>
      <c r="N54" s="14"/>
      <c r="O54" s="7"/>
      <c r="P54" s="6" t="s">
        <v>802</v>
      </c>
      <c r="Q54" s="63">
        <f t="shared" si="1"/>
        <v>13</v>
      </c>
      <c r="R54" s="1" t="str">
        <f t="shared" si="2"/>
        <v>013Q0404</v>
      </c>
      <c r="S54" s="1" t="str">
        <f t="shared" si="3"/>
        <v xml:space="preserve">JWWA認証    </v>
      </c>
      <c r="T54" s="1" t="str">
        <f t="shared" si="4"/>
        <v xml:space="preserve">JWWA認証    </v>
      </c>
      <c r="Z54" s="1" t="s">
        <v>567</v>
      </c>
      <c r="AA54" s="67">
        <v>14</v>
      </c>
    </row>
    <row r="55" spans="1:27" ht="15" customHeight="1">
      <c r="A55" s="25" t="str">
        <f t="shared" si="0"/>
        <v>013Q0405</v>
      </c>
      <c r="B55" s="5" t="s">
        <v>714</v>
      </c>
      <c r="C55" s="21">
        <v>4</v>
      </c>
      <c r="D55" s="21">
        <v>5</v>
      </c>
      <c r="E55" s="6" t="s">
        <v>718</v>
      </c>
      <c r="F55" s="7" t="s">
        <v>896</v>
      </c>
      <c r="G55" s="6" t="s">
        <v>2551</v>
      </c>
      <c r="H55" s="6" t="s">
        <v>2576</v>
      </c>
      <c r="I55" s="6" t="s">
        <v>894</v>
      </c>
      <c r="J55" s="6"/>
      <c r="K55" s="6"/>
      <c r="L55" s="12" t="s">
        <v>239</v>
      </c>
      <c r="M55" s="13"/>
      <c r="N55" s="14"/>
      <c r="O55" s="7"/>
      <c r="P55" s="6" t="s">
        <v>802</v>
      </c>
      <c r="Q55" s="63">
        <f t="shared" si="1"/>
        <v>13</v>
      </c>
      <c r="R55" s="1" t="str">
        <f t="shared" si="2"/>
        <v>013Q0405</v>
      </c>
      <c r="S55" s="1" t="str">
        <f t="shared" si="3"/>
        <v xml:space="preserve">JWWA認証    </v>
      </c>
      <c r="T55" s="1" t="str">
        <f t="shared" si="4"/>
        <v xml:space="preserve">JWWA認証    </v>
      </c>
      <c r="Z55" s="1" t="s">
        <v>3930</v>
      </c>
      <c r="AA55" s="67">
        <v>0</v>
      </c>
    </row>
    <row r="56" spans="1:27" ht="15" customHeight="1">
      <c r="A56" s="25" t="str">
        <f t="shared" si="0"/>
        <v>013Q0406</v>
      </c>
      <c r="B56" s="5" t="s">
        <v>714</v>
      </c>
      <c r="C56" s="21">
        <v>4</v>
      </c>
      <c r="D56" s="21">
        <v>6</v>
      </c>
      <c r="E56" s="6" t="s">
        <v>718</v>
      </c>
      <c r="F56" s="7" t="s">
        <v>896</v>
      </c>
      <c r="G56" s="6" t="s">
        <v>2551</v>
      </c>
      <c r="H56" s="6" t="s">
        <v>2577</v>
      </c>
      <c r="I56" s="6" t="s">
        <v>85</v>
      </c>
      <c r="J56" s="6"/>
      <c r="K56" s="6"/>
      <c r="L56" s="12" t="s">
        <v>239</v>
      </c>
      <c r="M56" s="13"/>
      <c r="N56" s="14"/>
      <c r="O56" s="7"/>
      <c r="P56" s="6" t="s">
        <v>802</v>
      </c>
      <c r="Q56" s="63">
        <f t="shared" si="1"/>
        <v>13</v>
      </c>
      <c r="R56" s="1" t="str">
        <f t="shared" si="2"/>
        <v>013Q0406</v>
      </c>
      <c r="S56" s="1" t="str">
        <f t="shared" si="3"/>
        <v xml:space="preserve">JWWA認証    </v>
      </c>
      <c r="T56" s="1" t="str">
        <f t="shared" si="4"/>
        <v xml:space="preserve">JWWA認証    </v>
      </c>
      <c r="Z56" s="1" t="s">
        <v>3931</v>
      </c>
      <c r="AA56" s="67"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6"/>
      <c r="J57" s="6"/>
      <c r="K57" s="6"/>
      <c r="L57" s="12"/>
      <c r="M57" s="13"/>
      <c r="N57" s="14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">
        <v>1547</v>
      </c>
      <c r="AA57" s="67">
        <v>24</v>
      </c>
    </row>
    <row r="58" spans="1:27" ht="15" customHeight="1">
      <c r="A58" s="25" t="str">
        <f t="shared" si="0"/>
        <v>013Q0503</v>
      </c>
      <c r="B58" s="5" t="s">
        <v>714</v>
      </c>
      <c r="C58" s="21">
        <v>5</v>
      </c>
      <c r="D58" s="21">
        <v>3</v>
      </c>
      <c r="E58" s="6" t="s">
        <v>718</v>
      </c>
      <c r="F58" s="7" t="s">
        <v>27</v>
      </c>
      <c r="G58" s="6" t="s">
        <v>828</v>
      </c>
      <c r="H58" s="6" t="s">
        <v>829</v>
      </c>
      <c r="I58" s="6" t="s">
        <v>725</v>
      </c>
      <c r="J58" s="6" t="s">
        <v>818</v>
      </c>
      <c r="K58" s="6"/>
      <c r="L58" s="12" t="s">
        <v>239</v>
      </c>
      <c r="M58" s="13"/>
      <c r="N58" s="14"/>
      <c r="O58" s="7"/>
      <c r="P58" s="6" t="s">
        <v>802</v>
      </c>
      <c r="Q58" s="63">
        <f t="shared" si="1"/>
        <v>13</v>
      </c>
      <c r="R58" s="1" t="str">
        <f t="shared" si="2"/>
        <v>013Q0503</v>
      </c>
      <c r="S58" s="1" t="str">
        <f t="shared" si="3"/>
        <v xml:space="preserve">JWWA認証    </v>
      </c>
      <c r="T58" s="1" t="str">
        <f t="shared" si="4"/>
        <v xml:space="preserve">JWWA認証    </v>
      </c>
      <c r="Z58" s="1" t="s">
        <v>3932</v>
      </c>
      <c r="AA58" s="67">
        <v>0</v>
      </c>
    </row>
    <row r="59" spans="1:27" ht="15" customHeight="1">
      <c r="A59" s="25" t="str">
        <f t="shared" si="0"/>
        <v>013Q0504</v>
      </c>
      <c r="B59" s="5" t="s">
        <v>714</v>
      </c>
      <c r="C59" s="21">
        <v>5</v>
      </c>
      <c r="D59" s="21">
        <v>4</v>
      </c>
      <c r="E59" s="6" t="s">
        <v>718</v>
      </c>
      <c r="F59" s="7" t="s">
        <v>27</v>
      </c>
      <c r="G59" s="6" t="s">
        <v>830</v>
      </c>
      <c r="H59" s="6" t="s">
        <v>829</v>
      </c>
      <c r="I59" s="6" t="s">
        <v>2564</v>
      </c>
      <c r="J59" s="6" t="s">
        <v>818</v>
      </c>
      <c r="K59" s="6"/>
      <c r="L59" s="12" t="s">
        <v>239</v>
      </c>
      <c r="M59" s="13"/>
      <c r="N59" s="14"/>
      <c r="O59" s="7"/>
      <c r="P59" s="6" t="s">
        <v>802</v>
      </c>
      <c r="Q59" s="63">
        <f t="shared" si="1"/>
        <v>13</v>
      </c>
      <c r="R59" s="1" t="str">
        <f t="shared" si="2"/>
        <v>013Q0504</v>
      </c>
      <c r="S59" s="1" t="str">
        <f t="shared" si="3"/>
        <v xml:space="preserve">JWWA認証    </v>
      </c>
      <c r="T59" s="1" t="str">
        <f t="shared" si="4"/>
        <v xml:space="preserve">JWWA認証    </v>
      </c>
      <c r="Z59" s="1" t="s">
        <v>3933</v>
      </c>
      <c r="AA59" s="67"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">
        <v>525</v>
      </c>
      <c r="AA60" s="67">
        <v>36</v>
      </c>
    </row>
    <row r="61" spans="1:27" ht="15" customHeight="1">
      <c r="A61" s="25" t="str">
        <f t="shared" si="0"/>
        <v>013Q0701</v>
      </c>
      <c r="B61" s="5" t="s">
        <v>714</v>
      </c>
      <c r="C61" s="21">
        <v>7</v>
      </c>
      <c r="D61" s="21">
        <v>1</v>
      </c>
      <c r="E61" s="6" t="s">
        <v>718</v>
      </c>
      <c r="F61" s="7" t="s">
        <v>896</v>
      </c>
      <c r="G61" s="6" t="s">
        <v>939</v>
      </c>
      <c r="H61" s="6" t="s">
        <v>897</v>
      </c>
      <c r="I61" s="6" t="s">
        <v>898</v>
      </c>
      <c r="J61" s="6" t="s">
        <v>899</v>
      </c>
      <c r="K61" s="6" t="s">
        <v>900</v>
      </c>
      <c r="L61" s="12" t="s">
        <v>239</v>
      </c>
      <c r="M61" s="13"/>
      <c r="N61" s="14"/>
      <c r="O61" s="7"/>
      <c r="P61" s="6" t="s">
        <v>802</v>
      </c>
      <c r="Q61" s="63">
        <f t="shared" si="1"/>
        <v>13</v>
      </c>
      <c r="R61" s="1" t="str">
        <f t="shared" si="2"/>
        <v>013Q0701</v>
      </c>
      <c r="S61" s="1" t="str">
        <f t="shared" si="3"/>
        <v xml:space="preserve">JWWA認証    </v>
      </c>
      <c r="T61" s="1" t="str">
        <f t="shared" si="4"/>
        <v xml:space="preserve">JWWA認証    </v>
      </c>
      <c r="V61" s="2"/>
      <c r="Z61" s="1" t="s">
        <v>3934</v>
      </c>
      <c r="AA61" s="67">
        <v>0</v>
      </c>
    </row>
    <row r="62" spans="1:27" ht="15" customHeight="1">
      <c r="A62" s="25" t="str">
        <f t="shared" si="0"/>
        <v>013Q0702</v>
      </c>
      <c r="B62" s="5" t="s">
        <v>714</v>
      </c>
      <c r="C62" s="21">
        <v>7</v>
      </c>
      <c r="D62" s="21">
        <v>2</v>
      </c>
      <c r="E62" s="6" t="s">
        <v>718</v>
      </c>
      <c r="F62" s="7" t="s">
        <v>896</v>
      </c>
      <c r="G62" s="6" t="s">
        <v>939</v>
      </c>
      <c r="H62" s="6" t="s">
        <v>2578</v>
      </c>
      <c r="I62" s="6" t="s">
        <v>917</v>
      </c>
      <c r="J62" s="6" t="s">
        <v>899</v>
      </c>
      <c r="K62" s="6" t="s">
        <v>901</v>
      </c>
      <c r="L62" s="12" t="s">
        <v>239</v>
      </c>
      <c r="M62" s="13"/>
      <c r="N62" s="14"/>
      <c r="O62" s="7"/>
      <c r="P62" s="6" t="s">
        <v>802</v>
      </c>
      <c r="Q62" s="63">
        <f t="shared" si="1"/>
        <v>13</v>
      </c>
      <c r="R62" s="1" t="str">
        <f t="shared" si="2"/>
        <v>013Q0702</v>
      </c>
      <c r="S62" s="1" t="str">
        <f t="shared" si="3"/>
        <v xml:space="preserve">JWWA認証    </v>
      </c>
      <c r="T62" s="1" t="str">
        <f t="shared" si="4"/>
        <v xml:space="preserve">JWWA認証    </v>
      </c>
      <c r="U62" s="2"/>
      <c r="V62" s="2"/>
      <c r="Z62" s="1" t="s">
        <v>1234</v>
      </c>
      <c r="AA62" s="67">
        <v>33</v>
      </c>
    </row>
    <row r="63" spans="1:27" ht="15" customHeight="1">
      <c r="A63" s="25" t="str">
        <f t="shared" si="0"/>
        <v>013Q0703</v>
      </c>
      <c r="B63" s="5" t="s">
        <v>714</v>
      </c>
      <c r="C63" s="21">
        <v>7</v>
      </c>
      <c r="D63" s="21">
        <v>3</v>
      </c>
      <c r="E63" s="6" t="s">
        <v>718</v>
      </c>
      <c r="F63" s="7" t="s">
        <v>896</v>
      </c>
      <c r="G63" s="6" t="s">
        <v>939</v>
      </c>
      <c r="H63" s="6" t="s">
        <v>918</v>
      </c>
      <c r="I63" s="6" t="s">
        <v>917</v>
      </c>
      <c r="J63" s="6" t="s">
        <v>899</v>
      </c>
      <c r="K63" s="6" t="s">
        <v>901</v>
      </c>
      <c r="L63" s="12" t="s">
        <v>239</v>
      </c>
      <c r="M63" s="13"/>
      <c r="N63" s="14"/>
      <c r="O63" s="7"/>
      <c r="P63" s="6" t="s">
        <v>802</v>
      </c>
      <c r="Q63" s="63">
        <f t="shared" si="1"/>
        <v>13</v>
      </c>
      <c r="R63" s="1" t="str">
        <f t="shared" si="2"/>
        <v>013Q0703</v>
      </c>
      <c r="S63" s="1" t="str">
        <f t="shared" si="3"/>
        <v xml:space="preserve">JWWA認証    </v>
      </c>
      <c r="T63" s="1" t="str">
        <f t="shared" si="4"/>
        <v xml:space="preserve">JWWA認証    </v>
      </c>
      <c r="U63" s="2"/>
      <c r="V63" s="2"/>
      <c r="Z63" s="1" t="s">
        <v>3935</v>
      </c>
      <c r="AA63" s="67">
        <v>0</v>
      </c>
    </row>
    <row r="64" spans="1:27" ht="15" customHeight="1">
      <c r="A64" s="25" t="str">
        <f t="shared" si="0"/>
        <v>013Q0704</v>
      </c>
      <c r="B64" s="5" t="s">
        <v>714</v>
      </c>
      <c r="C64" s="21">
        <v>7</v>
      </c>
      <c r="D64" s="21">
        <v>4</v>
      </c>
      <c r="E64" s="6" t="s">
        <v>718</v>
      </c>
      <c r="F64" s="7" t="s">
        <v>896</v>
      </c>
      <c r="G64" s="6" t="s">
        <v>939</v>
      </c>
      <c r="H64" s="6" t="s">
        <v>2579</v>
      </c>
      <c r="I64" s="6" t="s">
        <v>917</v>
      </c>
      <c r="J64" s="6" t="s">
        <v>899</v>
      </c>
      <c r="K64" s="6" t="s">
        <v>901</v>
      </c>
      <c r="L64" s="12" t="s">
        <v>239</v>
      </c>
      <c r="M64" s="13"/>
      <c r="N64" s="14"/>
      <c r="O64" s="7"/>
      <c r="P64" s="6" t="s">
        <v>893</v>
      </c>
      <c r="Q64" s="63">
        <f t="shared" si="1"/>
        <v>13</v>
      </c>
      <c r="R64" s="1" t="str">
        <f t="shared" si="2"/>
        <v>013Q0704</v>
      </c>
      <c r="S64" s="1" t="str">
        <f t="shared" si="3"/>
        <v xml:space="preserve">JWWA認証    </v>
      </c>
      <c r="T64" s="1" t="str">
        <f t="shared" si="4"/>
        <v xml:space="preserve">JWWA認証    </v>
      </c>
      <c r="U64" s="2"/>
      <c r="V64" s="2"/>
      <c r="Z64" s="1" t="s">
        <v>3936</v>
      </c>
      <c r="AA64" s="67">
        <v>0</v>
      </c>
    </row>
    <row r="65" spans="1:27" ht="15" customHeight="1">
      <c r="A65" s="25" t="str">
        <f t="shared" si="0"/>
        <v>013Q0705</v>
      </c>
      <c r="B65" s="5" t="s">
        <v>714</v>
      </c>
      <c r="C65" s="21">
        <v>7</v>
      </c>
      <c r="D65" s="21">
        <v>5</v>
      </c>
      <c r="E65" s="6" t="s">
        <v>718</v>
      </c>
      <c r="F65" s="7" t="s">
        <v>896</v>
      </c>
      <c r="G65" s="6" t="s">
        <v>939</v>
      </c>
      <c r="H65" s="6" t="s">
        <v>919</v>
      </c>
      <c r="I65" s="6" t="s">
        <v>917</v>
      </c>
      <c r="J65" s="6" t="s">
        <v>899</v>
      </c>
      <c r="K65" s="6" t="s">
        <v>901</v>
      </c>
      <c r="L65" s="12" t="s">
        <v>239</v>
      </c>
      <c r="M65" s="13"/>
      <c r="N65" s="14"/>
      <c r="O65" s="7"/>
      <c r="P65" s="6" t="s">
        <v>893</v>
      </c>
      <c r="Q65" s="63">
        <f t="shared" si="1"/>
        <v>13</v>
      </c>
      <c r="R65" s="1" t="str">
        <f t="shared" si="2"/>
        <v>013Q0705</v>
      </c>
      <c r="S65" s="1" t="str">
        <f t="shared" si="3"/>
        <v xml:space="preserve">JWWA認証    </v>
      </c>
      <c r="T65" s="1" t="str">
        <f t="shared" si="4"/>
        <v xml:space="preserve">JWWA認証    </v>
      </c>
      <c r="U65" s="2"/>
      <c r="V65" s="2"/>
      <c r="Z65" s="1" t="s">
        <v>3937</v>
      </c>
      <c r="AA65" s="67">
        <v>5</v>
      </c>
    </row>
    <row r="66" spans="1:27" ht="15" customHeight="1">
      <c r="A66" s="25" t="str">
        <f t="shared" si="0"/>
        <v>013Q0706</v>
      </c>
      <c r="B66" s="5" t="s">
        <v>714</v>
      </c>
      <c r="C66" s="21">
        <v>7</v>
      </c>
      <c r="D66" s="21">
        <v>6</v>
      </c>
      <c r="E66" s="6" t="s">
        <v>718</v>
      </c>
      <c r="F66" s="7" t="s">
        <v>896</v>
      </c>
      <c r="G66" s="6" t="s">
        <v>939</v>
      </c>
      <c r="H66" s="6" t="s">
        <v>2578</v>
      </c>
      <c r="I66" s="6" t="s">
        <v>920</v>
      </c>
      <c r="J66" s="6" t="s">
        <v>899</v>
      </c>
      <c r="K66" s="6" t="s">
        <v>901</v>
      </c>
      <c r="L66" s="12" t="s">
        <v>239</v>
      </c>
      <c r="M66" s="13"/>
      <c r="N66" s="14"/>
      <c r="O66" s="7"/>
      <c r="P66" s="6" t="s">
        <v>893</v>
      </c>
      <c r="Q66" s="63">
        <f t="shared" si="1"/>
        <v>13</v>
      </c>
      <c r="R66" s="1" t="str">
        <f t="shared" si="2"/>
        <v>013Q0706</v>
      </c>
      <c r="S66" s="1" t="str">
        <f t="shared" si="3"/>
        <v xml:space="preserve">JWWA認証    </v>
      </c>
      <c r="T66" s="1" t="str">
        <f t="shared" si="4"/>
        <v xml:space="preserve">JWWA認証    </v>
      </c>
      <c r="U66" s="2"/>
      <c r="V66" s="2"/>
      <c r="Z66" s="1" t="s">
        <v>3938</v>
      </c>
      <c r="AA66" s="67">
        <v>0</v>
      </c>
    </row>
    <row r="67" spans="1:27" ht="15" customHeight="1">
      <c r="A67" s="25" t="str">
        <f t="shared" si="0"/>
        <v>013Q0707</v>
      </c>
      <c r="B67" s="5" t="s">
        <v>714</v>
      </c>
      <c r="C67" s="21">
        <v>7</v>
      </c>
      <c r="D67" s="21">
        <v>7</v>
      </c>
      <c r="E67" s="6" t="s">
        <v>718</v>
      </c>
      <c r="F67" s="7" t="s">
        <v>896</v>
      </c>
      <c r="G67" s="6" t="s">
        <v>939</v>
      </c>
      <c r="H67" s="6" t="s">
        <v>918</v>
      </c>
      <c r="I67" s="6" t="s">
        <v>920</v>
      </c>
      <c r="J67" s="6" t="s">
        <v>899</v>
      </c>
      <c r="K67" s="6" t="s">
        <v>901</v>
      </c>
      <c r="L67" s="12" t="s">
        <v>239</v>
      </c>
      <c r="M67" s="13"/>
      <c r="N67" s="14"/>
      <c r="O67" s="7"/>
      <c r="P67" s="6" t="s">
        <v>893</v>
      </c>
      <c r="Q67" s="63">
        <f t="shared" si="1"/>
        <v>13</v>
      </c>
      <c r="R67" s="1" t="str">
        <f t="shared" si="2"/>
        <v>013Q0707</v>
      </c>
      <c r="S67" s="1" t="str">
        <f t="shared" si="3"/>
        <v xml:space="preserve">JWWA認証    </v>
      </c>
      <c r="T67" s="1" t="str">
        <f t="shared" si="4"/>
        <v xml:space="preserve">JWWA認証    </v>
      </c>
      <c r="U67" s="2"/>
      <c r="V67" s="2"/>
      <c r="Z67" s="1" t="s">
        <v>882</v>
      </c>
      <c r="AA67" s="67">
        <v>43</v>
      </c>
    </row>
    <row r="68" spans="1:27" ht="15" customHeight="1">
      <c r="A68" s="25" t="str">
        <f t="shared" si="0"/>
        <v>013Q0708</v>
      </c>
      <c r="B68" s="5" t="s">
        <v>2728</v>
      </c>
      <c r="C68" s="21">
        <v>7</v>
      </c>
      <c r="D68" s="21">
        <v>8</v>
      </c>
      <c r="E68" s="6" t="s">
        <v>718</v>
      </c>
      <c r="F68" s="7" t="s">
        <v>896</v>
      </c>
      <c r="G68" s="6" t="s">
        <v>2729</v>
      </c>
      <c r="H68" s="6" t="s">
        <v>2730</v>
      </c>
      <c r="I68" s="6" t="s">
        <v>920</v>
      </c>
      <c r="J68" s="6" t="s">
        <v>899</v>
      </c>
      <c r="K68" s="6" t="s">
        <v>901</v>
      </c>
      <c r="L68" s="12" t="s">
        <v>239</v>
      </c>
      <c r="M68" s="13"/>
      <c r="N68" s="14"/>
      <c r="O68" s="7"/>
      <c r="P68" s="6" t="s">
        <v>2731</v>
      </c>
      <c r="Q68" s="63">
        <f t="shared" si="1"/>
        <v>13</v>
      </c>
      <c r="R68" s="1" t="str">
        <f t="shared" si="2"/>
        <v>013Q0708</v>
      </c>
      <c r="S68" s="1" t="str">
        <f t="shared" si="3"/>
        <v xml:space="preserve">JWWA認証    </v>
      </c>
      <c r="T68" s="1" t="str">
        <f t="shared" si="4"/>
        <v xml:space="preserve">JWWA認証    </v>
      </c>
      <c r="U68" s="2"/>
      <c r="V68" s="2"/>
      <c r="Z68" s="1" t="s">
        <v>2031</v>
      </c>
      <c r="AA68" s="67">
        <v>29</v>
      </c>
    </row>
    <row r="69" spans="1:27" ht="15" customHeight="1">
      <c r="A69" s="25" t="str">
        <f t="shared" si="0"/>
        <v>013Q0709</v>
      </c>
      <c r="B69" s="5" t="s">
        <v>2728</v>
      </c>
      <c r="C69" s="21">
        <v>7</v>
      </c>
      <c r="D69" s="21">
        <v>9</v>
      </c>
      <c r="E69" s="6" t="s">
        <v>718</v>
      </c>
      <c r="F69" s="7" t="s">
        <v>896</v>
      </c>
      <c r="G69" s="6" t="s">
        <v>2729</v>
      </c>
      <c r="H69" s="6" t="s">
        <v>919</v>
      </c>
      <c r="I69" s="6" t="s">
        <v>920</v>
      </c>
      <c r="J69" s="6" t="s">
        <v>899</v>
      </c>
      <c r="K69" s="6" t="s">
        <v>901</v>
      </c>
      <c r="L69" s="12" t="s">
        <v>239</v>
      </c>
      <c r="M69" s="13"/>
      <c r="N69" s="14"/>
      <c r="O69" s="7"/>
      <c r="P69" s="6" t="s">
        <v>2731</v>
      </c>
      <c r="Q69" s="63">
        <f t="shared" si="1"/>
        <v>13</v>
      </c>
      <c r="R69" s="1" t="str">
        <f t="shared" si="2"/>
        <v>013Q0709</v>
      </c>
      <c r="S69" s="1" t="str">
        <f t="shared" si="3"/>
        <v xml:space="preserve">JWWA認証    </v>
      </c>
      <c r="T69" s="1" t="str">
        <f t="shared" si="4"/>
        <v xml:space="preserve">JWWA認証    </v>
      </c>
      <c r="U69" s="2"/>
      <c r="V69" s="2"/>
      <c r="Z69" s="1" t="s">
        <v>2071</v>
      </c>
      <c r="AA69" s="67"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6"/>
      <c r="J70" s="6"/>
      <c r="K70" s="6"/>
      <c r="L70" s="12"/>
      <c r="M70" s="13"/>
      <c r="N70" s="14"/>
      <c r="O70" s="7"/>
      <c r="P70" s="6"/>
      <c r="Q70" s="63" t="str">
        <f t="shared" si="1"/>
        <v/>
      </c>
      <c r="R70" s="1" t="str">
        <f t="shared" si="2"/>
        <v/>
      </c>
      <c r="S70" s="1" t="str">
        <f t="shared" si="3"/>
        <v xml:space="preserve">    </v>
      </c>
      <c r="T70" s="1" t="str">
        <f t="shared" si="4"/>
        <v xml:space="preserve">    </v>
      </c>
      <c r="U70" s="2"/>
      <c r="V70" s="2"/>
      <c r="Z70" s="1" t="s">
        <v>1167</v>
      </c>
      <c r="AA70" s="67">
        <v>28</v>
      </c>
    </row>
    <row r="71" spans="1:27" ht="15" customHeight="1">
      <c r="A71" s="25" t="str">
        <f t="shared" ref="A71:A134" si="5">IF(OR(B71="",C71="",D71=""),"",TEXT(Q71,"000")&amp;B71&amp;TEXT(C71,"00")&amp;TEXT(D71,"00"))</f>
        <v>013M0401</v>
      </c>
      <c r="B71" s="5" t="s">
        <v>226</v>
      </c>
      <c r="C71" s="21">
        <v>4</v>
      </c>
      <c r="D71" s="21">
        <v>1</v>
      </c>
      <c r="E71" s="6" t="s">
        <v>521</v>
      </c>
      <c r="F71" s="7" t="s">
        <v>123</v>
      </c>
      <c r="G71" s="6" t="s">
        <v>940</v>
      </c>
      <c r="H71" s="6" t="s">
        <v>941</v>
      </c>
      <c r="I71" s="6" t="s">
        <v>689</v>
      </c>
      <c r="J71" s="6" t="s">
        <v>942</v>
      </c>
      <c r="K71" s="6" t="s">
        <v>943</v>
      </c>
      <c r="L71" s="12" t="s">
        <v>239</v>
      </c>
      <c r="M71" s="13"/>
      <c r="N71" s="14"/>
      <c r="O71" s="7"/>
      <c r="P71" s="6" t="s">
        <v>893</v>
      </c>
      <c r="Q71" s="63">
        <f t="shared" ref="Q71:Q134" si="6">IF(P71="","",VLOOKUP(P71,$Z$7:$AA$68,2,FALSE))</f>
        <v>13</v>
      </c>
      <c r="R71" s="1" t="str">
        <f t="shared" ref="R71:R134" si="7">A71</f>
        <v>013M0401</v>
      </c>
      <c r="S71" s="1" t="str">
        <f t="shared" ref="S71:S134" si="8">""&amp;L71&amp;"  "&amp;M71&amp;"  "&amp;N71&amp;""</f>
        <v xml:space="preserve">JWWA認証    </v>
      </c>
      <c r="T71" s="1" t="str">
        <f t="shared" ref="T71:T134" si="9">S71</f>
        <v xml:space="preserve">JWWA認証    </v>
      </c>
      <c r="U71" s="2"/>
      <c r="V71" s="2"/>
      <c r="Z71" s="1" t="s">
        <v>1546</v>
      </c>
      <c r="AA71" s="67">
        <v>40</v>
      </c>
    </row>
    <row r="72" spans="1:27" ht="15" customHeight="1">
      <c r="A72" s="25" t="str">
        <f t="shared" si="5"/>
        <v/>
      </c>
      <c r="B72" s="5"/>
      <c r="C72" s="21"/>
      <c r="D72" s="21"/>
      <c r="E72" s="6"/>
      <c r="F72" s="7"/>
      <c r="G72" s="6"/>
      <c r="H72" s="6"/>
      <c r="I72" s="6"/>
      <c r="J72" s="6"/>
      <c r="K72" s="6"/>
      <c r="L72" s="12"/>
      <c r="M72" s="13"/>
      <c r="N72" s="14"/>
      <c r="O72" s="7"/>
      <c r="P72" s="6"/>
      <c r="Q72" s="63" t="str">
        <f t="shared" si="6"/>
        <v/>
      </c>
      <c r="R72" s="1" t="str">
        <f t="shared" si="7"/>
        <v/>
      </c>
      <c r="S72" s="1" t="str">
        <f t="shared" si="8"/>
        <v xml:space="preserve">    </v>
      </c>
      <c r="T72" s="1" t="str">
        <f t="shared" si="9"/>
        <v xml:space="preserve">    </v>
      </c>
      <c r="V72" s="2"/>
    </row>
    <row r="73" spans="1:27" ht="15" customHeight="1">
      <c r="A73" s="25" t="str">
        <f t="shared" si="5"/>
        <v>013M0601</v>
      </c>
      <c r="B73" s="5" t="s">
        <v>226</v>
      </c>
      <c r="C73" s="21">
        <v>6</v>
      </c>
      <c r="D73" s="21">
        <v>1</v>
      </c>
      <c r="E73" s="6" t="s">
        <v>521</v>
      </c>
      <c r="F73" s="7" t="s">
        <v>896</v>
      </c>
      <c r="G73" s="6" t="s">
        <v>2580</v>
      </c>
      <c r="H73" s="6" t="s">
        <v>2581</v>
      </c>
      <c r="I73" s="6" t="s">
        <v>725</v>
      </c>
      <c r="J73" s="6"/>
      <c r="K73" s="6"/>
      <c r="L73" s="12" t="s">
        <v>239</v>
      </c>
      <c r="M73" s="13"/>
      <c r="N73" s="14"/>
      <c r="O73" s="7"/>
      <c r="P73" s="6" t="s">
        <v>893</v>
      </c>
      <c r="Q73" s="63">
        <f t="shared" si="6"/>
        <v>13</v>
      </c>
      <c r="R73" s="1" t="str">
        <f t="shared" si="7"/>
        <v>013M0601</v>
      </c>
      <c r="S73" s="1" t="str">
        <f t="shared" si="8"/>
        <v xml:space="preserve">JWWA認証    </v>
      </c>
      <c r="T73" s="1" t="str">
        <f t="shared" si="9"/>
        <v xml:space="preserve">JWWA認証    </v>
      </c>
      <c r="V73" s="2"/>
    </row>
    <row r="74" spans="1:27" ht="15" customHeight="1">
      <c r="A74" s="25" t="str">
        <f t="shared" si="5"/>
        <v/>
      </c>
      <c r="B74" s="5"/>
      <c r="C74" s="21"/>
      <c r="D74" s="21"/>
      <c r="E74" s="6"/>
      <c r="F74" s="7"/>
      <c r="G74" s="6"/>
      <c r="H74" s="6"/>
      <c r="I74" s="6"/>
      <c r="J74" s="6"/>
      <c r="K74" s="6"/>
      <c r="L74" s="12"/>
      <c r="M74" s="13"/>
      <c r="N74" s="14"/>
      <c r="O74" s="7"/>
      <c r="P74" s="6"/>
      <c r="Q74" s="63" t="str">
        <f t="shared" si="6"/>
        <v/>
      </c>
      <c r="R74" s="1" t="str">
        <f t="shared" si="7"/>
        <v/>
      </c>
      <c r="S74" s="1" t="str">
        <f t="shared" si="8"/>
        <v xml:space="preserve">    </v>
      </c>
      <c r="T74" s="1" t="str">
        <f t="shared" si="9"/>
        <v xml:space="preserve">    </v>
      </c>
      <c r="V74" s="2"/>
    </row>
    <row r="75" spans="1:27" ht="15" customHeight="1">
      <c r="A75" s="25" t="str">
        <f t="shared" si="5"/>
        <v/>
      </c>
      <c r="B75" s="5"/>
      <c r="C75" s="21"/>
      <c r="D75" s="21"/>
      <c r="E75" s="6"/>
      <c r="F75" s="7"/>
      <c r="G75" s="6"/>
      <c r="H75" s="6"/>
      <c r="I75" s="6"/>
      <c r="J75" s="6"/>
      <c r="K75" s="6"/>
      <c r="L75" s="12"/>
      <c r="M75" s="13"/>
      <c r="N75" s="14"/>
      <c r="O75" s="7"/>
      <c r="P75" s="6"/>
      <c r="Q75" s="63" t="str">
        <f t="shared" si="6"/>
        <v/>
      </c>
      <c r="R75" s="1" t="str">
        <f t="shared" si="7"/>
        <v/>
      </c>
      <c r="S75" s="1" t="str">
        <f t="shared" si="8"/>
        <v xml:space="preserve">    </v>
      </c>
      <c r="T75" s="1" t="str">
        <f t="shared" si="9"/>
        <v xml:space="preserve">    </v>
      </c>
      <c r="V75" s="2"/>
    </row>
    <row r="76" spans="1:27" ht="15" customHeight="1">
      <c r="A76" s="25" t="str">
        <f t="shared" si="5"/>
        <v/>
      </c>
      <c r="B76" s="5"/>
      <c r="C76" s="21"/>
      <c r="D76" s="21"/>
      <c r="E76" s="6"/>
      <c r="F76" s="7"/>
      <c r="G76" s="6"/>
      <c r="H76" s="6"/>
      <c r="I76" s="6"/>
      <c r="J76" s="6"/>
      <c r="K76" s="6"/>
      <c r="L76" s="12"/>
      <c r="M76" s="13"/>
      <c r="N76" s="14"/>
      <c r="O76" s="7"/>
      <c r="P76" s="6"/>
      <c r="Q76" s="63" t="str">
        <f t="shared" si="6"/>
        <v/>
      </c>
      <c r="R76" s="1" t="str">
        <f t="shared" si="7"/>
        <v/>
      </c>
      <c r="S76" s="1" t="str">
        <f t="shared" si="8"/>
        <v xml:space="preserve">    </v>
      </c>
      <c r="T76" s="1" t="str">
        <f t="shared" si="9"/>
        <v xml:space="preserve">    </v>
      </c>
      <c r="V76" s="2"/>
    </row>
    <row r="77" spans="1:27" ht="15" customHeight="1">
      <c r="A77" s="25" t="str">
        <f t="shared" si="5"/>
        <v/>
      </c>
      <c r="B77" s="5"/>
      <c r="C77" s="21"/>
      <c r="D77" s="21"/>
      <c r="E77" s="6"/>
      <c r="F77" s="7"/>
      <c r="G77" s="6"/>
      <c r="H77" s="6"/>
      <c r="I77" s="6"/>
      <c r="J77" s="6"/>
      <c r="K77" s="11"/>
      <c r="L77" s="12"/>
      <c r="M77" s="13"/>
      <c r="N77" s="14"/>
      <c r="O77" s="7"/>
      <c r="P77" s="6"/>
      <c r="Q77" s="63" t="str">
        <f t="shared" si="6"/>
        <v/>
      </c>
      <c r="R77" s="1" t="str">
        <f t="shared" si="7"/>
        <v/>
      </c>
      <c r="S77" s="1" t="str">
        <f t="shared" si="8"/>
        <v xml:space="preserve">    </v>
      </c>
      <c r="T77" s="1" t="str">
        <f t="shared" si="9"/>
        <v xml:space="preserve">    </v>
      </c>
      <c r="V77" s="2"/>
    </row>
    <row r="78" spans="1:27" ht="15" customHeight="1">
      <c r="A78" s="25" t="str">
        <f t="shared" si="5"/>
        <v/>
      </c>
      <c r="B78" s="5"/>
      <c r="C78" s="21"/>
      <c r="D78" s="21"/>
      <c r="E78" s="6"/>
      <c r="F78" s="7"/>
      <c r="G78" s="6"/>
      <c r="H78" s="6"/>
      <c r="I78" s="6"/>
      <c r="J78" s="6"/>
      <c r="K78" s="11"/>
      <c r="L78" s="12"/>
      <c r="M78" s="13"/>
      <c r="N78" s="14"/>
      <c r="O78" s="7"/>
      <c r="P78" s="6"/>
      <c r="Q78" s="63" t="str">
        <f t="shared" si="6"/>
        <v/>
      </c>
      <c r="R78" s="1" t="str">
        <f t="shared" si="7"/>
        <v/>
      </c>
      <c r="S78" s="1" t="str">
        <f t="shared" si="8"/>
        <v xml:space="preserve">    </v>
      </c>
      <c r="T78" s="1" t="str">
        <f t="shared" si="9"/>
        <v xml:space="preserve">    </v>
      </c>
    </row>
    <row r="79" spans="1:27" ht="15" customHeight="1">
      <c r="A79" s="25" t="str">
        <f t="shared" si="5"/>
        <v/>
      </c>
      <c r="B79" s="5"/>
      <c r="C79" s="21"/>
      <c r="D79" s="21"/>
      <c r="E79" s="6"/>
      <c r="F79" s="7"/>
      <c r="G79" s="6"/>
      <c r="H79" s="6"/>
      <c r="I79" s="6"/>
      <c r="J79" s="6"/>
      <c r="K79" s="11"/>
      <c r="L79" s="12"/>
      <c r="M79" s="13"/>
      <c r="N79" s="14"/>
      <c r="O79" s="7"/>
      <c r="P79" s="6"/>
      <c r="Q79" s="63" t="str">
        <f t="shared" si="6"/>
        <v/>
      </c>
      <c r="R79" s="1" t="str">
        <f t="shared" si="7"/>
        <v/>
      </c>
      <c r="S79" s="1" t="str">
        <f t="shared" si="8"/>
        <v xml:space="preserve">    </v>
      </c>
      <c r="T79" s="1" t="str">
        <f t="shared" si="9"/>
        <v xml:space="preserve">    </v>
      </c>
    </row>
    <row r="80" spans="1:27" ht="15" customHeight="1">
      <c r="A80" s="25" t="str">
        <f t="shared" si="5"/>
        <v/>
      </c>
      <c r="B80" s="5"/>
      <c r="C80" s="21"/>
      <c r="D80" s="21"/>
      <c r="E80" s="6"/>
      <c r="F80" s="7"/>
      <c r="G80" s="6"/>
      <c r="H80" s="6"/>
      <c r="I80" s="6"/>
      <c r="J80" s="6"/>
      <c r="K80" s="11"/>
      <c r="L80" s="12"/>
      <c r="M80" s="13"/>
      <c r="N80" s="14"/>
      <c r="O80" s="7"/>
      <c r="P80" s="6"/>
      <c r="Q80" s="63" t="str">
        <f t="shared" si="6"/>
        <v/>
      </c>
      <c r="R80" s="1" t="str">
        <f t="shared" si="7"/>
        <v/>
      </c>
      <c r="S80" s="1" t="str">
        <f t="shared" si="8"/>
        <v xml:space="preserve">    </v>
      </c>
      <c r="T80" s="1" t="str">
        <f t="shared" si="9"/>
        <v xml:space="preserve">    </v>
      </c>
    </row>
    <row r="81" spans="1:20" ht="15" customHeight="1">
      <c r="A81" s="25" t="str">
        <f t="shared" si="5"/>
        <v/>
      </c>
      <c r="B81" s="5"/>
      <c r="C81" s="21"/>
      <c r="D81" s="21"/>
      <c r="E81" s="6"/>
      <c r="F81" s="7"/>
      <c r="G81" s="6"/>
      <c r="H81" s="6"/>
      <c r="I81" s="6"/>
      <c r="J81" s="6"/>
      <c r="K81" s="11"/>
      <c r="L81" s="12"/>
      <c r="M81" s="13"/>
      <c r="N81" s="14"/>
      <c r="O81" s="7"/>
      <c r="P81" s="6"/>
      <c r="Q81" s="63" t="str">
        <f t="shared" si="6"/>
        <v/>
      </c>
      <c r="R81" s="1" t="str">
        <f t="shared" si="7"/>
        <v/>
      </c>
      <c r="S81" s="1" t="str">
        <f t="shared" si="8"/>
        <v xml:space="preserve">    </v>
      </c>
      <c r="T81" s="1" t="str">
        <f t="shared" si="9"/>
        <v xml:space="preserve">    </v>
      </c>
    </row>
    <row r="82" spans="1:20" ht="15" customHeight="1">
      <c r="A82" s="25" t="str">
        <f t="shared" si="5"/>
        <v/>
      </c>
      <c r="B82" s="5"/>
      <c r="C82" s="21"/>
      <c r="D82" s="21"/>
      <c r="E82" s="6"/>
      <c r="F82" s="7"/>
      <c r="G82" s="6"/>
      <c r="H82" s="6"/>
      <c r="I82" s="6"/>
      <c r="J82" s="6"/>
      <c r="K82" s="11"/>
      <c r="L82" s="12"/>
      <c r="M82" s="13"/>
      <c r="N82" s="14"/>
      <c r="O82" s="7"/>
      <c r="P82" s="6"/>
      <c r="Q82" s="63" t="str">
        <f t="shared" si="6"/>
        <v/>
      </c>
      <c r="R82" s="1" t="str">
        <f t="shared" si="7"/>
        <v/>
      </c>
      <c r="S82" s="1" t="str">
        <f t="shared" si="8"/>
        <v xml:space="preserve">    </v>
      </c>
      <c r="T82" s="1" t="str">
        <f t="shared" si="9"/>
        <v xml:space="preserve">    </v>
      </c>
    </row>
    <row r="83" spans="1:20" ht="15" customHeight="1">
      <c r="A83" s="25" t="str">
        <f t="shared" si="5"/>
        <v/>
      </c>
      <c r="B83" s="5"/>
      <c r="C83" s="21"/>
      <c r="D83" s="21"/>
      <c r="E83" s="6"/>
      <c r="F83" s="7"/>
      <c r="G83" s="6"/>
      <c r="H83" s="6"/>
      <c r="I83" s="6"/>
      <c r="J83" s="6"/>
      <c r="K83" s="11"/>
      <c r="L83" s="12"/>
      <c r="M83" s="13"/>
      <c r="N83" s="14"/>
      <c r="O83" s="7"/>
      <c r="P83" s="6"/>
      <c r="Q83" s="63" t="str">
        <f t="shared" si="6"/>
        <v/>
      </c>
      <c r="R83" s="1" t="str">
        <f t="shared" si="7"/>
        <v/>
      </c>
      <c r="S83" s="1" t="str">
        <f t="shared" si="8"/>
        <v xml:space="preserve">    </v>
      </c>
      <c r="T83" s="1" t="str">
        <f t="shared" si="9"/>
        <v xml:space="preserve">    </v>
      </c>
    </row>
    <row r="84" spans="1:20" ht="15" customHeight="1">
      <c r="A84" s="25" t="str">
        <f t="shared" si="5"/>
        <v/>
      </c>
      <c r="B84" s="5"/>
      <c r="C84" s="21"/>
      <c r="D84" s="21"/>
      <c r="E84" s="6"/>
      <c r="F84" s="7"/>
      <c r="G84" s="6"/>
      <c r="H84" s="6"/>
      <c r="I84" s="6"/>
      <c r="J84" s="6"/>
      <c r="K84" s="11"/>
      <c r="L84" s="12"/>
      <c r="M84" s="13"/>
      <c r="N84" s="14"/>
      <c r="O84" s="7"/>
      <c r="P84" s="6"/>
      <c r="Q84" s="63" t="str">
        <f t="shared" si="6"/>
        <v/>
      </c>
      <c r="R84" s="1" t="str">
        <f t="shared" si="7"/>
        <v/>
      </c>
      <c r="S84" s="1" t="str">
        <f t="shared" si="8"/>
        <v xml:space="preserve">    </v>
      </c>
      <c r="T84" s="1" t="str">
        <f t="shared" si="9"/>
        <v xml:space="preserve">    </v>
      </c>
    </row>
    <row r="85" spans="1:20" ht="15" customHeight="1">
      <c r="A85" s="25" t="str">
        <f t="shared" si="5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6"/>
      <c r="Q85" s="63" t="str">
        <f t="shared" si="6"/>
        <v/>
      </c>
      <c r="R85" s="1" t="str">
        <f t="shared" si="7"/>
        <v/>
      </c>
      <c r="S85" s="1" t="str">
        <f t="shared" si="8"/>
        <v xml:space="preserve">    </v>
      </c>
      <c r="T85" s="1" t="str">
        <f t="shared" si="9"/>
        <v xml:space="preserve">    </v>
      </c>
    </row>
    <row r="86" spans="1:20" ht="15" customHeight="1">
      <c r="A86" s="25" t="str">
        <f t="shared" si="5"/>
        <v/>
      </c>
      <c r="B86" s="5"/>
      <c r="C86" s="21"/>
      <c r="D86" s="21"/>
      <c r="E86" s="6"/>
      <c r="F86" s="7"/>
      <c r="G86" s="6"/>
      <c r="H86" s="6"/>
      <c r="I86" s="6"/>
      <c r="J86" s="11"/>
      <c r="K86" s="11"/>
      <c r="L86" s="12"/>
      <c r="M86" s="13"/>
      <c r="N86" s="14"/>
      <c r="O86" s="7"/>
      <c r="P86" s="6"/>
      <c r="Q86" s="63" t="str">
        <f t="shared" si="6"/>
        <v/>
      </c>
      <c r="R86" s="1" t="str">
        <f t="shared" si="7"/>
        <v/>
      </c>
      <c r="S86" s="1" t="str">
        <f t="shared" si="8"/>
        <v xml:space="preserve">    </v>
      </c>
      <c r="T86" s="1" t="str">
        <f t="shared" si="9"/>
        <v xml:space="preserve">    </v>
      </c>
    </row>
    <row r="87" spans="1:20" ht="15" customHeight="1">
      <c r="A87" s="25" t="str">
        <f t="shared" si="5"/>
        <v/>
      </c>
      <c r="B87" s="5"/>
      <c r="C87" s="21"/>
      <c r="D87" s="21"/>
      <c r="E87" s="6"/>
      <c r="F87" s="7"/>
      <c r="G87" s="6"/>
      <c r="H87" s="6"/>
      <c r="I87" s="6"/>
      <c r="J87" s="6"/>
      <c r="K87" s="11"/>
      <c r="L87" s="12"/>
      <c r="M87" s="13"/>
      <c r="N87" s="14"/>
      <c r="O87" s="7"/>
      <c r="P87" s="6"/>
      <c r="Q87" s="63" t="str">
        <f t="shared" si="6"/>
        <v/>
      </c>
      <c r="R87" s="1" t="str">
        <f t="shared" si="7"/>
        <v/>
      </c>
      <c r="S87" s="1" t="str">
        <f t="shared" si="8"/>
        <v xml:space="preserve">    </v>
      </c>
      <c r="T87" s="1" t="str">
        <f t="shared" si="9"/>
        <v xml:space="preserve">    </v>
      </c>
    </row>
    <row r="88" spans="1:20" ht="15" customHeight="1">
      <c r="A88" s="25" t="str">
        <f t="shared" si="5"/>
        <v/>
      </c>
      <c r="B88" s="5"/>
      <c r="C88" s="21"/>
      <c r="D88" s="21"/>
      <c r="E88" s="6"/>
      <c r="F88" s="7"/>
      <c r="G88" s="6"/>
      <c r="H88" s="6"/>
      <c r="I88" s="6"/>
      <c r="J88" s="6"/>
      <c r="K88" s="11"/>
      <c r="L88" s="12"/>
      <c r="M88" s="13"/>
      <c r="N88" s="14"/>
      <c r="O88" s="7"/>
      <c r="P88" s="6"/>
      <c r="Q88" s="63" t="str">
        <f t="shared" si="6"/>
        <v/>
      </c>
      <c r="R88" s="1" t="str">
        <f t="shared" si="7"/>
        <v/>
      </c>
      <c r="S88" s="1" t="str">
        <f t="shared" si="8"/>
        <v xml:space="preserve">    </v>
      </c>
      <c r="T88" s="1" t="str">
        <f t="shared" si="9"/>
        <v xml:space="preserve">    </v>
      </c>
    </row>
    <row r="89" spans="1:20" ht="15" customHeight="1">
      <c r="A89" s="25" t="str">
        <f t="shared" si="5"/>
        <v/>
      </c>
      <c r="B89" s="5"/>
      <c r="C89" s="21"/>
      <c r="D89" s="21"/>
      <c r="E89" s="6"/>
      <c r="F89" s="7"/>
      <c r="G89" s="6"/>
      <c r="H89" s="6"/>
      <c r="I89" s="6"/>
      <c r="J89" s="6"/>
      <c r="K89" s="11"/>
      <c r="L89" s="12"/>
      <c r="M89" s="13"/>
      <c r="N89" s="14"/>
      <c r="O89" s="7"/>
      <c r="P89" s="6"/>
      <c r="Q89" s="63" t="str">
        <f t="shared" si="6"/>
        <v/>
      </c>
      <c r="R89" s="1" t="str">
        <f t="shared" si="7"/>
        <v/>
      </c>
      <c r="S89" s="1" t="str">
        <f t="shared" si="8"/>
        <v xml:space="preserve">    </v>
      </c>
      <c r="T89" s="1" t="str">
        <f t="shared" si="9"/>
        <v xml:space="preserve">    </v>
      </c>
    </row>
    <row r="90" spans="1:20" ht="15" customHeight="1">
      <c r="A90" s="25" t="str">
        <f t="shared" si="5"/>
        <v/>
      </c>
      <c r="B90" s="5"/>
      <c r="C90" s="21"/>
      <c r="D90" s="21"/>
      <c r="E90" s="6"/>
      <c r="F90" s="7"/>
      <c r="G90" s="6"/>
      <c r="H90" s="6"/>
      <c r="I90" s="6"/>
      <c r="J90" s="6"/>
      <c r="K90" s="11"/>
      <c r="L90" s="12"/>
      <c r="M90" s="13"/>
      <c r="N90" s="14"/>
      <c r="O90" s="7"/>
      <c r="P90" s="6"/>
      <c r="Q90" s="63" t="str">
        <f t="shared" si="6"/>
        <v/>
      </c>
      <c r="R90" s="1" t="str">
        <f t="shared" si="7"/>
        <v/>
      </c>
      <c r="S90" s="1" t="str">
        <f t="shared" si="8"/>
        <v xml:space="preserve">    </v>
      </c>
      <c r="T90" s="1" t="str">
        <f t="shared" si="9"/>
        <v xml:space="preserve">    </v>
      </c>
    </row>
    <row r="91" spans="1:20" ht="15" customHeight="1">
      <c r="A91" s="25" t="str">
        <f t="shared" si="5"/>
        <v/>
      </c>
      <c r="B91" s="5"/>
      <c r="C91" s="21"/>
      <c r="D91" s="21"/>
      <c r="E91" s="6"/>
      <c r="F91" s="7"/>
      <c r="G91" s="6"/>
      <c r="H91" s="6"/>
      <c r="I91" s="6"/>
      <c r="J91" s="6"/>
      <c r="K91" s="11"/>
      <c r="L91" s="12"/>
      <c r="M91" s="13"/>
      <c r="N91" s="14"/>
      <c r="O91" s="7"/>
      <c r="P91" s="6"/>
      <c r="Q91" s="63" t="str">
        <f t="shared" si="6"/>
        <v/>
      </c>
      <c r="R91" s="1" t="str">
        <f t="shared" si="7"/>
        <v/>
      </c>
      <c r="S91" s="1" t="str">
        <f t="shared" si="8"/>
        <v xml:space="preserve">    </v>
      </c>
      <c r="T91" s="1" t="str">
        <f t="shared" si="9"/>
        <v xml:space="preserve">    </v>
      </c>
    </row>
    <row r="92" spans="1:20" ht="15" customHeight="1">
      <c r="A92" s="25" t="str">
        <f t="shared" si="5"/>
        <v/>
      </c>
      <c r="B92" s="5"/>
      <c r="C92" s="21"/>
      <c r="D92" s="21"/>
      <c r="E92" s="6"/>
      <c r="F92" s="7"/>
      <c r="G92" s="6"/>
      <c r="H92" s="6"/>
      <c r="I92" s="6"/>
      <c r="J92" s="6"/>
      <c r="K92" s="11"/>
      <c r="L92" s="12"/>
      <c r="M92" s="13"/>
      <c r="N92" s="14"/>
      <c r="O92" s="7"/>
      <c r="P92" s="6"/>
      <c r="Q92" s="63" t="str">
        <f t="shared" si="6"/>
        <v/>
      </c>
      <c r="R92" s="1" t="str">
        <f t="shared" si="7"/>
        <v/>
      </c>
      <c r="S92" s="1" t="str">
        <f t="shared" si="8"/>
        <v xml:space="preserve">    </v>
      </c>
      <c r="T92" s="1" t="str">
        <f t="shared" si="9"/>
        <v xml:space="preserve">    </v>
      </c>
    </row>
    <row r="93" spans="1:20" ht="15" customHeight="1">
      <c r="A93" s="25" t="str">
        <f t="shared" si="5"/>
        <v/>
      </c>
      <c r="B93" s="5"/>
      <c r="C93" s="21"/>
      <c r="D93" s="21"/>
      <c r="E93" s="6"/>
      <c r="F93" s="7"/>
      <c r="G93" s="6"/>
      <c r="H93" s="6"/>
      <c r="I93" s="6"/>
      <c r="J93" s="11"/>
      <c r="K93" s="11"/>
      <c r="L93" s="12"/>
      <c r="M93" s="13"/>
      <c r="N93" s="14"/>
      <c r="O93" s="7"/>
      <c r="P93" s="6"/>
      <c r="Q93" s="63" t="str">
        <f t="shared" si="6"/>
        <v/>
      </c>
      <c r="R93" s="1" t="str">
        <f t="shared" si="7"/>
        <v/>
      </c>
      <c r="S93" s="1" t="str">
        <f t="shared" si="8"/>
        <v xml:space="preserve">    </v>
      </c>
      <c r="T93" s="1" t="str">
        <f t="shared" si="9"/>
        <v xml:space="preserve">    </v>
      </c>
    </row>
    <row r="94" spans="1:20" ht="15" customHeight="1">
      <c r="A94" s="25" t="str">
        <f t="shared" si="5"/>
        <v/>
      </c>
      <c r="B94" s="5"/>
      <c r="C94" s="21"/>
      <c r="D94" s="21"/>
      <c r="E94" s="6"/>
      <c r="F94" s="7"/>
      <c r="G94" s="6"/>
      <c r="H94" s="6"/>
      <c r="I94" s="6"/>
      <c r="J94" s="11"/>
      <c r="K94" s="11"/>
      <c r="L94" s="12"/>
      <c r="M94" s="13"/>
      <c r="N94" s="14"/>
      <c r="O94" s="7"/>
      <c r="P94" s="6"/>
      <c r="Q94" s="63" t="str">
        <f t="shared" si="6"/>
        <v/>
      </c>
      <c r="R94" s="1" t="str">
        <f t="shared" si="7"/>
        <v/>
      </c>
      <c r="S94" s="1" t="str">
        <f t="shared" si="8"/>
        <v xml:space="preserve">    </v>
      </c>
      <c r="T94" s="1" t="str">
        <f t="shared" si="9"/>
        <v xml:space="preserve">    </v>
      </c>
    </row>
    <row r="95" spans="1:20" ht="15" customHeight="1">
      <c r="A95" s="25" t="str">
        <f t="shared" si="5"/>
        <v/>
      </c>
      <c r="B95" s="5"/>
      <c r="C95" s="21"/>
      <c r="D95" s="21"/>
      <c r="E95" s="6"/>
      <c r="F95" s="7"/>
      <c r="G95" s="6"/>
      <c r="H95" s="6"/>
      <c r="I95" s="6"/>
      <c r="J95" s="11"/>
      <c r="K95" s="11"/>
      <c r="L95" s="12"/>
      <c r="M95" s="13"/>
      <c r="N95" s="14"/>
      <c r="O95" s="7"/>
      <c r="P95" s="6"/>
      <c r="Q95" s="63" t="str">
        <f t="shared" si="6"/>
        <v/>
      </c>
      <c r="R95" s="1" t="str">
        <f t="shared" si="7"/>
        <v/>
      </c>
      <c r="S95" s="1" t="str">
        <f t="shared" si="8"/>
        <v xml:space="preserve">    </v>
      </c>
      <c r="T95" s="1" t="str">
        <f t="shared" si="9"/>
        <v xml:space="preserve">    </v>
      </c>
    </row>
    <row r="96" spans="1:20" ht="15" customHeight="1">
      <c r="A96" s="25" t="str">
        <f t="shared" si="5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11"/>
      <c r="Q96" s="63" t="str">
        <f t="shared" si="6"/>
        <v/>
      </c>
      <c r="R96" s="1" t="str">
        <f t="shared" si="7"/>
        <v/>
      </c>
      <c r="S96" s="1" t="str">
        <f t="shared" si="8"/>
        <v xml:space="preserve">    </v>
      </c>
      <c r="T96" s="1" t="str">
        <f t="shared" si="9"/>
        <v xml:space="preserve">    </v>
      </c>
    </row>
    <row r="97" spans="1:20" ht="15" customHeight="1">
      <c r="A97" s="25" t="str">
        <f t="shared" si="5"/>
        <v/>
      </c>
      <c r="B97" s="5"/>
      <c r="C97" s="21"/>
      <c r="D97" s="21"/>
      <c r="E97" s="6"/>
      <c r="F97" s="7"/>
      <c r="G97" s="6"/>
      <c r="H97" s="6"/>
      <c r="I97" s="6"/>
      <c r="J97" s="11"/>
      <c r="K97" s="11"/>
      <c r="L97" s="12"/>
      <c r="M97" s="13"/>
      <c r="N97" s="14"/>
      <c r="O97" s="7"/>
      <c r="P97" s="11"/>
      <c r="Q97" s="63" t="str">
        <f t="shared" si="6"/>
        <v/>
      </c>
      <c r="R97" s="1" t="str">
        <f t="shared" si="7"/>
        <v/>
      </c>
      <c r="S97" s="1" t="str">
        <f t="shared" si="8"/>
        <v xml:space="preserve">    </v>
      </c>
      <c r="T97" s="1" t="str">
        <f t="shared" si="9"/>
        <v xml:space="preserve">    </v>
      </c>
    </row>
    <row r="98" spans="1:20" ht="15" customHeight="1">
      <c r="A98" s="25" t="str">
        <f t="shared" si="5"/>
        <v/>
      </c>
      <c r="B98" s="5"/>
      <c r="C98" s="21"/>
      <c r="D98" s="21"/>
      <c r="E98" s="6"/>
      <c r="F98" s="7"/>
      <c r="G98" s="6"/>
      <c r="H98" s="6"/>
      <c r="I98" s="6"/>
      <c r="J98" s="11"/>
      <c r="K98" s="11"/>
      <c r="L98" s="12"/>
      <c r="M98" s="13"/>
      <c r="N98" s="14"/>
      <c r="O98" s="7"/>
      <c r="P98" s="11"/>
      <c r="Q98" s="63" t="str">
        <f t="shared" si="6"/>
        <v/>
      </c>
      <c r="R98" s="1" t="str">
        <f t="shared" si="7"/>
        <v/>
      </c>
      <c r="S98" s="1" t="str">
        <f t="shared" si="8"/>
        <v xml:space="preserve">    </v>
      </c>
      <c r="T98" s="1" t="str">
        <f t="shared" si="9"/>
        <v xml:space="preserve">    </v>
      </c>
    </row>
    <row r="99" spans="1:20" ht="15" customHeight="1">
      <c r="A99" s="25" t="str">
        <f t="shared" si="5"/>
        <v/>
      </c>
      <c r="B99" s="5"/>
      <c r="C99" s="21"/>
      <c r="D99" s="21"/>
      <c r="E99" s="6"/>
      <c r="F99" s="7"/>
      <c r="G99" s="6"/>
      <c r="H99" s="6"/>
      <c r="I99" s="6"/>
      <c r="J99" s="11"/>
      <c r="K99" s="11"/>
      <c r="L99" s="12"/>
      <c r="M99" s="13"/>
      <c r="N99" s="14"/>
      <c r="O99" s="7"/>
      <c r="P99" s="11"/>
      <c r="Q99" s="63" t="str">
        <f t="shared" si="6"/>
        <v/>
      </c>
      <c r="R99" s="1" t="str">
        <f t="shared" si="7"/>
        <v/>
      </c>
      <c r="S99" s="1" t="str">
        <f t="shared" si="8"/>
        <v xml:space="preserve">    </v>
      </c>
      <c r="T99" s="1" t="str">
        <f t="shared" si="9"/>
        <v xml:space="preserve">    </v>
      </c>
    </row>
    <row r="100" spans="1:20" ht="15" customHeight="1">
      <c r="A100" s="25" t="str">
        <f t="shared" si="5"/>
        <v/>
      </c>
      <c r="B100" s="5"/>
      <c r="C100" s="21"/>
      <c r="D100" s="21"/>
      <c r="E100" s="6"/>
      <c r="F100" s="7"/>
      <c r="G100" s="6"/>
      <c r="H100" s="6"/>
      <c r="I100" s="6"/>
      <c r="J100" s="11"/>
      <c r="K100" s="11"/>
      <c r="L100" s="12"/>
      <c r="M100" s="13"/>
      <c r="N100" s="14"/>
      <c r="O100" s="7"/>
      <c r="P100" s="11"/>
      <c r="Q100" s="63" t="str">
        <f t="shared" si="6"/>
        <v/>
      </c>
      <c r="R100" s="1" t="str">
        <f t="shared" si="7"/>
        <v/>
      </c>
      <c r="S100" s="1" t="str">
        <f t="shared" si="8"/>
        <v xml:space="preserve">    </v>
      </c>
      <c r="T100" s="1" t="str">
        <f t="shared" si="9"/>
        <v xml:space="preserve">    </v>
      </c>
    </row>
    <row r="101" spans="1:20" ht="15" customHeight="1">
      <c r="A101" s="25" t="str">
        <f t="shared" si="5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11"/>
      <c r="Q101" s="63" t="str">
        <f t="shared" si="6"/>
        <v/>
      </c>
      <c r="R101" s="1" t="str">
        <f t="shared" si="7"/>
        <v/>
      </c>
      <c r="S101" s="1" t="str">
        <f t="shared" si="8"/>
        <v xml:space="preserve">    </v>
      </c>
      <c r="T101" s="1" t="str">
        <f t="shared" si="9"/>
        <v xml:space="preserve">    </v>
      </c>
    </row>
    <row r="102" spans="1:20" ht="15" customHeight="1">
      <c r="A102" s="25" t="str">
        <f t="shared" si="5"/>
        <v/>
      </c>
      <c r="B102" s="5"/>
      <c r="C102" s="21"/>
      <c r="D102" s="21"/>
      <c r="E102" s="6"/>
      <c r="F102" s="7"/>
      <c r="G102" s="6"/>
      <c r="H102" s="6"/>
      <c r="I102" s="6"/>
      <c r="J102" s="11"/>
      <c r="K102" s="11"/>
      <c r="L102" s="12"/>
      <c r="M102" s="13"/>
      <c r="N102" s="14"/>
      <c r="O102" s="7"/>
      <c r="P102" s="11"/>
      <c r="Q102" s="63" t="str">
        <f t="shared" si="6"/>
        <v/>
      </c>
      <c r="R102" s="1" t="str">
        <f t="shared" si="7"/>
        <v/>
      </c>
      <c r="S102" s="1" t="str">
        <f t="shared" si="8"/>
        <v xml:space="preserve">    </v>
      </c>
      <c r="T102" s="1" t="str">
        <f t="shared" si="9"/>
        <v xml:space="preserve">    </v>
      </c>
    </row>
    <row r="103" spans="1:20" ht="15" customHeight="1">
      <c r="A103" s="25" t="str">
        <f t="shared" si="5"/>
        <v/>
      </c>
      <c r="B103" s="5"/>
      <c r="C103" s="21"/>
      <c r="D103" s="21"/>
      <c r="E103" s="6"/>
      <c r="F103" s="7"/>
      <c r="G103" s="6"/>
      <c r="H103" s="6"/>
      <c r="I103" s="6"/>
      <c r="J103" s="11"/>
      <c r="K103" s="11"/>
      <c r="L103" s="12"/>
      <c r="M103" s="13"/>
      <c r="N103" s="14"/>
      <c r="O103" s="7"/>
      <c r="P103" s="11"/>
      <c r="Q103" s="63" t="str">
        <f t="shared" si="6"/>
        <v/>
      </c>
      <c r="R103" s="1" t="str">
        <f t="shared" si="7"/>
        <v/>
      </c>
      <c r="S103" s="1" t="str">
        <f t="shared" si="8"/>
        <v xml:space="preserve">    </v>
      </c>
      <c r="T103" s="1" t="str">
        <f t="shared" si="9"/>
        <v xml:space="preserve">    </v>
      </c>
    </row>
    <row r="104" spans="1:20" ht="15" customHeight="1">
      <c r="A104" s="25" t="str">
        <f t="shared" si="5"/>
        <v/>
      </c>
      <c r="B104" s="5"/>
      <c r="C104" s="21"/>
      <c r="D104" s="21"/>
      <c r="E104" s="6"/>
      <c r="F104" s="7"/>
      <c r="G104" s="6"/>
      <c r="H104" s="6"/>
      <c r="I104" s="6"/>
      <c r="J104" s="11"/>
      <c r="K104" s="11"/>
      <c r="L104" s="12"/>
      <c r="M104" s="13"/>
      <c r="N104" s="14"/>
      <c r="O104" s="7"/>
      <c r="P104" s="11"/>
      <c r="Q104" s="63" t="str">
        <f t="shared" si="6"/>
        <v/>
      </c>
      <c r="R104" s="1" t="str">
        <f t="shared" si="7"/>
        <v/>
      </c>
      <c r="S104" s="1" t="str">
        <f t="shared" si="8"/>
        <v xml:space="preserve">    </v>
      </c>
      <c r="T104" s="1" t="str">
        <f t="shared" si="9"/>
        <v xml:space="preserve">    </v>
      </c>
    </row>
    <row r="105" spans="1:20" ht="15" customHeight="1">
      <c r="A105" s="25" t="str">
        <f t="shared" si="5"/>
        <v/>
      </c>
      <c r="B105" s="5"/>
      <c r="C105" s="21"/>
      <c r="D105" s="21"/>
      <c r="E105" s="6"/>
      <c r="F105" s="7"/>
      <c r="G105" s="6"/>
      <c r="H105" s="6"/>
      <c r="I105" s="6"/>
      <c r="J105" s="11"/>
      <c r="K105" s="11"/>
      <c r="L105" s="12"/>
      <c r="M105" s="13"/>
      <c r="N105" s="14"/>
      <c r="O105" s="7"/>
      <c r="P105" s="11"/>
      <c r="Q105" s="63" t="str">
        <f t="shared" si="6"/>
        <v/>
      </c>
      <c r="R105" s="1" t="str">
        <f t="shared" si="7"/>
        <v/>
      </c>
      <c r="S105" s="1" t="str">
        <f t="shared" si="8"/>
        <v xml:space="preserve">    </v>
      </c>
      <c r="T105" s="1" t="str">
        <f t="shared" si="9"/>
        <v xml:space="preserve">    </v>
      </c>
    </row>
    <row r="106" spans="1:20" ht="15" customHeight="1">
      <c r="A106" s="25" t="str">
        <f t="shared" si="5"/>
        <v/>
      </c>
      <c r="B106" s="5"/>
      <c r="C106" s="21"/>
      <c r="D106" s="21"/>
      <c r="E106" s="6"/>
      <c r="F106" s="7"/>
      <c r="G106" s="6"/>
      <c r="H106" s="6"/>
      <c r="I106" s="6"/>
      <c r="J106" s="11"/>
      <c r="K106" s="11"/>
      <c r="L106" s="12"/>
      <c r="M106" s="13"/>
      <c r="N106" s="14"/>
      <c r="O106" s="7"/>
      <c r="P106" s="11"/>
      <c r="Q106" s="63" t="str">
        <f t="shared" si="6"/>
        <v/>
      </c>
      <c r="R106" s="1" t="str">
        <f t="shared" si="7"/>
        <v/>
      </c>
      <c r="S106" s="1" t="str">
        <f t="shared" si="8"/>
        <v xml:space="preserve">    </v>
      </c>
      <c r="T106" s="1" t="str">
        <f t="shared" si="9"/>
        <v xml:space="preserve">    </v>
      </c>
    </row>
    <row r="107" spans="1:20" ht="15" customHeight="1">
      <c r="A107" s="25" t="str">
        <f t="shared" si="5"/>
        <v/>
      </c>
      <c r="B107" s="5"/>
      <c r="C107" s="21"/>
      <c r="D107" s="21"/>
      <c r="E107" s="6"/>
      <c r="F107" s="7"/>
      <c r="G107" s="6"/>
      <c r="H107" s="6"/>
      <c r="I107" s="6"/>
      <c r="J107" s="11"/>
      <c r="K107" s="11"/>
      <c r="L107" s="12"/>
      <c r="M107" s="13"/>
      <c r="N107" s="14"/>
      <c r="O107" s="7"/>
      <c r="P107" s="11"/>
      <c r="Q107" s="63" t="str">
        <f t="shared" si="6"/>
        <v/>
      </c>
      <c r="R107" s="1" t="str">
        <f t="shared" si="7"/>
        <v/>
      </c>
      <c r="S107" s="1" t="str">
        <f t="shared" si="8"/>
        <v xml:space="preserve">    </v>
      </c>
      <c r="T107" s="1" t="str">
        <f t="shared" si="9"/>
        <v xml:space="preserve">    </v>
      </c>
    </row>
    <row r="108" spans="1:20" ht="15" customHeight="1">
      <c r="A108" s="25" t="str">
        <f t="shared" si="5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11"/>
      <c r="L108" s="12"/>
      <c r="M108" s="13"/>
      <c r="N108" s="14"/>
      <c r="O108" s="7"/>
      <c r="P108" s="11"/>
      <c r="Q108" s="63" t="str">
        <f t="shared" si="6"/>
        <v/>
      </c>
      <c r="R108" s="1" t="str">
        <f t="shared" si="7"/>
        <v/>
      </c>
      <c r="S108" s="1" t="str">
        <f t="shared" si="8"/>
        <v xml:space="preserve">    </v>
      </c>
      <c r="T108" s="1" t="str">
        <f t="shared" si="9"/>
        <v xml:space="preserve">    </v>
      </c>
    </row>
    <row r="109" spans="1:20" ht="15" customHeight="1">
      <c r="A109" s="25" t="str">
        <f t="shared" si="5"/>
        <v/>
      </c>
      <c r="B109" s="5"/>
      <c r="C109" s="21"/>
      <c r="D109" s="21"/>
      <c r="E109" s="6"/>
      <c r="F109" s="7"/>
      <c r="G109" s="6"/>
      <c r="H109" s="6"/>
      <c r="I109" s="6"/>
      <c r="J109" s="11"/>
      <c r="K109" s="11"/>
      <c r="L109" s="12"/>
      <c r="M109" s="13"/>
      <c r="N109" s="14"/>
      <c r="O109" s="7"/>
      <c r="P109" s="11"/>
      <c r="Q109" s="63" t="str">
        <f t="shared" si="6"/>
        <v/>
      </c>
      <c r="R109" s="1" t="str">
        <f t="shared" si="7"/>
        <v/>
      </c>
      <c r="S109" s="1" t="str">
        <f t="shared" si="8"/>
        <v xml:space="preserve">    </v>
      </c>
      <c r="T109" s="1" t="str">
        <f t="shared" si="9"/>
        <v xml:space="preserve">    </v>
      </c>
    </row>
    <row r="110" spans="1:20" ht="15" customHeight="1">
      <c r="A110" s="25" t="str">
        <f t="shared" si="5"/>
        <v/>
      </c>
      <c r="B110" s="5"/>
      <c r="C110" s="21"/>
      <c r="D110" s="21"/>
      <c r="E110" s="6"/>
      <c r="F110" s="7"/>
      <c r="G110" s="6"/>
      <c r="H110" s="6"/>
      <c r="I110" s="6"/>
      <c r="J110" s="11"/>
      <c r="K110" s="11"/>
      <c r="L110" s="12"/>
      <c r="M110" s="13"/>
      <c r="N110" s="14"/>
      <c r="O110" s="7"/>
      <c r="P110" s="11"/>
      <c r="Q110" s="63" t="str">
        <f t="shared" si="6"/>
        <v/>
      </c>
      <c r="R110" s="1" t="str">
        <f t="shared" si="7"/>
        <v/>
      </c>
      <c r="S110" s="1" t="str">
        <f t="shared" si="8"/>
        <v xml:space="preserve">    </v>
      </c>
      <c r="T110" s="1" t="str">
        <f t="shared" si="9"/>
        <v xml:space="preserve">    </v>
      </c>
    </row>
    <row r="111" spans="1:20" ht="15" customHeight="1">
      <c r="A111" s="25" t="str">
        <f t="shared" si="5"/>
        <v/>
      </c>
      <c r="B111" s="5"/>
      <c r="C111" s="21"/>
      <c r="D111" s="21"/>
      <c r="E111" s="6"/>
      <c r="F111" s="7"/>
      <c r="G111" s="6"/>
      <c r="H111" s="6"/>
      <c r="I111" s="6"/>
      <c r="J111" s="11"/>
      <c r="K111" s="11"/>
      <c r="L111" s="12"/>
      <c r="M111" s="13"/>
      <c r="N111" s="14"/>
      <c r="O111" s="7"/>
      <c r="P111" s="11"/>
      <c r="Q111" s="63" t="str">
        <f t="shared" si="6"/>
        <v/>
      </c>
      <c r="R111" s="1" t="str">
        <f t="shared" si="7"/>
        <v/>
      </c>
      <c r="S111" s="1" t="str">
        <f t="shared" si="8"/>
        <v xml:space="preserve">    </v>
      </c>
      <c r="T111" s="1" t="str">
        <f t="shared" si="9"/>
        <v xml:space="preserve">    </v>
      </c>
    </row>
    <row r="112" spans="1:20" ht="15" customHeight="1">
      <c r="A112" s="25" t="str">
        <f t="shared" si="5"/>
        <v/>
      </c>
      <c r="B112" s="5"/>
      <c r="C112" s="21"/>
      <c r="D112" s="21"/>
      <c r="E112" s="6"/>
      <c r="F112" s="7"/>
      <c r="G112" s="6"/>
      <c r="H112" s="6"/>
      <c r="I112" s="6"/>
      <c r="J112" s="11"/>
      <c r="K112" s="11"/>
      <c r="L112" s="12"/>
      <c r="M112" s="13"/>
      <c r="N112" s="14"/>
      <c r="O112" s="7"/>
      <c r="P112" s="11"/>
      <c r="Q112" s="63" t="str">
        <f t="shared" si="6"/>
        <v/>
      </c>
      <c r="R112" s="1" t="str">
        <f t="shared" si="7"/>
        <v/>
      </c>
      <c r="S112" s="1" t="str">
        <f t="shared" si="8"/>
        <v xml:space="preserve">    </v>
      </c>
      <c r="T112" s="1" t="str">
        <f t="shared" si="9"/>
        <v xml:space="preserve">    </v>
      </c>
    </row>
    <row r="113" spans="1:20" ht="15" customHeight="1">
      <c r="A113" s="25" t="str">
        <f t="shared" si="5"/>
        <v/>
      </c>
      <c r="B113" s="5"/>
      <c r="C113" s="21"/>
      <c r="D113" s="21"/>
      <c r="E113" s="6"/>
      <c r="F113" s="7"/>
      <c r="G113" s="6"/>
      <c r="H113" s="6"/>
      <c r="I113" s="6"/>
      <c r="J113" s="11"/>
      <c r="K113" s="11"/>
      <c r="L113" s="12"/>
      <c r="M113" s="13"/>
      <c r="N113" s="14"/>
      <c r="O113" s="7"/>
      <c r="P113" s="11"/>
      <c r="Q113" s="63" t="str">
        <f t="shared" si="6"/>
        <v/>
      </c>
      <c r="R113" s="1" t="str">
        <f t="shared" si="7"/>
        <v/>
      </c>
      <c r="S113" s="1" t="str">
        <f t="shared" si="8"/>
        <v xml:space="preserve">    </v>
      </c>
      <c r="T113" s="1" t="str">
        <f t="shared" si="9"/>
        <v xml:space="preserve">    </v>
      </c>
    </row>
    <row r="114" spans="1:20" ht="15" customHeight="1">
      <c r="A114" s="25" t="str">
        <f t="shared" si="5"/>
        <v/>
      </c>
      <c r="B114" s="5"/>
      <c r="C114" s="21"/>
      <c r="D114" s="21"/>
      <c r="E114" s="6"/>
      <c r="F114" s="7"/>
      <c r="G114" s="6"/>
      <c r="H114" s="6"/>
      <c r="I114" s="6"/>
      <c r="J114" s="11"/>
      <c r="K114" s="11"/>
      <c r="L114" s="12"/>
      <c r="M114" s="13"/>
      <c r="N114" s="14"/>
      <c r="O114" s="7"/>
      <c r="P114" s="11"/>
      <c r="Q114" s="63" t="str">
        <f t="shared" si="6"/>
        <v/>
      </c>
      <c r="R114" s="1" t="str">
        <f t="shared" si="7"/>
        <v/>
      </c>
      <c r="S114" s="1" t="str">
        <f t="shared" si="8"/>
        <v xml:space="preserve">    </v>
      </c>
      <c r="T114" s="1" t="str">
        <f t="shared" si="9"/>
        <v xml:space="preserve">    </v>
      </c>
    </row>
    <row r="115" spans="1:20" ht="15" customHeight="1">
      <c r="A115" s="25" t="str">
        <f t="shared" si="5"/>
        <v/>
      </c>
      <c r="B115" s="5"/>
      <c r="C115" s="21"/>
      <c r="D115" s="21"/>
      <c r="E115" s="6"/>
      <c r="F115" s="7"/>
      <c r="G115" s="6"/>
      <c r="H115" s="6"/>
      <c r="I115" s="6"/>
      <c r="J115" s="11"/>
      <c r="K115" s="11"/>
      <c r="L115" s="12"/>
      <c r="M115" s="13"/>
      <c r="N115" s="14"/>
      <c r="O115" s="7"/>
      <c r="P115" s="11"/>
      <c r="Q115" s="63" t="str">
        <f t="shared" si="6"/>
        <v/>
      </c>
      <c r="R115" s="1" t="str">
        <f t="shared" si="7"/>
        <v/>
      </c>
      <c r="S115" s="1" t="str">
        <f t="shared" si="8"/>
        <v xml:space="preserve">    </v>
      </c>
      <c r="T115" s="1" t="str">
        <f t="shared" si="9"/>
        <v xml:space="preserve">    </v>
      </c>
    </row>
    <row r="116" spans="1:20" ht="15" customHeight="1">
      <c r="A116" s="25" t="str">
        <f t="shared" si="5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11"/>
      <c r="Q116" s="63" t="str">
        <f t="shared" si="6"/>
        <v/>
      </c>
      <c r="R116" s="1" t="str">
        <f t="shared" si="7"/>
        <v/>
      </c>
      <c r="S116" s="1" t="str">
        <f t="shared" si="8"/>
        <v xml:space="preserve">    </v>
      </c>
      <c r="T116" s="1" t="str">
        <f t="shared" si="9"/>
        <v xml:space="preserve">    </v>
      </c>
    </row>
    <row r="117" spans="1:20" ht="15" customHeight="1">
      <c r="A117" s="25" t="str">
        <f t="shared" si="5"/>
        <v/>
      </c>
      <c r="B117" s="5"/>
      <c r="C117" s="21"/>
      <c r="D117" s="21"/>
      <c r="E117" s="6"/>
      <c r="F117" s="7"/>
      <c r="G117" s="6"/>
      <c r="H117" s="6"/>
      <c r="I117" s="6"/>
      <c r="J117" s="11"/>
      <c r="K117" s="11"/>
      <c r="L117" s="12"/>
      <c r="M117" s="13"/>
      <c r="N117" s="14"/>
      <c r="O117" s="7"/>
      <c r="P117" s="11"/>
      <c r="Q117" s="63" t="str">
        <f t="shared" si="6"/>
        <v/>
      </c>
      <c r="R117" s="1" t="str">
        <f t="shared" si="7"/>
        <v/>
      </c>
      <c r="S117" s="1" t="str">
        <f t="shared" si="8"/>
        <v xml:space="preserve">    </v>
      </c>
      <c r="T117" s="1" t="str">
        <f t="shared" si="9"/>
        <v xml:space="preserve">    </v>
      </c>
    </row>
    <row r="118" spans="1:20" ht="15" customHeight="1">
      <c r="A118" s="25" t="str">
        <f t="shared" si="5"/>
        <v/>
      </c>
      <c r="B118" s="5"/>
      <c r="C118" s="21"/>
      <c r="D118" s="21"/>
      <c r="E118" s="6"/>
      <c r="F118" s="7"/>
      <c r="G118" s="6"/>
      <c r="H118" s="6"/>
      <c r="I118" s="6"/>
      <c r="J118" s="11"/>
      <c r="K118" s="11"/>
      <c r="L118" s="12"/>
      <c r="M118" s="13"/>
      <c r="N118" s="14"/>
      <c r="O118" s="7"/>
      <c r="P118" s="11"/>
      <c r="Q118" s="63" t="str">
        <f t="shared" si="6"/>
        <v/>
      </c>
      <c r="R118" s="1" t="str">
        <f t="shared" si="7"/>
        <v/>
      </c>
      <c r="S118" s="1" t="str">
        <f t="shared" si="8"/>
        <v xml:space="preserve">    </v>
      </c>
      <c r="T118" s="1" t="str">
        <f t="shared" si="9"/>
        <v xml:space="preserve">    </v>
      </c>
    </row>
    <row r="119" spans="1:20" ht="15" customHeight="1">
      <c r="A119" s="25" t="str">
        <f t="shared" si="5"/>
        <v/>
      </c>
      <c r="B119" s="5"/>
      <c r="C119" s="21"/>
      <c r="D119" s="21"/>
      <c r="E119" s="6"/>
      <c r="F119" s="7"/>
      <c r="G119" s="6"/>
      <c r="H119" s="6"/>
      <c r="I119" s="6"/>
      <c r="J119" s="11"/>
      <c r="K119" s="11"/>
      <c r="L119" s="12"/>
      <c r="M119" s="13"/>
      <c r="N119" s="14"/>
      <c r="O119" s="7"/>
      <c r="P119" s="11"/>
      <c r="Q119" s="63" t="str">
        <f t="shared" si="6"/>
        <v/>
      </c>
      <c r="R119" s="1" t="str">
        <f t="shared" si="7"/>
        <v/>
      </c>
      <c r="S119" s="1" t="str">
        <f t="shared" si="8"/>
        <v xml:space="preserve">    </v>
      </c>
      <c r="T119" s="1" t="str">
        <f t="shared" si="9"/>
        <v xml:space="preserve">    </v>
      </c>
    </row>
    <row r="120" spans="1:20" ht="15" customHeight="1">
      <c r="A120" s="25" t="str">
        <f t="shared" si="5"/>
        <v/>
      </c>
      <c r="B120" s="5"/>
      <c r="C120" s="21"/>
      <c r="D120" s="21"/>
      <c r="E120" s="6"/>
      <c r="F120" s="7"/>
      <c r="G120" s="6"/>
      <c r="H120" s="6"/>
      <c r="I120" s="6"/>
      <c r="J120" s="11"/>
      <c r="K120" s="11"/>
      <c r="L120" s="12"/>
      <c r="M120" s="13"/>
      <c r="N120" s="14"/>
      <c r="O120" s="7"/>
      <c r="P120" s="11"/>
      <c r="Q120" s="63" t="str">
        <f t="shared" si="6"/>
        <v/>
      </c>
      <c r="R120" s="1" t="str">
        <f t="shared" si="7"/>
        <v/>
      </c>
      <c r="S120" s="1" t="str">
        <f t="shared" si="8"/>
        <v xml:space="preserve">    </v>
      </c>
      <c r="T120" s="1" t="str">
        <f t="shared" si="9"/>
        <v xml:space="preserve">    </v>
      </c>
    </row>
    <row r="121" spans="1:20" ht="15" customHeight="1">
      <c r="A121" s="25" t="str">
        <f t="shared" si="5"/>
        <v/>
      </c>
      <c r="B121" s="5"/>
      <c r="C121" s="21"/>
      <c r="D121" s="21"/>
      <c r="E121" s="6"/>
      <c r="F121" s="7"/>
      <c r="G121" s="6"/>
      <c r="H121" s="6"/>
      <c r="I121" s="6"/>
      <c r="J121" s="11"/>
      <c r="K121" s="11"/>
      <c r="L121" s="12"/>
      <c r="M121" s="13"/>
      <c r="N121" s="14"/>
      <c r="O121" s="7"/>
      <c r="P121" s="11"/>
      <c r="Q121" s="63" t="str">
        <f t="shared" si="6"/>
        <v/>
      </c>
      <c r="R121" s="1" t="str">
        <f t="shared" si="7"/>
        <v/>
      </c>
      <c r="S121" s="1" t="str">
        <f t="shared" si="8"/>
        <v xml:space="preserve">    </v>
      </c>
      <c r="T121" s="1" t="str">
        <f t="shared" si="9"/>
        <v xml:space="preserve">    </v>
      </c>
    </row>
    <row r="122" spans="1:20" ht="15" customHeight="1">
      <c r="A122" s="25" t="str">
        <f t="shared" si="5"/>
        <v/>
      </c>
      <c r="B122" s="5"/>
      <c r="C122" s="21"/>
      <c r="D122" s="21"/>
      <c r="E122" s="6"/>
      <c r="F122" s="7"/>
      <c r="G122" s="6"/>
      <c r="H122" s="6"/>
      <c r="I122" s="6"/>
      <c r="J122" s="11"/>
      <c r="K122" s="11"/>
      <c r="L122" s="12"/>
      <c r="M122" s="13"/>
      <c r="N122" s="14"/>
      <c r="O122" s="7"/>
      <c r="P122" s="11"/>
      <c r="Q122" s="63" t="str">
        <f t="shared" si="6"/>
        <v/>
      </c>
      <c r="R122" s="1" t="str">
        <f t="shared" si="7"/>
        <v/>
      </c>
      <c r="S122" s="1" t="str">
        <f t="shared" si="8"/>
        <v xml:space="preserve">    </v>
      </c>
      <c r="T122" s="1" t="str">
        <f t="shared" si="9"/>
        <v xml:space="preserve">    </v>
      </c>
    </row>
    <row r="123" spans="1:20" ht="15" customHeight="1">
      <c r="A123" s="25" t="str">
        <f t="shared" si="5"/>
        <v/>
      </c>
      <c r="B123" s="5"/>
      <c r="C123" s="21"/>
      <c r="D123" s="21"/>
      <c r="E123" s="6"/>
      <c r="F123" s="7"/>
      <c r="G123" s="6"/>
      <c r="H123" s="6"/>
      <c r="I123" s="6"/>
      <c r="J123" s="11"/>
      <c r="K123" s="11"/>
      <c r="L123" s="12"/>
      <c r="M123" s="13"/>
      <c r="N123" s="14"/>
      <c r="O123" s="7"/>
      <c r="P123" s="11"/>
      <c r="Q123" s="63" t="str">
        <f t="shared" si="6"/>
        <v/>
      </c>
      <c r="R123" s="1" t="str">
        <f t="shared" si="7"/>
        <v/>
      </c>
      <c r="S123" s="1" t="str">
        <f t="shared" si="8"/>
        <v xml:space="preserve">    </v>
      </c>
      <c r="T123" s="1" t="str">
        <f t="shared" si="9"/>
        <v xml:space="preserve">    </v>
      </c>
    </row>
    <row r="124" spans="1:20" ht="15" customHeight="1">
      <c r="A124" s="25" t="str">
        <f t="shared" si="5"/>
        <v/>
      </c>
      <c r="B124" s="5"/>
      <c r="C124" s="21"/>
      <c r="D124" s="21"/>
      <c r="E124" s="6"/>
      <c r="F124" s="7"/>
      <c r="G124" s="6"/>
      <c r="H124" s="6"/>
      <c r="I124" s="6"/>
      <c r="J124" s="11"/>
      <c r="K124" s="11"/>
      <c r="L124" s="12"/>
      <c r="M124" s="13"/>
      <c r="N124" s="14"/>
      <c r="O124" s="7"/>
      <c r="P124" s="11"/>
      <c r="Q124" s="63" t="str">
        <f t="shared" si="6"/>
        <v/>
      </c>
      <c r="R124" s="1" t="str">
        <f t="shared" si="7"/>
        <v/>
      </c>
      <c r="S124" s="1" t="str">
        <f t="shared" si="8"/>
        <v xml:space="preserve">    </v>
      </c>
      <c r="T124" s="1" t="str">
        <f t="shared" si="9"/>
        <v xml:space="preserve">    </v>
      </c>
    </row>
    <row r="125" spans="1:20" ht="15" customHeight="1">
      <c r="A125" s="25" t="str">
        <f t="shared" si="5"/>
        <v/>
      </c>
      <c r="B125" s="5"/>
      <c r="C125" s="21"/>
      <c r="D125" s="21"/>
      <c r="E125" s="6"/>
      <c r="F125" s="7"/>
      <c r="G125" s="6"/>
      <c r="H125" s="6"/>
      <c r="I125" s="6"/>
      <c r="J125" s="11"/>
      <c r="K125" s="11"/>
      <c r="L125" s="12"/>
      <c r="M125" s="13"/>
      <c r="N125" s="14"/>
      <c r="O125" s="7"/>
      <c r="P125" s="11"/>
      <c r="Q125" s="63" t="str">
        <f t="shared" si="6"/>
        <v/>
      </c>
      <c r="R125" s="1" t="str">
        <f t="shared" si="7"/>
        <v/>
      </c>
      <c r="S125" s="1" t="str">
        <f t="shared" si="8"/>
        <v xml:space="preserve">    </v>
      </c>
      <c r="T125" s="1" t="str">
        <f t="shared" si="9"/>
        <v xml:space="preserve">    </v>
      </c>
    </row>
    <row r="126" spans="1:20" ht="15" customHeight="1">
      <c r="A126" s="25" t="str">
        <f t="shared" si="5"/>
        <v/>
      </c>
      <c r="B126" s="16"/>
      <c r="C126" s="22"/>
      <c r="D126" s="22"/>
      <c r="E126" s="6"/>
      <c r="F126" s="7"/>
      <c r="G126" s="17"/>
      <c r="H126" s="17"/>
      <c r="I126" s="17"/>
      <c r="J126" s="15"/>
      <c r="K126" s="15"/>
      <c r="L126" s="12"/>
      <c r="M126" s="18"/>
      <c r="N126" s="19"/>
      <c r="O126" s="20"/>
      <c r="P126" s="15"/>
      <c r="Q126" s="63" t="str">
        <f t="shared" si="6"/>
        <v/>
      </c>
      <c r="R126" s="1" t="str">
        <f t="shared" si="7"/>
        <v/>
      </c>
      <c r="S126" s="1" t="str">
        <f t="shared" si="8"/>
        <v xml:space="preserve">    </v>
      </c>
      <c r="T126" s="1" t="str">
        <f t="shared" si="9"/>
        <v xml:space="preserve">    </v>
      </c>
    </row>
    <row r="127" spans="1:20" ht="15" customHeight="1">
      <c r="A127" s="25" t="str">
        <f t="shared" si="5"/>
        <v/>
      </c>
      <c r="B127" s="5"/>
      <c r="C127" s="21"/>
      <c r="D127" s="21"/>
      <c r="E127" s="6"/>
      <c r="F127" s="7"/>
      <c r="G127" s="6"/>
      <c r="H127" s="6"/>
      <c r="I127" s="6"/>
      <c r="J127" s="11"/>
      <c r="K127" s="11"/>
      <c r="L127" s="12"/>
      <c r="M127" s="13"/>
      <c r="N127" s="14"/>
      <c r="O127" s="7"/>
      <c r="P127" s="11"/>
      <c r="Q127" s="63" t="str">
        <f t="shared" si="6"/>
        <v/>
      </c>
      <c r="R127" s="1" t="str">
        <f t="shared" si="7"/>
        <v/>
      </c>
      <c r="S127" s="1" t="str">
        <f t="shared" si="8"/>
        <v xml:space="preserve">    </v>
      </c>
      <c r="T127" s="1" t="str">
        <f t="shared" si="9"/>
        <v xml:space="preserve">    </v>
      </c>
    </row>
    <row r="128" spans="1:20" ht="15" customHeight="1">
      <c r="A128" s="25" t="str">
        <f t="shared" si="5"/>
        <v/>
      </c>
      <c r="B128" s="5"/>
      <c r="C128" s="21"/>
      <c r="D128" s="21"/>
      <c r="E128" s="6"/>
      <c r="F128" s="7"/>
      <c r="G128" s="6"/>
      <c r="H128" s="6"/>
      <c r="I128" s="6"/>
      <c r="J128" s="11"/>
      <c r="K128" s="11"/>
      <c r="L128" s="12"/>
      <c r="M128" s="13"/>
      <c r="N128" s="14"/>
      <c r="O128" s="7"/>
      <c r="P128" s="11"/>
      <c r="Q128" s="63" t="str">
        <f t="shared" si="6"/>
        <v/>
      </c>
      <c r="R128" s="1" t="str">
        <f t="shared" si="7"/>
        <v/>
      </c>
      <c r="S128" s="1" t="str">
        <f t="shared" si="8"/>
        <v xml:space="preserve">    </v>
      </c>
      <c r="T128" s="1" t="str">
        <f t="shared" si="9"/>
        <v xml:space="preserve">    </v>
      </c>
    </row>
    <row r="129" spans="1:20" ht="15" customHeight="1">
      <c r="A129" s="25" t="str">
        <f t="shared" si="5"/>
        <v/>
      </c>
      <c r="B129" s="5"/>
      <c r="C129" s="21"/>
      <c r="D129" s="21"/>
      <c r="E129" s="6"/>
      <c r="F129" s="7"/>
      <c r="G129" s="6"/>
      <c r="H129" s="6"/>
      <c r="I129" s="6"/>
      <c r="J129" s="11"/>
      <c r="K129" s="11"/>
      <c r="L129" s="12"/>
      <c r="M129" s="13"/>
      <c r="N129" s="14"/>
      <c r="O129" s="7"/>
      <c r="P129" s="11"/>
      <c r="Q129" s="63" t="str">
        <f t="shared" si="6"/>
        <v/>
      </c>
      <c r="R129" s="1" t="str">
        <f t="shared" si="7"/>
        <v/>
      </c>
      <c r="S129" s="1" t="str">
        <f t="shared" si="8"/>
        <v xml:space="preserve">    </v>
      </c>
      <c r="T129" s="1" t="str">
        <f t="shared" si="9"/>
        <v xml:space="preserve">    </v>
      </c>
    </row>
    <row r="130" spans="1:20" ht="15" customHeight="1">
      <c r="A130" s="25" t="str">
        <f t="shared" si="5"/>
        <v/>
      </c>
      <c r="B130" s="5"/>
      <c r="C130" s="21"/>
      <c r="D130" s="21"/>
      <c r="E130" s="6"/>
      <c r="F130" s="7"/>
      <c r="G130" s="6"/>
      <c r="H130" s="6"/>
      <c r="I130" s="6"/>
      <c r="J130" s="11"/>
      <c r="K130" s="11"/>
      <c r="L130" s="12"/>
      <c r="M130" s="13"/>
      <c r="N130" s="14"/>
      <c r="O130" s="7"/>
      <c r="P130" s="11"/>
      <c r="Q130" s="63" t="str">
        <f t="shared" si="6"/>
        <v/>
      </c>
      <c r="R130" s="1" t="str">
        <f t="shared" si="7"/>
        <v/>
      </c>
      <c r="S130" s="1" t="str">
        <f t="shared" si="8"/>
        <v xml:space="preserve">    </v>
      </c>
      <c r="T130" s="1" t="str">
        <f t="shared" si="9"/>
        <v xml:space="preserve">    </v>
      </c>
    </row>
    <row r="131" spans="1:20" ht="15" customHeight="1">
      <c r="A131" s="25" t="str">
        <f t="shared" si="5"/>
        <v/>
      </c>
      <c r="B131" s="5"/>
      <c r="C131" s="21"/>
      <c r="D131" s="21"/>
      <c r="E131" s="6"/>
      <c r="F131" s="7"/>
      <c r="G131" s="6"/>
      <c r="H131" s="6"/>
      <c r="I131" s="6"/>
      <c r="J131" s="11"/>
      <c r="K131" s="11"/>
      <c r="L131" s="12"/>
      <c r="M131" s="13"/>
      <c r="N131" s="14"/>
      <c r="O131" s="7"/>
      <c r="P131" s="11"/>
      <c r="Q131" s="63" t="str">
        <f t="shared" si="6"/>
        <v/>
      </c>
      <c r="R131" s="1" t="str">
        <f t="shared" si="7"/>
        <v/>
      </c>
      <c r="S131" s="1" t="str">
        <f t="shared" si="8"/>
        <v xml:space="preserve">    </v>
      </c>
      <c r="T131" s="1" t="str">
        <f t="shared" si="9"/>
        <v xml:space="preserve">    </v>
      </c>
    </row>
    <row r="132" spans="1:20" ht="15" customHeight="1">
      <c r="A132" s="25" t="str">
        <f t="shared" si="5"/>
        <v/>
      </c>
      <c r="B132" s="5"/>
      <c r="C132" s="21"/>
      <c r="D132" s="21"/>
      <c r="E132" s="6"/>
      <c r="F132" s="7"/>
      <c r="G132" s="6"/>
      <c r="H132" s="6"/>
      <c r="I132" s="6"/>
      <c r="J132" s="11"/>
      <c r="K132" s="11"/>
      <c r="L132" s="12"/>
      <c r="M132" s="13"/>
      <c r="N132" s="14"/>
      <c r="O132" s="7"/>
      <c r="P132" s="11"/>
      <c r="Q132" s="63" t="str">
        <f t="shared" si="6"/>
        <v/>
      </c>
      <c r="R132" s="1" t="str">
        <f t="shared" si="7"/>
        <v/>
      </c>
      <c r="S132" s="1" t="str">
        <f t="shared" si="8"/>
        <v xml:space="preserve">    </v>
      </c>
      <c r="T132" s="1" t="str">
        <f t="shared" si="9"/>
        <v xml:space="preserve">    </v>
      </c>
    </row>
    <row r="133" spans="1:20" ht="15" customHeight="1">
      <c r="A133" s="25" t="str">
        <f t="shared" si="5"/>
        <v/>
      </c>
      <c r="B133" s="5"/>
      <c r="C133" s="21"/>
      <c r="D133" s="21"/>
      <c r="E133" s="6"/>
      <c r="F133" s="7"/>
      <c r="G133" s="6"/>
      <c r="H133" s="6"/>
      <c r="I133" s="6"/>
      <c r="J133" s="11"/>
      <c r="K133" s="11"/>
      <c r="L133" s="12"/>
      <c r="M133" s="13"/>
      <c r="N133" s="14"/>
      <c r="O133" s="7"/>
      <c r="P133" s="11"/>
      <c r="Q133" s="63" t="str">
        <f t="shared" si="6"/>
        <v/>
      </c>
      <c r="R133" s="1" t="str">
        <f t="shared" si="7"/>
        <v/>
      </c>
      <c r="S133" s="1" t="str">
        <f t="shared" si="8"/>
        <v xml:space="preserve">    </v>
      </c>
      <c r="T133" s="1" t="str">
        <f t="shared" si="9"/>
        <v xml:space="preserve">    </v>
      </c>
    </row>
    <row r="134" spans="1:20" ht="15" customHeight="1">
      <c r="A134" s="25" t="str">
        <f t="shared" si="5"/>
        <v/>
      </c>
      <c r="B134" s="5"/>
      <c r="C134" s="21"/>
      <c r="D134" s="21"/>
      <c r="E134" s="6"/>
      <c r="F134" s="7"/>
      <c r="G134" s="6"/>
      <c r="H134" s="6"/>
      <c r="I134" s="6"/>
      <c r="J134" s="11"/>
      <c r="K134" s="11"/>
      <c r="L134" s="12"/>
      <c r="M134" s="13"/>
      <c r="N134" s="14"/>
      <c r="O134" s="7"/>
      <c r="P134" s="11"/>
      <c r="Q134" s="63" t="str">
        <f t="shared" si="6"/>
        <v/>
      </c>
      <c r="R134" s="1" t="str">
        <f t="shared" si="7"/>
        <v/>
      </c>
      <c r="S134" s="1" t="str">
        <f t="shared" si="8"/>
        <v xml:space="preserve">    </v>
      </c>
      <c r="T134" s="1" t="str">
        <f t="shared" si="9"/>
        <v xml:space="preserve">    </v>
      </c>
    </row>
    <row r="135" spans="1:20" ht="15" customHeight="1">
      <c r="A135" s="25" t="str">
        <f t="shared" ref="A135:A171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6"/>
      <c r="J135" s="11"/>
      <c r="K135" s="11"/>
      <c r="L135" s="12"/>
      <c r="M135" s="13"/>
      <c r="N135" s="14"/>
      <c r="O135" s="7"/>
      <c r="P135" s="11"/>
      <c r="Q135" s="63" t="str">
        <f t="shared" ref="Q135:Q171" si="11">IF(P135="","",VLOOKUP(P135,$Z$7:$AA$68,2,FALSE))</f>
        <v/>
      </c>
      <c r="R135" s="1" t="str">
        <f t="shared" ref="R135:R171" si="12">A135</f>
        <v/>
      </c>
      <c r="S135" s="1" t="str">
        <f t="shared" ref="S135:S171" si="13">""&amp;L135&amp;"  "&amp;M135&amp;"  "&amp;N135&amp;""</f>
        <v xml:space="preserve">    </v>
      </c>
      <c r="T135" s="1" t="str">
        <f t="shared" ref="T135:T171" si="14">S135</f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6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12"/>
        <v/>
      </c>
      <c r="S136" s="1" t="str">
        <f t="shared" si="13"/>
        <v xml:space="preserve">    </v>
      </c>
      <c r="T136" s="1" t="str">
        <f t="shared" si="14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6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12"/>
        <v/>
      </c>
      <c r="S137" s="1" t="str">
        <f t="shared" si="13"/>
        <v xml:space="preserve">    </v>
      </c>
      <c r="T137" s="1" t="str">
        <f t="shared" si="14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12"/>
        <v/>
      </c>
      <c r="S138" s="1" t="str">
        <f t="shared" si="13"/>
        <v xml:space="preserve">    </v>
      </c>
      <c r="T138" s="1" t="str">
        <f t="shared" si="14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12"/>
        <v/>
      </c>
      <c r="S139" s="1" t="str">
        <f t="shared" si="13"/>
        <v xml:space="preserve">    </v>
      </c>
      <c r="T139" s="1" t="str">
        <f t="shared" si="14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12"/>
        <v/>
      </c>
      <c r="S140" s="1" t="str">
        <f t="shared" si="13"/>
        <v xml:space="preserve">    </v>
      </c>
      <c r="T140" s="1" t="str">
        <f t="shared" si="14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12"/>
        <v/>
      </c>
      <c r="S141" s="1" t="str">
        <f t="shared" si="13"/>
        <v xml:space="preserve">    </v>
      </c>
      <c r="T141" s="1" t="str">
        <f t="shared" si="14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12"/>
        <v/>
      </c>
      <c r="S142" s="1" t="str">
        <f t="shared" si="13"/>
        <v xml:space="preserve">    </v>
      </c>
      <c r="T142" s="1" t="str">
        <f t="shared" si="14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12"/>
        <v/>
      </c>
      <c r="S143" s="1" t="str">
        <f t="shared" si="13"/>
        <v xml:space="preserve">    </v>
      </c>
      <c r="T143" s="1" t="str">
        <f t="shared" si="14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12"/>
        <v/>
      </c>
      <c r="S144" s="1" t="str">
        <f t="shared" si="13"/>
        <v xml:space="preserve">    </v>
      </c>
      <c r="T144" s="1" t="str">
        <f t="shared" si="14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12"/>
        <v/>
      </c>
      <c r="S145" s="1" t="str">
        <f t="shared" si="13"/>
        <v xml:space="preserve">    </v>
      </c>
      <c r="T145" s="1" t="str">
        <f t="shared" si="14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12"/>
        <v/>
      </c>
      <c r="S146" s="1" t="str">
        <f t="shared" si="13"/>
        <v xml:space="preserve">    </v>
      </c>
      <c r="T146" s="1" t="str">
        <f t="shared" si="14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12"/>
        <v/>
      </c>
      <c r="S147" s="1" t="str">
        <f t="shared" si="13"/>
        <v xml:space="preserve">    </v>
      </c>
      <c r="T147" s="1" t="str">
        <f t="shared" si="14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12"/>
        <v/>
      </c>
      <c r="S148" s="1" t="str">
        <f t="shared" si="13"/>
        <v xml:space="preserve">    </v>
      </c>
      <c r="T148" s="1" t="str">
        <f t="shared" si="14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12"/>
        <v/>
      </c>
      <c r="S149" s="1" t="str">
        <f t="shared" si="13"/>
        <v xml:space="preserve">    </v>
      </c>
      <c r="T149" s="1" t="str">
        <f t="shared" si="14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12"/>
        <v/>
      </c>
      <c r="S150" s="1" t="str">
        <f t="shared" si="13"/>
        <v xml:space="preserve">    </v>
      </c>
      <c r="T150" s="1" t="str">
        <f t="shared" si="14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12"/>
        <v/>
      </c>
      <c r="S151" s="1" t="str">
        <f t="shared" si="13"/>
        <v xml:space="preserve">    </v>
      </c>
      <c r="T151" s="1" t="str">
        <f t="shared" si="14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12"/>
        <v/>
      </c>
      <c r="S152" s="1" t="str">
        <f t="shared" si="13"/>
        <v xml:space="preserve">    </v>
      </c>
      <c r="T152" s="1" t="str">
        <f t="shared" si="14"/>
        <v xml:space="preserve">    </v>
      </c>
    </row>
    <row r="153" spans="1:20" ht="15" customHeight="1">
      <c r="A153" s="25" t="str">
        <f t="shared" si="10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12"/>
        <v/>
      </c>
      <c r="S153" s="1" t="str">
        <f t="shared" si="13"/>
        <v xml:space="preserve">    </v>
      </c>
      <c r="T153" s="1" t="str">
        <f t="shared" si="14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2"/>
        <v/>
      </c>
      <c r="S154" s="1" t="str">
        <f t="shared" si="13"/>
        <v xml:space="preserve">    </v>
      </c>
      <c r="T154" s="1" t="str">
        <f t="shared" si="14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2"/>
        <v/>
      </c>
      <c r="S155" s="1" t="str">
        <f t="shared" si="13"/>
        <v xml:space="preserve">    </v>
      </c>
      <c r="T155" s="1" t="str">
        <f t="shared" si="14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2"/>
        <v/>
      </c>
      <c r="S156" s="1" t="str">
        <f t="shared" si="13"/>
        <v xml:space="preserve">    </v>
      </c>
      <c r="T156" s="1" t="str">
        <f t="shared" si="14"/>
        <v xml:space="preserve">    </v>
      </c>
    </row>
    <row r="157" spans="1:20" ht="15" customHeight="1">
      <c r="A157" s="25" t="str">
        <f t="shared" si="10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1"/>
        <v/>
      </c>
      <c r="R157" s="1" t="str">
        <f t="shared" si="12"/>
        <v/>
      </c>
      <c r="S157" s="1" t="str">
        <f t="shared" si="13"/>
        <v xml:space="preserve">    </v>
      </c>
      <c r="T157" s="1" t="str">
        <f t="shared" si="14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2"/>
        <v/>
      </c>
      <c r="S158" s="1" t="str">
        <f t="shared" si="13"/>
        <v xml:space="preserve">    </v>
      </c>
      <c r="T158" s="1" t="str">
        <f t="shared" si="14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2"/>
        <v/>
      </c>
      <c r="S159" s="1" t="str">
        <f t="shared" si="13"/>
        <v xml:space="preserve">    </v>
      </c>
      <c r="T159" s="1" t="str">
        <f t="shared" si="14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2"/>
        <v/>
      </c>
      <c r="S160" s="1" t="str">
        <f t="shared" si="13"/>
        <v xml:space="preserve">    </v>
      </c>
      <c r="T160" s="1" t="str">
        <f t="shared" si="14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2"/>
        <v/>
      </c>
      <c r="S161" s="1" t="str">
        <f t="shared" si="13"/>
        <v xml:space="preserve">    </v>
      </c>
      <c r="T161" s="1" t="str">
        <f t="shared" si="14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2"/>
        <v/>
      </c>
      <c r="S162" s="1" t="str">
        <f t="shared" si="13"/>
        <v xml:space="preserve">    </v>
      </c>
      <c r="T162" s="1" t="str">
        <f t="shared" si="14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2"/>
        <v/>
      </c>
      <c r="S163" s="1" t="str">
        <f t="shared" si="13"/>
        <v xml:space="preserve">    </v>
      </c>
      <c r="T163" s="1" t="str">
        <f t="shared" si="14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2"/>
        <v/>
      </c>
      <c r="S164" s="1" t="str">
        <f t="shared" si="13"/>
        <v xml:space="preserve">    </v>
      </c>
      <c r="T164" s="1" t="str">
        <f t="shared" si="14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2"/>
        <v/>
      </c>
      <c r="S165" s="1" t="str">
        <f t="shared" si="13"/>
        <v xml:space="preserve">    </v>
      </c>
      <c r="T165" s="1" t="str">
        <f t="shared" si="14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2"/>
        <v/>
      </c>
      <c r="S166" s="1" t="str">
        <f t="shared" si="13"/>
        <v xml:space="preserve">    </v>
      </c>
      <c r="T166" s="1" t="str">
        <f t="shared" si="14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2"/>
        <v/>
      </c>
      <c r="S167" s="1" t="str">
        <f t="shared" si="13"/>
        <v xml:space="preserve">    </v>
      </c>
      <c r="T167" s="1" t="str">
        <f t="shared" si="14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12"/>
        <v/>
      </c>
      <c r="S168" s="1" t="str">
        <f t="shared" si="13"/>
        <v xml:space="preserve">    </v>
      </c>
      <c r="T168" s="1" t="str">
        <f t="shared" si="14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2"/>
        <v/>
      </c>
      <c r="S169" s="1" t="str">
        <f t="shared" si="13"/>
        <v xml:space="preserve">    </v>
      </c>
      <c r="T169" s="1" t="str">
        <f t="shared" si="14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2"/>
        <v/>
      </c>
      <c r="S170" s="1" t="str">
        <f t="shared" si="13"/>
        <v xml:space="preserve">    </v>
      </c>
      <c r="T170" s="1" t="str">
        <f t="shared" si="14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2"/>
        <v/>
      </c>
      <c r="S171" s="1" t="str">
        <f t="shared" si="13"/>
        <v xml:space="preserve">    </v>
      </c>
      <c r="T171" s="1" t="str">
        <f t="shared" si="14"/>
        <v xml:space="preserve">    </v>
      </c>
    </row>
    <row r="172" spans="1:20" ht="15" customHeight="1"/>
    <row r="173" spans="1:20" ht="15" customHeight="1"/>
    <row r="174" spans="1:20" ht="15" customHeight="1"/>
    <row r="175" spans="1:20" ht="15" customHeight="1"/>
    <row r="176" spans="1:20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spans="18:20" ht="15" customHeight="1"/>
    <row r="338" spans="18:20" ht="15" customHeight="1"/>
    <row r="339" spans="18:20" ht="15" customHeight="1"/>
    <row r="340" spans="18:20" ht="15" customHeight="1"/>
    <row r="341" spans="18:20" ht="15" customHeight="1"/>
    <row r="342" spans="18:20" ht="15" customHeight="1"/>
    <row r="343" spans="18:20" ht="15" customHeight="1"/>
    <row r="344" spans="18:20" ht="15" customHeight="1"/>
    <row r="345" spans="18:20" ht="15" customHeight="1"/>
    <row r="346" spans="18:20" ht="15" customHeight="1"/>
    <row r="347" spans="18:20" ht="15" customHeight="1">
      <c r="R347" s="1" t="e">
        <f>#REF!</f>
        <v>#REF!</v>
      </c>
      <c r="S347" s="1" t="e">
        <f>""&amp;#REF!&amp;"  "&amp;#REF!&amp;"  "&amp;#REF!&amp;""</f>
        <v>#REF!</v>
      </c>
      <c r="T347" s="1" t="e">
        <f>S347</f>
        <v>#REF!</v>
      </c>
    </row>
    <row r="348" spans="18:20" ht="15" customHeight="1"/>
    <row r="349" spans="18:20" ht="15" customHeight="1"/>
    <row r="350" spans="18:20" ht="15" customHeight="1"/>
    <row r="351" spans="18:20" ht="15" customHeight="1"/>
    <row r="352" spans="18:20" ht="15" customHeight="1"/>
    <row r="353" spans="18:20" ht="15" customHeight="1"/>
    <row r="354" spans="18:20" ht="15" customHeight="1"/>
    <row r="355" spans="18:20" ht="15" customHeight="1"/>
    <row r="356" spans="18:20" ht="15" customHeight="1"/>
    <row r="357" spans="18:20" ht="15" customHeight="1"/>
    <row r="358" spans="18:20" ht="15" customHeight="1"/>
    <row r="359" spans="18:20" ht="15" customHeight="1"/>
    <row r="360" spans="18:20" ht="15" customHeight="1"/>
    <row r="361" spans="18:20" ht="15" customHeight="1"/>
    <row r="362" spans="18:20" ht="15" customHeight="1"/>
    <row r="363" spans="18:20" ht="15" customHeight="1"/>
    <row r="364" spans="18:20" ht="15" customHeight="1"/>
    <row r="365" spans="18:20" ht="15" customHeight="1"/>
    <row r="366" spans="18:20" ht="15" customHeight="1">
      <c r="R366" s="1" t="e">
        <f>#REF!</f>
        <v>#REF!</v>
      </c>
      <c r="S366" s="1" t="e">
        <f>""&amp;#REF!&amp;"  "&amp;#REF!&amp;"  "&amp;#REF!&amp;""</f>
        <v>#REF!</v>
      </c>
      <c r="T366" s="1" t="e">
        <f t="shared" ref="T366:T378" si="15">S366</f>
        <v>#REF!</v>
      </c>
    </row>
    <row r="367" spans="18:20" ht="15" customHeight="1">
      <c r="R367" s="1" t="e">
        <f>#REF!</f>
        <v>#REF!</v>
      </c>
      <c r="S367" s="1" t="e">
        <f>""&amp;#REF!&amp;"  "&amp;#REF!&amp;"  "&amp;#REF!&amp;""</f>
        <v>#REF!</v>
      </c>
      <c r="T367" s="1" t="e">
        <f t="shared" si="15"/>
        <v>#REF!</v>
      </c>
    </row>
    <row r="368" spans="18:20" ht="15" customHeight="1">
      <c r="R368" s="1" t="e">
        <f>#REF!</f>
        <v>#REF!</v>
      </c>
      <c r="S368" s="1" t="e">
        <f>""&amp;#REF!&amp;"  "&amp;#REF!&amp;"  "&amp;#REF!&amp;""</f>
        <v>#REF!</v>
      </c>
      <c r="T368" s="1" t="e">
        <f t="shared" si="15"/>
        <v>#REF!</v>
      </c>
    </row>
    <row r="369" spans="18:20" ht="15" customHeight="1">
      <c r="R369" s="1" t="e">
        <f>#REF!</f>
        <v>#REF!</v>
      </c>
      <c r="S369" s="1" t="e">
        <f>""&amp;#REF!&amp;"  "&amp;#REF!&amp;"  "&amp;#REF!&amp;""</f>
        <v>#REF!</v>
      </c>
      <c r="T369" s="1" t="e">
        <f t="shared" si="15"/>
        <v>#REF!</v>
      </c>
    </row>
    <row r="370" spans="18:20" ht="15" customHeight="1">
      <c r="R370" s="1" t="e">
        <f>#REF!</f>
        <v>#REF!</v>
      </c>
      <c r="S370" s="1" t="e">
        <f>""&amp;#REF!&amp;"  "&amp;#REF!&amp;"  "&amp;#REF!&amp;""</f>
        <v>#REF!</v>
      </c>
      <c r="T370" s="1" t="e">
        <f t="shared" si="15"/>
        <v>#REF!</v>
      </c>
    </row>
    <row r="371" spans="18:20" ht="15" customHeight="1">
      <c r="R371" s="1" t="e">
        <f>#REF!</f>
        <v>#REF!</v>
      </c>
      <c r="S371" s="1" t="e">
        <f>""&amp;#REF!&amp;"  "&amp;#REF!&amp;"  "&amp;#REF!&amp;""</f>
        <v>#REF!</v>
      </c>
      <c r="T371" s="1" t="e">
        <f t="shared" si="15"/>
        <v>#REF!</v>
      </c>
    </row>
    <row r="372" spans="18:20" ht="15" customHeight="1">
      <c r="R372" s="1" t="e">
        <f>#REF!</f>
        <v>#REF!</v>
      </c>
      <c r="S372" s="1" t="e">
        <f>""&amp;#REF!&amp;"  "&amp;#REF!&amp;"  "&amp;#REF!&amp;""</f>
        <v>#REF!</v>
      </c>
      <c r="T372" s="1" t="e">
        <f t="shared" si="15"/>
        <v>#REF!</v>
      </c>
    </row>
    <row r="373" spans="18:20" ht="15" customHeight="1">
      <c r="R373" s="1" t="e">
        <f>#REF!</f>
        <v>#REF!</v>
      </c>
      <c r="S373" s="1" t="e">
        <f>""&amp;#REF!&amp;"  "&amp;#REF!&amp;"  "&amp;#REF!&amp;""</f>
        <v>#REF!</v>
      </c>
      <c r="T373" s="1" t="e">
        <f t="shared" si="15"/>
        <v>#REF!</v>
      </c>
    </row>
    <row r="374" spans="18:20" ht="15" customHeight="1">
      <c r="R374" s="1" t="e">
        <f>#REF!</f>
        <v>#REF!</v>
      </c>
      <c r="S374" s="1" t="e">
        <f>""&amp;#REF!&amp;"  "&amp;#REF!&amp;"  "&amp;#REF!&amp;""</f>
        <v>#REF!</v>
      </c>
      <c r="T374" s="1" t="e">
        <f t="shared" si="15"/>
        <v>#REF!</v>
      </c>
    </row>
    <row r="375" spans="18:20" ht="15" customHeight="1">
      <c r="R375" s="1" t="e">
        <f>#REF!</f>
        <v>#REF!</v>
      </c>
      <c r="S375" s="1" t="e">
        <f>""&amp;#REF!&amp;"  "&amp;#REF!&amp;"  "&amp;#REF!&amp;""</f>
        <v>#REF!</v>
      </c>
      <c r="T375" s="1" t="e">
        <f t="shared" si="15"/>
        <v>#REF!</v>
      </c>
    </row>
    <row r="376" spans="18:20" ht="15" customHeight="1">
      <c r="R376" s="1" t="e">
        <f>#REF!</f>
        <v>#REF!</v>
      </c>
      <c r="S376" s="1" t="e">
        <f>""&amp;#REF!&amp;"  "&amp;#REF!&amp;"  "&amp;#REF!&amp;""</f>
        <v>#REF!</v>
      </c>
      <c r="T376" s="1" t="e">
        <f t="shared" si="15"/>
        <v>#REF!</v>
      </c>
    </row>
    <row r="377" spans="18:20" ht="15" customHeight="1">
      <c r="R377" s="1" t="e">
        <f>#REF!</f>
        <v>#REF!</v>
      </c>
      <c r="S377" s="1" t="e">
        <f>""&amp;#REF!&amp;"  "&amp;#REF!&amp;"  "&amp;#REF!&amp;""</f>
        <v>#REF!</v>
      </c>
      <c r="T377" s="1" t="e">
        <f t="shared" si="15"/>
        <v>#REF!</v>
      </c>
    </row>
    <row r="378" spans="18:20" ht="15" customHeight="1">
      <c r="R378" s="1" t="e">
        <f>#REF!</f>
        <v>#REF!</v>
      </c>
      <c r="S378" s="1" t="e">
        <f>""&amp;#REF!&amp;"  "&amp;#REF!&amp;"  "&amp;#REF!&amp;""</f>
        <v>#REF!</v>
      </c>
      <c r="T378" s="1" t="e">
        <f t="shared" si="15"/>
        <v>#REF!</v>
      </c>
    </row>
    <row r="379" spans="18:20" ht="15" customHeight="1">
      <c r="R379" s="1" t="e">
        <f>#REF!</f>
        <v>#REF!</v>
      </c>
    </row>
    <row r="380" spans="18:20" ht="15" customHeight="1">
      <c r="R380" s="1" t="e">
        <f>#REF!</f>
        <v>#REF!</v>
      </c>
      <c r="S380" s="1" t="e">
        <f>""&amp;#REF!&amp;"  "&amp;#REF!&amp;"  "&amp;#REF!&amp;""</f>
        <v>#REF!</v>
      </c>
      <c r="T380" s="1" t="e">
        <f t="shared" ref="T380:T388" si="16">S380</f>
        <v>#REF!</v>
      </c>
    </row>
    <row r="381" spans="18:20" ht="15" customHeight="1">
      <c r="R381" s="1" t="e">
        <f>#REF!</f>
        <v>#REF!</v>
      </c>
      <c r="S381" s="1" t="e">
        <f>""&amp;#REF!&amp;"  "&amp;#REF!&amp;"  "&amp;#REF!&amp;""</f>
        <v>#REF!</v>
      </c>
      <c r="T381" s="1" t="e">
        <f t="shared" si="16"/>
        <v>#REF!</v>
      </c>
    </row>
    <row r="382" spans="18:20" ht="15" customHeight="1">
      <c r="R382" s="1" t="e">
        <f>#REF!</f>
        <v>#REF!</v>
      </c>
      <c r="S382" s="1" t="e">
        <f>""&amp;#REF!&amp;"  "&amp;#REF!&amp;"  "&amp;#REF!&amp;""</f>
        <v>#REF!</v>
      </c>
      <c r="T382" s="1" t="e">
        <f t="shared" si="16"/>
        <v>#REF!</v>
      </c>
    </row>
    <row r="383" spans="18:20" ht="15" customHeight="1">
      <c r="R383" s="1" t="e">
        <f>#REF!</f>
        <v>#REF!</v>
      </c>
      <c r="S383" s="1" t="e">
        <f>""&amp;#REF!&amp;"  "&amp;#REF!&amp;"  "&amp;#REF!&amp;""</f>
        <v>#REF!</v>
      </c>
      <c r="T383" s="1" t="e">
        <f t="shared" si="16"/>
        <v>#REF!</v>
      </c>
    </row>
    <row r="384" spans="18:20" ht="15" customHeight="1">
      <c r="R384" s="1" t="e">
        <f>#REF!</f>
        <v>#REF!</v>
      </c>
      <c r="S384" s="1" t="e">
        <f>""&amp;#REF!&amp;"  "&amp;#REF!&amp;"  "&amp;#REF!&amp;""</f>
        <v>#REF!</v>
      </c>
      <c r="T384" s="1" t="e">
        <f t="shared" si="16"/>
        <v>#REF!</v>
      </c>
    </row>
    <row r="385" spans="18:20">
      <c r="R385" s="1" t="e">
        <f>#REF!</f>
        <v>#REF!</v>
      </c>
      <c r="S385" s="1" t="e">
        <f>""&amp;#REF!&amp;"  "&amp;#REF!&amp;"  "&amp;#REF!&amp;""</f>
        <v>#REF!</v>
      </c>
      <c r="T385" s="1" t="e">
        <f t="shared" si="16"/>
        <v>#REF!</v>
      </c>
    </row>
    <row r="386" spans="18:20">
      <c r="R386" s="1" t="e">
        <f>#REF!</f>
        <v>#REF!</v>
      </c>
      <c r="S386" s="1" t="e">
        <f>""&amp;#REF!&amp;"  "&amp;#REF!&amp;"  "&amp;#REF!&amp;""</f>
        <v>#REF!</v>
      </c>
      <c r="T386" s="1" t="e">
        <f t="shared" si="16"/>
        <v>#REF!</v>
      </c>
    </row>
    <row r="387" spans="18:20">
      <c r="R387" s="1" t="e">
        <f>#REF!</f>
        <v>#REF!</v>
      </c>
      <c r="S387" s="1" t="e">
        <f>""&amp;#REF!&amp;"  "&amp;#REF!&amp;"  "&amp;#REF!&amp;""</f>
        <v>#REF!</v>
      </c>
      <c r="T387" s="1" t="e">
        <f t="shared" si="16"/>
        <v>#REF!</v>
      </c>
    </row>
    <row r="388" spans="18:20">
      <c r="R388" s="1" t="e">
        <f>#REF!</f>
        <v>#REF!</v>
      </c>
      <c r="S388" s="1" t="e">
        <f>""&amp;#REF!&amp;"  "&amp;#REF!&amp;"  "&amp;#REF!&amp;""</f>
        <v>#REF!</v>
      </c>
      <c r="T388" s="1" t="e">
        <f t="shared" si="16"/>
        <v>#REF!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171">
    <cfRule type="duplicateValues" dxfId="17" priority="1"/>
  </conditionalFormatting>
  <dataValidations count="5">
    <dataValidation type="list" imeMode="on" allowBlank="1" showInputMessage="1" showErrorMessage="1" sqref="P7:P76" xr:uid="{00000000-0002-0000-0900-000000000000}">
      <formula1>$Z$7:$Z$91</formula1>
    </dataValidation>
    <dataValidation type="list" imeMode="on" allowBlank="1" showInputMessage="1" showErrorMessage="1" sqref="P77:P95" xr:uid="{00000000-0002-0000-0900-000001000000}">
      <formula1>$Z$7:$Z$69</formula1>
    </dataValidation>
    <dataValidation imeMode="on" allowBlank="1" showInputMessage="1" showErrorMessage="1" sqref="P96:P171 G77:K171 G7:K19 H20:K76 O7:O171 G57:G76 G50:G54 G20:G31" xr:uid="{00000000-0002-0000-0900-000002000000}"/>
    <dataValidation imeMode="off" allowBlank="1" showInputMessage="1" showErrorMessage="1" sqref="L86 L126:L171 Q7:Q171 M7:N171" xr:uid="{00000000-0002-0000-0900-000003000000}"/>
    <dataValidation type="list" imeMode="off" allowBlank="1" showInputMessage="1" showErrorMessage="1" sqref="L87:L125 L7:L85" xr:uid="{00000000-0002-0000-0900-000004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568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3" si="0">IF(OR(B7="",C7="",D7=""),"",TEXT(Q7,"000")&amp;B7&amp;TEXT(C7,"00")&amp;TEXT(D7,"00"))</f>
        <v>014D0201</v>
      </c>
      <c r="B7" s="5" t="s">
        <v>569</v>
      </c>
      <c r="C7" s="21">
        <v>2</v>
      </c>
      <c r="D7" s="21">
        <v>1</v>
      </c>
      <c r="E7" s="6" t="s">
        <v>2</v>
      </c>
      <c r="F7" s="7" t="s">
        <v>570</v>
      </c>
      <c r="G7" s="6" t="s">
        <v>571</v>
      </c>
      <c r="H7" s="6" t="s">
        <v>572</v>
      </c>
      <c r="I7" s="6" t="s">
        <v>573</v>
      </c>
      <c r="J7" s="6" t="s">
        <v>356</v>
      </c>
      <c r="K7" s="6" t="s">
        <v>574</v>
      </c>
      <c r="L7" s="12" t="s">
        <v>55</v>
      </c>
      <c r="M7" s="13"/>
      <c r="N7" s="14"/>
      <c r="O7" s="7" t="s">
        <v>575</v>
      </c>
      <c r="P7" s="6" t="s">
        <v>567</v>
      </c>
      <c r="Q7" s="63">
        <f t="shared" ref="Q7:Q73" si="1">IF(P7="","",VLOOKUP(P7,$Z$7:$AA$68,2,FALSE))</f>
        <v>14</v>
      </c>
      <c r="R7" s="1" t="str">
        <f>A7</f>
        <v>014D0201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014D0202</v>
      </c>
      <c r="B8" s="5" t="s">
        <v>576</v>
      </c>
      <c r="C8" s="21">
        <v>2</v>
      </c>
      <c r="D8" s="21">
        <v>2</v>
      </c>
      <c r="E8" s="6" t="s">
        <v>2</v>
      </c>
      <c r="F8" s="7" t="s">
        <v>570</v>
      </c>
      <c r="G8" s="6" t="s">
        <v>571</v>
      </c>
      <c r="H8" s="6" t="s">
        <v>577</v>
      </c>
      <c r="I8" s="6" t="s">
        <v>578</v>
      </c>
      <c r="J8" s="6" t="s">
        <v>356</v>
      </c>
      <c r="K8" s="6" t="s">
        <v>574</v>
      </c>
      <c r="L8" s="12" t="s">
        <v>55</v>
      </c>
      <c r="M8" s="13"/>
      <c r="N8" s="14"/>
      <c r="O8" s="7" t="s">
        <v>575</v>
      </c>
      <c r="P8" s="6" t="s">
        <v>567</v>
      </c>
      <c r="Q8" s="63">
        <f t="shared" si="1"/>
        <v>14</v>
      </c>
      <c r="R8" s="1" t="str">
        <f t="shared" ref="R8:R63" si="2">A8</f>
        <v>014D0202</v>
      </c>
      <c r="S8" s="1" t="str">
        <f t="shared" ref="S8:S63" si="3">""&amp;L8&amp;"  "&amp;M8&amp;"  "&amp;N8&amp;""</f>
        <v xml:space="preserve">指定承認    </v>
      </c>
      <c r="T8" s="1" t="str">
        <f t="shared" ref="T8:T63" si="4">S8</f>
        <v xml:space="preserve">指定承認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/>
      <c r="Q9" s="63" t="str">
        <f t="shared" si="1"/>
        <v/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014D0301</v>
      </c>
      <c r="B10" s="5" t="s">
        <v>576</v>
      </c>
      <c r="C10" s="21">
        <v>3</v>
      </c>
      <c r="D10" s="21">
        <v>1</v>
      </c>
      <c r="E10" s="6" t="s">
        <v>54</v>
      </c>
      <c r="F10" s="7" t="s">
        <v>123</v>
      </c>
      <c r="G10" s="6" t="s">
        <v>608</v>
      </c>
      <c r="H10" s="6" t="s">
        <v>579</v>
      </c>
      <c r="I10" s="6" t="s">
        <v>580</v>
      </c>
      <c r="J10" s="6" t="s">
        <v>356</v>
      </c>
      <c r="K10" s="6" t="s">
        <v>574</v>
      </c>
      <c r="L10" s="12" t="s">
        <v>55</v>
      </c>
      <c r="M10" s="13"/>
      <c r="N10" s="14"/>
      <c r="O10" s="7" t="s">
        <v>575</v>
      </c>
      <c r="P10" s="6" t="s">
        <v>567</v>
      </c>
      <c r="Q10" s="63">
        <f t="shared" si="1"/>
        <v>14</v>
      </c>
      <c r="R10" s="1" t="str">
        <f t="shared" si="2"/>
        <v>014D0301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014D0302</v>
      </c>
      <c r="B11" s="5" t="s">
        <v>576</v>
      </c>
      <c r="C11" s="21">
        <v>3</v>
      </c>
      <c r="D11" s="21">
        <v>2</v>
      </c>
      <c r="E11" s="6" t="s">
        <v>54</v>
      </c>
      <c r="F11" s="7" t="s">
        <v>123</v>
      </c>
      <c r="G11" s="6" t="s">
        <v>608</v>
      </c>
      <c r="H11" s="6" t="s">
        <v>581</v>
      </c>
      <c r="I11" s="6" t="s">
        <v>573</v>
      </c>
      <c r="J11" s="6" t="s">
        <v>356</v>
      </c>
      <c r="K11" s="6" t="s">
        <v>574</v>
      </c>
      <c r="L11" s="12" t="s">
        <v>55</v>
      </c>
      <c r="M11" s="13"/>
      <c r="N11" s="14"/>
      <c r="O11" s="7" t="s">
        <v>575</v>
      </c>
      <c r="P11" s="6" t="s">
        <v>567</v>
      </c>
      <c r="Q11" s="63">
        <f t="shared" si="1"/>
        <v>14</v>
      </c>
      <c r="R11" s="1" t="str">
        <f t="shared" si="2"/>
        <v>014D0302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014D0303</v>
      </c>
      <c r="B12" s="5" t="s">
        <v>576</v>
      </c>
      <c r="C12" s="21">
        <v>3</v>
      </c>
      <c r="D12" s="21">
        <v>3</v>
      </c>
      <c r="E12" s="6" t="s">
        <v>54</v>
      </c>
      <c r="F12" s="7" t="s">
        <v>123</v>
      </c>
      <c r="G12" s="6" t="s">
        <v>608</v>
      </c>
      <c r="H12" s="6" t="s">
        <v>584</v>
      </c>
      <c r="I12" s="6" t="s">
        <v>585</v>
      </c>
      <c r="J12" s="6" t="s">
        <v>356</v>
      </c>
      <c r="K12" s="6" t="s">
        <v>574</v>
      </c>
      <c r="L12" s="12" t="s">
        <v>55</v>
      </c>
      <c r="M12" s="13"/>
      <c r="N12" s="14"/>
      <c r="O12" s="7" t="s">
        <v>575</v>
      </c>
      <c r="P12" s="6" t="s">
        <v>567</v>
      </c>
      <c r="Q12" s="63">
        <f t="shared" si="1"/>
        <v>14</v>
      </c>
      <c r="R12" s="1" t="str">
        <f t="shared" si="2"/>
        <v>014D0303</v>
      </c>
      <c r="S12" s="1" t="str">
        <f t="shared" si="3"/>
        <v xml:space="preserve">指定承認    </v>
      </c>
      <c r="T12" s="1" t="str">
        <f t="shared" si="4"/>
        <v xml:space="preserve">指定承認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ref="A13" si="5">IF(OR(B13="",C13="",D13=""),"",TEXT(Q13,"000")&amp;B13&amp;TEXT(C13,"00")&amp;TEXT(D13,"00"))</f>
        <v>014D0304</v>
      </c>
      <c r="B13" s="5" t="s">
        <v>576</v>
      </c>
      <c r="C13" s="21">
        <v>3</v>
      </c>
      <c r="D13" s="21">
        <v>4</v>
      </c>
      <c r="E13" s="6" t="s">
        <v>54</v>
      </c>
      <c r="F13" s="7" t="s">
        <v>123</v>
      </c>
      <c r="G13" s="6" t="s">
        <v>609</v>
      </c>
      <c r="H13" s="6" t="s">
        <v>582</v>
      </c>
      <c r="I13" s="6" t="s">
        <v>583</v>
      </c>
      <c r="J13" s="6" t="s">
        <v>356</v>
      </c>
      <c r="K13" s="6" t="s">
        <v>574</v>
      </c>
      <c r="L13" s="12" t="s">
        <v>55</v>
      </c>
      <c r="M13" s="13"/>
      <c r="N13" s="14"/>
      <c r="O13" s="7" t="s">
        <v>575</v>
      </c>
      <c r="P13" s="6" t="s">
        <v>567</v>
      </c>
      <c r="Q13" s="63">
        <f t="shared" ref="Q13" si="6">IF(P13="","",VLOOKUP(P13,$Z$7:$AA$68,2,FALSE))</f>
        <v>14</v>
      </c>
      <c r="R13" s="1" t="str">
        <f t="shared" si="2"/>
        <v>014D0304</v>
      </c>
      <c r="S13" s="1" t="str">
        <f t="shared" si="3"/>
        <v xml:space="preserve">指定承認    </v>
      </c>
      <c r="T13" s="1" t="str">
        <f t="shared" si="4"/>
        <v xml:space="preserve">指定承認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014D0305</v>
      </c>
      <c r="B14" s="5" t="s">
        <v>588</v>
      </c>
      <c r="C14" s="21">
        <v>3</v>
      </c>
      <c r="D14" s="21">
        <v>5</v>
      </c>
      <c r="E14" s="6" t="s">
        <v>54</v>
      </c>
      <c r="F14" s="7" t="s">
        <v>123</v>
      </c>
      <c r="G14" s="6" t="s">
        <v>609</v>
      </c>
      <c r="H14" s="6" t="s">
        <v>586</v>
      </c>
      <c r="I14" s="6" t="s">
        <v>587</v>
      </c>
      <c r="J14" s="6" t="s">
        <v>356</v>
      </c>
      <c r="K14" s="6" t="s">
        <v>574</v>
      </c>
      <c r="L14" s="12" t="s">
        <v>55</v>
      </c>
      <c r="M14" s="13"/>
      <c r="N14" s="14"/>
      <c r="O14" s="7" t="s">
        <v>503</v>
      </c>
      <c r="P14" s="6" t="s">
        <v>567</v>
      </c>
      <c r="Q14" s="63">
        <f t="shared" si="1"/>
        <v>14</v>
      </c>
      <c r="R14" s="1" t="str">
        <f t="shared" si="2"/>
        <v>014D0305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 t="s">
        <v>54</v>
      </c>
      <c r="F15" s="7" t="s">
        <v>123</v>
      </c>
      <c r="G15" s="6" t="s">
        <v>610</v>
      </c>
      <c r="H15" s="6" t="s">
        <v>589</v>
      </c>
      <c r="I15" s="6" t="s">
        <v>590</v>
      </c>
      <c r="J15" s="6" t="s">
        <v>356</v>
      </c>
      <c r="K15" s="6" t="s">
        <v>591</v>
      </c>
      <c r="L15" s="12" t="s">
        <v>55</v>
      </c>
      <c r="M15" s="13"/>
      <c r="N15" s="14"/>
      <c r="O15" s="7" t="s">
        <v>592</v>
      </c>
      <c r="P15" s="6" t="s">
        <v>567</v>
      </c>
      <c r="Q15" s="63">
        <f t="shared" si="1"/>
        <v>14</v>
      </c>
      <c r="R15" s="1" t="str">
        <f t="shared" si="2"/>
        <v/>
      </c>
      <c r="S15" s="1" t="str">
        <f t="shared" si="3"/>
        <v xml:space="preserve">指定承認    </v>
      </c>
      <c r="T15" s="1" t="str">
        <f t="shared" si="4"/>
        <v xml:space="preserve">指定承認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 t="s">
        <v>54</v>
      </c>
      <c r="F16" s="7" t="s">
        <v>123</v>
      </c>
      <c r="G16" s="6" t="s">
        <v>610</v>
      </c>
      <c r="H16" s="6" t="s">
        <v>594</v>
      </c>
      <c r="I16" s="6" t="s">
        <v>595</v>
      </c>
      <c r="J16" s="6" t="s">
        <v>356</v>
      </c>
      <c r="K16" s="6" t="s">
        <v>591</v>
      </c>
      <c r="L16" s="12" t="s">
        <v>55</v>
      </c>
      <c r="M16" s="13"/>
      <c r="N16" s="14"/>
      <c r="O16" s="7" t="s">
        <v>592</v>
      </c>
      <c r="P16" s="6" t="s">
        <v>567</v>
      </c>
      <c r="Q16" s="63">
        <f t="shared" si="1"/>
        <v>14</v>
      </c>
      <c r="R16" s="1" t="str">
        <f t="shared" si="2"/>
        <v/>
      </c>
      <c r="S16" s="1" t="str">
        <f t="shared" si="3"/>
        <v xml:space="preserve">指定承認    </v>
      </c>
      <c r="T16" s="1" t="str">
        <f t="shared" si="4"/>
        <v xml:space="preserve">指定承認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014D0306</v>
      </c>
      <c r="B17" s="5" t="s">
        <v>593</v>
      </c>
      <c r="C17" s="21">
        <v>3</v>
      </c>
      <c r="D17" s="21">
        <v>6</v>
      </c>
      <c r="E17" s="6" t="s">
        <v>54</v>
      </c>
      <c r="F17" s="7" t="s">
        <v>123</v>
      </c>
      <c r="G17" s="6" t="s">
        <v>611</v>
      </c>
      <c r="H17" s="6" t="s">
        <v>596</v>
      </c>
      <c r="I17" s="6" t="s">
        <v>583</v>
      </c>
      <c r="J17" s="6" t="s">
        <v>356</v>
      </c>
      <c r="K17" s="6" t="s">
        <v>591</v>
      </c>
      <c r="L17" s="12" t="s">
        <v>55</v>
      </c>
      <c r="M17" s="13"/>
      <c r="N17" s="14"/>
      <c r="O17" s="7" t="s">
        <v>592</v>
      </c>
      <c r="P17" s="6" t="s">
        <v>567</v>
      </c>
      <c r="Q17" s="63">
        <f t="shared" si="1"/>
        <v>14</v>
      </c>
      <c r="R17" s="1" t="str">
        <f t="shared" si="2"/>
        <v>014D0306</v>
      </c>
      <c r="S17" s="1" t="str">
        <f t="shared" si="3"/>
        <v xml:space="preserve">指定承認    </v>
      </c>
      <c r="T17" s="1" t="str">
        <f t="shared" si="4"/>
        <v xml:space="preserve">指定承認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25" t="str">
        <f t="shared" si="0"/>
        <v/>
      </c>
      <c r="B18" s="5"/>
      <c r="C18" s="21"/>
      <c r="D18" s="21"/>
      <c r="E18" s="6"/>
      <c r="F18" s="7"/>
      <c r="G18" s="6"/>
      <c r="H18" s="6"/>
      <c r="I18" s="6"/>
      <c r="J18" s="6"/>
      <c r="K18" s="6"/>
      <c r="L18" s="12"/>
      <c r="M18" s="13"/>
      <c r="N18" s="14"/>
      <c r="O18" s="7"/>
      <c r="P18" s="6"/>
      <c r="Q18" s="63" t="str">
        <f t="shared" si="1"/>
        <v/>
      </c>
      <c r="R18" s="1" t="str">
        <f t="shared" si="2"/>
        <v/>
      </c>
      <c r="S18" s="1" t="str">
        <f t="shared" si="3"/>
        <v xml:space="preserve">    </v>
      </c>
      <c r="T18" s="1" t="str">
        <f t="shared" si="4"/>
        <v xml:space="preserve">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 t="s">
        <v>598</v>
      </c>
      <c r="F19" s="7" t="s">
        <v>19</v>
      </c>
      <c r="G19" s="6" t="s">
        <v>613</v>
      </c>
      <c r="H19" s="6" t="s">
        <v>604</v>
      </c>
      <c r="I19" s="6" t="s">
        <v>590</v>
      </c>
      <c r="J19" s="6" t="s">
        <v>356</v>
      </c>
      <c r="K19" s="6" t="s">
        <v>591</v>
      </c>
      <c r="L19" s="12" t="s">
        <v>55</v>
      </c>
      <c r="M19" s="13"/>
      <c r="N19" s="14"/>
      <c r="O19" s="7" t="s">
        <v>592</v>
      </c>
      <c r="P19" s="6" t="s">
        <v>567</v>
      </c>
      <c r="Q19" s="63">
        <f t="shared" si="1"/>
        <v>14</v>
      </c>
      <c r="R19" s="1" t="str">
        <f t="shared" si="2"/>
        <v/>
      </c>
      <c r="S19" s="1" t="str">
        <f t="shared" si="3"/>
        <v xml:space="preserve">指定承認    </v>
      </c>
      <c r="T19" s="1" t="str">
        <f t="shared" si="4"/>
        <v xml:space="preserve">指定承認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 t="s">
        <v>598</v>
      </c>
      <c r="F20" s="7" t="s">
        <v>19</v>
      </c>
      <c r="G20" s="6" t="s">
        <v>614</v>
      </c>
      <c r="H20" s="6" t="s">
        <v>605</v>
      </c>
      <c r="I20" s="6" t="s">
        <v>590</v>
      </c>
      <c r="J20" s="6" t="s">
        <v>356</v>
      </c>
      <c r="K20" s="6" t="s">
        <v>591</v>
      </c>
      <c r="L20" s="12" t="s">
        <v>55</v>
      </c>
      <c r="M20" s="13"/>
      <c r="N20" s="14"/>
      <c r="O20" s="7" t="s">
        <v>592</v>
      </c>
      <c r="P20" s="6" t="s">
        <v>567</v>
      </c>
      <c r="Q20" s="63">
        <f t="shared" si="1"/>
        <v>14</v>
      </c>
      <c r="R20" s="1" t="str">
        <f t="shared" si="2"/>
        <v/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 t="s">
        <v>598</v>
      </c>
      <c r="F21" s="7" t="s">
        <v>19</v>
      </c>
      <c r="G21" s="6" t="s">
        <v>615</v>
      </c>
      <c r="H21" s="6" t="s">
        <v>606</v>
      </c>
      <c r="I21" s="6" t="s">
        <v>590</v>
      </c>
      <c r="J21" s="6" t="s">
        <v>356</v>
      </c>
      <c r="K21" s="6" t="s">
        <v>591</v>
      </c>
      <c r="L21" s="12" t="s">
        <v>55</v>
      </c>
      <c r="M21" s="13"/>
      <c r="N21" s="14"/>
      <c r="O21" s="7" t="s">
        <v>592</v>
      </c>
      <c r="P21" s="6" t="s">
        <v>567</v>
      </c>
      <c r="Q21" s="63">
        <f t="shared" si="1"/>
        <v>14</v>
      </c>
      <c r="R21" s="1" t="str">
        <f t="shared" si="2"/>
        <v/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/>
      </c>
      <c r="B22" s="5"/>
      <c r="C22" s="21"/>
      <c r="D22" s="21"/>
      <c r="E22" s="6" t="s">
        <v>598</v>
      </c>
      <c r="F22" s="7" t="s">
        <v>19</v>
      </c>
      <c r="G22" s="6" t="s">
        <v>616</v>
      </c>
      <c r="H22" s="6" t="s">
        <v>607</v>
      </c>
      <c r="I22" s="6" t="s">
        <v>590</v>
      </c>
      <c r="J22" s="6" t="s">
        <v>356</v>
      </c>
      <c r="K22" s="6" t="s">
        <v>591</v>
      </c>
      <c r="L22" s="12" t="s">
        <v>55</v>
      </c>
      <c r="M22" s="13"/>
      <c r="N22" s="14"/>
      <c r="O22" s="7" t="s">
        <v>592</v>
      </c>
      <c r="P22" s="6" t="s">
        <v>567</v>
      </c>
      <c r="Q22" s="63">
        <f t="shared" si="1"/>
        <v>14</v>
      </c>
      <c r="R22" s="1" t="str">
        <f t="shared" si="2"/>
        <v/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/>
      </c>
      <c r="B23" s="5"/>
      <c r="C23" s="21"/>
      <c r="D23" s="21"/>
      <c r="E23" s="6" t="s">
        <v>598</v>
      </c>
      <c r="F23" s="7" t="s">
        <v>19</v>
      </c>
      <c r="G23" s="6" t="s">
        <v>619</v>
      </c>
      <c r="H23" s="6" t="s">
        <v>620</v>
      </c>
      <c r="I23" s="6" t="s">
        <v>621</v>
      </c>
      <c r="J23" s="6" t="s">
        <v>356</v>
      </c>
      <c r="K23" s="6" t="s">
        <v>591</v>
      </c>
      <c r="L23" s="12" t="s">
        <v>55</v>
      </c>
      <c r="M23" s="13"/>
      <c r="N23" s="14"/>
      <c r="O23" s="7" t="s">
        <v>592</v>
      </c>
      <c r="P23" s="6" t="s">
        <v>567</v>
      </c>
      <c r="Q23" s="63">
        <f t="shared" si="1"/>
        <v>14</v>
      </c>
      <c r="R23" s="1" t="str">
        <f t="shared" si="2"/>
        <v/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 t="s">
        <v>598</v>
      </c>
      <c r="F24" s="7" t="s">
        <v>19</v>
      </c>
      <c r="G24" s="6" t="s">
        <v>622</v>
      </c>
      <c r="H24" s="6" t="s">
        <v>623</v>
      </c>
      <c r="I24" s="6" t="s">
        <v>624</v>
      </c>
      <c r="J24" s="6" t="s">
        <v>356</v>
      </c>
      <c r="K24" s="6" t="s">
        <v>591</v>
      </c>
      <c r="L24" s="12" t="s">
        <v>55</v>
      </c>
      <c r="M24" s="13"/>
      <c r="N24" s="14"/>
      <c r="O24" s="7" t="s">
        <v>592</v>
      </c>
      <c r="P24" s="6" t="s">
        <v>567</v>
      </c>
      <c r="Q24" s="63">
        <f t="shared" si="1"/>
        <v>14</v>
      </c>
      <c r="R24" s="1" t="str">
        <f t="shared" si="2"/>
        <v/>
      </c>
      <c r="S24" s="1" t="str">
        <f t="shared" si="3"/>
        <v xml:space="preserve">指定承認    </v>
      </c>
      <c r="T24" s="1" t="str">
        <f t="shared" si="4"/>
        <v xml:space="preserve">指定承認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6"/>
      <c r="J25" s="6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ref="A26" si="7">IF(OR(B26="",C26="",D26=""),"",TEXT(Q26,"000")&amp;B26&amp;TEXT(C26,"00")&amp;TEXT(D26,"00"))</f>
        <v/>
      </c>
      <c r="B26" s="5"/>
      <c r="C26" s="21"/>
      <c r="D26" s="21"/>
      <c r="E26" s="6" t="s">
        <v>598</v>
      </c>
      <c r="F26" s="7" t="s">
        <v>599</v>
      </c>
      <c r="G26" s="6" t="s">
        <v>617</v>
      </c>
      <c r="H26" s="6" t="s">
        <v>600</v>
      </c>
      <c r="I26" s="6" t="s">
        <v>590</v>
      </c>
      <c r="J26" s="6" t="s">
        <v>356</v>
      </c>
      <c r="K26" s="6" t="s">
        <v>591</v>
      </c>
      <c r="L26" s="12" t="s">
        <v>55</v>
      </c>
      <c r="M26" s="13"/>
      <c r="N26" s="14"/>
      <c r="O26" s="7" t="s">
        <v>592</v>
      </c>
      <c r="P26" s="6" t="s">
        <v>567</v>
      </c>
      <c r="Q26" s="63">
        <f t="shared" ref="Q26" si="8">IF(P26="","",VLOOKUP(P26,$Z$7:$AA$68,2,FALSE))</f>
        <v>14</v>
      </c>
      <c r="R26" s="1" t="str">
        <f t="shared" si="2"/>
        <v/>
      </c>
      <c r="S26" s="1" t="str">
        <f t="shared" si="3"/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6"/>
      <c r="J27" s="6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 t="s">
        <v>598</v>
      </c>
      <c r="F28" s="7" t="s">
        <v>123</v>
      </c>
      <c r="G28" s="6" t="s">
        <v>626</v>
      </c>
      <c r="H28" s="6" t="s">
        <v>601</v>
      </c>
      <c r="I28" s="6" t="s">
        <v>590</v>
      </c>
      <c r="J28" s="6" t="s">
        <v>356</v>
      </c>
      <c r="K28" s="6" t="s">
        <v>591</v>
      </c>
      <c r="L28" s="12" t="s">
        <v>55</v>
      </c>
      <c r="M28" s="13"/>
      <c r="N28" s="14"/>
      <c r="O28" s="7" t="s">
        <v>592</v>
      </c>
      <c r="P28" s="6" t="s">
        <v>567</v>
      </c>
      <c r="Q28" s="63">
        <f t="shared" si="1"/>
        <v>14</v>
      </c>
      <c r="R28" s="1" t="str">
        <f t="shared" si="2"/>
        <v/>
      </c>
      <c r="S28" s="1" t="str">
        <f t="shared" si="3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014P0301</v>
      </c>
      <c r="B29" s="5" t="s">
        <v>597</v>
      </c>
      <c r="C29" s="21">
        <v>3</v>
      </c>
      <c r="D29" s="21">
        <v>1</v>
      </c>
      <c r="E29" s="6" t="s">
        <v>598</v>
      </c>
      <c r="F29" s="7" t="s">
        <v>123</v>
      </c>
      <c r="G29" s="6" t="s">
        <v>612</v>
      </c>
      <c r="H29" s="6" t="s">
        <v>602</v>
      </c>
      <c r="I29" s="6" t="s">
        <v>603</v>
      </c>
      <c r="J29" s="6" t="s">
        <v>356</v>
      </c>
      <c r="K29" s="6" t="s">
        <v>591</v>
      </c>
      <c r="L29" s="12" t="s">
        <v>55</v>
      </c>
      <c r="M29" s="13"/>
      <c r="N29" s="14"/>
      <c r="O29" s="7" t="s">
        <v>592</v>
      </c>
      <c r="P29" s="6" t="s">
        <v>567</v>
      </c>
      <c r="Q29" s="63">
        <f t="shared" si="1"/>
        <v>14</v>
      </c>
      <c r="R29" s="1" t="str">
        <f t="shared" si="2"/>
        <v>014P0301</v>
      </c>
      <c r="S29" s="1" t="str">
        <f t="shared" si="3"/>
        <v xml:space="preserve">指定承認    </v>
      </c>
      <c r="T29" s="1" t="str">
        <f t="shared" si="4"/>
        <v xml:space="preserve">指定承認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 t="s">
        <v>598</v>
      </c>
      <c r="F30" s="7" t="s">
        <v>123</v>
      </c>
      <c r="G30" s="6" t="s">
        <v>625</v>
      </c>
      <c r="H30" s="6" t="s">
        <v>627</v>
      </c>
      <c r="I30" s="6" t="s">
        <v>590</v>
      </c>
      <c r="J30" s="6" t="s">
        <v>356</v>
      </c>
      <c r="K30" s="6" t="s">
        <v>591</v>
      </c>
      <c r="L30" s="12" t="s">
        <v>55</v>
      </c>
      <c r="M30" s="13"/>
      <c r="N30" s="14"/>
      <c r="O30" s="7" t="s">
        <v>592</v>
      </c>
      <c r="P30" s="6" t="s">
        <v>567</v>
      </c>
      <c r="Q30" s="63">
        <f t="shared" si="1"/>
        <v>14</v>
      </c>
      <c r="R30" s="1" t="str">
        <f t="shared" si="2"/>
        <v/>
      </c>
      <c r="S30" s="1" t="str">
        <f t="shared" si="3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014P0302</v>
      </c>
      <c r="B31" s="5" t="s">
        <v>597</v>
      </c>
      <c r="C31" s="21">
        <v>3</v>
      </c>
      <c r="D31" s="21">
        <v>2</v>
      </c>
      <c r="E31" s="6" t="s">
        <v>598</v>
      </c>
      <c r="F31" s="7" t="s">
        <v>123</v>
      </c>
      <c r="G31" s="6" t="s">
        <v>628</v>
      </c>
      <c r="H31" s="6" t="s">
        <v>629</v>
      </c>
      <c r="I31" s="6" t="s">
        <v>630</v>
      </c>
      <c r="J31" s="6" t="s">
        <v>356</v>
      </c>
      <c r="K31" s="6" t="s">
        <v>591</v>
      </c>
      <c r="L31" s="12" t="s">
        <v>55</v>
      </c>
      <c r="M31" s="13"/>
      <c r="N31" s="14"/>
      <c r="O31" s="7" t="s">
        <v>592</v>
      </c>
      <c r="P31" s="6" t="s">
        <v>567</v>
      </c>
      <c r="Q31" s="63">
        <f t="shared" si="1"/>
        <v>14</v>
      </c>
      <c r="R31" s="1" t="str">
        <f t="shared" si="2"/>
        <v>014P0302</v>
      </c>
      <c r="S31" s="1" t="str">
        <f t="shared" si="3"/>
        <v xml:space="preserve">指定承認    </v>
      </c>
      <c r="T31" s="1" t="str">
        <f t="shared" si="4"/>
        <v xml:space="preserve">指定承認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014W0201</v>
      </c>
      <c r="B33" s="5" t="s">
        <v>631</v>
      </c>
      <c r="C33" s="21">
        <v>2</v>
      </c>
      <c r="D33" s="21">
        <v>1</v>
      </c>
      <c r="E33" s="6" t="s">
        <v>632</v>
      </c>
      <c r="F33" s="7" t="s">
        <v>19</v>
      </c>
      <c r="G33" s="6" t="s">
        <v>633</v>
      </c>
      <c r="H33" s="6" t="s">
        <v>634</v>
      </c>
      <c r="I33" s="6" t="s">
        <v>590</v>
      </c>
      <c r="J33" s="6" t="s">
        <v>356</v>
      </c>
      <c r="K33" s="6" t="s">
        <v>618</v>
      </c>
      <c r="L33" s="12" t="s">
        <v>55</v>
      </c>
      <c r="M33" s="13"/>
      <c r="N33" s="14"/>
      <c r="O33" s="7" t="s">
        <v>635</v>
      </c>
      <c r="P33" s="6" t="s">
        <v>567</v>
      </c>
      <c r="Q33" s="63">
        <f t="shared" si="1"/>
        <v>14</v>
      </c>
      <c r="R33" s="1" t="str">
        <f t="shared" si="2"/>
        <v>014W0201</v>
      </c>
      <c r="S33" s="1" t="str">
        <f t="shared" si="3"/>
        <v xml:space="preserve">指定承認    </v>
      </c>
      <c r="T33" s="1" t="str">
        <f t="shared" si="4"/>
        <v xml:space="preserve">指定承認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014W0202</v>
      </c>
      <c r="B34" s="5" t="s">
        <v>631</v>
      </c>
      <c r="C34" s="21">
        <v>2</v>
      </c>
      <c r="D34" s="21">
        <v>2</v>
      </c>
      <c r="E34" s="6" t="s">
        <v>632</v>
      </c>
      <c r="F34" s="7" t="s">
        <v>641</v>
      </c>
      <c r="G34" s="6" t="s">
        <v>668</v>
      </c>
      <c r="H34" s="6" t="s">
        <v>666</v>
      </c>
      <c r="I34" s="6" t="s">
        <v>667</v>
      </c>
      <c r="J34" s="6" t="s">
        <v>673</v>
      </c>
      <c r="K34" s="6"/>
      <c r="L34" s="12" t="s">
        <v>55</v>
      </c>
      <c r="M34" s="13"/>
      <c r="N34" s="14"/>
      <c r="O34" s="7" t="s">
        <v>635</v>
      </c>
      <c r="P34" s="6" t="s">
        <v>567</v>
      </c>
      <c r="Q34" s="63">
        <f t="shared" si="1"/>
        <v>14</v>
      </c>
      <c r="R34" s="1" t="str">
        <f t="shared" si="2"/>
        <v>014W0202</v>
      </c>
      <c r="S34" s="1" t="str">
        <f t="shared" si="3"/>
        <v xml:space="preserve">指定承認    </v>
      </c>
      <c r="T34" s="1" t="str">
        <f t="shared" si="4"/>
        <v xml:space="preserve">指定承認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6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014S0201</v>
      </c>
      <c r="B36" s="5" t="s">
        <v>636</v>
      </c>
      <c r="C36" s="21">
        <v>2</v>
      </c>
      <c r="D36" s="21">
        <v>1</v>
      </c>
      <c r="E36" s="6" t="s">
        <v>637</v>
      </c>
      <c r="F36" s="7" t="s">
        <v>19</v>
      </c>
      <c r="G36" s="6" t="s">
        <v>638</v>
      </c>
      <c r="H36" s="6" t="s">
        <v>639</v>
      </c>
      <c r="I36" s="6" t="s">
        <v>640</v>
      </c>
      <c r="J36" s="6" t="s">
        <v>356</v>
      </c>
      <c r="K36" s="6" t="s">
        <v>618</v>
      </c>
      <c r="L36" s="12" t="s">
        <v>55</v>
      </c>
      <c r="M36" s="13"/>
      <c r="N36" s="14"/>
      <c r="O36" s="7" t="s">
        <v>635</v>
      </c>
      <c r="P36" s="6" t="s">
        <v>567</v>
      </c>
      <c r="Q36" s="63">
        <f t="shared" si="1"/>
        <v>14</v>
      </c>
      <c r="R36" s="1" t="str">
        <f t="shared" si="2"/>
        <v>014S0201</v>
      </c>
      <c r="S36" s="1" t="str">
        <f t="shared" si="3"/>
        <v xml:space="preserve">指定承認    </v>
      </c>
      <c r="T36" s="1" t="str">
        <f t="shared" si="4"/>
        <v xml:space="preserve">指定承認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ref="A37:A40" si="9">IF(OR(B37="",C37="",D37=""),"",TEXT(Q37,"000")&amp;B37&amp;TEXT(C37,"00")&amp;TEXT(D37,"00"))</f>
        <v>014S0202</v>
      </c>
      <c r="B37" s="5" t="s">
        <v>636</v>
      </c>
      <c r="C37" s="21">
        <v>2</v>
      </c>
      <c r="D37" s="21">
        <v>2</v>
      </c>
      <c r="E37" s="6" t="s">
        <v>637</v>
      </c>
      <c r="F37" s="7" t="s">
        <v>19</v>
      </c>
      <c r="G37" s="6" t="s">
        <v>651</v>
      </c>
      <c r="H37" s="6" t="s">
        <v>652</v>
      </c>
      <c r="I37" s="6" t="s">
        <v>624</v>
      </c>
      <c r="J37" s="6" t="s">
        <v>356</v>
      </c>
      <c r="K37" s="6" t="s">
        <v>618</v>
      </c>
      <c r="L37" s="12" t="s">
        <v>55</v>
      </c>
      <c r="M37" s="13"/>
      <c r="N37" s="14"/>
      <c r="O37" s="7" t="s">
        <v>635</v>
      </c>
      <c r="P37" s="6" t="s">
        <v>567</v>
      </c>
      <c r="Q37" s="63">
        <f t="shared" si="1"/>
        <v>14</v>
      </c>
      <c r="R37" s="1" t="str">
        <f t="shared" si="2"/>
        <v>014S0202</v>
      </c>
      <c r="S37" s="1" t="str">
        <f t="shared" si="3"/>
        <v xml:space="preserve">指定承認    </v>
      </c>
      <c r="T37" s="1" t="str">
        <f t="shared" si="4"/>
        <v xml:space="preserve">指定承認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9"/>
        <v>014S0203</v>
      </c>
      <c r="B38" s="5" t="s">
        <v>636</v>
      </c>
      <c r="C38" s="21">
        <v>2</v>
      </c>
      <c r="D38" s="21">
        <v>3</v>
      </c>
      <c r="E38" s="6" t="s">
        <v>637</v>
      </c>
      <c r="F38" s="7" t="s">
        <v>19</v>
      </c>
      <c r="G38" s="6" t="s">
        <v>653</v>
      </c>
      <c r="H38" s="6" t="s">
        <v>654</v>
      </c>
      <c r="I38" s="6" t="s">
        <v>655</v>
      </c>
      <c r="J38" s="6" t="s">
        <v>356</v>
      </c>
      <c r="K38" s="6" t="s">
        <v>618</v>
      </c>
      <c r="L38" s="12" t="s">
        <v>55</v>
      </c>
      <c r="M38" s="13"/>
      <c r="N38" s="14"/>
      <c r="O38" s="7" t="s">
        <v>635</v>
      </c>
      <c r="P38" s="6" t="s">
        <v>567</v>
      </c>
      <c r="Q38" s="63">
        <f t="shared" si="1"/>
        <v>14</v>
      </c>
      <c r="R38" s="1" t="str">
        <f t="shared" si="2"/>
        <v>014S0203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9"/>
        <v>014S0204</v>
      </c>
      <c r="B39" s="5" t="s">
        <v>636</v>
      </c>
      <c r="C39" s="21">
        <v>2</v>
      </c>
      <c r="D39" s="21">
        <v>4</v>
      </c>
      <c r="E39" s="6" t="s">
        <v>637</v>
      </c>
      <c r="F39" s="7" t="s">
        <v>19</v>
      </c>
      <c r="G39" s="6" t="s">
        <v>656</v>
      </c>
      <c r="H39" s="6" t="s">
        <v>657</v>
      </c>
      <c r="I39" s="6" t="s">
        <v>655</v>
      </c>
      <c r="J39" s="6" t="s">
        <v>356</v>
      </c>
      <c r="K39" s="6" t="s">
        <v>618</v>
      </c>
      <c r="L39" s="12" t="s">
        <v>55</v>
      </c>
      <c r="M39" s="13"/>
      <c r="N39" s="14"/>
      <c r="O39" s="7" t="s">
        <v>635</v>
      </c>
      <c r="P39" s="6" t="s">
        <v>567</v>
      </c>
      <c r="Q39" s="63">
        <f t="shared" si="1"/>
        <v>14</v>
      </c>
      <c r="R39" s="1" t="str">
        <f t="shared" si="2"/>
        <v>014S0204</v>
      </c>
      <c r="S39" s="1" t="str">
        <f t="shared" si="3"/>
        <v xml:space="preserve">指定承認    </v>
      </c>
      <c r="T39" s="1" t="str">
        <f t="shared" si="4"/>
        <v xml:space="preserve">指定承認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9"/>
        <v>014S0205</v>
      </c>
      <c r="B40" s="5" t="s">
        <v>636</v>
      </c>
      <c r="C40" s="21">
        <v>2</v>
      </c>
      <c r="D40" s="21">
        <v>5</v>
      </c>
      <c r="E40" s="6" t="s">
        <v>637</v>
      </c>
      <c r="F40" s="7" t="s">
        <v>19</v>
      </c>
      <c r="G40" s="6" t="s">
        <v>658</v>
      </c>
      <c r="H40" s="6" t="s">
        <v>659</v>
      </c>
      <c r="I40" s="6" t="s">
        <v>655</v>
      </c>
      <c r="J40" s="6" t="s">
        <v>356</v>
      </c>
      <c r="K40" s="6" t="s">
        <v>618</v>
      </c>
      <c r="L40" s="12" t="s">
        <v>55</v>
      </c>
      <c r="M40" s="13"/>
      <c r="N40" s="14"/>
      <c r="O40" s="7" t="s">
        <v>635</v>
      </c>
      <c r="P40" s="6" t="s">
        <v>567</v>
      </c>
      <c r="Q40" s="63">
        <f t="shared" si="1"/>
        <v>14</v>
      </c>
      <c r="R40" s="1" t="str">
        <f t="shared" si="2"/>
        <v>014S0205</v>
      </c>
      <c r="S40" s="1" t="str">
        <f t="shared" si="3"/>
        <v xml:space="preserve">指定承認    </v>
      </c>
      <c r="T40" s="1" t="str">
        <f t="shared" si="4"/>
        <v xml:space="preserve">指定承認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014S0206</v>
      </c>
      <c r="B41" s="5" t="s">
        <v>636</v>
      </c>
      <c r="C41" s="21">
        <v>2</v>
      </c>
      <c r="D41" s="21">
        <v>6</v>
      </c>
      <c r="E41" s="6" t="s">
        <v>637</v>
      </c>
      <c r="F41" s="7" t="s">
        <v>19</v>
      </c>
      <c r="G41" s="6" t="s">
        <v>660</v>
      </c>
      <c r="H41" s="6" t="s">
        <v>661</v>
      </c>
      <c r="I41" s="6" t="s">
        <v>655</v>
      </c>
      <c r="J41" s="6" t="s">
        <v>356</v>
      </c>
      <c r="K41" s="6" t="s">
        <v>618</v>
      </c>
      <c r="L41" s="12" t="s">
        <v>55</v>
      </c>
      <c r="M41" s="13"/>
      <c r="N41" s="14"/>
      <c r="O41" s="7" t="s">
        <v>635</v>
      </c>
      <c r="P41" s="6" t="s">
        <v>567</v>
      </c>
      <c r="Q41" s="63">
        <f t="shared" si="1"/>
        <v>14</v>
      </c>
      <c r="R41" s="1" t="str">
        <f t="shared" si="2"/>
        <v>014S0206</v>
      </c>
      <c r="S41" s="1" t="str">
        <f t="shared" si="3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014S0207</v>
      </c>
      <c r="B42" s="5" t="s">
        <v>636</v>
      </c>
      <c r="C42" s="21">
        <v>2</v>
      </c>
      <c r="D42" s="21">
        <v>7</v>
      </c>
      <c r="E42" s="6" t="s">
        <v>637</v>
      </c>
      <c r="F42" s="7" t="s">
        <v>19</v>
      </c>
      <c r="G42" s="6" t="s">
        <v>662</v>
      </c>
      <c r="H42" s="6" t="s">
        <v>663</v>
      </c>
      <c r="I42" s="6" t="s">
        <v>640</v>
      </c>
      <c r="J42" s="6" t="s">
        <v>356</v>
      </c>
      <c r="K42" s="6" t="s">
        <v>618</v>
      </c>
      <c r="L42" s="12" t="s">
        <v>55</v>
      </c>
      <c r="M42" s="13"/>
      <c r="N42" s="14"/>
      <c r="O42" s="7" t="s">
        <v>635</v>
      </c>
      <c r="P42" s="6" t="s">
        <v>567</v>
      </c>
      <c r="Q42" s="63">
        <f t="shared" ref="Q42:Q45" si="10">IF(P42="","",VLOOKUP(P42,$Z$7:$AA$68,2,FALSE))</f>
        <v>14</v>
      </c>
      <c r="R42" s="1" t="str">
        <f t="shared" si="2"/>
        <v>014S0207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0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014S0208</v>
      </c>
      <c r="B44" s="5" t="s">
        <v>636</v>
      </c>
      <c r="C44" s="21">
        <v>2</v>
      </c>
      <c r="D44" s="21">
        <v>8</v>
      </c>
      <c r="E44" s="6" t="s">
        <v>637</v>
      </c>
      <c r="F44" s="7" t="s">
        <v>641</v>
      </c>
      <c r="G44" s="6" t="s">
        <v>644</v>
      </c>
      <c r="H44" s="6" t="s">
        <v>642</v>
      </c>
      <c r="I44" s="6" t="s">
        <v>640</v>
      </c>
      <c r="J44" s="6" t="s">
        <v>356</v>
      </c>
      <c r="K44" s="6" t="s">
        <v>618</v>
      </c>
      <c r="L44" s="12" t="s">
        <v>55</v>
      </c>
      <c r="M44" s="13"/>
      <c r="N44" s="14"/>
      <c r="O44" s="7" t="s">
        <v>635</v>
      </c>
      <c r="P44" s="6" t="s">
        <v>567</v>
      </c>
      <c r="Q44" s="63">
        <f t="shared" si="10"/>
        <v>14</v>
      </c>
      <c r="R44" s="1" t="str">
        <f t="shared" si="2"/>
        <v>014S0208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014S0209</v>
      </c>
      <c r="B45" s="5" t="s">
        <v>636</v>
      </c>
      <c r="C45" s="21">
        <v>2</v>
      </c>
      <c r="D45" s="21">
        <v>9</v>
      </c>
      <c r="E45" s="6" t="s">
        <v>637</v>
      </c>
      <c r="F45" s="7" t="s">
        <v>641</v>
      </c>
      <c r="G45" s="6" t="s">
        <v>645</v>
      </c>
      <c r="H45" s="6" t="s">
        <v>643</v>
      </c>
      <c r="I45" s="6" t="s">
        <v>590</v>
      </c>
      <c r="J45" s="6" t="s">
        <v>356</v>
      </c>
      <c r="K45" s="6" t="s">
        <v>618</v>
      </c>
      <c r="L45" s="12" t="s">
        <v>55</v>
      </c>
      <c r="M45" s="13"/>
      <c r="N45" s="14"/>
      <c r="O45" s="7" t="s">
        <v>635</v>
      </c>
      <c r="P45" s="6" t="s">
        <v>567</v>
      </c>
      <c r="Q45" s="63">
        <f t="shared" si="10"/>
        <v>14</v>
      </c>
      <c r="R45" s="1" t="str">
        <f t="shared" si="2"/>
        <v>014S0209</v>
      </c>
      <c r="S45" s="1" t="str">
        <f t="shared" si="3"/>
        <v xml:space="preserve">指定承認    </v>
      </c>
      <c r="T45" s="1" t="str">
        <f t="shared" si="4"/>
        <v xml:space="preserve">指定承認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014S0210</v>
      </c>
      <c r="B46" s="5" t="s">
        <v>636</v>
      </c>
      <c r="C46" s="21">
        <v>2</v>
      </c>
      <c r="D46" s="21">
        <v>10</v>
      </c>
      <c r="E46" s="6" t="s">
        <v>637</v>
      </c>
      <c r="F46" s="7" t="s">
        <v>641</v>
      </c>
      <c r="G46" s="6" t="s">
        <v>646</v>
      </c>
      <c r="H46" s="6" t="s">
        <v>647</v>
      </c>
      <c r="I46" s="6" t="s">
        <v>650</v>
      </c>
      <c r="J46" s="6" t="s">
        <v>356</v>
      </c>
      <c r="K46" s="6" t="s">
        <v>618</v>
      </c>
      <c r="L46" s="12" t="s">
        <v>55</v>
      </c>
      <c r="M46" s="13"/>
      <c r="N46" s="14"/>
      <c r="O46" s="7" t="s">
        <v>635</v>
      </c>
      <c r="P46" s="6" t="s">
        <v>567</v>
      </c>
      <c r="Q46" s="63">
        <f t="shared" si="1"/>
        <v>14</v>
      </c>
      <c r="R46" s="1" t="str">
        <f t="shared" si="2"/>
        <v>014S0210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014S0211</v>
      </c>
      <c r="B47" s="5" t="s">
        <v>636</v>
      </c>
      <c r="C47" s="21">
        <v>2</v>
      </c>
      <c r="D47" s="21">
        <v>11</v>
      </c>
      <c r="E47" s="6" t="s">
        <v>637</v>
      </c>
      <c r="F47" s="7" t="s">
        <v>641</v>
      </c>
      <c r="G47" s="6" t="s">
        <v>646</v>
      </c>
      <c r="H47" s="6" t="s">
        <v>649</v>
      </c>
      <c r="I47" s="6" t="s">
        <v>648</v>
      </c>
      <c r="J47" s="6" t="s">
        <v>356</v>
      </c>
      <c r="K47" s="6" t="s">
        <v>618</v>
      </c>
      <c r="L47" s="12" t="s">
        <v>55</v>
      </c>
      <c r="M47" s="13"/>
      <c r="N47" s="14"/>
      <c r="O47" s="7" t="s">
        <v>635</v>
      </c>
      <c r="P47" s="6" t="s">
        <v>567</v>
      </c>
      <c r="Q47" s="63">
        <f t="shared" si="1"/>
        <v>14</v>
      </c>
      <c r="R47" s="1" t="str">
        <f t="shared" si="2"/>
        <v>014S0211</v>
      </c>
      <c r="S47" s="1" t="str">
        <f t="shared" si="3"/>
        <v xml:space="preserve">指定承認    </v>
      </c>
      <c r="T47" s="1" t="str">
        <f t="shared" si="4"/>
        <v xml:space="preserve">指定承認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6"/>
      <c r="J48" s="6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014S0212</v>
      </c>
      <c r="B49" s="5" t="s">
        <v>681</v>
      </c>
      <c r="C49" s="21">
        <v>2</v>
      </c>
      <c r="D49" s="21">
        <v>12</v>
      </c>
      <c r="E49" s="6" t="s">
        <v>13</v>
      </c>
      <c r="F49" s="7" t="s">
        <v>27</v>
      </c>
      <c r="G49" s="6" t="s">
        <v>682</v>
      </c>
      <c r="H49" s="6" t="s">
        <v>683</v>
      </c>
      <c r="I49" s="6" t="s">
        <v>684</v>
      </c>
      <c r="J49" s="6" t="s">
        <v>356</v>
      </c>
      <c r="K49" s="6"/>
      <c r="L49" s="12" t="s">
        <v>239</v>
      </c>
      <c r="M49" s="13"/>
      <c r="N49" s="14"/>
      <c r="O49" s="7"/>
      <c r="P49" s="6" t="s">
        <v>567</v>
      </c>
      <c r="Q49" s="63">
        <f t="shared" si="1"/>
        <v>14</v>
      </c>
      <c r="R49" s="1" t="str">
        <f t="shared" si="2"/>
        <v>014S0212</v>
      </c>
      <c r="S49" s="1" t="str">
        <f t="shared" si="3"/>
        <v xml:space="preserve">JWWA認証    </v>
      </c>
      <c r="T49" s="1" t="str">
        <f t="shared" si="4"/>
        <v xml:space="preserve">JWWA認証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014S0213</v>
      </c>
      <c r="B50" s="5" t="s">
        <v>681</v>
      </c>
      <c r="C50" s="21">
        <v>2</v>
      </c>
      <c r="D50" s="21">
        <v>13</v>
      </c>
      <c r="E50" s="6" t="s">
        <v>13</v>
      </c>
      <c r="F50" s="7" t="s">
        <v>27</v>
      </c>
      <c r="G50" s="6" t="s">
        <v>685</v>
      </c>
      <c r="H50" s="6" t="s">
        <v>687</v>
      </c>
      <c r="I50" s="6" t="s">
        <v>684</v>
      </c>
      <c r="J50" s="6" t="s">
        <v>356</v>
      </c>
      <c r="K50" s="6"/>
      <c r="L50" s="12" t="s">
        <v>239</v>
      </c>
      <c r="M50" s="13"/>
      <c r="N50" s="14"/>
      <c r="O50" s="7"/>
      <c r="P50" s="6" t="s">
        <v>567</v>
      </c>
      <c r="Q50" s="63">
        <f t="shared" si="1"/>
        <v>14</v>
      </c>
      <c r="R50" s="1" t="str">
        <f t="shared" si="2"/>
        <v>014S0213</v>
      </c>
      <c r="S50" s="1" t="str">
        <f t="shared" si="3"/>
        <v xml:space="preserve">JWWA認証    </v>
      </c>
      <c r="T50" s="1" t="str">
        <f t="shared" si="4"/>
        <v xml:space="preserve">JWWA認証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014S0214</v>
      </c>
      <c r="B51" s="5" t="s">
        <v>681</v>
      </c>
      <c r="C51" s="21">
        <v>2</v>
      </c>
      <c r="D51" s="21">
        <v>14</v>
      </c>
      <c r="E51" s="6" t="s">
        <v>13</v>
      </c>
      <c r="F51" s="7" t="s">
        <v>27</v>
      </c>
      <c r="G51" s="6" t="s">
        <v>686</v>
      </c>
      <c r="H51" s="6" t="s">
        <v>688</v>
      </c>
      <c r="I51" s="6" t="s">
        <v>689</v>
      </c>
      <c r="J51" s="6" t="s">
        <v>356</v>
      </c>
      <c r="K51" s="6"/>
      <c r="L51" s="12" t="s">
        <v>239</v>
      </c>
      <c r="M51" s="13"/>
      <c r="N51" s="14"/>
      <c r="O51" s="7"/>
      <c r="P51" s="6" t="s">
        <v>567</v>
      </c>
      <c r="Q51" s="63">
        <f t="shared" si="1"/>
        <v>14</v>
      </c>
      <c r="R51" s="1" t="str">
        <f t="shared" si="2"/>
        <v>014S0214</v>
      </c>
      <c r="S51" s="1" t="str">
        <f t="shared" si="3"/>
        <v xml:space="preserve">JWWA認証    </v>
      </c>
      <c r="T51" s="1" t="str">
        <f t="shared" si="4"/>
        <v xml:space="preserve">JWWA認証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014S0215</v>
      </c>
      <c r="B52" s="5" t="s">
        <v>706</v>
      </c>
      <c r="C52" s="21">
        <v>2</v>
      </c>
      <c r="D52" s="21">
        <v>15</v>
      </c>
      <c r="E52" s="6" t="s">
        <v>13</v>
      </c>
      <c r="F52" s="7" t="s">
        <v>27</v>
      </c>
      <c r="G52" s="6" t="s">
        <v>731</v>
      </c>
      <c r="H52" s="6" t="s">
        <v>732</v>
      </c>
      <c r="I52" s="6" t="s">
        <v>705</v>
      </c>
      <c r="J52" s="6" t="s">
        <v>356</v>
      </c>
      <c r="K52" s="6"/>
      <c r="L52" s="12" t="s">
        <v>239</v>
      </c>
      <c r="M52" s="13"/>
      <c r="N52" s="14"/>
      <c r="O52" s="7"/>
      <c r="P52" s="6" t="s">
        <v>567</v>
      </c>
      <c r="Q52" s="63">
        <f t="shared" si="1"/>
        <v>14</v>
      </c>
      <c r="R52" s="1" t="str">
        <f t="shared" si="2"/>
        <v>014S0215</v>
      </c>
      <c r="S52" s="1" t="str">
        <f t="shared" si="3"/>
        <v xml:space="preserve">JWWA認証    </v>
      </c>
      <c r="T52" s="1" t="str">
        <f t="shared" si="4"/>
        <v xml:space="preserve">JWWA認証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014S0216</v>
      </c>
      <c r="B53" s="5" t="s">
        <v>636</v>
      </c>
      <c r="C53" s="21">
        <v>2</v>
      </c>
      <c r="D53" s="21">
        <v>16</v>
      </c>
      <c r="E53" s="6" t="s">
        <v>13</v>
      </c>
      <c r="F53" s="7" t="s">
        <v>27</v>
      </c>
      <c r="G53" s="6" t="s">
        <v>708</v>
      </c>
      <c r="H53" s="6" t="s">
        <v>709</v>
      </c>
      <c r="I53" s="6" t="s">
        <v>689</v>
      </c>
      <c r="J53" s="6" t="s">
        <v>356</v>
      </c>
      <c r="K53" s="6"/>
      <c r="L53" s="12" t="s">
        <v>239</v>
      </c>
      <c r="M53" s="13"/>
      <c r="N53" s="14"/>
      <c r="O53" s="7"/>
      <c r="P53" s="6" t="s">
        <v>567</v>
      </c>
      <c r="Q53" s="63">
        <f t="shared" si="1"/>
        <v>14</v>
      </c>
      <c r="R53" s="1" t="str">
        <f t="shared" si="2"/>
        <v>014S0216</v>
      </c>
      <c r="S53" s="1" t="str">
        <f t="shared" si="3"/>
        <v xml:space="preserve">JWWA認証    </v>
      </c>
      <c r="T53" s="1" t="str">
        <f t="shared" si="4"/>
        <v xml:space="preserve">JWWA認証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014H0201</v>
      </c>
      <c r="B55" s="5" t="s">
        <v>277</v>
      </c>
      <c r="C55" s="21">
        <v>2</v>
      </c>
      <c r="D55" s="21">
        <v>1</v>
      </c>
      <c r="E55" s="6" t="s">
        <v>671</v>
      </c>
      <c r="F55" s="7" t="s">
        <v>27</v>
      </c>
      <c r="G55" s="6" t="s">
        <v>676</v>
      </c>
      <c r="H55" s="6" t="s">
        <v>672</v>
      </c>
      <c r="I55" s="6" t="s">
        <v>279</v>
      </c>
      <c r="J55" s="6" t="s">
        <v>356</v>
      </c>
      <c r="K55" s="6"/>
      <c r="L55" s="12" t="s">
        <v>239</v>
      </c>
      <c r="M55" s="13"/>
      <c r="N55" s="14"/>
      <c r="O55" s="7"/>
      <c r="P55" s="6" t="s">
        <v>567</v>
      </c>
      <c r="Q55" s="63">
        <f t="shared" si="1"/>
        <v>14</v>
      </c>
      <c r="R55" s="1" t="str">
        <f t="shared" si="2"/>
        <v>014H0201</v>
      </c>
      <c r="S55" s="1" t="str">
        <f t="shared" si="3"/>
        <v xml:space="preserve">JWWA認証    </v>
      </c>
      <c r="T55" s="1" t="str">
        <f t="shared" si="4"/>
        <v xml:space="preserve">JWWA認証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014H0202</v>
      </c>
      <c r="B56" s="5" t="s">
        <v>277</v>
      </c>
      <c r="C56" s="21">
        <v>2</v>
      </c>
      <c r="D56" s="21">
        <v>2</v>
      </c>
      <c r="E56" s="6" t="s">
        <v>671</v>
      </c>
      <c r="F56" s="7" t="s">
        <v>27</v>
      </c>
      <c r="G56" s="6" t="s">
        <v>678</v>
      </c>
      <c r="H56" s="6" t="s">
        <v>674</v>
      </c>
      <c r="I56" s="6" t="s">
        <v>279</v>
      </c>
      <c r="J56" s="6" t="s">
        <v>356</v>
      </c>
      <c r="K56" s="6"/>
      <c r="L56" s="12" t="s">
        <v>239</v>
      </c>
      <c r="M56" s="13"/>
      <c r="N56" s="14"/>
      <c r="O56" s="7"/>
      <c r="P56" s="6" t="s">
        <v>567</v>
      </c>
      <c r="Q56" s="63">
        <f t="shared" si="1"/>
        <v>14</v>
      </c>
      <c r="R56" s="1" t="str">
        <f t="shared" si="2"/>
        <v>014H0202</v>
      </c>
      <c r="S56" s="1" t="str">
        <f t="shared" si="3"/>
        <v xml:space="preserve">JWWA認証    </v>
      </c>
      <c r="T56" s="1" t="str">
        <f t="shared" si="4"/>
        <v xml:space="preserve">JWWA認証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014H0203</v>
      </c>
      <c r="B57" s="5" t="s">
        <v>277</v>
      </c>
      <c r="C57" s="21">
        <v>2</v>
      </c>
      <c r="D57" s="21">
        <v>3</v>
      </c>
      <c r="E57" s="6" t="s">
        <v>671</v>
      </c>
      <c r="F57" s="7" t="s">
        <v>27</v>
      </c>
      <c r="G57" s="6" t="s">
        <v>677</v>
      </c>
      <c r="H57" s="6" t="s">
        <v>675</v>
      </c>
      <c r="I57" s="6" t="s">
        <v>279</v>
      </c>
      <c r="J57" s="6" t="s">
        <v>356</v>
      </c>
      <c r="K57" s="6"/>
      <c r="L57" s="12" t="s">
        <v>239</v>
      </c>
      <c r="M57" s="13"/>
      <c r="N57" s="14"/>
      <c r="O57" s="7"/>
      <c r="P57" s="6" t="s">
        <v>567</v>
      </c>
      <c r="Q57" s="63">
        <f t="shared" si="1"/>
        <v>14</v>
      </c>
      <c r="R57" s="1" t="str">
        <f t="shared" si="2"/>
        <v>014H0203</v>
      </c>
      <c r="S57" s="1" t="str">
        <f t="shared" si="3"/>
        <v xml:space="preserve">JWWA認証    </v>
      </c>
      <c r="T57" s="1" t="str">
        <f t="shared" si="4"/>
        <v xml:space="preserve">JWWA認証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014H0204</v>
      </c>
      <c r="B58" s="5" t="s">
        <v>277</v>
      </c>
      <c r="C58" s="21">
        <v>2</v>
      </c>
      <c r="D58" s="21">
        <v>4</v>
      </c>
      <c r="E58" s="6" t="s">
        <v>671</v>
      </c>
      <c r="F58" s="7" t="s">
        <v>27</v>
      </c>
      <c r="G58" s="6" t="s">
        <v>707</v>
      </c>
      <c r="H58" s="6" t="s">
        <v>704</v>
      </c>
      <c r="I58" s="6" t="s">
        <v>705</v>
      </c>
      <c r="J58" s="6" t="s">
        <v>356</v>
      </c>
      <c r="K58" s="6"/>
      <c r="L58" s="12" t="s">
        <v>239</v>
      </c>
      <c r="M58" s="13"/>
      <c r="N58" s="14"/>
      <c r="O58" s="7"/>
      <c r="P58" s="6" t="s">
        <v>567</v>
      </c>
      <c r="Q58" s="63">
        <f t="shared" si="1"/>
        <v>14</v>
      </c>
      <c r="R58" s="1" t="str">
        <f t="shared" si="2"/>
        <v>014H0204</v>
      </c>
      <c r="S58" s="1" t="str">
        <f t="shared" si="3"/>
        <v xml:space="preserve">JWWA認証    </v>
      </c>
      <c r="T58" s="1" t="str">
        <f t="shared" si="4"/>
        <v xml:space="preserve">JWWA認証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87" t="str">
        <f t="shared" si="0"/>
        <v>014H0205</v>
      </c>
      <c r="B59" s="5" t="s">
        <v>277</v>
      </c>
      <c r="C59" s="21">
        <v>2</v>
      </c>
      <c r="D59" s="21">
        <v>5</v>
      </c>
      <c r="E59" s="6" t="s">
        <v>671</v>
      </c>
      <c r="F59" s="7" t="s">
        <v>27</v>
      </c>
      <c r="G59" s="6" t="s">
        <v>679</v>
      </c>
      <c r="H59" s="6" t="s">
        <v>680</v>
      </c>
      <c r="I59" s="6" t="s">
        <v>279</v>
      </c>
      <c r="J59" s="6" t="s">
        <v>356</v>
      </c>
      <c r="K59" s="6"/>
      <c r="L59" s="12" t="s">
        <v>239</v>
      </c>
      <c r="M59" s="13"/>
      <c r="N59" s="14"/>
      <c r="O59" s="7"/>
      <c r="P59" s="6" t="s">
        <v>567</v>
      </c>
      <c r="Q59" s="63">
        <f t="shared" si="1"/>
        <v>14</v>
      </c>
      <c r="R59" s="1" t="str">
        <f t="shared" si="2"/>
        <v>014H0205</v>
      </c>
      <c r="S59" s="1" t="str">
        <f t="shared" si="3"/>
        <v xml:space="preserve">JWWA認証    </v>
      </c>
      <c r="T59" s="1" t="str">
        <f t="shared" si="4"/>
        <v xml:space="preserve">JWWA認証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014V0301</v>
      </c>
      <c r="B61" s="5" t="s">
        <v>158</v>
      </c>
      <c r="C61" s="21">
        <v>3</v>
      </c>
      <c r="D61" s="21">
        <v>1</v>
      </c>
      <c r="E61" s="6" t="s">
        <v>14</v>
      </c>
      <c r="F61" s="7" t="s">
        <v>28</v>
      </c>
      <c r="G61" s="6" t="s">
        <v>669</v>
      </c>
      <c r="H61" s="6" t="s">
        <v>670</v>
      </c>
      <c r="I61" s="6" t="s">
        <v>161</v>
      </c>
      <c r="J61" s="6" t="s">
        <v>356</v>
      </c>
      <c r="K61" s="6" t="s">
        <v>359</v>
      </c>
      <c r="L61" s="12" t="s">
        <v>55</v>
      </c>
      <c r="M61" s="13"/>
      <c r="N61" s="14"/>
      <c r="O61" s="7" t="s">
        <v>373</v>
      </c>
      <c r="P61" s="6" t="s">
        <v>567</v>
      </c>
      <c r="Q61" s="63">
        <f t="shared" si="1"/>
        <v>14</v>
      </c>
      <c r="R61" s="1" t="str">
        <f t="shared" si="2"/>
        <v>014V0301</v>
      </c>
      <c r="S61" s="1" t="str">
        <f t="shared" si="3"/>
        <v xml:space="preserve">指定承認    </v>
      </c>
      <c r="T61" s="1" t="str">
        <f t="shared" si="4"/>
        <v xml:space="preserve">指定承認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6"/>
      <c r="J62" s="6"/>
      <c r="K62" s="11"/>
      <c r="L62" s="12"/>
      <c r="M62" s="13"/>
      <c r="N62" s="14"/>
      <c r="O62" s="7"/>
      <c r="P62" s="6"/>
      <c r="Q62" s="63" t="str">
        <f t="shared" si="1"/>
        <v/>
      </c>
      <c r="R62" s="1" t="str">
        <f t="shared" si="2"/>
        <v/>
      </c>
      <c r="S62" s="1" t="str">
        <f t="shared" si="3"/>
        <v xml:space="preserve">    </v>
      </c>
      <c r="T62" s="1" t="str">
        <f t="shared" si="4"/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014Q0501</v>
      </c>
      <c r="B63" s="5" t="s">
        <v>714</v>
      </c>
      <c r="C63" s="21">
        <v>5</v>
      </c>
      <c r="D63" s="21">
        <v>1</v>
      </c>
      <c r="E63" s="6" t="s">
        <v>718</v>
      </c>
      <c r="F63" s="7" t="s">
        <v>27</v>
      </c>
      <c r="G63" s="6" t="s">
        <v>715</v>
      </c>
      <c r="H63" s="6" t="s">
        <v>716</v>
      </c>
      <c r="I63" s="6" t="s">
        <v>717</v>
      </c>
      <c r="J63" s="6" t="s">
        <v>356</v>
      </c>
      <c r="K63" s="6"/>
      <c r="L63" s="12" t="s">
        <v>239</v>
      </c>
      <c r="M63" s="13"/>
      <c r="N63" s="14"/>
      <c r="O63" s="7"/>
      <c r="P63" s="6" t="s">
        <v>567</v>
      </c>
      <c r="Q63" s="63">
        <f t="shared" si="1"/>
        <v>14</v>
      </c>
      <c r="R63" s="1" t="str">
        <f t="shared" si="2"/>
        <v>014Q0501</v>
      </c>
      <c r="S63" s="1" t="str">
        <f t="shared" si="3"/>
        <v xml:space="preserve">JWWA認証    </v>
      </c>
      <c r="T63" s="1" t="str">
        <f t="shared" si="4"/>
        <v xml:space="preserve">JWWA認証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014Q0502</v>
      </c>
      <c r="B64" s="5" t="s">
        <v>714</v>
      </c>
      <c r="C64" s="21">
        <v>5</v>
      </c>
      <c r="D64" s="21">
        <v>2</v>
      </c>
      <c r="E64" s="6" t="s">
        <v>718</v>
      </c>
      <c r="F64" s="7" t="s">
        <v>27</v>
      </c>
      <c r="G64" s="6" t="s">
        <v>719</v>
      </c>
      <c r="H64" s="6" t="s">
        <v>720</v>
      </c>
      <c r="I64" s="6" t="s">
        <v>721</v>
      </c>
      <c r="J64" s="6" t="s">
        <v>356</v>
      </c>
      <c r="K64" s="6"/>
      <c r="L64" s="12" t="s">
        <v>239</v>
      </c>
      <c r="M64" s="13"/>
      <c r="N64" s="14"/>
      <c r="O64" s="7"/>
      <c r="P64" s="6" t="s">
        <v>567</v>
      </c>
      <c r="Q64" s="63">
        <f t="shared" si="1"/>
        <v>14</v>
      </c>
      <c r="R64" s="1" t="str">
        <f>A64</f>
        <v>014Q0502</v>
      </c>
      <c r="S64" s="1" t="str">
        <f>""&amp;L64&amp;"  "&amp;M64&amp;"  "&amp;N64&amp;""</f>
        <v xml:space="preserve">JWWA認証    </v>
      </c>
      <c r="T64" s="1" t="str">
        <f>S64</f>
        <v xml:space="preserve">JWWA認証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>014Q0503</v>
      </c>
      <c r="B65" s="5" t="s">
        <v>714</v>
      </c>
      <c r="C65" s="21">
        <v>5</v>
      </c>
      <c r="D65" s="21">
        <v>3</v>
      </c>
      <c r="E65" s="6" t="s">
        <v>718</v>
      </c>
      <c r="F65" s="7" t="s">
        <v>27</v>
      </c>
      <c r="G65" s="6" t="s">
        <v>722</v>
      </c>
      <c r="H65" s="6" t="s">
        <v>723</v>
      </c>
      <c r="I65" s="6" t="s">
        <v>713</v>
      </c>
      <c r="J65" s="6" t="s">
        <v>356</v>
      </c>
      <c r="K65" s="6"/>
      <c r="L65" s="12" t="s">
        <v>239</v>
      </c>
      <c r="M65" s="13"/>
      <c r="N65" s="14"/>
      <c r="O65" s="7"/>
      <c r="P65" s="6" t="s">
        <v>567</v>
      </c>
      <c r="Q65" s="63">
        <f t="shared" si="1"/>
        <v>14</v>
      </c>
      <c r="R65" s="1" t="str">
        <f t="shared" ref="R65:R171" si="11">A65</f>
        <v>014Q0503</v>
      </c>
      <c r="S65" s="1" t="str">
        <f t="shared" ref="S65:S171" si="12">""&amp;L65&amp;"  "&amp;M65&amp;"  "&amp;N65&amp;""</f>
        <v xml:space="preserve">JWWA認証    </v>
      </c>
      <c r="T65" s="1" t="str">
        <f t="shared" ref="T65:T171" si="13">S65</f>
        <v xml:space="preserve">JWWA認証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>014Q0504</v>
      </c>
      <c r="B66" s="5" t="s">
        <v>714</v>
      </c>
      <c r="C66" s="21">
        <v>5</v>
      </c>
      <c r="D66" s="21">
        <v>4</v>
      </c>
      <c r="E66" s="6" t="s">
        <v>718</v>
      </c>
      <c r="F66" s="7" t="s">
        <v>27</v>
      </c>
      <c r="G66" s="6" t="s">
        <v>726</v>
      </c>
      <c r="H66" s="6" t="s">
        <v>724</v>
      </c>
      <c r="I66" s="6" t="s">
        <v>725</v>
      </c>
      <c r="J66" s="6" t="s">
        <v>356</v>
      </c>
      <c r="K66" s="6"/>
      <c r="L66" s="12" t="s">
        <v>239</v>
      </c>
      <c r="M66" s="13"/>
      <c r="N66" s="14"/>
      <c r="O66" s="7"/>
      <c r="P66" s="6" t="s">
        <v>567</v>
      </c>
      <c r="Q66" s="63">
        <f t="shared" si="1"/>
        <v>14</v>
      </c>
      <c r="R66" s="1" t="str">
        <f t="shared" si="11"/>
        <v>014Q0504</v>
      </c>
      <c r="S66" s="1" t="str">
        <f t="shared" si="12"/>
        <v xml:space="preserve">JWWA認証    </v>
      </c>
      <c r="T66" s="1" t="str">
        <f t="shared" si="13"/>
        <v xml:space="preserve">JWWA認証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>014Q0505</v>
      </c>
      <c r="B67" s="5" t="s">
        <v>714</v>
      </c>
      <c r="C67" s="21">
        <v>5</v>
      </c>
      <c r="D67" s="21">
        <v>5</v>
      </c>
      <c r="E67" s="6" t="s">
        <v>718</v>
      </c>
      <c r="F67" s="7" t="s">
        <v>27</v>
      </c>
      <c r="G67" s="6" t="s">
        <v>727</v>
      </c>
      <c r="H67" s="6" t="s">
        <v>729</v>
      </c>
      <c r="I67" s="6" t="s">
        <v>713</v>
      </c>
      <c r="J67" s="6" t="s">
        <v>356</v>
      </c>
      <c r="K67" s="6"/>
      <c r="L67" s="12" t="s">
        <v>239</v>
      </c>
      <c r="M67" s="13"/>
      <c r="N67" s="14"/>
      <c r="O67" s="7"/>
      <c r="P67" s="6" t="s">
        <v>567</v>
      </c>
      <c r="Q67" s="63">
        <f t="shared" si="1"/>
        <v>14</v>
      </c>
      <c r="R67" s="1" t="str">
        <f t="shared" si="11"/>
        <v>014Q0505</v>
      </c>
      <c r="S67" s="1" t="str">
        <f t="shared" si="12"/>
        <v xml:space="preserve">JWWA認証    </v>
      </c>
      <c r="T67" s="1" t="str">
        <f t="shared" si="13"/>
        <v xml:space="preserve">JWWA認証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>014Q0506</v>
      </c>
      <c r="B68" s="5" t="s">
        <v>714</v>
      </c>
      <c r="C68" s="21">
        <v>5</v>
      </c>
      <c r="D68" s="21">
        <v>6</v>
      </c>
      <c r="E68" s="6" t="s">
        <v>718</v>
      </c>
      <c r="F68" s="7" t="s">
        <v>27</v>
      </c>
      <c r="G68" s="6" t="s">
        <v>728</v>
      </c>
      <c r="H68" s="6" t="s">
        <v>730</v>
      </c>
      <c r="I68" s="6" t="s">
        <v>725</v>
      </c>
      <c r="J68" s="6" t="s">
        <v>356</v>
      </c>
      <c r="K68" s="6"/>
      <c r="L68" s="12" t="s">
        <v>239</v>
      </c>
      <c r="M68" s="13"/>
      <c r="N68" s="14"/>
      <c r="O68" s="7"/>
      <c r="P68" s="6" t="s">
        <v>567</v>
      </c>
      <c r="Q68" s="63">
        <f t="shared" si="1"/>
        <v>14</v>
      </c>
      <c r="R68" s="1" t="str">
        <f t="shared" si="11"/>
        <v>014Q0506</v>
      </c>
      <c r="S68" s="1" t="str">
        <f t="shared" si="12"/>
        <v xml:space="preserve">JWWA認証    </v>
      </c>
      <c r="T68" s="1" t="str">
        <f t="shared" si="13"/>
        <v xml:space="preserve">JWWA認証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6"/>
      <c r="J69" s="6"/>
      <c r="K69" s="6"/>
      <c r="L69" s="12"/>
      <c r="M69" s="13"/>
      <c r="N69" s="14"/>
      <c r="O69" s="7"/>
      <c r="P69" s="6"/>
      <c r="Q69" s="63" t="str">
        <f t="shared" si="1"/>
        <v/>
      </c>
      <c r="R69" s="1" t="str">
        <f t="shared" si="11"/>
        <v/>
      </c>
      <c r="S69" s="1" t="str">
        <f t="shared" si="12"/>
        <v xml:space="preserve">    </v>
      </c>
      <c r="T69" s="1" t="str">
        <f t="shared" si="13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>014M0601</v>
      </c>
      <c r="B70" s="5" t="s">
        <v>226</v>
      </c>
      <c r="C70" s="21">
        <v>6</v>
      </c>
      <c r="D70" s="21">
        <v>1</v>
      </c>
      <c r="E70" s="6" t="s">
        <v>521</v>
      </c>
      <c r="F70" s="7" t="s">
        <v>27</v>
      </c>
      <c r="G70" s="6" t="s">
        <v>711</v>
      </c>
      <c r="H70" s="6" t="s">
        <v>712</v>
      </c>
      <c r="I70" s="6" t="s">
        <v>713</v>
      </c>
      <c r="J70" s="6" t="s">
        <v>356</v>
      </c>
      <c r="K70" s="6"/>
      <c r="L70" s="12" t="s">
        <v>239</v>
      </c>
      <c r="M70" s="13"/>
      <c r="N70" s="14"/>
      <c r="O70" s="7"/>
      <c r="P70" s="6" t="s">
        <v>567</v>
      </c>
      <c r="Q70" s="63">
        <f t="shared" si="1"/>
        <v>14</v>
      </c>
      <c r="R70" s="1" t="str">
        <f t="shared" si="11"/>
        <v>014M0601</v>
      </c>
      <c r="S70" s="1" t="str">
        <f t="shared" si="12"/>
        <v xml:space="preserve">JWWA認証    </v>
      </c>
      <c r="T70" s="1" t="str">
        <f t="shared" si="13"/>
        <v xml:space="preserve">JWWA認証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si="0"/>
        <v>014M0602</v>
      </c>
      <c r="B71" s="5" t="s">
        <v>733</v>
      </c>
      <c r="C71" s="21">
        <v>6</v>
      </c>
      <c r="D71" s="21">
        <v>2</v>
      </c>
      <c r="E71" s="6" t="s">
        <v>521</v>
      </c>
      <c r="F71" s="7" t="s">
        <v>27</v>
      </c>
      <c r="G71" s="6" t="s">
        <v>734</v>
      </c>
      <c r="H71" s="6" t="s">
        <v>735</v>
      </c>
      <c r="I71" s="6" t="s">
        <v>713</v>
      </c>
      <c r="J71" s="6" t="s">
        <v>356</v>
      </c>
      <c r="K71" s="6"/>
      <c r="L71" s="12" t="s">
        <v>239</v>
      </c>
      <c r="M71" s="13"/>
      <c r="N71" s="14"/>
      <c r="O71" s="7"/>
      <c r="P71" s="6" t="s">
        <v>567</v>
      </c>
      <c r="Q71" s="63">
        <f t="shared" si="1"/>
        <v>14</v>
      </c>
      <c r="R71" s="1" t="str">
        <f t="shared" si="11"/>
        <v>014M0602</v>
      </c>
      <c r="S71" s="1" t="str">
        <f t="shared" si="12"/>
        <v xml:space="preserve">JWWA認証    </v>
      </c>
      <c r="T71" s="1" t="str">
        <f t="shared" si="13"/>
        <v xml:space="preserve">JWWA認証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0"/>
        <v>014M0603</v>
      </c>
      <c r="B72" s="5" t="s">
        <v>733</v>
      </c>
      <c r="C72" s="21">
        <v>6</v>
      </c>
      <c r="D72" s="21">
        <v>3</v>
      </c>
      <c r="E72" s="6" t="s">
        <v>521</v>
      </c>
      <c r="F72" s="7" t="s">
        <v>27</v>
      </c>
      <c r="G72" s="6" t="s">
        <v>710</v>
      </c>
      <c r="H72" s="6" t="s">
        <v>736</v>
      </c>
      <c r="I72" s="6" t="s">
        <v>713</v>
      </c>
      <c r="J72" s="6" t="s">
        <v>356</v>
      </c>
      <c r="K72" s="11"/>
      <c r="L72" s="12" t="s">
        <v>239</v>
      </c>
      <c r="M72" s="13"/>
      <c r="N72" s="14"/>
      <c r="O72" s="7"/>
      <c r="P72" s="6" t="s">
        <v>567</v>
      </c>
      <c r="Q72" s="63">
        <f t="shared" si="1"/>
        <v>14</v>
      </c>
      <c r="R72" s="1" t="str">
        <f t="shared" si="11"/>
        <v>014M0603</v>
      </c>
      <c r="S72" s="1" t="str">
        <f t="shared" si="12"/>
        <v xml:space="preserve">JWWA認証    </v>
      </c>
      <c r="T72" s="1" t="str">
        <f t="shared" si="13"/>
        <v xml:space="preserve">JWWA認証    </v>
      </c>
      <c r="V72" s="2"/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6"/>
      <c r="J73" s="6"/>
      <c r="K73" s="11"/>
      <c r="L73" s="12"/>
      <c r="M73" s="13"/>
      <c r="N73" s="14"/>
      <c r="O73" s="7"/>
      <c r="P73" s="6"/>
      <c r="Q73" s="63" t="str">
        <f t="shared" si="1"/>
        <v/>
      </c>
      <c r="R73" s="1" t="str">
        <f t="shared" si="11"/>
        <v/>
      </c>
      <c r="S73" s="1" t="str">
        <f t="shared" si="12"/>
        <v xml:space="preserve">    </v>
      </c>
      <c r="T73" s="1" t="str">
        <f t="shared" si="13"/>
        <v xml:space="preserve">    </v>
      </c>
      <c r="V73" s="2"/>
    </row>
    <row r="74" spans="1:27" ht="15" customHeight="1">
      <c r="A74" s="25" t="str">
        <f t="shared" ref="A74:A138" si="14">IF(OR(B74="",C74="",D74=""),"",TEXT(Q74,"000")&amp;B74&amp;TEXT(C74,"00")&amp;TEXT(D74,"00"))</f>
        <v/>
      </c>
      <c r="B74" s="5"/>
      <c r="C74" s="21"/>
      <c r="D74" s="21"/>
      <c r="E74" s="6"/>
      <c r="F74" s="7"/>
      <c r="G74" s="6"/>
      <c r="H74" s="6"/>
      <c r="I74" s="6"/>
      <c r="J74" s="6"/>
      <c r="K74" s="11"/>
      <c r="L74" s="12"/>
      <c r="M74" s="13"/>
      <c r="N74" s="14"/>
      <c r="O74" s="7"/>
      <c r="P74" s="6"/>
      <c r="Q74" s="63" t="str">
        <f t="shared" ref="Q74:Q138" si="15">IF(P74="","",VLOOKUP(P74,$Z$7:$AA$68,2,FALSE))</f>
        <v/>
      </c>
      <c r="R74" s="1" t="str">
        <f t="shared" si="11"/>
        <v/>
      </c>
      <c r="S74" s="1" t="str">
        <f t="shared" si="12"/>
        <v xml:space="preserve">    </v>
      </c>
      <c r="T74" s="1" t="str">
        <f t="shared" si="13"/>
        <v xml:space="preserve">    </v>
      </c>
      <c r="V74" s="2"/>
    </row>
    <row r="75" spans="1:27" ht="15" customHeight="1">
      <c r="A75" s="25" t="str">
        <f t="shared" si="14"/>
        <v/>
      </c>
      <c r="B75" s="5"/>
      <c r="C75" s="21"/>
      <c r="D75" s="21"/>
      <c r="E75" s="6"/>
      <c r="F75" s="7"/>
      <c r="G75" s="6"/>
      <c r="H75" s="6"/>
      <c r="I75" s="6"/>
      <c r="J75" s="6"/>
      <c r="K75" s="11"/>
      <c r="L75" s="12"/>
      <c r="M75" s="13"/>
      <c r="N75" s="14"/>
      <c r="O75" s="7"/>
      <c r="P75" s="6"/>
      <c r="Q75" s="63" t="str">
        <f t="shared" si="15"/>
        <v/>
      </c>
      <c r="R75" s="1" t="str">
        <f t="shared" si="11"/>
        <v/>
      </c>
      <c r="S75" s="1" t="str">
        <f t="shared" si="12"/>
        <v xml:space="preserve">    </v>
      </c>
      <c r="T75" s="1" t="str">
        <f t="shared" si="13"/>
        <v xml:space="preserve">    </v>
      </c>
      <c r="V75" s="2"/>
    </row>
    <row r="76" spans="1:27" ht="15" customHeight="1">
      <c r="A76" s="25" t="str">
        <f t="shared" si="14"/>
        <v/>
      </c>
      <c r="B76" s="5"/>
      <c r="C76" s="21"/>
      <c r="D76" s="21"/>
      <c r="E76" s="6"/>
      <c r="F76" s="7"/>
      <c r="G76" s="6"/>
      <c r="H76" s="6"/>
      <c r="I76" s="6"/>
      <c r="J76" s="6"/>
      <c r="K76" s="11"/>
      <c r="L76" s="12"/>
      <c r="M76" s="13"/>
      <c r="N76" s="14"/>
      <c r="O76" s="7"/>
      <c r="P76" s="6"/>
      <c r="Q76" s="63" t="str">
        <f t="shared" si="15"/>
        <v/>
      </c>
      <c r="R76" s="1" t="str">
        <f t="shared" si="11"/>
        <v/>
      </c>
      <c r="S76" s="1" t="str">
        <f t="shared" si="12"/>
        <v xml:space="preserve">    </v>
      </c>
      <c r="T76" s="1" t="str">
        <f t="shared" si="13"/>
        <v xml:space="preserve">    </v>
      </c>
      <c r="V76" s="2"/>
    </row>
    <row r="77" spans="1:27" ht="15" customHeight="1">
      <c r="A77" s="25" t="str">
        <f t="shared" si="14"/>
        <v/>
      </c>
      <c r="B77" s="5"/>
      <c r="C77" s="21"/>
      <c r="D77" s="21"/>
      <c r="E77" s="6"/>
      <c r="F77" s="7"/>
      <c r="G77" s="6"/>
      <c r="H77" s="6"/>
      <c r="I77" s="6"/>
      <c r="J77" s="6"/>
      <c r="K77" s="11"/>
      <c r="L77" s="12"/>
      <c r="M77" s="13"/>
      <c r="N77" s="14"/>
      <c r="O77" s="7"/>
      <c r="P77" s="6"/>
      <c r="Q77" s="63" t="str">
        <f t="shared" si="15"/>
        <v/>
      </c>
      <c r="R77" s="1" t="str">
        <f t="shared" si="11"/>
        <v/>
      </c>
      <c r="S77" s="1" t="str">
        <f t="shared" si="12"/>
        <v xml:space="preserve">    </v>
      </c>
      <c r="T77" s="1" t="str">
        <f t="shared" si="13"/>
        <v xml:space="preserve">    </v>
      </c>
      <c r="V77" s="2"/>
    </row>
    <row r="78" spans="1:27" ht="15" customHeight="1">
      <c r="A78" s="25" t="str">
        <f t="shared" si="14"/>
        <v/>
      </c>
      <c r="B78" s="5"/>
      <c r="C78" s="21"/>
      <c r="D78" s="21"/>
      <c r="E78" s="6"/>
      <c r="F78" s="7"/>
      <c r="G78" s="6"/>
      <c r="H78" s="6"/>
      <c r="I78" s="6"/>
      <c r="J78" s="6"/>
      <c r="K78" s="11"/>
      <c r="L78" s="12"/>
      <c r="M78" s="13"/>
      <c r="N78" s="14"/>
      <c r="O78" s="7"/>
      <c r="P78" s="6"/>
      <c r="Q78" s="63" t="str">
        <f t="shared" si="15"/>
        <v/>
      </c>
      <c r="R78" s="1" t="str">
        <f t="shared" si="11"/>
        <v/>
      </c>
      <c r="S78" s="1" t="str">
        <f t="shared" si="12"/>
        <v xml:space="preserve">    </v>
      </c>
      <c r="T78" s="1" t="str">
        <f t="shared" si="13"/>
        <v xml:space="preserve">    </v>
      </c>
    </row>
    <row r="79" spans="1:27" ht="15" customHeight="1">
      <c r="A79" s="25" t="str">
        <f t="shared" si="14"/>
        <v/>
      </c>
      <c r="B79" s="5"/>
      <c r="C79" s="21"/>
      <c r="D79" s="21"/>
      <c r="E79" s="6"/>
      <c r="F79" s="7"/>
      <c r="G79" s="6"/>
      <c r="H79" s="6"/>
      <c r="I79" s="6"/>
      <c r="J79" s="6"/>
      <c r="K79" s="11"/>
      <c r="L79" s="12"/>
      <c r="M79" s="13"/>
      <c r="N79" s="14"/>
      <c r="O79" s="7"/>
      <c r="P79" s="6"/>
      <c r="Q79" s="63" t="str">
        <f t="shared" si="15"/>
        <v/>
      </c>
      <c r="R79" s="1" t="str">
        <f t="shared" si="11"/>
        <v/>
      </c>
      <c r="S79" s="1" t="str">
        <f t="shared" si="12"/>
        <v xml:space="preserve">    </v>
      </c>
      <c r="T79" s="1" t="str">
        <f t="shared" si="13"/>
        <v xml:space="preserve">    </v>
      </c>
    </row>
    <row r="80" spans="1:27" ht="15" customHeight="1">
      <c r="A80" s="25" t="str">
        <f t="shared" si="14"/>
        <v/>
      </c>
      <c r="B80" s="5"/>
      <c r="C80" s="21"/>
      <c r="D80" s="21"/>
      <c r="E80" s="6"/>
      <c r="F80" s="7"/>
      <c r="G80" s="6"/>
      <c r="H80" s="6"/>
      <c r="I80" s="6"/>
      <c r="J80" s="6"/>
      <c r="K80" s="11"/>
      <c r="L80" s="12"/>
      <c r="M80" s="13"/>
      <c r="N80" s="14"/>
      <c r="O80" s="7"/>
      <c r="P80" s="6"/>
      <c r="Q80" s="63" t="str">
        <f t="shared" si="15"/>
        <v/>
      </c>
      <c r="R80" s="1" t="str">
        <f t="shared" si="11"/>
        <v/>
      </c>
      <c r="S80" s="1" t="str">
        <f t="shared" si="12"/>
        <v xml:space="preserve">    </v>
      </c>
      <c r="T80" s="1" t="str">
        <f t="shared" si="13"/>
        <v xml:space="preserve">    </v>
      </c>
    </row>
    <row r="81" spans="1:20" ht="15" customHeight="1">
      <c r="A81" s="25" t="str">
        <f t="shared" si="14"/>
        <v/>
      </c>
      <c r="B81" s="5"/>
      <c r="C81" s="21"/>
      <c r="D81" s="21"/>
      <c r="E81" s="6"/>
      <c r="F81" s="7"/>
      <c r="G81" s="6"/>
      <c r="H81" s="6"/>
      <c r="I81" s="6"/>
      <c r="J81" s="6"/>
      <c r="K81" s="11"/>
      <c r="L81" s="12"/>
      <c r="M81" s="13"/>
      <c r="N81" s="14"/>
      <c r="O81" s="7"/>
      <c r="P81" s="6"/>
      <c r="Q81" s="63" t="str">
        <f t="shared" si="15"/>
        <v/>
      </c>
      <c r="R81" s="1" t="str">
        <f t="shared" si="11"/>
        <v/>
      </c>
      <c r="S81" s="1" t="str">
        <f t="shared" si="12"/>
        <v xml:space="preserve">    </v>
      </c>
      <c r="T81" s="1" t="str">
        <f t="shared" si="13"/>
        <v xml:space="preserve">    </v>
      </c>
    </row>
    <row r="82" spans="1:20" ht="15" customHeight="1">
      <c r="A82" s="25" t="str">
        <f t="shared" si="14"/>
        <v/>
      </c>
      <c r="B82" s="5"/>
      <c r="C82" s="21"/>
      <c r="D82" s="21"/>
      <c r="E82" s="6"/>
      <c r="F82" s="7"/>
      <c r="G82" s="6"/>
      <c r="H82" s="6"/>
      <c r="I82" s="6"/>
      <c r="J82" s="6"/>
      <c r="K82" s="11"/>
      <c r="L82" s="12"/>
      <c r="M82" s="13"/>
      <c r="N82" s="14"/>
      <c r="O82" s="7"/>
      <c r="P82" s="6"/>
      <c r="Q82" s="63" t="str">
        <f t="shared" si="15"/>
        <v/>
      </c>
      <c r="R82" s="1" t="str">
        <f t="shared" si="11"/>
        <v/>
      </c>
      <c r="S82" s="1" t="str">
        <f t="shared" si="12"/>
        <v xml:space="preserve">    </v>
      </c>
      <c r="T82" s="1" t="str">
        <f t="shared" si="13"/>
        <v xml:space="preserve">    </v>
      </c>
    </row>
    <row r="83" spans="1:20" ht="15" customHeight="1">
      <c r="A83" s="25" t="str">
        <f t="shared" si="14"/>
        <v/>
      </c>
      <c r="B83" s="5"/>
      <c r="C83" s="21"/>
      <c r="D83" s="21"/>
      <c r="E83" s="6"/>
      <c r="F83" s="7"/>
      <c r="G83" s="6"/>
      <c r="H83" s="6"/>
      <c r="I83" s="6"/>
      <c r="J83" s="6"/>
      <c r="K83" s="11"/>
      <c r="L83" s="12"/>
      <c r="M83" s="13"/>
      <c r="N83" s="14"/>
      <c r="O83" s="7"/>
      <c r="P83" s="6"/>
      <c r="Q83" s="63" t="str">
        <f t="shared" si="15"/>
        <v/>
      </c>
      <c r="R83" s="1" t="str">
        <f t="shared" si="11"/>
        <v/>
      </c>
      <c r="S83" s="1" t="str">
        <f t="shared" si="12"/>
        <v xml:space="preserve">    </v>
      </c>
      <c r="T83" s="1" t="str">
        <f t="shared" si="13"/>
        <v xml:space="preserve">    </v>
      </c>
    </row>
    <row r="84" spans="1:20" ht="15" customHeight="1">
      <c r="A84" s="25" t="str">
        <f t="shared" si="14"/>
        <v/>
      </c>
      <c r="B84" s="5"/>
      <c r="C84" s="21"/>
      <c r="D84" s="21"/>
      <c r="E84" s="6"/>
      <c r="F84" s="7"/>
      <c r="G84" s="6"/>
      <c r="H84" s="6"/>
      <c r="I84" s="6"/>
      <c r="J84" s="6"/>
      <c r="K84" s="11"/>
      <c r="L84" s="12"/>
      <c r="M84" s="13"/>
      <c r="N84" s="14"/>
      <c r="O84" s="7"/>
      <c r="P84" s="6"/>
      <c r="Q84" s="63" t="str">
        <f t="shared" si="15"/>
        <v/>
      </c>
      <c r="R84" s="1" t="str">
        <f t="shared" si="11"/>
        <v/>
      </c>
      <c r="S84" s="1" t="str">
        <f t="shared" si="12"/>
        <v xml:space="preserve">    </v>
      </c>
      <c r="T84" s="1" t="str">
        <f t="shared" si="13"/>
        <v xml:space="preserve">    </v>
      </c>
    </row>
    <row r="85" spans="1:20" ht="15" customHeight="1">
      <c r="A85" s="25" t="str">
        <f t="shared" si="14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6"/>
      <c r="Q85" s="63" t="str">
        <f t="shared" si="15"/>
        <v/>
      </c>
      <c r="R85" s="1" t="str">
        <f t="shared" si="11"/>
        <v/>
      </c>
      <c r="S85" s="1" t="str">
        <f t="shared" si="12"/>
        <v xml:space="preserve">    </v>
      </c>
      <c r="T85" s="1" t="str">
        <f t="shared" si="13"/>
        <v xml:space="preserve">    </v>
      </c>
    </row>
    <row r="86" spans="1:20" ht="15" customHeight="1">
      <c r="A86" s="25" t="str">
        <f t="shared" si="14"/>
        <v/>
      </c>
      <c r="B86" s="5"/>
      <c r="C86" s="21"/>
      <c r="D86" s="21"/>
      <c r="E86" s="6"/>
      <c r="F86" s="7"/>
      <c r="G86" s="6"/>
      <c r="H86" s="6"/>
      <c r="I86" s="6"/>
      <c r="J86" s="11"/>
      <c r="K86" s="11"/>
      <c r="L86" s="12"/>
      <c r="M86" s="13"/>
      <c r="N86" s="14"/>
      <c r="O86" s="7"/>
      <c r="P86" s="6"/>
      <c r="Q86" s="63" t="str">
        <f t="shared" si="15"/>
        <v/>
      </c>
      <c r="R86" s="1" t="str">
        <f t="shared" si="11"/>
        <v/>
      </c>
      <c r="S86" s="1" t="str">
        <f t="shared" si="12"/>
        <v xml:space="preserve">    </v>
      </c>
      <c r="T86" s="1" t="str">
        <f t="shared" si="13"/>
        <v xml:space="preserve">    </v>
      </c>
    </row>
    <row r="87" spans="1:20" ht="15" customHeight="1">
      <c r="A87" s="25" t="str">
        <f t="shared" si="14"/>
        <v/>
      </c>
      <c r="B87" s="5"/>
      <c r="C87" s="21"/>
      <c r="D87" s="21"/>
      <c r="E87" s="6"/>
      <c r="F87" s="7"/>
      <c r="G87" s="6"/>
      <c r="H87" s="6"/>
      <c r="I87" s="6"/>
      <c r="J87" s="6"/>
      <c r="K87" s="11"/>
      <c r="L87" s="12"/>
      <c r="M87" s="13"/>
      <c r="N87" s="14"/>
      <c r="O87" s="7"/>
      <c r="P87" s="6"/>
      <c r="Q87" s="63" t="str">
        <f t="shared" si="15"/>
        <v/>
      </c>
      <c r="R87" s="1" t="str">
        <f t="shared" si="11"/>
        <v/>
      </c>
      <c r="S87" s="1" t="str">
        <f t="shared" si="12"/>
        <v xml:space="preserve">    </v>
      </c>
      <c r="T87" s="1" t="str">
        <f t="shared" si="13"/>
        <v xml:space="preserve">    </v>
      </c>
    </row>
    <row r="88" spans="1:20" ht="15" customHeight="1">
      <c r="A88" s="25" t="str">
        <f t="shared" si="14"/>
        <v/>
      </c>
      <c r="B88" s="5"/>
      <c r="C88" s="21"/>
      <c r="D88" s="21"/>
      <c r="E88" s="6"/>
      <c r="F88" s="7"/>
      <c r="G88" s="6"/>
      <c r="H88" s="6"/>
      <c r="I88" s="6"/>
      <c r="J88" s="6"/>
      <c r="K88" s="11"/>
      <c r="L88" s="12"/>
      <c r="M88" s="13"/>
      <c r="N88" s="14"/>
      <c r="O88" s="7"/>
      <c r="P88" s="6"/>
      <c r="Q88" s="63" t="str">
        <f t="shared" si="15"/>
        <v/>
      </c>
      <c r="R88" s="1" t="str">
        <f t="shared" si="11"/>
        <v/>
      </c>
      <c r="S88" s="1" t="str">
        <f t="shared" si="12"/>
        <v xml:space="preserve">    </v>
      </c>
      <c r="T88" s="1" t="str">
        <f t="shared" si="13"/>
        <v xml:space="preserve">    </v>
      </c>
    </row>
    <row r="89" spans="1:20" ht="15" customHeight="1">
      <c r="A89" s="25" t="str">
        <f t="shared" si="14"/>
        <v/>
      </c>
      <c r="B89" s="5"/>
      <c r="C89" s="21"/>
      <c r="D89" s="21"/>
      <c r="E89" s="6"/>
      <c r="F89" s="7"/>
      <c r="G89" s="6"/>
      <c r="H89" s="6"/>
      <c r="I89" s="6"/>
      <c r="J89" s="6"/>
      <c r="K89" s="11"/>
      <c r="L89" s="12"/>
      <c r="M89" s="13"/>
      <c r="N89" s="14"/>
      <c r="O89" s="7"/>
      <c r="P89" s="6"/>
      <c r="Q89" s="63" t="str">
        <f t="shared" si="15"/>
        <v/>
      </c>
      <c r="R89" s="1" t="str">
        <f t="shared" si="11"/>
        <v/>
      </c>
      <c r="S89" s="1" t="str">
        <f t="shared" si="12"/>
        <v xml:space="preserve">    </v>
      </c>
      <c r="T89" s="1" t="str">
        <f t="shared" si="13"/>
        <v xml:space="preserve">    </v>
      </c>
    </row>
    <row r="90" spans="1:20" ht="15" customHeight="1">
      <c r="A90" s="25" t="str">
        <f t="shared" si="14"/>
        <v/>
      </c>
      <c r="B90" s="5"/>
      <c r="C90" s="21"/>
      <c r="D90" s="21"/>
      <c r="E90" s="6"/>
      <c r="F90" s="7"/>
      <c r="G90" s="6"/>
      <c r="H90" s="6"/>
      <c r="I90" s="6"/>
      <c r="J90" s="6"/>
      <c r="K90" s="11"/>
      <c r="L90" s="12"/>
      <c r="M90" s="13"/>
      <c r="N90" s="14"/>
      <c r="O90" s="7"/>
      <c r="P90" s="6"/>
      <c r="Q90" s="63" t="str">
        <f t="shared" si="15"/>
        <v/>
      </c>
      <c r="R90" s="1" t="str">
        <f t="shared" si="11"/>
        <v/>
      </c>
      <c r="S90" s="1" t="str">
        <f t="shared" si="12"/>
        <v xml:space="preserve">    </v>
      </c>
      <c r="T90" s="1" t="str">
        <f t="shared" si="13"/>
        <v xml:space="preserve">    </v>
      </c>
    </row>
    <row r="91" spans="1:20" ht="15" customHeight="1">
      <c r="A91" s="25" t="str">
        <f t="shared" si="14"/>
        <v/>
      </c>
      <c r="B91" s="5"/>
      <c r="C91" s="21"/>
      <c r="D91" s="21"/>
      <c r="E91" s="6"/>
      <c r="F91" s="7"/>
      <c r="G91" s="6"/>
      <c r="H91" s="6"/>
      <c r="I91" s="6"/>
      <c r="J91" s="6"/>
      <c r="K91" s="11"/>
      <c r="L91" s="12"/>
      <c r="M91" s="13"/>
      <c r="N91" s="14"/>
      <c r="O91" s="7"/>
      <c r="P91" s="6"/>
      <c r="Q91" s="63" t="str">
        <f t="shared" si="15"/>
        <v/>
      </c>
      <c r="R91" s="1" t="str">
        <f t="shared" si="11"/>
        <v/>
      </c>
      <c r="S91" s="1" t="str">
        <f t="shared" si="12"/>
        <v xml:space="preserve">    </v>
      </c>
      <c r="T91" s="1" t="str">
        <f t="shared" si="13"/>
        <v xml:space="preserve">    </v>
      </c>
    </row>
    <row r="92" spans="1:20" ht="15" customHeight="1">
      <c r="A92" s="25" t="str">
        <f t="shared" si="14"/>
        <v/>
      </c>
      <c r="B92" s="5"/>
      <c r="C92" s="21"/>
      <c r="D92" s="21"/>
      <c r="E92" s="6"/>
      <c r="F92" s="7"/>
      <c r="G92" s="6"/>
      <c r="H92" s="6"/>
      <c r="I92" s="6"/>
      <c r="J92" s="6"/>
      <c r="K92" s="11"/>
      <c r="L92" s="12"/>
      <c r="M92" s="13"/>
      <c r="N92" s="14"/>
      <c r="O92" s="7"/>
      <c r="P92" s="6"/>
      <c r="Q92" s="63" t="str">
        <f t="shared" si="15"/>
        <v/>
      </c>
      <c r="R92" s="1" t="str">
        <f t="shared" si="11"/>
        <v/>
      </c>
      <c r="S92" s="1" t="str">
        <f t="shared" si="12"/>
        <v xml:space="preserve">    </v>
      </c>
      <c r="T92" s="1" t="str">
        <f t="shared" si="13"/>
        <v xml:space="preserve">    </v>
      </c>
    </row>
    <row r="93" spans="1:20" ht="15" customHeight="1">
      <c r="A93" s="25" t="str">
        <f t="shared" si="14"/>
        <v/>
      </c>
      <c r="B93" s="5"/>
      <c r="C93" s="21"/>
      <c r="D93" s="21"/>
      <c r="E93" s="6"/>
      <c r="F93" s="7"/>
      <c r="G93" s="6"/>
      <c r="H93" s="6"/>
      <c r="I93" s="6"/>
      <c r="J93" s="11"/>
      <c r="K93" s="11"/>
      <c r="L93" s="12"/>
      <c r="M93" s="13"/>
      <c r="N93" s="14"/>
      <c r="O93" s="7"/>
      <c r="P93" s="6"/>
      <c r="Q93" s="63" t="str">
        <f t="shared" si="15"/>
        <v/>
      </c>
      <c r="R93" s="1" t="str">
        <f t="shared" si="11"/>
        <v/>
      </c>
      <c r="S93" s="1" t="str">
        <f t="shared" si="12"/>
        <v xml:space="preserve">    </v>
      </c>
      <c r="T93" s="1" t="str">
        <f t="shared" si="13"/>
        <v xml:space="preserve">    </v>
      </c>
    </row>
    <row r="94" spans="1:20" ht="15" customHeight="1">
      <c r="A94" s="25" t="str">
        <f t="shared" si="14"/>
        <v/>
      </c>
      <c r="B94" s="5"/>
      <c r="C94" s="21"/>
      <c r="D94" s="21"/>
      <c r="E94" s="6"/>
      <c r="F94" s="7"/>
      <c r="G94" s="6"/>
      <c r="H94" s="6"/>
      <c r="I94" s="6"/>
      <c r="J94" s="11"/>
      <c r="K94" s="11"/>
      <c r="L94" s="12"/>
      <c r="M94" s="13"/>
      <c r="N94" s="14"/>
      <c r="O94" s="7"/>
      <c r="P94" s="6"/>
      <c r="Q94" s="63" t="str">
        <f t="shared" si="15"/>
        <v/>
      </c>
      <c r="R94" s="1" t="str">
        <f t="shared" si="11"/>
        <v/>
      </c>
      <c r="S94" s="1" t="str">
        <f t="shared" si="12"/>
        <v xml:space="preserve">    </v>
      </c>
      <c r="T94" s="1" t="str">
        <f t="shared" si="13"/>
        <v xml:space="preserve">    </v>
      </c>
    </row>
    <row r="95" spans="1:20" ht="15" customHeight="1">
      <c r="A95" s="25" t="str">
        <f t="shared" si="14"/>
        <v/>
      </c>
      <c r="B95" s="5"/>
      <c r="C95" s="21"/>
      <c r="D95" s="21"/>
      <c r="E95" s="6"/>
      <c r="F95" s="7"/>
      <c r="G95" s="6"/>
      <c r="H95" s="6"/>
      <c r="I95" s="6"/>
      <c r="J95" s="11"/>
      <c r="K95" s="11"/>
      <c r="L95" s="12"/>
      <c r="M95" s="13"/>
      <c r="N95" s="14"/>
      <c r="O95" s="7"/>
      <c r="P95" s="6"/>
      <c r="Q95" s="63" t="str">
        <f t="shared" si="15"/>
        <v/>
      </c>
      <c r="R95" s="1" t="str">
        <f t="shared" si="11"/>
        <v/>
      </c>
      <c r="S95" s="1" t="str">
        <f t="shared" si="12"/>
        <v xml:space="preserve">    </v>
      </c>
      <c r="T95" s="1" t="str">
        <f t="shared" si="13"/>
        <v xml:space="preserve">    </v>
      </c>
    </row>
    <row r="96" spans="1:20" ht="15" customHeight="1">
      <c r="A96" s="25" t="str">
        <f t="shared" si="14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11"/>
      <c r="Q96" s="63" t="str">
        <f t="shared" si="15"/>
        <v/>
      </c>
      <c r="R96" s="1" t="str">
        <f t="shared" si="11"/>
        <v/>
      </c>
      <c r="S96" s="1" t="str">
        <f t="shared" si="12"/>
        <v xml:space="preserve">    </v>
      </c>
      <c r="T96" s="1" t="str">
        <f t="shared" si="13"/>
        <v xml:space="preserve">    </v>
      </c>
    </row>
    <row r="97" spans="1:20" ht="15" customHeight="1">
      <c r="A97" s="25" t="str">
        <f t="shared" si="14"/>
        <v/>
      </c>
      <c r="B97" s="5"/>
      <c r="C97" s="21"/>
      <c r="D97" s="21"/>
      <c r="E97" s="6"/>
      <c r="F97" s="7"/>
      <c r="G97" s="6"/>
      <c r="H97" s="6"/>
      <c r="I97" s="6"/>
      <c r="J97" s="11"/>
      <c r="K97" s="11"/>
      <c r="L97" s="12"/>
      <c r="M97" s="13"/>
      <c r="N97" s="14"/>
      <c r="O97" s="7"/>
      <c r="P97" s="11"/>
      <c r="Q97" s="63" t="str">
        <f t="shared" si="15"/>
        <v/>
      </c>
      <c r="R97" s="1" t="str">
        <f t="shared" si="11"/>
        <v/>
      </c>
      <c r="S97" s="1" t="str">
        <f t="shared" si="12"/>
        <v xml:space="preserve">    </v>
      </c>
      <c r="T97" s="1" t="str">
        <f t="shared" si="13"/>
        <v xml:space="preserve">    </v>
      </c>
    </row>
    <row r="98" spans="1:20" ht="15" customHeight="1">
      <c r="A98" s="25" t="str">
        <f t="shared" si="14"/>
        <v/>
      </c>
      <c r="B98" s="5"/>
      <c r="C98" s="21"/>
      <c r="D98" s="21"/>
      <c r="E98" s="6"/>
      <c r="F98" s="7"/>
      <c r="G98" s="6"/>
      <c r="H98" s="6"/>
      <c r="I98" s="6"/>
      <c r="J98" s="11"/>
      <c r="K98" s="11"/>
      <c r="L98" s="12"/>
      <c r="M98" s="13"/>
      <c r="N98" s="14"/>
      <c r="O98" s="7"/>
      <c r="P98" s="11"/>
      <c r="Q98" s="63" t="str">
        <f t="shared" si="15"/>
        <v/>
      </c>
      <c r="R98" s="1" t="str">
        <f t="shared" si="11"/>
        <v/>
      </c>
      <c r="S98" s="1" t="str">
        <f t="shared" si="12"/>
        <v xml:space="preserve">    </v>
      </c>
      <c r="T98" s="1" t="str">
        <f t="shared" si="13"/>
        <v xml:space="preserve">    </v>
      </c>
    </row>
    <row r="99" spans="1:20" ht="15" customHeight="1">
      <c r="A99" s="25" t="str">
        <f t="shared" si="14"/>
        <v/>
      </c>
      <c r="B99" s="5"/>
      <c r="C99" s="21"/>
      <c r="D99" s="21"/>
      <c r="E99" s="6"/>
      <c r="F99" s="7"/>
      <c r="G99" s="6"/>
      <c r="H99" s="6"/>
      <c r="I99" s="6"/>
      <c r="J99" s="11"/>
      <c r="K99" s="11"/>
      <c r="L99" s="12"/>
      <c r="M99" s="13"/>
      <c r="N99" s="14"/>
      <c r="O99" s="7"/>
      <c r="P99" s="11"/>
      <c r="Q99" s="63" t="str">
        <f t="shared" si="15"/>
        <v/>
      </c>
      <c r="R99" s="1" t="str">
        <f t="shared" si="11"/>
        <v/>
      </c>
      <c r="S99" s="1" t="str">
        <f t="shared" si="12"/>
        <v xml:space="preserve">    </v>
      </c>
      <c r="T99" s="1" t="str">
        <f t="shared" si="13"/>
        <v xml:space="preserve">    </v>
      </c>
    </row>
    <row r="100" spans="1:20" ht="15" customHeight="1">
      <c r="A100" s="25" t="str">
        <f t="shared" si="14"/>
        <v/>
      </c>
      <c r="B100" s="5"/>
      <c r="C100" s="21"/>
      <c r="D100" s="21"/>
      <c r="E100" s="6"/>
      <c r="F100" s="7"/>
      <c r="G100" s="6"/>
      <c r="H100" s="6"/>
      <c r="I100" s="6"/>
      <c r="J100" s="11"/>
      <c r="K100" s="11"/>
      <c r="L100" s="12"/>
      <c r="M100" s="13"/>
      <c r="N100" s="14"/>
      <c r="O100" s="7"/>
      <c r="P100" s="11"/>
      <c r="Q100" s="63" t="str">
        <f t="shared" si="15"/>
        <v/>
      </c>
      <c r="R100" s="1" t="str">
        <f t="shared" si="11"/>
        <v/>
      </c>
      <c r="S100" s="1" t="str">
        <f t="shared" si="12"/>
        <v xml:space="preserve">    </v>
      </c>
      <c r="T100" s="1" t="str">
        <f t="shared" si="13"/>
        <v xml:space="preserve">    </v>
      </c>
    </row>
    <row r="101" spans="1:20" ht="15" customHeight="1">
      <c r="A101" s="25" t="str">
        <f t="shared" si="14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11"/>
      <c r="Q101" s="63" t="str">
        <f t="shared" si="15"/>
        <v/>
      </c>
      <c r="R101" s="1" t="str">
        <f t="shared" si="11"/>
        <v/>
      </c>
      <c r="S101" s="1" t="str">
        <f t="shared" si="12"/>
        <v xml:space="preserve">    </v>
      </c>
      <c r="T101" s="1" t="str">
        <f t="shared" si="13"/>
        <v xml:space="preserve">    </v>
      </c>
    </row>
    <row r="102" spans="1:20" ht="15" customHeight="1">
      <c r="A102" s="25" t="str">
        <f t="shared" si="14"/>
        <v/>
      </c>
      <c r="B102" s="5"/>
      <c r="C102" s="21"/>
      <c r="D102" s="21"/>
      <c r="E102" s="6"/>
      <c r="F102" s="7"/>
      <c r="G102" s="6"/>
      <c r="H102" s="6"/>
      <c r="I102" s="6"/>
      <c r="J102" s="11"/>
      <c r="K102" s="11"/>
      <c r="L102" s="12"/>
      <c r="M102" s="13"/>
      <c r="N102" s="14"/>
      <c r="O102" s="7"/>
      <c r="P102" s="11"/>
      <c r="Q102" s="63" t="str">
        <f t="shared" si="15"/>
        <v/>
      </c>
      <c r="R102" s="1" t="str">
        <f t="shared" si="11"/>
        <v/>
      </c>
      <c r="S102" s="1" t="str">
        <f t="shared" si="12"/>
        <v xml:space="preserve">    </v>
      </c>
      <c r="T102" s="1" t="str">
        <f t="shared" si="13"/>
        <v xml:space="preserve">    </v>
      </c>
    </row>
    <row r="103" spans="1:20" ht="15" customHeight="1">
      <c r="A103" s="25" t="str">
        <f t="shared" si="14"/>
        <v/>
      </c>
      <c r="B103" s="5"/>
      <c r="C103" s="21"/>
      <c r="D103" s="21"/>
      <c r="E103" s="6"/>
      <c r="F103" s="7"/>
      <c r="G103" s="6"/>
      <c r="H103" s="6"/>
      <c r="I103" s="6"/>
      <c r="J103" s="11"/>
      <c r="K103" s="11"/>
      <c r="L103" s="12"/>
      <c r="M103" s="13"/>
      <c r="N103" s="14"/>
      <c r="O103" s="7"/>
      <c r="P103" s="11"/>
      <c r="Q103" s="63" t="str">
        <f t="shared" si="15"/>
        <v/>
      </c>
      <c r="R103" s="1" t="str">
        <f t="shared" si="11"/>
        <v/>
      </c>
      <c r="S103" s="1" t="str">
        <f t="shared" si="12"/>
        <v xml:space="preserve">    </v>
      </c>
      <c r="T103" s="1" t="str">
        <f t="shared" si="13"/>
        <v xml:space="preserve">    </v>
      </c>
    </row>
    <row r="104" spans="1:20" ht="15" customHeight="1">
      <c r="A104" s="25" t="str">
        <f t="shared" si="14"/>
        <v/>
      </c>
      <c r="B104" s="5"/>
      <c r="C104" s="21"/>
      <c r="D104" s="21"/>
      <c r="E104" s="6"/>
      <c r="F104" s="7"/>
      <c r="G104" s="6"/>
      <c r="H104" s="6"/>
      <c r="I104" s="6"/>
      <c r="J104" s="11"/>
      <c r="K104" s="11"/>
      <c r="L104" s="12"/>
      <c r="M104" s="13"/>
      <c r="N104" s="14"/>
      <c r="O104" s="7"/>
      <c r="P104" s="11"/>
      <c r="Q104" s="63" t="str">
        <f t="shared" si="15"/>
        <v/>
      </c>
      <c r="R104" s="1" t="str">
        <f t="shared" si="11"/>
        <v/>
      </c>
      <c r="S104" s="1" t="str">
        <f t="shared" si="12"/>
        <v xml:space="preserve">    </v>
      </c>
      <c r="T104" s="1" t="str">
        <f t="shared" si="13"/>
        <v xml:space="preserve">    </v>
      </c>
    </row>
    <row r="105" spans="1:20" ht="15" customHeight="1">
      <c r="A105" s="25" t="str">
        <f t="shared" si="14"/>
        <v/>
      </c>
      <c r="B105" s="5"/>
      <c r="C105" s="21"/>
      <c r="D105" s="21"/>
      <c r="E105" s="6"/>
      <c r="F105" s="7"/>
      <c r="G105" s="6"/>
      <c r="H105" s="6"/>
      <c r="I105" s="6"/>
      <c r="J105" s="11"/>
      <c r="K105" s="11"/>
      <c r="L105" s="12"/>
      <c r="M105" s="13"/>
      <c r="N105" s="14"/>
      <c r="O105" s="7"/>
      <c r="P105" s="11"/>
      <c r="Q105" s="63" t="str">
        <f t="shared" si="15"/>
        <v/>
      </c>
      <c r="R105" s="1" t="str">
        <f t="shared" si="11"/>
        <v/>
      </c>
      <c r="S105" s="1" t="str">
        <f t="shared" si="12"/>
        <v xml:space="preserve">    </v>
      </c>
      <c r="T105" s="1" t="str">
        <f t="shared" si="13"/>
        <v xml:space="preserve">    </v>
      </c>
    </row>
    <row r="106" spans="1:20" ht="15" customHeight="1">
      <c r="A106" s="25" t="str">
        <f t="shared" si="14"/>
        <v/>
      </c>
      <c r="B106" s="5"/>
      <c r="C106" s="21"/>
      <c r="D106" s="21"/>
      <c r="E106" s="6"/>
      <c r="F106" s="7"/>
      <c r="G106" s="6"/>
      <c r="H106" s="6"/>
      <c r="I106" s="6"/>
      <c r="J106" s="11"/>
      <c r="K106" s="11"/>
      <c r="L106" s="12"/>
      <c r="M106" s="13"/>
      <c r="N106" s="14"/>
      <c r="O106" s="7"/>
      <c r="P106" s="11"/>
      <c r="Q106" s="63" t="str">
        <f t="shared" si="15"/>
        <v/>
      </c>
      <c r="R106" s="1" t="str">
        <f t="shared" si="11"/>
        <v/>
      </c>
      <c r="S106" s="1" t="str">
        <f t="shared" si="12"/>
        <v xml:space="preserve">    </v>
      </c>
      <c r="T106" s="1" t="str">
        <f t="shared" si="13"/>
        <v xml:space="preserve">    </v>
      </c>
    </row>
    <row r="107" spans="1:20" ht="15" customHeight="1">
      <c r="A107" s="25" t="str">
        <f t="shared" si="14"/>
        <v/>
      </c>
      <c r="B107" s="5"/>
      <c r="C107" s="21"/>
      <c r="D107" s="21"/>
      <c r="E107" s="6"/>
      <c r="F107" s="7"/>
      <c r="G107" s="6"/>
      <c r="H107" s="6"/>
      <c r="I107" s="6"/>
      <c r="J107" s="11"/>
      <c r="K107" s="11"/>
      <c r="L107" s="12"/>
      <c r="M107" s="13"/>
      <c r="N107" s="14"/>
      <c r="O107" s="7"/>
      <c r="P107" s="11"/>
      <c r="Q107" s="63" t="str">
        <f t="shared" si="15"/>
        <v/>
      </c>
      <c r="R107" s="1" t="str">
        <f t="shared" si="11"/>
        <v/>
      </c>
      <c r="S107" s="1" t="str">
        <f t="shared" si="12"/>
        <v xml:space="preserve">    </v>
      </c>
      <c r="T107" s="1" t="str">
        <f t="shared" si="13"/>
        <v xml:space="preserve">    </v>
      </c>
    </row>
    <row r="108" spans="1:20" ht="15" customHeight="1">
      <c r="A108" s="25" t="str">
        <f t="shared" si="14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11"/>
      <c r="L108" s="12"/>
      <c r="M108" s="13"/>
      <c r="N108" s="14"/>
      <c r="O108" s="7"/>
      <c r="P108" s="11"/>
      <c r="Q108" s="63" t="str">
        <f t="shared" si="15"/>
        <v/>
      </c>
      <c r="R108" s="1" t="str">
        <f t="shared" si="11"/>
        <v/>
      </c>
      <c r="S108" s="1" t="str">
        <f t="shared" si="12"/>
        <v xml:space="preserve">    </v>
      </c>
      <c r="T108" s="1" t="str">
        <f t="shared" si="13"/>
        <v xml:space="preserve">    </v>
      </c>
    </row>
    <row r="109" spans="1:20" ht="15" customHeight="1">
      <c r="A109" s="25" t="str">
        <f t="shared" si="14"/>
        <v/>
      </c>
      <c r="B109" s="5"/>
      <c r="C109" s="21"/>
      <c r="D109" s="21"/>
      <c r="E109" s="6"/>
      <c r="F109" s="7"/>
      <c r="G109" s="6"/>
      <c r="H109" s="6"/>
      <c r="I109" s="6"/>
      <c r="J109" s="11"/>
      <c r="K109" s="11"/>
      <c r="L109" s="12"/>
      <c r="M109" s="13"/>
      <c r="N109" s="14"/>
      <c r="O109" s="7"/>
      <c r="P109" s="11"/>
      <c r="Q109" s="63" t="str">
        <f t="shared" si="15"/>
        <v/>
      </c>
      <c r="R109" s="1" t="str">
        <f t="shared" si="11"/>
        <v/>
      </c>
      <c r="S109" s="1" t="str">
        <f t="shared" si="12"/>
        <v xml:space="preserve">    </v>
      </c>
      <c r="T109" s="1" t="str">
        <f t="shared" si="13"/>
        <v xml:space="preserve">    </v>
      </c>
    </row>
    <row r="110" spans="1:20" ht="15" customHeight="1">
      <c r="A110" s="25" t="str">
        <f t="shared" si="14"/>
        <v/>
      </c>
      <c r="B110" s="5"/>
      <c r="C110" s="21"/>
      <c r="D110" s="21"/>
      <c r="E110" s="6"/>
      <c r="F110" s="7"/>
      <c r="G110" s="6"/>
      <c r="H110" s="6"/>
      <c r="I110" s="6"/>
      <c r="J110" s="11"/>
      <c r="K110" s="11"/>
      <c r="L110" s="12"/>
      <c r="M110" s="13"/>
      <c r="N110" s="14"/>
      <c r="O110" s="7"/>
      <c r="P110" s="11"/>
      <c r="Q110" s="63" t="str">
        <f t="shared" si="15"/>
        <v/>
      </c>
      <c r="R110" s="1" t="str">
        <f t="shared" si="11"/>
        <v/>
      </c>
      <c r="S110" s="1" t="str">
        <f t="shared" si="12"/>
        <v xml:space="preserve">    </v>
      </c>
      <c r="T110" s="1" t="str">
        <f t="shared" si="13"/>
        <v xml:space="preserve">    </v>
      </c>
    </row>
    <row r="111" spans="1:20" ht="15" customHeight="1">
      <c r="A111" s="25" t="str">
        <f t="shared" si="14"/>
        <v/>
      </c>
      <c r="B111" s="5"/>
      <c r="C111" s="21"/>
      <c r="D111" s="21"/>
      <c r="E111" s="6"/>
      <c r="F111" s="7"/>
      <c r="G111" s="6"/>
      <c r="H111" s="6"/>
      <c r="I111" s="6"/>
      <c r="J111" s="11"/>
      <c r="K111" s="11"/>
      <c r="L111" s="12"/>
      <c r="M111" s="13"/>
      <c r="N111" s="14"/>
      <c r="O111" s="7"/>
      <c r="P111" s="11"/>
      <c r="Q111" s="63" t="str">
        <f t="shared" si="15"/>
        <v/>
      </c>
      <c r="R111" s="1" t="str">
        <f t="shared" si="11"/>
        <v/>
      </c>
      <c r="S111" s="1" t="str">
        <f t="shared" si="12"/>
        <v xml:space="preserve">    </v>
      </c>
      <c r="T111" s="1" t="str">
        <f t="shared" si="13"/>
        <v xml:space="preserve">    </v>
      </c>
    </row>
    <row r="112" spans="1:20" ht="15" customHeight="1">
      <c r="A112" s="25" t="str">
        <f t="shared" si="14"/>
        <v/>
      </c>
      <c r="B112" s="5"/>
      <c r="C112" s="21"/>
      <c r="D112" s="21"/>
      <c r="E112" s="6"/>
      <c r="F112" s="7"/>
      <c r="G112" s="6"/>
      <c r="H112" s="6"/>
      <c r="I112" s="6"/>
      <c r="J112" s="11"/>
      <c r="K112" s="11"/>
      <c r="L112" s="12"/>
      <c r="M112" s="13"/>
      <c r="N112" s="14"/>
      <c r="O112" s="7"/>
      <c r="P112" s="11"/>
      <c r="Q112" s="63" t="str">
        <f t="shared" si="15"/>
        <v/>
      </c>
      <c r="R112" s="1" t="str">
        <f t="shared" si="11"/>
        <v/>
      </c>
      <c r="S112" s="1" t="str">
        <f t="shared" si="12"/>
        <v xml:space="preserve">    </v>
      </c>
      <c r="T112" s="1" t="str">
        <f t="shared" si="13"/>
        <v xml:space="preserve">    </v>
      </c>
    </row>
    <row r="113" spans="1:20" ht="15" customHeight="1">
      <c r="A113" s="25" t="str">
        <f t="shared" si="14"/>
        <v/>
      </c>
      <c r="B113" s="5"/>
      <c r="C113" s="21"/>
      <c r="D113" s="21"/>
      <c r="E113" s="6"/>
      <c r="F113" s="7"/>
      <c r="G113" s="6"/>
      <c r="H113" s="6"/>
      <c r="I113" s="6"/>
      <c r="J113" s="11"/>
      <c r="K113" s="11"/>
      <c r="L113" s="12"/>
      <c r="M113" s="13"/>
      <c r="N113" s="14"/>
      <c r="O113" s="7"/>
      <c r="P113" s="11"/>
      <c r="Q113" s="63" t="str">
        <f t="shared" si="15"/>
        <v/>
      </c>
      <c r="R113" s="1" t="str">
        <f t="shared" si="11"/>
        <v/>
      </c>
      <c r="S113" s="1" t="str">
        <f t="shared" si="12"/>
        <v xml:space="preserve">    </v>
      </c>
      <c r="T113" s="1" t="str">
        <f t="shared" si="13"/>
        <v xml:space="preserve">    </v>
      </c>
    </row>
    <row r="114" spans="1:20" ht="15" customHeight="1">
      <c r="A114" s="25" t="str">
        <f t="shared" si="14"/>
        <v/>
      </c>
      <c r="B114" s="5"/>
      <c r="C114" s="21"/>
      <c r="D114" s="21"/>
      <c r="E114" s="6"/>
      <c r="F114" s="7"/>
      <c r="G114" s="6"/>
      <c r="H114" s="6"/>
      <c r="I114" s="6"/>
      <c r="J114" s="11"/>
      <c r="K114" s="11"/>
      <c r="L114" s="12"/>
      <c r="M114" s="13"/>
      <c r="N114" s="14"/>
      <c r="O114" s="7"/>
      <c r="P114" s="11"/>
      <c r="Q114" s="63" t="str">
        <f t="shared" si="15"/>
        <v/>
      </c>
      <c r="R114" s="1" t="str">
        <f t="shared" si="11"/>
        <v/>
      </c>
      <c r="S114" s="1" t="str">
        <f t="shared" si="12"/>
        <v xml:space="preserve">    </v>
      </c>
      <c r="T114" s="1" t="str">
        <f t="shared" si="13"/>
        <v xml:space="preserve">    </v>
      </c>
    </row>
    <row r="115" spans="1:20" ht="15" customHeight="1">
      <c r="A115" s="25" t="str">
        <f t="shared" si="14"/>
        <v/>
      </c>
      <c r="B115" s="5"/>
      <c r="C115" s="21"/>
      <c r="D115" s="21"/>
      <c r="E115" s="6"/>
      <c r="F115" s="7"/>
      <c r="G115" s="6"/>
      <c r="H115" s="6"/>
      <c r="I115" s="6"/>
      <c r="J115" s="11"/>
      <c r="K115" s="11"/>
      <c r="L115" s="12"/>
      <c r="M115" s="13"/>
      <c r="N115" s="14"/>
      <c r="O115" s="7"/>
      <c r="P115" s="11"/>
      <c r="Q115" s="63" t="str">
        <f t="shared" si="15"/>
        <v/>
      </c>
      <c r="R115" s="1" t="str">
        <f t="shared" si="11"/>
        <v/>
      </c>
      <c r="S115" s="1" t="str">
        <f t="shared" si="12"/>
        <v xml:space="preserve">    </v>
      </c>
      <c r="T115" s="1" t="str">
        <f t="shared" si="13"/>
        <v xml:space="preserve">    </v>
      </c>
    </row>
    <row r="116" spans="1:20" ht="15" customHeight="1">
      <c r="A116" s="25" t="str">
        <f t="shared" si="14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11"/>
      <c r="Q116" s="63" t="str">
        <f t="shared" si="15"/>
        <v/>
      </c>
      <c r="R116" s="1" t="str">
        <f t="shared" si="11"/>
        <v/>
      </c>
      <c r="S116" s="1" t="str">
        <f t="shared" si="12"/>
        <v xml:space="preserve">    </v>
      </c>
      <c r="T116" s="1" t="str">
        <f t="shared" si="13"/>
        <v xml:space="preserve">    </v>
      </c>
    </row>
    <row r="117" spans="1:20" ht="15" customHeight="1">
      <c r="A117" s="25" t="str">
        <f t="shared" si="14"/>
        <v/>
      </c>
      <c r="B117" s="5"/>
      <c r="C117" s="21"/>
      <c r="D117" s="21"/>
      <c r="E117" s="6"/>
      <c r="F117" s="7"/>
      <c r="G117" s="6"/>
      <c r="H117" s="6"/>
      <c r="I117" s="6"/>
      <c r="J117" s="11"/>
      <c r="K117" s="11"/>
      <c r="L117" s="12"/>
      <c r="M117" s="13"/>
      <c r="N117" s="14"/>
      <c r="O117" s="7"/>
      <c r="P117" s="11"/>
      <c r="Q117" s="63" t="str">
        <f t="shared" si="15"/>
        <v/>
      </c>
      <c r="R117" s="1" t="str">
        <f t="shared" si="11"/>
        <v/>
      </c>
      <c r="S117" s="1" t="str">
        <f t="shared" si="12"/>
        <v xml:space="preserve">    </v>
      </c>
      <c r="T117" s="1" t="str">
        <f t="shared" si="13"/>
        <v xml:space="preserve">    </v>
      </c>
    </row>
    <row r="118" spans="1:20" ht="15" customHeight="1">
      <c r="A118" s="25" t="str">
        <f t="shared" si="14"/>
        <v/>
      </c>
      <c r="B118" s="5"/>
      <c r="C118" s="21"/>
      <c r="D118" s="21"/>
      <c r="E118" s="6"/>
      <c r="F118" s="7"/>
      <c r="G118" s="6"/>
      <c r="H118" s="6"/>
      <c r="I118" s="6"/>
      <c r="J118" s="11"/>
      <c r="K118" s="11"/>
      <c r="L118" s="12"/>
      <c r="M118" s="13"/>
      <c r="N118" s="14"/>
      <c r="O118" s="7"/>
      <c r="P118" s="11"/>
      <c r="Q118" s="63" t="str">
        <f t="shared" si="15"/>
        <v/>
      </c>
      <c r="R118" s="1" t="str">
        <f t="shared" si="11"/>
        <v/>
      </c>
      <c r="S118" s="1" t="str">
        <f t="shared" si="12"/>
        <v xml:space="preserve">    </v>
      </c>
      <c r="T118" s="1" t="str">
        <f t="shared" si="13"/>
        <v xml:space="preserve">    </v>
      </c>
    </row>
    <row r="119" spans="1:20" ht="15" customHeight="1">
      <c r="A119" s="25" t="str">
        <f t="shared" si="14"/>
        <v/>
      </c>
      <c r="B119" s="5"/>
      <c r="C119" s="21"/>
      <c r="D119" s="21"/>
      <c r="E119" s="6"/>
      <c r="F119" s="7"/>
      <c r="G119" s="6"/>
      <c r="H119" s="6"/>
      <c r="I119" s="6"/>
      <c r="J119" s="11"/>
      <c r="K119" s="11"/>
      <c r="L119" s="12"/>
      <c r="M119" s="13"/>
      <c r="N119" s="14"/>
      <c r="O119" s="7"/>
      <c r="P119" s="11"/>
      <c r="Q119" s="63" t="str">
        <f t="shared" si="15"/>
        <v/>
      </c>
      <c r="R119" s="1" t="str">
        <f t="shared" si="11"/>
        <v/>
      </c>
      <c r="S119" s="1" t="str">
        <f t="shared" si="12"/>
        <v xml:space="preserve">    </v>
      </c>
      <c r="T119" s="1" t="str">
        <f t="shared" si="13"/>
        <v xml:space="preserve">    </v>
      </c>
    </row>
    <row r="120" spans="1:20" ht="15" customHeight="1">
      <c r="A120" s="25" t="str">
        <f t="shared" si="14"/>
        <v/>
      </c>
      <c r="B120" s="5"/>
      <c r="C120" s="21"/>
      <c r="D120" s="21"/>
      <c r="E120" s="6"/>
      <c r="F120" s="7"/>
      <c r="G120" s="6"/>
      <c r="H120" s="6"/>
      <c r="I120" s="6"/>
      <c r="J120" s="11"/>
      <c r="K120" s="11"/>
      <c r="L120" s="12"/>
      <c r="M120" s="13"/>
      <c r="N120" s="14"/>
      <c r="O120" s="7"/>
      <c r="P120" s="11"/>
      <c r="Q120" s="63" t="str">
        <f t="shared" si="15"/>
        <v/>
      </c>
      <c r="R120" s="1" t="str">
        <f t="shared" si="11"/>
        <v/>
      </c>
      <c r="S120" s="1" t="str">
        <f t="shared" si="12"/>
        <v xml:space="preserve">    </v>
      </c>
      <c r="T120" s="1" t="str">
        <f t="shared" si="13"/>
        <v xml:space="preserve">    </v>
      </c>
    </row>
    <row r="121" spans="1:20" ht="15" customHeight="1">
      <c r="A121" s="25" t="str">
        <f t="shared" si="14"/>
        <v/>
      </c>
      <c r="B121" s="5"/>
      <c r="C121" s="21"/>
      <c r="D121" s="21"/>
      <c r="E121" s="6"/>
      <c r="F121" s="7"/>
      <c r="G121" s="6"/>
      <c r="H121" s="6"/>
      <c r="I121" s="6"/>
      <c r="J121" s="11"/>
      <c r="K121" s="11"/>
      <c r="L121" s="12"/>
      <c r="M121" s="13"/>
      <c r="N121" s="14"/>
      <c r="O121" s="7"/>
      <c r="P121" s="11"/>
      <c r="Q121" s="63" t="str">
        <f t="shared" si="15"/>
        <v/>
      </c>
      <c r="R121" s="1" t="str">
        <f t="shared" si="11"/>
        <v/>
      </c>
      <c r="S121" s="1" t="str">
        <f t="shared" si="12"/>
        <v xml:space="preserve">    </v>
      </c>
      <c r="T121" s="1" t="str">
        <f t="shared" si="13"/>
        <v xml:space="preserve">    </v>
      </c>
    </row>
    <row r="122" spans="1:20" ht="15" customHeight="1">
      <c r="A122" s="25" t="str">
        <f t="shared" si="14"/>
        <v/>
      </c>
      <c r="B122" s="5"/>
      <c r="C122" s="21"/>
      <c r="D122" s="21"/>
      <c r="E122" s="6"/>
      <c r="F122" s="7"/>
      <c r="G122" s="6"/>
      <c r="H122" s="6"/>
      <c r="I122" s="6"/>
      <c r="J122" s="11"/>
      <c r="K122" s="11"/>
      <c r="L122" s="12"/>
      <c r="M122" s="13"/>
      <c r="N122" s="14"/>
      <c r="O122" s="7"/>
      <c r="P122" s="11"/>
      <c r="Q122" s="63" t="str">
        <f t="shared" si="15"/>
        <v/>
      </c>
      <c r="R122" s="1" t="str">
        <f t="shared" si="11"/>
        <v/>
      </c>
      <c r="S122" s="1" t="str">
        <f t="shared" si="12"/>
        <v xml:space="preserve">    </v>
      </c>
      <c r="T122" s="1" t="str">
        <f t="shared" si="13"/>
        <v xml:space="preserve">    </v>
      </c>
    </row>
    <row r="123" spans="1:20" ht="15" customHeight="1">
      <c r="A123" s="25" t="str">
        <f t="shared" si="14"/>
        <v/>
      </c>
      <c r="B123" s="5"/>
      <c r="C123" s="21"/>
      <c r="D123" s="21"/>
      <c r="E123" s="6"/>
      <c r="F123" s="7"/>
      <c r="G123" s="6"/>
      <c r="H123" s="6"/>
      <c r="I123" s="6"/>
      <c r="J123" s="11"/>
      <c r="K123" s="11"/>
      <c r="L123" s="12"/>
      <c r="M123" s="13"/>
      <c r="N123" s="14"/>
      <c r="O123" s="7"/>
      <c r="P123" s="11"/>
      <c r="Q123" s="63" t="str">
        <f t="shared" si="15"/>
        <v/>
      </c>
      <c r="R123" s="1" t="str">
        <f t="shared" si="11"/>
        <v/>
      </c>
      <c r="S123" s="1" t="str">
        <f t="shared" si="12"/>
        <v xml:space="preserve">    </v>
      </c>
      <c r="T123" s="1" t="str">
        <f t="shared" si="13"/>
        <v xml:space="preserve">    </v>
      </c>
    </row>
    <row r="124" spans="1:20" ht="15" customHeight="1">
      <c r="A124" s="25" t="str">
        <f t="shared" si="14"/>
        <v/>
      </c>
      <c r="B124" s="5"/>
      <c r="C124" s="21"/>
      <c r="D124" s="21"/>
      <c r="E124" s="6"/>
      <c r="F124" s="7"/>
      <c r="G124" s="6"/>
      <c r="H124" s="6"/>
      <c r="I124" s="6"/>
      <c r="J124" s="11"/>
      <c r="K124" s="11"/>
      <c r="L124" s="12"/>
      <c r="M124" s="13"/>
      <c r="N124" s="14"/>
      <c r="O124" s="7"/>
      <c r="P124" s="11"/>
      <c r="Q124" s="63" t="str">
        <f t="shared" si="15"/>
        <v/>
      </c>
      <c r="R124" s="1" t="str">
        <f t="shared" si="11"/>
        <v/>
      </c>
      <c r="S124" s="1" t="str">
        <f t="shared" si="12"/>
        <v xml:space="preserve">    </v>
      </c>
      <c r="T124" s="1" t="str">
        <f t="shared" si="13"/>
        <v xml:space="preserve">    </v>
      </c>
    </row>
    <row r="125" spans="1:20" ht="15" customHeight="1">
      <c r="A125" s="25" t="str">
        <f t="shared" si="14"/>
        <v/>
      </c>
      <c r="B125" s="5"/>
      <c r="C125" s="21"/>
      <c r="D125" s="21"/>
      <c r="E125" s="6"/>
      <c r="F125" s="7"/>
      <c r="G125" s="6"/>
      <c r="H125" s="6"/>
      <c r="I125" s="6"/>
      <c r="J125" s="11"/>
      <c r="K125" s="11"/>
      <c r="L125" s="12"/>
      <c r="M125" s="13"/>
      <c r="N125" s="14"/>
      <c r="O125" s="7"/>
      <c r="P125" s="11"/>
      <c r="Q125" s="63" t="str">
        <f t="shared" si="15"/>
        <v/>
      </c>
      <c r="R125" s="1" t="str">
        <f t="shared" si="11"/>
        <v/>
      </c>
      <c r="S125" s="1" t="str">
        <f t="shared" si="12"/>
        <v xml:space="preserve">    </v>
      </c>
      <c r="T125" s="1" t="str">
        <f t="shared" si="13"/>
        <v xml:space="preserve">    </v>
      </c>
    </row>
    <row r="126" spans="1:20" ht="15" customHeight="1">
      <c r="A126" s="25" t="str">
        <f t="shared" si="14"/>
        <v/>
      </c>
      <c r="B126" s="16"/>
      <c r="C126" s="22"/>
      <c r="D126" s="22"/>
      <c r="E126" s="6"/>
      <c r="F126" s="7"/>
      <c r="G126" s="17"/>
      <c r="H126" s="17"/>
      <c r="I126" s="17"/>
      <c r="J126" s="15"/>
      <c r="K126" s="15"/>
      <c r="L126" s="12"/>
      <c r="M126" s="18"/>
      <c r="N126" s="19"/>
      <c r="O126" s="20"/>
      <c r="P126" s="15"/>
      <c r="Q126" s="63" t="str">
        <f t="shared" si="15"/>
        <v/>
      </c>
      <c r="R126" s="1" t="str">
        <f t="shared" si="11"/>
        <v/>
      </c>
      <c r="S126" s="1" t="str">
        <f t="shared" si="12"/>
        <v xml:space="preserve">    </v>
      </c>
      <c r="T126" s="1" t="str">
        <f t="shared" si="13"/>
        <v xml:space="preserve">    </v>
      </c>
    </row>
    <row r="127" spans="1:20" ht="15" customHeight="1">
      <c r="A127" s="25" t="str">
        <f t="shared" si="14"/>
        <v/>
      </c>
      <c r="B127" s="5"/>
      <c r="C127" s="21"/>
      <c r="D127" s="21"/>
      <c r="E127" s="6"/>
      <c r="F127" s="7"/>
      <c r="G127" s="6"/>
      <c r="H127" s="6"/>
      <c r="I127" s="6"/>
      <c r="J127" s="11"/>
      <c r="K127" s="11"/>
      <c r="L127" s="12"/>
      <c r="M127" s="13"/>
      <c r="N127" s="14"/>
      <c r="O127" s="7"/>
      <c r="P127" s="11"/>
      <c r="Q127" s="63" t="str">
        <f t="shared" si="15"/>
        <v/>
      </c>
      <c r="R127" s="1" t="str">
        <f t="shared" si="11"/>
        <v/>
      </c>
      <c r="S127" s="1" t="str">
        <f t="shared" si="12"/>
        <v xml:space="preserve">    </v>
      </c>
      <c r="T127" s="1" t="str">
        <f t="shared" si="13"/>
        <v xml:space="preserve">    </v>
      </c>
    </row>
    <row r="128" spans="1:20" ht="15" customHeight="1">
      <c r="A128" s="25" t="str">
        <f t="shared" si="14"/>
        <v/>
      </c>
      <c r="B128" s="5"/>
      <c r="C128" s="21"/>
      <c r="D128" s="21"/>
      <c r="E128" s="6"/>
      <c r="F128" s="7"/>
      <c r="G128" s="6"/>
      <c r="H128" s="6"/>
      <c r="I128" s="6"/>
      <c r="J128" s="11"/>
      <c r="K128" s="11"/>
      <c r="L128" s="12"/>
      <c r="M128" s="13"/>
      <c r="N128" s="14"/>
      <c r="O128" s="7"/>
      <c r="P128" s="11"/>
      <c r="Q128" s="63" t="str">
        <f t="shared" si="15"/>
        <v/>
      </c>
      <c r="R128" s="1" t="str">
        <f t="shared" si="11"/>
        <v/>
      </c>
      <c r="S128" s="1" t="str">
        <f t="shared" si="12"/>
        <v xml:space="preserve">    </v>
      </c>
      <c r="T128" s="1" t="str">
        <f t="shared" si="13"/>
        <v xml:space="preserve">    </v>
      </c>
    </row>
    <row r="129" spans="1:20" ht="15" customHeight="1">
      <c r="A129" s="25" t="str">
        <f t="shared" si="14"/>
        <v/>
      </c>
      <c r="B129" s="5"/>
      <c r="C129" s="21"/>
      <c r="D129" s="21"/>
      <c r="E129" s="6"/>
      <c r="F129" s="7"/>
      <c r="G129" s="6"/>
      <c r="H129" s="6"/>
      <c r="I129" s="6"/>
      <c r="J129" s="11"/>
      <c r="K129" s="11"/>
      <c r="L129" s="12"/>
      <c r="M129" s="13"/>
      <c r="N129" s="14"/>
      <c r="O129" s="7"/>
      <c r="P129" s="11"/>
      <c r="Q129" s="63" t="str">
        <f t="shared" si="15"/>
        <v/>
      </c>
      <c r="R129" s="1" t="str">
        <f t="shared" si="11"/>
        <v/>
      </c>
      <c r="S129" s="1" t="str">
        <f t="shared" si="12"/>
        <v xml:space="preserve">    </v>
      </c>
      <c r="T129" s="1" t="str">
        <f t="shared" si="13"/>
        <v xml:space="preserve">    </v>
      </c>
    </row>
    <row r="130" spans="1:20" ht="15" customHeight="1">
      <c r="A130" s="25" t="str">
        <f t="shared" si="14"/>
        <v/>
      </c>
      <c r="B130" s="5"/>
      <c r="C130" s="21"/>
      <c r="D130" s="21"/>
      <c r="E130" s="6"/>
      <c r="F130" s="7"/>
      <c r="G130" s="6"/>
      <c r="H130" s="6"/>
      <c r="I130" s="6"/>
      <c r="J130" s="11"/>
      <c r="K130" s="11"/>
      <c r="L130" s="12"/>
      <c r="M130" s="13"/>
      <c r="N130" s="14"/>
      <c r="O130" s="7"/>
      <c r="P130" s="11"/>
      <c r="Q130" s="63" t="str">
        <f t="shared" si="15"/>
        <v/>
      </c>
      <c r="R130" s="1" t="str">
        <f t="shared" si="11"/>
        <v/>
      </c>
      <c r="S130" s="1" t="str">
        <f t="shared" si="12"/>
        <v xml:space="preserve">    </v>
      </c>
      <c r="T130" s="1" t="str">
        <f t="shared" si="13"/>
        <v xml:space="preserve">    </v>
      </c>
    </row>
    <row r="131" spans="1:20" ht="15" customHeight="1">
      <c r="A131" s="25" t="str">
        <f t="shared" si="14"/>
        <v/>
      </c>
      <c r="B131" s="5"/>
      <c r="C131" s="21"/>
      <c r="D131" s="21"/>
      <c r="E131" s="6"/>
      <c r="F131" s="7"/>
      <c r="G131" s="6"/>
      <c r="H131" s="6"/>
      <c r="I131" s="6"/>
      <c r="J131" s="11"/>
      <c r="K131" s="11"/>
      <c r="L131" s="12"/>
      <c r="M131" s="13"/>
      <c r="N131" s="14"/>
      <c r="O131" s="7"/>
      <c r="P131" s="11"/>
      <c r="Q131" s="63" t="str">
        <f t="shared" si="15"/>
        <v/>
      </c>
      <c r="R131" s="1" t="str">
        <f t="shared" si="11"/>
        <v/>
      </c>
      <c r="S131" s="1" t="str">
        <f t="shared" si="12"/>
        <v xml:space="preserve">    </v>
      </c>
      <c r="T131" s="1" t="str">
        <f t="shared" si="13"/>
        <v xml:space="preserve">    </v>
      </c>
    </row>
    <row r="132" spans="1:20" ht="15" customHeight="1">
      <c r="A132" s="25" t="str">
        <f t="shared" si="14"/>
        <v/>
      </c>
      <c r="B132" s="5"/>
      <c r="C132" s="21"/>
      <c r="D132" s="21"/>
      <c r="E132" s="6"/>
      <c r="F132" s="7"/>
      <c r="G132" s="6"/>
      <c r="H132" s="6"/>
      <c r="I132" s="6"/>
      <c r="J132" s="11"/>
      <c r="K132" s="11"/>
      <c r="L132" s="12"/>
      <c r="M132" s="13"/>
      <c r="N132" s="14"/>
      <c r="O132" s="7"/>
      <c r="P132" s="11"/>
      <c r="Q132" s="63" t="str">
        <f t="shared" si="15"/>
        <v/>
      </c>
      <c r="R132" s="1" t="str">
        <f t="shared" si="11"/>
        <v/>
      </c>
      <c r="S132" s="1" t="str">
        <f t="shared" si="12"/>
        <v xml:space="preserve">    </v>
      </c>
      <c r="T132" s="1" t="str">
        <f t="shared" si="13"/>
        <v xml:space="preserve">    </v>
      </c>
    </row>
    <row r="133" spans="1:20" ht="15" customHeight="1">
      <c r="A133" s="25" t="str">
        <f t="shared" si="14"/>
        <v/>
      </c>
      <c r="B133" s="5"/>
      <c r="C133" s="21"/>
      <c r="D133" s="21"/>
      <c r="E133" s="6"/>
      <c r="F133" s="7"/>
      <c r="G133" s="6"/>
      <c r="H133" s="6"/>
      <c r="I133" s="6"/>
      <c r="J133" s="11"/>
      <c r="K133" s="11"/>
      <c r="L133" s="12"/>
      <c r="M133" s="13"/>
      <c r="N133" s="14"/>
      <c r="O133" s="7"/>
      <c r="P133" s="11"/>
      <c r="Q133" s="63" t="str">
        <f t="shared" si="15"/>
        <v/>
      </c>
      <c r="R133" s="1" t="str">
        <f t="shared" si="11"/>
        <v/>
      </c>
      <c r="S133" s="1" t="str">
        <f t="shared" si="12"/>
        <v xml:space="preserve">    </v>
      </c>
      <c r="T133" s="1" t="str">
        <f t="shared" si="13"/>
        <v xml:space="preserve">    </v>
      </c>
    </row>
    <row r="134" spans="1:20" ht="15" customHeight="1">
      <c r="A134" s="25" t="str">
        <f t="shared" si="14"/>
        <v/>
      </c>
      <c r="B134" s="5"/>
      <c r="C134" s="21"/>
      <c r="D134" s="21"/>
      <c r="E134" s="6"/>
      <c r="F134" s="7"/>
      <c r="G134" s="6"/>
      <c r="H134" s="6"/>
      <c r="I134" s="6"/>
      <c r="J134" s="11"/>
      <c r="K134" s="11"/>
      <c r="L134" s="12"/>
      <c r="M134" s="13"/>
      <c r="N134" s="14"/>
      <c r="O134" s="7"/>
      <c r="P134" s="11"/>
      <c r="Q134" s="63" t="str">
        <f t="shared" si="15"/>
        <v/>
      </c>
      <c r="R134" s="1" t="str">
        <f t="shared" si="11"/>
        <v/>
      </c>
      <c r="S134" s="1" t="str">
        <f t="shared" si="12"/>
        <v xml:space="preserve">    </v>
      </c>
      <c r="T134" s="1" t="str">
        <f t="shared" si="13"/>
        <v xml:space="preserve">    </v>
      </c>
    </row>
    <row r="135" spans="1:20" ht="15" customHeight="1">
      <c r="A135" s="25" t="str">
        <f t="shared" si="14"/>
        <v/>
      </c>
      <c r="B135" s="5"/>
      <c r="C135" s="21"/>
      <c r="D135" s="21"/>
      <c r="E135" s="6"/>
      <c r="F135" s="7"/>
      <c r="G135" s="6"/>
      <c r="H135" s="6"/>
      <c r="I135" s="6"/>
      <c r="J135" s="11"/>
      <c r="K135" s="11"/>
      <c r="L135" s="12"/>
      <c r="M135" s="13"/>
      <c r="N135" s="14"/>
      <c r="O135" s="7"/>
      <c r="P135" s="11"/>
      <c r="Q135" s="63" t="str">
        <f t="shared" si="15"/>
        <v/>
      </c>
      <c r="R135" s="1" t="str">
        <f t="shared" si="11"/>
        <v/>
      </c>
      <c r="S135" s="1" t="str">
        <f t="shared" si="12"/>
        <v xml:space="preserve">    </v>
      </c>
      <c r="T135" s="1" t="str">
        <f t="shared" si="13"/>
        <v xml:space="preserve">    </v>
      </c>
    </row>
    <row r="136" spans="1:20" ht="15" customHeight="1">
      <c r="A136" s="25" t="str">
        <f t="shared" si="14"/>
        <v/>
      </c>
      <c r="B136" s="5"/>
      <c r="C136" s="21"/>
      <c r="D136" s="21"/>
      <c r="E136" s="6"/>
      <c r="F136" s="7"/>
      <c r="G136" s="6"/>
      <c r="H136" s="6"/>
      <c r="I136" s="6"/>
      <c r="J136" s="11"/>
      <c r="K136" s="11"/>
      <c r="L136" s="12"/>
      <c r="M136" s="13"/>
      <c r="N136" s="14"/>
      <c r="O136" s="7"/>
      <c r="P136" s="11"/>
      <c r="Q136" s="63" t="str">
        <f t="shared" si="15"/>
        <v/>
      </c>
      <c r="R136" s="1" t="str">
        <f t="shared" si="11"/>
        <v/>
      </c>
      <c r="S136" s="1" t="str">
        <f t="shared" si="12"/>
        <v xml:space="preserve">    </v>
      </c>
      <c r="T136" s="1" t="str">
        <f t="shared" si="13"/>
        <v xml:space="preserve">    </v>
      </c>
    </row>
    <row r="137" spans="1:20" ht="15" customHeight="1">
      <c r="A137" s="25" t="str">
        <f t="shared" si="14"/>
        <v/>
      </c>
      <c r="B137" s="5"/>
      <c r="C137" s="21"/>
      <c r="D137" s="21"/>
      <c r="E137" s="6"/>
      <c r="F137" s="7"/>
      <c r="G137" s="6"/>
      <c r="H137" s="6"/>
      <c r="I137" s="6"/>
      <c r="J137" s="11"/>
      <c r="K137" s="11"/>
      <c r="L137" s="12"/>
      <c r="M137" s="13"/>
      <c r="N137" s="14"/>
      <c r="O137" s="7"/>
      <c r="P137" s="11"/>
      <c r="Q137" s="63" t="str">
        <f t="shared" si="15"/>
        <v/>
      </c>
      <c r="R137" s="1" t="str">
        <f t="shared" si="11"/>
        <v/>
      </c>
      <c r="S137" s="1" t="str">
        <f t="shared" si="12"/>
        <v xml:space="preserve">    </v>
      </c>
      <c r="T137" s="1" t="str">
        <f t="shared" si="13"/>
        <v xml:space="preserve">    </v>
      </c>
    </row>
    <row r="138" spans="1:20" ht="15" customHeight="1">
      <c r="A138" s="25" t="str">
        <f t="shared" si="14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5"/>
        <v/>
      </c>
      <c r="R138" s="1" t="str">
        <f t="shared" si="11"/>
        <v/>
      </c>
      <c r="S138" s="1" t="str">
        <f t="shared" si="12"/>
        <v xml:space="preserve">    </v>
      </c>
      <c r="T138" s="1" t="str">
        <f t="shared" si="13"/>
        <v xml:space="preserve">    </v>
      </c>
    </row>
    <row r="139" spans="1:20" ht="15" customHeight="1">
      <c r="A139" s="25" t="str">
        <f t="shared" ref="A139:A171" si="16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ref="Q139:Q171" si="17">IF(P139="","",VLOOKUP(P139,$Z$7:$AA$68,2,FALSE))</f>
        <v/>
      </c>
      <c r="R139" s="1" t="str">
        <f t="shared" si="11"/>
        <v/>
      </c>
      <c r="S139" s="1" t="str">
        <f t="shared" si="12"/>
        <v xml:space="preserve">    </v>
      </c>
      <c r="T139" s="1" t="str">
        <f t="shared" si="13"/>
        <v xml:space="preserve">    </v>
      </c>
    </row>
    <row r="140" spans="1:20" ht="15" customHeight="1">
      <c r="A140" s="25" t="str">
        <f t="shared" si="16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7"/>
        <v/>
      </c>
      <c r="R140" s="1" t="str">
        <f t="shared" si="11"/>
        <v/>
      </c>
      <c r="S140" s="1" t="str">
        <f t="shared" si="12"/>
        <v xml:space="preserve">    </v>
      </c>
      <c r="T140" s="1" t="str">
        <f t="shared" si="13"/>
        <v xml:space="preserve">    </v>
      </c>
    </row>
    <row r="141" spans="1:20" ht="15" customHeight="1">
      <c r="A141" s="25" t="str">
        <f t="shared" si="16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7"/>
        <v/>
      </c>
      <c r="R141" s="1" t="str">
        <f t="shared" si="11"/>
        <v/>
      </c>
      <c r="S141" s="1" t="str">
        <f t="shared" si="12"/>
        <v xml:space="preserve">    </v>
      </c>
      <c r="T141" s="1" t="str">
        <f t="shared" si="13"/>
        <v xml:space="preserve">    </v>
      </c>
    </row>
    <row r="142" spans="1:20" ht="15" customHeight="1">
      <c r="A142" s="25" t="str">
        <f t="shared" si="16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7"/>
        <v/>
      </c>
      <c r="R142" s="1" t="str">
        <f t="shared" si="11"/>
        <v/>
      </c>
      <c r="S142" s="1" t="str">
        <f t="shared" si="12"/>
        <v xml:space="preserve">    </v>
      </c>
      <c r="T142" s="1" t="str">
        <f t="shared" si="13"/>
        <v xml:space="preserve">    </v>
      </c>
    </row>
    <row r="143" spans="1:20" ht="15" customHeight="1">
      <c r="A143" s="25" t="str">
        <f t="shared" si="16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7"/>
        <v/>
      </c>
      <c r="R143" s="1" t="str">
        <f t="shared" si="11"/>
        <v/>
      </c>
      <c r="S143" s="1" t="str">
        <f t="shared" si="12"/>
        <v xml:space="preserve">    </v>
      </c>
      <c r="T143" s="1" t="str">
        <f t="shared" si="13"/>
        <v xml:space="preserve">    </v>
      </c>
    </row>
    <row r="144" spans="1:20" ht="15" customHeight="1">
      <c r="A144" s="25" t="str">
        <f t="shared" si="16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7"/>
        <v/>
      </c>
      <c r="R144" s="1" t="str">
        <f t="shared" si="11"/>
        <v/>
      </c>
      <c r="S144" s="1" t="str">
        <f t="shared" si="12"/>
        <v xml:space="preserve">    </v>
      </c>
      <c r="T144" s="1" t="str">
        <f t="shared" si="13"/>
        <v xml:space="preserve">    </v>
      </c>
    </row>
    <row r="145" spans="1:20" ht="15" customHeight="1">
      <c r="A145" s="25" t="str">
        <f t="shared" si="16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7"/>
        <v/>
      </c>
      <c r="R145" s="1" t="str">
        <f t="shared" si="11"/>
        <v/>
      </c>
      <c r="S145" s="1" t="str">
        <f t="shared" si="12"/>
        <v xml:space="preserve">    </v>
      </c>
      <c r="T145" s="1" t="str">
        <f t="shared" si="13"/>
        <v xml:space="preserve">    </v>
      </c>
    </row>
    <row r="146" spans="1:20" ht="15" customHeight="1">
      <c r="A146" s="25" t="str">
        <f t="shared" si="16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7"/>
        <v/>
      </c>
      <c r="R146" s="1" t="str">
        <f t="shared" si="11"/>
        <v/>
      </c>
      <c r="S146" s="1" t="str">
        <f t="shared" si="12"/>
        <v xml:space="preserve">    </v>
      </c>
      <c r="T146" s="1" t="str">
        <f t="shared" si="13"/>
        <v xml:space="preserve">    </v>
      </c>
    </row>
    <row r="147" spans="1:20" ht="15" customHeight="1">
      <c r="A147" s="25" t="str">
        <f t="shared" si="16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7"/>
        <v/>
      </c>
      <c r="R147" s="1" t="str">
        <f t="shared" si="11"/>
        <v/>
      </c>
      <c r="S147" s="1" t="str">
        <f t="shared" si="12"/>
        <v xml:space="preserve">    </v>
      </c>
      <c r="T147" s="1" t="str">
        <f t="shared" si="13"/>
        <v xml:space="preserve">    </v>
      </c>
    </row>
    <row r="148" spans="1:20" ht="15" customHeight="1">
      <c r="A148" s="25" t="str">
        <f t="shared" si="16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7"/>
        <v/>
      </c>
      <c r="R148" s="1" t="str">
        <f t="shared" si="11"/>
        <v/>
      </c>
      <c r="S148" s="1" t="str">
        <f t="shared" si="12"/>
        <v xml:space="preserve">    </v>
      </c>
      <c r="T148" s="1" t="str">
        <f t="shared" si="13"/>
        <v xml:space="preserve">    </v>
      </c>
    </row>
    <row r="149" spans="1:20" ht="15" customHeight="1">
      <c r="A149" s="25" t="str">
        <f t="shared" si="16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7"/>
        <v/>
      </c>
      <c r="R149" s="1" t="str">
        <f t="shared" si="11"/>
        <v/>
      </c>
      <c r="S149" s="1" t="str">
        <f t="shared" si="12"/>
        <v xml:space="preserve">    </v>
      </c>
      <c r="T149" s="1" t="str">
        <f t="shared" si="13"/>
        <v xml:space="preserve">    </v>
      </c>
    </row>
    <row r="150" spans="1:20" ht="15" customHeight="1">
      <c r="A150" s="25" t="str">
        <f t="shared" si="16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7"/>
        <v/>
      </c>
      <c r="R150" s="1" t="str">
        <f t="shared" si="11"/>
        <v/>
      </c>
      <c r="S150" s="1" t="str">
        <f t="shared" si="12"/>
        <v xml:space="preserve">    </v>
      </c>
      <c r="T150" s="1" t="str">
        <f t="shared" si="13"/>
        <v xml:space="preserve">    </v>
      </c>
    </row>
    <row r="151" spans="1:20" ht="15" customHeight="1">
      <c r="A151" s="25" t="str">
        <f t="shared" si="16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7"/>
        <v/>
      </c>
      <c r="R151" s="1" t="str">
        <f t="shared" si="11"/>
        <v/>
      </c>
      <c r="S151" s="1" t="str">
        <f t="shared" si="12"/>
        <v xml:space="preserve">    </v>
      </c>
      <c r="T151" s="1" t="str">
        <f t="shared" si="13"/>
        <v xml:space="preserve">    </v>
      </c>
    </row>
    <row r="152" spans="1:20" ht="15" customHeight="1">
      <c r="A152" s="25" t="str">
        <f t="shared" si="16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7"/>
        <v/>
      </c>
      <c r="R152" s="1" t="str">
        <f t="shared" si="11"/>
        <v/>
      </c>
      <c r="S152" s="1" t="str">
        <f t="shared" si="12"/>
        <v xml:space="preserve">    </v>
      </c>
      <c r="T152" s="1" t="str">
        <f t="shared" si="13"/>
        <v xml:space="preserve">    </v>
      </c>
    </row>
    <row r="153" spans="1:20" ht="15" customHeight="1">
      <c r="A153" s="25" t="str">
        <f t="shared" si="16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7"/>
        <v/>
      </c>
      <c r="R153" s="1" t="str">
        <f t="shared" si="11"/>
        <v/>
      </c>
      <c r="S153" s="1" t="str">
        <f t="shared" si="12"/>
        <v xml:space="preserve">    </v>
      </c>
      <c r="T153" s="1" t="str">
        <f t="shared" si="13"/>
        <v xml:space="preserve">    </v>
      </c>
    </row>
    <row r="154" spans="1:20" ht="15" customHeight="1">
      <c r="A154" s="25" t="str">
        <f t="shared" si="16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7"/>
        <v/>
      </c>
      <c r="R154" s="1" t="str">
        <f t="shared" si="11"/>
        <v/>
      </c>
      <c r="S154" s="1" t="str">
        <f t="shared" si="12"/>
        <v xml:space="preserve">    </v>
      </c>
      <c r="T154" s="1" t="str">
        <f t="shared" si="13"/>
        <v xml:space="preserve">    </v>
      </c>
    </row>
    <row r="155" spans="1:20" ht="15" customHeight="1">
      <c r="A155" s="25" t="str">
        <f t="shared" si="16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7"/>
        <v/>
      </c>
      <c r="R155" s="1" t="str">
        <f t="shared" si="11"/>
        <v/>
      </c>
      <c r="S155" s="1" t="str">
        <f t="shared" si="12"/>
        <v xml:space="preserve">    </v>
      </c>
      <c r="T155" s="1" t="str">
        <f t="shared" si="13"/>
        <v xml:space="preserve">    </v>
      </c>
    </row>
    <row r="156" spans="1:20" ht="15" customHeight="1">
      <c r="A156" s="25" t="str">
        <f t="shared" si="16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7"/>
        <v/>
      </c>
      <c r="R156" s="1" t="str">
        <f t="shared" si="11"/>
        <v/>
      </c>
      <c r="S156" s="1" t="str">
        <f t="shared" si="12"/>
        <v xml:space="preserve">    </v>
      </c>
      <c r="T156" s="1" t="str">
        <f t="shared" si="13"/>
        <v xml:space="preserve">    </v>
      </c>
    </row>
    <row r="157" spans="1:20" ht="15" customHeight="1">
      <c r="A157" s="25" t="str">
        <f t="shared" si="16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7"/>
        <v/>
      </c>
      <c r="R157" s="1" t="str">
        <f t="shared" si="11"/>
        <v/>
      </c>
      <c r="S157" s="1" t="str">
        <f t="shared" si="12"/>
        <v xml:space="preserve">    </v>
      </c>
      <c r="T157" s="1" t="str">
        <f t="shared" si="13"/>
        <v xml:space="preserve">    </v>
      </c>
    </row>
    <row r="158" spans="1:20" ht="15" customHeight="1">
      <c r="A158" s="25" t="str">
        <f t="shared" si="16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7"/>
        <v/>
      </c>
      <c r="R158" s="1" t="str">
        <f t="shared" si="11"/>
        <v/>
      </c>
      <c r="S158" s="1" t="str">
        <f t="shared" si="12"/>
        <v xml:space="preserve">    </v>
      </c>
      <c r="T158" s="1" t="str">
        <f t="shared" si="13"/>
        <v xml:space="preserve">    </v>
      </c>
    </row>
    <row r="159" spans="1:20" ht="15" customHeight="1">
      <c r="A159" s="25" t="str">
        <f t="shared" si="16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7"/>
        <v/>
      </c>
      <c r="R159" s="1" t="str">
        <f t="shared" si="11"/>
        <v/>
      </c>
      <c r="S159" s="1" t="str">
        <f t="shared" si="12"/>
        <v xml:space="preserve">    </v>
      </c>
      <c r="T159" s="1" t="str">
        <f t="shared" si="13"/>
        <v xml:space="preserve">    </v>
      </c>
    </row>
    <row r="160" spans="1:20" ht="15" customHeight="1">
      <c r="A160" s="25" t="str">
        <f t="shared" si="16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7"/>
        <v/>
      </c>
      <c r="R160" s="1" t="str">
        <f t="shared" si="11"/>
        <v/>
      </c>
      <c r="S160" s="1" t="str">
        <f t="shared" si="12"/>
        <v xml:space="preserve">    </v>
      </c>
      <c r="T160" s="1" t="str">
        <f t="shared" si="13"/>
        <v xml:space="preserve">    </v>
      </c>
    </row>
    <row r="161" spans="1:20" ht="15" customHeight="1">
      <c r="A161" s="25" t="str">
        <f t="shared" si="16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7"/>
        <v/>
      </c>
      <c r="R161" s="1" t="str">
        <f t="shared" si="11"/>
        <v/>
      </c>
      <c r="S161" s="1" t="str">
        <f t="shared" si="12"/>
        <v xml:space="preserve">    </v>
      </c>
      <c r="T161" s="1" t="str">
        <f t="shared" si="13"/>
        <v xml:space="preserve">    </v>
      </c>
    </row>
    <row r="162" spans="1:20" ht="15" customHeight="1">
      <c r="A162" s="25" t="str">
        <f t="shared" si="16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7"/>
        <v/>
      </c>
      <c r="R162" s="1" t="str">
        <f t="shared" si="11"/>
        <v/>
      </c>
      <c r="S162" s="1" t="str">
        <f t="shared" si="12"/>
        <v xml:space="preserve">    </v>
      </c>
      <c r="T162" s="1" t="str">
        <f t="shared" si="13"/>
        <v xml:space="preserve">    </v>
      </c>
    </row>
    <row r="163" spans="1:20" ht="15" customHeight="1">
      <c r="A163" s="25" t="str">
        <f t="shared" si="16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7"/>
        <v/>
      </c>
      <c r="R163" s="1" t="str">
        <f t="shared" si="11"/>
        <v/>
      </c>
      <c r="S163" s="1" t="str">
        <f t="shared" si="12"/>
        <v xml:space="preserve">    </v>
      </c>
      <c r="T163" s="1" t="str">
        <f t="shared" si="13"/>
        <v xml:space="preserve">    </v>
      </c>
    </row>
    <row r="164" spans="1:20" ht="15" customHeight="1">
      <c r="A164" s="25" t="str">
        <f t="shared" si="16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7"/>
        <v/>
      </c>
      <c r="R164" s="1" t="str">
        <f t="shared" si="11"/>
        <v/>
      </c>
      <c r="S164" s="1" t="str">
        <f t="shared" si="12"/>
        <v xml:space="preserve">    </v>
      </c>
      <c r="T164" s="1" t="str">
        <f t="shared" si="13"/>
        <v xml:space="preserve">    </v>
      </c>
    </row>
    <row r="165" spans="1:20" ht="15" customHeight="1">
      <c r="A165" s="25" t="str">
        <f t="shared" si="16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7"/>
        <v/>
      </c>
      <c r="R165" s="1" t="str">
        <f t="shared" si="11"/>
        <v/>
      </c>
      <c r="S165" s="1" t="str">
        <f t="shared" si="12"/>
        <v xml:space="preserve">    </v>
      </c>
      <c r="T165" s="1" t="str">
        <f t="shared" si="13"/>
        <v xml:space="preserve">    </v>
      </c>
    </row>
    <row r="166" spans="1:20" ht="15" customHeight="1">
      <c r="A166" s="25" t="str">
        <f t="shared" si="16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7"/>
        <v/>
      </c>
      <c r="R166" s="1" t="str">
        <f t="shared" si="11"/>
        <v/>
      </c>
      <c r="S166" s="1" t="str">
        <f t="shared" si="12"/>
        <v xml:space="preserve">    </v>
      </c>
      <c r="T166" s="1" t="str">
        <f t="shared" si="13"/>
        <v xml:space="preserve">    </v>
      </c>
    </row>
    <row r="167" spans="1:20" ht="15" customHeight="1">
      <c r="A167" s="25" t="str">
        <f t="shared" si="16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7"/>
        <v/>
      </c>
      <c r="R167" s="1" t="str">
        <f t="shared" si="11"/>
        <v/>
      </c>
      <c r="S167" s="1" t="str">
        <f t="shared" si="12"/>
        <v xml:space="preserve">    </v>
      </c>
      <c r="T167" s="1" t="str">
        <f t="shared" si="13"/>
        <v xml:space="preserve">    </v>
      </c>
    </row>
    <row r="168" spans="1:20" ht="15" customHeight="1">
      <c r="A168" s="25" t="str">
        <f t="shared" si="16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7"/>
        <v/>
      </c>
      <c r="R168" s="1" t="str">
        <f t="shared" si="11"/>
        <v/>
      </c>
      <c r="S168" s="1" t="str">
        <f t="shared" si="12"/>
        <v xml:space="preserve">    </v>
      </c>
      <c r="T168" s="1" t="str">
        <f t="shared" si="13"/>
        <v xml:space="preserve">    </v>
      </c>
    </row>
    <row r="169" spans="1:20" ht="15" customHeight="1">
      <c r="A169" s="25" t="str">
        <f t="shared" si="16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7"/>
        <v/>
      </c>
      <c r="R169" s="1" t="str">
        <f t="shared" si="11"/>
        <v/>
      </c>
      <c r="S169" s="1" t="str">
        <f t="shared" si="12"/>
        <v xml:space="preserve">    </v>
      </c>
      <c r="T169" s="1" t="str">
        <f t="shared" si="13"/>
        <v xml:space="preserve">    </v>
      </c>
    </row>
    <row r="170" spans="1:20" ht="15" customHeight="1">
      <c r="A170" s="25" t="str">
        <f t="shared" si="16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7"/>
        <v/>
      </c>
      <c r="R170" s="1" t="str">
        <f t="shared" si="11"/>
        <v/>
      </c>
      <c r="S170" s="1" t="str">
        <f t="shared" si="12"/>
        <v xml:space="preserve">    </v>
      </c>
      <c r="T170" s="1" t="str">
        <f t="shared" si="13"/>
        <v xml:space="preserve">    </v>
      </c>
    </row>
    <row r="171" spans="1:20" ht="15" customHeight="1">
      <c r="A171" s="25" t="str">
        <f t="shared" si="16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7"/>
        <v/>
      </c>
      <c r="R171" s="1" t="str">
        <f t="shared" si="11"/>
        <v/>
      </c>
      <c r="S171" s="1" t="str">
        <f t="shared" si="12"/>
        <v xml:space="preserve">    </v>
      </c>
      <c r="T171" s="1" t="str">
        <f t="shared" si="13"/>
        <v xml:space="preserve">    </v>
      </c>
    </row>
    <row r="172" spans="1:20" ht="15" customHeight="1"/>
    <row r="173" spans="1:20" ht="15" customHeight="1"/>
    <row r="174" spans="1:20" ht="15" customHeight="1"/>
    <row r="175" spans="1:20" ht="15" customHeight="1"/>
    <row r="176" spans="1:20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spans="18:20" ht="15" customHeight="1"/>
    <row r="338" spans="18:20" ht="15" customHeight="1"/>
    <row r="339" spans="18:20" ht="15" customHeight="1"/>
    <row r="340" spans="18:20" ht="15" customHeight="1"/>
    <row r="341" spans="18:20" ht="15" customHeight="1"/>
    <row r="342" spans="18:20" ht="15" customHeight="1"/>
    <row r="343" spans="18:20" ht="15" customHeight="1"/>
    <row r="344" spans="18:20" ht="15" customHeight="1"/>
    <row r="345" spans="18:20" ht="15" customHeight="1"/>
    <row r="346" spans="18:20" ht="15" customHeight="1"/>
    <row r="347" spans="18:20" ht="15" customHeight="1">
      <c r="R347" s="1" t="e">
        <f>#REF!</f>
        <v>#REF!</v>
      </c>
      <c r="S347" s="1" t="e">
        <f>""&amp;#REF!&amp;"  "&amp;#REF!&amp;"  "&amp;#REF!&amp;""</f>
        <v>#REF!</v>
      </c>
      <c r="T347" s="1" t="e">
        <f t="shared" ref="T347:T376" si="18">S347</f>
        <v>#REF!</v>
      </c>
    </row>
    <row r="348" spans="18:20" ht="15" customHeight="1"/>
    <row r="349" spans="18:20" ht="15" customHeight="1"/>
    <row r="350" spans="18:20" ht="15" customHeight="1"/>
    <row r="351" spans="18:20" ht="15" customHeight="1"/>
    <row r="352" spans="18:20" ht="15" customHeight="1"/>
    <row r="353" spans="18:20" ht="15" customHeight="1"/>
    <row r="354" spans="18:20" ht="15" customHeight="1"/>
    <row r="355" spans="18:20" ht="15" customHeight="1"/>
    <row r="356" spans="18:20" ht="15" customHeight="1"/>
    <row r="357" spans="18:20" ht="15" customHeight="1"/>
    <row r="358" spans="18:20" ht="15" customHeight="1"/>
    <row r="359" spans="18:20" ht="15" customHeight="1"/>
    <row r="360" spans="18:20" ht="15" customHeight="1"/>
    <row r="361" spans="18:20" ht="15" customHeight="1"/>
    <row r="362" spans="18:20" ht="15" customHeight="1"/>
    <row r="363" spans="18:20" ht="15" customHeight="1"/>
    <row r="364" spans="18:20" ht="15" customHeight="1"/>
    <row r="365" spans="18:20" ht="15" customHeight="1"/>
    <row r="366" spans="18:20" ht="15" customHeight="1">
      <c r="R366" s="1" t="e">
        <f>#REF!</f>
        <v>#REF!</v>
      </c>
      <c r="S366" s="1" t="e">
        <f>""&amp;#REF!&amp;"  "&amp;#REF!&amp;"  "&amp;#REF!&amp;""</f>
        <v>#REF!</v>
      </c>
      <c r="T366" s="1" t="e">
        <f t="shared" si="18"/>
        <v>#REF!</v>
      </c>
    </row>
    <row r="367" spans="18:20" ht="15" customHeight="1">
      <c r="R367" s="1" t="e">
        <f>#REF!</f>
        <v>#REF!</v>
      </c>
      <c r="S367" s="1" t="e">
        <f>""&amp;#REF!&amp;"  "&amp;#REF!&amp;"  "&amp;#REF!&amp;""</f>
        <v>#REF!</v>
      </c>
      <c r="T367" s="1" t="e">
        <f t="shared" si="18"/>
        <v>#REF!</v>
      </c>
    </row>
    <row r="368" spans="18:20" ht="15" customHeight="1">
      <c r="R368" s="1" t="e">
        <f>#REF!</f>
        <v>#REF!</v>
      </c>
      <c r="S368" s="1" t="e">
        <f>""&amp;#REF!&amp;"  "&amp;#REF!&amp;"  "&amp;#REF!&amp;""</f>
        <v>#REF!</v>
      </c>
      <c r="T368" s="1" t="e">
        <f t="shared" si="18"/>
        <v>#REF!</v>
      </c>
    </row>
    <row r="369" spans="18:20" ht="15" customHeight="1">
      <c r="R369" s="1" t="e">
        <f>#REF!</f>
        <v>#REF!</v>
      </c>
      <c r="S369" s="1" t="e">
        <f>""&amp;#REF!&amp;"  "&amp;#REF!&amp;"  "&amp;#REF!&amp;""</f>
        <v>#REF!</v>
      </c>
      <c r="T369" s="1" t="e">
        <f t="shared" si="18"/>
        <v>#REF!</v>
      </c>
    </row>
    <row r="370" spans="18:20" ht="15" customHeight="1">
      <c r="R370" s="1" t="e">
        <f>#REF!</f>
        <v>#REF!</v>
      </c>
      <c r="S370" s="1" t="e">
        <f>""&amp;#REF!&amp;"  "&amp;#REF!&amp;"  "&amp;#REF!&amp;""</f>
        <v>#REF!</v>
      </c>
      <c r="T370" s="1" t="e">
        <f t="shared" si="18"/>
        <v>#REF!</v>
      </c>
    </row>
    <row r="371" spans="18:20" ht="15" customHeight="1">
      <c r="R371" s="1" t="e">
        <f>#REF!</f>
        <v>#REF!</v>
      </c>
      <c r="S371" s="1" t="e">
        <f>""&amp;#REF!&amp;"  "&amp;#REF!&amp;"  "&amp;#REF!&amp;""</f>
        <v>#REF!</v>
      </c>
      <c r="T371" s="1" t="e">
        <f t="shared" si="18"/>
        <v>#REF!</v>
      </c>
    </row>
    <row r="372" spans="18:20" ht="15" customHeight="1">
      <c r="R372" s="1" t="e">
        <f>#REF!</f>
        <v>#REF!</v>
      </c>
      <c r="S372" s="1" t="e">
        <f>""&amp;#REF!&amp;"  "&amp;#REF!&amp;"  "&amp;#REF!&amp;""</f>
        <v>#REF!</v>
      </c>
      <c r="T372" s="1" t="e">
        <f t="shared" si="18"/>
        <v>#REF!</v>
      </c>
    </row>
    <row r="373" spans="18:20" ht="15" customHeight="1">
      <c r="R373" s="1" t="e">
        <f>#REF!</f>
        <v>#REF!</v>
      </c>
      <c r="S373" s="1" t="e">
        <f>""&amp;#REF!&amp;"  "&amp;#REF!&amp;"  "&amp;#REF!&amp;""</f>
        <v>#REF!</v>
      </c>
      <c r="T373" s="1" t="e">
        <f t="shared" si="18"/>
        <v>#REF!</v>
      </c>
    </row>
    <row r="374" spans="18:20" ht="15" customHeight="1">
      <c r="R374" s="1" t="e">
        <f>#REF!</f>
        <v>#REF!</v>
      </c>
      <c r="S374" s="1" t="e">
        <f>""&amp;#REF!&amp;"  "&amp;#REF!&amp;"  "&amp;#REF!&amp;""</f>
        <v>#REF!</v>
      </c>
      <c r="T374" s="1" t="e">
        <f t="shared" si="18"/>
        <v>#REF!</v>
      </c>
    </row>
    <row r="375" spans="18:20" ht="15" customHeight="1">
      <c r="R375" s="1" t="e">
        <f>#REF!</f>
        <v>#REF!</v>
      </c>
      <c r="S375" s="1" t="e">
        <f>""&amp;#REF!&amp;"  "&amp;#REF!&amp;"  "&amp;#REF!&amp;""</f>
        <v>#REF!</v>
      </c>
      <c r="T375" s="1" t="e">
        <f t="shared" si="18"/>
        <v>#REF!</v>
      </c>
    </row>
    <row r="376" spans="18:20" ht="15" customHeight="1">
      <c r="R376" s="1" t="e">
        <f>#REF!</f>
        <v>#REF!</v>
      </c>
      <c r="S376" s="1" t="e">
        <f>""&amp;#REF!&amp;"  "&amp;#REF!&amp;"  "&amp;#REF!&amp;""</f>
        <v>#REF!</v>
      </c>
      <c r="T376" s="1" t="e">
        <f t="shared" si="18"/>
        <v>#REF!</v>
      </c>
    </row>
    <row r="377" spans="18:20" ht="15" customHeight="1">
      <c r="R377" s="1" t="e">
        <f>#REF!</f>
        <v>#REF!</v>
      </c>
      <c r="S377" s="1" t="e">
        <f>""&amp;#REF!&amp;"  "&amp;#REF!&amp;"  "&amp;#REF!&amp;""</f>
        <v>#REF!</v>
      </c>
      <c r="T377" s="1" t="e">
        <f t="shared" ref="T377:T388" si="19">S377</f>
        <v>#REF!</v>
      </c>
    </row>
    <row r="378" spans="18:20" ht="15" customHeight="1">
      <c r="R378" s="1" t="e">
        <f>#REF!</f>
        <v>#REF!</v>
      </c>
      <c r="S378" s="1" t="e">
        <f>""&amp;#REF!&amp;"  "&amp;#REF!&amp;"  "&amp;#REF!&amp;""</f>
        <v>#REF!</v>
      </c>
      <c r="T378" s="1" t="e">
        <f t="shared" si="19"/>
        <v>#REF!</v>
      </c>
    </row>
    <row r="379" spans="18:20" ht="15" customHeight="1">
      <c r="R379" s="1" t="e">
        <f>#REF!</f>
        <v>#REF!</v>
      </c>
    </row>
    <row r="380" spans="18:20" ht="15" customHeight="1">
      <c r="R380" s="1" t="e">
        <f>#REF!</f>
        <v>#REF!</v>
      </c>
      <c r="S380" s="1" t="e">
        <f>""&amp;#REF!&amp;"  "&amp;#REF!&amp;"  "&amp;#REF!&amp;""</f>
        <v>#REF!</v>
      </c>
      <c r="T380" s="1" t="e">
        <f t="shared" si="19"/>
        <v>#REF!</v>
      </c>
    </row>
    <row r="381" spans="18:20" ht="15" customHeight="1">
      <c r="R381" s="1" t="e">
        <f>#REF!</f>
        <v>#REF!</v>
      </c>
      <c r="S381" s="1" t="e">
        <f>""&amp;#REF!&amp;"  "&amp;#REF!&amp;"  "&amp;#REF!&amp;""</f>
        <v>#REF!</v>
      </c>
      <c r="T381" s="1" t="e">
        <f t="shared" si="19"/>
        <v>#REF!</v>
      </c>
    </row>
    <row r="382" spans="18:20" ht="15" customHeight="1">
      <c r="R382" s="1" t="e">
        <f>#REF!</f>
        <v>#REF!</v>
      </c>
      <c r="S382" s="1" t="e">
        <f>""&amp;#REF!&amp;"  "&amp;#REF!&amp;"  "&amp;#REF!&amp;""</f>
        <v>#REF!</v>
      </c>
      <c r="T382" s="1" t="e">
        <f t="shared" si="19"/>
        <v>#REF!</v>
      </c>
    </row>
    <row r="383" spans="18:20" ht="15" customHeight="1">
      <c r="R383" s="1" t="e">
        <f>#REF!</f>
        <v>#REF!</v>
      </c>
      <c r="S383" s="1" t="e">
        <f>""&amp;#REF!&amp;"  "&amp;#REF!&amp;"  "&amp;#REF!&amp;""</f>
        <v>#REF!</v>
      </c>
      <c r="T383" s="1" t="e">
        <f t="shared" si="19"/>
        <v>#REF!</v>
      </c>
    </row>
    <row r="384" spans="18:20" ht="15" customHeight="1">
      <c r="R384" s="1" t="e">
        <f>#REF!</f>
        <v>#REF!</v>
      </c>
      <c r="S384" s="1" t="e">
        <f>""&amp;#REF!&amp;"  "&amp;#REF!&amp;"  "&amp;#REF!&amp;""</f>
        <v>#REF!</v>
      </c>
      <c r="T384" s="1" t="e">
        <f t="shared" si="19"/>
        <v>#REF!</v>
      </c>
    </row>
    <row r="385" spans="18:20">
      <c r="R385" s="1" t="e">
        <f>#REF!</f>
        <v>#REF!</v>
      </c>
      <c r="S385" s="1" t="e">
        <f>""&amp;#REF!&amp;"  "&amp;#REF!&amp;"  "&amp;#REF!&amp;""</f>
        <v>#REF!</v>
      </c>
      <c r="T385" s="1" t="e">
        <f t="shared" si="19"/>
        <v>#REF!</v>
      </c>
    </row>
    <row r="386" spans="18:20">
      <c r="R386" s="1" t="e">
        <f>#REF!</f>
        <v>#REF!</v>
      </c>
      <c r="S386" s="1" t="e">
        <f>""&amp;#REF!&amp;"  "&amp;#REF!&amp;"  "&amp;#REF!&amp;""</f>
        <v>#REF!</v>
      </c>
      <c r="T386" s="1" t="e">
        <f t="shared" si="19"/>
        <v>#REF!</v>
      </c>
    </row>
    <row r="387" spans="18:20">
      <c r="R387" s="1" t="e">
        <f>#REF!</f>
        <v>#REF!</v>
      </c>
      <c r="S387" s="1" t="e">
        <f>""&amp;#REF!&amp;"  "&amp;#REF!&amp;"  "&amp;#REF!&amp;""</f>
        <v>#REF!</v>
      </c>
      <c r="T387" s="1" t="e">
        <f t="shared" si="19"/>
        <v>#REF!</v>
      </c>
    </row>
    <row r="388" spans="18:20">
      <c r="R388" s="1" t="e">
        <f>#REF!</f>
        <v>#REF!</v>
      </c>
      <c r="S388" s="1" t="e">
        <f>""&amp;#REF!&amp;"  "&amp;#REF!&amp;"  "&amp;#REF!&amp;""</f>
        <v>#REF!</v>
      </c>
      <c r="T388" s="1" t="e">
        <f t="shared" si="19"/>
        <v>#REF!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171">
    <cfRule type="duplicateValues" dxfId="16" priority="3"/>
  </conditionalFormatting>
  <dataValidations count="4">
    <dataValidation type="list" imeMode="on" allowBlank="1" showInputMessage="1" showErrorMessage="1" sqref="P7:P95" xr:uid="{00000000-0002-0000-0A00-000000000000}">
      <formula1>$Z$7:$Z$69</formula1>
    </dataValidation>
    <dataValidation imeMode="on" allowBlank="1" showInputMessage="1" showErrorMessage="1" sqref="P96:P171 O7:O171 G7:K171" xr:uid="{00000000-0002-0000-0A00-000001000000}"/>
    <dataValidation imeMode="off" allowBlank="1" showInputMessage="1" showErrorMessage="1" sqref="L86 L126:L171 Q7:Q171 M7:N171" xr:uid="{00000000-0002-0000-0A00-000002000000}"/>
    <dataValidation type="list" imeMode="off" allowBlank="1" showInputMessage="1" showErrorMessage="1" sqref="L87:L125 L7:L85" xr:uid="{00000000-0002-0000-0A00-000003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1288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016D0201</v>
      </c>
      <c r="B7" s="5" t="s">
        <v>1289</v>
      </c>
      <c r="C7" s="21">
        <v>2</v>
      </c>
      <c r="D7" s="21">
        <v>1</v>
      </c>
      <c r="E7" s="6" t="s">
        <v>2</v>
      </c>
      <c r="F7" s="7" t="s">
        <v>19</v>
      </c>
      <c r="G7" s="6" t="s">
        <v>1290</v>
      </c>
      <c r="H7" s="6" t="s">
        <v>1294</v>
      </c>
      <c r="I7" s="11" t="s">
        <v>1291</v>
      </c>
      <c r="J7" s="6" t="s">
        <v>404</v>
      </c>
      <c r="K7" s="6" t="s">
        <v>1292</v>
      </c>
      <c r="L7" s="12" t="s">
        <v>55</v>
      </c>
      <c r="M7" s="13"/>
      <c r="N7" s="14"/>
      <c r="O7" s="7"/>
      <c r="P7" s="6" t="s">
        <v>1293</v>
      </c>
      <c r="Q7" s="63">
        <f>IF(P7="","",VLOOKUP(P7,$Z$7:$AA$71,2,FALSE))</f>
        <v>16</v>
      </c>
      <c r="R7" s="1" t="str">
        <f>A7</f>
        <v>016D0201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016D0202</v>
      </c>
      <c r="B8" s="5" t="s">
        <v>1289</v>
      </c>
      <c r="C8" s="21">
        <v>2</v>
      </c>
      <c r="D8" s="21">
        <v>2</v>
      </c>
      <c r="E8" s="6" t="s">
        <v>2</v>
      </c>
      <c r="F8" s="7" t="s">
        <v>19</v>
      </c>
      <c r="G8" s="6" t="s">
        <v>1297</v>
      </c>
      <c r="H8" s="6" t="s">
        <v>1295</v>
      </c>
      <c r="I8" s="6" t="s">
        <v>1296</v>
      </c>
      <c r="J8" s="6" t="s">
        <v>494</v>
      </c>
      <c r="K8" s="6" t="s">
        <v>1298</v>
      </c>
      <c r="L8" s="12" t="s">
        <v>55</v>
      </c>
      <c r="M8" s="13"/>
      <c r="N8" s="14"/>
      <c r="O8" s="7"/>
      <c r="P8" s="6" t="s">
        <v>1293</v>
      </c>
      <c r="Q8" s="63">
        <f t="shared" ref="Q8:Q25" si="1">IF(P8="","",VLOOKUP(P8,$Z$7:$AA$71,2,FALSE))</f>
        <v>16</v>
      </c>
      <c r="R8" s="1" t="str">
        <f t="shared" ref="R8:R60" si="2">A8</f>
        <v>016D0202</v>
      </c>
      <c r="S8" s="1" t="str">
        <f t="shared" ref="S8:S60" si="3">""&amp;L8&amp;"  "&amp;M8&amp;"  "&amp;N8&amp;""</f>
        <v xml:space="preserve">指定承認    </v>
      </c>
      <c r="T8" s="1" t="str">
        <f t="shared" ref="T8:T60" si="4">S8</f>
        <v xml:space="preserve">指定承認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016D0203</v>
      </c>
      <c r="B9" s="5" t="s">
        <v>1289</v>
      </c>
      <c r="C9" s="21">
        <v>2</v>
      </c>
      <c r="D9" s="21">
        <v>3</v>
      </c>
      <c r="E9" s="6" t="s">
        <v>2</v>
      </c>
      <c r="F9" s="7" t="s">
        <v>19</v>
      </c>
      <c r="G9" s="6" t="s">
        <v>1299</v>
      </c>
      <c r="H9" s="6" t="s">
        <v>1304</v>
      </c>
      <c r="I9" s="6" t="s">
        <v>1296</v>
      </c>
      <c r="J9" s="6" t="s">
        <v>494</v>
      </c>
      <c r="K9" s="6" t="s">
        <v>1298</v>
      </c>
      <c r="L9" s="12" t="s">
        <v>55</v>
      </c>
      <c r="M9" s="13"/>
      <c r="N9" s="14"/>
      <c r="O9" s="7"/>
      <c r="P9" s="6" t="s">
        <v>1293</v>
      </c>
      <c r="Q9" s="63">
        <f t="shared" si="1"/>
        <v>16</v>
      </c>
      <c r="R9" s="1" t="str">
        <f t="shared" si="2"/>
        <v>016D0203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016D0204</v>
      </c>
      <c r="B10" s="5" t="s">
        <v>1289</v>
      </c>
      <c r="C10" s="21">
        <v>2</v>
      </c>
      <c r="D10" s="21">
        <v>4</v>
      </c>
      <c r="E10" s="6" t="s">
        <v>2</v>
      </c>
      <c r="F10" s="7" t="s">
        <v>19</v>
      </c>
      <c r="G10" s="6" t="s">
        <v>1300</v>
      </c>
      <c r="H10" s="6" t="s">
        <v>1301</v>
      </c>
      <c r="I10" s="6" t="s">
        <v>1296</v>
      </c>
      <c r="J10" s="6" t="s">
        <v>494</v>
      </c>
      <c r="K10" s="6" t="s">
        <v>1298</v>
      </c>
      <c r="L10" s="12" t="s">
        <v>55</v>
      </c>
      <c r="M10" s="13"/>
      <c r="N10" s="14"/>
      <c r="O10" s="7"/>
      <c r="P10" s="6" t="s">
        <v>1293</v>
      </c>
      <c r="Q10" s="63">
        <f t="shared" si="1"/>
        <v>16</v>
      </c>
      <c r="R10" s="1" t="str">
        <f t="shared" si="2"/>
        <v>016D0204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016D0205</v>
      </c>
      <c r="B11" s="5" t="s">
        <v>1289</v>
      </c>
      <c r="C11" s="21">
        <v>2</v>
      </c>
      <c r="D11" s="21">
        <v>5</v>
      </c>
      <c r="E11" s="6" t="s">
        <v>2</v>
      </c>
      <c r="F11" s="7" t="s">
        <v>19</v>
      </c>
      <c r="G11" s="6" t="s">
        <v>1302</v>
      </c>
      <c r="H11" s="6" t="s">
        <v>1303</v>
      </c>
      <c r="I11" s="6" t="s">
        <v>1296</v>
      </c>
      <c r="J11" s="6" t="s">
        <v>494</v>
      </c>
      <c r="K11" s="6" t="s">
        <v>1298</v>
      </c>
      <c r="L11" s="12" t="s">
        <v>55</v>
      </c>
      <c r="M11" s="13"/>
      <c r="N11" s="14"/>
      <c r="O11" s="7"/>
      <c r="P11" s="6" t="s">
        <v>1293</v>
      </c>
      <c r="Q11" s="63">
        <f t="shared" si="1"/>
        <v>16</v>
      </c>
      <c r="R11" s="1" t="str">
        <f t="shared" si="2"/>
        <v>016D0205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/>
      </c>
      <c r="B12" s="5"/>
      <c r="C12" s="21"/>
      <c r="D12" s="21"/>
      <c r="E12" s="6"/>
      <c r="F12" s="7"/>
      <c r="G12" s="6"/>
      <c r="H12" s="6"/>
      <c r="I12" s="6"/>
      <c r="J12" s="6"/>
      <c r="K12" s="6"/>
      <c r="L12" s="12"/>
      <c r="M12" s="13"/>
      <c r="N12" s="14"/>
      <c r="O12" s="7"/>
      <c r="P12" s="6"/>
      <c r="Q12" s="63" t="str">
        <f t="shared" si="1"/>
        <v/>
      </c>
      <c r="R12" s="1" t="str">
        <f t="shared" si="2"/>
        <v/>
      </c>
      <c r="S12" s="1" t="str">
        <f t="shared" si="3"/>
        <v xml:space="preserve">    </v>
      </c>
      <c r="T12" s="1" t="str">
        <f t="shared" si="4"/>
        <v xml:space="preserve">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016D0301</v>
      </c>
      <c r="B13" s="5" t="s">
        <v>1339</v>
      </c>
      <c r="C13" s="21">
        <v>3</v>
      </c>
      <c r="D13" s="21">
        <v>1</v>
      </c>
      <c r="E13" s="6" t="s">
        <v>1340</v>
      </c>
      <c r="F13" s="7" t="s">
        <v>1341</v>
      </c>
      <c r="G13" s="6" t="s">
        <v>1343</v>
      </c>
      <c r="H13" s="6" t="s">
        <v>1342</v>
      </c>
      <c r="I13" s="6" t="s">
        <v>1344</v>
      </c>
      <c r="J13" s="6" t="s">
        <v>1427</v>
      </c>
      <c r="K13" s="6" t="s">
        <v>107</v>
      </c>
      <c r="L13" s="12" t="s">
        <v>55</v>
      </c>
      <c r="M13" s="13"/>
      <c r="N13" s="14"/>
      <c r="O13" s="7"/>
      <c r="P13" s="6" t="s">
        <v>1293</v>
      </c>
      <c r="Q13" s="63">
        <f t="shared" si="1"/>
        <v>16</v>
      </c>
      <c r="R13" s="1" t="str">
        <f t="shared" si="2"/>
        <v>016D0301</v>
      </c>
      <c r="S13" s="1" t="str">
        <f t="shared" si="3"/>
        <v xml:space="preserve">指定承認    </v>
      </c>
      <c r="T13" s="1" t="str">
        <f t="shared" si="4"/>
        <v xml:space="preserve">指定承認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016D0302</v>
      </c>
      <c r="B14" s="5" t="s">
        <v>1339</v>
      </c>
      <c r="C14" s="21">
        <v>3</v>
      </c>
      <c r="D14" s="21">
        <v>2</v>
      </c>
      <c r="E14" s="6" t="s">
        <v>1340</v>
      </c>
      <c r="F14" s="7" t="s">
        <v>1341</v>
      </c>
      <c r="G14" s="6" t="s">
        <v>1345</v>
      </c>
      <c r="H14" s="6" t="s">
        <v>1346</v>
      </c>
      <c r="I14" s="6" t="s">
        <v>1347</v>
      </c>
      <c r="J14" s="6"/>
      <c r="K14" s="6" t="s">
        <v>107</v>
      </c>
      <c r="L14" s="12" t="s">
        <v>55</v>
      </c>
      <c r="M14" s="13"/>
      <c r="N14" s="14"/>
      <c r="O14" s="7"/>
      <c r="P14" s="6" t="s">
        <v>1293</v>
      </c>
      <c r="Q14" s="63">
        <f t="shared" si="1"/>
        <v>16</v>
      </c>
      <c r="R14" s="1" t="str">
        <f t="shared" si="2"/>
        <v>016D0302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6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016D0303</v>
      </c>
      <c r="B16" s="5" t="s">
        <v>1339</v>
      </c>
      <c r="C16" s="21">
        <v>3</v>
      </c>
      <c r="D16" s="21">
        <v>3</v>
      </c>
      <c r="E16" s="6" t="s">
        <v>1340</v>
      </c>
      <c r="F16" s="7" t="s">
        <v>1341</v>
      </c>
      <c r="G16" s="6" t="s">
        <v>1348</v>
      </c>
      <c r="H16" s="6" t="s">
        <v>1349</v>
      </c>
      <c r="I16" s="6" t="s">
        <v>2098</v>
      </c>
      <c r="J16" s="6" t="s">
        <v>558</v>
      </c>
      <c r="K16" s="6" t="s">
        <v>1360</v>
      </c>
      <c r="L16" s="12" t="s">
        <v>55</v>
      </c>
      <c r="M16" s="13"/>
      <c r="N16" s="14"/>
      <c r="O16" s="7"/>
      <c r="P16" s="6" t="s">
        <v>1293</v>
      </c>
      <c r="Q16" s="63">
        <f t="shared" si="1"/>
        <v>16</v>
      </c>
      <c r="R16" s="1" t="str">
        <f t="shared" si="2"/>
        <v>016D0303</v>
      </c>
      <c r="S16" s="1" t="str">
        <f t="shared" si="3"/>
        <v xml:space="preserve">指定承認    </v>
      </c>
      <c r="T16" s="1" t="str">
        <f t="shared" si="4"/>
        <v xml:space="preserve">指定承認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016D0304</v>
      </c>
      <c r="B17" s="5" t="s">
        <v>1339</v>
      </c>
      <c r="C17" s="21">
        <v>3</v>
      </c>
      <c r="D17" s="21">
        <v>4</v>
      </c>
      <c r="E17" s="6" t="s">
        <v>1340</v>
      </c>
      <c r="F17" s="7" t="s">
        <v>1341</v>
      </c>
      <c r="G17" s="6" t="s">
        <v>1348</v>
      </c>
      <c r="H17" s="6" t="s">
        <v>1352</v>
      </c>
      <c r="I17" s="6" t="s">
        <v>2099</v>
      </c>
      <c r="J17" s="6" t="s">
        <v>558</v>
      </c>
      <c r="K17" s="6" t="s">
        <v>1360</v>
      </c>
      <c r="L17" s="12" t="s">
        <v>55</v>
      </c>
      <c r="M17" s="13"/>
      <c r="N17" s="14"/>
      <c r="O17" s="7"/>
      <c r="P17" s="6" t="s">
        <v>1293</v>
      </c>
      <c r="Q17" s="63">
        <f t="shared" si="1"/>
        <v>16</v>
      </c>
      <c r="R17" s="1" t="str">
        <f t="shared" si="2"/>
        <v>016D0304</v>
      </c>
      <c r="S17" s="1" t="str">
        <f t="shared" si="3"/>
        <v xml:space="preserve">指定承認    </v>
      </c>
      <c r="T17" s="1" t="str">
        <f t="shared" si="4"/>
        <v xml:space="preserve">指定承認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016D0305</v>
      </c>
      <c r="B18" s="5" t="s">
        <v>1339</v>
      </c>
      <c r="C18" s="21">
        <v>3</v>
      </c>
      <c r="D18" s="21">
        <v>5</v>
      </c>
      <c r="E18" s="6" t="s">
        <v>1340</v>
      </c>
      <c r="F18" s="7" t="s">
        <v>1341</v>
      </c>
      <c r="G18" s="6" t="s">
        <v>1404</v>
      </c>
      <c r="H18" s="6" t="s">
        <v>1350</v>
      </c>
      <c r="I18" s="6" t="s">
        <v>1351</v>
      </c>
      <c r="J18" s="6" t="s">
        <v>558</v>
      </c>
      <c r="K18" s="6" t="s">
        <v>1360</v>
      </c>
      <c r="L18" s="12" t="s">
        <v>55</v>
      </c>
      <c r="M18" s="13"/>
      <c r="N18" s="14"/>
      <c r="O18" s="7"/>
      <c r="P18" s="6" t="s">
        <v>1293</v>
      </c>
      <c r="Q18" s="63">
        <f t="shared" si="1"/>
        <v>16</v>
      </c>
      <c r="R18" s="1" t="str">
        <f t="shared" si="2"/>
        <v>016D0305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016D0306</v>
      </c>
      <c r="B19" s="5" t="s">
        <v>1339</v>
      </c>
      <c r="C19" s="21">
        <v>3</v>
      </c>
      <c r="D19" s="21">
        <v>6</v>
      </c>
      <c r="E19" s="6" t="s">
        <v>1340</v>
      </c>
      <c r="F19" s="7" t="s">
        <v>1341</v>
      </c>
      <c r="G19" s="6" t="s">
        <v>1392</v>
      </c>
      <c r="H19" s="6" t="s">
        <v>1393</v>
      </c>
      <c r="I19" s="6" t="s">
        <v>1394</v>
      </c>
      <c r="J19" s="6" t="s">
        <v>558</v>
      </c>
      <c r="K19" s="6" t="s">
        <v>1360</v>
      </c>
      <c r="L19" s="12" t="s">
        <v>55</v>
      </c>
      <c r="M19" s="13"/>
      <c r="N19" s="14"/>
      <c r="O19" s="7"/>
      <c r="P19" s="6" t="s">
        <v>1293</v>
      </c>
      <c r="Q19" s="63">
        <f t="shared" si="1"/>
        <v>16</v>
      </c>
      <c r="R19" s="1" t="str">
        <f t="shared" si="2"/>
        <v>016D0306</v>
      </c>
      <c r="S19" s="1" t="str">
        <f t="shared" si="3"/>
        <v xml:space="preserve">指定承認    </v>
      </c>
      <c r="T19" s="1" t="str">
        <f t="shared" si="4"/>
        <v xml:space="preserve">指定承認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016D0307</v>
      </c>
      <c r="B20" s="5" t="s">
        <v>1339</v>
      </c>
      <c r="C20" s="21">
        <v>3</v>
      </c>
      <c r="D20" s="21">
        <v>7</v>
      </c>
      <c r="E20" s="6" t="s">
        <v>1340</v>
      </c>
      <c r="F20" s="7" t="s">
        <v>1341</v>
      </c>
      <c r="G20" s="6" t="s">
        <v>1392</v>
      </c>
      <c r="H20" s="6" t="s">
        <v>1395</v>
      </c>
      <c r="I20" s="6" t="s">
        <v>1394</v>
      </c>
      <c r="J20" s="6" t="s">
        <v>558</v>
      </c>
      <c r="K20" s="6" t="s">
        <v>1360</v>
      </c>
      <c r="L20" s="12" t="s">
        <v>55</v>
      </c>
      <c r="M20" s="13"/>
      <c r="N20" s="14"/>
      <c r="O20" s="7"/>
      <c r="P20" s="6" t="s">
        <v>1293</v>
      </c>
      <c r="Q20" s="63">
        <f t="shared" si="1"/>
        <v>16</v>
      </c>
      <c r="R20" s="1" t="str">
        <f t="shared" si="2"/>
        <v>016D0307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016D0308</v>
      </c>
      <c r="B21" s="5" t="s">
        <v>1339</v>
      </c>
      <c r="C21" s="21">
        <v>3</v>
      </c>
      <c r="D21" s="21">
        <v>8</v>
      </c>
      <c r="E21" s="6" t="s">
        <v>1340</v>
      </c>
      <c r="F21" s="7" t="s">
        <v>1341</v>
      </c>
      <c r="G21" s="6" t="s">
        <v>1396</v>
      </c>
      <c r="H21" s="6" t="s">
        <v>1397</v>
      </c>
      <c r="I21" s="6" t="s">
        <v>1398</v>
      </c>
      <c r="J21" s="6" t="s">
        <v>558</v>
      </c>
      <c r="K21" s="6" t="s">
        <v>1360</v>
      </c>
      <c r="L21" s="12" t="s">
        <v>55</v>
      </c>
      <c r="M21" s="13"/>
      <c r="N21" s="14"/>
      <c r="O21" s="7"/>
      <c r="P21" s="6" t="s">
        <v>1293</v>
      </c>
      <c r="Q21" s="63">
        <f t="shared" si="1"/>
        <v>16</v>
      </c>
      <c r="R21" s="1" t="str">
        <f t="shared" si="2"/>
        <v>016D0308</v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016D0309</v>
      </c>
      <c r="B22" s="5" t="s">
        <v>1339</v>
      </c>
      <c r="C22" s="21">
        <v>3</v>
      </c>
      <c r="D22" s="21">
        <v>9</v>
      </c>
      <c r="E22" s="6" t="s">
        <v>1340</v>
      </c>
      <c r="F22" s="7" t="s">
        <v>1341</v>
      </c>
      <c r="G22" s="6" t="s">
        <v>1354</v>
      </c>
      <c r="H22" s="6" t="s">
        <v>1355</v>
      </c>
      <c r="I22" s="6" t="s">
        <v>2100</v>
      </c>
      <c r="J22" s="6" t="s">
        <v>558</v>
      </c>
      <c r="K22" s="6" t="s">
        <v>1360</v>
      </c>
      <c r="L22" s="12" t="s">
        <v>788</v>
      </c>
      <c r="M22" s="13" t="s">
        <v>1356</v>
      </c>
      <c r="N22" s="14">
        <v>30</v>
      </c>
      <c r="O22" s="7"/>
      <c r="P22" s="6" t="s">
        <v>1293</v>
      </c>
      <c r="Q22" s="63">
        <f t="shared" si="1"/>
        <v>16</v>
      </c>
      <c r="R22" s="1" t="str">
        <f t="shared" si="2"/>
        <v>016D0309</v>
      </c>
      <c r="S22" s="1" t="str">
        <f t="shared" si="3"/>
        <v>PTC  G  30</v>
      </c>
      <c r="T22" s="1" t="str">
        <f t="shared" si="4"/>
        <v>PTC  G  30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016D0310</v>
      </c>
      <c r="B23" s="5" t="s">
        <v>1339</v>
      </c>
      <c r="C23" s="21">
        <v>3</v>
      </c>
      <c r="D23" s="21">
        <v>10</v>
      </c>
      <c r="E23" s="6" t="s">
        <v>1340</v>
      </c>
      <c r="F23" s="7" t="s">
        <v>1341</v>
      </c>
      <c r="G23" s="6" t="s">
        <v>1405</v>
      </c>
      <c r="H23" s="6" t="s">
        <v>1357</v>
      </c>
      <c r="I23" s="6" t="s">
        <v>1367</v>
      </c>
      <c r="J23" s="6" t="s">
        <v>558</v>
      </c>
      <c r="K23" s="6" t="s">
        <v>1360</v>
      </c>
      <c r="L23" s="12" t="s">
        <v>55</v>
      </c>
      <c r="M23" s="13"/>
      <c r="N23" s="14"/>
      <c r="O23" s="7"/>
      <c r="P23" s="6" t="s">
        <v>1293</v>
      </c>
      <c r="Q23" s="63">
        <f t="shared" si="1"/>
        <v>16</v>
      </c>
      <c r="R23" s="1" t="str">
        <f t="shared" si="2"/>
        <v>016D0310</v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6"/>
      <c r="J24" s="6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016P0201</v>
      </c>
      <c r="B25" s="5" t="s">
        <v>1361</v>
      </c>
      <c r="C25" s="21">
        <v>2</v>
      </c>
      <c r="D25" s="21">
        <v>1</v>
      </c>
      <c r="E25" s="6" t="s">
        <v>598</v>
      </c>
      <c r="F25" s="7" t="s">
        <v>19</v>
      </c>
      <c r="G25" s="6" t="s">
        <v>1370</v>
      </c>
      <c r="H25" s="6" t="s">
        <v>1371</v>
      </c>
      <c r="I25" s="6" t="s">
        <v>1353</v>
      </c>
      <c r="J25" s="6" t="s">
        <v>558</v>
      </c>
      <c r="K25" s="6" t="s">
        <v>1374</v>
      </c>
      <c r="L25" s="12" t="s">
        <v>788</v>
      </c>
      <c r="M25" s="13" t="s">
        <v>1356</v>
      </c>
      <c r="N25" s="14">
        <v>30</v>
      </c>
      <c r="O25" s="7"/>
      <c r="P25" s="6" t="s">
        <v>1293</v>
      </c>
      <c r="Q25" s="63">
        <f t="shared" si="1"/>
        <v>16</v>
      </c>
      <c r="R25" s="1" t="str">
        <f t="shared" si="2"/>
        <v>016P0201</v>
      </c>
      <c r="S25" s="1" t="str">
        <f t="shared" si="3"/>
        <v>PTC  G  30</v>
      </c>
      <c r="T25" s="1" t="str">
        <f t="shared" si="4"/>
        <v>PTC  G  30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016P0202</v>
      </c>
      <c r="B26" s="5" t="s">
        <v>1361</v>
      </c>
      <c r="C26" s="21">
        <v>2</v>
      </c>
      <c r="D26" s="21">
        <v>2</v>
      </c>
      <c r="E26" s="6" t="s">
        <v>598</v>
      </c>
      <c r="F26" s="7" t="s">
        <v>19</v>
      </c>
      <c r="G26" s="6" t="s">
        <v>1372</v>
      </c>
      <c r="H26" s="6" t="s">
        <v>1373</v>
      </c>
      <c r="I26" s="6" t="s">
        <v>1351</v>
      </c>
      <c r="J26" s="6" t="s">
        <v>558</v>
      </c>
      <c r="K26" s="6" t="s">
        <v>1374</v>
      </c>
      <c r="L26" s="12" t="s">
        <v>55</v>
      </c>
      <c r="M26" s="13"/>
      <c r="N26" s="14"/>
      <c r="O26" s="7"/>
      <c r="P26" s="6" t="s">
        <v>1293</v>
      </c>
      <c r="Q26" s="63">
        <f t="shared" ref="Q26:Q89" si="5">IF(P26="","",VLOOKUP(P26,$Z$7:$AA$68,2,FALSE))</f>
        <v>16</v>
      </c>
      <c r="R26" s="1" t="str">
        <f t="shared" si="2"/>
        <v>016P0202</v>
      </c>
      <c r="S26" s="1" t="str">
        <f t="shared" si="3"/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016P0203</v>
      </c>
      <c r="B27" s="5" t="s">
        <v>1361</v>
      </c>
      <c r="C27" s="21">
        <v>2</v>
      </c>
      <c r="D27" s="21">
        <v>3</v>
      </c>
      <c r="E27" s="6" t="s">
        <v>598</v>
      </c>
      <c r="F27" s="7" t="s">
        <v>19</v>
      </c>
      <c r="G27" s="6" t="s">
        <v>1375</v>
      </c>
      <c r="H27" s="6" t="s">
        <v>1376</v>
      </c>
      <c r="I27" s="6" t="s">
        <v>1377</v>
      </c>
      <c r="J27" s="6" t="s">
        <v>558</v>
      </c>
      <c r="K27" s="6" t="s">
        <v>1360</v>
      </c>
      <c r="L27" s="12" t="s">
        <v>788</v>
      </c>
      <c r="M27" s="13" t="s">
        <v>1356</v>
      </c>
      <c r="N27" s="14">
        <v>30</v>
      </c>
      <c r="O27" s="7"/>
      <c r="P27" s="6" t="s">
        <v>1293</v>
      </c>
      <c r="Q27" s="63">
        <f t="shared" si="5"/>
        <v>16</v>
      </c>
      <c r="R27" s="1" t="str">
        <f t="shared" si="2"/>
        <v>016P0203</v>
      </c>
      <c r="S27" s="1" t="str">
        <f t="shared" si="3"/>
        <v>PTC  G  30</v>
      </c>
      <c r="T27" s="1" t="str">
        <f t="shared" si="4"/>
        <v>PTC  G  30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016P0204</v>
      </c>
      <c r="B28" s="5" t="s">
        <v>1361</v>
      </c>
      <c r="C28" s="21">
        <v>2</v>
      </c>
      <c r="D28" s="21">
        <v>4</v>
      </c>
      <c r="E28" s="6" t="s">
        <v>598</v>
      </c>
      <c r="F28" s="7" t="s">
        <v>19</v>
      </c>
      <c r="G28" s="6" t="s">
        <v>1378</v>
      </c>
      <c r="H28" s="6" t="s">
        <v>1379</v>
      </c>
      <c r="I28" s="6" t="s">
        <v>1380</v>
      </c>
      <c r="J28" s="6" t="s">
        <v>558</v>
      </c>
      <c r="K28" s="6" t="s">
        <v>1360</v>
      </c>
      <c r="L28" s="12" t="s">
        <v>788</v>
      </c>
      <c r="M28" s="13" t="s">
        <v>1356</v>
      </c>
      <c r="N28" s="14">
        <v>30</v>
      </c>
      <c r="O28" s="7"/>
      <c r="P28" s="6" t="s">
        <v>1293</v>
      </c>
      <c r="Q28" s="63">
        <f t="shared" si="5"/>
        <v>16</v>
      </c>
      <c r="R28" s="1" t="str">
        <f t="shared" si="2"/>
        <v>016P0204</v>
      </c>
      <c r="S28" s="1" t="str">
        <f t="shared" si="3"/>
        <v>PTC  G  30</v>
      </c>
      <c r="T28" s="1" t="str">
        <f t="shared" si="4"/>
        <v>PTC  G  30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016P0205</v>
      </c>
      <c r="B29" s="5" t="s">
        <v>1361</v>
      </c>
      <c r="C29" s="21">
        <v>2</v>
      </c>
      <c r="D29" s="21">
        <v>5</v>
      </c>
      <c r="E29" s="6" t="s">
        <v>598</v>
      </c>
      <c r="F29" s="7" t="s">
        <v>19</v>
      </c>
      <c r="G29" s="6" t="s">
        <v>1410</v>
      </c>
      <c r="H29" s="6" t="s">
        <v>1381</v>
      </c>
      <c r="I29" s="6" t="s">
        <v>1364</v>
      </c>
      <c r="J29" s="6" t="s">
        <v>558</v>
      </c>
      <c r="K29" s="6" t="s">
        <v>1360</v>
      </c>
      <c r="L29" s="12" t="s">
        <v>788</v>
      </c>
      <c r="M29" s="13" t="s">
        <v>1356</v>
      </c>
      <c r="N29" s="14">
        <v>30</v>
      </c>
      <c r="O29" s="7"/>
      <c r="P29" s="6" t="s">
        <v>1293</v>
      </c>
      <c r="Q29" s="63">
        <f t="shared" si="5"/>
        <v>16</v>
      </c>
      <c r="R29" s="1" t="str">
        <f t="shared" si="2"/>
        <v>016P0205</v>
      </c>
      <c r="S29" s="1" t="str">
        <f t="shared" si="3"/>
        <v>PTC  G  30</v>
      </c>
      <c r="T29" s="1" t="str">
        <f t="shared" si="4"/>
        <v>PTC  G  30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016P0206</v>
      </c>
      <c r="B30" s="5" t="s">
        <v>1361</v>
      </c>
      <c r="C30" s="21">
        <v>2</v>
      </c>
      <c r="D30" s="21">
        <v>6</v>
      </c>
      <c r="E30" s="6" t="s">
        <v>598</v>
      </c>
      <c r="F30" s="7" t="s">
        <v>19</v>
      </c>
      <c r="G30" s="6" t="s">
        <v>1411</v>
      </c>
      <c r="H30" s="6" t="s">
        <v>1381</v>
      </c>
      <c r="I30" s="6" t="s">
        <v>1364</v>
      </c>
      <c r="J30" s="6" t="s">
        <v>558</v>
      </c>
      <c r="K30" s="6" t="s">
        <v>1360</v>
      </c>
      <c r="L30" s="12" t="s">
        <v>788</v>
      </c>
      <c r="M30" s="13" t="s">
        <v>1356</v>
      </c>
      <c r="N30" s="14">
        <v>30</v>
      </c>
      <c r="O30" s="7"/>
      <c r="P30" s="6" t="s">
        <v>1293</v>
      </c>
      <c r="Q30" s="63">
        <f t="shared" si="5"/>
        <v>16</v>
      </c>
      <c r="R30" s="1" t="str">
        <f t="shared" si="2"/>
        <v>016P0206</v>
      </c>
      <c r="S30" s="1" t="str">
        <f t="shared" si="3"/>
        <v>PTC  G  30</v>
      </c>
      <c r="T30" s="1" t="str">
        <f t="shared" si="4"/>
        <v>PTC  G  30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016P0207</v>
      </c>
      <c r="B31" s="5" t="s">
        <v>1361</v>
      </c>
      <c r="C31" s="21">
        <v>2</v>
      </c>
      <c r="D31" s="21">
        <v>7</v>
      </c>
      <c r="E31" s="6" t="s">
        <v>598</v>
      </c>
      <c r="F31" s="7" t="s">
        <v>19</v>
      </c>
      <c r="G31" s="6" t="s">
        <v>1412</v>
      </c>
      <c r="H31" s="6" t="s">
        <v>1381</v>
      </c>
      <c r="I31" s="6" t="s">
        <v>1364</v>
      </c>
      <c r="J31" s="6" t="s">
        <v>558</v>
      </c>
      <c r="K31" s="6" t="s">
        <v>1360</v>
      </c>
      <c r="L31" s="12" t="s">
        <v>788</v>
      </c>
      <c r="M31" s="13" t="s">
        <v>1356</v>
      </c>
      <c r="N31" s="14">
        <v>30</v>
      </c>
      <c r="O31" s="7"/>
      <c r="P31" s="6" t="s">
        <v>1293</v>
      </c>
      <c r="Q31" s="63">
        <f t="shared" si="5"/>
        <v>16</v>
      </c>
      <c r="R31" s="1" t="str">
        <f t="shared" si="2"/>
        <v>016P0207</v>
      </c>
      <c r="S31" s="1" t="str">
        <f t="shared" si="3"/>
        <v>PTC  G  30</v>
      </c>
      <c r="T31" s="1" t="str">
        <f t="shared" si="4"/>
        <v>PTC  G  30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016P0208</v>
      </c>
      <c r="B32" s="5" t="s">
        <v>1361</v>
      </c>
      <c r="C32" s="21">
        <v>2</v>
      </c>
      <c r="D32" s="21">
        <v>8</v>
      </c>
      <c r="E32" s="6" t="s">
        <v>598</v>
      </c>
      <c r="F32" s="7" t="s">
        <v>19</v>
      </c>
      <c r="G32" s="6" t="s">
        <v>1413</v>
      </c>
      <c r="H32" s="6" t="s">
        <v>1381</v>
      </c>
      <c r="I32" s="6" t="s">
        <v>1364</v>
      </c>
      <c r="J32" s="6" t="s">
        <v>558</v>
      </c>
      <c r="K32" s="6" t="s">
        <v>1360</v>
      </c>
      <c r="L32" s="12" t="s">
        <v>788</v>
      </c>
      <c r="M32" s="13" t="s">
        <v>1356</v>
      </c>
      <c r="N32" s="14">
        <v>30</v>
      </c>
      <c r="O32" s="7"/>
      <c r="P32" s="6" t="s">
        <v>1293</v>
      </c>
      <c r="Q32" s="63">
        <f t="shared" si="5"/>
        <v>16</v>
      </c>
      <c r="R32" s="1" t="str">
        <f t="shared" si="2"/>
        <v>016P0208</v>
      </c>
      <c r="S32" s="1" t="str">
        <f t="shared" si="3"/>
        <v>PTC  G  30</v>
      </c>
      <c r="T32" s="1" t="str">
        <f t="shared" si="4"/>
        <v>PTC  G  30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6"/>
      <c r="K33" s="6"/>
      <c r="L33" s="12"/>
      <c r="M33" s="13"/>
      <c r="N33" s="14"/>
      <c r="O33" s="7"/>
      <c r="P33" s="6"/>
      <c r="Q33" s="63" t="str">
        <f t="shared" si="5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016P0301</v>
      </c>
      <c r="B34" s="5" t="s">
        <v>1361</v>
      </c>
      <c r="C34" s="21">
        <v>3</v>
      </c>
      <c r="D34" s="21">
        <v>1</v>
      </c>
      <c r="E34" s="6" t="s">
        <v>598</v>
      </c>
      <c r="F34" s="7" t="s">
        <v>19</v>
      </c>
      <c r="G34" s="6" t="s">
        <v>1362</v>
      </c>
      <c r="H34" s="6" t="s">
        <v>1363</v>
      </c>
      <c r="I34" s="6" t="s">
        <v>1364</v>
      </c>
      <c r="J34" s="6" t="s">
        <v>558</v>
      </c>
      <c r="K34" s="6" t="s">
        <v>1360</v>
      </c>
      <c r="L34" s="12" t="s">
        <v>788</v>
      </c>
      <c r="M34" s="13" t="s">
        <v>1356</v>
      </c>
      <c r="N34" s="14">
        <v>30</v>
      </c>
      <c r="O34" s="7"/>
      <c r="P34" s="6" t="s">
        <v>1293</v>
      </c>
      <c r="Q34" s="63">
        <f t="shared" si="5"/>
        <v>16</v>
      </c>
      <c r="R34" s="1" t="str">
        <f t="shared" si="2"/>
        <v>016P0301</v>
      </c>
      <c r="S34" s="1" t="str">
        <f t="shared" si="3"/>
        <v>PTC  G  30</v>
      </c>
      <c r="T34" s="1" t="str">
        <f t="shared" si="4"/>
        <v>PTC  G  30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016P0302</v>
      </c>
      <c r="B35" s="5" t="s">
        <v>1361</v>
      </c>
      <c r="C35" s="21">
        <v>3</v>
      </c>
      <c r="D35" s="21">
        <v>2</v>
      </c>
      <c r="E35" s="6" t="s">
        <v>598</v>
      </c>
      <c r="F35" s="7" t="s">
        <v>1341</v>
      </c>
      <c r="G35" s="6" t="s">
        <v>1365</v>
      </c>
      <c r="H35" s="6" t="s">
        <v>1366</v>
      </c>
      <c r="I35" s="6" t="s">
        <v>1364</v>
      </c>
      <c r="J35" s="6" t="s">
        <v>558</v>
      </c>
      <c r="K35" s="6" t="s">
        <v>1360</v>
      </c>
      <c r="L35" s="12" t="s">
        <v>788</v>
      </c>
      <c r="M35" s="13" t="s">
        <v>1356</v>
      </c>
      <c r="N35" s="14">
        <v>30</v>
      </c>
      <c r="O35" s="7"/>
      <c r="P35" s="6" t="s">
        <v>1293</v>
      </c>
      <c r="Q35" s="63">
        <f t="shared" si="5"/>
        <v>16</v>
      </c>
      <c r="R35" s="1" t="str">
        <f t="shared" si="2"/>
        <v>016P0302</v>
      </c>
      <c r="S35" s="1" t="str">
        <f t="shared" si="3"/>
        <v>PTC  G  30</v>
      </c>
      <c r="T35" s="1" t="str">
        <f t="shared" si="4"/>
        <v>PTC  G  30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016P0304</v>
      </c>
      <c r="B36" s="5" t="s">
        <v>1361</v>
      </c>
      <c r="C36" s="21">
        <v>3</v>
      </c>
      <c r="D36" s="21">
        <v>4</v>
      </c>
      <c r="E36" s="6" t="s">
        <v>598</v>
      </c>
      <c r="F36" s="7" t="s">
        <v>1341</v>
      </c>
      <c r="G36" s="6" t="s">
        <v>1368</v>
      </c>
      <c r="H36" s="6" t="s">
        <v>1369</v>
      </c>
      <c r="I36" s="6" t="s">
        <v>1367</v>
      </c>
      <c r="J36" s="6" t="s">
        <v>558</v>
      </c>
      <c r="K36" s="6" t="s">
        <v>1360</v>
      </c>
      <c r="L36" s="12" t="s">
        <v>55</v>
      </c>
      <c r="M36" s="13"/>
      <c r="N36" s="14"/>
      <c r="O36" s="7"/>
      <c r="P36" s="6" t="s">
        <v>1293</v>
      </c>
      <c r="Q36" s="63">
        <f t="shared" si="5"/>
        <v>16</v>
      </c>
      <c r="R36" s="1" t="str">
        <f t="shared" si="2"/>
        <v>016P0304</v>
      </c>
      <c r="S36" s="1" t="str">
        <f t="shared" si="3"/>
        <v xml:space="preserve">指定承認    </v>
      </c>
      <c r="T36" s="1" t="str">
        <f t="shared" si="4"/>
        <v xml:space="preserve">指定承認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016P0305</v>
      </c>
      <c r="B37" s="5" t="s">
        <v>1361</v>
      </c>
      <c r="C37" s="21">
        <v>3</v>
      </c>
      <c r="D37" s="21">
        <v>5</v>
      </c>
      <c r="E37" s="6" t="s">
        <v>598</v>
      </c>
      <c r="F37" s="7" t="s">
        <v>1341</v>
      </c>
      <c r="G37" s="6" t="s">
        <v>1401</v>
      </c>
      <c r="H37" s="6" t="s">
        <v>1382</v>
      </c>
      <c r="I37" s="6" t="s">
        <v>1364</v>
      </c>
      <c r="J37" s="6" t="s">
        <v>558</v>
      </c>
      <c r="K37" s="6" t="s">
        <v>1360</v>
      </c>
      <c r="L37" s="12" t="s">
        <v>788</v>
      </c>
      <c r="M37" s="13" t="s">
        <v>1356</v>
      </c>
      <c r="N37" s="14">
        <v>30</v>
      </c>
      <c r="O37" s="7"/>
      <c r="P37" s="6" t="s">
        <v>1293</v>
      </c>
      <c r="Q37" s="63">
        <f t="shared" si="5"/>
        <v>16</v>
      </c>
      <c r="R37" s="1" t="str">
        <f t="shared" si="2"/>
        <v>016P0305</v>
      </c>
      <c r="S37" s="1" t="str">
        <f t="shared" si="3"/>
        <v>PTC  G  30</v>
      </c>
      <c r="T37" s="1" t="str">
        <f t="shared" si="4"/>
        <v>PTC  G  30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016P0306</v>
      </c>
      <c r="B38" s="5" t="s">
        <v>1361</v>
      </c>
      <c r="C38" s="21">
        <v>3</v>
      </c>
      <c r="D38" s="21">
        <v>6</v>
      </c>
      <c r="E38" s="6" t="s">
        <v>598</v>
      </c>
      <c r="F38" s="7" t="s">
        <v>1341</v>
      </c>
      <c r="G38" s="6" t="s">
        <v>1402</v>
      </c>
      <c r="H38" s="6" t="s">
        <v>1383</v>
      </c>
      <c r="I38" s="6" t="s">
        <v>1367</v>
      </c>
      <c r="J38" s="6" t="s">
        <v>558</v>
      </c>
      <c r="K38" s="6" t="s">
        <v>1360</v>
      </c>
      <c r="L38" s="12" t="s">
        <v>55</v>
      </c>
      <c r="M38" s="13"/>
      <c r="N38" s="14"/>
      <c r="O38" s="7"/>
      <c r="P38" s="6" t="s">
        <v>1293</v>
      </c>
      <c r="Q38" s="63">
        <f t="shared" si="5"/>
        <v>16</v>
      </c>
      <c r="R38" s="1" t="str">
        <f t="shared" si="2"/>
        <v>016P0306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016P0307</v>
      </c>
      <c r="B39" s="5" t="s">
        <v>597</v>
      </c>
      <c r="C39" s="21">
        <v>3</v>
      </c>
      <c r="D39" s="21">
        <v>7</v>
      </c>
      <c r="E39" s="6" t="s">
        <v>598</v>
      </c>
      <c r="F39" s="7" t="s">
        <v>19</v>
      </c>
      <c r="G39" s="6" t="s">
        <v>1227</v>
      </c>
      <c r="H39" s="6" t="s">
        <v>1358</v>
      </c>
      <c r="I39" s="11" t="s">
        <v>1359</v>
      </c>
      <c r="J39" s="6" t="s">
        <v>558</v>
      </c>
      <c r="K39" s="6" t="s">
        <v>1360</v>
      </c>
      <c r="L39" s="12" t="s">
        <v>55</v>
      </c>
      <c r="M39" s="13"/>
      <c r="N39" s="14"/>
      <c r="O39" s="7"/>
      <c r="P39" s="6" t="s">
        <v>1293</v>
      </c>
      <c r="Q39" s="63">
        <f t="shared" si="5"/>
        <v>16</v>
      </c>
      <c r="R39" s="1" t="str">
        <f t="shared" si="2"/>
        <v>016P0307</v>
      </c>
      <c r="S39" s="1" t="str">
        <f t="shared" si="3"/>
        <v xml:space="preserve">指定承認    </v>
      </c>
      <c r="T39" s="1" t="str">
        <f t="shared" si="4"/>
        <v xml:space="preserve">指定承認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6"/>
      <c r="J40" s="6"/>
      <c r="K40" s="6"/>
      <c r="L40" s="12"/>
      <c r="M40" s="13"/>
      <c r="N40" s="14"/>
      <c r="O40" s="7"/>
      <c r="P40" s="6"/>
      <c r="Q40" s="63" t="str">
        <f t="shared" si="5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016W0201</v>
      </c>
      <c r="B41" s="5" t="s">
        <v>631</v>
      </c>
      <c r="C41" s="21">
        <v>2</v>
      </c>
      <c r="D41" s="21">
        <v>1</v>
      </c>
      <c r="E41" s="6" t="s">
        <v>632</v>
      </c>
      <c r="F41" s="7" t="s">
        <v>19</v>
      </c>
      <c r="G41" s="6" t="s">
        <v>1409</v>
      </c>
      <c r="H41" s="6" t="s">
        <v>1384</v>
      </c>
      <c r="I41" s="6" t="s">
        <v>161</v>
      </c>
      <c r="J41" s="6"/>
      <c r="K41" s="6" t="s">
        <v>112</v>
      </c>
      <c r="L41" s="12" t="s">
        <v>55</v>
      </c>
      <c r="M41" s="13"/>
      <c r="N41" s="14"/>
      <c r="O41" s="7"/>
      <c r="P41" s="6" t="s">
        <v>1293</v>
      </c>
      <c r="Q41" s="63">
        <f t="shared" si="5"/>
        <v>16</v>
      </c>
      <c r="R41" s="1" t="str">
        <f t="shared" si="2"/>
        <v>016W0201</v>
      </c>
      <c r="S41" s="1" t="str">
        <f t="shared" si="3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016W0202</v>
      </c>
      <c r="B42" s="5" t="s">
        <v>631</v>
      </c>
      <c r="C42" s="21">
        <v>2</v>
      </c>
      <c r="D42" s="21">
        <v>2</v>
      </c>
      <c r="E42" s="6" t="s">
        <v>632</v>
      </c>
      <c r="F42" s="7" t="s">
        <v>19</v>
      </c>
      <c r="G42" s="6" t="s">
        <v>633</v>
      </c>
      <c r="H42" s="6" t="s">
        <v>1385</v>
      </c>
      <c r="I42" s="6" t="s">
        <v>161</v>
      </c>
      <c r="J42" s="6" t="s">
        <v>558</v>
      </c>
      <c r="K42" s="6" t="s">
        <v>1360</v>
      </c>
      <c r="L42" s="12" t="s">
        <v>55</v>
      </c>
      <c r="M42" s="13"/>
      <c r="N42" s="14"/>
      <c r="O42" s="7"/>
      <c r="P42" s="6" t="s">
        <v>1293</v>
      </c>
      <c r="Q42" s="63">
        <f t="shared" si="5"/>
        <v>16</v>
      </c>
      <c r="R42" s="1" t="str">
        <f t="shared" si="2"/>
        <v>016W0202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5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016S0201</v>
      </c>
      <c r="B44" s="5" t="s">
        <v>636</v>
      </c>
      <c r="C44" s="21">
        <v>2</v>
      </c>
      <c r="D44" s="21">
        <v>1</v>
      </c>
      <c r="E44" s="6" t="s">
        <v>13</v>
      </c>
      <c r="F44" s="7" t="s">
        <v>27</v>
      </c>
      <c r="G44" s="6" t="s">
        <v>1386</v>
      </c>
      <c r="H44" s="6" t="s">
        <v>1387</v>
      </c>
      <c r="I44" s="6" t="s">
        <v>1388</v>
      </c>
      <c r="J44" s="6" t="s">
        <v>558</v>
      </c>
      <c r="K44" s="6" t="s">
        <v>1360</v>
      </c>
      <c r="L44" s="12" t="s">
        <v>55</v>
      </c>
      <c r="M44" s="13"/>
      <c r="N44" s="14"/>
      <c r="O44" s="7"/>
      <c r="P44" s="6" t="s">
        <v>1293</v>
      </c>
      <c r="Q44" s="63">
        <f t="shared" si="5"/>
        <v>16</v>
      </c>
      <c r="R44" s="1" t="str">
        <f t="shared" si="2"/>
        <v>016S0201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016S0202</v>
      </c>
      <c r="B45" s="5" t="s">
        <v>636</v>
      </c>
      <c r="C45" s="21">
        <v>2</v>
      </c>
      <c r="D45" s="21">
        <v>2</v>
      </c>
      <c r="E45" s="6" t="s">
        <v>13</v>
      </c>
      <c r="F45" s="7" t="s">
        <v>27</v>
      </c>
      <c r="G45" s="6" t="s">
        <v>1389</v>
      </c>
      <c r="H45" s="6" t="s">
        <v>1390</v>
      </c>
      <c r="I45" s="6" t="s">
        <v>1391</v>
      </c>
      <c r="J45" s="6" t="s">
        <v>558</v>
      </c>
      <c r="K45" s="6" t="s">
        <v>1360</v>
      </c>
      <c r="L45" s="12" t="s">
        <v>55</v>
      </c>
      <c r="M45" s="13"/>
      <c r="N45" s="14"/>
      <c r="O45" s="7"/>
      <c r="P45" s="6" t="s">
        <v>1293</v>
      </c>
      <c r="Q45" s="63">
        <f t="shared" si="5"/>
        <v>16</v>
      </c>
      <c r="R45" s="1" t="str">
        <f t="shared" si="2"/>
        <v>016S0202</v>
      </c>
      <c r="S45" s="1" t="str">
        <f t="shared" si="3"/>
        <v xml:space="preserve">指定承認    </v>
      </c>
      <c r="T45" s="1" t="str">
        <f t="shared" si="4"/>
        <v xml:space="preserve">指定承認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016S0203</v>
      </c>
      <c r="B46" s="5" t="s">
        <v>636</v>
      </c>
      <c r="C46" s="21">
        <v>2</v>
      </c>
      <c r="D46" s="21">
        <v>3</v>
      </c>
      <c r="E46" s="6" t="s">
        <v>13</v>
      </c>
      <c r="F46" s="7" t="s">
        <v>27</v>
      </c>
      <c r="G46" s="6" t="s">
        <v>1400</v>
      </c>
      <c r="H46" s="6" t="s">
        <v>1399</v>
      </c>
      <c r="I46" s="6" t="s">
        <v>640</v>
      </c>
      <c r="J46" s="6" t="s">
        <v>558</v>
      </c>
      <c r="K46" s="6" t="s">
        <v>1360</v>
      </c>
      <c r="L46" s="12" t="s">
        <v>55</v>
      </c>
      <c r="M46" s="13"/>
      <c r="N46" s="14"/>
      <c r="O46" s="7"/>
      <c r="P46" s="6" t="s">
        <v>1293</v>
      </c>
      <c r="Q46" s="63">
        <f t="shared" si="5"/>
        <v>16</v>
      </c>
      <c r="R46" s="1" t="str">
        <f t="shared" si="2"/>
        <v>016S0203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016S0204</v>
      </c>
      <c r="B47" s="5" t="s">
        <v>636</v>
      </c>
      <c r="C47" s="21">
        <v>2</v>
      </c>
      <c r="D47" s="21">
        <v>4</v>
      </c>
      <c r="E47" s="6" t="s">
        <v>13</v>
      </c>
      <c r="F47" s="7" t="s">
        <v>27</v>
      </c>
      <c r="G47" s="6" t="s">
        <v>1400</v>
      </c>
      <c r="H47" s="6" t="s">
        <v>1403</v>
      </c>
      <c r="I47" s="6" t="s">
        <v>640</v>
      </c>
      <c r="J47" s="6" t="s">
        <v>558</v>
      </c>
      <c r="K47" s="6" t="s">
        <v>1360</v>
      </c>
      <c r="L47" s="12" t="s">
        <v>55</v>
      </c>
      <c r="M47" s="13"/>
      <c r="N47" s="14"/>
      <c r="O47" s="7"/>
      <c r="P47" s="6" t="s">
        <v>1293</v>
      </c>
      <c r="Q47" s="63">
        <f t="shared" si="5"/>
        <v>16</v>
      </c>
      <c r="R47" s="1" t="str">
        <f t="shared" si="2"/>
        <v>016S0204</v>
      </c>
      <c r="S47" s="1" t="str">
        <f t="shared" si="3"/>
        <v xml:space="preserve">指定承認    </v>
      </c>
      <c r="T47" s="1" t="str">
        <f t="shared" si="4"/>
        <v xml:space="preserve">指定承認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016S0205</v>
      </c>
      <c r="B48" s="5" t="s">
        <v>636</v>
      </c>
      <c r="C48" s="21">
        <v>2</v>
      </c>
      <c r="D48" s="21">
        <v>5</v>
      </c>
      <c r="E48" s="6" t="s">
        <v>13</v>
      </c>
      <c r="F48" s="7" t="s">
        <v>27</v>
      </c>
      <c r="G48" s="6" t="s">
        <v>1406</v>
      </c>
      <c r="H48" s="6" t="s">
        <v>1407</v>
      </c>
      <c r="I48" s="6" t="s">
        <v>1408</v>
      </c>
      <c r="J48" s="6" t="s">
        <v>558</v>
      </c>
      <c r="K48" s="6" t="s">
        <v>1360</v>
      </c>
      <c r="L48" s="12" t="s">
        <v>55</v>
      </c>
      <c r="M48" s="13"/>
      <c r="N48" s="14"/>
      <c r="O48" s="7"/>
      <c r="P48" s="6" t="s">
        <v>1293</v>
      </c>
      <c r="Q48" s="63">
        <f t="shared" si="5"/>
        <v>16</v>
      </c>
      <c r="R48" s="1" t="str">
        <f t="shared" si="2"/>
        <v>016S0205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016S0206</v>
      </c>
      <c r="B49" s="5" t="s">
        <v>636</v>
      </c>
      <c r="C49" s="21">
        <v>2</v>
      </c>
      <c r="D49" s="21">
        <v>6</v>
      </c>
      <c r="E49" s="6" t="s">
        <v>13</v>
      </c>
      <c r="F49" s="7" t="s">
        <v>19</v>
      </c>
      <c r="G49" s="6" t="s">
        <v>1414</v>
      </c>
      <c r="H49" s="6" t="s">
        <v>1415</v>
      </c>
      <c r="I49" s="6" t="s">
        <v>640</v>
      </c>
      <c r="J49" s="6" t="s">
        <v>558</v>
      </c>
      <c r="K49" s="6" t="s">
        <v>1360</v>
      </c>
      <c r="L49" s="12" t="s">
        <v>55</v>
      </c>
      <c r="M49" s="13"/>
      <c r="N49" s="14"/>
      <c r="O49" s="7"/>
      <c r="P49" s="6" t="s">
        <v>1293</v>
      </c>
      <c r="Q49" s="63">
        <f t="shared" si="5"/>
        <v>16</v>
      </c>
      <c r="R49" s="1" t="str">
        <f t="shared" si="2"/>
        <v>016S0206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016S0207</v>
      </c>
      <c r="B50" s="5" t="s">
        <v>636</v>
      </c>
      <c r="C50" s="21">
        <v>2</v>
      </c>
      <c r="D50" s="21">
        <v>7</v>
      </c>
      <c r="E50" s="6" t="s">
        <v>13</v>
      </c>
      <c r="F50" s="7" t="s">
        <v>19</v>
      </c>
      <c r="G50" s="6" t="s">
        <v>1416</v>
      </c>
      <c r="H50" s="6" t="s">
        <v>1415</v>
      </c>
      <c r="I50" s="6" t="s">
        <v>640</v>
      </c>
      <c r="J50" s="6" t="s">
        <v>558</v>
      </c>
      <c r="K50" s="6" t="s">
        <v>1360</v>
      </c>
      <c r="L50" s="12" t="s">
        <v>55</v>
      </c>
      <c r="M50" s="13"/>
      <c r="N50" s="14"/>
      <c r="O50" s="7"/>
      <c r="P50" s="6" t="s">
        <v>1293</v>
      </c>
      <c r="Q50" s="63">
        <f t="shared" si="5"/>
        <v>16</v>
      </c>
      <c r="R50" s="1" t="str">
        <f t="shared" si="2"/>
        <v>016S0207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016S0208</v>
      </c>
      <c r="B51" s="5" t="s">
        <v>636</v>
      </c>
      <c r="C51" s="21">
        <v>2</v>
      </c>
      <c r="D51" s="21">
        <v>8</v>
      </c>
      <c r="E51" s="6" t="s">
        <v>13</v>
      </c>
      <c r="F51" s="7" t="s">
        <v>19</v>
      </c>
      <c r="G51" s="6" t="s">
        <v>1417</v>
      </c>
      <c r="H51" s="6" t="s">
        <v>1415</v>
      </c>
      <c r="I51" s="6" t="s">
        <v>640</v>
      </c>
      <c r="J51" s="6" t="s">
        <v>558</v>
      </c>
      <c r="K51" s="6" t="s">
        <v>1360</v>
      </c>
      <c r="L51" s="12" t="s">
        <v>55</v>
      </c>
      <c r="M51" s="13"/>
      <c r="N51" s="14"/>
      <c r="O51" s="7"/>
      <c r="P51" s="6" t="s">
        <v>1293</v>
      </c>
      <c r="Q51" s="63">
        <f t="shared" si="5"/>
        <v>16</v>
      </c>
      <c r="R51" s="1" t="str">
        <f t="shared" si="2"/>
        <v>016S0208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016S0209</v>
      </c>
      <c r="B52" s="5" t="s">
        <v>636</v>
      </c>
      <c r="C52" s="21">
        <v>2</v>
      </c>
      <c r="D52" s="21">
        <v>9</v>
      </c>
      <c r="E52" s="6" t="s">
        <v>13</v>
      </c>
      <c r="F52" s="7" t="s">
        <v>19</v>
      </c>
      <c r="G52" s="6" t="s">
        <v>1418</v>
      </c>
      <c r="H52" s="6" t="s">
        <v>1415</v>
      </c>
      <c r="I52" s="6" t="s">
        <v>640</v>
      </c>
      <c r="J52" s="6" t="s">
        <v>558</v>
      </c>
      <c r="K52" s="6" t="s">
        <v>1360</v>
      </c>
      <c r="L52" s="12" t="s">
        <v>55</v>
      </c>
      <c r="M52" s="13"/>
      <c r="N52" s="14"/>
      <c r="O52" s="7"/>
      <c r="P52" s="6" t="s">
        <v>1293</v>
      </c>
      <c r="Q52" s="63">
        <f t="shared" si="5"/>
        <v>16</v>
      </c>
      <c r="R52" s="1" t="str">
        <f t="shared" si="2"/>
        <v>016S0209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016S0210</v>
      </c>
      <c r="B53" s="5" t="s">
        <v>636</v>
      </c>
      <c r="C53" s="21">
        <v>2</v>
      </c>
      <c r="D53" s="21">
        <v>10</v>
      </c>
      <c r="E53" s="6" t="s">
        <v>13</v>
      </c>
      <c r="F53" s="7" t="s">
        <v>19</v>
      </c>
      <c r="G53" s="6" t="s">
        <v>1419</v>
      </c>
      <c r="H53" s="6" t="s">
        <v>1415</v>
      </c>
      <c r="I53" s="6" t="s">
        <v>640</v>
      </c>
      <c r="J53" s="6" t="s">
        <v>558</v>
      </c>
      <c r="K53" s="6" t="s">
        <v>1360</v>
      </c>
      <c r="L53" s="12" t="s">
        <v>55</v>
      </c>
      <c r="M53" s="13"/>
      <c r="N53" s="14"/>
      <c r="O53" s="7"/>
      <c r="P53" s="6" t="s">
        <v>1293</v>
      </c>
      <c r="Q53" s="63">
        <f t="shared" si="5"/>
        <v>16</v>
      </c>
      <c r="R53" s="1" t="str">
        <f t="shared" si="2"/>
        <v>016S0210</v>
      </c>
      <c r="S53" s="1" t="str">
        <f t="shared" si="3"/>
        <v xml:space="preserve">指定承認    </v>
      </c>
      <c r="T53" s="1" t="str">
        <f t="shared" si="4"/>
        <v xml:space="preserve">指定承認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016S0211</v>
      </c>
      <c r="B54" s="5" t="s">
        <v>636</v>
      </c>
      <c r="C54" s="21">
        <v>2</v>
      </c>
      <c r="D54" s="21">
        <v>11</v>
      </c>
      <c r="E54" s="6" t="s">
        <v>13</v>
      </c>
      <c r="F54" s="7" t="s">
        <v>19</v>
      </c>
      <c r="G54" s="6" t="s">
        <v>1414</v>
      </c>
      <c r="H54" s="6" t="s">
        <v>1420</v>
      </c>
      <c r="I54" s="11" t="s">
        <v>1421</v>
      </c>
      <c r="J54" s="6" t="s">
        <v>558</v>
      </c>
      <c r="K54" s="6" t="s">
        <v>1360</v>
      </c>
      <c r="L54" s="12" t="s">
        <v>55</v>
      </c>
      <c r="M54" s="13"/>
      <c r="N54" s="14"/>
      <c r="O54" s="7"/>
      <c r="P54" s="6" t="s">
        <v>1293</v>
      </c>
      <c r="Q54" s="63">
        <f t="shared" si="5"/>
        <v>16</v>
      </c>
      <c r="R54" s="1" t="str">
        <f t="shared" si="2"/>
        <v>016S0211</v>
      </c>
      <c r="S54" s="1" t="str">
        <f t="shared" si="3"/>
        <v xml:space="preserve">指定承認    </v>
      </c>
      <c r="T54" s="1" t="str">
        <f t="shared" si="4"/>
        <v xml:space="preserve">指定承認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016S0212</v>
      </c>
      <c r="B55" s="5" t="s">
        <v>636</v>
      </c>
      <c r="C55" s="21">
        <v>2</v>
      </c>
      <c r="D55" s="21">
        <v>12</v>
      </c>
      <c r="E55" s="6" t="s">
        <v>13</v>
      </c>
      <c r="F55" s="7" t="s">
        <v>19</v>
      </c>
      <c r="G55" s="6" t="s">
        <v>1416</v>
      </c>
      <c r="H55" s="6" t="s">
        <v>1420</v>
      </c>
      <c r="I55" s="11" t="s">
        <v>1421</v>
      </c>
      <c r="J55" s="6" t="s">
        <v>558</v>
      </c>
      <c r="K55" s="6" t="s">
        <v>1360</v>
      </c>
      <c r="L55" s="12" t="s">
        <v>55</v>
      </c>
      <c r="M55" s="13"/>
      <c r="N55" s="14"/>
      <c r="O55" s="7"/>
      <c r="P55" s="6" t="s">
        <v>1293</v>
      </c>
      <c r="Q55" s="63">
        <f t="shared" si="5"/>
        <v>16</v>
      </c>
      <c r="R55" s="1" t="str">
        <f t="shared" si="2"/>
        <v>016S0212</v>
      </c>
      <c r="S55" s="1" t="str">
        <f t="shared" si="3"/>
        <v xml:space="preserve">指定承認    </v>
      </c>
      <c r="T55" s="1" t="str">
        <f t="shared" si="4"/>
        <v xml:space="preserve">指定承認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016S0213</v>
      </c>
      <c r="B56" s="5" t="s">
        <v>636</v>
      </c>
      <c r="C56" s="21">
        <v>2</v>
      </c>
      <c r="D56" s="21">
        <v>13</v>
      </c>
      <c r="E56" s="6" t="s">
        <v>13</v>
      </c>
      <c r="F56" s="7" t="s">
        <v>19</v>
      </c>
      <c r="G56" s="6" t="s">
        <v>1417</v>
      </c>
      <c r="H56" s="6" t="s">
        <v>1420</v>
      </c>
      <c r="I56" s="11" t="s">
        <v>1421</v>
      </c>
      <c r="J56" s="6" t="s">
        <v>558</v>
      </c>
      <c r="K56" s="6" t="s">
        <v>1360</v>
      </c>
      <c r="L56" s="12" t="s">
        <v>55</v>
      </c>
      <c r="M56" s="13"/>
      <c r="N56" s="14"/>
      <c r="O56" s="7"/>
      <c r="P56" s="6" t="s">
        <v>1293</v>
      </c>
      <c r="Q56" s="63">
        <f t="shared" si="5"/>
        <v>16</v>
      </c>
      <c r="R56" s="1" t="str">
        <f t="shared" si="2"/>
        <v>016S0213</v>
      </c>
      <c r="S56" s="1" t="str">
        <f t="shared" si="3"/>
        <v xml:space="preserve">指定承認    </v>
      </c>
      <c r="T56" s="1" t="str">
        <f t="shared" si="4"/>
        <v xml:space="preserve">指定承認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016S0214</v>
      </c>
      <c r="B57" s="5" t="s">
        <v>636</v>
      </c>
      <c r="C57" s="21">
        <v>2</v>
      </c>
      <c r="D57" s="21">
        <v>14</v>
      </c>
      <c r="E57" s="6" t="s">
        <v>13</v>
      </c>
      <c r="F57" s="7" t="s">
        <v>19</v>
      </c>
      <c r="G57" s="6" t="s">
        <v>1418</v>
      </c>
      <c r="H57" s="6" t="s">
        <v>1420</v>
      </c>
      <c r="I57" s="11" t="s">
        <v>1421</v>
      </c>
      <c r="J57" s="6" t="s">
        <v>558</v>
      </c>
      <c r="K57" s="6" t="s">
        <v>1360</v>
      </c>
      <c r="L57" s="12" t="s">
        <v>55</v>
      </c>
      <c r="M57" s="13"/>
      <c r="N57" s="14"/>
      <c r="O57" s="7"/>
      <c r="P57" s="6" t="s">
        <v>1293</v>
      </c>
      <c r="Q57" s="63">
        <f t="shared" si="5"/>
        <v>16</v>
      </c>
      <c r="R57" s="1" t="str">
        <f t="shared" si="2"/>
        <v>016S0214</v>
      </c>
      <c r="S57" s="1" t="str">
        <f t="shared" si="3"/>
        <v xml:space="preserve">指定承認    </v>
      </c>
      <c r="T57" s="1" t="str">
        <f t="shared" si="4"/>
        <v xml:space="preserve">指定承認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016S0215</v>
      </c>
      <c r="B58" s="5" t="s">
        <v>636</v>
      </c>
      <c r="C58" s="21">
        <v>2</v>
      </c>
      <c r="D58" s="21">
        <v>15</v>
      </c>
      <c r="E58" s="6" t="s">
        <v>13</v>
      </c>
      <c r="F58" s="7" t="s">
        <v>19</v>
      </c>
      <c r="G58" s="6" t="s">
        <v>1422</v>
      </c>
      <c r="H58" s="6" t="s">
        <v>1385</v>
      </c>
      <c r="I58" s="11" t="s">
        <v>640</v>
      </c>
      <c r="J58" s="6" t="s">
        <v>558</v>
      </c>
      <c r="K58" s="6" t="s">
        <v>1360</v>
      </c>
      <c r="L58" s="12" t="s">
        <v>55</v>
      </c>
      <c r="M58" s="13"/>
      <c r="N58" s="14"/>
      <c r="O58" s="7"/>
      <c r="P58" s="6" t="s">
        <v>1293</v>
      </c>
      <c r="Q58" s="63">
        <f t="shared" si="5"/>
        <v>16</v>
      </c>
      <c r="R58" s="1" t="str">
        <f t="shared" si="2"/>
        <v>016S0215</v>
      </c>
      <c r="S58" s="1" t="str">
        <f t="shared" si="3"/>
        <v xml:space="preserve">指定承認    </v>
      </c>
      <c r="T58" s="1" t="str">
        <f t="shared" si="4"/>
        <v xml:space="preserve">指定承認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6"/>
      <c r="K59" s="6"/>
      <c r="L59" s="12"/>
      <c r="M59" s="13"/>
      <c r="N59" s="14"/>
      <c r="O59" s="7"/>
      <c r="P59" s="6"/>
      <c r="Q59" s="63" t="str">
        <f t="shared" si="5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11"/>
      <c r="Q60" s="63" t="str">
        <f t="shared" si="5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5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016FT0101</v>
      </c>
      <c r="B62" s="5" t="s">
        <v>1423</v>
      </c>
      <c r="C62" s="21">
        <v>1</v>
      </c>
      <c r="D62" s="21">
        <v>1</v>
      </c>
      <c r="E62" s="6" t="s">
        <v>1424</v>
      </c>
      <c r="F62" s="7" t="s">
        <v>1425</v>
      </c>
      <c r="G62" s="6" t="s">
        <v>1435</v>
      </c>
      <c r="H62" s="6" t="s">
        <v>1431</v>
      </c>
      <c r="I62" s="6" t="s">
        <v>1426</v>
      </c>
      <c r="J62" s="6" t="s">
        <v>494</v>
      </c>
      <c r="K62" s="6" t="s">
        <v>1577</v>
      </c>
      <c r="L62" s="12" t="s">
        <v>55</v>
      </c>
      <c r="M62" s="13"/>
      <c r="N62" s="14"/>
      <c r="O62" s="7"/>
      <c r="P62" s="6" t="s">
        <v>1293</v>
      </c>
      <c r="Q62" s="63">
        <f t="shared" si="5"/>
        <v>16</v>
      </c>
      <c r="R62" s="1" t="str">
        <f t="shared" ref="R62:R287" si="6">A62</f>
        <v>016FT0101</v>
      </c>
      <c r="S62" s="1" t="str">
        <f t="shared" ref="S62:S287" si="7">""&amp;L62&amp;"  "&amp;M62&amp;"  "&amp;N62&amp;""</f>
        <v xml:space="preserve">指定承認    </v>
      </c>
      <c r="T62" s="1" t="str">
        <f t="shared" ref="T62:T287" si="8">S62</f>
        <v xml:space="preserve">指定承認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016FT0102</v>
      </c>
      <c r="B63" s="5" t="s">
        <v>1428</v>
      </c>
      <c r="C63" s="21">
        <v>1</v>
      </c>
      <c r="D63" s="21">
        <v>2</v>
      </c>
      <c r="E63" s="6" t="s">
        <v>34</v>
      </c>
      <c r="F63" s="7" t="s">
        <v>499</v>
      </c>
      <c r="G63" s="6" t="s">
        <v>1436</v>
      </c>
      <c r="H63" s="6" t="s">
        <v>1432</v>
      </c>
      <c r="I63" s="6" t="s">
        <v>1429</v>
      </c>
      <c r="J63" s="6" t="s">
        <v>494</v>
      </c>
      <c r="K63" s="6" t="s">
        <v>112</v>
      </c>
      <c r="L63" s="12" t="s">
        <v>55</v>
      </c>
      <c r="M63" s="13"/>
      <c r="N63" s="14"/>
      <c r="O63" s="7"/>
      <c r="P63" s="6" t="s">
        <v>1293</v>
      </c>
      <c r="Q63" s="63">
        <f t="shared" si="5"/>
        <v>16</v>
      </c>
      <c r="R63" s="1" t="str">
        <f t="shared" si="6"/>
        <v>016FT0102</v>
      </c>
      <c r="S63" s="1" t="str">
        <f t="shared" si="7"/>
        <v xml:space="preserve">指定承認    </v>
      </c>
      <c r="T63" s="1" t="str">
        <f t="shared" si="8"/>
        <v xml:space="preserve">指定承認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016FT0103</v>
      </c>
      <c r="B64" s="5" t="s">
        <v>1428</v>
      </c>
      <c r="C64" s="21">
        <v>1</v>
      </c>
      <c r="D64" s="21">
        <v>3</v>
      </c>
      <c r="E64" s="6" t="s">
        <v>34</v>
      </c>
      <c r="F64" s="7" t="s">
        <v>499</v>
      </c>
      <c r="G64" s="6" t="s">
        <v>1437</v>
      </c>
      <c r="H64" s="6" t="s">
        <v>1433</v>
      </c>
      <c r="I64" s="6" t="s">
        <v>1429</v>
      </c>
      <c r="J64" s="6" t="s">
        <v>494</v>
      </c>
      <c r="K64" s="6" t="s">
        <v>112</v>
      </c>
      <c r="L64" s="12" t="s">
        <v>55</v>
      </c>
      <c r="M64" s="13"/>
      <c r="N64" s="14"/>
      <c r="O64" s="7"/>
      <c r="P64" s="6" t="s">
        <v>1293</v>
      </c>
      <c r="Q64" s="63">
        <f t="shared" si="5"/>
        <v>16</v>
      </c>
      <c r="R64" s="1" t="str">
        <f t="shared" si="6"/>
        <v>016FT0103</v>
      </c>
      <c r="S64" s="1" t="str">
        <f t="shared" si="7"/>
        <v xml:space="preserve">指定承認    </v>
      </c>
      <c r="T64" s="1" t="str">
        <f t="shared" si="8"/>
        <v xml:space="preserve">指定承認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6"/>
      <c r="J65" s="6"/>
      <c r="K65" s="6"/>
      <c r="L65" s="12"/>
      <c r="M65" s="13"/>
      <c r="N65" s="14"/>
      <c r="O65" s="7"/>
      <c r="P65" s="6"/>
      <c r="Q65" s="63" t="str">
        <f t="shared" si="5"/>
        <v/>
      </c>
      <c r="R65" s="1" t="str">
        <f t="shared" si="6"/>
        <v/>
      </c>
      <c r="S65" s="1" t="str">
        <f t="shared" si="7"/>
        <v xml:space="preserve">    </v>
      </c>
      <c r="T65" s="1" t="str">
        <f t="shared" si="8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016FT0104</v>
      </c>
      <c r="B66" s="5" t="s">
        <v>1428</v>
      </c>
      <c r="C66" s="21">
        <v>1</v>
      </c>
      <c r="D66" s="21">
        <v>4</v>
      </c>
      <c r="E66" s="6" t="s">
        <v>34</v>
      </c>
      <c r="F66" s="7" t="s">
        <v>499</v>
      </c>
      <c r="G66" s="6" t="s">
        <v>1438</v>
      </c>
      <c r="H66" s="6" t="s">
        <v>1430</v>
      </c>
      <c r="I66" s="6" t="s">
        <v>1434</v>
      </c>
      <c r="J66" s="6" t="s">
        <v>558</v>
      </c>
      <c r="K66" s="6" t="s">
        <v>1442</v>
      </c>
      <c r="L66" s="12" t="s">
        <v>55</v>
      </c>
      <c r="M66" s="13"/>
      <c r="N66" s="14"/>
      <c r="O66" s="7"/>
      <c r="P66" s="6" t="s">
        <v>1293</v>
      </c>
      <c r="Q66" s="63">
        <f t="shared" si="5"/>
        <v>16</v>
      </c>
      <c r="R66" s="1" t="str">
        <f t="shared" si="6"/>
        <v>016FT0104</v>
      </c>
      <c r="S66" s="1" t="str">
        <f t="shared" si="7"/>
        <v xml:space="preserve">指定承認    </v>
      </c>
      <c r="T66" s="1" t="str">
        <f t="shared" si="8"/>
        <v xml:space="preserve">指定承認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016FT0105</v>
      </c>
      <c r="B67" s="5" t="s">
        <v>1428</v>
      </c>
      <c r="C67" s="21">
        <v>1</v>
      </c>
      <c r="D67" s="21">
        <v>5</v>
      </c>
      <c r="E67" s="6" t="s">
        <v>34</v>
      </c>
      <c r="F67" s="7" t="s">
        <v>499</v>
      </c>
      <c r="G67" s="6" t="s">
        <v>1438</v>
      </c>
      <c r="H67" s="6" t="s">
        <v>1430</v>
      </c>
      <c r="I67" s="6" t="s">
        <v>1439</v>
      </c>
      <c r="J67" s="6" t="s">
        <v>558</v>
      </c>
      <c r="K67" s="6" t="s">
        <v>1442</v>
      </c>
      <c r="L67" s="12" t="s">
        <v>55</v>
      </c>
      <c r="M67" s="13"/>
      <c r="N67" s="14"/>
      <c r="O67" s="7"/>
      <c r="P67" s="6" t="s">
        <v>1293</v>
      </c>
      <c r="Q67" s="63">
        <f t="shared" si="5"/>
        <v>16</v>
      </c>
      <c r="R67" s="1" t="str">
        <f t="shared" si="6"/>
        <v>016FT0105</v>
      </c>
      <c r="S67" s="1" t="str">
        <f t="shared" si="7"/>
        <v xml:space="preserve">指定承認    </v>
      </c>
      <c r="T67" s="1" t="str">
        <f t="shared" si="8"/>
        <v xml:space="preserve">指定承認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016FT0106</v>
      </c>
      <c r="B68" s="5" t="s">
        <v>1428</v>
      </c>
      <c r="C68" s="21">
        <v>1</v>
      </c>
      <c r="D68" s="21">
        <v>6</v>
      </c>
      <c r="E68" s="6" t="s">
        <v>34</v>
      </c>
      <c r="F68" s="7" t="s">
        <v>499</v>
      </c>
      <c r="G68" s="6" t="s">
        <v>1438</v>
      </c>
      <c r="H68" s="6" t="s">
        <v>1430</v>
      </c>
      <c r="I68" s="6" t="s">
        <v>1440</v>
      </c>
      <c r="J68" s="6" t="s">
        <v>558</v>
      </c>
      <c r="K68" s="6" t="s">
        <v>1442</v>
      </c>
      <c r="L68" s="12" t="s">
        <v>55</v>
      </c>
      <c r="M68" s="13"/>
      <c r="N68" s="14"/>
      <c r="O68" s="7"/>
      <c r="P68" s="6" t="s">
        <v>1293</v>
      </c>
      <c r="Q68" s="63">
        <f t="shared" si="5"/>
        <v>16</v>
      </c>
      <c r="R68" s="1" t="str">
        <f t="shared" si="6"/>
        <v>016FT0106</v>
      </c>
      <c r="S68" s="1" t="str">
        <f t="shared" si="7"/>
        <v xml:space="preserve">指定承認    </v>
      </c>
      <c r="T68" s="1" t="str">
        <f t="shared" si="8"/>
        <v xml:space="preserve">指定承認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016FT0107</v>
      </c>
      <c r="B69" s="5" t="s">
        <v>1428</v>
      </c>
      <c r="C69" s="21">
        <v>1</v>
      </c>
      <c r="D69" s="21">
        <v>7</v>
      </c>
      <c r="E69" s="6" t="s">
        <v>34</v>
      </c>
      <c r="F69" s="7" t="s">
        <v>499</v>
      </c>
      <c r="G69" s="6" t="s">
        <v>1438</v>
      </c>
      <c r="H69" s="6" t="s">
        <v>1430</v>
      </c>
      <c r="I69" s="6" t="s">
        <v>1441</v>
      </c>
      <c r="J69" s="6" t="s">
        <v>558</v>
      </c>
      <c r="K69" s="6" t="s">
        <v>1442</v>
      </c>
      <c r="L69" s="12" t="s">
        <v>55</v>
      </c>
      <c r="M69" s="13"/>
      <c r="N69" s="14"/>
      <c r="O69" s="7"/>
      <c r="P69" s="6" t="s">
        <v>1293</v>
      </c>
      <c r="Q69" s="63">
        <f t="shared" si="5"/>
        <v>16</v>
      </c>
      <c r="R69" s="1" t="str">
        <f t="shared" si="6"/>
        <v>016FT0107</v>
      </c>
      <c r="S69" s="1" t="str">
        <f t="shared" si="7"/>
        <v xml:space="preserve">指定承認    </v>
      </c>
      <c r="T69" s="1" t="str">
        <f t="shared" si="8"/>
        <v xml:space="preserve">指定承認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6"/>
      <c r="J70" s="6"/>
      <c r="K70" s="6"/>
      <c r="L70" s="12"/>
      <c r="M70" s="13"/>
      <c r="N70" s="14"/>
      <c r="O70" s="7"/>
      <c r="P70" s="6"/>
      <c r="Q70" s="63" t="str">
        <f t="shared" si="5"/>
        <v/>
      </c>
      <c r="R70" s="1" t="str">
        <f t="shared" si="6"/>
        <v/>
      </c>
      <c r="S70" s="1" t="str">
        <f t="shared" si="7"/>
        <v xml:space="preserve">    </v>
      </c>
      <c r="T70" s="1" t="str">
        <f t="shared" si="8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ref="A71:A134" si="9">IF(OR(B71="",C71="",D71=""),"",TEXT(Q71,"000")&amp;B71&amp;TEXT(C71,"00")&amp;TEXT(D71,"00"))</f>
        <v>016FT0108</v>
      </c>
      <c r="B71" s="5" t="s">
        <v>498</v>
      </c>
      <c r="C71" s="21">
        <v>1</v>
      </c>
      <c r="D71" s="21">
        <v>8</v>
      </c>
      <c r="E71" s="6" t="s">
        <v>34</v>
      </c>
      <c r="F71" s="7" t="s">
        <v>499</v>
      </c>
      <c r="G71" s="6" t="s">
        <v>1468</v>
      </c>
      <c r="H71" s="6" t="s">
        <v>1452</v>
      </c>
      <c r="I71" s="6" t="s">
        <v>1443</v>
      </c>
      <c r="J71" s="6" t="s">
        <v>558</v>
      </c>
      <c r="K71" s="6" t="s">
        <v>1442</v>
      </c>
      <c r="L71" s="12" t="s">
        <v>55</v>
      </c>
      <c r="M71" s="13"/>
      <c r="N71" s="14"/>
      <c r="O71" s="7"/>
      <c r="P71" s="6" t="s">
        <v>1293</v>
      </c>
      <c r="Q71" s="63">
        <f t="shared" si="5"/>
        <v>16</v>
      </c>
      <c r="R71" s="1" t="str">
        <f t="shared" si="6"/>
        <v>016FT0108</v>
      </c>
      <c r="S71" s="1" t="str">
        <f t="shared" si="7"/>
        <v xml:space="preserve">指定承認    </v>
      </c>
      <c r="T71" s="1" t="str">
        <f t="shared" si="8"/>
        <v xml:space="preserve">指定承認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9"/>
        <v>016FT0109</v>
      </c>
      <c r="B72" s="5" t="s">
        <v>498</v>
      </c>
      <c r="C72" s="21">
        <v>1</v>
      </c>
      <c r="D72" s="21">
        <v>9</v>
      </c>
      <c r="E72" s="6" t="s">
        <v>34</v>
      </c>
      <c r="F72" s="7" t="s">
        <v>499</v>
      </c>
      <c r="G72" s="6" t="s">
        <v>1468</v>
      </c>
      <c r="H72" s="6" t="s">
        <v>1452</v>
      </c>
      <c r="I72" s="6" t="s">
        <v>1444</v>
      </c>
      <c r="J72" s="6" t="s">
        <v>558</v>
      </c>
      <c r="K72" s="6" t="s">
        <v>1442</v>
      </c>
      <c r="L72" s="12" t="s">
        <v>55</v>
      </c>
      <c r="M72" s="13"/>
      <c r="N72" s="14"/>
      <c r="O72" s="7"/>
      <c r="P72" s="6" t="s">
        <v>1293</v>
      </c>
      <c r="Q72" s="63">
        <f t="shared" si="5"/>
        <v>16</v>
      </c>
      <c r="R72" s="1" t="str">
        <f t="shared" si="6"/>
        <v>016FT0109</v>
      </c>
      <c r="S72" s="1" t="str">
        <f t="shared" si="7"/>
        <v xml:space="preserve">指定承認    </v>
      </c>
      <c r="T72" s="1" t="str">
        <f t="shared" si="8"/>
        <v xml:space="preserve">指定承認    </v>
      </c>
      <c r="V72" s="2"/>
    </row>
    <row r="73" spans="1:27" ht="15" customHeight="1">
      <c r="A73" s="87" t="str">
        <f t="shared" si="9"/>
        <v>016FT0110</v>
      </c>
      <c r="B73" s="5" t="s">
        <v>498</v>
      </c>
      <c r="C73" s="21">
        <v>1</v>
      </c>
      <c r="D73" s="21">
        <v>10</v>
      </c>
      <c r="E73" s="6" t="s">
        <v>34</v>
      </c>
      <c r="F73" s="7" t="s">
        <v>499</v>
      </c>
      <c r="G73" s="6" t="s">
        <v>1468</v>
      </c>
      <c r="H73" s="6" t="s">
        <v>1452</v>
      </c>
      <c r="I73" s="6" t="s">
        <v>1445</v>
      </c>
      <c r="J73" s="6" t="s">
        <v>558</v>
      </c>
      <c r="K73" s="6" t="s">
        <v>1442</v>
      </c>
      <c r="L73" s="12" t="s">
        <v>55</v>
      </c>
      <c r="M73" s="13"/>
      <c r="N73" s="14"/>
      <c r="O73" s="7"/>
      <c r="P73" s="6" t="s">
        <v>1293</v>
      </c>
      <c r="Q73" s="63">
        <f t="shared" si="5"/>
        <v>16</v>
      </c>
      <c r="R73" s="1" t="str">
        <f t="shared" si="6"/>
        <v>016FT0110</v>
      </c>
      <c r="S73" s="1" t="str">
        <f t="shared" si="7"/>
        <v xml:space="preserve">指定承認    </v>
      </c>
      <c r="T73" s="1" t="str">
        <f t="shared" si="8"/>
        <v xml:space="preserve">指定承認    </v>
      </c>
      <c r="V73" s="2"/>
    </row>
    <row r="74" spans="1:27" ht="15" customHeight="1">
      <c r="A74" s="87" t="str">
        <f t="shared" si="9"/>
        <v>016FT0111</v>
      </c>
      <c r="B74" s="5" t="s">
        <v>1446</v>
      </c>
      <c r="C74" s="21">
        <v>1</v>
      </c>
      <c r="D74" s="21">
        <v>11</v>
      </c>
      <c r="E74" s="6" t="s">
        <v>34</v>
      </c>
      <c r="F74" s="7" t="s">
        <v>499</v>
      </c>
      <c r="G74" s="6" t="s">
        <v>1468</v>
      </c>
      <c r="H74" s="6" t="s">
        <v>1452</v>
      </c>
      <c r="I74" s="6" t="s">
        <v>1447</v>
      </c>
      <c r="J74" s="6" t="s">
        <v>558</v>
      </c>
      <c r="K74" s="6" t="s">
        <v>1442</v>
      </c>
      <c r="L74" s="12" t="s">
        <v>55</v>
      </c>
      <c r="M74" s="13"/>
      <c r="N74" s="14"/>
      <c r="O74" s="7"/>
      <c r="P74" s="6" t="s">
        <v>1293</v>
      </c>
      <c r="Q74" s="63">
        <f t="shared" si="5"/>
        <v>16</v>
      </c>
      <c r="R74" s="1" t="str">
        <f t="shared" si="6"/>
        <v>016FT0111</v>
      </c>
      <c r="S74" s="1" t="str">
        <f t="shared" si="7"/>
        <v xml:space="preserve">指定承認    </v>
      </c>
      <c r="T74" s="1" t="str">
        <f t="shared" si="8"/>
        <v xml:space="preserve">指定承認    </v>
      </c>
      <c r="V74" s="2"/>
    </row>
    <row r="75" spans="1:27" ht="15" customHeight="1">
      <c r="A75" s="25" t="str">
        <f t="shared" si="9"/>
        <v/>
      </c>
      <c r="B75" s="5"/>
      <c r="C75" s="21"/>
      <c r="D75" s="21"/>
      <c r="E75" s="6"/>
      <c r="F75" s="7"/>
      <c r="G75" s="6"/>
      <c r="H75" s="6"/>
      <c r="I75" s="6"/>
      <c r="J75" s="6"/>
      <c r="K75" s="6"/>
      <c r="L75" s="12"/>
      <c r="M75" s="13"/>
      <c r="N75" s="14"/>
      <c r="O75" s="7"/>
      <c r="P75" s="6"/>
      <c r="Q75" s="63" t="str">
        <f t="shared" si="5"/>
        <v/>
      </c>
      <c r="R75" s="1" t="str">
        <f t="shared" si="6"/>
        <v/>
      </c>
      <c r="S75" s="1" t="str">
        <f t="shared" si="7"/>
        <v xml:space="preserve">    </v>
      </c>
      <c r="T75" s="1" t="str">
        <f t="shared" si="8"/>
        <v xml:space="preserve">    </v>
      </c>
      <c r="V75" s="2"/>
    </row>
    <row r="76" spans="1:27" ht="15" customHeight="1">
      <c r="A76" s="87" t="str">
        <f t="shared" si="9"/>
        <v>016FT0112</v>
      </c>
      <c r="B76" s="5" t="s">
        <v>1446</v>
      </c>
      <c r="C76" s="21">
        <v>1</v>
      </c>
      <c r="D76" s="21">
        <v>12</v>
      </c>
      <c r="E76" s="6" t="s">
        <v>34</v>
      </c>
      <c r="F76" s="7" t="s">
        <v>499</v>
      </c>
      <c r="G76" s="6" t="s">
        <v>1448</v>
      </c>
      <c r="H76" s="6" t="s">
        <v>1449</v>
      </c>
      <c r="I76" s="6" t="s">
        <v>1450</v>
      </c>
      <c r="J76" s="6" t="s">
        <v>558</v>
      </c>
      <c r="K76" s="6" t="s">
        <v>1360</v>
      </c>
      <c r="L76" s="12" t="s">
        <v>55</v>
      </c>
      <c r="M76" s="13"/>
      <c r="N76" s="14"/>
      <c r="O76" s="7"/>
      <c r="P76" s="6" t="s">
        <v>1293</v>
      </c>
      <c r="Q76" s="63">
        <f t="shared" si="5"/>
        <v>16</v>
      </c>
      <c r="R76" s="1" t="str">
        <f t="shared" si="6"/>
        <v>016FT0112</v>
      </c>
      <c r="S76" s="1" t="str">
        <f t="shared" si="7"/>
        <v xml:space="preserve">指定承認    </v>
      </c>
      <c r="T76" s="1" t="str">
        <f t="shared" si="8"/>
        <v xml:space="preserve">指定承認    </v>
      </c>
      <c r="V76" s="2"/>
    </row>
    <row r="77" spans="1:27" ht="15" customHeight="1">
      <c r="A77" s="87" t="str">
        <f t="shared" si="9"/>
        <v>016FT0113</v>
      </c>
      <c r="B77" s="5" t="s">
        <v>1446</v>
      </c>
      <c r="C77" s="21">
        <v>1</v>
      </c>
      <c r="D77" s="21">
        <v>13</v>
      </c>
      <c r="E77" s="6" t="s">
        <v>34</v>
      </c>
      <c r="F77" s="7" t="s">
        <v>499</v>
      </c>
      <c r="G77" s="6" t="s">
        <v>1448</v>
      </c>
      <c r="H77" s="6" t="s">
        <v>1449</v>
      </c>
      <c r="I77" s="6" t="s">
        <v>1451</v>
      </c>
      <c r="J77" s="6" t="s">
        <v>558</v>
      </c>
      <c r="K77" s="6" t="s">
        <v>1360</v>
      </c>
      <c r="L77" s="12" t="s">
        <v>55</v>
      </c>
      <c r="M77" s="13"/>
      <c r="N77" s="14"/>
      <c r="O77" s="7"/>
      <c r="P77" s="6" t="s">
        <v>1293</v>
      </c>
      <c r="Q77" s="63">
        <f t="shared" si="5"/>
        <v>16</v>
      </c>
      <c r="R77" s="1" t="str">
        <f t="shared" si="6"/>
        <v>016FT0113</v>
      </c>
      <c r="S77" s="1" t="str">
        <f t="shared" si="7"/>
        <v xml:space="preserve">指定承認    </v>
      </c>
      <c r="T77" s="1" t="str">
        <f t="shared" si="8"/>
        <v xml:space="preserve">指定承認    </v>
      </c>
      <c r="V77" s="2"/>
    </row>
    <row r="78" spans="1:27" ht="15" customHeight="1">
      <c r="A78" s="87" t="str">
        <f t="shared" si="9"/>
        <v>016FT0114</v>
      </c>
      <c r="B78" s="5" t="s">
        <v>1446</v>
      </c>
      <c r="C78" s="21">
        <v>1</v>
      </c>
      <c r="D78" s="21">
        <v>14</v>
      </c>
      <c r="E78" s="6" t="s">
        <v>34</v>
      </c>
      <c r="F78" s="7" t="s">
        <v>499</v>
      </c>
      <c r="G78" s="6" t="s">
        <v>1448</v>
      </c>
      <c r="H78" s="6" t="s">
        <v>1449</v>
      </c>
      <c r="I78" s="6" t="s">
        <v>1440</v>
      </c>
      <c r="J78" s="6" t="s">
        <v>558</v>
      </c>
      <c r="K78" s="6" t="s">
        <v>1360</v>
      </c>
      <c r="L78" s="12" t="s">
        <v>55</v>
      </c>
      <c r="M78" s="13"/>
      <c r="N78" s="14"/>
      <c r="O78" s="7"/>
      <c r="P78" s="6" t="s">
        <v>1293</v>
      </c>
      <c r="Q78" s="63">
        <f t="shared" si="5"/>
        <v>16</v>
      </c>
      <c r="R78" s="1" t="str">
        <f t="shared" si="6"/>
        <v>016FT0114</v>
      </c>
      <c r="S78" s="1" t="str">
        <f t="shared" si="7"/>
        <v xml:space="preserve">指定承認    </v>
      </c>
      <c r="T78" s="1" t="str">
        <f t="shared" si="8"/>
        <v xml:space="preserve">指定承認    </v>
      </c>
    </row>
    <row r="79" spans="1:27" ht="15" customHeight="1">
      <c r="A79" s="87" t="str">
        <f t="shared" si="9"/>
        <v>016FT0115</v>
      </c>
      <c r="B79" s="5" t="s">
        <v>1446</v>
      </c>
      <c r="C79" s="21">
        <v>1</v>
      </c>
      <c r="D79" s="21">
        <v>15</v>
      </c>
      <c r="E79" s="6" t="s">
        <v>34</v>
      </c>
      <c r="F79" s="7" t="s">
        <v>499</v>
      </c>
      <c r="G79" s="6" t="s">
        <v>1448</v>
      </c>
      <c r="H79" s="6" t="s">
        <v>1449</v>
      </c>
      <c r="I79" s="6" t="s">
        <v>1441</v>
      </c>
      <c r="J79" s="6" t="s">
        <v>558</v>
      </c>
      <c r="K79" s="6" t="s">
        <v>1360</v>
      </c>
      <c r="L79" s="12" t="s">
        <v>55</v>
      </c>
      <c r="M79" s="13"/>
      <c r="N79" s="14"/>
      <c r="O79" s="7"/>
      <c r="P79" s="6" t="s">
        <v>1293</v>
      </c>
      <c r="Q79" s="63">
        <f t="shared" si="5"/>
        <v>16</v>
      </c>
      <c r="R79" s="1" t="str">
        <f t="shared" si="6"/>
        <v>016FT0115</v>
      </c>
      <c r="S79" s="1" t="str">
        <f t="shared" si="7"/>
        <v xml:space="preserve">指定承認    </v>
      </c>
      <c r="T79" s="1" t="str">
        <f t="shared" si="8"/>
        <v xml:space="preserve">指定承認    </v>
      </c>
    </row>
    <row r="80" spans="1:27" ht="15" customHeight="1">
      <c r="A80" s="25" t="str">
        <f t="shared" si="9"/>
        <v/>
      </c>
      <c r="B80" s="5"/>
      <c r="C80" s="21"/>
      <c r="D80" s="21"/>
      <c r="E80" s="6"/>
      <c r="F80" s="7"/>
      <c r="G80" s="6"/>
      <c r="H80" s="6"/>
      <c r="I80" s="6"/>
      <c r="J80" s="6"/>
      <c r="K80" s="6"/>
      <c r="L80" s="12"/>
      <c r="M80" s="13"/>
      <c r="N80" s="14"/>
      <c r="O80" s="7"/>
      <c r="P80" s="6"/>
      <c r="Q80" s="63" t="str">
        <f t="shared" si="5"/>
        <v/>
      </c>
      <c r="R80" s="1" t="str">
        <f t="shared" si="6"/>
        <v/>
      </c>
      <c r="S80" s="1" t="str">
        <f t="shared" si="7"/>
        <v xml:space="preserve">    </v>
      </c>
      <c r="T80" s="1" t="str">
        <f t="shared" si="8"/>
        <v xml:space="preserve">    </v>
      </c>
    </row>
    <row r="81" spans="1:20" ht="15" customHeight="1">
      <c r="A81" s="87" t="str">
        <f t="shared" si="9"/>
        <v>016FT0116</v>
      </c>
      <c r="B81" s="5" t="s">
        <v>1446</v>
      </c>
      <c r="C81" s="21">
        <v>1</v>
      </c>
      <c r="D81" s="21">
        <v>16</v>
      </c>
      <c r="E81" s="6" t="s">
        <v>34</v>
      </c>
      <c r="F81" s="7" t="s">
        <v>499</v>
      </c>
      <c r="G81" s="6" t="s">
        <v>1469</v>
      </c>
      <c r="H81" s="6" t="s">
        <v>1453</v>
      </c>
      <c r="I81" s="6" t="s">
        <v>1443</v>
      </c>
      <c r="J81" s="6" t="s">
        <v>558</v>
      </c>
      <c r="K81" s="6" t="s">
        <v>1360</v>
      </c>
      <c r="L81" s="12" t="s">
        <v>55</v>
      </c>
      <c r="M81" s="13"/>
      <c r="N81" s="14"/>
      <c r="O81" s="7"/>
      <c r="P81" s="6" t="s">
        <v>1293</v>
      </c>
      <c r="Q81" s="63">
        <f t="shared" si="5"/>
        <v>16</v>
      </c>
      <c r="R81" s="1" t="str">
        <f t="shared" si="6"/>
        <v>016FT0116</v>
      </c>
      <c r="S81" s="1" t="str">
        <f t="shared" si="7"/>
        <v xml:space="preserve">指定承認    </v>
      </c>
      <c r="T81" s="1" t="str">
        <f t="shared" si="8"/>
        <v xml:space="preserve">指定承認    </v>
      </c>
    </row>
    <row r="82" spans="1:20" ht="15" customHeight="1">
      <c r="A82" s="87" t="str">
        <f t="shared" si="9"/>
        <v>016FT0117</v>
      </c>
      <c r="B82" s="5" t="s">
        <v>1446</v>
      </c>
      <c r="C82" s="21">
        <v>1</v>
      </c>
      <c r="D82" s="21">
        <v>17</v>
      </c>
      <c r="E82" s="6" t="s">
        <v>34</v>
      </c>
      <c r="F82" s="7" t="s">
        <v>499</v>
      </c>
      <c r="G82" s="6" t="s">
        <v>1469</v>
      </c>
      <c r="H82" s="6" t="s">
        <v>1453</v>
      </c>
      <c r="I82" s="6" t="s">
        <v>1444</v>
      </c>
      <c r="J82" s="6" t="s">
        <v>558</v>
      </c>
      <c r="K82" s="6" t="s">
        <v>1360</v>
      </c>
      <c r="L82" s="12" t="s">
        <v>55</v>
      </c>
      <c r="M82" s="13"/>
      <c r="N82" s="14"/>
      <c r="O82" s="7"/>
      <c r="P82" s="6" t="s">
        <v>1293</v>
      </c>
      <c r="Q82" s="63">
        <f t="shared" si="5"/>
        <v>16</v>
      </c>
      <c r="R82" s="1" t="str">
        <f t="shared" si="6"/>
        <v>016FT0117</v>
      </c>
      <c r="S82" s="1" t="str">
        <f t="shared" si="7"/>
        <v xml:space="preserve">指定承認    </v>
      </c>
      <c r="T82" s="1" t="str">
        <f t="shared" si="8"/>
        <v xml:space="preserve">指定承認    </v>
      </c>
    </row>
    <row r="83" spans="1:20" ht="15" customHeight="1">
      <c r="A83" s="87" t="str">
        <f t="shared" si="9"/>
        <v>016FT0118</v>
      </c>
      <c r="B83" s="5" t="s">
        <v>1446</v>
      </c>
      <c r="C83" s="21">
        <v>1</v>
      </c>
      <c r="D83" s="21">
        <v>18</v>
      </c>
      <c r="E83" s="6" t="s">
        <v>34</v>
      </c>
      <c r="F83" s="7" t="s">
        <v>499</v>
      </c>
      <c r="G83" s="6" t="s">
        <v>1469</v>
      </c>
      <c r="H83" s="6" t="s">
        <v>1453</v>
      </c>
      <c r="I83" s="6" t="s">
        <v>1447</v>
      </c>
      <c r="J83" s="6" t="s">
        <v>558</v>
      </c>
      <c r="K83" s="6" t="s">
        <v>1360</v>
      </c>
      <c r="L83" s="12" t="s">
        <v>55</v>
      </c>
      <c r="M83" s="13"/>
      <c r="N83" s="14"/>
      <c r="O83" s="7"/>
      <c r="P83" s="6" t="s">
        <v>1293</v>
      </c>
      <c r="Q83" s="63">
        <f t="shared" si="5"/>
        <v>16</v>
      </c>
      <c r="R83" s="1" t="str">
        <f t="shared" si="6"/>
        <v>016FT0118</v>
      </c>
      <c r="S83" s="1" t="str">
        <f t="shared" si="7"/>
        <v xml:space="preserve">指定承認    </v>
      </c>
      <c r="T83" s="1" t="str">
        <f t="shared" si="8"/>
        <v xml:space="preserve">指定承認    </v>
      </c>
    </row>
    <row r="84" spans="1:20" ht="15" customHeight="1">
      <c r="A84" s="25" t="str">
        <f t="shared" si="9"/>
        <v/>
      </c>
      <c r="B84" s="5"/>
      <c r="C84" s="21"/>
      <c r="D84" s="21"/>
      <c r="E84" s="6"/>
      <c r="F84" s="7"/>
      <c r="G84" s="6"/>
      <c r="H84" s="6"/>
      <c r="I84" s="6"/>
      <c r="J84" s="6"/>
      <c r="K84" s="6"/>
      <c r="L84" s="12"/>
      <c r="M84" s="13"/>
      <c r="N84" s="14"/>
      <c r="O84" s="7"/>
      <c r="P84" s="6"/>
      <c r="Q84" s="63" t="str">
        <f t="shared" si="5"/>
        <v/>
      </c>
      <c r="R84" s="1" t="str">
        <f t="shared" si="6"/>
        <v/>
      </c>
      <c r="S84" s="1" t="str">
        <f t="shared" si="7"/>
        <v xml:space="preserve">    </v>
      </c>
      <c r="T84" s="1" t="str">
        <f t="shared" si="8"/>
        <v xml:space="preserve">    </v>
      </c>
    </row>
    <row r="85" spans="1:20" ht="15" customHeight="1">
      <c r="A85" s="87" t="str">
        <f t="shared" si="9"/>
        <v>016FT0119</v>
      </c>
      <c r="B85" s="5" t="s">
        <v>1446</v>
      </c>
      <c r="C85" s="21">
        <v>1</v>
      </c>
      <c r="D85" s="21">
        <v>19</v>
      </c>
      <c r="E85" s="6" t="s">
        <v>34</v>
      </c>
      <c r="F85" s="7" t="s">
        <v>499</v>
      </c>
      <c r="G85" s="6" t="s">
        <v>1462</v>
      </c>
      <c r="H85" s="6" t="s">
        <v>1463</v>
      </c>
      <c r="I85" s="6" t="s">
        <v>1456</v>
      </c>
      <c r="J85" s="6" t="s">
        <v>558</v>
      </c>
      <c r="K85" s="6" t="s">
        <v>1578</v>
      </c>
      <c r="L85" s="12" t="s">
        <v>55</v>
      </c>
      <c r="M85" s="13"/>
      <c r="N85" s="14"/>
      <c r="O85" s="7"/>
      <c r="P85" s="6" t="s">
        <v>1293</v>
      </c>
      <c r="Q85" s="63">
        <f t="shared" si="5"/>
        <v>16</v>
      </c>
      <c r="R85" s="1" t="str">
        <f t="shared" si="6"/>
        <v>016FT0119</v>
      </c>
      <c r="S85" s="1" t="str">
        <f t="shared" si="7"/>
        <v xml:space="preserve">指定承認    </v>
      </c>
      <c r="T85" s="1" t="str">
        <f t="shared" si="8"/>
        <v xml:space="preserve">指定承認    </v>
      </c>
    </row>
    <row r="86" spans="1:20" ht="15" customHeight="1">
      <c r="A86" s="87" t="str">
        <f t="shared" si="9"/>
        <v>016FT0120</v>
      </c>
      <c r="B86" s="5" t="s">
        <v>1446</v>
      </c>
      <c r="C86" s="21">
        <v>1</v>
      </c>
      <c r="D86" s="21">
        <v>20</v>
      </c>
      <c r="E86" s="6" t="s">
        <v>34</v>
      </c>
      <c r="F86" s="7" t="s">
        <v>499</v>
      </c>
      <c r="G86" s="6" t="s">
        <v>1457</v>
      </c>
      <c r="H86" s="6" t="s">
        <v>1458</v>
      </c>
      <c r="I86" s="6" t="s">
        <v>1461</v>
      </c>
      <c r="J86" s="6" t="s">
        <v>558</v>
      </c>
      <c r="K86" s="6" t="s">
        <v>1360</v>
      </c>
      <c r="L86" s="12" t="s">
        <v>55</v>
      </c>
      <c r="M86" s="13"/>
      <c r="N86" s="14"/>
      <c r="O86" s="7"/>
      <c r="P86" s="6" t="s">
        <v>1293</v>
      </c>
      <c r="Q86" s="63">
        <f t="shared" si="5"/>
        <v>16</v>
      </c>
      <c r="R86" s="1" t="str">
        <f t="shared" si="6"/>
        <v>016FT0120</v>
      </c>
      <c r="S86" s="1" t="str">
        <f t="shared" si="7"/>
        <v xml:space="preserve">指定承認    </v>
      </c>
      <c r="T86" s="1" t="str">
        <f t="shared" si="8"/>
        <v xml:space="preserve">指定承認    </v>
      </c>
    </row>
    <row r="87" spans="1:20" ht="15" customHeight="1">
      <c r="A87" s="87" t="str">
        <f t="shared" si="9"/>
        <v>016FT0121</v>
      </c>
      <c r="B87" s="5" t="s">
        <v>1446</v>
      </c>
      <c r="C87" s="21">
        <v>1</v>
      </c>
      <c r="D87" s="21">
        <v>21</v>
      </c>
      <c r="E87" s="6" t="s">
        <v>34</v>
      </c>
      <c r="F87" s="7" t="s">
        <v>499</v>
      </c>
      <c r="G87" s="6" t="s">
        <v>1460</v>
      </c>
      <c r="H87" s="6" t="s">
        <v>1459</v>
      </c>
      <c r="I87" s="6" t="s">
        <v>1461</v>
      </c>
      <c r="J87" s="6" t="s">
        <v>558</v>
      </c>
      <c r="K87" s="6" t="s">
        <v>1360</v>
      </c>
      <c r="L87" s="12" t="s">
        <v>55</v>
      </c>
      <c r="M87" s="13"/>
      <c r="N87" s="14"/>
      <c r="O87" s="7"/>
      <c r="P87" s="6" t="s">
        <v>1293</v>
      </c>
      <c r="Q87" s="63">
        <f t="shared" si="5"/>
        <v>16</v>
      </c>
      <c r="R87" s="1" t="str">
        <f t="shared" si="6"/>
        <v>016FT0121</v>
      </c>
      <c r="S87" s="1" t="str">
        <f t="shared" si="7"/>
        <v xml:space="preserve">指定承認    </v>
      </c>
      <c r="T87" s="1" t="str">
        <f t="shared" si="8"/>
        <v xml:space="preserve">指定承認    </v>
      </c>
    </row>
    <row r="88" spans="1:20" ht="15" customHeight="1">
      <c r="A88" s="25" t="str">
        <f t="shared" si="9"/>
        <v/>
      </c>
      <c r="B88" s="5"/>
      <c r="C88" s="21"/>
      <c r="D88" s="21"/>
      <c r="E88" s="6"/>
      <c r="F88" s="7"/>
      <c r="G88" s="6"/>
      <c r="H88" s="6"/>
      <c r="I88" s="6"/>
      <c r="J88" s="6"/>
      <c r="K88" s="6"/>
      <c r="L88" s="12"/>
      <c r="M88" s="13"/>
      <c r="N88" s="14"/>
      <c r="O88" s="7"/>
      <c r="P88" s="6"/>
      <c r="Q88" s="63" t="str">
        <f t="shared" si="5"/>
        <v/>
      </c>
      <c r="R88" s="1" t="str">
        <f t="shared" si="6"/>
        <v/>
      </c>
      <c r="S88" s="1" t="str">
        <f t="shared" si="7"/>
        <v xml:space="preserve">    </v>
      </c>
      <c r="T88" s="1" t="str">
        <f t="shared" si="8"/>
        <v xml:space="preserve">    </v>
      </c>
    </row>
    <row r="89" spans="1:20" ht="15" customHeight="1">
      <c r="A89" s="87" t="str">
        <f t="shared" si="9"/>
        <v>016FT0122</v>
      </c>
      <c r="B89" s="5" t="s">
        <v>1446</v>
      </c>
      <c r="C89" s="21">
        <v>1</v>
      </c>
      <c r="D89" s="21">
        <v>22</v>
      </c>
      <c r="E89" s="6" t="s">
        <v>34</v>
      </c>
      <c r="F89" s="7" t="s">
        <v>499</v>
      </c>
      <c r="G89" s="6" t="s">
        <v>1454</v>
      </c>
      <c r="H89" s="6" t="s">
        <v>1455</v>
      </c>
      <c r="I89" s="6" t="s">
        <v>1464</v>
      </c>
      <c r="J89" s="6" t="s">
        <v>558</v>
      </c>
      <c r="K89" s="6" t="s">
        <v>1442</v>
      </c>
      <c r="L89" s="12" t="s">
        <v>55</v>
      </c>
      <c r="M89" s="13"/>
      <c r="N89" s="14"/>
      <c r="O89" s="7"/>
      <c r="P89" s="6" t="s">
        <v>1293</v>
      </c>
      <c r="Q89" s="63">
        <f t="shared" si="5"/>
        <v>16</v>
      </c>
      <c r="R89" s="1" t="str">
        <f t="shared" si="6"/>
        <v>016FT0122</v>
      </c>
      <c r="S89" s="1" t="str">
        <f t="shared" si="7"/>
        <v xml:space="preserve">指定承認    </v>
      </c>
      <c r="T89" s="1" t="str">
        <f t="shared" si="8"/>
        <v xml:space="preserve">指定承認    </v>
      </c>
    </row>
    <row r="90" spans="1:20" ht="15" customHeight="1">
      <c r="A90" s="87" t="str">
        <f t="shared" si="9"/>
        <v>016FT0123</v>
      </c>
      <c r="B90" s="5" t="s">
        <v>1446</v>
      </c>
      <c r="C90" s="21">
        <v>1</v>
      </c>
      <c r="D90" s="21">
        <v>23</v>
      </c>
      <c r="E90" s="6" t="s">
        <v>34</v>
      </c>
      <c r="F90" s="7" t="s">
        <v>499</v>
      </c>
      <c r="G90" s="6" t="s">
        <v>1454</v>
      </c>
      <c r="H90" s="6" t="s">
        <v>1455</v>
      </c>
      <c r="I90" s="6" t="s">
        <v>1465</v>
      </c>
      <c r="J90" s="6" t="s">
        <v>558</v>
      </c>
      <c r="K90" s="6" t="s">
        <v>1442</v>
      </c>
      <c r="L90" s="12" t="s">
        <v>55</v>
      </c>
      <c r="M90" s="13"/>
      <c r="N90" s="14"/>
      <c r="O90" s="7"/>
      <c r="P90" s="6" t="s">
        <v>1293</v>
      </c>
      <c r="Q90" s="63">
        <f t="shared" ref="Q90:Q153" si="10">IF(P90="","",VLOOKUP(P90,$Z$7:$AA$68,2,FALSE))</f>
        <v>16</v>
      </c>
      <c r="R90" s="1" t="str">
        <f t="shared" si="6"/>
        <v>016FT0123</v>
      </c>
      <c r="S90" s="1" t="str">
        <f t="shared" si="7"/>
        <v xml:space="preserve">指定承認    </v>
      </c>
      <c r="T90" s="1" t="str">
        <f t="shared" si="8"/>
        <v xml:space="preserve">指定承認    </v>
      </c>
    </row>
    <row r="91" spans="1:20" ht="15" customHeight="1">
      <c r="A91" s="87" t="str">
        <f t="shared" si="9"/>
        <v>016FT0124</v>
      </c>
      <c r="B91" s="5" t="s">
        <v>1446</v>
      </c>
      <c r="C91" s="21">
        <v>1</v>
      </c>
      <c r="D91" s="21">
        <v>24</v>
      </c>
      <c r="E91" s="6" t="s">
        <v>34</v>
      </c>
      <c r="F91" s="7" t="s">
        <v>499</v>
      </c>
      <c r="G91" s="6" t="s">
        <v>1454</v>
      </c>
      <c r="H91" s="6" t="s">
        <v>1455</v>
      </c>
      <c r="I91" s="6" t="s">
        <v>1466</v>
      </c>
      <c r="J91" s="6" t="s">
        <v>558</v>
      </c>
      <c r="K91" s="6" t="s">
        <v>1442</v>
      </c>
      <c r="L91" s="12" t="s">
        <v>55</v>
      </c>
      <c r="M91" s="13"/>
      <c r="N91" s="14"/>
      <c r="O91" s="7"/>
      <c r="P91" s="6" t="s">
        <v>1293</v>
      </c>
      <c r="Q91" s="63">
        <f t="shared" si="10"/>
        <v>16</v>
      </c>
      <c r="R91" s="1" t="str">
        <f t="shared" si="6"/>
        <v>016FT0124</v>
      </c>
      <c r="S91" s="1" t="str">
        <f t="shared" si="7"/>
        <v xml:space="preserve">指定承認    </v>
      </c>
      <c r="T91" s="1" t="str">
        <f t="shared" si="8"/>
        <v xml:space="preserve">指定承認    </v>
      </c>
    </row>
    <row r="92" spans="1:20" ht="15" customHeight="1">
      <c r="A92" s="25" t="str">
        <f t="shared" si="9"/>
        <v/>
      </c>
      <c r="B92" s="5"/>
      <c r="C92" s="21"/>
      <c r="D92" s="21"/>
      <c r="E92" s="6"/>
      <c r="F92" s="7"/>
      <c r="G92" s="6"/>
      <c r="H92" s="6"/>
      <c r="I92" s="6"/>
      <c r="J92" s="6"/>
      <c r="K92" s="6"/>
      <c r="L92" s="12"/>
      <c r="M92" s="13"/>
      <c r="N92" s="14"/>
      <c r="O92" s="7"/>
      <c r="P92" s="6"/>
      <c r="Q92" s="63" t="str">
        <f t="shared" si="10"/>
        <v/>
      </c>
      <c r="R92" s="1" t="str">
        <f t="shared" si="6"/>
        <v/>
      </c>
      <c r="S92" s="1" t="str">
        <f t="shared" si="7"/>
        <v xml:space="preserve">    </v>
      </c>
      <c r="T92" s="1" t="str">
        <f t="shared" si="8"/>
        <v xml:space="preserve">    </v>
      </c>
    </row>
    <row r="93" spans="1:20" ht="15" customHeight="1">
      <c r="A93" s="87" t="str">
        <f t="shared" si="9"/>
        <v>016FT0125</v>
      </c>
      <c r="B93" s="5" t="s">
        <v>1446</v>
      </c>
      <c r="C93" s="21">
        <v>1</v>
      </c>
      <c r="D93" s="21">
        <v>25</v>
      </c>
      <c r="E93" s="6" t="s">
        <v>34</v>
      </c>
      <c r="F93" s="7" t="s">
        <v>499</v>
      </c>
      <c r="G93" s="6" t="s">
        <v>1470</v>
      </c>
      <c r="H93" s="6" t="s">
        <v>1467</v>
      </c>
      <c r="I93" s="6" t="s">
        <v>1471</v>
      </c>
      <c r="J93" s="6" t="s">
        <v>494</v>
      </c>
      <c r="K93" s="6" t="s">
        <v>1577</v>
      </c>
      <c r="L93" s="12" t="s">
        <v>55</v>
      </c>
      <c r="M93" s="13"/>
      <c r="N93" s="14"/>
      <c r="O93" s="7"/>
      <c r="P93" s="6" t="s">
        <v>1293</v>
      </c>
      <c r="Q93" s="63">
        <f t="shared" si="10"/>
        <v>16</v>
      </c>
      <c r="R93" s="1" t="str">
        <f t="shared" si="6"/>
        <v>016FT0125</v>
      </c>
      <c r="S93" s="1" t="str">
        <f t="shared" si="7"/>
        <v xml:space="preserve">指定承認    </v>
      </c>
      <c r="T93" s="1" t="str">
        <f t="shared" si="8"/>
        <v xml:space="preserve">指定承認    </v>
      </c>
    </row>
    <row r="94" spans="1:20" ht="15" customHeight="1">
      <c r="A94" s="87" t="str">
        <f t="shared" si="9"/>
        <v>016FT0126</v>
      </c>
      <c r="B94" s="5" t="s">
        <v>1446</v>
      </c>
      <c r="C94" s="21">
        <v>1</v>
      </c>
      <c r="D94" s="21">
        <v>26</v>
      </c>
      <c r="E94" s="6" t="s">
        <v>34</v>
      </c>
      <c r="F94" s="7" t="s">
        <v>499</v>
      </c>
      <c r="G94" s="6" t="s">
        <v>1473</v>
      </c>
      <c r="H94" s="6" t="s">
        <v>1474</v>
      </c>
      <c r="I94" s="6" t="s">
        <v>1477</v>
      </c>
      <c r="J94" s="6" t="s">
        <v>494</v>
      </c>
      <c r="K94" s="6" t="s">
        <v>112</v>
      </c>
      <c r="L94" s="12" t="s">
        <v>55</v>
      </c>
      <c r="M94" s="13"/>
      <c r="N94" s="14"/>
      <c r="O94" s="7"/>
      <c r="P94" s="6" t="s">
        <v>1293</v>
      </c>
      <c r="Q94" s="63">
        <f t="shared" si="10"/>
        <v>16</v>
      </c>
      <c r="R94" s="1" t="str">
        <f t="shared" si="6"/>
        <v>016FT0126</v>
      </c>
      <c r="S94" s="1" t="str">
        <f t="shared" si="7"/>
        <v xml:space="preserve">指定承認    </v>
      </c>
      <c r="T94" s="1" t="str">
        <f t="shared" si="8"/>
        <v xml:space="preserve">指定承認    </v>
      </c>
    </row>
    <row r="95" spans="1:20" ht="15" customHeight="1">
      <c r="A95" s="87" t="str">
        <f t="shared" si="9"/>
        <v>016FT0127</v>
      </c>
      <c r="B95" s="5" t="s">
        <v>1446</v>
      </c>
      <c r="C95" s="21">
        <v>1</v>
      </c>
      <c r="D95" s="21">
        <v>27</v>
      </c>
      <c r="E95" s="6" t="s">
        <v>34</v>
      </c>
      <c r="F95" s="7" t="s">
        <v>499</v>
      </c>
      <c r="G95" s="6" t="s">
        <v>1475</v>
      </c>
      <c r="H95" s="6" t="s">
        <v>1476</v>
      </c>
      <c r="I95" s="6" t="s">
        <v>1477</v>
      </c>
      <c r="J95" s="6" t="s">
        <v>494</v>
      </c>
      <c r="K95" s="6" t="s">
        <v>112</v>
      </c>
      <c r="L95" s="12" t="s">
        <v>55</v>
      </c>
      <c r="M95" s="13"/>
      <c r="N95" s="14"/>
      <c r="O95" s="7"/>
      <c r="P95" s="6" t="s">
        <v>1293</v>
      </c>
      <c r="Q95" s="63">
        <f t="shared" si="10"/>
        <v>16</v>
      </c>
      <c r="R95" s="1" t="str">
        <f t="shared" si="6"/>
        <v>016FT0127</v>
      </c>
      <c r="S95" s="1" t="str">
        <f t="shared" si="7"/>
        <v xml:space="preserve">指定承認    </v>
      </c>
      <c r="T95" s="1" t="str">
        <f t="shared" si="8"/>
        <v xml:space="preserve">指定承認    </v>
      </c>
    </row>
    <row r="96" spans="1:20" ht="15" customHeight="1">
      <c r="A96" s="25" t="str">
        <f t="shared" si="9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6"/>
      <c r="Q96" s="63" t="str">
        <f t="shared" si="10"/>
        <v/>
      </c>
      <c r="R96" s="1" t="str">
        <f t="shared" si="6"/>
        <v/>
      </c>
      <c r="S96" s="1" t="str">
        <f t="shared" si="7"/>
        <v xml:space="preserve">    </v>
      </c>
      <c r="T96" s="1" t="str">
        <f t="shared" si="8"/>
        <v xml:space="preserve">    </v>
      </c>
    </row>
    <row r="97" spans="1:20" ht="15" customHeight="1">
      <c r="A97" s="87" t="str">
        <f t="shared" si="9"/>
        <v>016FT0128</v>
      </c>
      <c r="B97" s="5" t="s">
        <v>1478</v>
      </c>
      <c r="C97" s="21">
        <v>1</v>
      </c>
      <c r="D97" s="21">
        <v>28</v>
      </c>
      <c r="E97" s="6" t="s">
        <v>34</v>
      </c>
      <c r="F97" s="7" t="s">
        <v>499</v>
      </c>
      <c r="G97" s="6" t="s">
        <v>1479</v>
      </c>
      <c r="H97" s="6" t="s">
        <v>1480</v>
      </c>
      <c r="I97" s="6" t="s">
        <v>1481</v>
      </c>
      <c r="J97" s="6" t="s">
        <v>558</v>
      </c>
      <c r="K97" s="6" t="s">
        <v>1442</v>
      </c>
      <c r="L97" s="12" t="s">
        <v>55</v>
      </c>
      <c r="M97" s="13"/>
      <c r="N97" s="14"/>
      <c r="O97" s="7"/>
      <c r="P97" s="6" t="s">
        <v>1293</v>
      </c>
      <c r="Q97" s="63">
        <f t="shared" si="10"/>
        <v>16</v>
      </c>
      <c r="R97" s="1" t="str">
        <f t="shared" si="6"/>
        <v>016FT0128</v>
      </c>
      <c r="S97" s="1" t="str">
        <f t="shared" si="7"/>
        <v xml:space="preserve">指定承認    </v>
      </c>
      <c r="T97" s="1" t="str">
        <f t="shared" si="8"/>
        <v xml:space="preserve">指定承認    </v>
      </c>
    </row>
    <row r="98" spans="1:20" ht="15" customHeight="1">
      <c r="A98" s="87" t="str">
        <f t="shared" si="9"/>
        <v>016FT0129</v>
      </c>
      <c r="B98" s="5" t="s">
        <v>1478</v>
      </c>
      <c r="C98" s="21">
        <v>1</v>
      </c>
      <c r="D98" s="21">
        <v>29</v>
      </c>
      <c r="E98" s="6" t="s">
        <v>34</v>
      </c>
      <c r="F98" s="7" t="s">
        <v>499</v>
      </c>
      <c r="G98" s="6" t="s">
        <v>1479</v>
      </c>
      <c r="H98" s="6" t="s">
        <v>1480</v>
      </c>
      <c r="I98" s="6" t="s">
        <v>1482</v>
      </c>
      <c r="J98" s="6" t="s">
        <v>558</v>
      </c>
      <c r="K98" s="6" t="s">
        <v>1442</v>
      </c>
      <c r="L98" s="12" t="s">
        <v>55</v>
      </c>
      <c r="M98" s="13"/>
      <c r="N98" s="14"/>
      <c r="O98" s="7"/>
      <c r="P98" s="6" t="s">
        <v>1293</v>
      </c>
      <c r="Q98" s="63">
        <f t="shared" si="10"/>
        <v>16</v>
      </c>
      <c r="R98" s="1" t="str">
        <f t="shared" si="6"/>
        <v>016FT0129</v>
      </c>
      <c r="S98" s="1" t="str">
        <f t="shared" si="7"/>
        <v xml:space="preserve">指定承認    </v>
      </c>
      <c r="T98" s="1" t="str">
        <f t="shared" si="8"/>
        <v xml:space="preserve">指定承認    </v>
      </c>
    </row>
    <row r="99" spans="1:20" ht="15" customHeight="1">
      <c r="A99" s="87" t="str">
        <f t="shared" si="9"/>
        <v>016FT0130</v>
      </c>
      <c r="B99" s="5" t="s">
        <v>1478</v>
      </c>
      <c r="C99" s="21">
        <v>1</v>
      </c>
      <c r="D99" s="21">
        <v>30</v>
      </c>
      <c r="E99" s="6" t="s">
        <v>34</v>
      </c>
      <c r="F99" s="7" t="s">
        <v>499</v>
      </c>
      <c r="G99" s="6" t="s">
        <v>1479</v>
      </c>
      <c r="H99" s="6" t="s">
        <v>1480</v>
      </c>
      <c r="I99" s="6" t="s">
        <v>1483</v>
      </c>
      <c r="J99" s="6" t="s">
        <v>558</v>
      </c>
      <c r="K99" s="6" t="s">
        <v>1442</v>
      </c>
      <c r="L99" s="12" t="s">
        <v>55</v>
      </c>
      <c r="M99" s="13"/>
      <c r="N99" s="14"/>
      <c r="O99" s="7"/>
      <c r="P99" s="6" t="s">
        <v>1293</v>
      </c>
      <c r="Q99" s="63">
        <f t="shared" si="10"/>
        <v>16</v>
      </c>
      <c r="R99" s="1" t="str">
        <f t="shared" si="6"/>
        <v>016FT0130</v>
      </c>
      <c r="S99" s="1" t="str">
        <f t="shared" si="7"/>
        <v xml:space="preserve">指定承認    </v>
      </c>
      <c r="T99" s="1" t="str">
        <f t="shared" si="8"/>
        <v xml:space="preserve">指定承認    </v>
      </c>
    </row>
    <row r="100" spans="1:20" ht="15" customHeight="1">
      <c r="A100" s="87" t="str">
        <f t="shared" si="9"/>
        <v>016FT0131</v>
      </c>
      <c r="B100" s="5" t="s">
        <v>1478</v>
      </c>
      <c r="C100" s="21">
        <v>1</v>
      </c>
      <c r="D100" s="21">
        <v>31</v>
      </c>
      <c r="E100" s="6" t="s">
        <v>34</v>
      </c>
      <c r="F100" s="7" t="s">
        <v>499</v>
      </c>
      <c r="G100" s="6" t="s">
        <v>1479</v>
      </c>
      <c r="H100" s="6" t="s">
        <v>1480</v>
      </c>
      <c r="I100" s="6" t="s">
        <v>1441</v>
      </c>
      <c r="J100" s="6" t="s">
        <v>558</v>
      </c>
      <c r="K100" s="6" t="s">
        <v>1442</v>
      </c>
      <c r="L100" s="12" t="s">
        <v>55</v>
      </c>
      <c r="M100" s="13"/>
      <c r="N100" s="14"/>
      <c r="O100" s="7"/>
      <c r="P100" s="6" t="s">
        <v>1293</v>
      </c>
      <c r="Q100" s="63">
        <f t="shared" si="10"/>
        <v>16</v>
      </c>
      <c r="R100" s="1" t="str">
        <f t="shared" si="6"/>
        <v>016FT0131</v>
      </c>
      <c r="S100" s="1" t="str">
        <f t="shared" si="7"/>
        <v xml:space="preserve">指定承認    </v>
      </c>
      <c r="T100" s="1" t="str">
        <f t="shared" si="8"/>
        <v xml:space="preserve">指定承認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6"/>
      <c r="Q101" s="63" t="str">
        <f t="shared" si="10"/>
        <v/>
      </c>
      <c r="R101" s="1" t="str">
        <f t="shared" si="6"/>
        <v/>
      </c>
      <c r="S101" s="1" t="str">
        <f t="shared" si="7"/>
        <v xml:space="preserve">    </v>
      </c>
      <c r="T101" s="1" t="str">
        <f t="shared" si="8"/>
        <v xml:space="preserve">    </v>
      </c>
    </row>
    <row r="102" spans="1:20" ht="15" customHeight="1">
      <c r="A102" s="87" t="str">
        <f t="shared" si="9"/>
        <v>016FT0132</v>
      </c>
      <c r="B102" s="5" t="s">
        <v>1478</v>
      </c>
      <c r="C102" s="21">
        <v>1</v>
      </c>
      <c r="D102" s="21">
        <v>32</v>
      </c>
      <c r="E102" s="6" t="s">
        <v>34</v>
      </c>
      <c r="F102" s="7" t="s">
        <v>499</v>
      </c>
      <c r="G102" s="6" t="s">
        <v>1484</v>
      </c>
      <c r="H102" s="6" t="s">
        <v>1485</v>
      </c>
      <c r="I102" s="6" t="s">
        <v>1481</v>
      </c>
      <c r="J102" s="6" t="s">
        <v>558</v>
      </c>
      <c r="K102" s="6" t="s">
        <v>1360</v>
      </c>
      <c r="L102" s="12" t="s">
        <v>55</v>
      </c>
      <c r="M102" s="13"/>
      <c r="N102" s="14"/>
      <c r="O102" s="7"/>
      <c r="P102" s="6" t="s">
        <v>1293</v>
      </c>
      <c r="Q102" s="63">
        <f t="shared" si="10"/>
        <v>16</v>
      </c>
      <c r="R102" s="1" t="str">
        <f t="shared" si="6"/>
        <v>016FT0132</v>
      </c>
      <c r="S102" s="1" t="str">
        <f t="shared" si="7"/>
        <v xml:space="preserve">指定承認    </v>
      </c>
      <c r="T102" s="1" t="str">
        <f t="shared" si="8"/>
        <v xml:space="preserve">指定承認    </v>
      </c>
    </row>
    <row r="103" spans="1:20" ht="15" customHeight="1">
      <c r="A103" s="87" t="str">
        <f t="shared" si="9"/>
        <v>016FT0133</v>
      </c>
      <c r="B103" s="5" t="s">
        <v>1478</v>
      </c>
      <c r="C103" s="21">
        <v>1</v>
      </c>
      <c r="D103" s="21">
        <v>33</v>
      </c>
      <c r="E103" s="6" t="s">
        <v>34</v>
      </c>
      <c r="F103" s="7" t="s">
        <v>499</v>
      </c>
      <c r="G103" s="6" t="s">
        <v>1484</v>
      </c>
      <c r="H103" s="6" t="s">
        <v>1485</v>
      </c>
      <c r="I103" s="6" t="s">
        <v>1482</v>
      </c>
      <c r="J103" s="6" t="s">
        <v>558</v>
      </c>
      <c r="K103" s="6" t="s">
        <v>1360</v>
      </c>
      <c r="L103" s="12" t="s">
        <v>55</v>
      </c>
      <c r="M103" s="13"/>
      <c r="N103" s="14"/>
      <c r="O103" s="7"/>
      <c r="P103" s="6" t="s">
        <v>1293</v>
      </c>
      <c r="Q103" s="63">
        <f t="shared" si="10"/>
        <v>16</v>
      </c>
      <c r="R103" s="1" t="str">
        <f t="shared" si="6"/>
        <v>016FT0133</v>
      </c>
      <c r="S103" s="1" t="str">
        <f t="shared" si="7"/>
        <v xml:space="preserve">指定承認    </v>
      </c>
      <c r="T103" s="1" t="str">
        <f t="shared" si="8"/>
        <v xml:space="preserve">指定承認    </v>
      </c>
    </row>
    <row r="104" spans="1:20" ht="15" customHeight="1">
      <c r="A104" s="87" t="str">
        <f t="shared" si="9"/>
        <v>016FT0134</v>
      </c>
      <c r="B104" s="5" t="s">
        <v>1478</v>
      </c>
      <c r="C104" s="21">
        <v>1</v>
      </c>
      <c r="D104" s="21">
        <v>34</v>
      </c>
      <c r="E104" s="6" t="s">
        <v>34</v>
      </c>
      <c r="F104" s="7" t="s">
        <v>499</v>
      </c>
      <c r="G104" s="6" t="s">
        <v>1484</v>
      </c>
      <c r="H104" s="6" t="s">
        <v>1485</v>
      </c>
      <c r="I104" s="6" t="s">
        <v>1483</v>
      </c>
      <c r="J104" s="6" t="s">
        <v>558</v>
      </c>
      <c r="K104" s="6" t="s">
        <v>1360</v>
      </c>
      <c r="L104" s="12" t="s">
        <v>55</v>
      </c>
      <c r="M104" s="13"/>
      <c r="N104" s="14"/>
      <c r="O104" s="7"/>
      <c r="P104" s="6" t="s">
        <v>1293</v>
      </c>
      <c r="Q104" s="63">
        <f t="shared" si="10"/>
        <v>16</v>
      </c>
      <c r="R104" s="1" t="str">
        <f t="shared" si="6"/>
        <v>016FT0134</v>
      </c>
      <c r="S104" s="1" t="str">
        <f t="shared" si="7"/>
        <v xml:space="preserve">指定承認    </v>
      </c>
      <c r="T104" s="1" t="str">
        <f t="shared" si="8"/>
        <v xml:space="preserve">指定承認    </v>
      </c>
    </row>
    <row r="105" spans="1:20" ht="15" customHeight="1">
      <c r="A105" s="87" t="str">
        <f t="shared" si="9"/>
        <v>016FT0135</v>
      </c>
      <c r="B105" s="5" t="s">
        <v>1478</v>
      </c>
      <c r="C105" s="21">
        <v>1</v>
      </c>
      <c r="D105" s="21">
        <v>35</v>
      </c>
      <c r="E105" s="6" t="s">
        <v>34</v>
      </c>
      <c r="F105" s="7" t="s">
        <v>499</v>
      </c>
      <c r="G105" s="6" t="s">
        <v>1484</v>
      </c>
      <c r="H105" s="6" t="s">
        <v>1485</v>
      </c>
      <c r="I105" s="6" t="s">
        <v>1441</v>
      </c>
      <c r="J105" s="6" t="s">
        <v>558</v>
      </c>
      <c r="K105" s="6" t="s">
        <v>1360</v>
      </c>
      <c r="L105" s="12" t="s">
        <v>55</v>
      </c>
      <c r="M105" s="13"/>
      <c r="N105" s="14"/>
      <c r="O105" s="7"/>
      <c r="P105" s="6" t="s">
        <v>1293</v>
      </c>
      <c r="Q105" s="63">
        <f t="shared" si="10"/>
        <v>16</v>
      </c>
      <c r="R105" s="1" t="str">
        <f t="shared" si="6"/>
        <v>016FT0135</v>
      </c>
      <c r="S105" s="1" t="str">
        <f t="shared" si="7"/>
        <v xml:space="preserve">指定承認    </v>
      </c>
      <c r="T105" s="1" t="str">
        <f t="shared" si="8"/>
        <v xml:space="preserve">指定承認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6"/>
      <c r="J106" s="6"/>
      <c r="K106" s="6"/>
      <c r="L106" s="12"/>
      <c r="M106" s="13"/>
      <c r="N106" s="14"/>
      <c r="O106" s="7"/>
      <c r="P106" s="6"/>
      <c r="Q106" s="63" t="str">
        <f t="shared" si="10"/>
        <v/>
      </c>
      <c r="R106" s="1" t="str">
        <f t="shared" si="6"/>
        <v/>
      </c>
      <c r="S106" s="1" t="str">
        <f t="shared" si="7"/>
        <v xml:space="preserve">    </v>
      </c>
      <c r="T106" s="1" t="str">
        <f t="shared" si="8"/>
        <v xml:space="preserve">    </v>
      </c>
    </row>
    <row r="107" spans="1:20" ht="15" customHeight="1">
      <c r="A107" s="87" t="str">
        <f t="shared" si="9"/>
        <v>016FT0201</v>
      </c>
      <c r="B107" s="5" t="s">
        <v>1478</v>
      </c>
      <c r="C107" s="21">
        <v>2</v>
      </c>
      <c r="D107" s="21">
        <v>1</v>
      </c>
      <c r="E107" s="6" t="s">
        <v>34</v>
      </c>
      <c r="F107" s="7" t="s">
        <v>499</v>
      </c>
      <c r="G107" s="6" t="s">
        <v>1486</v>
      </c>
      <c r="H107" s="6" t="s">
        <v>1487</v>
      </c>
      <c r="I107" s="6" t="s">
        <v>1488</v>
      </c>
      <c r="J107" s="6"/>
      <c r="K107" s="6"/>
      <c r="L107" s="12" t="s">
        <v>55</v>
      </c>
      <c r="M107" s="13"/>
      <c r="N107" s="14"/>
      <c r="O107" s="7" t="s">
        <v>1489</v>
      </c>
      <c r="P107" s="6" t="s">
        <v>1293</v>
      </c>
      <c r="Q107" s="63">
        <f t="shared" si="10"/>
        <v>16</v>
      </c>
      <c r="R107" s="1" t="str">
        <f t="shared" si="6"/>
        <v>016FT0201</v>
      </c>
      <c r="S107" s="1" t="str">
        <f t="shared" si="7"/>
        <v xml:space="preserve">指定承認    </v>
      </c>
      <c r="T107" s="1" t="str">
        <f t="shared" si="8"/>
        <v xml:space="preserve">指定承認    </v>
      </c>
    </row>
    <row r="108" spans="1:20" ht="15" customHeight="1">
      <c r="A108" s="87" t="str">
        <f t="shared" si="9"/>
        <v>016FT0202</v>
      </c>
      <c r="B108" s="5" t="s">
        <v>1478</v>
      </c>
      <c r="C108" s="21">
        <v>2</v>
      </c>
      <c r="D108" s="21">
        <v>2</v>
      </c>
      <c r="E108" s="6" t="s">
        <v>34</v>
      </c>
      <c r="F108" s="7" t="s">
        <v>499</v>
      </c>
      <c r="G108" s="6" t="s">
        <v>1490</v>
      </c>
      <c r="H108" s="6" t="s">
        <v>1491</v>
      </c>
      <c r="I108" s="6" t="s">
        <v>1492</v>
      </c>
      <c r="J108" s="11"/>
      <c r="K108" s="6"/>
      <c r="L108" s="12" t="s">
        <v>55</v>
      </c>
      <c r="M108" s="13"/>
      <c r="N108" s="14"/>
      <c r="O108" s="7" t="s">
        <v>1489</v>
      </c>
      <c r="P108" s="6" t="s">
        <v>1293</v>
      </c>
      <c r="Q108" s="63">
        <f t="shared" si="10"/>
        <v>16</v>
      </c>
      <c r="R108" s="1" t="str">
        <f t="shared" si="6"/>
        <v>016FT0202</v>
      </c>
      <c r="S108" s="1" t="str">
        <f t="shared" si="7"/>
        <v xml:space="preserve">指定承認    </v>
      </c>
      <c r="T108" s="1" t="str">
        <f t="shared" si="8"/>
        <v xml:space="preserve">指定承認    </v>
      </c>
    </row>
    <row r="109" spans="1:20" ht="15" customHeight="1">
      <c r="A109" s="87" t="str">
        <f t="shared" si="9"/>
        <v>016FT0203</v>
      </c>
      <c r="B109" s="5" t="s">
        <v>1478</v>
      </c>
      <c r="C109" s="21">
        <v>2</v>
      </c>
      <c r="D109" s="21">
        <v>3</v>
      </c>
      <c r="E109" s="6" t="s">
        <v>34</v>
      </c>
      <c r="F109" s="7" t="s">
        <v>499</v>
      </c>
      <c r="G109" s="6" t="s">
        <v>1494</v>
      </c>
      <c r="H109" s="6" t="s">
        <v>1493</v>
      </c>
      <c r="I109" s="6" t="s">
        <v>1495</v>
      </c>
      <c r="J109" s="11"/>
      <c r="K109" s="11"/>
      <c r="L109" s="12" t="s">
        <v>55</v>
      </c>
      <c r="M109" s="13"/>
      <c r="N109" s="14"/>
      <c r="O109" s="7"/>
      <c r="P109" s="6" t="s">
        <v>1293</v>
      </c>
      <c r="Q109" s="63">
        <f t="shared" si="10"/>
        <v>16</v>
      </c>
      <c r="R109" s="1" t="str">
        <f t="shared" si="6"/>
        <v>016FT0203</v>
      </c>
      <c r="S109" s="1" t="str">
        <f t="shared" si="7"/>
        <v xml:space="preserve">指定承認    </v>
      </c>
      <c r="T109" s="1" t="str">
        <f t="shared" si="8"/>
        <v xml:space="preserve">指定承認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6"/>
      <c r="J110" s="6"/>
      <c r="K110" s="6"/>
      <c r="L110" s="12"/>
      <c r="M110" s="13"/>
      <c r="N110" s="14"/>
      <c r="O110" s="7"/>
      <c r="P110" s="6"/>
      <c r="Q110" s="63" t="str">
        <f t="shared" si="10"/>
        <v/>
      </c>
      <c r="R110" s="1" t="str">
        <f t="shared" si="6"/>
        <v/>
      </c>
      <c r="S110" s="1" t="str">
        <f t="shared" si="7"/>
        <v xml:space="preserve">    </v>
      </c>
      <c r="T110" s="1" t="str">
        <f t="shared" si="8"/>
        <v xml:space="preserve">    </v>
      </c>
    </row>
    <row r="111" spans="1:20" ht="15" customHeight="1">
      <c r="A111" s="87" t="str">
        <f t="shared" si="9"/>
        <v>016FV0101</v>
      </c>
      <c r="B111" s="5" t="s">
        <v>1496</v>
      </c>
      <c r="C111" s="21">
        <v>1</v>
      </c>
      <c r="D111" s="21">
        <v>1</v>
      </c>
      <c r="E111" s="6" t="s">
        <v>34</v>
      </c>
      <c r="F111" s="7" t="s">
        <v>1497</v>
      </c>
      <c r="G111" s="6" t="s">
        <v>1498</v>
      </c>
      <c r="H111" s="6" t="s">
        <v>1499</v>
      </c>
      <c r="I111" s="6" t="s">
        <v>1500</v>
      </c>
      <c r="J111" s="6" t="s">
        <v>494</v>
      </c>
      <c r="K111" s="6" t="s">
        <v>1472</v>
      </c>
      <c r="L111" s="12" t="s">
        <v>55</v>
      </c>
      <c r="M111" s="13"/>
      <c r="N111" s="14"/>
      <c r="O111" s="7"/>
      <c r="P111" s="6" t="s">
        <v>1293</v>
      </c>
      <c r="Q111" s="63">
        <f t="shared" si="10"/>
        <v>16</v>
      </c>
      <c r="R111" s="1" t="str">
        <f t="shared" si="6"/>
        <v>016FV0101</v>
      </c>
      <c r="S111" s="1" t="str">
        <f t="shared" si="7"/>
        <v xml:space="preserve">指定承認    </v>
      </c>
      <c r="T111" s="1" t="str">
        <f t="shared" si="8"/>
        <v xml:space="preserve">指定承認    </v>
      </c>
    </row>
    <row r="112" spans="1:20" ht="15" customHeight="1">
      <c r="A112" s="87" t="str">
        <f t="shared" si="9"/>
        <v>016FV0102</v>
      </c>
      <c r="B112" s="5" t="s">
        <v>1496</v>
      </c>
      <c r="C112" s="21">
        <v>1</v>
      </c>
      <c r="D112" s="21">
        <v>2</v>
      </c>
      <c r="E112" s="6" t="s">
        <v>34</v>
      </c>
      <c r="F112" s="7" t="s">
        <v>1497</v>
      </c>
      <c r="G112" s="6" t="s">
        <v>1498</v>
      </c>
      <c r="H112" s="6" t="s">
        <v>1501</v>
      </c>
      <c r="I112" s="6" t="s">
        <v>1502</v>
      </c>
      <c r="J112" s="6" t="s">
        <v>494</v>
      </c>
      <c r="K112" s="6" t="s">
        <v>1472</v>
      </c>
      <c r="L112" s="12" t="s">
        <v>55</v>
      </c>
      <c r="M112" s="13"/>
      <c r="N112" s="14"/>
      <c r="O112" s="7"/>
      <c r="P112" s="6" t="s">
        <v>1293</v>
      </c>
      <c r="Q112" s="63">
        <f t="shared" si="10"/>
        <v>16</v>
      </c>
      <c r="R112" s="1" t="str">
        <f t="shared" si="6"/>
        <v>016FV0102</v>
      </c>
      <c r="S112" s="1" t="str">
        <f t="shared" si="7"/>
        <v xml:space="preserve">指定承認    </v>
      </c>
      <c r="T112" s="1" t="str">
        <f t="shared" si="8"/>
        <v xml:space="preserve">指定承認    </v>
      </c>
    </row>
    <row r="113" spans="1:20" ht="15" customHeight="1">
      <c r="A113" s="87" t="str">
        <f t="shared" si="9"/>
        <v>016FV0103</v>
      </c>
      <c r="B113" s="5" t="s">
        <v>1496</v>
      </c>
      <c r="C113" s="21">
        <v>1</v>
      </c>
      <c r="D113" s="21">
        <v>3</v>
      </c>
      <c r="E113" s="6" t="s">
        <v>34</v>
      </c>
      <c r="F113" s="7" t="s">
        <v>1497</v>
      </c>
      <c r="G113" s="6" t="s">
        <v>1503</v>
      </c>
      <c r="H113" s="6" t="s">
        <v>1504</v>
      </c>
      <c r="I113" s="6" t="s">
        <v>1492</v>
      </c>
      <c r="J113" s="6" t="s">
        <v>494</v>
      </c>
      <c r="K113" s="6" t="s">
        <v>1472</v>
      </c>
      <c r="L113" s="12" t="s">
        <v>55</v>
      </c>
      <c r="M113" s="13"/>
      <c r="N113" s="14"/>
      <c r="O113" s="7"/>
      <c r="P113" s="6" t="s">
        <v>1293</v>
      </c>
      <c r="Q113" s="63">
        <f t="shared" si="10"/>
        <v>16</v>
      </c>
      <c r="R113" s="1" t="str">
        <f t="shared" si="6"/>
        <v>016FV0103</v>
      </c>
      <c r="S113" s="1" t="str">
        <f t="shared" si="7"/>
        <v xml:space="preserve">指定承認    </v>
      </c>
      <c r="T113" s="1" t="str">
        <f t="shared" si="8"/>
        <v xml:space="preserve">指定承認    </v>
      </c>
    </row>
    <row r="114" spans="1:20" ht="15" customHeight="1">
      <c r="A114" s="87" t="str">
        <f t="shared" si="9"/>
        <v>016FV0104</v>
      </c>
      <c r="B114" s="5" t="s">
        <v>1496</v>
      </c>
      <c r="C114" s="21">
        <v>1</v>
      </c>
      <c r="D114" s="21">
        <v>4</v>
      </c>
      <c r="E114" s="6" t="s">
        <v>34</v>
      </c>
      <c r="F114" s="7" t="s">
        <v>1497</v>
      </c>
      <c r="G114" s="6" t="s">
        <v>1580</v>
      </c>
      <c r="H114" s="6" t="s">
        <v>1505</v>
      </c>
      <c r="I114" s="6" t="s">
        <v>1506</v>
      </c>
      <c r="J114" s="6" t="s">
        <v>494</v>
      </c>
      <c r="K114" s="6" t="s">
        <v>1472</v>
      </c>
      <c r="L114" s="12" t="s">
        <v>55</v>
      </c>
      <c r="M114" s="13"/>
      <c r="N114" s="14"/>
      <c r="O114" s="7"/>
      <c r="P114" s="6" t="s">
        <v>1293</v>
      </c>
      <c r="Q114" s="63">
        <f t="shared" si="10"/>
        <v>16</v>
      </c>
      <c r="R114" s="1" t="str">
        <f t="shared" si="6"/>
        <v>016FV0104</v>
      </c>
      <c r="S114" s="1" t="str">
        <f t="shared" si="7"/>
        <v xml:space="preserve">指定承認    </v>
      </c>
      <c r="T114" s="1" t="str">
        <f t="shared" si="8"/>
        <v xml:space="preserve">指定承認    </v>
      </c>
    </row>
    <row r="115" spans="1:20" ht="15" customHeight="1">
      <c r="A115" s="87" t="str">
        <f t="shared" si="9"/>
        <v>016FV0105</v>
      </c>
      <c r="B115" s="5" t="s">
        <v>1579</v>
      </c>
      <c r="C115" s="21">
        <v>1</v>
      </c>
      <c r="D115" s="21">
        <v>5</v>
      </c>
      <c r="E115" s="6" t="s">
        <v>34</v>
      </c>
      <c r="F115" s="7" t="s">
        <v>36</v>
      </c>
      <c r="G115" s="6" t="s">
        <v>1581</v>
      </c>
      <c r="H115" s="6" t="s">
        <v>1582</v>
      </c>
      <c r="I115" s="6" t="s">
        <v>1583</v>
      </c>
      <c r="J115" s="6" t="s">
        <v>494</v>
      </c>
      <c r="K115" s="6" t="s">
        <v>1472</v>
      </c>
      <c r="L115" s="12" t="s">
        <v>55</v>
      </c>
      <c r="M115" s="13"/>
      <c r="N115" s="14"/>
      <c r="O115" s="7"/>
      <c r="P115" s="6" t="s">
        <v>1293</v>
      </c>
      <c r="Q115" s="63">
        <f t="shared" si="10"/>
        <v>16</v>
      </c>
      <c r="R115" s="1" t="str">
        <f t="shared" si="6"/>
        <v>016FV0105</v>
      </c>
      <c r="S115" s="1" t="str">
        <f t="shared" si="7"/>
        <v xml:space="preserve">指定承認    </v>
      </c>
      <c r="T115" s="1" t="str">
        <f t="shared" si="8"/>
        <v xml:space="preserve">指定承認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6"/>
      <c r="Q116" s="63" t="str">
        <f t="shared" si="10"/>
        <v/>
      </c>
      <c r="R116" s="1" t="str">
        <f t="shared" si="6"/>
        <v/>
      </c>
      <c r="S116" s="1" t="str">
        <f t="shared" si="7"/>
        <v xml:space="preserve">    </v>
      </c>
      <c r="T116" s="1" t="str">
        <f t="shared" si="8"/>
        <v xml:space="preserve">    </v>
      </c>
    </row>
    <row r="117" spans="1:20" ht="15" customHeight="1">
      <c r="A117" s="87" t="str">
        <f t="shared" si="9"/>
        <v>016M0301</v>
      </c>
      <c r="B117" s="5" t="s">
        <v>1507</v>
      </c>
      <c r="C117" s="21">
        <v>3</v>
      </c>
      <c r="D117" s="21">
        <v>1</v>
      </c>
      <c r="E117" s="6" t="s">
        <v>1508</v>
      </c>
      <c r="F117" s="7" t="s">
        <v>123</v>
      </c>
      <c r="G117" s="6" t="s">
        <v>1509</v>
      </c>
      <c r="H117" s="6" t="s">
        <v>1513</v>
      </c>
      <c r="I117" s="6" t="s">
        <v>1500</v>
      </c>
      <c r="J117" s="6"/>
      <c r="K117" s="6" t="s">
        <v>1510</v>
      </c>
      <c r="L117" s="12" t="s">
        <v>55</v>
      </c>
      <c r="M117" s="13"/>
      <c r="N117" s="14"/>
      <c r="O117" s="7"/>
      <c r="P117" s="6" t="s">
        <v>1293</v>
      </c>
      <c r="Q117" s="63">
        <f t="shared" si="10"/>
        <v>16</v>
      </c>
      <c r="R117" s="1" t="str">
        <f t="shared" si="6"/>
        <v>016M0301</v>
      </c>
      <c r="S117" s="1" t="str">
        <f t="shared" si="7"/>
        <v xml:space="preserve">指定承認    </v>
      </c>
      <c r="T117" s="1" t="str">
        <f t="shared" si="8"/>
        <v xml:space="preserve">指定承認    </v>
      </c>
    </row>
    <row r="118" spans="1:20" ht="15" customHeight="1">
      <c r="A118" s="87" t="str">
        <f t="shared" si="9"/>
        <v>016M0302</v>
      </c>
      <c r="B118" s="5" t="s">
        <v>1507</v>
      </c>
      <c r="C118" s="21">
        <v>3</v>
      </c>
      <c r="D118" s="21">
        <v>2</v>
      </c>
      <c r="E118" s="6" t="s">
        <v>1508</v>
      </c>
      <c r="F118" s="7" t="s">
        <v>123</v>
      </c>
      <c r="G118" s="6" t="s">
        <v>1511</v>
      </c>
      <c r="H118" s="6" t="s">
        <v>1514</v>
      </c>
      <c r="I118" s="6" t="s">
        <v>1500</v>
      </c>
      <c r="J118" s="6"/>
      <c r="K118" s="6" t="s">
        <v>1510</v>
      </c>
      <c r="L118" s="12" t="s">
        <v>55</v>
      </c>
      <c r="M118" s="13"/>
      <c r="N118" s="14"/>
      <c r="O118" s="7"/>
      <c r="P118" s="6" t="s">
        <v>1293</v>
      </c>
      <c r="Q118" s="63">
        <f t="shared" si="10"/>
        <v>16</v>
      </c>
      <c r="R118" s="1" t="str">
        <f t="shared" si="6"/>
        <v>016M0302</v>
      </c>
      <c r="S118" s="1" t="str">
        <f t="shared" si="7"/>
        <v xml:space="preserve">指定承認    </v>
      </c>
      <c r="T118" s="1" t="str">
        <f t="shared" si="8"/>
        <v xml:space="preserve">指定承認    </v>
      </c>
    </row>
    <row r="119" spans="1:20" ht="15" customHeight="1">
      <c r="A119" s="87" t="str">
        <f t="shared" si="9"/>
        <v>016M0303</v>
      </c>
      <c r="B119" s="5" t="s">
        <v>1507</v>
      </c>
      <c r="C119" s="21">
        <v>3</v>
      </c>
      <c r="D119" s="21">
        <v>3</v>
      </c>
      <c r="E119" s="6" t="s">
        <v>1508</v>
      </c>
      <c r="F119" s="7" t="s">
        <v>123</v>
      </c>
      <c r="G119" s="6" t="s">
        <v>1512</v>
      </c>
      <c r="H119" s="6" t="s">
        <v>1515</v>
      </c>
      <c r="I119" s="6" t="s">
        <v>1500</v>
      </c>
      <c r="J119" s="6" t="s">
        <v>1516</v>
      </c>
      <c r="K119" s="6" t="s">
        <v>1517</v>
      </c>
      <c r="L119" s="12" t="s">
        <v>55</v>
      </c>
      <c r="M119" s="13"/>
      <c r="N119" s="14"/>
      <c r="O119" s="7"/>
      <c r="P119" s="6" t="s">
        <v>1293</v>
      </c>
      <c r="Q119" s="63">
        <f t="shared" si="10"/>
        <v>16</v>
      </c>
      <c r="R119" s="1" t="str">
        <f t="shared" si="6"/>
        <v>016M0303</v>
      </c>
      <c r="S119" s="1" t="str">
        <f t="shared" si="7"/>
        <v xml:space="preserve">指定承認    </v>
      </c>
      <c r="T119" s="1" t="str">
        <f t="shared" si="8"/>
        <v xml:space="preserve">指定承認    </v>
      </c>
    </row>
    <row r="120" spans="1:20" ht="15" customHeight="1">
      <c r="A120" s="87" t="str">
        <f t="shared" si="9"/>
        <v>016M0304</v>
      </c>
      <c r="B120" s="5" t="s">
        <v>1507</v>
      </c>
      <c r="C120" s="21">
        <v>3</v>
      </c>
      <c r="D120" s="21">
        <v>4</v>
      </c>
      <c r="E120" s="6" t="s">
        <v>1508</v>
      </c>
      <c r="F120" s="7" t="s">
        <v>123</v>
      </c>
      <c r="G120" s="6" t="s">
        <v>1518</v>
      </c>
      <c r="H120" s="6" t="s">
        <v>1519</v>
      </c>
      <c r="I120" s="6" t="s">
        <v>1492</v>
      </c>
      <c r="J120" s="6"/>
      <c r="K120" s="6" t="s">
        <v>1510</v>
      </c>
      <c r="L120" s="12" t="s">
        <v>55</v>
      </c>
      <c r="M120" s="13"/>
      <c r="N120" s="14"/>
      <c r="O120" s="7"/>
      <c r="P120" s="6" t="s">
        <v>1293</v>
      </c>
      <c r="Q120" s="63">
        <f t="shared" si="10"/>
        <v>16</v>
      </c>
      <c r="R120" s="1" t="str">
        <f t="shared" si="6"/>
        <v>016M0304</v>
      </c>
      <c r="S120" s="1" t="str">
        <f t="shared" si="7"/>
        <v xml:space="preserve">指定承認    </v>
      </c>
      <c r="T120" s="1" t="str">
        <f t="shared" si="8"/>
        <v xml:space="preserve">指定承認    </v>
      </c>
    </row>
    <row r="121" spans="1:20" ht="15" customHeight="1">
      <c r="A121" s="25" t="str">
        <f t="shared" si="9"/>
        <v>016M0305</v>
      </c>
      <c r="B121" s="5" t="s">
        <v>1507</v>
      </c>
      <c r="C121" s="21">
        <v>3</v>
      </c>
      <c r="D121" s="21">
        <v>5</v>
      </c>
      <c r="E121" s="6" t="s">
        <v>1508</v>
      </c>
      <c r="F121" s="7" t="s">
        <v>123</v>
      </c>
      <c r="G121" s="6" t="s">
        <v>1521</v>
      </c>
      <c r="H121" s="6" t="s">
        <v>1520</v>
      </c>
      <c r="I121" s="6" t="s">
        <v>1500</v>
      </c>
      <c r="J121" s="6" t="s">
        <v>1523</v>
      </c>
      <c r="K121" s="6" t="s">
        <v>1510</v>
      </c>
      <c r="L121" s="12" t="s">
        <v>55</v>
      </c>
      <c r="M121" s="13"/>
      <c r="N121" s="14"/>
      <c r="O121" s="7"/>
      <c r="P121" s="6" t="s">
        <v>1293</v>
      </c>
      <c r="Q121" s="63">
        <f t="shared" si="10"/>
        <v>16</v>
      </c>
      <c r="R121" s="1" t="str">
        <f t="shared" si="6"/>
        <v>016M0305</v>
      </c>
      <c r="S121" s="1" t="str">
        <f t="shared" si="7"/>
        <v xml:space="preserve">指定承認    </v>
      </c>
      <c r="T121" s="1" t="str">
        <f t="shared" si="8"/>
        <v xml:space="preserve">指定承認    </v>
      </c>
    </row>
    <row r="122" spans="1:20" ht="15" customHeight="1">
      <c r="A122" s="25" t="str">
        <f t="shared" si="9"/>
        <v>016M0306</v>
      </c>
      <c r="B122" s="16" t="s">
        <v>1507</v>
      </c>
      <c r="C122" s="22">
        <v>3</v>
      </c>
      <c r="D122" s="22">
        <v>6</v>
      </c>
      <c r="E122" s="6" t="s">
        <v>1508</v>
      </c>
      <c r="F122" s="7" t="s">
        <v>123</v>
      </c>
      <c r="G122" s="6" t="s">
        <v>1521</v>
      </c>
      <c r="H122" s="17" t="s">
        <v>1522</v>
      </c>
      <c r="I122" s="6" t="s">
        <v>1500</v>
      </c>
      <c r="J122" s="6" t="s">
        <v>1523</v>
      </c>
      <c r="K122" s="6" t="s">
        <v>1510</v>
      </c>
      <c r="L122" s="12" t="s">
        <v>55</v>
      </c>
      <c r="M122" s="13"/>
      <c r="N122" s="14"/>
      <c r="O122" s="7"/>
      <c r="P122" s="6" t="s">
        <v>1293</v>
      </c>
      <c r="Q122" s="63">
        <f t="shared" si="10"/>
        <v>16</v>
      </c>
      <c r="R122" s="1" t="str">
        <f t="shared" si="6"/>
        <v>016M0306</v>
      </c>
      <c r="S122" s="1" t="str">
        <f t="shared" si="7"/>
        <v xml:space="preserve">指定承認    </v>
      </c>
      <c r="T122" s="1" t="str">
        <f t="shared" si="8"/>
        <v xml:space="preserve">指定承認    </v>
      </c>
    </row>
    <row r="123" spans="1:20" ht="15" customHeight="1">
      <c r="A123" s="25" t="str">
        <f t="shared" si="9"/>
        <v>016M0307</v>
      </c>
      <c r="B123" s="5" t="s">
        <v>1507</v>
      </c>
      <c r="C123" s="21">
        <v>3</v>
      </c>
      <c r="D123" s="21">
        <v>7</v>
      </c>
      <c r="E123" s="6" t="s">
        <v>1508</v>
      </c>
      <c r="F123" s="7" t="s">
        <v>123</v>
      </c>
      <c r="G123" s="6" t="s">
        <v>1521</v>
      </c>
      <c r="H123" s="17" t="s">
        <v>1529</v>
      </c>
      <c r="I123" s="6" t="s">
        <v>1530</v>
      </c>
      <c r="J123" s="6" t="s">
        <v>1523</v>
      </c>
      <c r="K123" s="6" t="s">
        <v>1360</v>
      </c>
      <c r="L123" s="12" t="s">
        <v>55</v>
      </c>
      <c r="M123" s="13"/>
      <c r="N123" s="14"/>
      <c r="O123" s="7"/>
      <c r="P123" s="6" t="s">
        <v>1293</v>
      </c>
      <c r="Q123" s="63">
        <f t="shared" si="10"/>
        <v>16</v>
      </c>
      <c r="R123" s="1" t="str">
        <f t="shared" si="6"/>
        <v>016M0307</v>
      </c>
      <c r="S123" s="1" t="str">
        <f t="shared" si="7"/>
        <v xml:space="preserve">指定承認    </v>
      </c>
      <c r="T123" s="1" t="str">
        <f t="shared" si="8"/>
        <v xml:space="preserve">指定承認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6"/>
      <c r="J124" s="6"/>
      <c r="K124" s="6"/>
      <c r="L124" s="12"/>
      <c r="M124" s="13"/>
      <c r="N124" s="14"/>
      <c r="O124" s="7"/>
      <c r="P124" s="6"/>
      <c r="Q124" s="63" t="str">
        <f t="shared" si="10"/>
        <v/>
      </c>
      <c r="R124" s="1" t="str">
        <f t="shared" si="6"/>
        <v/>
      </c>
      <c r="S124" s="1" t="str">
        <f t="shared" si="7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>016M0401</v>
      </c>
      <c r="B125" s="5" t="s">
        <v>1507</v>
      </c>
      <c r="C125" s="21">
        <v>4</v>
      </c>
      <c r="D125" s="21">
        <v>1</v>
      </c>
      <c r="E125" s="6" t="s">
        <v>1508</v>
      </c>
      <c r="F125" s="7" t="s">
        <v>123</v>
      </c>
      <c r="G125" s="6" t="s">
        <v>1524</v>
      </c>
      <c r="H125" s="6" t="s">
        <v>1525</v>
      </c>
      <c r="I125" s="6" t="s">
        <v>2175</v>
      </c>
      <c r="J125" s="6" t="s">
        <v>1527</v>
      </c>
      <c r="K125" s="6" t="s">
        <v>1526</v>
      </c>
      <c r="L125" s="12" t="s">
        <v>55</v>
      </c>
      <c r="M125" s="13"/>
      <c r="N125" s="14"/>
      <c r="O125" s="7"/>
      <c r="P125" s="6" t="s">
        <v>1293</v>
      </c>
      <c r="Q125" s="63">
        <f t="shared" si="10"/>
        <v>16</v>
      </c>
      <c r="R125" s="1" t="str">
        <f t="shared" si="6"/>
        <v>016M0401</v>
      </c>
      <c r="S125" s="1" t="str">
        <f t="shared" si="7"/>
        <v xml:space="preserve">指定承認    </v>
      </c>
      <c r="T125" s="1" t="str">
        <f t="shared" si="8"/>
        <v xml:space="preserve">指定承認    </v>
      </c>
    </row>
    <row r="126" spans="1:20" ht="15" customHeight="1">
      <c r="A126" s="87" t="str">
        <f t="shared" si="9"/>
        <v>016M0402</v>
      </c>
      <c r="B126" s="5" t="s">
        <v>1507</v>
      </c>
      <c r="C126" s="21">
        <v>4</v>
      </c>
      <c r="D126" s="21">
        <v>2</v>
      </c>
      <c r="E126" s="6" t="s">
        <v>1508</v>
      </c>
      <c r="F126" s="7" t="s">
        <v>123</v>
      </c>
      <c r="G126" s="6" t="s">
        <v>1531</v>
      </c>
      <c r="H126" s="6" t="s">
        <v>1532</v>
      </c>
      <c r="I126" s="6" t="s">
        <v>1500</v>
      </c>
      <c r="J126" s="6"/>
      <c r="K126" s="6" t="s">
        <v>1526</v>
      </c>
      <c r="L126" s="12" t="s">
        <v>55</v>
      </c>
      <c r="M126" s="13"/>
      <c r="N126" s="14"/>
      <c r="O126" s="7"/>
      <c r="P126" s="6" t="s">
        <v>1293</v>
      </c>
      <c r="Q126" s="63">
        <f t="shared" si="10"/>
        <v>16</v>
      </c>
      <c r="R126" s="1" t="str">
        <f t="shared" si="6"/>
        <v>016M0402</v>
      </c>
      <c r="S126" s="1" t="str">
        <f t="shared" si="7"/>
        <v xml:space="preserve">指定承認    </v>
      </c>
      <c r="T126" s="1" t="str">
        <f t="shared" si="8"/>
        <v xml:space="preserve">指定承認    </v>
      </c>
    </row>
    <row r="127" spans="1:20" ht="15" customHeight="1">
      <c r="A127" s="87" t="str">
        <f t="shared" si="9"/>
        <v>016M0403</v>
      </c>
      <c r="B127" s="5" t="s">
        <v>1507</v>
      </c>
      <c r="C127" s="21">
        <v>4</v>
      </c>
      <c r="D127" s="21">
        <v>3</v>
      </c>
      <c r="E127" s="6" t="s">
        <v>1508</v>
      </c>
      <c r="F127" s="7" t="s">
        <v>123</v>
      </c>
      <c r="G127" s="6" t="s">
        <v>1531</v>
      </c>
      <c r="H127" s="6" t="s">
        <v>1532</v>
      </c>
      <c r="I127" s="6" t="s">
        <v>1500</v>
      </c>
      <c r="J127" s="6" t="s">
        <v>1533</v>
      </c>
      <c r="K127" s="6" t="s">
        <v>1526</v>
      </c>
      <c r="L127" s="12" t="s">
        <v>55</v>
      </c>
      <c r="M127" s="13"/>
      <c r="N127" s="14"/>
      <c r="O127" s="7"/>
      <c r="P127" s="6" t="s">
        <v>1293</v>
      </c>
      <c r="Q127" s="63">
        <f t="shared" si="10"/>
        <v>16</v>
      </c>
      <c r="R127" s="1" t="str">
        <f t="shared" si="6"/>
        <v>016M0403</v>
      </c>
      <c r="S127" s="1" t="str">
        <f t="shared" si="7"/>
        <v xml:space="preserve">指定承認    </v>
      </c>
      <c r="T127" s="1" t="str">
        <f t="shared" si="8"/>
        <v xml:space="preserve">指定承認    </v>
      </c>
    </row>
    <row r="128" spans="1:20" ht="15" customHeight="1">
      <c r="A128" s="87" t="str">
        <f t="shared" si="9"/>
        <v>016M0404</v>
      </c>
      <c r="B128" s="5" t="s">
        <v>1507</v>
      </c>
      <c r="C128" s="21">
        <v>4</v>
      </c>
      <c r="D128" s="21">
        <v>4</v>
      </c>
      <c r="E128" s="6" t="s">
        <v>1508</v>
      </c>
      <c r="F128" s="7" t="s">
        <v>123</v>
      </c>
      <c r="G128" s="6" t="s">
        <v>1534</v>
      </c>
      <c r="H128" s="6" t="s">
        <v>1535</v>
      </c>
      <c r="I128" s="6" t="s">
        <v>1536</v>
      </c>
      <c r="J128" s="6" t="s">
        <v>1527</v>
      </c>
      <c r="K128" s="6" t="s">
        <v>1526</v>
      </c>
      <c r="L128" s="12" t="s">
        <v>55</v>
      </c>
      <c r="M128" s="13"/>
      <c r="N128" s="14"/>
      <c r="O128" s="7"/>
      <c r="P128" s="6" t="s">
        <v>1293</v>
      </c>
      <c r="Q128" s="63">
        <f t="shared" si="10"/>
        <v>16</v>
      </c>
      <c r="R128" s="1" t="str">
        <f t="shared" si="6"/>
        <v>016M0404</v>
      </c>
      <c r="S128" s="1" t="str">
        <f t="shared" si="7"/>
        <v xml:space="preserve">指定承認    </v>
      </c>
      <c r="T128" s="1" t="str">
        <f t="shared" si="8"/>
        <v xml:space="preserve">指定承認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6"/>
      <c r="J129" s="6"/>
      <c r="K129" s="6"/>
      <c r="L129" s="12"/>
      <c r="M129" s="13"/>
      <c r="N129" s="14"/>
      <c r="O129" s="7"/>
      <c r="P129" s="6"/>
      <c r="Q129" s="63" t="str">
        <f t="shared" si="10"/>
        <v/>
      </c>
      <c r="R129" s="1" t="str">
        <f t="shared" si="6"/>
        <v/>
      </c>
      <c r="S129" s="1" t="str">
        <f t="shared" si="7"/>
        <v xml:space="preserve">    </v>
      </c>
      <c r="T129" s="1" t="str">
        <f t="shared" si="8"/>
        <v xml:space="preserve">    </v>
      </c>
    </row>
    <row r="130" spans="1:20" ht="15" customHeight="1">
      <c r="A130" s="87" t="str">
        <f t="shared" si="9"/>
        <v>016M0501</v>
      </c>
      <c r="B130" s="5" t="s">
        <v>1507</v>
      </c>
      <c r="C130" s="21">
        <v>5</v>
      </c>
      <c r="D130" s="21">
        <v>1</v>
      </c>
      <c r="E130" s="6" t="s">
        <v>1508</v>
      </c>
      <c r="F130" s="7" t="s">
        <v>123</v>
      </c>
      <c r="G130" s="6" t="s">
        <v>1528</v>
      </c>
      <c r="H130" s="6" t="s">
        <v>1537</v>
      </c>
      <c r="I130" s="6" t="s">
        <v>1538</v>
      </c>
      <c r="J130" s="6"/>
      <c r="K130" s="6"/>
      <c r="L130" s="12" t="s">
        <v>6</v>
      </c>
      <c r="M130" s="13" t="s">
        <v>1539</v>
      </c>
      <c r="N130" s="14">
        <v>113</v>
      </c>
      <c r="O130" s="7"/>
      <c r="P130" s="6" t="s">
        <v>1293</v>
      </c>
      <c r="Q130" s="63">
        <f t="shared" si="10"/>
        <v>16</v>
      </c>
      <c r="R130" s="1" t="str">
        <f t="shared" si="6"/>
        <v>016M0501</v>
      </c>
      <c r="S130" s="1" t="str">
        <f t="shared" si="7"/>
        <v>JWWA  G  113</v>
      </c>
      <c r="T130" s="1" t="str">
        <f t="shared" si="8"/>
        <v>JWWA  G  113</v>
      </c>
    </row>
    <row r="131" spans="1:20" ht="15" customHeight="1">
      <c r="A131" s="87" t="str">
        <f t="shared" si="9"/>
        <v>016M0502</v>
      </c>
      <c r="B131" s="5" t="s">
        <v>1507</v>
      </c>
      <c r="C131" s="21">
        <v>5</v>
      </c>
      <c r="D131" s="21">
        <v>2</v>
      </c>
      <c r="E131" s="6" t="s">
        <v>1508</v>
      </c>
      <c r="F131" s="7" t="s">
        <v>123</v>
      </c>
      <c r="G131" s="6" t="s">
        <v>1540</v>
      </c>
      <c r="H131" s="6" t="s">
        <v>1541</v>
      </c>
      <c r="I131" s="6" t="s">
        <v>1500</v>
      </c>
      <c r="J131" s="6"/>
      <c r="K131" s="6"/>
      <c r="L131" s="12" t="s">
        <v>6</v>
      </c>
      <c r="M131" s="13" t="s">
        <v>2062</v>
      </c>
      <c r="N131" s="14">
        <v>114</v>
      </c>
      <c r="O131" s="7"/>
      <c r="P131" s="6" t="s">
        <v>1293</v>
      </c>
      <c r="Q131" s="63">
        <f t="shared" si="10"/>
        <v>16</v>
      </c>
      <c r="R131" s="1" t="str">
        <f t="shared" si="6"/>
        <v>016M0502</v>
      </c>
      <c r="S131" s="1" t="str">
        <f t="shared" si="7"/>
        <v>JWWA  G  114</v>
      </c>
      <c r="T131" s="1" t="str">
        <f t="shared" si="8"/>
        <v>JWWA  G  114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6"/>
      <c r="J132" s="6"/>
      <c r="K132" s="6"/>
      <c r="L132" s="12"/>
      <c r="M132" s="13"/>
      <c r="N132" s="14"/>
      <c r="O132" s="7"/>
      <c r="P132" s="6"/>
      <c r="Q132" s="63" t="str">
        <f t="shared" si="10"/>
        <v/>
      </c>
      <c r="R132" s="1" t="str">
        <f t="shared" si="6"/>
        <v/>
      </c>
      <c r="S132" s="1" t="str">
        <f t="shared" si="7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>016M0601</v>
      </c>
      <c r="B133" s="5" t="s">
        <v>226</v>
      </c>
      <c r="C133" s="21">
        <v>6</v>
      </c>
      <c r="D133" s="21">
        <v>1</v>
      </c>
      <c r="E133" s="6" t="s">
        <v>2</v>
      </c>
      <c r="F133" s="7" t="s">
        <v>19</v>
      </c>
      <c r="G133" s="6" t="s">
        <v>1307</v>
      </c>
      <c r="H133" s="6" t="s">
        <v>1305</v>
      </c>
      <c r="I133" s="6" t="s">
        <v>1306</v>
      </c>
      <c r="J133" s="6" t="s">
        <v>404</v>
      </c>
      <c r="K133" s="6" t="s">
        <v>1292</v>
      </c>
      <c r="L133" s="12" t="s">
        <v>55</v>
      </c>
      <c r="M133" s="13"/>
      <c r="N133" s="14"/>
      <c r="O133" s="7"/>
      <c r="P133" s="6" t="s">
        <v>1293</v>
      </c>
      <c r="Q133" s="63">
        <f t="shared" si="10"/>
        <v>16</v>
      </c>
      <c r="R133" s="1" t="str">
        <f t="shared" si="6"/>
        <v>016M0601</v>
      </c>
      <c r="S133" s="1" t="str">
        <f t="shared" si="7"/>
        <v xml:space="preserve">指定承認    </v>
      </c>
      <c r="T133" s="1" t="str">
        <f t="shared" si="8"/>
        <v xml:space="preserve">指定承認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6"/>
      <c r="J134" s="6"/>
      <c r="K134" s="6"/>
      <c r="L134" s="12"/>
      <c r="M134" s="13"/>
      <c r="N134" s="14"/>
      <c r="O134" s="7"/>
      <c r="P134" s="6"/>
      <c r="Q134" s="63" t="str">
        <f t="shared" si="10"/>
        <v/>
      </c>
      <c r="R134" s="1" t="str">
        <f t="shared" si="6"/>
        <v/>
      </c>
      <c r="S134" s="1" t="str">
        <f t="shared" si="7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ref="A135:A360" si="11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6"/>
      <c r="J135" s="6"/>
      <c r="K135" s="6"/>
      <c r="L135" s="12"/>
      <c r="M135" s="13"/>
      <c r="N135" s="14"/>
      <c r="O135" s="7"/>
      <c r="P135" s="6"/>
      <c r="Q135" s="63" t="str">
        <f t="shared" si="10"/>
        <v/>
      </c>
      <c r="R135" s="1" t="str">
        <f t="shared" si="6"/>
        <v/>
      </c>
      <c r="S135" s="1" t="str">
        <f t="shared" si="7"/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11"/>
        <v/>
      </c>
      <c r="B136" s="5"/>
      <c r="C136" s="21"/>
      <c r="D136" s="21"/>
      <c r="E136" s="6"/>
      <c r="F136" s="7"/>
      <c r="G136" s="6"/>
      <c r="H136" s="6"/>
      <c r="I136" s="6"/>
      <c r="J136" s="11"/>
      <c r="K136" s="6"/>
      <c r="L136" s="12"/>
      <c r="M136" s="13"/>
      <c r="N136" s="14"/>
      <c r="O136" s="7"/>
      <c r="P136" s="6"/>
      <c r="Q136" s="63" t="str">
        <f t="shared" si="10"/>
        <v/>
      </c>
      <c r="R136" s="1" t="str">
        <f t="shared" si="6"/>
        <v/>
      </c>
      <c r="S136" s="1" t="str">
        <f t="shared" si="7"/>
        <v xml:space="preserve">    </v>
      </c>
      <c r="T136" s="1" t="str">
        <f t="shared" si="8"/>
        <v xml:space="preserve">    </v>
      </c>
    </row>
    <row r="137" spans="1:20" ht="15" customHeight="1">
      <c r="A137" s="25" t="str">
        <f t="shared" si="11"/>
        <v/>
      </c>
      <c r="B137" s="5"/>
      <c r="C137" s="21"/>
      <c r="D137" s="21"/>
      <c r="E137" s="6"/>
      <c r="F137" s="7"/>
      <c r="G137" s="6"/>
      <c r="H137" s="6"/>
      <c r="I137" s="6"/>
      <c r="J137" s="11"/>
      <c r="K137" s="11"/>
      <c r="L137" s="12"/>
      <c r="M137" s="13"/>
      <c r="N137" s="14"/>
      <c r="O137" s="7"/>
      <c r="P137" s="6"/>
      <c r="Q137" s="63" t="str">
        <f t="shared" si="10"/>
        <v/>
      </c>
      <c r="R137" s="1" t="str">
        <f t="shared" si="6"/>
        <v/>
      </c>
      <c r="S137" s="1" t="str">
        <f t="shared" si="7"/>
        <v xml:space="preserve">    </v>
      </c>
      <c r="T137" s="1" t="str">
        <f t="shared" si="8"/>
        <v xml:space="preserve">    </v>
      </c>
    </row>
    <row r="138" spans="1:20" ht="15" customHeight="1">
      <c r="A138" s="25" t="str">
        <f t="shared" si="11"/>
        <v/>
      </c>
      <c r="B138" s="5"/>
      <c r="C138" s="21"/>
      <c r="D138" s="21"/>
      <c r="E138" s="6"/>
      <c r="F138" s="7"/>
      <c r="G138" s="6"/>
      <c r="H138" s="6"/>
      <c r="I138" s="6"/>
      <c r="J138" s="6"/>
      <c r="K138" s="6"/>
      <c r="L138" s="12"/>
      <c r="M138" s="13"/>
      <c r="N138" s="14"/>
      <c r="O138" s="7"/>
      <c r="P138" s="6"/>
      <c r="Q138" s="63" t="str">
        <f t="shared" si="10"/>
        <v/>
      </c>
      <c r="R138" s="1" t="str">
        <f t="shared" si="6"/>
        <v/>
      </c>
      <c r="S138" s="1" t="str">
        <f t="shared" si="7"/>
        <v xml:space="preserve">    </v>
      </c>
      <c r="T138" s="1" t="str">
        <f t="shared" si="8"/>
        <v xml:space="preserve">    </v>
      </c>
    </row>
    <row r="139" spans="1:20" ht="15" customHeight="1">
      <c r="A139" s="25" t="str">
        <f t="shared" si="11"/>
        <v/>
      </c>
      <c r="B139" s="5"/>
      <c r="C139" s="21"/>
      <c r="D139" s="21"/>
      <c r="E139" s="6"/>
      <c r="F139" s="7"/>
      <c r="G139" s="6"/>
      <c r="H139" s="6"/>
      <c r="I139" s="6"/>
      <c r="J139" s="11"/>
      <c r="K139" s="11"/>
      <c r="L139" s="12"/>
      <c r="M139" s="13"/>
      <c r="N139" s="14"/>
      <c r="O139" s="7"/>
      <c r="P139" s="11"/>
      <c r="Q139" s="63" t="str">
        <f t="shared" si="10"/>
        <v/>
      </c>
      <c r="R139" s="1" t="str">
        <f t="shared" si="6"/>
        <v/>
      </c>
      <c r="S139" s="1" t="str">
        <f t="shared" si="7"/>
        <v xml:space="preserve">    </v>
      </c>
      <c r="T139" s="1" t="str">
        <f t="shared" si="8"/>
        <v xml:space="preserve">    </v>
      </c>
    </row>
    <row r="140" spans="1:20" ht="15" customHeight="1">
      <c r="A140" s="25" t="str">
        <f t="shared" si="11"/>
        <v/>
      </c>
      <c r="B140" s="5"/>
      <c r="C140" s="21"/>
      <c r="D140" s="21"/>
      <c r="E140" s="6"/>
      <c r="F140" s="7"/>
      <c r="G140" s="6"/>
      <c r="H140" s="6"/>
      <c r="I140" s="6"/>
      <c r="J140" s="11"/>
      <c r="K140" s="11"/>
      <c r="L140" s="12"/>
      <c r="M140" s="13"/>
      <c r="N140" s="14"/>
      <c r="O140" s="7"/>
      <c r="P140" s="11"/>
      <c r="Q140" s="63" t="str">
        <f t="shared" si="10"/>
        <v/>
      </c>
      <c r="R140" s="1" t="str">
        <f t="shared" si="6"/>
        <v/>
      </c>
      <c r="S140" s="1" t="str">
        <f t="shared" si="7"/>
        <v xml:space="preserve">    </v>
      </c>
      <c r="T140" s="1" t="str">
        <f t="shared" si="8"/>
        <v xml:space="preserve">    </v>
      </c>
    </row>
    <row r="141" spans="1:20" ht="15" customHeight="1">
      <c r="A141" s="25" t="str">
        <f t="shared" si="11"/>
        <v/>
      </c>
      <c r="B141" s="5"/>
      <c r="C141" s="21"/>
      <c r="D141" s="21"/>
      <c r="E141" s="6"/>
      <c r="F141" s="7"/>
      <c r="G141" s="6"/>
      <c r="H141" s="6"/>
      <c r="I141" s="6"/>
      <c r="J141" s="11"/>
      <c r="K141" s="11"/>
      <c r="L141" s="12"/>
      <c r="M141" s="13"/>
      <c r="N141" s="14"/>
      <c r="O141" s="7"/>
      <c r="P141" s="11"/>
      <c r="Q141" s="63" t="str">
        <f t="shared" si="10"/>
        <v/>
      </c>
      <c r="R141" s="1" t="str">
        <f t="shared" si="6"/>
        <v/>
      </c>
      <c r="S141" s="1" t="str">
        <f t="shared" si="7"/>
        <v xml:space="preserve">    </v>
      </c>
      <c r="T141" s="1" t="str">
        <f t="shared" si="8"/>
        <v xml:space="preserve">    </v>
      </c>
    </row>
    <row r="142" spans="1:20" ht="15" customHeight="1">
      <c r="A142" s="25" t="str">
        <f t="shared" si="11"/>
        <v/>
      </c>
      <c r="B142" s="5"/>
      <c r="C142" s="21"/>
      <c r="D142" s="21"/>
      <c r="E142" s="6"/>
      <c r="F142" s="7"/>
      <c r="G142" s="6"/>
      <c r="H142" s="6"/>
      <c r="I142" s="6"/>
      <c r="J142" s="11"/>
      <c r="K142" s="11"/>
      <c r="L142" s="12"/>
      <c r="M142" s="13"/>
      <c r="N142" s="14"/>
      <c r="O142" s="7"/>
      <c r="P142" s="11"/>
      <c r="Q142" s="63" t="str">
        <f t="shared" si="10"/>
        <v/>
      </c>
      <c r="R142" s="1" t="str">
        <f t="shared" si="6"/>
        <v/>
      </c>
      <c r="S142" s="1" t="str">
        <f t="shared" si="7"/>
        <v xml:space="preserve">    </v>
      </c>
      <c r="T142" s="1" t="str">
        <f t="shared" si="8"/>
        <v xml:space="preserve">    </v>
      </c>
    </row>
    <row r="143" spans="1:20" ht="15" customHeight="1">
      <c r="A143" s="25" t="str">
        <f t="shared" si="11"/>
        <v/>
      </c>
      <c r="B143" s="5"/>
      <c r="C143" s="21"/>
      <c r="D143" s="21"/>
      <c r="E143" s="6"/>
      <c r="F143" s="7"/>
      <c r="G143" s="6"/>
      <c r="H143" s="6"/>
      <c r="I143" s="6"/>
      <c r="J143" s="11"/>
      <c r="K143" s="11"/>
      <c r="L143" s="12"/>
      <c r="M143" s="13"/>
      <c r="N143" s="14"/>
      <c r="O143" s="7"/>
      <c r="P143" s="11"/>
      <c r="Q143" s="63" t="str">
        <f t="shared" si="10"/>
        <v/>
      </c>
      <c r="R143" s="1" t="str">
        <f t="shared" si="6"/>
        <v/>
      </c>
      <c r="S143" s="1" t="str">
        <f t="shared" si="7"/>
        <v xml:space="preserve">    </v>
      </c>
      <c r="T143" s="1" t="str">
        <f t="shared" si="8"/>
        <v xml:space="preserve">    </v>
      </c>
    </row>
    <row r="144" spans="1:20" ht="15" customHeight="1">
      <c r="A144" s="25" t="str">
        <f t="shared" si="11"/>
        <v/>
      </c>
      <c r="B144" s="5"/>
      <c r="C144" s="21"/>
      <c r="D144" s="21"/>
      <c r="E144" s="6"/>
      <c r="F144" s="7"/>
      <c r="G144" s="6"/>
      <c r="H144" s="6"/>
      <c r="I144" s="6"/>
      <c r="J144" s="11"/>
      <c r="K144" s="11"/>
      <c r="L144" s="12"/>
      <c r="M144" s="13"/>
      <c r="N144" s="14"/>
      <c r="O144" s="7"/>
      <c r="P144" s="11"/>
      <c r="Q144" s="63" t="str">
        <f t="shared" si="10"/>
        <v/>
      </c>
      <c r="R144" s="1" t="str">
        <f t="shared" si="6"/>
        <v/>
      </c>
      <c r="S144" s="1" t="str">
        <f t="shared" si="7"/>
        <v xml:space="preserve">    </v>
      </c>
      <c r="T144" s="1" t="str">
        <f t="shared" si="8"/>
        <v xml:space="preserve">    </v>
      </c>
    </row>
    <row r="145" spans="1:20" ht="15" customHeight="1">
      <c r="A145" s="25" t="str">
        <f t="shared" si="11"/>
        <v/>
      </c>
      <c r="B145" s="5"/>
      <c r="C145" s="21"/>
      <c r="D145" s="21"/>
      <c r="E145" s="6"/>
      <c r="F145" s="7"/>
      <c r="G145" s="6"/>
      <c r="H145" s="6"/>
      <c r="I145" s="6"/>
      <c r="J145" s="11"/>
      <c r="K145" s="11"/>
      <c r="L145" s="12"/>
      <c r="M145" s="13"/>
      <c r="N145" s="14"/>
      <c r="O145" s="7"/>
      <c r="P145" s="11"/>
      <c r="Q145" s="63" t="str">
        <f t="shared" si="10"/>
        <v/>
      </c>
      <c r="R145" s="1" t="str">
        <f t="shared" si="6"/>
        <v/>
      </c>
      <c r="S145" s="1" t="str">
        <f t="shared" si="7"/>
        <v xml:space="preserve">    </v>
      </c>
      <c r="T145" s="1" t="str">
        <f t="shared" si="8"/>
        <v xml:space="preserve">    </v>
      </c>
    </row>
    <row r="146" spans="1:20" ht="15" customHeight="1">
      <c r="A146" s="25" t="str">
        <f t="shared" si="11"/>
        <v/>
      </c>
      <c r="B146" s="5"/>
      <c r="C146" s="21"/>
      <c r="D146" s="21"/>
      <c r="E146" s="6"/>
      <c r="F146" s="7"/>
      <c r="G146" s="6"/>
      <c r="H146" s="6"/>
      <c r="I146" s="6"/>
      <c r="J146" s="11"/>
      <c r="K146" s="11"/>
      <c r="L146" s="12"/>
      <c r="M146" s="13"/>
      <c r="N146" s="14"/>
      <c r="O146" s="7"/>
      <c r="P146" s="11"/>
      <c r="Q146" s="63" t="str">
        <f t="shared" si="10"/>
        <v/>
      </c>
      <c r="R146" s="1" t="str">
        <f t="shared" si="6"/>
        <v/>
      </c>
      <c r="S146" s="1" t="str">
        <f t="shared" si="7"/>
        <v xml:space="preserve">    </v>
      </c>
      <c r="T146" s="1" t="str">
        <f t="shared" si="8"/>
        <v xml:space="preserve">    </v>
      </c>
    </row>
    <row r="147" spans="1:20" ht="15" customHeight="1">
      <c r="A147" s="25" t="str">
        <f t="shared" si="11"/>
        <v/>
      </c>
      <c r="B147" s="5"/>
      <c r="C147" s="21"/>
      <c r="D147" s="21"/>
      <c r="E147" s="6"/>
      <c r="F147" s="7"/>
      <c r="G147" s="6"/>
      <c r="H147" s="6"/>
      <c r="I147" s="6"/>
      <c r="J147" s="11"/>
      <c r="K147" s="11"/>
      <c r="L147" s="12"/>
      <c r="M147" s="13"/>
      <c r="N147" s="14"/>
      <c r="O147" s="7"/>
      <c r="P147" s="11"/>
      <c r="Q147" s="63" t="str">
        <f t="shared" si="10"/>
        <v/>
      </c>
      <c r="R147" s="1" t="str">
        <f t="shared" si="6"/>
        <v/>
      </c>
      <c r="S147" s="1" t="str">
        <f t="shared" si="7"/>
        <v xml:space="preserve">    </v>
      </c>
      <c r="T147" s="1" t="str">
        <f t="shared" si="8"/>
        <v xml:space="preserve">    </v>
      </c>
    </row>
    <row r="148" spans="1:20" ht="15" customHeight="1">
      <c r="A148" s="25" t="str">
        <f t="shared" si="11"/>
        <v/>
      </c>
      <c r="B148" s="5"/>
      <c r="C148" s="21"/>
      <c r="D148" s="21"/>
      <c r="E148" s="6"/>
      <c r="F148" s="7"/>
      <c r="G148" s="6"/>
      <c r="H148" s="6"/>
      <c r="I148" s="6"/>
      <c r="J148" s="11"/>
      <c r="K148" s="11"/>
      <c r="L148" s="12"/>
      <c r="M148" s="13"/>
      <c r="N148" s="14"/>
      <c r="O148" s="7"/>
      <c r="P148" s="11"/>
      <c r="Q148" s="63" t="str">
        <f t="shared" si="10"/>
        <v/>
      </c>
      <c r="R148" s="1" t="str">
        <f t="shared" si="6"/>
        <v/>
      </c>
      <c r="S148" s="1" t="str">
        <f t="shared" si="7"/>
        <v xml:space="preserve">    </v>
      </c>
      <c r="T148" s="1" t="str">
        <f t="shared" si="8"/>
        <v xml:space="preserve">    </v>
      </c>
    </row>
    <row r="149" spans="1:20" ht="15" customHeight="1">
      <c r="A149" s="25" t="str">
        <f t="shared" si="11"/>
        <v/>
      </c>
      <c r="B149" s="5"/>
      <c r="C149" s="21"/>
      <c r="D149" s="21"/>
      <c r="E149" s="6"/>
      <c r="F149" s="7"/>
      <c r="G149" s="6"/>
      <c r="H149" s="6"/>
      <c r="I149" s="6"/>
      <c r="J149" s="11"/>
      <c r="K149" s="11"/>
      <c r="L149" s="12"/>
      <c r="M149" s="13"/>
      <c r="N149" s="14"/>
      <c r="O149" s="7"/>
      <c r="P149" s="11"/>
      <c r="Q149" s="63" t="str">
        <f t="shared" si="10"/>
        <v/>
      </c>
      <c r="R149" s="1" t="str">
        <f t="shared" si="6"/>
        <v/>
      </c>
      <c r="S149" s="1" t="str">
        <f t="shared" si="7"/>
        <v xml:space="preserve">    </v>
      </c>
      <c r="T149" s="1" t="str">
        <f t="shared" si="8"/>
        <v xml:space="preserve">    </v>
      </c>
    </row>
    <row r="150" spans="1:20" ht="15" customHeight="1">
      <c r="A150" s="25" t="str">
        <f t="shared" si="11"/>
        <v/>
      </c>
      <c r="B150" s="5"/>
      <c r="C150" s="21"/>
      <c r="D150" s="21"/>
      <c r="E150" s="6"/>
      <c r="F150" s="7"/>
      <c r="G150" s="6"/>
      <c r="H150" s="6"/>
      <c r="I150" s="6"/>
      <c r="J150" s="11"/>
      <c r="K150" s="11"/>
      <c r="L150" s="12"/>
      <c r="M150" s="13"/>
      <c r="N150" s="14"/>
      <c r="O150" s="7"/>
      <c r="P150" s="11"/>
      <c r="Q150" s="63" t="str">
        <f t="shared" si="10"/>
        <v/>
      </c>
      <c r="R150" s="1" t="str">
        <f t="shared" si="6"/>
        <v/>
      </c>
      <c r="S150" s="1" t="str">
        <f t="shared" si="7"/>
        <v xml:space="preserve">    </v>
      </c>
      <c r="T150" s="1" t="str">
        <f t="shared" si="8"/>
        <v xml:space="preserve">    </v>
      </c>
    </row>
    <row r="151" spans="1:20" ht="15" customHeight="1">
      <c r="A151" s="25" t="str">
        <f t="shared" si="11"/>
        <v/>
      </c>
      <c r="B151" s="5"/>
      <c r="C151" s="21"/>
      <c r="D151" s="21"/>
      <c r="E151" s="6"/>
      <c r="F151" s="7"/>
      <c r="G151" s="6"/>
      <c r="H151" s="6"/>
      <c r="I151" s="6"/>
      <c r="J151" s="11"/>
      <c r="K151" s="11"/>
      <c r="L151" s="12"/>
      <c r="M151" s="13"/>
      <c r="N151" s="14"/>
      <c r="O151" s="7"/>
      <c r="P151" s="11"/>
      <c r="Q151" s="63" t="str">
        <f t="shared" si="10"/>
        <v/>
      </c>
      <c r="R151" s="1" t="str">
        <f t="shared" si="6"/>
        <v/>
      </c>
      <c r="S151" s="1" t="str">
        <f t="shared" si="7"/>
        <v xml:space="preserve">    </v>
      </c>
      <c r="T151" s="1" t="str">
        <f t="shared" si="8"/>
        <v xml:space="preserve">    </v>
      </c>
    </row>
    <row r="152" spans="1:20" ht="15" customHeight="1">
      <c r="A152" s="25" t="str">
        <f t="shared" si="11"/>
        <v/>
      </c>
      <c r="B152" s="5"/>
      <c r="C152" s="21"/>
      <c r="D152" s="21"/>
      <c r="E152" s="6"/>
      <c r="F152" s="7"/>
      <c r="G152" s="6"/>
      <c r="H152" s="6"/>
      <c r="I152" s="6"/>
      <c r="J152" s="11"/>
      <c r="K152" s="11"/>
      <c r="L152" s="12"/>
      <c r="M152" s="13"/>
      <c r="N152" s="14"/>
      <c r="O152" s="7"/>
      <c r="P152" s="11"/>
      <c r="Q152" s="63" t="str">
        <f t="shared" si="10"/>
        <v/>
      </c>
      <c r="R152" s="1" t="str">
        <f t="shared" si="6"/>
        <v/>
      </c>
      <c r="S152" s="1" t="str">
        <f t="shared" si="7"/>
        <v xml:space="preserve">    </v>
      </c>
      <c r="T152" s="1" t="str">
        <f t="shared" si="8"/>
        <v xml:space="preserve">    </v>
      </c>
    </row>
    <row r="153" spans="1:20" ht="15" customHeight="1">
      <c r="A153" s="25" t="str">
        <f t="shared" si="11"/>
        <v/>
      </c>
      <c r="B153" s="16"/>
      <c r="C153" s="22"/>
      <c r="D153" s="22"/>
      <c r="E153" s="6"/>
      <c r="F153" s="7"/>
      <c r="G153" s="17"/>
      <c r="H153" s="17"/>
      <c r="I153" s="17"/>
      <c r="J153" s="15"/>
      <c r="K153" s="15"/>
      <c r="L153" s="12"/>
      <c r="M153" s="18"/>
      <c r="N153" s="19"/>
      <c r="O153" s="20"/>
      <c r="P153" s="15"/>
      <c r="Q153" s="63" t="str">
        <f t="shared" si="10"/>
        <v/>
      </c>
      <c r="R153" s="1" t="str">
        <f t="shared" si="6"/>
        <v/>
      </c>
      <c r="S153" s="1" t="str">
        <f t="shared" si="7"/>
        <v xml:space="preserve">    </v>
      </c>
      <c r="T153" s="1" t="str">
        <f t="shared" si="8"/>
        <v xml:space="preserve">    </v>
      </c>
    </row>
    <row r="154" spans="1:20" ht="15" customHeight="1">
      <c r="A154" s="25" t="str">
        <f t="shared" si="11"/>
        <v/>
      </c>
      <c r="B154" s="5"/>
      <c r="C154" s="21"/>
      <c r="D154" s="21"/>
      <c r="E154" s="6"/>
      <c r="F154" s="7"/>
      <c r="G154" s="6"/>
      <c r="H154" s="6"/>
      <c r="I154" s="6"/>
      <c r="J154" s="11"/>
      <c r="K154" s="11"/>
      <c r="L154" s="12"/>
      <c r="M154" s="13"/>
      <c r="N154" s="14"/>
      <c r="O154" s="7"/>
      <c r="P154" s="11"/>
      <c r="Q154" s="63" t="str">
        <f t="shared" ref="Q154:Q217" si="12">IF(P154="","",VLOOKUP(P154,$Z$7:$AA$68,2,FALSE))</f>
        <v/>
      </c>
      <c r="R154" s="1" t="str">
        <f t="shared" si="6"/>
        <v/>
      </c>
      <c r="S154" s="1" t="str">
        <f t="shared" si="7"/>
        <v xml:space="preserve">    </v>
      </c>
      <c r="T154" s="1" t="str">
        <f t="shared" si="8"/>
        <v xml:space="preserve">    </v>
      </c>
    </row>
    <row r="155" spans="1:20" ht="15" customHeight="1">
      <c r="A155" s="25" t="str">
        <f t="shared" si="11"/>
        <v/>
      </c>
      <c r="B155" s="5"/>
      <c r="C155" s="21"/>
      <c r="D155" s="21"/>
      <c r="E155" s="6"/>
      <c r="F155" s="7"/>
      <c r="G155" s="6"/>
      <c r="H155" s="6"/>
      <c r="I155" s="6"/>
      <c r="J155" s="11"/>
      <c r="K155" s="11"/>
      <c r="L155" s="12"/>
      <c r="M155" s="13"/>
      <c r="N155" s="14"/>
      <c r="O155" s="7"/>
      <c r="P155" s="11"/>
      <c r="Q155" s="63" t="str">
        <f t="shared" si="12"/>
        <v/>
      </c>
      <c r="R155" s="1" t="str">
        <f t="shared" si="6"/>
        <v/>
      </c>
      <c r="S155" s="1" t="str">
        <f t="shared" si="7"/>
        <v xml:space="preserve">    </v>
      </c>
      <c r="T155" s="1" t="str">
        <f t="shared" si="8"/>
        <v xml:space="preserve">    </v>
      </c>
    </row>
    <row r="156" spans="1:20" ht="15" customHeight="1">
      <c r="A156" s="25" t="str">
        <f t="shared" si="11"/>
        <v/>
      </c>
      <c r="B156" s="5"/>
      <c r="C156" s="21"/>
      <c r="D156" s="21"/>
      <c r="E156" s="6"/>
      <c r="F156" s="7"/>
      <c r="G156" s="6"/>
      <c r="H156" s="6"/>
      <c r="I156" s="6"/>
      <c r="J156" s="11"/>
      <c r="K156" s="11"/>
      <c r="L156" s="12"/>
      <c r="M156" s="13"/>
      <c r="N156" s="14"/>
      <c r="O156" s="7"/>
      <c r="P156" s="11"/>
      <c r="Q156" s="63" t="str">
        <f t="shared" si="12"/>
        <v/>
      </c>
      <c r="R156" s="1" t="str">
        <f t="shared" si="6"/>
        <v/>
      </c>
      <c r="S156" s="1" t="str">
        <f t="shared" si="7"/>
        <v xml:space="preserve">    </v>
      </c>
      <c r="T156" s="1" t="str">
        <f t="shared" si="8"/>
        <v xml:space="preserve">    </v>
      </c>
    </row>
    <row r="157" spans="1:20" ht="15" customHeight="1">
      <c r="A157" s="25" t="str">
        <f t="shared" si="11"/>
        <v/>
      </c>
      <c r="B157" s="5"/>
      <c r="C157" s="21"/>
      <c r="D157" s="21"/>
      <c r="E157" s="6"/>
      <c r="F157" s="7"/>
      <c r="G157" s="6"/>
      <c r="H157" s="6"/>
      <c r="I157" s="6"/>
      <c r="J157" s="11"/>
      <c r="K157" s="11"/>
      <c r="L157" s="12"/>
      <c r="M157" s="13"/>
      <c r="N157" s="14"/>
      <c r="O157" s="7"/>
      <c r="P157" s="11"/>
      <c r="Q157" s="63" t="str">
        <f t="shared" si="12"/>
        <v/>
      </c>
      <c r="R157" s="1" t="str">
        <f t="shared" si="6"/>
        <v/>
      </c>
      <c r="S157" s="1" t="str">
        <f t="shared" si="7"/>
        <v xml:space="preserve">    </v>
      </c>
      <c r="T157" s="1" t="str">
        <f t="shared" si="8"/>
        <v xml:space="preserve">    </v>
      </c>
    </row>
    <row r="158" spans="1:20" ht="15" customHeight="1">
      <c r="A158" s="25" t="str">
        <f t="shared" si="11"/>
        <v/>
      </c>
      <c r="B158" s="5"/>
      <c r="C158" s="21"/>
      <c r="D158" s="21"/>
      <c r="E158" s="6"/>
      <c r="F158" s="7"/>
      <c r="G158" s="6"/>
      <c r="H158" s="6"/>
      <c r="I158" s="6"/>
      <c r="J158" s="11"/>
      <c r="K158" s="11"/>
      <c r="L158" s="12"/>
      <c r="M158" s="13"/>
      <c r="N158" s="14"/>
      <c r="O158" s="7"/>
      <c r="P158" s="11"/>
      <c r="Q158" s="63" t="str">
        <f t="shared" si="12"/>
        <v/>
      </c>
      <c r="R158" s="1" t="str">
        <f t="shared" si="6"/>
        <v/>
      </c>
      <c r="S158" s="1" t="str">
        <f t="shared" si="7"/>
        <v xml:space="preserve">    </v>
      </c>
      <c r="T158" s="1" t="str">
        <f t="shared" si="8"/>
        <v xml:space="preserve">    </v>
      </c>
    </row>
    <row r="159" spans="1:20" ht="15" customHeight="1">
      <c r="A159" s="25" t="str">
        <f t="shared" si="11"/>
        <v/>
      </c>
      <c r="B159" s="5"/>
      <c r="C159" s="21"/>
      <c r="D159" s="21"/>
      <c r="E159" s="6"/>
      <c r="F159" s="7"/>
      <c r="G159" s="6"/>
      <c r="H159" s="6"/>
      <c r="I159" s="6"/>
      <c r="J159" s="11"/>
      <c r="K159" s="11"/>
      <c r="L159" s="12"/>
      <c r="M159" s="13"/>
      <c r="N159" s="14"/>
      <c r="O159" s="7"/>
      <c r="P159" s="11"/>
      <c r="Q159" s="63" t="str">
        <f t="shared" si="12"/>
        <v/>
      </c>
      <c r="R159" s="1" t="str">
        <f t="shared" si="6"/>
        <v/>
      </c>
      <c r="S159" s="1" t="str">
        <f t="shared" si="7"/>
        <v xml:space="preserve">    </v>
      </c>
      <c r="T159" s="1" t="str">
        <f t="shared" si="8"/>
        <v xml:space="preserve">    </v>
      </c>
    </row>
    <row r="160" spans="1:20" ht="15" customHeight="1">
      <c r="A160" s="25" t="str">
        <f t="shared" si="11"/>
        <v/>
      </c>
      <c r="B160" s="5"/>
      <c r="C160" s="21"/>
      <c r="D160" s="21"/>
      <c r="E160" s="6"/>
      <c r="F160" s="7"/>
      <c r="G160" s="6"/>
      <c r="H160" s="6"/>
      <c r="I160" s="6"/>
      <c r="J160" s="11"/>
      <c r="K160" s="11"/>
      <c r="L160" s="12"/>
      <c r="M160" s="13"/>
      <c r="N160" s="14"/>
      <c r="O160" s="7"/>
      <c r="P160" s="11"/>
      <c r="Q160" s="63" t="str">
        <f t="shared" si="12"/>
        <v/>
      </c>
      <c r="R160" s="1" t="str">
        <f t="shared" si="6"/>
        <v/>
      </c>
      <c r="S160" s="1" t="str">
        <f t="shared" si="7"/>
        <v xml:space="preserve">    </v>
      </c>
      <c r="T160" s="1" t="str">
        <f t="shared" si="8"/>
        <v xml:space="preserve">    </v>
      </c>
    </row>
    <row r="161" spans="1:20" ht="15" customHeight="1">
      <c r="A161" s="25" t="str">
        <f t="shared" si="11"/>
        <v/>
      </c>
      <c r="B161" s="5"/>
      <c r="C161" s="21"/>
      <c r="D161" s="21"/>
      <c r="E161" s="6"/>
      <c r="F161" s="7"/>
      <c r="G161" s="6"/>
      <c r="H161" s="6"/>
      <c r="I161" s="6"/>
      <c r="J161" s="11"/>
      <c r="K161" s="11"/>
      <c r="L161" s="12"/>
      <c r="M161" s="13"/>
      <c r="N161" s="14"/>
      <c r="O161" s="7"/>
      <c r="P161" s="11"/>
      <c r="Q161" s="63" t="str">
        <f t="shared" si="12"/>
        <v/>
      </c>
      <c r="R161" s="1" t="str">
        <f t="shared" si="6"/>
        <v/>
      </c>
      <c r="S161" s="1" t="str">
        <f t="shared" si="7"/>
        <v xml:space="preserve">    </v>
      </c>
      <c r="T161" s="1" t="str">
        <f t="shared" si="8"/>
        <v xml:space="preserve">    </v>
      </c>
    </row>
    <row r="162" spans="1:20" ht="15" customHeight="1">
      <c r="A162" s="25" t="str">
        <f t="shared" si="11"/>
        <v/>
      </c>
      <c r="B162" s="5"/>
      <c r="C162" s="21"/>
      <c r="D162" s="21"/>
      <c r="E162" s="6"/>
      <c r="F162" s="7"/>
      <c r="G162" s="6"/>
      <c r="H162" s="6"/>
      <c r="I162" s="6"/>
      <c r="J162" s="11"/>
      <c r="K162" s="11"/>
      <c r="L162" s="12"/>
      <c r="M162" s="13"/>
      <c r="N162" s="14"/>
      <c r="O162" s="7"/>
      <c r="P162" s="11"/>
      <c r="Q162" s="63" t="str">
        <f t="shared" si="12"/>
        <v/>
      </c>
      <c r="R162" s="1" t="str">
        <f t="shared" si="6"/>
        <v/>
      </c>
      <c r="S162" s="1" t="str">
        <f t="shared" si="7"/>
        <v xml:space="preserve">    </v>
      </c>
      <c r="T162" s="1" t="str">
        <f t="shared" si="8"/>
        <v xml:space="preserve">    </v>
      </c>
    </row>
    <row r="163" spans="1:20" ht="15" customHeight="1">
      <c r="A163" s="25" t="str">
        <f t="shared" si="11"/>
        <v/>
      </c>
      <c r="B163" s="5"/>
      <c r="C163" s="21"/>
      <c r="D163" s="21"/>
      <c r="E163" s="6"/>
      <c r="F163" s="7"/>
      <c r="G163" s="6"/>
      <c r="H163" s="6"/>
      <c r="I163" s="6"/>
      <c r="J163" s="11"/>
      <c r="K163" s="11"/>
      <c r="L163" s="12"/>
      <c r="M163" s="13"/>
      <c r="N163" s="14"/>
      <c r="O163" s="7"/>
      <c r="P163" s="11"/>
      <c r="Q163" s="63" t="str">
        <f t="shared" si="12"/>
        <v/>
      </c>
      <c r="R163" s="1" t="str">
        <f t="shared" si="6"/>
        <v/>
      </c>
      <c r="S163" s="1" t="str">
        <f t="shared" si="7"/>
        <v xml:space="preserve">    </v>
      </c>
      <c r="T163" s="1" t="str">
        <f t="shared" si="8"/>
        <v xml:space="preserve">    </v>
      </c>
    </row>
    <row r="164" spans="1:20" ht="15" customHeight="1">
      <c r="A164" s="25" t="str">
        <f t="shared" si="11"/>
        <v/>
      </c>
      <c r="B164" s="5"/>
      <c r="C164" s="21"/>
      <c r="D164" s="21"/>
      <c r="E164" s="6"/>
      <c r="F164" s="7"/>
      <c r="G164" s="6"/>
      <c r="H164" s="6"/>
      <c r="I164" s="6"/>
      <c r="J164" s="11"/>
      <c r="K164" s="11"/>
      <c r="L164" s="12"/>
      <c r="M164" s="13"/>
      <c r="N164" s="14"/>
      <c r="O164" s="7"/>
      <c r="P164" s="11"/>
      <c r="Q164" s="63" t="str">
        <f t="shared" si="12"/>
        <v/>
      </c>
      <c r="R164" s="1" t="str">
        <f t="shared" si="6"/>
        <v/>
      </c>
      <c r="S164" s="1" t="str">
        <f t="shared" si="7"/>
        <v xml:space="preserve">    </v>
      </c>
      <c r="T164" s="1" t="str">
        <f t="shared" si="8"/>
        <v xml:space="preserve">    </v>
      </c>
    </row>
    <row r="165" spans="1:20" ht="15" customHeight="1">
      <c r="A165" s="25" t="str">
        <f t="shared" si="11"/>
        <v/>
      </c>
      <c r="B165" s="5"/>
      <c r="C165" s="21"/>
      <c r="D165" s="21"/>
      <c r="E165" s="6"/>
      <c r="F165" s="7"/>
      <c r="G165" s="6"/>
      <c r="H165" s="6"/>
      <c r="I165" s="6"/>
      <c r="J165" s="11"/>
      <c r="K165" s="11"/>
      <c r="L165" s="12"/>
      <c r="M165" s="13"/>
      <c r="N165" s="14"/>
      <c r="O165" s="7"/>
      <c r="P165" s="11"/>
      <c r="Q165" s="63" t="str">
        <f t="shared" si="12"/>
        <v/>
      </c>
      <c r="R165" s="1" t="str">
        <f t="shared" si="6"/>
        <v/>
      </c>
      <c r="S165" s="1" t="str">
        <f t="shared" si="7"/>
        <v xml:space="preserve">    </v>
      </c>
      <c r="T165" s="1" t="str">
        <f t="shared" si="8"/>
        <v xml:space="preserve">    </v>
      </c>
    </row>
    <row r="166" spans="1:20" ht="15" customHeight="1">
      <c r="A166" s="25" t="str">
        <f t="shared" si="11"/>
        <v/>
      </c>
      <c r="B166" s="5"/>
      <c r="C166" s="21"/>
      <c r="D166" s="21"/>
      <c r="E166" s="6"/>
      <c r="F166" s="7"/>
      <c r="G166" s="6"/>
      <c r="H166" s="6"/>
      <c r="I166" s="6"/>
      <c r="J166" s="11"/>
      <c r="K166" s="11"/>
      <c r="L166" s="12"/>
      <c r="M166" s="13"/>
      <c r="N166" s="14"/>
      <c r="O166" s="7"/>
      <c r="P166" s="11"/>
      <c r="Q166" s="63" t="str">
        <f t="shared" si="12"/>
        <v/>
      </c>
      <c r="R166" s="1" t="str">
        <f t="shared" si="6"/>
        <v/>
      </c>
      <c r="S166" s="1" t="str">
        <f t="shared" si="7"/>
        <v xml:space="preserve">    </v>
      </c>
      <c r="T166" s="1" t="str">
        <f t="shared" si="8"/>
        <v xml:space="preserve">    </v>
      </c>
    </row>
    <row r="167" spans="1:20" ht="15" customHeight="1">
      <c r="A167" s="25" t="str">
        <f t="shared" si="11"/>
        <v/>
      </c>
      <c r="B167" s="5"/>
      <c r="C167" s="21"/>
      <c r="D167" s="21"/>
      <c r="E167" s="6"/>
      <c r="F167" s="7"/>
      <c r="G167" s="6"/>
      <c r="H167" s="6"/>
      <c r="I167" s="6"/>
      <c r="J167" s="11"/>
      <c r="K167" s="11"/>
      <c r="L167" s="12"/>
      <c r="M167" s="13"/>
      <c r="N167" s="14"/>
      <c r="O167" s="7"/>
      <c r="P167" s="11"/>
      <c r="Q167" s="63" t="str">
        <f t="shared" si="12"/>
        <v/>
      </c>
      <c r="R167" s="1" t="str">
        <f t="shared" si="6"/>
        <v/>
      </c>
      <c r="S167" s="1" t="str">
        <f t="shared" si="7"/>
        <v xml:space="preserve">    </v>
      </c>
      <c r="T167" s="1" t="str">
        <f t="shared" si="8"/>
        <v xml:space="preserve">    </v>
      </c>
    </row>
    <row r="168" spans="1:20" ht="15" customHeight="1">
      <c r="A168" s="25" t="str">
        <f t="shared" si="11"/>
        <v/>
      </c>
      <c r="B168" s="5"/>
      <c r="C168" s="21"/>
      <c r="D168" s="21"/>
      <c r="E168" s="6"/>
      <c r="F168" s="7"/>
      <c r="G168" s="6"/>
      <c r="H168" s="6"/>
      <c r="I168" s="6"/>
      <c r="J168" s="11"/>
      <c r="K168" s="11"/>
      <c r="L168" s="12"/>
      <c r="M168" s="13"/>
      <c r="N168" s="14"/>
      <c r="O168" s="7"/>
      <c r="P168" s="11"/>
      <c r="Q168" s="63" t="str">
        <f t="shared" si="12"/>
        <v/>
      </c>
      <c r="R168" s="1" t="str">
        <f t="shared" si="6"/>
        <v/>
      </c>
      <c r="S168" s="1" t="str">
        <f t="shared" si="7"/>
        <v xml:space="preserve">    </v>
      </c>
      <c r="T168" s="1" t="str">
        <f t="shared" si="8"/>
        <v xml:space="preserve">    </v>
      </c>
    </row>
    <row r="169" spans="1:20" ht="15" customHeight="1">
      <c r="A169" s="25" t="str">
        <f t="shared" si="11"/>
        <v/>
      </c>
      <c r="B169" s="5"/>
      <c r="C169" s="21"/>
      <c r="D169" s="21"/>
      <c r="E169" s="6"/>
      <c r="F169" s="7"/>
      <c r="G169" s="6"/>
      <c r="H169" s="6"/>
      <c r="I169" s="6"/>
      <c r="J169" s="11"/>
      <c r="K169" s="11"/>
      <c r="L169" s="12"/>
      <c r="M169" s="13"/>
      <c r="N169" s="14"/>
      <c r="O169" s="7"/>
      <c r="P169" s="11"/>
      <c r="Q169" s="63" t="str">
        <f t="shared" si="12"/>
        <v/>
      </c>
      <c r="R169" s="1" t="str">
        <f t="shared" si="6"/>
        <v/>
      </c>
      <c r="S169" s="1" t="str">
        <f t="shared" si="7"/>
        <v xml:space="preserve">    </v>
      </c>
      <c r="T169" s="1" t="str">
        <f t="shared" si="8"/>
        <v xml:space="preserve">    </v>
      </c>
    </row>
    <row r="170" spans="1:20" ht="15" customHeight="1">
      <c r="A170" s="25" t="str">
        <f t="shared" si="11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2"/>
        <v/>
      </c>
      <c r="R170" s="1" t="str">
        <f t="shared" si="6"/>
        <v/>
      </c>
      <c r="S170" s="1" t="str">
        <f t="shared" si="7"/>
        <v xml:space="preserve">    </v>
      </c>
      <c r="T170" s="1" t="str">
        <f t="shared" si="8"/>
        <v xml:space="preserve">    </v>
      </c>
    </row>
    <row r="171" spans="1:20" ht="15" customHeight="1">
      <c r="A171" s="25" t="str">
        <f t="shared" si="11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2"/>
        <v/>
      </c>
      <c r="R171" s="1" t="str">
        <f t="shared" si="6"/>
        <v/>
      </c>
      <c r="S171" s="1" t="str">
        <f t="shared" si="7"/>
        <v xml:space="preserve">    </v>
      </c>
      <c r="T171" s="1" t="str">
        <f t="shared" si="8"/>
        <v xml:space="preserve">    </v>
      </c>
    </row>
    <row r="172" spans="1:20" ht="15" customHeight="1">
      <c r="A172" s="25" t="str">
        <f t="shared" si="11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2"/>
        <v/>
      </c>
      <c r="R172" s="1" t="str">
        <f t="shared" si="6"/>
        <v/>
      </c>
      <c r="S172" s="1" t="str">
        <f t="shared" si="7"/>
        <v xml:space="preserve">    </v>
      </c>
      <c r="T172" s="1" t="str">
        <f t="shared" si="8"/>
        <v xml:space="preserve">    </v>
      </c>
    </row>
    <row r="173" spans="1:20" ht="15" customHeight="1">
      <c r="A173" s="25" t="str">
        <f t="shared" si="11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2"/>
        <v/>
      </c>
      <c r="R173" s="1" t="str">
        <f t="shared" si="6"/>
        <v/>
      </c>
      <c r="S173" s="1" t="str">
        <f t="shared" si="7"/>
        <v xml:space="preserve">    </v>
      </c>
      <c r="T173" s="1" t="str">
        <f t="shared" si="8"/>
        <v xml:space="preserve">    </v>
      </c>
    </row>
    <row r="174" spans="1:20" ht="15" customHeight="1">
      <c r="A174" s="25" t="str">
        <f t="shared" si="11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2"/>
        <v/>
      </c>
      <c r="R174" s="1" t="str">
        <f t="shared" si="6"/>
        <v/>
      </c>
      <c r="S174" s="1" t="str">
        <f t="shared" si="7"/>
        <v xml:space="preserve">    </v>
      </c>
      <c r="T174" s="1" t="str">
        <f t="shared" si="8"/>
        <v xml:space="preserve">    </v>
      </c>
    </row>
    <row r="175" spans="1:20" ht="15" customHeight="1">
      <c r="A175" s="25" t="str">
        <f t="shared" si="11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2"/>
        <v/>
      </c>
      <c r="R175" s="1" t="str">
        <f t="shared" si="6"/>
        <v/>
      </c>
      <c r="S175" s="1" t="str">
        <f t="shared" si="7"/>
        <v xml:space="preserve">    </v>
      </c>
      <c r="T175" s="1" t="str">
        <f t="shared" si="8"/>
        <v xml:space="preserve">    </v>
      </c>
    </row>
    <row r="176" spans="1:20" ht="15" customHeight="1">
      <c r="A176" s="25" t="str">
        <f t="shared" si="11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2"/>
        <v/>
      </c>
      <c r="R176" s="1" t="str">
        <f t="shared" si="6"/>
        <v/>
      </c>
      <c r="S176" s="1" t="str">
        <f t="shared" si="7"/>
        <v xml:space="preserve">    </v>
      </c>
      <c r="T176" s="1" t="str">
        <f t="shared" si="8"/>
        <v xml:space="preserve">    </v>
      </c>
    </row>
    <row r="177" spans="1:20" ht="15" customHeight="1">
      <c r="A177" s="25" t="str">
        <f t="shared" si="11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2"/>
        <v/>
      </c>
      <c r="R177" s="1" t="str">
        <f t="shared" si="6"/>
        <v/>
      </c>
      <c r="S177" s="1" t="str">
        <f t="shared" si="7"/>
        <v xml:space="preserve">    </v>
      </c>
      <c r="T177" s="1" t="str">
        <f t="shared" si="8"/>
        <v xml:space="preserve">    </v>
      </c>
    </row>
    <row r="178" spans="1:20" ht="15" customHeight="1">
      <c r="A178" s="25" t="str">
        <f t="shared" si="11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2"/>
        <v/>
      </c>
      <c r="R178" s="1" t="str">
        <f t="shared" si="6"/>
        <v/>
      </c>
      <c r="S178" s="1" t="str">
        <f t="shared" si="7"/>
        <v xml:space="preserve">    </v>
      </c>
      <c r="T178" s="1" t="str">
        <f t="shared" si="8"/>
        <v xml:space="preserve">    </v>
      </c>
    </row>
    <row r="179" spans="1:20" ht="15" customHeight="1">
      <c r="A179" s="25" t="str">
        <f t="shared" si="11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2"/>
        <v/>
      </c>
      <c r="R179" s="1" t="str">
        <f t="shared" si="6"/>
        <v/>
      </c>
      <c r="S179" s="1" t="str">
        <f t="shared" si="7"/>
        <v xml:space="preserve">    </v>
      </c>
      <c r="T179" s="1" t="str">
        <f t="shared" si="8"/>
        <v xml:space="preserve">    </v>
      </c>
    </row>
    <row r="180" spans="1:20" ht="15" customHeight="1">
      <c r="A180" s="25" t="str">
        <f t="shared" si="11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2"/>
        <v/>
      </c>
      <c r="R180" s="1" t="str">
        <f t="shared" si="6"/>
        <v/>
      </c>
      <c r="S180" s="1" t="str">
        <f t="shared" si="7"/>
        <v xml:space="preserve">    </v>
      </c>
      <c r="T180" s="1" t="str">
        <f t="shared" si="8"/>
        <v xml:space="preserve">    </v>
      </c>
    </row>
    <row r="181" spans="1:20" ht="15" customHeight="1">
      <c r="A181" s="25" t="str">
        <f t="shared" si="11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2"/>
        <v/>
      </c>
      <c r="R181" s="1" t="str">
        <f t="shared" si="6"/>
        <v/>
      </c>
      <c r="S181" s="1" t="str">
        <f t="shared" si="7"/>
        <v xml:space="preserve">    </v>
      </c>
      <c r="T181" s="1" t="str">
        <f t="shared" si="8"/>
        <v xml:space="preserve">    </v>
      </c>
    </row>
    <row r="182" spans="1:20" ht="15" customHeight="1">
      <c r="A182" s="25" t="str">
        <f t="shared" si="11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2"/>
        <v/>
      </c>
      <c r="R182" s="1" t="str">
        <f t="shared" si="6"/>
        <v/>
      </c>
      <c r="S182" s="1" t="str">
        <f t="shared" si="7"/>
        <v xml:space="preserve">    </v>
      </c>
      <c r="T182" s="1" t="str">
        <f t="shared" si="8"/>
        <v xml:space="preserve">    </v>
      </c>
    </row>
    <row r="183" spans="1:20" ht="15" customHeight="1">
      <c r="A183" s="25" t="str">
        <f t="shared" si="11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2"/>
        <v/>
      </c>
      <c r="R183" s="1" t="str">
        <f t="shared" si="6"/>
        <v/>
      </c>
      <c r="S183" s="1" t="str">
        <f t="shared" si="7"/>
        <v xml:space="preserve">    </v>
      </c>
      <c r="T183" s="1" t="str">
        <f t="shared" si="8"/>
        <v xml:space="preserve">    </v>
      </c>
    </row>
    <row r="184" spans="1:20" ht="15" customHeight="1">
      <c r="A184" s="25" t="str">
        <f t="shared" si="11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2"/>
        <v/>
      </c>
      <c r="R184" s="1" t="str">
        <f t="shared" si="6"/>
        <v/>
      </c>
      <c r="S184" s="1" t="str">
        <f t="shared" si="7"/>
        <v xml:space="preserve">    </v>
      </c>
      <c r="T184" s="1" t="str">
        <f t="shared" si="8"/>
        <v xml:space="preserve">    </v>
      </c>
    </row>
    <row r="185" spans="1:20" ht="15" customHeight="1">
      <c r="A185" s="25" t="str">
        <f t="shared" si="11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2"/>
        <v/>
      </c>
      <c r="R185" s="1" t="str">
        <f t="shared" si="6"/>
        <v/>
      </c>
      <c r="S185" s="1" t="str">
        <f t="shared" si="7"/>
        <v xml:space="preserve">    </v>
      </c>
      <c r="T185" s="1" t="str">
        <f t="shared" si="8"/>
        <v xml:space="preserve">    </v>
      </c>
    </row>
    <row r="186" spans="1:20" ht="15" customHeight="1">
      <c r="A186" s="25" t="str">
        <f t="shared" si="11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2"/>
        <v/>
      </c>
      <c r="R186" s="1" t="str">
        <f t="shared" si="6"/>
        <v/>
      </c>
      <c r="S186" s="1" t="str">
        <f t="shared" si="7"/>
        <v xml:space="preserve">    </v>
      </c>
      <c r="T186" s="1" t="str">
        <f t="shared" si="8"/>
        <v xml:space="preserve">    </v>
      </c>
    </row>
    <row r="187" spans="1:20" ht="15" customHeight="1">
      <c r="A187" s="25" t="str">
        <f t="shared" si="11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2"/>
        <v/>
      </c>
      <c r="R187" s="1" t="str">
        <f t="shared" si="6"/>
        <v/>
      </c>
      <c r="S187" s="1" t="str">
        <f t="shared" si="7"/>
        <v xml:space="preserve">    </v>
      </c>
      <c r="T187" s="1" t="str">
        <f t="shared" si="8"/>
        <v xml:space="preserve">    </v>
      </c>
    </row>
    <row r="188" spans="1:20" ht="15" customHeight="1">
      <c r="A188" s="25" t="str">
        <f t="shared" si="11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2"/>
        <v/>
      </c>
      <c r="R188" s="1" t="str">
        <f t="shared" si="6"/>
        <v/>
      </c>
      <c r="S188" s="1" t="str">
        <f t="shared" si="7"/>
        <v xml:space="preserve">    </v>
      </c>
      <c r="T188" s="1" t="str">
        <f t="shared" si="8"/>
        <v xml:space="preserve">    </v>
      </c>
    </row>
    <row r="189" spans="1:20" ht="15" customHeight="1">
      <c r="A189" s="25" t="str">
        <f t="shared" si="11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2"/>
        <v/>
      </c>
      <c r="R189" s="1" t="str">
        <f t="shared" si="6"/>
        <v/>
      </c>
      <c r="S189" s="1" t="str">
        <f t="shared" si="7"/>
        <v xml:space="preserve">    </v>
      </c>
      <c r="T189" s="1" t="str">
        <f t="shared" si="8"/>
        <v xml:space="preserve">    </v>
      </c>
    </row>
    <row r="190" spans="1:20" ht="15" customHeight="1">
      <c r="A190" s="25" t="str">
        <f t="shared" si="11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2"/>
        <v/>
      </c>
      <c r="R190" s="1" t="str">
        <f t="shared" si="6"/>
        <v/>
      </c>
      <c r="S190" s="1" t="str">
        <f t="shared" si="7"/>
        <v xml:space="preserve">    </v>
      </c>
      <c r="T190" s="1" t="str">
        <f t="shared" si="8"/>
        <v xml:space="preserve">    </v>
      </c>
    </row>
    <row r="191" spans="1:20" ht="15" customHeight="1">
      <c r="A191" s="25" t="str">
        <f t="shared" si="11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2"/>
        <v/>
      </c>
      <c r="R191" s="1" t="str">
        <f t="shared" si="6"/>
        <v/>
      </c>
      <c r="S191" s="1" t="str">
        <f t="shared" si="7"/>
        <v xml:space="preserve">    </v>
      </c>
      <c r="T191" s="1" t="str">
        <f t="shared" si="8"/>
        <v xml:space="preserve">    </v>
      </c>
    </row>
    <row r="192" spans="1:20" ht="15" customHeight="1">
      <c r="A192" s="25" t="str">
        <f t="shared" si="11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2"/>
        <v/>
      </c>
      <c r="R192" s="1" t="str">
        <f t="shared" si="6"/>
        <v/>
      </c>
      <c r="S192" s="1" t="str">
        <f t="shared" si="7"/>
        <v xml:space="preserve">    </v>
      </c>
      <c r="T192" s="1" t="str">
        <f t="shared" si="8"/>
        <v xml:space="preserve">    </v>
      </c>
    </row>
    <row r="193" spans="1:20" ht="15" customHeight="1">
      <c r="A193" s="25" t="str">
        <f t="shared" si="11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2"/>
        <v/>
      </c>
      <c r="R193" s="1" t="str">
        <f t="shared" si="6"/>
        <v/>
      </c>
      <c r="S193" s="1" t="str">
        <f t="shared" si="7"/>
        <v xml:space="preserve">    </v>
      </c>
      <c r="T193" s="1" t="str">
        <f t="shared" si="8"/>
        <v xml:space="preserve">    </v>
      </c>
    </row>
    <row r="194" spans="1:20" ht="15" customHeight="1">
      <c r="A194" s="25" t="str">
        <f t="shared" si="11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2"/>
        <v/>
      </c>
      <c r="R194" s="1" t="str">
        <f t="shared" si="6"/>
        <v/>
      </c>
      <c r="S194" s="1" t="str">
        <f t="shared" si="7"/>
        <v xml:space="preserve">    </v>
      </c>
      <c r="T194" s="1" t="str">
        <f t="shared" si="8"/>
        <v xml:space="preserve">    </v>
      </c>
    </row>
    <row r="195" spans="1:20" ht="15" customHeight="1">
      <c r="A195" s="25" t="str">
        <f t="shared" si="11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2"/>
        <v/>
      </c>
      <c r="R195" s="1" t="str">
        <f t="shared" si="6"/>
        <v/>
      </c>
      <c r="S195" s="1" t="str">
        <f t="shared" si="7"/>
        <v xml:space="preserve">    </v>
      </c>
      <c r="T195" s="1" t="str">
        <f t="shared" si="8"/>
        <v xml:space="preserve">    </v>
      </c>
    </row>
    <row r="196" spans="1:20" ht="15" customHeight="1">
      <c r="A196" s="25" t="str">
        <f t="shared" si="11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2"/>
        <v/>
      </c>
      <c r="R196" s="1" t="str">
        <f t="shared" si="6"/>
        <v/>
      </c>
      <c r="S196" s="1" t="str">
        <f t="shared" si="7"/>
        <v xml:space="preserve">    </v>
      </c>
      <c r="T196" s="1" t="str">
        <f t="shared" si="8"/>
        <v xml:space="preserve">    </v>
      </c>
    </row>
    <row r="197" spans="1:20" ht="15" customHeight="1">
      <c r="A197" s="25" t="str">
        <f t="shared" si="11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2"/>
        <v/>
      </c>
      <c r="R197" s="1" t="str">
        <f t="shared" si="6"/>
        <v/>
      </c>
      <c r="S197" s="1" t="str">
        <f t="shared" si="7"/>
        <v xml:space="preserve">    </v>
      </c>
      <c r="T197" s="1" t="str">
        <f t="shared" si="8"/>
        <v xml:space="preserve">    </v>
      </c>
    </row>
    <row r="198" spans="1:20" ht="15" customHeight="1">
      <c r="A198" s="25" t="str">
        <f t="shared" si="11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2"/>
        <v/>
      </c>
      <c r="R198" s="1" t="str">
        <f t="shared" si="6"/>
        <v/>
      </c>
      <c r="S198" s="1" t="str">
        <f t="shared" si="7"/>
        <v xml:space="preserve">    </v>
      </c>
      <c r="T198" s="1" t="str">
        <f t="shared" si="8"/>
        <v xml:space="preserve">    </v>
      </c>
    </row>
    <row r="199" spans="1:20" ht="15" customHeight="1">
      <c r="A199" s="25" t="str">
        <f t="shared" si="11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si="12"/>
        <v/>
      </c>
      <c r="R199" s="1" t="str">
        <f t="shared" si="6"/>
        <v/>
      </c>
      <c r="S199" s="1" t="str">
        <f t="shared" si="7"/>
        <v xml:space="preserve">    </v>
      </c>
      <c r="T199" s="1" t="str">
        <f t="shared" si="8"/>
        <v xml:space="preserve">    </v>
      </c>
    </row>
    <row r="200" spans="1:20" ht="15" customHeight="1">
      <c r="A200" s="25" t="str">
        <f t="shared" si="11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6"/>
        <v/>
      </c>
      <c r="S200" s="1" t="str">
        <f t="shared" si="7"/>
        <v xml:space="preserve">    </v>
      </c>
      <c r="T200" s="1" t="str">
        <f t="shared" si="8"/>
        <v xml:space="preserve">    </v>
      </c>
    </row>
    <row r="201" spans="1:20" ht="15" customHeight="1">
      <c r="A201" s="25" t="str">
        <f t="shared" si="11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6"/>
        <v/>
      </c>
      <c r="S201" s="1" t="str">
        <f t="shared" si="7"/>
        <v xml:space="preserve">    </v>
      </c>
      <c r="T201" s="1" t="str">
        <f t="shared" si="8"/>
        <v xml:space="preserve">    </v>
      </c>
    </row>
    <row r="202" spans="1:20" ht="15" customHeight="1">
      <c r="A202" s="25" t="str">
        <f t="shared" si="11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6"/>
        <v/>
      </c>
      <c r="S202" s="1" t="str">
        <f t="shared" si="7"/>
        <v xml:space="preserve">    </v>
      </c>
      <c r="T202" s="1" t="str">
        <f t="shared" si="8"/>
        <v xml:space="preserve">    </v>
      </c>
    </row>
    <row r="203" spans="1:20" ht="15" customHeight="1">
      <c r="A203" s="25" t="str">
        <f t="shared" si="11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6"/>
        <v/>
      </c>
      <c r="S203" s="1" t="str">
        <f t="shared" si="7"/>
        <v xml:space="preserve">    </v>
      </c>
      <c r="T203" s="1" t="str">
        <f t="shared" si="8"/>
        <v xml:space="preserve">    </v>
      </c>
    </row>
    <row r="204" spans="1:20" ht="15" customHeight="1">
      <c r="A204" s="25" t="str">
        <f t="shared" si="11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6"/>
        <v/>
      </c>
      <c r="S204" s="1" t="str">
        <f t="shared" si="7"/>
        <v xml:space="preserve">    </v>
      </c>
      <c r="T204" s="1" t="str">
        <f t="shared" si="8"/>
        <v xml:space="preserve">    </v>
      </c>
    </row>
    <row r="205" spans="1:20" ht="15" customHeight="1">
      <c r="A205" s="25" t="str">
        <f t="shared" si="11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6"/>
        <v/>
      </c>
      <c r="S205" s="1" t="str">
        <f t="shared" si="7"/>
        <v xml:space="preserve">    </v>
      </c>
      <c r="T205" s="1" t="str">
        <f t="shared" si="8"/>
        <v xml:space="preserve">    </v>
      </c>
    </row>
    <row r="206" spans="1:20" ht="15" customHeight="1">
      <c r="A206" s="25" t="str">
        <f t="shared" si="11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6"/>
        <v/>
      </c>
      <c r="S206" s="1" t="str">
        <f t="shared" si="7"/>
        <v xml:space="preserve">    </v>
      </c>
      <c r="T206" s="1" t="str">
        <f t="shared" si="8"/>
        <v xml:space="preserve">    </v>
      </c>
    </row>
    <row r="207" spans="1:20" ht="15" customHeight="1">
      <c r="A207" s="25" t="str">
        <f t="shared" si="11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6"/>
        <v/>
      </c>
      <c r="S207" s="1" t="str">
        <f t="shared" si="7"/>
        <v xml:space="preserve">    </v>
      </c>
      <c r="T207" s="1" t="str">
        <f t="shared" si="8"/>
        <v xml:space="preserve">    </v>
      </c>
    </row>
    <row r="208" spans="1:20" ht="15" customHeight="1">
      <c r="A208" s="25" t="str">
        <f t="shared" si="11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6"/>
        <v/>
      </c>
      <c r="S208" s="1" t="str">
        <f t="shared" si="7"/>
        <v xml:space="preserve">    </v>
      </c>
      <c r="T208" s="1" t="str">
        <f t="shared" si="8"/>
        <v xml:space="preserve">    </v>
      </c>
    </row>
    <row r="209" spans="1:20" ht="15" customHeight="1">
      <c r="A209" s="25" t="str">
        <f t="shared" si="11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6"/>
        <v/>
      </c>
      <c r="S209" s="1" t="str">
        <f t="shared" si="7"/>
        <v xml:space="preserve">    </v>
      </c>
      <c r="T209" s="1" t="str">
        <f t="shared" si="8"/>
        <v xml:space="preserve">    </v>
      </c>
    </row>
    <row r="210" spans="1:20" ht="15" customHeight="1">
      <c r="A210" s="25" t="str">
        <f t="shared" si="11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6"/>
        <v/>
      </c>
      <c r="S210" s="1" t="str">
        <f t="shared" si="7"/>
        <v xml:space="preserve">    </v>
      </c>
      <c r="T210" s="1" t="str">
        <f t="shared" si="8"/>
        <v xml:space="preserve">    </v>
      </c>
    </row>
    <row r="211" spans="1:20" ht="15" customHeight="1">
      <c r="A211" s="25" t="str">
        <f t="shared" si="11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6"/>
        <v/>
      </c>
      <c r="S211" s="1" t="str">
        <f t="shared" si="7"/>
        <v xml:space="preserve">    </v>
      </c>
      <c r="T211" s="1" t="str">
        <f t="shared" si="8"/>
        <v xml:space="preserve">    </v>
      </c>
    </row>
    <row r="212" spans="1:20" ht="15" customHeight="1">
      <c r="A212" s="25" t="str">
        <f t="shared" si="11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6"/>
        <v/>
      </c>
      <c r="S212" s="1" t="str">
        <f t="shared" si="7"/>
        <v xml:space="preserve">    </v>
      </c>
      <c r="T212" s="1" t="str">
        <f t="shared" si="8"/>
        <v xml:space="preserve">    </v>
      </c>
    </row>
    <row r="213" spans="1:20" ht="15" customHeight="1">
      <c r="A213" s="25" t="str">
        <f t="shared" si="11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6"/>
        <v/>
      </c>
      <c r="S213" s="1" t="str">
        <f t="shared" si="7"/>
        <v xml:space="preserve">    </v>
      </c>
      <c r="T213" s="1" t="str">
        <f t="shared" si="8"/>
        <v xml:space="preserve">    </v>
      </c>
    </row>
    <row r="214" spans="1:20" ht="15" customHeight="1">
      <c r="A214" s="25" t="str">
        <f t="shared" si="11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6"/>
        <v/>
      </c>
      <c r="S214" s="1" t="str">
        <f t="shared" si="7"/>
        <v xml:space="preserve">    </v>
      </c>
      <c r="T214" s="1" t="str">
        <f t="shared" si="8"/>
        <v xml:space="preserve">    </v>
      </c>
    </row>
    <row r="215" spans="1:20" ht="15" customHeight="1">
      <c r="A215" s="25" t="str">
        <f t="shared" si="11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6"/>
        <v/>
      </c>
      <c r="S215" s="1" t="str">
        <f t="shared" si="7"/>
        <v xml:space="preserve">    </v>
      </c>
      <c r="T215" s="1" t="str">
        <f t="shared" si="8"/>
        <v xml:space="preserve">    </v>
      </c>
    </row>
    <row r="216" spans="1:20" ht="15" customHeight="1">
      <c r="A216" s="25" t="str">
        <f t="shared" si="11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6"/>
        <v/>
      </c>
      <c r="S216" s="1" t="str">
        <f t="shared" si="7"/>
        <v xml:space="preserve">    </v>
      </c>
      <c r="T216" s="1" t="str">
        <f t="shared" si="8"/>
        <v xml:space="preserve">    </v>
      </c>
    </row>
    <row r="217" spans="1:20" ht="15" customHeight="1">
      <c r="A217" s="25" t="str">
        <f t="shared" si="11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6"/>
        <v/>
      </c>
      <c r="S217" s="1" t="str">
        <f t="shared" si="7"/>
        <v xml:space="preserve">    </v>
      </c>
      <c r="T217" s="1" t="str">
        <f t="shared" si="8"/>
        <v xml:space="preserve">    </v>
      </c>
    </row>
    <row r="218" spans="1:20" ht="15" customHeight="1">
      <c r="A218" s="25" t="str">
        <f t="shared" si="11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ref="Q218:Q281" si="13">IF(P218="","",VLOOKUP(P218,$Z$7:$AA$68,2,FALSE))</f>
        <v/>
      </c>
      <c r="R218" s="1" t="str">
        <f t="shared" si="6"/>
        <v/>
      </c>
      <c r="S218" s="1" t="str">
        <f t="shared" si="7"/>
        <v xml:space="preserve">    </v>
      </c>
      <c r="T218" s="1" t="str">
        <f t="shared" si="8"/>
        <v xml:space="preserve">    </v>
      </c>
    </row>
    <row r="219" spans="1:20" ht="15" customHeight="1">
      <c r="A219" s="25" t="str">
        <f t="shared" si="11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3"/>
        <v/>
      </c>
      <c r="R219" s="1" t="str">
        <f t="shared" si="6"/>
        <v/>
      </c>
      <c r="S219" s="1" t="str">
        <f t="shared" si="7"/>
        <v xml:space="preserve">    </v>
      </c>
      <c r="T219" s="1" t="str">
        <f t="shared" si="8"/>
        <v xml:space="preserve">    </v>
      </c>
    </row>
    <row r="220" spans="1:20" ht="15" customHeight="1">
      <c r="A220" s="25" t="str">
        <f t="shared" si="11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3"/>
        <v/>
      </c>
      <c r="R220" s="1" t="str">
        <f t="shared" si="6"/>
        <v/>
      </c>
      <c r="S220" s="1" t="str">
        <f t="shared" si="7"/>
        <v xml:space="preserve">    </v>
      </c>
      <c r="T220" s="1" t="str">
        <f t="shared" si="8"/>
        <v xml:space="preserve">    </v>
      </c>
    </row>
    <row r="221" spans="1:20" ht="15" customHeight="1">
      <c r="A221" s="25" t="str">
        <f t="shared" si="11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3"/>
        <v/>
      </c>
      <c r="R221" s="1" t="str">
        <f t="shared" si="6"/>
        <v/>
      </c>
      <c r="S221" s="1" t="str">
        <f t="shared" si="7"/>
        <v xml:space="preserve">    </v>
      </c>
      <c r="T221" s="1" t="str">
        <f t="shared" si="8"/>
        <v xml:space="preserve">    </v>
      </c>
    </row>
    <row r="222" spans="1:20" ht="15" customHeight="1">
      <c r="A222" s="25" t="str">
        <f t="shared" si="11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3"/>
        <v/>
      </c>
      <c r="R222" s="1" t="str">
        <f t="shared" si="6"/>
        <v/>
      </c>
      <c r="S222" s="1" t="str">
        <f t="shared" si="7"/>
        <v xml:space="preserve">    </v>
      </c>
      <c r="T222" s="1" t="str">
        <f t="shared" si="8"/>
        <v xml:space="preserve">    </v>
      </c>
    </row>
    <row r="223" spans="1:20" ht="15" customHeight="1">
      <c r="A223" s="25" t="str">
        <f t="shared" si="11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3"/>
        <v/>
      </c>
      <c r="R223" s="1" t="str">
        <f t="shared" si="6"/>
        <v/>
      </c>
      <c r="S223" s="1" t="str">
        <f t="shared" si="7"/>
        <v xml:space="preserve">    </v>
      </c>
      <c r="T223" s="1" t="str">
        <f t="shared" si="8"/>
        <v xml:space="preserve">    </v>
      </c>
    </row>
    <row r="224" spans="1:20" ht="15" customHeight="1">
      <c r="A224" s="25" t="str">
        <f t="shared" si="11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3"/>
        <v/>
      </c>
      <c r="R224" s="1" t="str">
        <f t="shared" si="6"/>
        <v/>
      </c>
      <c r="S224" s="1" t="str">
        <f t="shared" si="7"/>
        <v xml:space="preserve">    </v>
      </c>
      <c r="T224" s="1" t="str">
        <f t="shared" si="8"/>
        <v xml:space="preserve">    </v>
      </c>
    </row>
    <row r="225" spans="1:20" ht="15" customHeight="1">
      <c r="A225" s="25" t="str">
        <f t="shared" si="11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3"/>
        <v/>
      </c>
      <c r="R225" s="1" t="str">
        <f t="shared" si="6"/>
        <v/>
      </c>
      <c r="S225" s="1" t="str">
        <f t="shared" si="7"/>
        <v xml:space="preserve">    </v>
      </c>
      <c r="T225" s="1" t="str">
        <f t="shared" si="8"/>
        <v xml:space="preserve">    </v>
      </c>
    </row>
    <row r="226" spans="1:20" ht="15" customHeight="1">
      <c r="A226" s="25" t="str">
        <f t="shared" si="11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3"/>
        <v/>
      </c>
      <c r="R226" s="1" t="str">
        <f t="shared" si="6"/>
        <v/>
      </c>
      <c r="S226" s="1" t="str">
        <f t="shared" si="7"/>
        <v xml:space="preserve">    </v>
      </c>
      <c r="T226" s="1" t="str">
        <f t="shared" si="8"/>
        <v xml:space="preserve">    </v>
      </c>
    </row>
    <row r="227" spans="1:20" ht="15" customHeight="1">
      <c r="A227" s="25" t="str">
        <f t="shared" si="11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3"/>
        <v/>
      </c>
      <c r="R227" s="1" t="str">
        <f t="shared" si="6"/>
        <v/>
      </c>
      <c r="S227" s="1" t="str">
        <f t="shared" si="7"/>
        <v xml:space="preserve">    </v>
      </c>
      <c r="T227" s="1" t="str">
        <f t="shared" si="8"/>
        <v xml:space="preserve">    </v>
      </c>
    </row>
    <row r="228" spans="1:20" ht="15" customHeight="1">
      <c r="A228" s="25" t="str">
        <f t="shared" si="11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3"/>
        <v/>
      </c>
      <c r="R228" s="1" t="str">
        <f t="shared" si="6"/>
        <v/>
      </c>
      <c r="S228" s="1" t="str">
        <f t="shared" si="7"/>
        <v xml:space="preserve">    </v>
      </c>
      <c r="T228" s="1" t="str">
        <f t="shared" si="8"/>
        <v xml:space="preserve">    </v>
      </c>
    </row>
    <row r="229" spans="1:20" ht="15" customHeight="1">
      <c r="A229" s="25" t="str">
        <f t="shared" si="11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3"/>
        <v/>
      </c>
      <c r="R229" s="1" t="str">
        <f t="shared" si="6"/>
        <v/>
      </c>
      <c r="S229" s="1" t="str">
        <f t="shared" si="7"/>
        <v xml:space="preserve">    </v>
      </c>
      <c r="T229" s="1" t="str">
        <f t="shared" si="8"/>
        <v xml:space="preserve">    </v>
      </c>
    </row>
    <row r="230" spans="1:20" ht="15" customHeight="1">
      <c r="A230" s="25" t="str">
        <f t="shared" si="11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3"/>
        <v/>
      </c>
      <c r="R230" s="1" t="str">
        <f t="shared" si="6"/>
        <v/>
      </c>
      <c r="S230" s="1" t="str">
        <f t="shared" si="7"/>
        <v xml:space="preserve">    </v>
      </c>
      <c r="T230" s="1" t="str">
        <f t="shared" si="8"/>
        <v xml:space="preserve">    </v>
      </c>
    </row>
    <row r="231" spans="1:20" ht="15" customHeight="1">
      <c r="A231" s="25" t="str">
        <f t="shared" si="11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3"/>
        <v/>
      </c>
      <c r="R231" s="1" t="str">
        <f t="shared" si="6"/>
        <v/>
      </c>
      <c r="S231" s="1" t="str">
        <f t="shared" si="7"/>
        <v xml:space="preserve">    </v>
      </c>
      <c r="T231" s="1" t="str">
        <f t="shared" si="8"/>
        <v xml:space="preserve">    </v>
      </c>
    </row>
    <row r="232" spans="1:20" ht="15" customHeight="1">
      <c r="A232" s="25" t="str">
        <f t="shared" si="11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3"/>
        <v/>
      </c>
      <c r="R232" s="1" t="str">
        <f t="shared" si="6"/>
        <v/>
      </c>
      <c r="S232" s="1" t="str">
        <f t="shared" si="7"/>
        <v xml:space="preserve">    </v>
      </c>
      <c r="T232" s="1" t="str">
        <f t="shared" si="8"/>
        <v xml:space="preserve">    </v>
      </c>
    </row>
    <row r="233" spans="1:20" ht="15" customHeight="1">
      <c r="A233" s="25" t="str">
        <f t="shared" si="11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3"/>
        <v/>
      </c>
      <c r="R233" s="1" t="str">
        <f t="shared" si="6"/>
        <v/>
      </c>
      <c r="S233" s="1" t="str">
        <f t="shared" si="7"/>
        <v xml:space="preserve">    </v>
      </c>
      <c r="T233" s="1" t="str">
        <f t="shared" si="8"/>
        <v xml:space="preserve">    </v>
      </c>
    </row>
    <row r="234" spans="1:20" ht="15" customHeight="1">
      <c r="A234" s="25" t="str">
        <f t="shared" si="11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3"/>
        <v/>
      </c>
      <c r="R234" s="1" t="str">
        <f t="shared" si="6"/>
        <v/>
      </c>
      <c r="S234" s="1" t="str">
        <f t="shared" si="7"/>
        <v xml:space="preserve">    </v>
      </c>
      <c r="T234" s="1" t="str">
        <f t="shared" si="8"/>
        <v xml:space="preserve">    </v>
      </c>
    </row>
    <row r="235" spans="1:20" ht="15" customHeight="1">
      <c r="A235" s="25" t="str">
        <f t="shared" si="11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3"/>
        <v/>
      </c>
      <c r="R235" s="1" t="str">
        <f t="shared" si="6"/>
        <v/>
      </c>
      <c r="S235" s="1" t="str">
        <f t="shared" si="7"/>
        <v xml:space="preserve">    </v>
      </c>
      <c r="T235" s="1" t="str">
        <f t="shared" si="8"/>
        <v xml:space="preserve">    </v>
      </c>
    </row>
    <row r="236" spans="1:20" ht="15" customHeight="1">
      <c r="A236" s="25" t="str">
        <f t="shared" si="11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3"/>
        <v/>
      </c>
      <c r="R236" s="1" t="str">
        <f t="shared" si="6"/>
        <v/>
      </c>
      <c r="S236" s="1" t="str">
        <f t="shared" si="7"/>
        <v xml:space="preserve">    </v>
      </c>
      <c r="T236" s="1" t="str">
        <f t="shared" si="8"/>
        <v xml:space="preserve">    </v>
      </c>
    </row>
    <row r="237" spans="1:20" ht="15" customHeight="1">
      <c r="A237" s="25" t="str">
        <f t="shared" si="11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3"/>
        <v/>
      </c>
      <c r="R237" s="1" t="str">
        <f t="shared" si="6"/>
        <v/>
      </c>
      <c r="S237" s="1" t="str">
        <f t="shared" si="7"/>
        <v xml:space="preserve">    </v>
      </c>
      <c r="T237" s="1" t="str">
        <f t="shared" si="8"/>
        <v xml:space="preserve">    </v>
      </c>
    </row>
    <row r="238" spans="1:20" ht="15" customHeight="1">
      <c r="A238" s="25" t="str">
        <f t="shared" si="11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3"/>
        <v/>
      </c>
      <c r="R238" s="1" t="str">
        <f t="shared" si="6"/>
        <v/>
      </c>
      <c r="S238" s="1" t="str">
        <f t="shared" si="7"/>
        <v xml:space="preserve">    </v>
      </c>
      <c r="T238" s="1" t="str">
        <f t="shared" si="8"/>
        <v xml:space="preserve">    </v>
      </c>
    </row>
    <row r="239" spans="1:20" ht="15" customHeight="1">
      <c r="A239" s="25" t="str">
        <f t="shared" si="11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3"/>
        <v/>
      </c>
      <c r="R239" s="1" t="str">
        <f t="shared" si="6"/>
        <v/>
      </c>
      <c r="S239" s="1" t="str">
        <f t="shared" si="7"/>
        <v xml:space="preserve">    </v>
      </c>
      <c r="T239" s="1" t="str">
        <f t="shared" si="8"/>
        <v xml:space="preserve">    </v>
      </c>
    </row>
    <row r="240" spans="1:20" ht="15" customHeight="1">
      <c r="A240" s="25" t="str">
        <f t="shared" si="11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3"/>
        <v/>
      </c>
      <c r="R240" s="1" t="str">
        <f t="shared" si="6"/>
        <v/>
      </c>
      <c r="S240" s="1" t="str">
        <f t="shared" si="7"/>
        <v xml:space="preserve">    </v>
      </c>
      <c r="T240" s="1" t="str">
        <f t="shared" si="8"/>
        <v xml:space="preserve">    </v>
      </c>
    </row>
    <row r="241" spans="1:20" ht="15" customHeight="1">
      <c r="A241" s="25" t="str">
        <f t="shared" si="11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3"/>
        <v/>
      </c>
      <c r="R241" s="1" t="str">
        <f t="shared" si="6"/>
        <v/>
      </c>
      <c r="S241" s="1" t="str">
        <f t="shared" si="7"/>
        <v xml:space="preserve">    </v>
      </c>
      <c r="T241" s="1" t="str">
        <f t="shared" si="8"/>
        <v xml:space="preserve">    </v>
      </c>
    </row>
    <row r="242" spans="1:20" ht="15" customHeight="1">
      <c r="A242" s="25" t="str">
        <f t="shared" si="11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3"/>
        <v/>
      </c>
      <c r="R242" s="1" t="str">
        <f t="shared" si="6"/>
        <v/>
      </c>
      <c r="S242" s="1" t="str">
        <f t="shared" si="7"/>
        <v xml:space="preserve">    </v>
      </c>
      <c r="T242" s="1" t="str">
        <f t="shared" si="8"/>
        <v xml:space="preserve">    </v>
      </c>
    </row>
    <row r="243" spans="1:20" ht="15" customHeight="1">
      <c r="A243" s="25" t="str">
        <f t="shared" si="11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3"/>
        <v/>
      </c>
      <c r="R243" s="1" t="str">
        <f t="shared" si="6"/>
        <v/>
      </c>
      <c r="S243" s="1" t="str">
        <f t="shared" si="7"/>
        <v xml:space="preserve">    </v>
      </c>
      <c r="T243" s="1" t="str">
        <f t="shared" si="8"/>
        <v xml:space="preserve">    </v>
      </c>
    </row>
    <row r="244" spans="1:20" ht="15" customHeight="1">
      <c r="A244" s="25" t="str">
        <f t="shared" si="11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3"/>
        <v/>
      </c>
      <c r="R244" s="1" t="str">
        <f t="shared" si="6"/>
        <v/>
      </c>
      <c r="S244" s="1" t="str">
        <f t="shared" si="7"/>
        <v xml:space="preserve">    </v>
      </c>
      <c r="T244" s="1" t="str">
        <f t="shared" si="8"/>
        <v xml:space="preserve">    </v>
      </c>
    </row>
    <row r="245" spans="1:20" ht="15" customHeight="1">
      <c r="A245" s="25" t="str">
        <f t="shared" si="11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3"/>
        <v/>
      </c>
      <c r="R245" s="1" t="str">
        <f t="shared" si="6"/>
        <v/>
      </c>
      <c r="S245" s="1" t="str">
        <f t="shared" si="7"/>
        <v xml:space="preserve">    </v>
      </c>
      <c r="T245" s="1" t="str">
        <f t="shared" si="8"/>
        <v xml:space="preserve">    </v>
      </c>
    </row>
    <row r="246" spans="1:20" ht="15" customHeight="1">
      <c r="A246" s="25" t="str">
        <f t="shared" si="11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3"/>
        <v/>
      </c>
      <c r="R246" s="1" t="str">
        <f t="shared" si="6"/>
        <v/>
      </c>
      <c r="S246" s="1" t="str">
        <f t="shared" si="7"/>
        <v xml:space="preserve">    </v>
      </c>
      <c r="T246" s="1" t="str">
        <f t="shared" si="8"/>
        <v xml:space="preserve">    </v>
      </c>
    </row>
    <row r="247" spans="1:20" ht="15" customHeight="1">
      <c r="A247" s="25" t="str">
        <f t="shared" si="11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3"/>
        <v/>
      </c>
      <c r="R247" s="1" t="str">
        <f t="shared" si="6"/>
        <v/>
      </c>
      <c r="S247" s="1" t="str">
        <f t="shared" si="7"/>
        <v xml:space="preserve">    </v>
      </c>
      <c r="T247" s="1" t="str">
        <f t="shared" si="8"/>
        <v xml:space="preserve">    </v>
      </c>
    </row>
    <row r="248" spans="1:20" ht="15" customHeight="1">
      <c r="A248" s="25" t="str">
        <f t="shared" si="11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3"/>
        <v/>
      </c>
      <c r="R248" s="1" t="str">
        <f t="shared" si="6"/>
        <v/>
      </c>
      <c r="S248" s="1" t="str">
        <f t="shared" si="7"/>
        <v xml:space="preserve">    </v>
      </c>
      <c r="T248" s="1" t="str">
        <f t="shared" si="8"/>
        <v xml:space="preserve">    </v>
      </c>
    </row>
    <row r="249" spans="1:20" ht="15" customHeight="1">
      <c r="A249" s="25" t="str">
        <f t="shared" si="11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3"/>
        <v/>
      </c>
      <c r="R249" s="1" t="str">
        <f t="shared" si="6"/>
        <v/>
      </c>
      <c r="S249" s="1" t="str">
        <f t="shared" si="7"/>
        <v xml:space="preserve">    </v>
      </c>
      <c r="T249" s="1" t="str">
        <f t="shared" si="8"/>
        <v xml:space="preserve">    </v>
      </c>
    </row>
    <row r="250" spans="1:20" ht="15" customHeight="1">
      <c r="A250" s="25" t="str">
        <f t="shared" si="11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3"/>
        <v/>
      </c>
      <c r="R250" s="1" t="str">
        <f t="shared" si="6"/>
        <v/>
      </c>
      <c r="S250" s="1" t="str">
        <f t="shared" si="7"/>
        <v xml:space="preserve">    </v>
      </c>
      <c r="T250" s="1" t="str">
        <f t="shared" si="8"/>
        <v xml:space="preserve">    </v>
      </c>
    </row>
    <row r="251" spans="1:20" ht="15" customHeight="1">
      <c r="A251" s="25" t="str">
        <f t="shared" si="11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3"/>
        <v/>
      </c>
      <c r="R251" s="1" t="str">
        <f t="shared" si="6"/>
        <v/>
      </c>
      <c r="S251" s="1" t="str">
        <f t="shared" si="7"/>
        <v xml:space="preserve">    </v>
      </c>
      <c r="T251" s="1" t="str">
        <f t="shared" si="8"/>
        <v xml:space="preserve">    </v>
      </c>
    </row>
    <row r="252" spans="1:20" ht="15" customHeight="1">
      <c r="A252" s="25" t="str">
        <f t="shared" si="11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3"/>
        <v/>
      </c>
      <c r="R252" s="1" t="str">
        <f t="shared" si="6"/>
        <v/>
      </c>
      <c r="S252" s="1" t="str">
        <f t="shared" si="7"/>
        <v xml:space="preserve">    </v>
      </c>
      <c r="T252" s="1" t="str">
        <f t="shared" si="8"/>
        <v xml:space="preserve">    </v>
      </c>
    </row>
    <row r="253" spans="1:20" ht="15" customHeight="1">
      <c r="A253" s="25" t="str">
        <f t="shared" si="11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3"/>
        <v/>
      </c>
      <c r="R253" s="1" t="str">
        <f t="shared" si="6"/>
        <v/>
      </c>
      <c r="S253" s="1" t="str">
        <f t="shared" si="7"/>
        <v xml:space="preserve">    </v>
      </c>
      <c r="T253" s="1" t="str">
        <f t="shared" si="8"/>
        <v xml:space="preserve">    </v>
      </c>
    </row>
    <row r="254" spans="1:20" ht="15" customHeight="1">
      <c r="A254" s="25" t="str">
        <f t="shared" si="11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3"/>
        <v/>
      </c>
      <c r="R254" s="1" t="str">
        <f t="shared" si="6"/>
        <v/>
      </c>
      <c r="S254" s="1" t="str">
        <f t="shared" si="7"/>
        <v xml:space="preserve">    </v>
      </c>
      <c r="T254" s="1" t="str">
        <f t="shared" si="8"/>
        <v xml:space="preserve">    </v>
      </c>
    </row>
    <row r="255" spans="1:20" ht="15" customHeight="1">
      <c r="A255" s="25" t="str">
        <f t="shared" si="11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3"/>
        <v/>
      </c>
      <c r="R255" s="1" t="str">
        <f t="shared" si="6"/>
        <v/>
      </c>
      <c r="S255" s="1" t="str">
        <f t="shared" si="7"/>
        <v xml:space="preserve">    </v>
      </c>
      <c r="T255" s="1" t="str">
        <f t="shared" si="8"/>
        <v xml:space="preserve">    </v>
      </c>
    </row>
    <row r="256" spans="1:20" ht="15" customHeight="1">
      <c r="A256" s="25" t="str">
        <f t="shared" si="11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3"/>
        <v/>
      </c>
      <c r="R256" s="1" t="str">
        <f t="shared" si="6"/>
        <v/>
      </c>
      <c r="S256" s="1" t="str">
        <f t="shared" si="7"/>
        <v xml:space="preserve">    </v>
      </c>
      <c r="T256" s="1" t="str">
        <f t="shared" si="8"/>
        <v xml:space="preserve">    </v>
      </c>
    </row>
    <row r="257" spans="1:20" ht="15" customHeight="1">
      <c r="A257" s="25" t="str">
        <f t="shared" si="11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3"/>
        <v/>
      </c>
      <c r="R257" s="1" t="str">
        <f t="shared" si="6"/>
        <v/>
      </c>
      <c r="S257" s="1" t="str">
        <f t="shared" si="7"/>
        <v xml:space="preserve">    </v>
      </c>
      <c r="T257" s="1" t="str">
        <f t="shared" si="8"/>
        <v xml:space="preserve">    </v>
      </c>
    </row>
    <row r="258" spans="1:20" ht="15" customHeight="1">
      <c r="A258" s="25" t="str">
        <f t="shared" si="11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3"/>
        <v/>
      </c>
      <c r="R258" s="1" t="str">
        <f t="shared" si="6"/>
        <v/>
      </c>
      <c r="S258" s="1" t="str">
        <f t="shared" si="7"/>
        <v xml:space="preserve">    </v>
      </c>
      <c r="T258" s="1" t="str">
        <f t="shared" si="8"/>
        <v xml:space="preserve">    </v>
      </c>
    </row>
    <row r="259" spans="1:20" ht="15" customHeight="1">
      <c r="A259" s="25" t="str">
        <f t="shared" si="11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3"/>
        <v/>
      </c>
      <c r="R259" s="1" t="str">
        <f t="shared" si="6"/>
        <v/>
      </c>
      <c r="S259" s="1" t="str">
        <f t="shared" si="7"/>
        <v xml:space="preserve">    </v>
      </c>
      <c r="T259" s="1" t="str">
        <f t="shared" si="8"/>
        <v xml:space="preserve">    </v>
      </c>
    </row>
    <row r="260" spans="1:20" ht="15" customHeight="1">
      <c r="A260" s="25" t="str">
        <f t="shared" si="11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3"/>
        <v/>
      </c>
      <c r="R260" s="1" t="str">
        <f t="shared" si="6"/>
        <v/>
      </c>
      <c r="S260" s="1" t="str">
        <f t="shared" si="7"/>
        <v xml:space="preserve">    </v>
      </c>
      <c r="T260" s="1" t="str">
        <f t="shared" si="8"/>
        <v xml:space="preserve">    </v>
      </c>
    </row>
    <row r="261" spans="1:20" ht="15" customHeight="1">
      <c r="A261" s="25" t="str">
        <f t="shared" si="11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3"/>
        <v/>
      </c>
      <c r="R261" s="1" t="str">
        <f t="shared" si="6"/>
        <v/>
      </c>
      <c r="S261" s="1" t="str">
        <f t="shared" si="7"/>
        <v xml:space="preserve">    </v>
      </c>
      <c r="T261" s="1" t="str">
        <f t="shared" si="8"/>
        <v xml:space="preserve">    </v>
      </c>
    </row>
    <row r="262" spans="1:20" ht="15" customHeight="1">
      <c r="A262" s="25" t="str">
        <f t="shared" si="11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3"/>
        <v/>
      </c>
      <c r="R262" s="1" t="str">
        <f t="shared" si="6"/>
        <v/>
      </c>
      <c r="S262" s="1" t="str">
        <f t="shared" si="7"/>
        <v xml:space="preserve">    </v>
      </c>
      <c r="T262" s="1" t="str">
        <f t="shared" si="8"/>
        <v xml:space="preserve">    </v>
      </c>
    </row>
    <row r="263" spans="1:20" ht="15" customHeight="1">
      <c r="A263" s="25" t="str">
        <f t="shared" si="11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si="13"/>
        <v/>
      </c>
      <c r="R263" s="1" t="str">
        <f t="shared" si="6"/>
        <v/>
      </c>
      <c r="S263" s="1" t="str">
        <f t="shared" si="7"/>
        <v xml:space="preserve">    </v>
      </c>
      <c r="T263" s="1" t="str">
        <f t="shared" si="8"/>
        <v xml:space="preserve">    </v>
      </c>
    </row>
    <row r="264" spans="1:20" ht="15" customHeight="1">
      <c r="A264" s="25" t="str">
        <f t="shared" si="11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3"/>
        <v/>
      </c>
      <c r="R264" s="1" t="str">
        <f t="shared" si="6"/>
        <v/>
      </c>
      <c r="S264" s="1" t="str">
        <f t="shared" si="7"/>
        <v xml:space="preserve">    </v>
      </c>
      <c r="T264" s="1" t="str">
        <f t="shared" si="8"/>
        <v xml:space="preserve">    </v>
      </c>
    </row>
    <row r="265" spans="1:20" ht="15" customHeight="1">
      <c r="A265" s="25" t="str">
        <f t="shared" si="11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3"/>
        <v/>
      </c>
      <c r="R265" s="1" t="str">
        <f t="shared" si="6"/>
        <v/>
      </c>
      <c r="S265" s="1" t="str">
        <f t="shared" si="7"/>
        <v xml:space="preserve">    </v>
      </c>
      <c r="T265" s="1" t="str">
        <f t="shared" si="8"/>
        <v xml:space="preserve">    </v>
      </c>
    </row>
    <row r="266" spans="1:20" ht="15" customHeight="1">
      <c r="A266" s="25" t="str">
        <f t="shared" si="11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3"/>
        <v/>
      </c>
      <c r="R266" s="1" t="str">
        <f t="shared" si="6"/>
        <v/>
      </c>
      <c r="S266" s="1" t="str">
        <f t="shared" si="7"/>
        <v xml:space="preserve">    </v>
      </c>
      <c r="T266" s="1" t="str">
        <f t="shared" si="8"/>
        <v xml:space="preserve">    </v>
      </c>
    </row>
    <row r="267" spans="1:20" ht="15" customHeight="1">
      <c r="A267" s="25" t="str">
        <f t="shared" si="11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3"/>
        <v/>
      </c>
      <c r="R267" s="1" t="str">
        <f t="shared" si="6"/>
        <v/>
      </c>
      <c r="S267" s="1" t="str">
        <f t="shared" si="7"/>
        <v xml:space="preserve">    </v>
      </c>
      <c r="T267" s="1" t="str">
        <f t="shared" si="8"/>
        <v xml:space="preserve">    </v>
      </c>
    </row>
    <row r="268" spans="1:20" ht="15" customHeight="1">
      <c r="A268" s="25" t="str">
        <f t="shared" si="11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3"/>
        <v/>
      </c>
      <c r="R268" s="1" t="str">
        <f t="shared" si="6"/>
        <v/>
      </c>
      <c r="S268" s="1" t="str">
        <f t="shared" si="7"/>
        <v xml:space="preserve">    </v>
      </c>
      <c r="T268" s="1" t="str">
        <f t="shared" si="8"/>
        <v xml:space="preserve">    </v>
      </c>
    </row>
    <row r="269" spans="1:20" ht="15" customHeight="1">
      <c r="A269" s="25" t="str">
        <f t="shared" si="11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3"/>
        <v/>
      </c>
      <c r="R269" s="1" t="str">
        <f t="shared" si="6"/>
        <v/>
      </c>
      <c r="S269" s="1" t="str">
        <f t="shared" si="7"/>
        <v xml:space="preserve">    </v>
      </c>
      <c r="T269" s="1" t="str">
        <f t="shared" si="8"/>
        <v xml:space="preserve">    </v>
      </c>
    </row>
    <row r="270" spans="1:20" ht="15" customHeight="1">
      <c r="A270" s="25" t="str">
        <f t="shared" si="11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3"/>
        <v/>
      </c>
      <c r="R270" s="1" t="str">
        <f t="shared" si="6"/>
        <v/>
      </c>
      <c r="S270" s="1" t="str">
        <f t="shared" si="7"/>
        <v xml:space="preserve">    </v>
      </c>
      <c r="T270" s="1" t="str">
        <f t="shared" si="8"/>
        <v xml:space="preserve">    </v>
      </c>
    </row>
    <row r="271" spans="1:20" ht="15" customHeight="1">
      <c r="A271" s="25" t="str">
        <f t="shared" si="11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3"/>
        <v/>
      </c>
      <c r="R271" s="1" t="str">
        <f t="shared" si="6"/>
        <v/>
      </c>
      <c r="S271" s="1" t="str">
        <f t="shared" si="7"/>
        <v xml:space="preserve">    </v>
      </c>
      <c r="T271" s="1" t="str">
        <f t="shared" si="8"/>
        <v xml:space="preserve">    </v>
      </c>
    </row>
    <row r="272" spans="1:20" ht="15" customHeight="1">
      <c r="A272" s="25" t="str">
        <f t="shared" si="11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3"/>
        <v/>
      </c>
      <c r="R272" s="1" t="str">
        <f t="shared" si="6"/>
        <v/>
      </c>
      <c r="S272" s="1" t="str">
        <f t="shared" si="7"/>
        <v xml:space="preserve">    </v>
      </c>
      <c r="T272" s="1" t="str">
        <f t="shared" si="8"/>
        <v xml:space="preserve">    </v>
      </c>
    </row>
    <row r="273" spans="1:20" ht="15" customHeight="1">
      <c r="A273" s="25" t="str">
        <f t="shared" si="11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3"/>
        <v/>
      </c>
      <c r="R273" s="1" t="str">
        <f t="shared" si="6"/>
        <v/>
      </c>
      <c r="S273" s="1" t="str">
        <f t="shared" si="7"/>
        <v xml:space="preserve">    </v>
      </c>
      <c r="T273" s="1" t="str">
        <f t="shared" si="8"/>
        <v xml:space="preserve">    </v>
      </c>
    </row>
    <row r="274" spans="1:20" ht="15" customHeight="1">
      <c r="A274" s="25" t="str">
        <f t="shared" si="11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3"/>
        <v/>
      </c>
      <c r="R274" s="1" t="str">
        <f t="shared" si="6"/>
        <v/>
      </c>
      <c r="S274" s="1" t="str">
        <f t="shared" si="7"/>
        <v xml:space="preserve">    </v>
      </c>
      <c r="T274" s="1" t="str">
        <f t="shared" si="8"/>
        <v xml:space="preserve">    </v>
      </c>
    </row>
    <row r="275" spans="1:20" ht="15" customHeight="1">
      <c r="A275" s="25" t="str">
        <f t="shared" si="11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3"/>
        <v/>
      </c>
      <c r="R275" s="1" t="str">
        <f t="shared" si="6"/>
        <v/>
      </c>
      <c r="S275" s="1" t="str">
        <f t="shared" si="7"/>
        <v xml:space="preserve">    </v>
      </c>
      <c r="T275" s="1" t="str">
        <f t="shared" si="8"/>
        <v xml:space="preserve">    </v>
      </c>
    </row>
    <row r="276" spans="1:20" ht="15" customHeight="1">
      <c r="A276" s="25" t="str">
        <f t="shared" si="11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3"/>
        <v/>
      </c>
      <c r="R276" s="1" t="str">
        <f t="shared" si="6"/>
        <v/>
      </c>
      <c r="S276" s="1" t="str">
        <f t="shared" si="7"/>
        <v xml:space="preserve">    </v>
      </c>
      <c r="T276" s="1" t="str">
        <f t="shared" si="8"/>
        <v xml:space="preserve">    </v>
      </c>
    </row>
    <row r="277" spans="1:20" ht="15" customHeight="1">
      <c r="A277" s="25" t="str">
        <f t="shared" si="11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3"/>
        <v/>
      </c>
      <c r="R277" s="1" t="str">
        <f t="shared" si="6"/>
        <v/>
      </c>
      <c r="S277" s="1" t="str">
        <f t="shared" si="7"/>
        <v xml:space="preserve">    </v>
      </c>
      <c r="T277" s="1" t="str">
        <f t="shared" si="8"/>
        <v xml:space="preserve">    </v>
      </c>
    </row>
    <row r="278" spans="1:20" ht="15" customHeight="1">
      <c r="A278" s="25" t="str">
        <f t="shared" si="11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3"/>
        <v/>
      </c>
      <c r="R278" s="1" t="str">
        <f t="shared" si="6"/>
        <v/>
      </c>
      <c r="S278" s="1" t="str">
        <f t="shared" si="7"/>
        <v xml:space="preserve">    </v>
      </c>
      <c r="T278" s="1" t="str">
        <f t="shared" si="8"/>
        <v xml:space="preserve">    </v>
      </c>
    </row>
    <row r="279" spans="1:20" ht="15" customHeight="1">
      <c r="A279" s="25" t="str">
        <f t="shared" si="11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3"/>
        <v/>
      </c>
      <c r="R279" s="1" t="str">
        <f t="shared" si="6"/>
        <v/>
      </c>
      <c r="S279" s="1" t="str">
        <f t="shared" si="7"/>
        <v xml:space="preserve">    </v>
      </c>
      <c r="T279" s="1" t="str">
        <f t="shared" si="8"/>
        <v xml:space="preserve">    </v>
      </c>
    </row>
    <row r="280" spans="1:20" ht="15" customHeight="1">
      <c r="A280" s="25" t="str">
        <f t="shared" si="11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3"/>
        <v/>
      </c>
      <c r="R280" s="1" t="str">
        <f t="shared" si="6"/>
        <v/>
      </c>
      <c r="S280" s="1" t="str">
        <f t="shared" si="7"/>
        <v xml:space="preserve">    </v>
      </c>
      <c r="T280" s="1" t="str">
        <f t="shared" si="8"/>
        <v xml:space="preserve">    </v>
      </c>
    </row>
    <row r="281" spans="1:20" ht="15" customHeight="1">
      <c r="A281" s="25" t="str">
        <f t="shared" si="11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3"/>
        <v/>
      </c>
      <c r="R281" s="1" t="str">
        <f t="shared" si="6"/>
        <v/>
      </c>
      <c r="S281" s="1" t="str">
        <f t="shared" si="7"/>
        <v xml:space="preserve">    </v>
      </c>
      <c r="T281" s="1" t="str">
        <f t="shared" si="8"/>
        <v xml:space="preserve">    </v>
      </c>
    </row>
    <row r="282" spans="1:20" ht="15" customHeight="1">
      <c r="A282" s="25" t="str">
        <f t="shared" si="11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ref="Q282:Q330" si="14">IF(P282="","",VLOOKUP(P282,$Z$7:$AA$68,2,FALSE))</f>
        <v/>
      </c>
      <c r="R282" s="1" t="str">
        <f t="shared" si="6"/>
        <v/>
      </c>
      <c r="S282" s="1" t="str">
        <f t="shared" si="7"/>
        <v xml:space="preserve">    </v>
      </c>
      <c r="T282" s="1" t="str">
        <f t="shared" si="8"/>
        <v xml:space="preserve">    </v>
      </c>
    </row>
    <row r="283" spans="1:20" ht="15" customHeight="1">
      <c r="A283" s="25" t="str">
        <f t="shared" si="11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4"/>
        <v/>
      </c>
      <c r="R283" s="1" t="str">
        <f t="shared" si="6"/>
        <v/>
      </c>
      <c r="S283" s="1" t="str">
        <f t="shared" si="7"/>
        <v xml:space="preserve">    </v>
      </c>
      <c r="T283" s="1" t="str">
        <f t="shared" si="8"/>
        <v xml:space="preserve">    </v>
      </c>
    </row>
    <row r="284" spans="1:20" ht="15" customHeight="1">
      <c r="A284" s="25" t="str">
        <f t="shared" si="11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4"/>
        <v/>
      </c>
      <c r="R284" s="1" t="str">
        <f t="shared" si="6"/>
        <v/>
      </c>
      <c r="S284" s="1" t="str">
        <f t="shared" si="7"/>
        <v xml:space="preserve">    </v>
      </c>
      <c r="T284" s="1" t="str">
        <f t="shared" si="8"/>
        <v xml:space="preserve">    </v>
      </c>
    </row>
    <row r="285" spans="1:20" ht="15" customHeight="1">
      <c r="A285" s="25" t="str">
        <f t="shared" si="11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4"/>
        <v/>
      </c>
      <c r="R285" s="1" t="str">
        <f t="shared" si="6"/>
        <v/>
      </c>
      <c r="S285" s="1" t="str">
        <f t="shared" si="7"/>
        <v xml:space="preserve">    </v>
      </c>
      <c r="T285" s="1" t="str">
        <f t="shared" si="8"/>
        <v xml:space="preserve">    </v>
      </c>
    </row>
    <row r="286" spans="1:20" ht="15" customHeight="1">
      <c r="A286" s="25" t="str">
        <f t="shared" si="11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4"/>
        <v/>
      </c>
      <c r="R286" s="1" t="str">
        <f t="shared" si="6"/>
        <v/>
      </c>
      <c r="S286" s="1" t="str">
        <f t="shared" si="7"/>
        <v xml:space="preserve">    </v>
      </c>
      <c r="T286" s="1" t="str">
        <f t="shared" si="8"/>
        <v xml:space="preserve">    </v>
      </c>
    </row>
    <row r="287" spans="1:20" ht="15" customHeight="1">
      <c r="A287" s="25" t="str">
        <f t="shared" si="11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4"/>
        <v/>
      </c>
      <c r="R287" s="1" t="str">
        <f t="shared" si="6"/>
        <v/>
      </c>
      <c r="S287" s="1" t="str">
        <f t="shared" si="7"/>
        <v xml:space="preserve">    </v>
      </c>
      <c r="T287" s="1" t="str">
        <f t="shared" si="8"/>
        <v xml:space="preserve">    </v>
      </c>
    </row>
    <row r="288" spans="1:20" ht="15" customHeight="1">
      <c r="A288" s="25" t="str">
        <f t="shared" si="11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4"/>
        <v/>
      </c>
      <c r="R288" s="1" t="str">
        <f t="shared" ref="R288:R372" si="15">A288</f>
        <v/>
      </c>
      <c r="S288" s="1" t="str">
        <f t="shared" ref="S288:S372" si="16">""&amp;L288&amp;"  "&amp;M288&amp;"  "&amp;N288&amp;""</f>
        <v xml:space="preserve">    </v>
      </c>
      <c r="T288" s="1" t="str">
        <f t="shared" ref="T288:T372" si="17">S288</f>
        <v xml:space="preserve">    </v>
      </c>
    </row>
    <row r="289" spans="1:20" ht="15" customHeight="1">
      <c r="A289" s="25" t="str">
        <f t="shared" si="11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4"/>
        <v/>
      </c>
      <c r="R289" s="1" t="str">
        <f t="shared" si="15"/>
        <v/>
      </c>
      <c r="S289" s="1" t="str">
        <f t="shared" si="16"/>
        <v xml:space="preserve">    </v>
      </c>
      <c r="T289" s="1" t="str">
        <f t="shared" si="17"/>
        <v xml:space="preserve">    </v>
      </c>
    </row>
    <row r="290" spans="1:20" ht="15" customHeight="1">
      <c r="A290" s="25" t="str">
        <f t="shared" si="11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4"/>
        <v/>
      </c>
      <c r="R290" s="1" t="str">
        <f t="shared" si="15"/>
        <v/>
      </c>
      <c r="S290" s="1" t="str">
        <f t="shared" si="16"/>
        <v xml:space="preserve">    </v>
      </c>
      <c r="T290" s="1" t="str">
        <f t="shared" si="17"/>
        <v xml:space="preserve">    </v>
      </c>
    </row>
    <row r="291" spans="1:20" ht="15" customHeight="1">
      <c r="A291" s="25" t="str">
        <f t="shared" si="11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4"/>
        <v/>
      </c>
      <c r="R291" s="1" t="str">
        <f t="shared" si="15"/>
        <v/>
      </c>
      <c r="S291" s="1" t="str">
        <f t="shared" si="16"/>
        <v xml:space="preserve">    </v>
      </c>
      <c r="T291" s="1" t="str">
        <f t="shared" si="17"/>
        <v xml:space="preserve">    </v>
      </c>
    </row>
    <row r="292" spans="1:20" ht="15" customHeight="1">
      <c r="A292" s="25" t="str">
        <f t="shared" si="11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4"/>
        <v/>
      </c>
      <c r="R292" s="1" t="str">
        <f t="shared" si="15"/>
        <v/>
      </c>
      <c r="S292" s="1" t="str">
        <f t="shared" si="16"/>
        <v xml:space="preserve">    </v>
      </c>
      <c r="T292" s="1" t="str">
        <f t="shared" si="17"/>
        <v xml:space="preserve">    </v>
      </c>
    </row>
    <row r="293" spans="1:20" ht="15" customHeight="1">
      <c r="A293" s="25" t="str">
        <f t="shared" si="11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4"/>
        <v/>
      </c>
      <c r="R293" s="1" t="str">
        <f t="shared" si="15"/>
        <v/>
      </c>
      <c r="S293" s="1" t="str">
        <f t="shared" si="16"/>
        <v xml:space="preserve">    </v>
      </c>
      <c r="T293" s="1" t="str">
        <f t="shared" si="17"/>
        <v xml:space="preserve">    </v>
      </c>
    </row>
    <row r="294" spans="1:20" ht="15" customHeight="1">
      <c r="A294" s="25" t="str">
        <f t="shared" si="11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4"/>
        <v/>
      </c>
      <c r="R294" s="1" t="str">
        <f t="shared" si="15"/>
        <v/>
      </c>
      <c r="S294" s="1" t="str">
        <f t="shared" si="16"/>
        <v xml:space="preserve">    </v>
      </c>
      <c r="T294" s="1" t="str">
        <f t="shared" si="17"/>
        <v xml:space="preserve">    </v>
      </c>
    </row>
    <row r="295" spans="1:20" ht="15" customHeight="1">
      <c r="A295" s="25" t="str">
        <f t="shared" si="11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4"/>
        <v/>
      </c>
      <c r="R295" s="1" t="str">
        <f t="shared" si="15"/>
        <v/>
      </c>
      <c r="S295" s="1" t="str">
        <f t="shared" si="16"/>
        <v xml:space="preserve">    </v>
      </c>
      <c r="T295" s="1" t="str">
        <f t="shared" si="17"/>
        <v xml:space="preserve">    </v>
      </c>
    </row>
    <row r="296" spans="1:20" ht="15" customHeight="1">
      <c r="A296" s="25" t="str">
        <f t="shared" si="11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4"/>
        <v/>
      </c>
      <c r="R296" s="1" t="str">
        <f t="shared" si="15"/>
        <v/>
      </c>
      <c r="S296" s="1" t="str">
        <f t="shared" si="16"/>
        <v xml:space="preserve">    </v>
      </c>
      <c r="T296" s="1" t="str">
        <f t="shared" si="17"/>
        <v xml:space="preserve">    </v>
      </c>
    </row>
    <row r="297" spans="1:20" ht="15" customHeight="1">
      <c r="A297" s="25" t="str">
        <f t="shared" si="11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4"/>
        <v/>
      </c>
      <c r="R297" s="1" t="str">
        <f t="shared" si="15"/>
        <v/>
      </c>
      <c r="S297" s="1" t="str">
        <f t="shared" si="16"/>
        <v xml:space="preserve">    </v>
      </c>
      <c r="T297" s="1" t="str">
        <f t="shared" si="17"/>
        <v xml:space="preserve">    </v>
      </c>
    </row>
    <row r="298" spans="1:20" ht="15" customHeight="1">
      <c r="A298" s="25" t="str">
        <f t="shared" si="11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4"/>
        <v/>
      </c>
      <c r="R298" s="1" t="str">
        <f t="shared" si="15"/>
        <v/>
      </c>
      <c r="S298" s="1" t="str">
        <f t="shared" si="16"/>
        <v xml:space="preserve">    </v>
      </c>
      <c r="T298" s="1" t="str">
        <f t="shared" si="17"/>
        <v xml:space="preserve">    </v>
      </c>
    </row>
    <row r="299" spans="1:20" ht="15" customHeight="1">
      <c r="A299" s="25" t="str">
        <f t="shared" si="11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4"/>
        <v/>
      </c>
      <c r="R299" s="1" t="str">
        <f t="shared" si="15"/>
        <v/>
      </c>
      <c r="S299" s="1" t="str">
        <f t="shared" si="16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1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4"/>
        <v/>
      </c>
      <c r="R300" s="1" t="str">
        <f t="shared" si="15"/>
        <v/>
      </c>
      <c r="S300" s="1" t="str">
        <f t="shared" si="16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1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4"/>
        <v/>
      </c>
      <c r="R301" s="1" t="str">
        <f t="shared" si="15"/>
        <v/>
      </c>
      <c r="S301" s="1" t="str">
        <f t="shared" si="16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1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4"/>
        <v/>
      </c>
      <c r="R302" s="1" t="str">
        <f t="shared" si="15"/>
        <v/>
      </c>
      <c r="S302" s="1" t="str">
        <f t="shared" si="16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1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4"/>
        <v/>
      </c>
      <c r="R303" s="1" t="str">
        <f t="shared" si="15"/>
        <v/>
      </c>
      <c r="S303" s="1" t="str">
        <f t="shared" si="16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1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4"/>
        <v/>
      </c>
      <c r="R304" s="1" t="str">
        <f t="shared" si="15"/>
        <v/>
      </c>
      <c r="S304" s="1" t="str">
        <f t="shared" si="16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1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4"/>
        <v/>
      </c>
      <c r="R305" s="1" t="str">
        <f t="shared" si="15"/>
        <v/>
      </c>
      <c r="S305" s="1" t="str">
        <f t="shared" si="16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1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4"/>
        <v/>
      </c>
      <c r="R306" s="1" t="str">
        <f t="shared" si="15"/>
        <v/>
      </c>
      <c r="S306" s="1" t="str">
        <f t="shared" si="16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1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4"/>
        <v/>
      </c>
      <c r="R307" s="1" t="str">
        <f t="shared" si="15"/>
        <v/>
      </c>
      <c r="S307" s="1" t="str">
        <f t="shared" si="16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1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4"/>
        <v/>
      </c>
      <c r="R308" s="1" t="str">
        <f t="shared" si="15"/>
        <v/>
      </c>
      <c r="S308" s="1" t="str">
        <f t="shared" si="16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1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4"/>
        <v/>
      </c>
      <c r="R309" s="1" t="str">
        <f t="shared" si="15"/>
        <v/>
      </c>
      <c r="S309" s="1" t="str">
        <f t="shared" si="16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1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4"/>
        <v/>
      </c>
      <c r="R310" s="1" t="str">
        <f t="shared" si="15"/>
        <v/>
      </c>
      <c r="S310" s="1" t="str">
        <f t="shared" si="16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1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4"/>
        <v/>
      </c>
      <c r="R311" s="1" t="str">
        <f t="shared" si="15"/>
        <v/>
      </c>
      <c r="S311" s="1" t="str">
        <f t="shared" si="16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1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4"/>
        <v/>
      </c>
      <c r="R312" s="1" t="str">
        <f t="shared" si="15"/>
        <v/>
      </c>
      <c r="S312" s="1" t="str">
        <f t="shared" si="16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1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4"/>
        <v/>
      </c>
      <c r="R313" s="1" t="str">
        <f t="shared" si="15"/>
        <v/>
      </c>
      <c r="S313" s="1" t="str">
        <f t="shared" si="16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1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4"/>
        <v/>
      </c>
      <c r="R314" s="1" t="str">
        <f t="shared" si="15"/>
        <v/>
      </c>
      <c r="S314" s="1" t="str">
        <f t="shared" si="16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1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4"/>
        <v/>
      </c>
      <c r="R315" s="1" t="str">
        <f t="shared" si="15"/>
        <v/>
      </c>
      <c r="S315" s="1" t="str">
        <f t="shared" si="16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1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4"/>
        <v/>
      </c>
      <c r="R316" s="1" t="str">
        <f t="shared" si="15"/>
        <v/>
      </c>
      <c r="S316" s="1" t="str">
        <f t="shared" si="16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1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4"/>
        <v/>
      </c>
      <c r="R317" s="1" t="str">
        <f t="shared" si="15"/>
        <v/>
      </c>
      <c r="S317" s="1" t="str">
        <f t="shared" si="16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1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4"/>
        <v/>
      </c>
      <c r="R318" s="1" t="str">
        <f t="shared" si="15"/>
        <v/>
      </c>
      <c r="S318" s="1" t="str">
        <f t="shared" si="16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1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4"/>
        <v/>
      </c>
      <c r="R319" s="1" t="str">
        <f t="shared" si="15"/>
        <v/>
      </c>
      <c r="S319" s="1" t="str">
        <f t="shared" si="16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1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4"/>
        <v/>
      </c>
      <c r="R320" s="1" t="str">
        <f t="shared" si="15"/>
        <v/>
      </c>
      <c r="S320" s="1" t="str">
        <f t="shared" si="16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1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4"/>
        <v/>
      </c>
      <c r="R321" s="1" t="str">
        <f t="shared" si="15"/>
        <v/>
      </c>
      <c r="S321" s="1" t="str">
        <f t="shared" si="16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1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4"/>
        <v/>
      </c>
      <c r="R322" s="1" t="str">
        <f t="shared" si="15"/>
        <v/>
      </c>
      <c r="S322" s="1" t="str">
        <f t="shared" si="16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1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4"/>
        <v/>
      </c>
      <c r="R323" s="1" t="str">
        <f t="shared" si="15"/>
        <v/>
      </c>
      <c r="S323" s="1" t="str">
        <f t="shared" si="16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1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4"/>
        <v/>
      </c>
      <c r="R324" s="1" t="str">
        <f t="shared" si="15"/>
        <v/>
      </c>
      <c r="S324" s="1" t="str">
        <f t="shared" si="16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1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4"/>
        <v/>
      </c>
      <c r="R325" s="1" t="str">
        <f t="shared" si="15"/>
        <v/>
      </c>
      <c r="S325" s="1" t="str">
        <f t="shared" si="16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1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4"/>
        <v/>
      </c>
      <c r="R326" s="1" t="str">
        <f t="shared" si="15"/>
        <v/>
      </c>
      <c r="S326" s="1" t="str">
        <f t="shared" si="16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1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si="14"/>
        <v/>
      </c>
      <c r="R327" s="1" t="str">
        <f t="shared" si="15"/>
        <v/>
      </c>
      <c r="S327" s="1" t="str">
        <f t="shared" si="16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1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4"/>
        <v/>
      </c>
      <c r="R328" s="1" t="str">
        <f t="shared" si="15"/>
        <v/>
      </c>
      <c r="S328" s="1" t="str">
        <f t="shared" si="16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1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4"/>
        <v/>
      </c>
      <c r="R329" s="1" t="str">
        <f t="shared" si="15"/>
        <v/>
      </c>
      <c r="S329" s="1" t="str">
        <f t="shared" si="16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1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4"/>
        <v/>
      </c>
      <c r="R330" s="1" t="str">
        <f t="shared" si="15"/>
        <v/>
      </c>
      <c r="S330" s="1" t="str">
        <f t="shared" si="16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1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5"/>
        <v/>
      </c>
      <c r="S331" s="1" t="str">
        <f t="shared" si="16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1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5"/>
        <v/>
      </c>
      <c r="S332" s="1" t="str">
        <f t="shared" si="16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1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5"/>
        <v/>
      </c>
      <c r="S333" s="1" t="str">
        <f t="shared" si="16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1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5"/>
        <v/>
      </c>
      <c r="S334" s="1" t="str">
        <f t="shared" si="16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1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5"/>
        <v/>
      </c>
      <c r="S335" s="1" t="str">
        <f t="shared" si="16"/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1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5"/>
        <v/>
      </c>
      <c r="S336" s="1" t="str">
        <f t="shared" si="16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1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5"/>
        <v/>
      </c>
      <c r="S337" s="1" t="str">
        <f t="shared" si="16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1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5"/>
        <v/>
      </c>
      <c r="S338" s="1" t="str">
        <f t="shared" si="16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1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5"/>
        <v/>
      </c>
      <c r="S339" s="1" t="str">
        <f t="shared" si="16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1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1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1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1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5"/>
        <v/>
      </c>
      <c r="S343" s="1" t="str">
        <f t="shared" si="16"/>
        <v xml:space="preserve">    </v>
      </c>
      <c r="T343" s="1" t="str">
        <f t="shared" si="17"/>
        <v xml:space="preserve">    </v>
      </c>
    </row>
    <row r="344" spans="1:20" ht="15" customHeight="1">
      <c r="A344" s="25" t="str">
        <f t="shared" si="11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1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1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1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1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1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1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1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1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1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1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1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1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1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1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1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1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8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8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5"/>
        <v/>
      </c>
      <c r="S362" s="1" t="str">
        <f t="shared" si="16"/>
        <v xml:space="preserve">    </v>
      </c>
      <c r="T362" s="1" t="str">
        <f t="shared" si="17"/>
        <v xml:space="preserve">    </v>
      </c>
    </row>
    <row r="363" spans="1:20" ht="15" customHeight="1">
      <c r="A363" s="25" t="str">
        <f t="shared" si="18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5"/>
        <v/>
      </c>
      <c r="S363" s="1" t="str">
        <f t="shared" si="16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8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5"/>
        <v/>
      </c>
      <c r="S364" s="1" t="str">
        <f t="shared" si="16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si="18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5"/>
        <v/>
      </c>
      <c r="S365" s="1" t="str">
        <f t="shared" si="16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18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5"/>
        <v/>
      </c>
      <c r="S366" s="1" t="str">
        <f t="shared" si="16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18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5"/>
        <v/>
      </c>
      <c r="S367" s="1" t="str">
        <f t="shared" si="16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18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5"/>
        <v/>
      </c>
      <c r="S368" s="1" t="str">
        <f t="shared" si="16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18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5"/>
        <v/>
      </c>
      <c r="S369" s="1" t="str">
        <f t="shared" si="16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18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5"/>
        <v/>
      </c>
      <c r="S370" s="1" t="str">
        <f t="shared" si="16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18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5"/>
        <v/>
      </c>
      <c r="S371" s="1" t="str">
        <f t="shared" si="16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18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5"/>
        <v/>
      </c>
      <c r="S372" s="1" t="str">
        <f t="shared" si="16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18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19">A373</f>
        <v/>
      </c>
      <c r="S373" s="1" t="str">
        <f t="shared" ref="S373:S384" si="20">""&amp;L373&amp;"  "&amp;M373&amp;"  "&amp;N373&amp;""</f>
        <v xml:space="preserve">    </v>
      </c>
      <c r="T373" s="1" t="str">
        <f t="shared" ref="T373:T384" si="21">S373</f>
        <v xml:space="preserve">    </v>
      </c>
    </row>
    <row r="374" spans="1:20" ht="15" customHeight="1">
      <c r="A374" s="25" t="str">
        <f t="shared" si="18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19"/>
        <v/>
      </c>
      <c r="S374" s="1" t="str">
        <f t="shared" si="20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18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19"/>
        <v/>
      </c>
    </row>
    <row r="376" spans="1:20" ht="15" customHeight="1">
      <c r="A376" s="25" t="str">
        <f t="shared" si="18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19"/>
        <v/>
      </c>
      <c r="S376" s="1" t="str">
        <f t="shared" si="20"/>
        <v xml:space="preserve">    </v>
      </c>
      <c r="T376" s="1" t="str">
        <f t="shared" si="21"/>
        <v xml:space="preserve">    </v>
      </c>
    </row>
    <row r="377" spans="1:20" ht="15" customHeight="1">
      <c r="A377" s="25" t="str">
        <f t="shared" si="18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19"/>
        <v/>
      </c>
      <c r="S377" s="1" t="str">
        <f t="shared" si="20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18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19"/>
        <v/>
      </c>
      <c r="S378" s="1" t="str">
        <f t="shared" si="20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18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19"/>
        <v/>
      </c>
      <c r="S379" s="1" t="str">
        <f t="shared" si="20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18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19"/>
        <v/>
      </c>
      <c r="S380" s="1" t="str">
        <f t="shared" si="20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18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19"/>
        <v/>
      </c>
      <c r="S381" s="1" t="str">
        <f t="shared" si="20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18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19"/>
        <v/>
      </c>
      <c r="S382" s="1" t="str">
        <f t="shared" si="20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18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19"/>
        <v/>
      </c>
      <c r="S383" s="1" t="str">
        <f t="shared" si="20"/>
        <v xml:space="preserve">    </v>
      </c>
      <c r="T383" s="1" t="str">
        <f t="shared" si="21"/>
        <v xml:space="preserve">    </v>
      </c>
    </row>
    <row r="384" spans="1:20" ht="15" customHeight="1">
      <c r="A384" s="25" t="str">
        <f t="shared" si="18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19"/>
        <v/>
      </c>
      <c r="S384" s="1" t="str">
        <f t="shared" si="20"/>
        <v xml:space="preserve">    </v>
      </c>
      <c r="T384" s="1" t="str">
        <f t="shared" si="21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4">
    <cfRule type="duplicateValues" dxfId="15" priority="1"/>
  </conditionalFormatting>
  <dataValidations count="5">
    <dataValidation type="list" imeMode="on" allowBlank="1" showInputMessage="1" showErrorMessage="1" sqref="P7:P11 P13:P14 P16:P39 P41:P59 P62:P79 P81:P83 P138 P85:P135" xr:uid="{00000000-0002-0000-0B00-000000000000}">
      <formula1>$Z$7:$Z$72</formula1>
    </dataValidation>
    <dataValidation type="list" imeMode="off" allowBlank="1" showInputMessage="1" showErrorMessage="1" sqref="L7:L59 L62:L138" xr:uid="{00000000-0002-0000-0B00-000001000000}">
      <formula1>$U$7:$U$15</formula1>
    </dataValidation>
    <dataValidation type="list" imeMode="on" allowBlank="1" showInputMessage="1" showErrorMessage="1" sqref="P15 P12 P40 P84 P136:P137 P80" xr:uid="{00000000-0002-0000-0B00-000002000000}">
      <formula1>$Z$7:$Z$69</formula1>
    </dataValidation>
    <dataValidation imeMode="off" allowBlank="1" showInputMessage="1" showErrorMessage="1" sqref="Q7:Q384 L60:L61 L139:L384 M7:N384" xr:uid="{00000000-0002-0000-0B00-000003000000}"/>
    <dataValidation imeMode="on" allowBlank="1" showInputMessage="1" showErrorMessage="1" sqref="P60:P61 P139:P384 O7:O384 G7:K384" xr:uid="{00000000-0002-0000-0B00-000004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834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017D0401</v>
      </c>
      <c r="B7" s="5" t="s">
        <v>836</v>
      </c>
      <c r="C7" s="21">
        <v>4</v>
      </c>
      <c r="D7" s="21">
        <v>1</v>
      </c>
      <c r="E7" s="6" t="s">
        <v>54</v>
      </c>
      <c r="F7" s="7" t="s">
        <v>123</v>
      </c>
      <c r="G7" s="6" t="s">
        <v>904</v>
      </c>
      <c r="H7" s="6" t="s">
        <v>837</v>
      </c>
      <c r="I7" s="6" t="s">
        <v>838</v>
      </c>
      <c r="J7" s="6"/>
      <c r="K7" s="6"/>
      <c r="L7" s="12" t="s">
        <v>55</v>
      </c>
      <c r="M7" s="13"/>
      <c r="N7" s="14"/>
      <c r="O7" s="7"/>
      <c r="P7" s="6" t="s">
        <v>835</v>
      </c>
      <c r="Q7" s="63">
        <f t="shared" ref="Q7:Q70" si="1">IF(P7="","",VLOOKUP(P7,$Z$7:$AA$68,2,FALSE))</f>
        <v>17</v>
      </c>
      <c r="R7" s="1" t="str">
        <f>A7</f>
        <v>017D0401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017D0402</v>
      </c>
      <c r="B8" s="5" t="s">
        <v>836</v>
      </c>
      <c r="C8" s="21">
        <v>4</v>
      </c>
      <c r="D8" s="21">
        <v>2</v>
      </c>
      <c r="E8" s="6" t="s">
        <v>54</v>
      </c>
      <c r="F8" s="7" t="s">
        <v>123</v>
      </c>
      <c r="G8" s="6" t="s">
        <v>237</v>
      </c>
      <c r="H8" s="6" t="s">
        <v>839</v>
      </c>
      <c r="I8" s="6" t="s">
        <v>911</v>
      </c>
      <c r="J8" s="6" t="s">
        <v>840</v>
      </c>
      <c r="K8" s="6"/>
      <c r="L8" s="12" t="s">
        <v>6</v>
      </c>
      <c r="M8" s="13" t="s">
        <v>841</v>
      </c>
      <c r="N8" s="14">
        <v>114</v>
      </c>
      <c r="O8" s="7"/>
      <c r="P8" s="6" t="s">
        <v>835</v>
      </c>
      <c r="Q8" s="63">
        <f t="shared" si="1"/>
        <v>17</v>
      </c>
      <c r="R8" s="1" t="str">
        <f t="shared" ref="R8:R56" si="2">A8</f>
        <v>017D0402</v>
      </c>
      <c r="S8" s="1" t="str">
        <f t="shared" ref="S8:S21" si="3">""&amp;L8&amp;"  "&amp;M8&amp;"  "&amp;N8&amp;""</f>
        <v>JWWA  G  114</v>
      </c>
      <c r="T8" s="1" t="str">
        <f t="shared" ref="T8:T71" si="4">S8</f>
        <v>JWWA  G  114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/>
      <c r="Q9" s="63" t="str">
        <f t="shared" si="1"/>
        <v/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017P0201</v>
      </c>
      <c r="B10" s="5" t="s">
        <v>842</v>
      </c>
      <c r="C10" s="21">
        <v>2</v>
      </c>
      <c r="D10" s="21">
        <v>1</v>
      </c>
      <c r="E10" s="6" t="s">
        <v>598</v>
      </c>
      <c r="F10" s="7" t="s">
        <v>19</v>
      </c>
      <c r="G10" s="6" t="s">
        <v>843</v>
      </c>
      <c r="H10" s="6" t="s">
        <v>844</v>
      </c>
      <c r="I10" s="6" t="s">
        <v>845</v>
      </c>
      <c r="J10" s="6" t="s">
        <v>356</v>
      </c>
      <c r="K10" s="6" t="s">
        <v>846</v>
      </c>
      <c r="L10" s="12" t="s">
        <v>788</v>
      </c>
      <c r="M10" s="13" t="s">
        <v>841</v>
      </c>
      <c r="N10" s="14">
        <v>32</v>
      </c>
      <c r="O10" s="7"/>
      <c r="P10" s="6" t="s">
        <v>835</v>
      </c>
      <c r="Q10" s="63">
        <f t="shared" si="1"/>
        <v>17</v>
      </c>
      <c r="R10" s="1" t="str">
        <f t="shared" si="2"/>
        <v>017P0201</v>
      </c>
      <c r="S10" s="1" t="str">
        <f t="shared" si="3"/>
        <v>PTC  G  32</v>
      </c>
      <c r="T10" s="1" t="str">
        <f t="shared" si="4"/>
        <v>PTC  G  32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/>
      </c>
      <c r="B11" s="5"/>
      <c r="C11" s="21"/>
      <c r="D11" s="21"/>
      <c r="E11" s="6"/>
      <c r="F11" s="7"/>
      <c r="G11" s="6"/>
      <c r="H11" s="6"/>
      <c r="I11" s="6"/>
      <c r="J11" s="6"/>
      <c r="K11" s="6"/>
      <c r="L11" s="12"/>
      <c r="M11" s="13"/>
      <c r="N11" s="14"/>
      <c r="O11" s="7"/>
      <c r="P11" s="6"/>
      <c r="Q11" s="63" t="str">
        <f t="shared" si="1"/>
        <v/>
      </c>
      <c r="R11" s="1" t="str">
        <f t="shared" si="2"/>
        <v/>
      </c>
      <c r="S11" s="1" t="str">
        <f t="shared" si="3"/>
        <v xml:space="preserve">    </v>
      </c>
      <c r="T11" s="1" t="str">
        <f t="shared" si="4"/>
        <v xml:space="preserve">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017V0101</v>
      </c>
      <c r="B12" s="5" t="s">
        <v>158</v>
      </c>
      <c r="C12" s="21">
        <v>1</v>
      </c>
      <c r="D12" s="21">
        <v>1</v>
      </c>
      <c r="E12" s="6" t="s">
        <v>14</v>
      </c>
      <c r="F12" s="7" t="s">
        <v>28</v>
      </c>
      <c r="G12" s="6" t="s">
        <v>754</v>
      </c>
      <c r="H12" s="6" t="s">
        <v>847</v>
      </c>
      <c r="I12" s="6" t="s">
        <v>157</v>
      </c>
      <c r="J12" s="6" t="s">
        <v>356</v>
      </c>
      <c r="K12" s="6" t="s">
        <v>358</v>
      </c>
      <c r="L12" s="12" t="s">
        <v>6</v>
      </c>
      <c r="M12" s="13" t="s">
        <v>162</v>
      </c>
      <c r="N12" s="14">
        <v>120</v>
      </c>
      <c r="O12" s="7"/>
      <c r="P12" s="6" t="s">
        <v>835</v>
      </c>
      <c r="Q12" s="63">
        <f t="shared" si="1"/>
        <v>17</v>
      </c>
      <c r="R12" s="1" t="str">
        <f t="shared" si="2"/>
        <v>017V0101</v>
      </c>
      <c r="S12" s="1" t="str">
        <f t="shared" si="3"/>
        <v>JWWA  B  120</v>
      </c>
      <c r="T12" s="1" t="str">
        <f t="shared" si="4"/>
        <v>JWWA  B  120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017V0102</v>
      </c>
      <c r="B13" s="5" t="s">
        <v>158</v>
      </c>
      <c r="C13" s="21">
        <v>1</v>
      </c>
      <c r="D13" s="21">
        <v>2</v>
      </c>
      <c r="E13" s="6" t="s">
        <v>14</v>
      </c>
      <c r="F13" s="7" t="s">
        <v>28</v>
      </c>
      <c r="G13" s="6" t="s">
        <v>755</v>
      </c>
      <c r="H13" s="6" t="s">
        <v>847</v>
      </c>
      <c r="I13" s="6" t="s">
        <v>157</v>
      </c>
      <c r="J13" s="6" t="s">
        <v>356</v>
      </c>
      <c r="K13" s="6" t="s">
        <v>359</v>
      </c>
      <c r="L13" s="12" t="s">
        <v>6</v>
      </c>
      <c r="M13" s="13" t="s">
        <v>162</v>
      </c>
      <c r="N13" s="14">
        <v>120</v>
      </c>
      <c r="O13" s="7"/>
      <c r="P13" s="6" t="s">
        <v>835</v>
      </c>
      <c r="Q13" s="63">
        <f t="shared" si="1"/>
        <v>17</v>
      </c>
      <c r="R13" s="1" t="str">
        <f t="shared" si="2"/>
        <v>017V0102</v>
      </c>
      <c r="S13" s="1" t="str">
        <f t="shared" si="3"/>
        <v>JWWA  B  120</v>
      </c>
      <c r="T13" s="1" t="str">
        <f t="shared" si="4"/>
        <v>JWWA  B  120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017V0103</v>
      </c>
      <c r="B14" s="5" t="s">
        <v>158</v>
      </c>
      <c r="C14" s="21">
        <v>1</v>
      </c>
      <c r="D14" s="21">
        <v>3</v>
      </c>
      <c r="E14" s="6" t="s">
        <v>14</v>
      </c>
      <c r="F14" s="7" t="s">
        <v>28</v>
      </c>
      <c r="G14" s="6" t="s">
        <v>756</v>
      </c>
      <c r="H14" s="6" t="s">
        <v>848</v>
      </c>
      <c r="I14" s="6" t="s">
        <v>161</v>
      </c>
      <c r="J14" s="6" t="s">
        <v>361</v>
      </c>
      <c r="K14" s="6" t="s">
        <v>358</v>
      </c>
      <c r="L14" s="12" t="s">
        <v>6</v>
      </c>
      <c r="M14" s="13" t="s">
        <v>162</v>
      </c>
      <c r="N14" s="14">
        <v>122</v>
      </c>
      <c r="O14" s="7"/>
      <c r="P14" s="6" t="s">
        <v>835</v>
      </c>
      <c r="Q14" s="63">
        <f t="shared" si="1"/>
        <v>17</v>
      </c>
      <c r="R14" s="1" t="str">
        <f t="shared" si="2"/>
        <v>017V0103</v>
      </c>
      <c r="S14" s="1" t="str">
        <f t="shared" si="3"/>
        <v>JWWA  B  122</v>
      </c>
      <c r="T14" s="1" t="str">
        <f t="shared" si="4"/>
        <v>JWWA  B  122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87" t="str">
        <f t="shared" si="0"/>
        <v>017V0104</v>
      </c>
      <c r="B15" s="5" t="s">
        <v>158</v>
      </c>
      <c r="C15" s="21">
        <v>1</v>
      </c>
      <c r="D15" s="21">
        <v>4</v>
      </c>
      <c r="E15" s="6" t="s">
        <v>14</v>
      </c>
      <c r="F15" s="7" t="s">
        <v>28</v>
      </c>
      <c r="G15" s="6" t="s">
        <v>756</v>
      </c>
      <c r="H15" s="6" t="s">
        <v>848</v>
      </c>
      <c r="I15" s="6" t="s">
        <v>161</v>
      </c>
      <c r="J15" s="6" t="s">
        <v>361</v>
      </c>
      <c r="K15" s="6" t="s">
        <v>359</v>
      </c>
      <c r="L15" s="12" t="s">
        <v>6</v>
      </c>
      <c r="M15" s="13" t="s">
        <v>162</v>
      </c>
      <c r="N15" s="14">
        <v>122</v>
      </c>
      <c r="O15" s="7"/>
      <c r="P15" s="6" t="s">
        <v>835</v>
      </c>
      <c r="Q15" s="63">
        <f t="shared" si="1"/>
        <v>17</v>
      </c>
      <c r="R15" s="1" t="str">
        <f t="shared" si="2"/>
        <v>017V0104</v>
      </c>
      <c r="S15" s="1" t="str">
        <f t="shared" si="3"/>
        <v>JWWA  B  122</v>
      </c>
      <c r="T15" s="1" t="str">
        <f t="shared" si="4"/>
        <v>JWWA  B  122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017V0105</v>
      </c>
      <c r="B16" s="5" t="s">
        <v>158</v>
      </c>
      <c r="C16" s="21">
        <v>1</v>
      </c>
      <c r="D16" s="21">
        <v>5</v>
      </c>
      <c r="E16" s="6" t="s">
        <v>14</v>
      </c>
      <c r="F16" s="7" t="s">
        <v>28</v>
      </c>
      <c r="G16" s="6" t="s">
        <v>757</v>
      </c>
      <c r="H16" s="6" t="s">
        <v>849</v>
      </c>
      <c r="I16" s="6" t="s">
        <v>164</v>
      </c>
      <c r="J16" s="6" t="s">
        <v>356</v>
      </c>
      <c r="K16" s="6" t="s">
        <v>358</v>
      </c>
      <c r="L16" s="12" t="s">
        <v>6</v>
      </c>
      <c r="M16" s="13" t="s">
        <v>162</v>
      </c>
      <c r="N16" s="14">
        <v>138</v>
      </c>
      <c r="O16" s="7"/>
      <c r="P16" s="6" t="s">
        <v>835</v>
      </c>
      <c r="Q16" s="63">
        <f t="shared" si="1"/>
        <v>17</v>
      </c>
      <c r="R16" s="1" t="str">
        <f t="shared" si="2"/>
        <v>017V0105</v>
      </c>
      <c r="S16" s="1" t="str">
        <f t="shared" si="3"/>
        <v>JWWA  B  138</v>
      </c>
      <c r="T16" s="1" t="str">
        <f t="shared" si="4"/>
        <v>JWWA  B  138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017V0201</v>
      </c>
      <c r="B17" s="5" t="s">
        <v>158</v>
      </c>
      <c r="C17" s="21">
        <v>2</v>
      </c>
      <c r="D17" s="21">
        <v>1</v>
      </c>
      <c r="E17" s="6" t="s">
        <v>14</v>
      </c>
      <c r="F17" s="7" t="s">
        <v>28</v>
      </c>
      <c r="G17" s="6" t="s">
        <v>363</v>
      </c>
      <c r="H17" s="6" t="s">
        <v>850</v>
      </c>
      <c r="I17" s="6" t="s">
        <v>72</v>
      </c>
      <c r="J17" s="6" t="s">
        <v>361</v>
      </c>
      <c r="K17" s="6" t="s">
        <v>359</v>
      </c>
      <c r="L17" s="12" t="s">
        <v>6</v>
      </c>
      <c r="M17" s="13" t="s">
        <v>162</v>
      </c>
      <c r="N17" s="14">
        <v>120</v>
      </c>
      <c r="O17" s="7"/>
      <c r="P17" s="6" t="s">
        <v>835</v>
      </c>
      <c r="Q17" s="63">
        <f t="shared" si="1"/>
        <v>17</v>
      </c>
      <c r="R17" s="1" t="str">
        <f t="shared" si="2"/>
        <v>017V0201</v>
      </c>
      <c r="S17" s="1" t="str">
        <f t="shared" si="3"/>
        <v>JWWA  B  120</v>
      </c>
      <c r="T17" s="1" t="str">
        <f t="shared" si="4"/>
        <v>JWWA  B  120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017V0202</v>
      </c>
      <c r="B18" s="5" t="s">
        <v>158</v>
      </c>
      <c r="C18" s="21">
        <v>2</v>
      </c>
      <c r="D18" s="21">
        <v>2</v>
      </c>
      <c r="E18" s="6" t="s">
        <v>14</v>
      </c>
      <c r="F18" s="7" t="s">
        <v>28</v>
      </c>
      <c r="G18" s="6" t="s">
        <v>363</v>
      </c>
      <c r="H18" s="6" t="s">
        <v>850</v>
      </c>
      <c r="I18" s="6" t="s">
        <v>369</v>
      </c>
      <c r="J18" s="6" t="s">
        <v>361</v>
      </c>
      <c r="K18" s="6" t="s">
        <v>359</v>
      </c>
      <c r="L18" s="12" t="s">
        <v>63</v>
      </c>
      <c r="M18" s="13" t="s">
        <v>24</v>
      </c>
      <c r="N18" s="14">
        <v>1049</v>
      </c>
      <c r="O18" s="7"/>
      <c r="P18" s="6" t="s">
        <v>835</v>
      </c>
      <c r="Q18" s="63">
        <f t="shared" si="1"/>
        <v>17</v>
      </c>
      <c r="R18" s="1" t="str">
        <f t="shared" si="2"/>
        <v>017V0202</v>
      </c>
      <c r="S18" s="1" t="str">
        <f t="shared" si="3"/>
        <v>JDPA  G  1049</v>
      </c>
      <c r="T18" s="1" t="str">
        <f t="shared" si="4"/>
        <v>JDPA  G  1049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017V0203</v>
      </c>
      <c r="B19" s="5" t="s">
        <v>158</v>
      </c>
      <c r="C19" s="21">
        <v>2</v>
      </c>
      <c r="D19" s="21">
        <v>3</v>
      </c>
      <c r="E19" s="6" t="s">
        <v>14</v>
      </c>
      <c r="F19" s="7" t="s">
        <v>28</v>
      </c>
      <c r="G19" s="6" t="s">
        <v>370</v>
      </c>
      <c r="H19" s="6" t="s">
        <v>851</v>
      </c>
      <c r="I19" s="6" t="s">
        <v>72</v>
      </c>
      <c r="J19" s="6" t="s">
        <v>356</v>
      </c>
      <c r="K19" s="6" t="s">
        <v>359</v>
      </c>
      <c r="L19" s="12" t="s">
        <v>6</v>
      </c>
      <c r="M19" s="13" t="s">
        <v>162</v>
      </c>
      <c r="N19" s="14">
        <v>120</v>
      </c>
      <c r="O19" s="7"/>
      <c r="P19" s="6" t="s">
        <v>835</v>
      </c>
      <c r="Q19" s="63">
        <f t="shared" si="1"/>
        <v>17</v>
      </c>
      <c r="R19" s="1" t="str">
        <f t="shared" si="2"/>
        <v>017V0203</v>
      </c>
      <c r="S19" s="1" t="str">
        <f t="shared" si="3"/>
        <v>JWWA  B  120</v>
      </c>
      <c r="T19" s="1" t="str">
        <f t="shared" si="4"/>
        <v>JWWA  B  120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017V0204</v>
      </c>
      <c r="B20" s="5" t="s">
        <v>158</v>
      </c>
      <c r="C20" s="21">
        <v>2</v>
      </c>
      <c r="D20" s="21">
        <v>4</v>
      </c>
      <c r="E20" s="6" t="s">
        <v>14</v>
      </c>
      <c r="F20" s="7" t="s">
        <v>28</v>
      </c>
      <c r="G20" s="6" t="s">
        <v>370</v>
      </c>
      <c r="H20" s="6" t="s">
        <v>851</v>
      </c>
      <c r="I20" s="6" t="s">
        <v>173</v>
      </c>
      <c r="J20" s="6" t="s">
        <v>356</v>
      </c>
      <c r="K20" s="6" t="s">
        <v>359</v>
      </c>
      <c r="L20" s="12" t="s">
        <v>55</v>
      </c>
      <c r="M20" s="13"/>
      <c r="N20" s="14"/>
      <c r="O20" s="7" t="s">
        <v>373</v>
      </c>
      <c r="P20" s="6" t="s">
        <v>835</v>
      </c>
      <c r="Q20" s="63">
        <f t="shared" si="1"/>
        <v>17</v>
      </c>
      <c r="R20" s="1" t="str">
        <f t="shared" si="2"/>
        <v>017V0204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017V0301</v>
      </c>
      <c r="B21" s="5" t="s">
        <v>158</v>
      </c>
      <c r="C21" s="21">
        <v>3</v>
      </c>
      <c r="D21" s="21">
        <v>1</v>
      </c>
      <c r="E21" s="6" t="s">
        <v>14</v>
      </c>
      <c r="F21" s="7" t="s">
        <v>28</v>
      </c>
      <c r="G21" s="6" t="s">
        <v>375</v>
      </c>
      <c r="H21" s="6" t="s">
        <v>852</v>
      </c>
      <c r="I21" s="6" t="s">
        <v>92</v>
      </c>
      <c r="J21" s="6" t="s">
        <v>361</v>
      </c>
      <c r="K21" s="6" t="s">
        <v>359</v>
      </c>
      <c r="L21" s="12" t="s">
        <v>55</v>
      </c>
      <c r="M21" s="13"/>
      <c r="N21" s="14"/>
      <c r="O21" s="7" t="s">
        <v>373</v>
      </c>
      <c r="P21" s="6" t="s">
        <v>835</v>
      </c>
      <c r="Q21" s="63">
        <f t="shared" si="1"/>
        <v>17</v>
      </c>
      <c r="R21" s="1" t="str">
        <f t="shared" si="2"/>
        <v>017V0301</v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017V0302</v>
      </c>
      <c r="B22" s="5" t="s">
        <v>158</v>
      </c>
      <c r="C22" s="21">
        <v>3</v>
      </c>
      <c r="D22" s="21">
        <v>2</v>
      </c>
      <c r="E22" s="6" t="s">
        <v>14</v>
      </c>
      <c r="F22" s="7" t="s">
        <v>28</v>
      </c>
      <c r="G22" s="6" t="s">
        <v>378</v>
      </c>
      <c r="H22" s="6" t="s">
        <v>853</v>
      </c>
      <c r="I22" s="6" t="s">
        <v>92</v>
      </c>
      <c r="J22" s="6" t="s">
        <v>356</v>
      </c>
      <c r="K22" s="6" t="s">
        <v>359</v>
      </c>
      <c r="L22" s="12" t="s">
        <v>55</v>
      </c>
      <c r="M22" s="13"/>
      <c r="N22" s="14"/>
      <c r="O22" s="7" t="s">
        <v>373</v>
      </c>
      <c r="P22" s="6" t="s">
        <v>835</v>
      </c>
      <c r="Q22" s="63">
        <f t="shared" si="1"/>
        <v>17</v>
      </c>
      <c r="R22" s="1" t="str">
        <f t="shared" si="2"/>
        <v>017V0302</v>
      </c>
      <c r="S22" s="1" t="str">
        <f>""&amp;L22&amp;"  "&amp;M22&amp;"  "&amp;N22&amp;""</f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017V0303</v>
      </c>
      <c r="B23" s="5" t="s">
        <v>158</v>
      </c>
      <c r="C23" s="21">
        <v>3</v>
      </c>
      <c r="D23" s="21">
        <v>3</v>
      </c>
      <c r="E23" s="6" t="s">
        <v>14</v>
      </c>
      <c r="F23" s="7" t="s">
        <v>28</v>
      </c>
      <c r="G23" s="6" t="s">
        <v>855</v>
      </c>
      <c r="H23" s="6" t="s">
        <v>856</v>
      </c>
      <c r="I23" s="6" t="s">
        <v>854</v>
      </c>
      <c r="J23" s="6" t="s">
        <v>361</v>
      </c>
      <c r="K23" s="6" t="s">
        <v>359</v>
      </c>
      <c r="L23" s="12" t="s">
        <v>55</v>
      </c>
      <c r="M23" s="13"/>
      <c r="N23" s="14"/>
      <c r="O23" s="7" t="s">
        <v>373</v>
      </c>
      <c r="P23" s="6" t="s">
        <v>835</v>
      </c>
      <c r="Q23" s="63">
        <f t="shared" si="1"/>
        <v>17</v>
      </c>
      <c r="R23" s="1" t="str">
        <f t="shared" si="2"/>
        <v>017V0303</v>
      </c>
      <c r="S23" s="1" t="str">
        <f>""&amp;L23&amp;"  "&amp;M23&amp;"  "&amp;N23&amp;""</f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017V0304</v>
      </c>
      <c r="B24" s="5" t="s">
        <v>158</v>
      </c>
      <c r="C24" s="21">
        <v>3</v>
      </c>
      <c r="D24" s="21">
        <v>4</v>
      </c>
      <c r="E24" s="6" t="s">
        <v>14</v>
      </c>
      <c r="F24" s="7" t="s">
        <v>28</v>
      </c>
      <c r="G24" s="6" t="s">
        <v>381</v>
      </c>
      <c r="H24" s="6" t="s">
        <v>857</v>
      </c>
      <c r="I24" s="6" t="s">
        <v>78</v>
      </c>
      <c r="J24" s="6" t="s">
        <v>356</v>
      </c>
      <c r="K24" s="6" t="s">
        <v>359</v>
      </c>
      <c r="L24" s="12" t="s">
        <v>55</v>
      </c>
      <c r="M24" s="13"/>
      <c r="N24" s="14"/>
      <c r="O24" s="7" t="s">
        <v>373</v>
      </c>
      <c r="P24" s="6" t="s">
        <v>835</v>
      </c>
      <c r="Q24" s="63">
        <f t="shared" si="1"/>
        <v>17</v>
      </c>
      <c r="R24" s="1" t="str">
        <f t="shared" si="2"/>
        <v>017V0304</v>
      </c>
      <c r="S24" s="1" t="str">
        <f>""&amp;L24&amp;"  "&amp;M24&amp;"  "&amp;N24&amp;""</f>
        <v xml:space="preserve">指定承認    </v>
      </c>
      <c r="T24" s="1" t="str">
        <f t="shared" si="4"/>
        <v xml:space="preserve">指定承認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017V0305</v>
      </c>
      <c r="B25" s="5" t="s">
        <v>158</v>
      </c>
      <c r="C25" s="21">
        <v>3</v>
      </c>
      <c r="D25" s="21">
        <v>5</v>
      </c>
      <c r="E25" s="6" t="s">
        <v>14</v>
      </c>
      <c r="F25" s="7" t="s">
        <v>28</v>
      </c>
      <c r="G25" s="6" t="s">
        <v>768</v>
      </c>
      <c r="H25" s="6" t="s">
        <v>859</v>
      </c>
      <c r="I25" s="6" t="s">
        <v>161</v>
      </c>
      <c r="J25" s="6" t="s">
        <v>356</v>
      </c>
      <c r="K25" s="6" t="s">
        <v>358</v>
      </c>
      <c r="L25" s="12" t="s">
        <v>788</v>
      </c>
      <c r="M25" s="13" t="s">
        <v>858</v>
      </c>
      <c r="N25" s="14">
        <v>22</v>
      </c>
      <c r="O25" s="7"/>
      <c r="P25" s="6" t="s">
        <v>835</v>
      </c>
      <c r="Q25" s="63">
        <f t="shared" si="1"/>
        <v>17</v>
      </c>
      <c r="R25" s="1" t="str">
        <f t="shared" si="2"/>
        <v>017V0305</v>
      </c>
      <c r="S25" s="1" t="str">
        <f>""&amp;L25&amp;"  "&amp;M25&amp;"  "&amp;N25&amp;""</f>
        <v>PTC  B  22</v>
      </c>
      <c r="T25" s="1" t="str">
        <f t="shared" si="4"/>
        <v>PTC  B  22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017V0306</v>
      </c>
      <c r="B26" s="5" t="s">
        <v>158</v>
      </c>
      <c r="C26" s="21">
        <v>3</v>
      </c>
      <c r="D26" s="21">
        <v>6</v>
      </c>
      <c r="E26" s="6" t="s">
        <v>14</v>
      </c>
      <c r="F26" s="7" t="s">
        <v>28</v>
      </c>
      <c r="G26" s="6" t="s">
        <v>669</v>
      </c>
      <c r="H26" s="6" t="s">
        <v>860</v>
      </c>
      <c r="I26" s="6" t="s">
        <v>161</v>
      </c>
      <c r="J26" s="6" t="s">
        <v>356</v>
      </c>
      <c r="K26" s="6" t="s">
        <v>358</v>
      </c>
      <c r="L26" s="12" t="s">
        <v>55</v>
      </c>
      <c r="M26" s="13"/>
      <c r="N26" s="14"/>
      <c r="O26" s="7" t="s">
        <v>373</v>
      </c>
      <c r="P26" s="6" t="s">
        <v>835</v>
      </c>
      <c r="Q26" s="63">
        <f t="shared" si="1"/>
        <v>17</v>
      </c>
      <c r="R26" s="1" t="str">
        <f t="shared" si="2"/>
        <v>017V0306</v>
      </c>
      <c r="S26" s="1" t="str">
        <f t="shared" ref="S26:S44" si="5">""&amp;L26&amp;"  "&amp;M26&amp;"  "&amp;N26&amp;""</f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6"/>
      <c r="J27" s="6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5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017A0101</v>
      </c>
      <c r="B28" s="5" t="s">
        <v>176</v>
      </c>
      <c r="C28" s="21">
        <v>1</v>
      </c>
      <c r="D28" s="21">
        <v>1</v>
      </c>
      <c r="E28" s="6" t="s">
        <v>14</v>
      </c>
      <c r="F28" s="7" t="s">
        <v>29</v>
      </c>
      <c r="G28" s="6" t="s">
        <v>690</v>
      </c>
      <c r="H28" s="6" t="s">
        <v>387</v>
      </c>
      <c r="I28" s="6" t="s">
        <v>511</v>
      </c>
      <c r="J28" s="6" t="s">
        <v>356</v>
      </c>
      <c r="K28" s="6" t="s">
        <v>385</v>
      </c>
      <c r="L28" s="12" t="s">
        <v>55</v>
      </c>
      <c r="M28" s="13"/>
      <c r="N28" s="14"/>
      <c r="O28" s="7" t="s">
        <v>393</v>
      </c>
      <c r="P28" s="6" t="s">
        <v>835</v>
      </c>
      <c r="Q28" s="63">
        <f t="shared" si="1"/>
        <v>17</v>
      </c>
      <c r="R28" s="1" t="str">
        <f t="shared" si="2"/>
        <v>017A0101</v>
      </c>
      <c r="S28" s="1" t="str">
        <f t="shared" si="5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017A0102</v>
      </c>
      <c r="B29" s="5" t="s">
        <v>176</v>
      </c>
      <c r="C29" s="21">
        <v>1</v>
      </c>
      <c r="D29" s="21">
        <v>2</v>
      </c>
      <c r="E29" s="6" t="s">
        <v>14</v>
      </c>
      <c r="F29" s="7" t="s">
        <v>29</v>
      </c>
      <c r="G29" s="6" t="s">
        <v>690</v>
      </c>
      <c r="H29" s="6" t="s">
        <v>387</v>
      </c>
      <c r="I29" s="6" t="s">
        <v>512</v>
      </c>
      <c r="J29" s="6" t="s">
        <v>356</v>
      </c>
      <c r="K29" s="6" t="s">
        <v>385</v>
      </c>
      <c r="L29" s="12" t="s">
        <v>6</v>
      </c>
      <c r="M29" s="13" t="s">
        <v>162</v>
      </c>
      <c r="N29" s="14">
        <v>137</v>
      </c>
      <c r="O29" s="7"/>
      <c r="P29" s="6" t="s">
        <v>835</v>
      </c>
      <c r="Q29" s="63">
        <f t="shared" si="1"/>
        <v>17</v>
      </c>
      <c r="R29" s="1" t="str">
        <f t="shared" si="2"/>
        <v>017A0102</v>
      </c>
      <c r="S29" s="1" t="str">
        <f t="shared" si="5"/>
        <v>JWWA  B  137</v>
      </c>
      <c r="T29" s="1" t="str">
        <f t="shared" si="4"/>
        <v>JWWA  B  137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017A0103</v>
      </c>
      <c r="B30" s="5" t="s">
        <v>176</v>
      </c>
      <c r="C30" s="21">
        <v>1</v>
      </c>
      <c r="D30" s="21">
        <v>3</v>
      </c>
      <c r="E30" s="6" t="s">
        <v>14</v>
      </c>
      <c r="F30" s="7" t="s">
        <v>29</v>
      </c>
      <c r="G30" s="6" t="s">
        <v>690</v>
      </c>
      <c r="H30" s="6" t="s">
        <v>387</v>
      </c>
      <c r="I30" s="6" t="s">
        <v>511</v>
      </c>
      <c r="J30" s="6" t="s">
        <v>356</v>
      </c>
      <c r="K30" s="6" t="s">
        <v>388</v>
      </c>
      <c r="L30" s="12" t="s">
        <v>55</v>
      </c>
      <c r="M30" s="13"/>
      <c r="N30" s="14"/>
      <c r="O30" s="7" t="s">
        <v>393</v>
      </c>
      <c r="P30" s="6" t="s">
        <v>835</v>
      </c>
      <c r="Q30" s="63">
        <f t="shared" si="1"/>
        <v>17</v>
      </c>
      <c r="R30" s="1" t="str">
        <f t="shared" si="2"/>
        <v>017A0103</v>
      </c>
      <c r="S30" s="1" t="str">
        <f t="shared" si="5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017A0104</v>
      </c>
      <c r="B31" s="5" t="s">
        <v>176</v>
      </c>
      <c r="C31" s="21">
        <v>1</v>
      </c>
      <c r="D31" s="21">
        <v>4</v>
      </c>
      <c r="E31" s="6" t="s">
        <v>14</v>
      </c>
      <c r="F31" s="7" t="s">
        <v>29</v>
      </c>
      <c r="G31" s="6" t="s">
        <v>690</v>
      </c>
      <c r="H31" s="6" t="s">
        <v>387</v>
      </c>
      <c r="I31" s="6" t="s">
        <v>512</v>
      </c>
      <c r="J31" s="6" t="s">
        <v>356</v>
      </c>
      <c r="K31" s="6" t="s">
        <v>388</v>
      </c>
      <c r="L31" s="12" t="s">
        <v>6</v>
      </c>
      <c r="M31" s="13" t="s">
        <v>162</v>
      </c>
      <c r="N31" s="14">
        <v>137</v>
      </c>
      <c r="O31" s="7"/>
      <c r="P31" s="6" t="s">
        <v>835</v>
      </c>
      <c r="Q31" s="63">
        <f t="shared" si="1"/>
        <v>17</v>
      </c>
      <c r="R31" s="1" t="str">
        <f t="shared" si="2"/>
        <v>017A0104</v>
      </c>
      <c r="S31" s="1" t="str">
        <f t="shared" si="5"/>
        <v>JWWA  B  137</v>
      </c>
      <c r="T31" s="1" t="str">
        <f t="shared" si="4"/>
        <v>JWWA  B  137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017A0105</v>
      </c>
      <c r="B32" s="5" t="s">
        <v>176</v>
      </c>
      <c r="C32" s="21">
        <v>1</v>
      </c>
      <c r="D32" s="21">
        <v>5</v>
      </c>
      <c r="E32" s="6" t="s">
        <v>14</v>
      </c>
      <c r="F32" s="7" t="s">
        <v>29</v>
      </c>
      <c r="G32" s="6" t="s">
        <v>690</v>
      </c>
      <c r="H32" s="6" t="s">
        <v>387</v>
      </c>
      <c r="I32" s="6" t="s">
        <v>511</v>
      </c>
      <c r="J32" s="6" t="s">
        <v>356</v>
      </c>
      <c r="K32" s="6" t="s">
        <v>386</v>
      </c>
      <c r="L32" s="12" t="s">
        <v>55</v>
      </c>
      <c r="M32" s="13"/>
      <c r="N32" s="14"/>
      <c r="O32" s="7" t="s">
        <v>393</v>
      </c>
      <c r="P32" s="6" t="s">
        <v>835</v>
      </c>
      <c r="Q32" s="63">
        <f t="shared" si="1"/>
        <v>17</v>
      </c>
      <c r="R32" s="1" t="str">
        <f t="shared" si="2"/>
        <v>017A0105</v>
      </c>
      <c r="S32" s="1" t="str">
        <f t="shared" si="5"/>
        <v xml:space="preserve">指定承認    </v>
      </c>
      <c r="T32" s="1" t="str">
        <f t="shared" si="4"/>
        <v xml:space="preserve">指定承認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017A0106</v>
      </c>
      <c r="B33" s="5" t="s">
        <v>176</v>
      </c>
      <c r="C33" s="21">
        <v>1</v>
      </c>
      <c r="D33" s="21">
        <v>6</v>
      </c>
      <c r="E33" s="6" t="s">
        <v>14</v>
      </c>
      <c r="F33" s="7" t="s">
        <v>29</v>
      </c>
      <c r="G33" s="6" t="s">
        <v>690</v>
      </c>
      <c r="H33" s="6" t="s">
        <v>387</v>
      </c>
      <c r="I33" s="6" t="s">
        <v>512</v>
      </c>
      <c r="J33" s="6" t="s">
        <v>356</v>
      </c>
      <c r="K33" s="6" t="s">
        <v>386</v>
      </c>
      <c r="L33" s="12" t="s">
        <v>6</v>
      </c>
      <c r="M33" s="13" t="s">
        <v>162</v>
      </c>
      <c r="N33" s="14">
        <v>137</v>
      </c>
      <c r="O33" s="7"/>
      <c r="P33" s="6" t="s">
        <v>835</v>
      </c>
      <c r="Q33" s="63">
        <f t="shared" si="1"/>
        <v>17</v>
      </c>
      <c r="R33" s="1" t="str">
        <f t="shared" si="2"/>
        <v>017A0106</v>
      </c>
      <c r="S33" s="1" t="str">
        <f t="shared" si="5"/>
        <v>JWWA  B  137</v>
      </c>
      <c r="T33" s="1" t="str">
        <f t="shared" si="4"/>
        <v>JWWA  B  137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017A0107</v>
      </c>
      <c r="B34" s="5" t="s">
        <v>176</v>
      </c>
      <c r="C34" s="21">
        <v>1</v>
      </c>
      <c r="D34" s="21">
        <v>7</v>
      </c>
      <c r="E34" s="6" t="s">
        <v>14</v>
      </c>
      <c r="F34" s="7" t="s">
        <v>29</v>
      </c>
      <c r="G34" s="6" t="s">
        <v>690</v>
      </c>
      <c r="H34" s="6" t="s">
        <v>387</v>
      </c>
      <c r="I34" s="6" t="s">
        <v>511</v>
      </c>
      <c r="J34" s="6" t="s">
        <v>356</v>
      </c>
      <c r="K34" s="6" t="s">
        <v>389</v>
      </c>
      <c r="L34" s="12" t="s">
        <v>55</v>
      </c>
      <c r="M34" s="13"/>
      <c r="N34" s="14"/>
      <c r="O34" s="7" t="s">
        <v>393</v>
      </c>
      <c r="P34" s="6" t="s">
        <v>835</v>
      </c>
      <c r="Q34" s="63">
        <f t="shared" si="1"/>
        <v>17</v>
      </c>
      <c r="R34" s="1" t="str">
        <f t="shared" si="2"/>
        <v>017A0107</v>
      </c>
      <c r="S34" s="1" t="str">
        <f t="shared" si="5"/>
        <v xml:space="preserve">指定承認    </v>
      </c>
      <c r="T34" s="1" t="str">
        <f t="shared" si="4"/>
        <v xml:space="preserve">指定承認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017A0108</v>
      </c>
      <c r="B35" s="5" t="s">
        <v>176</v>
      </c>
      <c r="C35" s="21">
        <v>1</v>
      </c>
      <c r="D35" s="21">
        <v>8</v>
      </c>
      <c r="E35" s="6" t="s">
        <v>14</v>
      </c>
      <c r="F35" s="7" t="s">
        <v>29</v>
      </c>
      <c r="G35" s="6" t="s">
        <v>690</v>
      </c>
      <c r="H35" s="6" t="s">
        <v>387</v>
      </c>
      <c r="I35" s="6" t="s">
        <v>512</v>
      </c>
      <c r="J35" s="6" t="s">
        <v>356</v>
      </c>
      <c r="K35" s="6" t="s">
        <v>389</v>
      </c>
      <c r="L35" s="12" t="s">
        <v>6</v>
      </c>
      <c r="M35" s="13" t="s">
        <v>162</v>
      </c>
      <c r="N35" s="14">
        <v>137</v>
      </c>
      <c r="O35" s="7"/>
      <c r="P35" s="6" t="s">
        <v>835</v>
      </c>
      <c r="Q35" s="63">
        <f t="shared" si="1"/>
        <v>17</v>
      </c>
      <c r="R35" s="1" t="str">
        <f t="shared" si="2"/>
        <v>017A0108</v>
      </c>
      <c r="S35" s="1" t="str">
        <f t="shared" si="5"/>
        <v>JWWA  B  137</v>
      </c>
      <c r="T35" s="1" t="str">
        <f t="shared" si="4"/>
        <v>JWWA  B  137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017A0109</v>
      </c>
      <c r="B36" s="5" t="s">
        <v>176</v>
      </c>
      <c r="C36" s="21">
        <v>1</v>
      </c>
      <c r="D36" s="21">
        <v>9</v>
      </c>
      <c r="E36" s="6" t="s">
        <v>14</v>
      </c>
      <c r="F36" s="7" t="s">
        <v>29</v>
      </c>
      <c r="G36" s="6" t="s">
        <v>690</v>
      </c>
      <c r="H36" s="6" t="s">
        <v>387</v>
      </c>
      <c r="I36" s="6" t="s">
        <v>120</v>
      </c>
      <c r="J36" s="6" t="s">
        <v>356</v>
      </c>
      <c r="K36" s="6" t="s">
        <v>386</v>
      </c>
      <c r="L36" s="12" t="s">
        <v>6</v>
      </c>
      <c r="M36" s="13" t="s">
        <v>162</v>
      </c>
      <c r="N36" s="14">
        <v>137</v>
      </c>
      <c r="O36" s="7"/>
      <c r="P36" s="6" t="s">
        <v>835</v>
      </c>
      <c r="Q36" s="63">
        <f t="shared" si="1"/>
        <v>17</v>
      </c>
      <c r="R36" s="1" t="str">
        <f t="shared" si="2"/>
        <v>017A0109</v>
      </c>
      <c r="S36" s="1" t="str">
        <f t="shared" si="5"/>
        <v>JWWA  B  137</v>
      </c>
      <c r="T36" s="1" t="str">
        <f t="shared" si="4"/>
        <v>JWWA  B  137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017A0110</v>
      </c>
      <c r="B37" s="5" t="s">
        <v>176</v>
      </c>
      <c r="C37" s="21">
        <v>1</v>
      </c>
      <c r="D37" s="21">
        <v>10</v>
      </c>
      <c r="E37" s="6" t="s">
        <v>14</v>
      </c>
      <c r="F37" s="7" t="s">
        <v>29</v>
      </c>
      <c r="G37" s="6" t="s">
        <v>690</v>
      </c>
      <c r="H37" s="6" t="s">
        <v>387</v>
      </c>
      <c r="I37" s="6" t="s">
        <v>120</v>
      </c>
      <c r="J37" s="6" t="s">
        <v>356</v>
      </c>
      <c r="K37" s="6" t="s">
        <v>389</v>
      </c>
      <c r="L37" s="12" t="s">
        <v>6</v>
      </c>
      <c r="M37" s="13" t="s">
        <v>162</v>
      </c>
      <c r="N37" s="14">
        <v>137</v>
      </c>
      <c r="O37" s="7"/>
      <c r="P37" s="6" t="s">
        <v>835</v>
      </c>
      <c r="Q37" s="63">
        <f t="shared" si="1"/>
        <v>17</v>
      </c>
      <c r="R37" s="1" t="str">
        <f t="shared" si="2"/>
        <v>017A0110</v>
      </c>
      <c r="S37" s="1" t="str">
        <f t="shared" si="5"/>
        <v>JWWA  B  137</v>
      </c>
      <c r="T37" s="1" t="str">
        <f t="shared" si="4"/>
        <v>JWWA  B  137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017A0111</v>
      </c>
      <c r="B38" s="5" t="s">
        <v>176</v>
      </c>
      <c r="C38" s="21">
        <v>1</v>
      </c>
      <c r="D38" s="21">
        <v>11</v>
      </c>
      <c r="E38" s="6" t="s">
        <v>14</v>
      </c>
      <c r="F38" s="7" t="s">
        <v>29</v>
      </c>
      <c r="G38" s="6" t="s">
        <v>861</v>
      </c>
      <c r="H38" s="6" t="s">
        <v>862</v>
      </c>
      <c r="I38" s="6" t="s">
        <v>863</v>
      </c>
      <c r="J38" s="6" t="s">
        <v>356</v>
      </c>
      <c r="K38" s="6" t="s">
        <v>386</v>
      </c>
      <c r="L38" s="12" t="s">
        <v>55</v>
      </c>
      <c r="M38" s="13"/>
      <c r="N38" s="14"/>
      <c r="O38" s="7" t="s">
        <v>393</v>
      </c>
      <c r="P38" s="6" t="s">
        <v>835</v>
      </c>
      <c r="Q38" s="63">
        <f t="shared" si="1"/>
        <v>17</v>
      </c>
      <c r="R38" s="1" t="str">
        <f t="shared" si="2"/>
        <v>017A0111</v>
      </c>
      <c r="S38" s="1" t="str">
        <f t="shared" si="5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017A0201</v>
      </c>
      <c r="B39" s="5" t="s">
        <v>176</v>
      </c>
      <c r="C39" s="21">
        <v>2</v>
      </c>
      <c r="D39" s="21">
        <v>1</v>
      </c>
      <c r="E39" s="6" t="s">
        <v>14</v>
      </c>
      <c r="F39" s="7" t="s">
        <v>29</v>
      </c>
      <c r="G39" s="6" t="s">
        <v>864</v>
      </c>
      <c r="H39" s="6" t="s">
        <v>865</v>
      </c>
      <c r="I39" s="6" t="s">
        <v>866</v>
      </c>
      <c r="J39" s="6" t="s">
        <v>356</v>
      </c>
      <c r="K39" s="6" t="s">
        <v>385</v>
      </c>
      <c r="L39" s="12" t="s">
        <v>55</v>
      </c>
      <c r="M39" s="13"/>
      <c r="N39" s="14"/>
      <c r="O39" s="7" t="s">
        <v>393</v>
      </c>
      <c r="P39" s="6" t="s">
        <v>835</v>
      </c>
      <c r="Q39" s="63">
        <f t="shared" si="1"/>
        <v>17</v>
      </c>
      <c r="R39" s="1" t="str">
        <f t="shared" si="2"/>
        <v>017A0201</v>
      </c>
      <c r="S39" s="1" t="str">
        <f t="shared" si="5"/>
        <v xml:space="preserve">指定承認    </v>
      </c>
      <c r="T39" s="1" t="str">
        <f t="shared" si="4"/>
        <v xml:space="preserve">指定承認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017A0202</v>
      </c>
      <c r="B40" s="5" t="s">
        <v>176</v>
      </c>
      <c r="C40" s="21">
        <v>2</v>
      </c>
      <c r="D40" s="21">
        <v>2</v>
      </c>
      <c r="E40" s="6" t="s">
        <v>14</v>
      </c>
      <c r="F40" s="7" t="s">
        <v>29</v>
      </c>
      <c r="G40" s="6" t="s">
        <v>864</v>
      </c>
      <c r="H40" s="6" t="s">
        <v>865</v>
      </c>
      <c r="I40" s="6" t="s">
        <v>866</v>
      </c>
      <c r="J40" s="6" t="s">
        <v>356</v>
      </c>
      <c r="K40" s="6" t="s">
        <v>388</v>
      </c>
      <c r="L40" s="12" t="s">
        <v>55</v>
      </c>
      <c r="M40" s="13"/>
      <c r="N40" s="14"/>
      <c r="O40" s="7" t="s">
        <v>393</v>
      </c>
      <c r="P40" s="6" t="s">
        <v>835</v>
      </c>
      <c r="Q40" s="63">
        <f t="shared" si="1"/>
        <v>17</v>
      </c>
      <c r="R40" s="1" t="str">
        <f t="shared" si="2"/>
        <v>017A0202</v>
      </c>
      <c r="S40" s="1" t="str">
        <f t="shared" si="5"/>
        <v xml:space="preserve">指定承認    </v>
      </c>
      <c r="T40" s="1" t="str">
        <f t="shared" si="4"/>
        <v xml:space="preserve">指定承認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017A0203</v>
      </c>
      <c r="B41" s="5" t="s">
        <v>176</v>
      </c>
      <c r="C41" s="21">
        <v>2</v>
      </c>
      <c r="D41" s="21">
        <v>3</v>
      </c>
      <c r="E41" s="6" t="s">
        <v>14</v>
      </c>
      <c r="F41" s="7" t="s">
        <v>29</v>
      </c>
      <c r="G41" s="6" t="s">
        <v>864</v>
      </c>
      <c r="H41" s="6" t="s">
        <v>867</v>
      </c>
      <c r="I41" s="6" t="s">
        <v>866</v>
      </c>
      <c r="J41" s="6" t="s">
        <v>356</v>
      </c>
      <c r="K41" s="6" t="s">
        <v>386</v>
      </c>
      <c r="L41" s="12" t="s">
        <v>55</v>
      </c>
      <c r="M41" s="13"/>
      <c r="N41" s="14"/>
      <c r="O41" s="7" t="s">
        <v>393</v>
      </c>
      <c r="P41" s="6" t="s">
        <v>835</v>
      </c>
      <c r="Q41" s="63">
        <f t="shared" si="1"/>
        <v>17</v>
      </c>
      <c r="R41" s="1" t="str">
        <f t="shared" si="2"/>
        <v>017A0203</v>
      </c>
      <c r="S41" s="1" t="str">
        <f t="shared" si="5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017A0204</v>
      </c>
      <c r="B42" s="5" t="s">
        <v>176</v>
      </c>
      <c r="C42" s="21">
        <v>2</v>
      </c>
      <c r="D42" s="21">
        <v>4</v>
      </c>
      <c r="E42" s="6" t="s">
        <v>14</v>
      </c>
      <c r="F42" s="7" t="s">
        <v>29</v>
      </c>
      <c r="G42" s="6" t="s">
        <v>864</v>
      </c>
      <c r="H42" s="6" t="s">
        <v>867</v>
      </c>
      <c r="I42" s="6" t="s">
        <v>866</v>
      </c>
      <c r="J42" s="6" t="s">
        <v>356</v>
      </c>
      <c r="K42" s="6" t="s">
        <v>389</v>
      </c>
      <c r="L42" s="12" t="s">
        <v>55</v>
      </c>
      <c r="M42" s="13"/>
      <c r="N42" s="14"/>
      <c r="O42" s="7" t="s">
        <v>393</v>
      </c>
      <c r="P42" s="6" t="s">
        <v>835</v>
      </c>
      <c r="Q42" s="63">
        <f t="shared" si="1"/>
        <v>17</v>
      </c>
      <c r="R42" s="1" t="str">
        <f t="shared" si="2"/>
        <v>017A0204</v>
      </c>
      <c r="S42" s="1" t="str">
        <f t="shared" si="5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017A0205</v>
      </c>
      <c r="B43" s="5" t="s">
        <v>176</v>
      </c>
      <c r="C43" s="21">
        <v>2</v>
      </c>
      <c r="D43" s="21">
        <v>5</v>
      </c>
      <c r="E43" s="6" t="s">
        <v>14</v>
      </c>
      <c r="F43" s="7" t="s">
        <v>29</v>
      </c>
      <c r="G43" s="6" t="s">
        <v>758</v>
      </c>
      <c r="H43" s="6" t="s">
        <v>870</v>
      </c>
      <c r="I43" s="6" t="s">
        <v>863</v>
      </c>
      <c r="J43" s="6" t="s">
        <v>869</v>
      </c>
      <c r="K43" s="6" t="s">
        <v>386</v>
      </c>
      <c r="L43" s="12" t="s">
        <v>55</v>
      </c>
      <c r="M43" s="13"/>
      <c r="N43" s="14"/>
      <c r="O43" s="7" t="s">
        <v>393</v>
      </c>
      <c r="P43" s="6" t="s">
        <v>835</v>
      </c>
      <c r="Q43" s="63">
        <f t="shared" si="1"/>
        <v>17</v>
      </c>
      <c r="R43" s="1" t="str">
        <f t="shared" si="2"/>
        <v>017A0205</v>
      </c>
      <c r="S43" s="1" t="str">
        <f t="shared" si="5"/>
        <v xml:space="preserve">指定承認    </v>
      </c>
      <c r="T43" s="1" t="str">
        <f t="shared" si="4"/>
        <v xml:space="preserve">指定承認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017A0206</v>
      </c>
      <c r="B44" s="5" t="s">
        <v>176</v>
      </c>
      <c r="C44" s="21">
        <v>2</v>
      </c>
      <c r="D44" s="21">
        <v>6</v>
      </c>
      <c r="E44" s="6" t="s">
        <v>14</v>
      </c>
      <c r="F44" s="7" t="s">
        <v>29</v>
      </c>
      <c r="G44" s="6" t="s">
        <v>758</v>
      </c>
      <c r="H44" s="6" t="s">
        <v>870</v>
      </c>
      <c r="I44" s="6" t="s">
        <v>863</v>
      </c>
      <c r="J44" s="6" t="s">
        <v>869</v>
      </c>
      <c r="K44" s="6" t="s">
        <v>389</v>
      </c>
      <c r="L44" s="12" t="s">
        <v>55</v>
      </c>
      <c r="M44" s="13"/>
      <c r="N44" s="14"/>
      <c r="O44" s="7" t="s">
        <v>393</v>
      </c>
      <c r="P44" s="6" t="s">
        <v>835</v>
      </c>
      <c r="Q44" s="63">
        <f t="shared" si="1"/>
        <v>17</v>
      </c>
      <c r="R44" s="1" t="str">
        <f t="shared" si="2"/>
        <v>017A0206</v>
      </c>
      <c r="S44" s="1" t="str">
        <f t="shared" si="5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017A0401</v>
      </c>
      <c r="B45" s="5" t="s">
        <v>176</v>
      </c>
      <c r="C45" s="21">
        <v>4</v>
      </c>
      <c r="D45" s="21">
        <v>1</v>
      </c>
      <c r="E45" s="6" t="s">
        <v>14</v>
      </c>
      <c r="F45" s="7" t="s">
        <v>29</v>
      </c>
      <c r="G45" s="6" t="s">
        <v>514</v>
      </c>
      <c r="H45" s="6" t="s">
        <v>871</v>
      </c>
      <c r="I45" s="6" t="s">
        <v>518</v>
      </c>
      <c r="J45" s="6" t="s">
        <v>513</v>
      </c>
      <c r="K45" s="6"/>
      <c r="L45" s="12" t="s">
        <v>55</v>
      </c>
      <c r="M45" s="13"/>
      <c r="N45" s="14"/>
      <c r="O45" s="7"/>
      <c r="P45" s="6" t="s">
        <v>835</v>
      </c>
      <c r="Q45" s="63">
        <f t="shared" si="1"/>
        <v>17</v>
      </c>
      <c r="R45" s="1" t="str">
        <f t="shared" si="2"/>
        <v>017A0401</v>
      </c>
      <c r="S45" s="1" t="str">
        <f t="shared" ref="S45:S108" si="6">""&amp;L48&amp;"  "&amp;M48&amp;"  "&amp;N48&amp;""</f>
        <v>JWWA  B  126</v>
      </c>
      <c r="T45" s="1" t="str">
        <f t="shared" si="4"/>
        <v>JWWA  B  126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6"/>
      <c r="J46" s="6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6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017A0501</v>
      </c>
      <c r="B47" s="5" t="s">
        <v>176</v>
      </c>
      <c r="C47" s="21">
        <v>5</v>
      </c>
      <c r="D47" s="21">
        <v>1</v>
      </c>
      <c r="E47" s="6" t="s">
        <v>14</v>
      </c>
      <c r="F47" s="7" t="s">
        <v>30</v>
      </c>
      <c r="G47" s="6" t="s">
        <v>691</v>
      </c>
      <c r="H47" s="6" t="s">
        <v>872</v>
      </c>
      <c r="I47" s="6" t="s">
        <v>394</v>
      </c>
      <c r="J47" s="6" t="s">
        <v>356</v>
      </c>
      <c r="K47" s="6" t="s">
        <v>664</v>
      </c>
      <c r="L47" s="12" t="s">
        <v>6</v>
      </c>
      <c r="M47" s="13" t="s">
        <v>162</v>
      </c>
      <c r="N47" s="14">
        <v>126</v>
      </c>
      <c r="O47" s="7"/>
      <c r="P47" s="6" t="s">
        <v>835</v>
      </c>
      <c r="Q47" s="63">
        <f t="shared" si="1"/>
        <v>17</v>
      </c>
      <c r="R47" s="1" t="str">
        <f t="shared" si="2"/>
        <v>017A0501</v>
      </c>
      <c r="S47" s="1" t="str">
        <f t="shared" si="6"/>
        <v>JWWA  B  126</v>
      </c>
      <c r="T47" s="1" t="str">
        <f t="shared" si="4"/>
        <v>JWWA  B  126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017A0502</v>
      </c>
      <c r="B48" s="5" t="s">
        <v>176</v>
      </c>
      <c r="C48" s="21">
        <v>5</v>
      </c>
      <c r="D48" s="21">
        <v>2</v>
      </c>
      <c r="E48" s="6" t="s">
        <v>14</v>
      </c>
      <c r="F48" s="7" t="s">
        <v>30</v>
      </c>
      <c r="G48" s="6" t="s">
        <v>691</v>
      </c>
      <c r="H48" s="6" t="s">
        <v>872</v>
      </c>
      <c r="I48" s="6" t="s">
        <v>394</v>
      </c>
      <c r="J48" s="6" t="s">
        <v>356</v>
      </c>
      <c r="K48" s="6" t="s">
        <v>777</v>
      </c>
      <c r="L48" s="12" t="s">
        <v>6</v>
      </c>
      <c r="M48" s="13" t="s">
        <v>162</v>
      </c>
      <c r="N48" s="14">
        <v>126</v>
      </c>
      <c r="O48" s="7"/>
      <c r="P48" s="6" t="s">
        <v>835</v>
      </c>
      <c r="Q48" s="63">
        <f t="shared" si="1"/>
        <v>17</v>
      </c>
      <c r="R48" s="1" t="str">
        <f t="shared" si="2"/>
        <v>017A0502</v>
      </c>
      <c r="S48" s="1" t="str">
        <f t="shared" si="6"/>
        <v>JWWA  B  126</v>
      </c>
      <c r="T48" s="1" t="str">
        <f t="shared" si="4"/>
        <v>JWWA  B  126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017A0503</v>
      </c>
      <c r="B49" s="5" t="s">
        <v>176</v>
      </c>
      <c r="C49" s="21">
        <v>5</v>
      </c>
      <c r="D49" s="21">
        <v>3</v>
      </c>
      <c r="E49" s="6" t="s">
        <v>14</v>
      </c>
      <c r="F49" s="7" t="s">
        <v>30</v>
      </c>
      <c r="G49" s="6" t="s">
        <v>691</v>
      </c>
      <c r="H49" s="6" t="s">
        <v>872</v>
      </c>
      <c r="I49" s="6" t="s">
        <v>2088</v>
      </c>
      <c r="J49" s="6" t="s">
        <v>356</v>
      </c>
      <c r="K49" s="6" t="s">
        <v>796</v>
      </c>
      <c r="L49" s="12" t="s">
        <v>55</v>
      </c>
      <c r="M49" s="13"/>
      <c r="N49" s="14"/>
      <c r="O49" s="7" t="s">
        <v>2090</v>
      </c>
      <c r="P49" s="6" t="s">
        <v>835</v>
      </c>
      <c r="Q49" s="63">
        <f t="shared" si="1"/>
        <v>17</v>
      </c>
      <c r="R49" s="1" t="str">
        <f t="shared" si="2"/>
        <v>017A0503</v>
      </c>
      <c r="S49" s="1" t="str">
        <f t="shared" si="6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017A0504</v>
      </c>
      <c r="B50" s="5" t="s">
        <v>176</v>
      </c>
      <c r="C50" s="21">
        <v>5</v>
      </c>
      <c r="D50" s="21">
        <v>4</v>
      </c>
      <c r="E50" s="6" t="s">
        <v>14</v>
      </c>
      <c r="F50" s="7" t="s">
        <v>30</v>
      </c>
      <c r="G50" s="6" t="s">
        <v>691</v>
      </c>
      <c r="H50" s="6" t="s">
        <v>872</v>
      </c>
      <c r="I50" s="6" t="s">
        <v>2089</v>
      </c>
      <c r="J50" s="6" t="s">
        <v>356</v>
      </c>
      <c r="K50" s="6" t="s">
        <v>665</v>
      </c>
      <c r="L50" s="12" t="s">
        <v>6</v>
      </c>
      <c r="M50" s="13" t="s">
        <v>162</v>
      </c>
      <c r="N50" s="14">
        <v>126</v>
      </c>
      <c r="O50" s="7"/>
      <c r="P50" s="6" t="s">
        <v>835</v>
      </c>
      <c r="Q50" s="63">
        <f t="shared" si="1"/>
        <v>17</v>
      </c>
      <c r="R50" s="1" t="str">
        <f t="shared" si="2"/>
        <v>017A0504</v>
      </c>
      <c r="S50" s="1" t="str">
        <f t="shared" si="6"/>
        <v>JWWA  B  126</v>
      </c>
      <c r="T50" s="1" t="str">
        <f t="shared" si="4"/>
        <v>JWWA  B  126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017A0505</v>
      </c>
      <c r="B51" s="5" t="s">
        <v>176</v>
      </c>
      <c r="C51" s="21">
        <v>5</v>
      </c>
      <c r="D51" s="21">
        <v>5</v>
      </c>
      <c r="E51" s="6" t="s">
        <v>14</v>
      </c>
      <c r="F51" s="7" t="s">
        <v>30</v>
      </c>
      <c r="G51" s="6" t="s">
        <v>692</v>
      </c>
      <c r="H51" s="6" t="s">
        <v>873</v>
      </c>
      <c r="I51" s="6" t="s">
        <v>394</v>
      </c>
      <c r="J51" s="6" t="s">
        <v>356</v>
      </c>
      <c r="K51" s="6" t="s">
        <v>777</v>
      </c>
      <c r="L51" s="12" t="s">
        <v>6</v>
      </c>
      <c r="M51" s="13" t="s">
        <v>162</v>
      </c>
      <c r="N51" s="14">
        <v>126</v>
      </c>
      <c r="O51" s="7"/>
      <c r="P51" s="6" t="s">
        <v>835</v>
      </c>
      <c r="Q51" s="63">
        <f t="shared" ref="Q51:Q59" si="7">IF(P51="","",VLOOKUP(P51,$Z$7:$AA$68,2,FALSE))</f>
        <v>17</v>
      </c>
      <c r="R51" s="1" t="str">
        <f t="shared" si="2"/>
        <v>017A0505</v>
      </c>
      <c r="S51" s="1" t="str">
        <f t="shared" si="6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017A0506</v>
      </c>
      <c r="B52" s="5" t="s">
        <v>176</v>
      </c>
      <c r="C52" s="21">
        <v>5</v>
      </c>
      <c r="D52" s="21">
        <v>6</v>
      </c>
      <c r="E52" s="6" t="s">
        <v>14</v>
      </c>
      <c r="F52" s="7" t="s">
        <v>30</v>
      </c>
      <c r="G52" s="6" t="s">
        <v>692</v>
      </c>
      <c r="H52" s="6" t="s">
        <v>873</v>
      </c>
      <c r="I52" s="6" t="s">
        <v>2088</v>
      </c>
      <c r="J52" s="6" t="s">
        <v>356</v>
      </c>
      <c r="K52" s="6" t="s">
        <v>665</v>
      </c>
      <c r="L52" s="12" t="s">
        <v>55</v>
      </c>
      <c r="M52" s="13"/>
      <c r="N52" s="14"/>
      <c r="O52" s="7" t="s">
        <v>2090</v>
      </c>
      <c r="P52" s="6" t="s">
        <v>835</v>
      </c>
      <c r="Q52" s="63">
        <f t="shared" si="7"/>
        <v>17</v>
      </c>
      <c r="R52" s="1" t="str">
        <f t="shared" si="2"/>
        <v>017A0506</v>
      </c>
      <c r="S52" s="1" t="str">
        <f t="shared" si="6"/>
        <v>JWWA  B  103</v>
      </c>
      <c r="T52" s="1" t="str">
        <f t="shared" si="4"/>
        <v>JWWA  B  103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017A0507</v>
      </c>
      <c r="B53" s="5" t="s">
        <v>176</v>
      </c>
      <c r="C53" s="21">
        <v>5</v>
      </c>
      <c r="D53" s="21">
        <v>7</v>
      </c>
      <c r="E53" s="6" t="s">
        <v>14</v>
      </c>
      <c r="F53" s="7" t="s">
        <v>30</v>
      </c>
      <c r="G53" s="6" t="s">
        <v>692</v>
      </c>
      <c r="H53" s="6" t="s">
        <v>873</v>
      </c>
      <c r="I53" s="6" t="s">
        <v>2089</v>
      </c>
      <c r="J53" s="6" t="s">
        <v>356</v>
      </c>
      <c r="K53" s="6" t="s">
        <v>665</v>
      </c>
      <c r="L53" s="12" t="s">
        <v>6</v>
      </c>
      <c r="M53" s="13" t="s">
        <v>162</v>
      </c>
      <c r="N53" s="14">
        <v>126</v>
      </c>
      <c r="O53" s="7"/>
      <c r="P53" s="6" t="s">
        <v>835</v>
      </c>
      <c r="Q53" s="63">
        <f t="shared" si="7"/>
        <v>17</v>
      </c>
      <c r="R53" s="1" t="str">
        <f t="shared" si="2"/>
        <v>017A0507</v>
      </c>
      <c r="S53" s="1" t="str">
        <f t="shared" si="6"/>
        <v>JWWA  B  135</v>
      </c>
      <c r="T53" s="1" t="str">
        <f t="shared" si="4"/>
        <v>JWWA  B  135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7"/>
        <v/>
      </c>
      <c r="R54" s="1" t="str">
        <f t="shared" si="2"/>
        <v/>
      </c>
      <c r="S54" s="1" t="str">
        <f t="shared" si="6"/>
        <v xml:space="preserve">指定承認    </v>
      </c>
      <c r="T54" s="1" t="str">
        <f t="shared" si="4"/>
        <v xml:space="preserve">指定承認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017F0101</v>
      </c>
      <c r="B55" s="5" t="s">
        <v>184</v>
      </c>
      <c r="C55" s="21">
        <v>1</v>
      </c>
      <c r="D55" s="21">
        <v>1</v>
      </c>
      <c r="E55" s="6" t="s">
        <v>14</v>
      </c>
      <c r="F55" s="7" t="s">
        <v>31</v>
      </c>
      <c r="G55" s="6" t="s">
        <v>693</v>
      </c>
      <c r="H55" s="6" t="s">
        <v>874</v>
      </c>
      <c r="I55" s="6" t="s">
        <v>120</v>
      </c>
      <c r="J55" s="6" t="s">
        <v>356</v>
      </c>
      <c r="K55" s="6" t="s">
        <v>392</v>
      </c>
      <c r="L55" s="12" t="s">
        <v>6</v>
      </c>
      <c r="M55" s="13" t="s">
        <v>162</v>
      </c>
      <c r="N55" s="14">
        <v>103</v>
      </c>
      <c r="O55" s="7"/>
      <c r="P55" s="6" t="s">
        <v>835</v>
      </c>
      <c r="Q55" s="63">
        <f t="shared" si="7"/>
        <v>17</v>
      </c>
      <c r="R55" s="1" t="str">
        <f t="shared" si="2"/>
        <v>017F0101</v>
      </c>
      <c r="S55" s="1" t="str">
        <f t="shared" si="6"/>
        <v xml:space="preserve">指定承認    </v>
      </c>
      <c r="T55" s="1" t="str">
        <f t="shared" si="4"/>
        <v xml:space="preserve">指定承認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017F0102</v>
      </c>
      <c r="B56" s="5" t="s">
        <v>184</v>
      </c>
      <c r="C56" s="21">
        <v>1</v>
      </c>
      <c r="D56" s="21">
        <v>2</v>
      </c>
      <c r="E56" s="6" t="s">
        <v>14</v>
      </c>
      <c r="F56" s="7" t="s">
        <v>31</v>
      </c>
      <c r="G56" s="6" t="s">
        <v>694</v>
      </c>
      <c r="H56" s="6" t="s">
        <v>875</v>
      </c>
      <c r="I56" s="6" t="s">
        <v>120</v>
      </c>
      <c r="J56" s="6" t="s">
        <v>356</v>
      </c>
      <c r="K56" s="6" t="s">
        <v>392</v>
      </c>
      <c r="L56" s="12" t="s">
        <v>6</v>
      </c>
      <c r="M56" s="13" t="s">
        <v>162</v>
      </c>
      <c r="N56" s="14">
        <v>135</v>
      </c>
      <c r="O56" s="7"/>
      <c r="P56" s="6" t="s">
        <v>835</v>
      </c>
      <c r="Q56" s="63">
        <f t="shared" si="7"/>
        <v>17</v>
      </c>
      <c r="R56" s="1" t="str">
        <f t="shared" si="2"/>
        <v>017F0102</v>
      </c>
      <c r="S56" s="1" t="str">
        <f t="shared" si="6"/>
        <v xml:space="preserve">指定承認    </v>
      </c>
      <c r="T56" s="1" t="str">
        <f t="shared" si="4"/>
        <v xml:space="preserve">指定承認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017F0103</v>
      </c>
      <c r="B57" s="5" t="s">
        <v>184</v>
      </c>
      <c r="C57" s="21">
        <v>1</v>
      </c>
      <c r="D57" s="21">
        <v>3</v>
      </c>
      <c r="E57" s="6" t="s">
        <v>14</v>
      </c>
      <c r="F57" s="7" t="s">
        <v>31</v>
      </c>
      <c r="G57" s="6" t="s">
        <v>695</v>
      </c>
      <c r="H57" s="6" t="s">
        <v>876</v>
      </c>
      <c r="I57" s="6" t="s">
        <v>120</v>
      </c>
      <c r="J57" s="6" t="s">
        <v>356</v>
      </c>
      <c r="K57" s="6" t="s">
        <v>392</v>
      </c>
      <c r="L57" s="12" t="s">
        <v>55</v>
      </c>
      <c r="M57" s="13"/>
      <c r="N57" s="14"/>
      <c r="O57" s="7"/>
      <c r="P57" s="6" t="s">
        <v>835</v>
      </c>
      <c r="Q57" s="63">
        <f t="shared" si="7"/>
        <v>17</v>
      </c>
      <c r="R57" s="1" t="str">
        <f t="shared" ref="R57:R120" si="8">A60</f>
        <v/>
      </c>
      <c r="S57" s="1" t="str">
        <f t="shared" si="6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017F0201</v>
      </c>
      <c r="B58" s="5" t="s">
        <v>184</v>
      </c>
      <c r="C58" s="21">
        <v>2</v>
      </c>
      <c r="D58" s="21">
        <v>1</v>
      </c>
      <c r="E58" s="6" t="s">
        <v>14</v>
      </c>
      <c r="F58" s="7" t="s">
        <v>31</v>
      </c>
      <c r="G58" s="6" t="s">
        <v>696</v>
      </c>
      <c r="H58" s="6" t="s">
        <v>877</v>
      </c>
      <c r="I58" s="6" t="s">
        <v>398</v>
      </c>
      <c r="J58" s="6" t="s">
        <v>356</v>
      </c>
      <c r="K58" s="6" t="s">
        <v>392</v>
      </c>
      <c r="L58" s="12" t="s">
        <v>55</v>
      </c>
      <c r="M58" s="13"/>
      <c r="N58" s="14"/>
      <c r="O58" s="7"/>
      <c r="P58" s="6" t="s">
        <v>835</v>
      </c>
      <c r="Q58" s="63">
        <f t="shared" si="7"/>
        <v>17</v>
      </c>
      <c r="R58" s="1" t="str">
        <f t="shared" si="8"/>
        <v/>
      </c>
      <c r="S58" s="1" t="str">
        <f t="shared" si="6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87" t="str">
        <f t="shared" si="0"/>
        <v>017F0202</v>
      </c>
      <c r="B59" s="5" t="s">
        <v>184</v>
      </c>
      <c r="C59" s="21">
        <v>2</v>
      </c>
      <c r="D59" s="21">
        <v>2</v>
      </c>
      <c r="E59" s="6" t="s">
        <v>14</v>
      </c>
      <c r="F59" s="7" t="s">
        <v>31</v>
      </c>
      <c r="G59" s="6" t="s">
        <v>2664</v>
      </c>
      <c r="H59" s="6" t="s">
        <v>878</v>
      </c>
      <c r="I59" s="6" t="s">
        <v>398</v>
      </c>
      <c r="J59" s="6" t="s">
        <v>356</v>
      </c>
      <c r="K59" s="6" t="s">
        <v>879</v>
      </c>
      <c r="L59" s="12" t="s">
        <v>55</v>
      </c>
      <c r="M59" s="13"/>
      <c r="N59" s="14"/>
      <c r="O59" s="7"/>
      <c r="P59" s="6" t="s">
        <v>835</v>
      </c>
      <c r="Q59" s="63">
        <f t="shared" si="7"/>
        <v>17</v>
      </c>
      <c r="R59" s="1" t="str">
        <f t="shared" si="8"/>
        <v/>
      </c>
      <c r="S59" s="1" t="str">
        <f t="shared" si="6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11"/>
      <c r="Q60" s="63" t="str">
        <f t="shared" si="1"/>
        <v/>
      </c>
      <c r="R60" s="1" t="str">
        <f t="shared" si="8"/>
        <v/>
      </c>
      <c r="S60" s="1" t="str">
        <f t="shared" si="6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7"/>
      <c r="G61" s="6"/>
      <c r="H61" s="6"/>
      <c r="I61" s="6"/>
      <c r="J61" s="6"/>
      <c r="K61" s="6"/>
      <c r="L61" s="12"/>
      <c r="M61" s="13"/>
      <c r="N61" s="14"/>
      <c r="O61" s="7"/>
      <c r="P61" s="11"/>
      <c r="Q61" s="63" t="str">
        <f t="shared" si="1"/>
        <v/>
      </c>
      <c r="R61" s="1" t="str">
        <f t="shared" si="8"/>
        <v/>
      </c>
      <c r="S61" s="1" t="str">
        <f t="shared" si="6"/>
        <v xml:space="preserve">    </v>
      </c>
      <c r="T61" s="1" t="str">
        <f t="shared" si="4"/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si="1"/>
        <v/>
      </c>
      <c r="R62" s="1" t="str">
        <f t="shared" si="8"/>
        <v/>
      </c>
      <c r="S62" s="1" t="str">
        <f t="shared" si="6"/>
        <v xml:space="preserve">    </v>
      </c>
      <c r="T62" s="1" t="str">
        <f t="shared" si="4"/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1"/>
        <v/>
      </c>
      <c r="R63" s="1" t="str">
        <f t="shared" si="8"/>
        <v/>
      </c>
      <c r="S63" s="1" t="str">
        <f t="shared" si="6"/>
        <v xml:space="preserve">    </v>
      </c>
      <c r="T63" s="1" t="str">
        <f t="shared" si="4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8"/>
        <v/>
      </c>
      <c r="S64" s="1" t="str">
        <f t="shared" si="6"/>
        <v xml:space="preserve">    </v>
      </c>
      <c r="T64" s="1" t="str">
        <f t="shared" si="4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8"/>
      <c r="G65" s="6"/>
      <c r="H65" s="6"/>
      <c r="I65" s="6"/>
      <c r="J65" s="6"/>
      <c r="K65" s="6"/>
      <c r="L65" s="5"/>
      <c r="M65" s="9"/>
      <c r="N65" s="10"/>
      <c r="O65" s="7"/>
      <c r="P65" s="6"/>
      <c r="Q65" s="63" t="str">
        <f t="shared" si="1"/>
        <v/>
      </c>
      <c r="R65" s="1" t="str">
        <f t="shared" si="8"/>
        <v/>
      </c>
      <c r="S65" s="1" t="str">
        <f t="shared" si="6"/>
        <v xml:space="preserve">    </v>
      </c>
      <c r="T65" s="1" t="str">
        <f t="shared" si="4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8"/>
        <v/>
      </c>
      <c r="S66" s="1" t="str">
        <f t="shared" si="6"/>
        <v xml:space="preserve">    </v>
      </c>
      <c r="T66" s="1" t="str">
        <f t="shared" si="4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8"/>
        <v/>
      </c>
      <c r="S67" s="1" t="str">
        <f t="shared" si="6"/>
        <v xml:space="preserve">    </v>
      </c>
      <c r="T67" s="1" t="str">
        <f t="shared" si="4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8"/>
        <v/>
      </c>
      <c r="S68" s="1" t="str">
        <f t="shared" si="6"/>
        <v xml:space="preserve">    </v>
      </c>
      <c r="T68" s="1" t="str">
        <f t="shared" si="4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8"/>
        <v/>
      </c>
      <c r="S69" s="1" t="str">
        <f t="shared" si="6"/>
        <v xml:space="preserve">    </v>
      </c>
      <c r="T69" s="1" t="str">
        <f t="shared" si="4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8"/>
        <v/>
      </c>
      <c r="S70" s="1" t="str">
        <f t="shared" si="6"/>
        <v xml:space="preserve">    </v>
      </c>
      <c r="T70" s="1" t="str">
        <f t="shared" si="4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si="0"/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9">IF(P71="","",VLOOKUP(P71,$Z$7:$AA$68,2,FALSE))</f>
        <v/>
      </c>
      <c r="R71" s="1" t="str">
        <f t="shared" si="8"/>
        <v/>
      </c>
      <c r="S71" s="1" t="str">
        <f t="shared" si="6"/>
        <v xml:space="preserve">    </v>
      </c>
      <c r="T71" s="1" t="str">
        <f t="shared" si="4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0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9"/>
        <v/>
      </c>
      <c r="R72" s="1" t="str">
        <f t="shared" si="8"/>
        <v/>
      </c>
      <c r="S72" s="1" t="str">
        <f t="shared" si="6"/>
        <v xml:space="preserve">    </v>
      </c>
      <c r="T72" s="1" t="str">
        <f t="shared" ref="T72:T297" si="10">S72</f>
        <v xml:space="preserve">    </v>
      </c>
      <c r="V72" s="2"/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9"/>
        <v/>
      </c>
      <c r="R73" s="1" t="str">
        <f t="shared" si="8"/>
        <v/>
      </c>
      <c r="S73" s="1" t="str">
        <f t="shared" si="6"/>
        <v xml:space="preserve">    </v>
      </c>
      <c r="T73" s="1" t="str">
        <f t="shared" si="10"/>
        <v xml:space="preserve">    </v>
      </c>
      <c r="V73" s="2"/>
    </row>
    <row r="74" spans="1:27" ht="15" customHeight="1">
      <c r="A74" s="25" t="str">
        <f t="shared" si="0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9"/>
        <v/>
      </c>
      <c r="R74" s="1" t="str">
        <f t="shared" si="8"/>
        <v/>
      </c>
      <c r="S74" s="1" t="str">
        <f t="shared" si="6"/>
        <v xml:space="preserve">    </v>
      </c>
      <c r="T74" s="1" t="str">
        <f t="shared" si="10"/>
        <v xml:space="preserve">    </v>
      </c>
      <c r="V74" s="2"/>
    </row>
    <row r="75" spans="1:27" ht="15" customHeight="1">
      <c r="A75" s="25" t="str">
        <f t="shared" ref="A75:A138" si="11">IF(OR(B75="",C75="",D75=""),"",TEXT(Q75,"000")&amp;B75&amp;TEXT(C75,"00")&amp;TEXT(D75,"00"))</f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9"/>
        <v/>
      </c>
      <c r="R75" s="1" t="str">
        <f t="shared" si="8"/>
        <v/>
      </c>
      <c r="S75" s="1" t="str">
        <f t="shared" si="6"/>
        <v xml:space="preserve">    </v>
      </c>
      <c r="T75" s="1" t="str">
        <f t="shared" si="10"/>
        <v xml:space="preserve">    </v>
      </c>
      <c r="V75" s="2"/>
    </row>
    <row r="76" spans="1:27" ht="15" customHeight="1">
      <c r="A76" s="25" t="str">
        <f t="shared" si="11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9"/>
        <v/>
      </c>
      <c r="R76" s="1" t="str">
        <f t="shared" si="8"/>
        <v/>
      </c>
      <c r="S76" s="1" t="str">
        <f t="shared" si="6"/>
        <v xml:space="preserve">    </v>
      </c>
      <c r="T76" s="1" t="str">
        <f t="shared" si="10"/>
        <v xml:space="preserve">    </v>
      </c>
      <c r="V76" s="2"/>
    </row>
    <row r="77" spans="1:27" ht="15" customHeight="1">
      <c r="A77" s="25" t="str">
        <f t="shared" si="11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9"/>
        <v/>
      </c>
      <c r="R77" s="1" t="str">
        <f t="shared" si="8"/>
        <v/>
      </c>
      <c r="S77" s="1" t="str">
        <f t="shared" si="6"/>
        <v xml:space="preserve">    </v>
      </c>
      <c r="T77" s="1" t="str">
        <f t="shared" si="10"/>
        <v xml:space="preserve">    </v>
      </c>
      <c r="V77" s="2"/>
    </row>
    <row r="78" spans="1:27" ht="15" customHeight="1">
      <c r="A78" s="25" t="str">
        <f t="shared" si="11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9"/>
        <v/>
      </c>
      <c r="R78" s="1" t="str">
        <f t="shared" si="8"/>
        <v/>
      </c>
      <c r="S78" s="1" t="str">
        <f t="shared" si="6"/>
        <v xml:space="preserve">    </v>
      </c>
      <c r="T78" s="1" t="str">
        <f t="shared" si="10"/>
        <v xml:space="preserve">    </v>
      </c>
    </row>
    <row r="79" spans="1:27" ht="15" customHeight="1">
      <c r="A79" s="25" t="str">
        <f t="shared" si="11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9"/>
        <v/>
      </c>
      <c r="R79" s="1" t="str">
        <f t="shared" si="8"/>
        <v/>
      </c>
      <c r="S79" s="1" t="str">
        <f t="shared" si="6"/>
        <v xml:space="preserve">    </v>
      </c>
      <c r="T79" s="1" t="str">
        <f t="shared" si="10"/>
        <v xml:space="preserve">    </v>
      </c>
    </row>
    <row r="80" spans="1:27" ht="15" customHeight="1">
      <c r="A80" s="25" t="str">
        <f t="shared" si="11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9"/>
        <v/>
      </c>
      <c r="R80" s="1" t="str">
        <f t="shared" si="8"/>
        <v/>
      </c>
      <c r="S80" s="1" t="str">
        <f t="shared" si="6"/>
        <v xml:space="preserve">    </v>
      </c>
      <c r="T80" s="1" t="str">
        <f t="shared" si="10"/>
        <v xml:space="preserve">    </v>
      </c>
    </row>
    <row r="81" spans="1:20" ht="15" customHeight="1">
      <c r="A81" s="25" t="str">
        <f t="shared" si="11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9"/>
        <v/>
      </c>
      <c r="R81" s="1" t="str">
        <f t="shared" si="8"/>
        <v/>
      </c>
      <c r="S81" s="1" t="str">
        <f t="shared" si="6"/>
        <v xml:space="preserve">    </v>
      </c>
      <c r="T81" s="1" t="str">
        <f t="shared" si="10"/>
        <v xml:space="preserve">    </v>
      </c>
    </row>
    <row r="82" spans="1:20" ht="15" customHeight="1">
      <c r="A82" s="25" t="str">
        <f t="shared" si="11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9"/>
        <v/>
      </c>
      <c r="R82" s="1" t="str">
        <f t="shared" si="8"/>
        <v/>
      </c>
      <c r="S82" s="1" t="str">
        <f t="shared" si="6"/>
        <v xml:space="preserve">    </v>
      </c>
      <c r="T82" s="1" t="str">
        <f t="shared" si="10"/>
        <v xml:space="preserve">    </v>
      </c>
    </row>
    <row r="83" spans="1:20" ht="15" customHeight="1">
      <c r="A83" s="25" t="str">
        <f t="shared" si="11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9"/>
        <v/>
      </c>
      <c r="R83" s="1" t="str">
        <f t="shared" si="8"/>
        <v/>
      </c>
      <c r="S83" s="1" t="str">
        <f t="shared" si="6"/>
        <v xml:space="preserve">    </v>
      </c>
      <c r="T83" s="1" t="str">
        <f t="shared" si="10"/>
        <v xml:space="preserve">    </v>
      </c>
    </row>
    <row r="84" spans="1:20" ht="15" customHeight="1">
      <c r="A84" s="25" t="str">
        <f t="shared" si="11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9"/>
        <v/>
      </c>
      <c r="R84" s="1" t="str">
        <f t="shared" si="8"/>
        <v/>
      </c>
      <c r="S84" s="1" t="str">
        <f t="shared" si="6"/>
        <v xml:space="preserve">    </v>
      </c>
      <c r="T84" s="1" t="str">
        <f t="shared" si="10"/>
        <v xml:space="preserve">    </v>
      </c>
    </row>
    <row r="85" spans="1:20" ht="15" customHeight="1">
      <c r="A85" s="25" t="str">
        <f t="shared" si="11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9"/>
        <v/>
      </c>
      <c r="R85" s="1" t="str">
        <f t="shared" si="8"/>
        <v/>
      </c>
      <c r="S85" s="1" t="str">
        <f t="shared" si="6"/>
        <v xml:space="preserve">    </v>
      </c>
      <c r="T85" s="1" t="str">
        <f t="shared" si="10"/>
        <v xml:space="preserve">    </v>
      </c>
    </row>
    <row r="86" spans="1:20" ht="15" customHeight="1">
      <c r="A86" s="25" t="str">
        <f t="shared" si="11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9"/>
        <v/>
      </c>
      <c r="R86" s="1" t="str">
        <f t="shared" si="8"/>
        <v/>
      </c>
      <c r="S86" s="1" t="str">
        <f t="shared" si="6"/>
        <v xml:space="preserve">    </v>
      </c>
      <c r="T86" s="1" t="str">
        <f t="shared" si="10"/>
        <v xml:space="preserve">    </v>
      </c>
    </row>
    <row r="87" spans="1:20" ht="15" customHeight="1">
      <c r="A87" s="25" t="str">
        <f t="shared" si="11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9"/>
        <v/>
      </c>
      <c r="R87" s="1" t="str">
        <f t="shared" si="8"/>
        <v/>
      </c>
      <c r="S87" s="1" t="str">
        <f t="shared" si="6"/>
        <v xml:space="preserve">    </v>
      </c>
      <c r="T87" s="1" t="str">
        <f t="shared" si="10"/>
        <v xml:space="preserve">    </v>
      </c>
    </row>
    <row r="88" spans="1:20" ht="15" customHeight="1">
      <c r="A88" s="25" t="str">
        <f t="shared" si="11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9"/>
        <v/>
      </c>
      <c r="R88" s="1" t="str">
        <f t="shared" si="8"/>
        <v/>
      </c>
      <c r="S88" s="1" t="str">
        <f t="shared" si="6"/>
        <v xml:space="preserve">    </v>
      </c>
      <c r="T88" s="1" t="str">
        <f t="shared" si="10"/>
        <v xml:space="preserve">    </v>
      </c>
    </row>
    <row r="89" spans="1:20" ht="15" customHeight="1">
      <c r="A89" s="25" t="str">
        <f t="shared" si="11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9"/>
        <v/>
      </c>
      <c r="R89" s="1" t="str">
        <f t="shared" si="8"/>
        <v/>
      </c>
      <c r="S89" s="1" t="str">
        <f t="shared" si="6"/>
        <v xml:space="preserve">    </v>
      </c>
      <c r="T89" s="1" t="str">
        <f t="shared" si="10"/>
        <v xml:space="preserve">    </v>
      </c>
    </row>
    <row r="90" spans="1:20" ht="15" customHeight="1">
      <c r="A90" s="25" t="str">
        <f t="shared" si="11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9"/>
        <v/>
      </c>
      <c r="R90" s="1" t="str">
        <f t="shared" si="8"/>
        <v/>
      </c>
      <c r="S90" s="1" t="str">
        <f t="shared" si="6"/>
        <v xml:space="preserve">    </v>
      </c>
      <c r="T90" s="1" t="str">
        <f t="shared" si="10"/>
        <v xml:space="preserve">    </v>
      </c>
    </row>
    <row r="91" spans="1:20" ht="15" customHeight="1">
      <c r="A91" s="25" t="str">
        <f t="shared" si="11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9"/>
        <v/>
      </c>
      <c r="R91" s="1" t="str">
        <f t="shared" si="8"/>
        <v/>
      </c>
      <c r="S91" s="1" t="str">
        <f t="shared" si="6"/>
        <v xml:space="preserve">    </v>
      </c>
      <c r="T91" s="1" t="str">
        <f t="shared" si="10"/>
        <v xml:space="preserve">    </v>
      </c>
    </row>
    <row r="92" spans="1:20" ht="15" customHeight="1">
      <c r="A92" s="25" t="str">
        <f t="shared" si="11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9"/>
        <v/>
      </c>
      <c r="R92" s="1" t="str">
        <f t="shared" si="8"/>
        <v/>
      </c>
      <c r="S92" s="1" t="str">
        <f t="shared" si="6"/>
        <v xml:space="preserve">    </v>
      </c>
      <c r="T92" s="1" t="str">
        <f t="shared" si="10"/>
        <v xml:space="preserve">    </v>
      </c>
    </row>
    <row r="93" spans="1:20" ht="15" customHeight="1">
      <c r="A93" s="25" t="str">
        <f t="shared" si="11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9"/>
        <v/>
      </c>
      <c r="R93" s="1" t="str">
        <f t="shared" si="8"/>
        <v/>
      </c>
      <c r="S93" s="1" t="str">
        <f t="shared" si="6"/>
        <v xml:space="preserve">    </v>
      </c>
      <c r="T93" s="1" t="str">
        <f t="shared" si="10"/>
        <v xml:space="preserve">    </v>
      </c>
    </row>
    <row r="94" spans="1:20" ht="15" customHeight="1">
      <c r="A94" s="25" t="str">
        <f t="shared" si="11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9"/>
        <v/>
      </c>
      <c r="R94" s="1" t="str">
        <f t="shared" si="8"/>
        <v/>
      </c>
      <c r="S94" s="1" t="str">
        <f t="shared" si="6"/>
        <v xml:space="preserve">    </v>
      </c>
      <c r="T94" s="1" t="str">
        <f t="shared" si="10"/>
        <v xml:space="preserve">    </v>
      </c>
    </row>
    <row r="95" spans="1:20" ht="15" customHeight="1">
      <c r="A95" s="25" t="str">
        <f t="shared" si="11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9"/>
        <v/>
      </c>
      <c r="R95" s="1" t="str">
        <f t="shared" si="8"/>
        <v/>
      </c>
      <c r="S95" s="1" t="str">
        <f t="shared" si="6"/>
        <v xml:space="preserve">    </v>
      </c>
      <c r="T95" s="1" t="str">
        <f t="shared" si="10"/>
        <v xml:space="preserve">    </v>
      </c>
    </row>
    <row r="96" spans="1:20" ht="15" customHeight="1">
      <c r="A96" s="25" t="str">
        <f t="shared" si="11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8"/>
        <v/>
      </c>
      <c r="S96" s="1" t="str">
        <f t="shared" si="6"/>
        <v xml:space="preserve">    </v>
      </c>
      <c r="T96" s="1" t="str">
        <f t="shared" si="10"/>
        <v xml:space="preserve">    </v>
      </c>
    </row>
    <row r="97" spans="1:20" ht="15" customHeight="1">
      <c r="A97" s="25" t="str">
        <f t="shared" si="11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8"/>
        <v/>
      </c>
      <c r="S97" s="1" t="str">
        <f t="shared" si="6"/>
        <v xml:space="preserve">    </v>
      </c>
      <c r="T97" s="1" t="str">
        <f t="shared" si="10"/>
        <v xml:space="preserve">    </v>
      </c>
    </row>
    <row r="98" spans="1:20" ht="15" customHeight="1">
      <c r="A98" s="25" t="str">
        <f t="shared" si="11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8"/>
        <v/>
      </c>
      <c r="S98" s="1" t="str">
        <f t="shared" si="6"/>
        <v xml:space="preserve">    </v>
      </c>
      <c r="T98" s="1" t="str">
        <f t="shared" si="10"/>
        <v xml:space="preserve">    </v>
      </c>
    </row>
    <row r="99" spans="1:20" ht="15" customHeight="1">
      <c r="A99" s="25" t="str">
        <f t="shared" si="11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8"/>
        <v/>
      </c>
      <c r="S99" s="1" t="str">
        <f t="shared" si="6"/>
        <v xml:space="preserve">    </v>
      </c>
      <c r="T99" s="1" t="str">
        <f t="shared" si="10"/>
        <v xml:space="preserve">    </v>
      </c>
    </row>
    <row r="100" spans="1:20" ht="15" customHeight="1">
      <c r="A100" s="25" t="str">
        <f t="shared" si="11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8"/>
        <v/>
      </c>
      <c r="S100" s="1" t="str">
        <f t="shared" si="6"/>
        <v xml:space="preserve">    </v>
      </c>
      <c r="T100" s="1" t="str">
        <f t="shared" si="10"/>
        <v xml:space="preserve">    </v>
      </c>
    </row>
    <row r="101" spans="1:20" ht="15" customHeight="1">
      <c r="A101" s="25" t="str">
        <f t="shared" si="11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8"/>
        <v/>
      </c>
      <c r="S101" s="1" t="str">
        <f t="shared" si="6"/>
        <v xml:space="preserve">    </v>
      </c>
      <c r="T101" s="1" t="str">
        <f t="shared" si="10"/>
        <v xml:space="preserve">    </v>
      </c>
    </row>
    <row r="102" spans="1:20" ht="15" customHeight="1">
      <c r="A102" s="25" t="str">
        <f t="shared" si="11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8"/>
        <v/>
      </c>
      <c r="S102" s="1" t="str">
        <f t="shared" si="6"/>
        <v xml:space="preserve">    </v>
      </c>
      <c r="T102" s="1" t="str">
        <f t="shared" si="10"/>
        <v xml:space="preserve">    </v>
      </c>
    </row>
    <row r="103" spans="1:20" ht="15" customHeight="1">
      <c r="A103" s="25" t="str">
        <f t="shared" si="11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8"/>
        <v/>
      </c>
      <c r="S103" s="1" t="str">
        <f t="shared" si="6"/>
        <v xml:space="preserve">    </v>
      </c>
      <c r="T103" s="1" t="str">
        <f t="shared" si="10"/>
        <v xml:space="preserve">    </v>
      </c>
    </row>
    <row r="104" spans="1:20" ht="15" customHeight="1">
      <c r="A104" s="25" t="str">
        <f t="shared" si="11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8"/>
        <v/>
      </c>
      <c r="S104" s="1" t="str">
        <f t="shared" si="6"/>
        <v xml:space="preserve">    </v>
      </c>
      <c r="T104" s="1" t="str">
        <f t="shared" si="10"/>
        <v xml:space="preserve">    </v>
      </c>
    </row>
    <row r="105" spans="1:20" ht="15" customHeight="1">
      <c r="A105" s="25" t="str">
        <f t="shared" si="11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8"/>
        <v/>
      </c>
      <c r="S105" s="1" t="str">
        <f t="shared" si="6"/>
        <v xml:space="preserve">    </v>
      </c>
      <c r="T105" s="1" t="str">
        <f t="shared" si="10"/>
        <v xml:space="preserve">    </v>
      </c>
    </row>
    <row r="106" spans="1:20" ht="15" customHeight="1">
      <c r="A106" s="25" t="str">
        <f t="shared" si="11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8"/>
        <v/>
      </c>
      <c r="S106" s="1" t="str">
        <f t="shared" si="6"/>
        <v xml:space="preserve">    </v>
      </c>
      <c r="T106" s="1" t="str">
        <f t="shared" si="10"/>
        <v xml:space="preserve">    </v>
      </c>
    </row>
    <row r="107" spans="1:20" ht="15" customHeight="1">
      <c r="A107" s="25" t="str">
        <f t="shared" si="11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8"/>
        <v/>
      </c>
      <c r="S107" s="1" t="str">
        <f t="shared" si="6"/>
        <v xml:space="preserve">    </v>
      </c>
      <c r="T107" s="1" t="str">
        <f t="shared" si="10"/>
        <v xml:space="preserve">    </v>
      </c>
    </row>
    <row r="108" spans="1:20" ht="15" customHeight="1">
      <c r="A108" s="25" t="str">
        <f t="shared" si="11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8"/>
        <v/>
      </c>
      <c r="S108" s="1" t="str">
        <f t="shared" si="6"/>
        <v xml:space="preserve">    </v>
      </c>
      <c r="T108" s="1" t="str">
        <f t="shared" si="10"/>
        <v xml:space="preserve">    </v>
      </c>
    </row>
    <row r="109" spans="1:20" ht="15" customHeight="1">
      <c r="A109" s="25" t="str">
        <f t="shared" si="11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8"/>
        <v/>
      </c>
      <c r="S109" s="1" t="str">
        <f t="shared" ref="S109:S334" si="12">""&amp;L112&amp;"  "&amp;M112&amp;"  "&amp;N112&amp;""</f>
        <v xml:space="preserve">    </v>
      </c>
      <c r="T109" s="1" t="str">
        <f t="shared" si="10"/>
        <v xml:space="preserve">    </v>
      </c>
    </row>
    <row r="110" spans="1:20" ht="15" customHeight="1">
      <c r="A110" s="25" t="str">
        <f t="shared" si="11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8"/>
        <v/>
      </c>
      <c r="S110" s="1" t="str">
        <f t="shared" si="12"/>
        <v xml:space="preserve">    </v>
      </c>
      <c r="T110" s="1" t="str">
        <f t="shared" si="10"/>
        <v xml:space="preserve">    </v>
      </c>
    </row>
    <row r="111" spans="1:20" ht="15" customHeight="1">
      <c r="A111" s="25" t="str">
        <f t="shared" si="11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8"/>
        <v/>
      </c>
      <c r="S111" s="1" t="str">
        <f t="shared" si="12"/>
        <v xml:space="preserve">    </v>
      </c>
      <c r="T111" s="1" t="str">
        <f t="shared" si="10"/>
        <v xml:space="preserve">    </v>
      </c>
    </row>
    <row r="112" spans="1:20" ht="15" customHeight="1">
      <c r="A112" s="25" t="str">
        <f t="shared" si="11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8"/>
        <v/>
      </c>
      <c r="S112" s="1" t="str">
        <f t="shared" si="12"/>
        <v xml:space="preserve">    </v>
      </c>
      <c r="T112" s="1" t="str">
        <f t="shared" si="10"/>
        <v xml:space="preserve">    </v>
      </c>
    </row>
    <row r="113" spans="1:20" ht="15" customHeight="1">
      <c r="A113" s="25" t="str">
        <f t="shared" si="11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8"/>
        <v/>
      </c>
      <c r="S113" s="1" t="str">
        <f t="shared" si="12"/>
        <v xml:space="preserve">    </v>
      </c>
      <c r="T113" s="1" t="str">
        <f t="shared" si="10"/>
        <v xml:space="preserve">    </v>
      </c>
    </row>
    <row r="114" spans="1:20" ht="15" customHeight="1">
      <c r="A114" s="25" t="str">
        <f t="shared" si="11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8"/>
        <v/>
      </c>
      <c r="S114" s="1" t="str">
        <f t="shared" si="12"/>
        <v xml:space="preserve">    </v>
      </c>
      <c r="T114" s="1" t="str">
        <f t="shared" si="10"/>
        <v xml:space="preserve">    </v>
      </c>
    </row>
    <row r="115" spans="1:20" ht="15" customHeight="1">
      <c r="A115" s="25" t="str">
        <f t="shared" si="11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8"/>
        <v/>
      </c>
      <c r="S115" s="1" t="str">
        <f t="shared" si="12"/>
        <v xml:space="preserve">    </v>
      </c>
      <c r="T115" s="1" t="str">
        <f t="shared" si="10"/>
        <v xml:space="preserve">    </v>
      </c>
    </row>
    <row r="116" spans="1:20" ht="15" customHeight="1">
      <c r="A116" s="25" t="str">
        <f t="shared" si="11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8"/>
        <v/>
      </c>
      <c r="S116" s="1" t="str">
        <f t="shared" si="12"/>
        <v xml:space="preserve">    </v>
      </c>
      <c r="T116" s="1" t="str">
        <f t="shared" si="10"/>
        <v xml:space="preserve">    </v>
      </c>
    </row>
    <row r="117" spans="1:20" ht="15" customHeight="1">
      <c r="A117" s="25" t="str">
        <f t="shared" si="11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8"/>
        <v/>
      </c>
      <c r="S117" s="1" t="str">
        <f t="shared" si="12"/>
        <v xml:space="preserve">    </v>
      </c>
      <c r="T117" s="1" t="str">
        <f t="shared" si="10"/>
        <v xml:space="preserve">    </v>
      </c>
    </row>
    <row r="118" spans="1:20" ht="15" customHeight="1">
      <c r="A118" s="25" t="str">
        <f t="shared" si="11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8"/>
        <v/>
      </c>
      <c r="S118" s="1" t="str">
        <f t="shared" si="12"/>
        <v xml:space="preserve">    </v>
      </c>
      <c r="T118" s="1" t="str">
        <f t="shared" si="10"/>
        <v xml:space="preserve">    </v>
      </c>
    </row>
    <row r="119" spans="1:20" ht="15" customHeight="1">
      <c r="A119" s="25" t="str">
        <f t="shared" si="11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8"/>
        <v/>
      </c>
      <c r="S119" s="1" t="str">
        <f t="shared" si="12"/>
        <v xml:space="preserve">    </v>
      </c>
      <c r="T119" s="1" t="str">
        <f t="shared" si="10"/>
        <v xml:space="preserve">    </v>
      </c>
    </row>
    <row r="120" spans="1:20" ht="15" customHeight="1">
      <c r="A120" s="25" t="str">
        <f t="shared" si="11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8"/>
        <v/>
      </c>
      <c r="S120" s="1" t="str">
        <f t="shared" si="12"/>
        <v xml:space="preserve">    </v>
      </c>
      <c r="T120" s="1" t="str">
        <f t="shared" si="10"/>
        <v xml:space="preserve">    </v>
      </c>
    </row>
    <row r="121" spans="1:20" ht="15" customHeight="1">
      <c r="A121" s="25" t="str">
        <f t="shared" si="11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ref="R121:R344" si="13">A124</f>
        <v/>
      </c>
      <c r="S121" s="1" t="str">
        <f t="shared" si="12"/>
        <v xml:space="preserve">    </v>
      </c>
      <c r="T121" s="1" t="str">
        <f t="shared" si="10"/>
        <v xml:space="preserve">    </v>
      </c>
    </row>
    <row r="122" spans="1:20" ht="15" customHeight="1">
      <c r="A122" s="25" t="str">
        <f t="shared" si="11"/>
        <v/>
      </c>
      <c r="B122" s="5"/>
      <c r="C122" s="21"/>
      <c r="D122" s="21"/>
      <c r="E122" s="6"/>
      <c r="F122" s="7"/>
      <c r="G122" s="6"/>
      <c r="H122" s="6"/>
      <c r="I122" s="11"/>
      <c r="J122" s="11"/>
      <c r="K122" s="11"/>
      <c r="L122" s="12"/>
      <c r="M122" s="13"/>
      <c r="N122" s="14"/>
      <c r="O122" s="7"/>
      <c r="P122" s="11"/>
      <c r="Q122" s="63" t="str">
        <f t="shared" si="9"/>
        <v/>
      </c>
      <c r="R122" s="1" t="str">
        <f t="shared" si="13"/>
        <v/>
      </c>
      <c r="S122" s="1" t="str">
        <f t="shared" si="12"/>
        <v xml:space="preserve">    </v>
      </c>
      <c r="T122" s="1" t="str">
        <f t="shared" si="10"/>
        <v xml:space="preserve">    </v>
      </c>
    </row>
    <row r="123" spans="1:20" ht="15" customHeight="1">
      <c r="A123" s="25" t="str">
        <f t="shared" si="11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13"/>
        <v/>
      </c>
      <c r="S123" s="1" t="str">
        <f t="shared" si="12"/>
        <v xml:space="preserve">    </v>
      </c>
      <c r="T123" s="1" t="str">
        <f t="shared" si="10"/>
        <v xml:space="preserve">    </v>
      </c>
    </row>
    <row r="124" spans="1:20" ht="15" customHeight="1">
      <c r="A124" s="25" t="str">
        <f t="shared" si="11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13"/>
        <v/>
      </c>
      <c r="S124" s="1" t="str">
        <f t="shared" si="12"/>
        <v xml:space="preserve">    </v>
      </c>
      <c r="T124" s="1" t="str">
        <f t="shared" si="10"/>
        <v xml:space="preserve">    </v>
      </c>
    </row>
    <row r="125" spans="1:20" ht="15" customHeight="1">
      <c r="A125" s="25" t="str">
        <f t="shared" si="11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13"/>
        <v/>
      </c>
      <c r="S125" s="1" t="str">
        <f t="shared" si="12"/>
        <v xml:space="preserve">    </v>
      </c>
      <c r="T125" s="1" t="str">
        <f t="shared" si="10"/>
        <v xml:space="preserve">    </v>
      </c>
    </row>
    <row r="126" spans="1:20" ht="15" customHeight="1">
      <c r="A126" s="25" t="str">
        <f t="shared" si="11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9"/>
        <v/>
      </c>
      <c r="R126" s="1" t="str">
        <f t="shared" si="13"/>
        <v/>
      </c>
      <c r="S126" s="1" t="str">
        <f t="shared" si="12"/>
        <v xml:space="preserve">    </v>
      </c>
      <c r="T126" s="1" t="str">
        <f t="shared" si="10"/>
        <v xml:space="preserve">    </v>
      </c>
    </row>
    <row r="127" spans="1:20" ht="15" customHeight="1">
      <c r="A127" s="25" t="str">
        <f t="shared" si="11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13"/>
        <v/>
      </c>
      <c r="S127" s="1" t="str">
        <f t="shared" si="12"/>
        <v xml:space="preserve">    </v>
      </c>
      <c r="T127" s="1" t="str">
        <f t="shared" si="10"/>
        <v xml:space="preserve">    </v>
      </c>
    </row>
    <row r="128" spans="1:20" ht="15" customHeight="1">
      <c r="A128" s="25" t="str">
        <f t="shared" si="11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13"/>
        <v/>
      </c>
      <c r="S128" s="1" t="str">
        <f t="shared" si="12"/>
        <v xml:space="preserve">    </v>
      </c>
      <c r="T128" s="1" t="str">
        <f t="shared" si="10"/>
        <v xml:space="preserve">    </v>
      </c>
    </row>
    <row r="129" spans="1:20" ht="15" customHeight="1">
      <c r="A129" s="25" t="str">
        <f t="shared" si="11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13"/>
        <v/>
      </c>
      <c r="S129" s="1" t="str">
        <f t="shared" si="12"/>
        <v xml:space="preserve">    </v>
      </c>
      <c r="T129" s="1" t="str">
        <f t="shared" si="10"/>
        <v xml:space="preserve">    </v>
      </c>
    </row>
    <row r="130" spans="1:20" ht="15" customHeight="1">
      <c r="A130" s="25" t="str">
        <f t="shared" si="11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13"/>
        <v/>
      </c>
      <c r="S130" s="1" t="str">
        <f t="shared" si="12"/>
        <v xml:space="preserve">    </v>
      </c>
      <c r="T130" s="1" t="str">
        <f t="shared" si="10"/>
        <v xml:space="preserve">    </v>
      </c>
    </row>
    <row r="131" spans="1:20" ht="15" customHeight="1">
      <c r="A131" s="25" t="str">
        <f t="shared" si="11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13"/>
        <v/>
      </c>
      <c r="S131" s="1" t="str">
        <f t="shared" si="12"/>
        <v xml:space="preserve">    </v>
      </c>
      <c r="T131" s="1" t="str">
        <f t="shared" si="10"/>
        <v xml:space="preserve">    </v>
      </c>
    </row>
    <row r="132" spans="1:20" ht="15" customHeight="1">
      <c r="A132" s="25" t="str">
        <f t="shared" si="11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13"/>
        <v/>
      </c>
      <c r="S132" s="1" t="str">
        <f t="shared" si="12"/>
        <v xml:space="preserve">    </v>
      </c>
      <c r="T132" s="1" t="str">
        <f t="shared" si="10"/>
        <v xml:space="preserve">    </v>
      </c>
    </row>
    <row r="133" spans="1:20" ht="15" customHeight="1">
      <c r="A133" s="25" t="str">
        <f t="shared" si="11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13"/>
        <v/>
      </c>
      <c r="S133" s="1" t="str">
        <f t="shared" si="12"/>
        <v xml:space="preserve">    </v>
      </c>
      <c r="T133" s="1" t="str">
        <f t="shared" si="10"/>
        <v xml:space="preserve">    </v>
      </c>
    </row>
    <row r="134" spans="1:20" ht="15" customHeight="1">
      <c r="A134" s="25" t="str">
        <f t="shared" si="11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13"/>
        <v/>
      </c>
      <c r="S134" s="1" t="str">
        <f t="shared" si="12"/>
        <v xml:space="preserve">    </v>
      </c>
      <c r="T134" s="1" t="str">
        <f t="shared" si="10"/>
        <v xml:space="preserve">    </v>
      </c>
    </row>
    <row r="135" spans="1:20" ht="15" customHeight="1">
      <c r="A135" s="25" t="str">
        <f t="shared" si="11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4">IF(P135="","",VLOOKUP(P135,$Z$7:$AA$68,2,FALSE))</f>
        <v/>
      </c>
      <c r="R135" s="1" t="str">
        <f t="shared" si="13"/>
        <v/>
      </c>
      <c r="S135" s="1" t="str">
        <f t="shared" si="12"/>
        <v xml:space="preserve">    </v>
      </c>
      <c r="T135" s="1" t="str">
        <f t="shared" si="10"/>
        <v xml:space="preserve">    </v>
      </c>
    </row>
    <row r="136" spans="1:20" ht="15" customHeight="1">
      <c r="A136" s="25" t="str">
        <f t="shared" si="11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4"/>
        <v/>
      </c>
      <c r="R136" s="1" t="str">
        <f t="shared" si="13"/>
        <v/>
      </c>
      <c r="S136" s="1" t="str">
        <f t="shared" si="12"/>
        <v xml:space="preserve">    </v>
      </c>
      <c r="T136" s="1" t="str">
        <f t="shared" si="10"/>
        <v xml:space="preserve">    </v>
      </c>
    </row>
    <row r="137" spans="1:20" ht="15" customHeight="1">
      <c r="A137" s="25" t="str">
        <f t="shared" si="11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4"/>
        <v/>
      </c>
      <c r="R137" s="1" t="str">
        <f t="shared" si="13"/>
        <v/>
      </c>
      <c r="S137" s="1" t="str">
        <f t="shared" si="12"/>
        <v xml:space="preserve">    </v>
      </c>
      <c r="T137" s="1" t="str">
        <f t="shared" si="10"/>
        <v xml:space="preserve">    </v>
      </c>
    </row>
    <row r="138" spans="1:20" ht="15" customHeight="1">
      <c r="A138" s="25" t="str">
        <f t="shared" si="11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4"/>
        <v/>
      </c>
      <c r="R138" s="1" t="str">
        <f t="shared" si="13"/>
        <v/>
      </c>
      <c r="S138" s="1" t="str">
        <f t="shared" si="12"/>
        <v xml:space="preserve">    </v>
      </c>
      <c r="T138" s="1" t="str">
        <f t="shared" si="10"/>
        <v xml:space="preserve">    </v>
      </c>
    </row>
    <row r="139" spans="1:20" ht="15" customHeight="1">
      <c r="A139" s="25" t="str">
        <f t="shared" ref="A139:A364" si="15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4"/>
        <v/>
      </c>
      <c r="R139" s="1" t="str">
        <f t="shared" si="13"/>
        <v/>
      </c>
      <c r="S139" s="1" t="str">
        <f t="shared" si="12"/>
        <v xml:space="preserve">    </v>
      </c>
      <c r="T139" s="1" t="str">
        <f t="shared" si="10"/>
        <v xml:space="preserve">    </v>
      </c>
    </row>
    <row r="140" spans="1:20" ht="15" customHeight="1">
      <c r="A140" s="25" t="str">
        <f t="shared" si="15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4"/>
        <v/>
      </c>
      <c r="R140" s="1" t="str">
        <f t="shared" si="13"/>
        <v/>
      </c>
      <c r="S140" s="1" t="str">
        <f t="shared" si="12"/>
        <v xml:space="preserve">    </v>
      </c>
      <c r="T140" s="1" t="str">
        <f t="shared" si="10"/>
        <v xml:space="preserve">    </v>
      </c>
    </row>
    <row r="141" spans="1:20" ht="15" customHeight="1">
      <c r="A141" s="25" t="str">
        <f t="shared" si="15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4"/>
        <v/>
      </c>
      <c r="R141" s="1" t="str">
        <f t="shared" si="13"/>
        <v/>
      </c>
      <c r="S141" s="1" t="str">
        <f t="shared" si="12"/>
        <v xml:space="preserve">    </v>
      </c>
      <c r="T141" s="1" t="str">
        <f t="shared" si="10"/>
        <v xml:space="preserve">    </v>
      </c>
    </row>
    <row r="142" spans="1:20" ht="15" customHeight="1">
      <c r="A142" s="25" t="str">
        <f t="shared" si="15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4"/>
        <v/>
      </c>
      <c r="R142" s="1" t="str">
        <f t="shared" si="13"/>
        <v/>
      </c>
      <c r="S142" s="1" t="str">
        <f t="shared" si="12"/>
        <v xml:space="preserve">    </v>
      </c>
      <c r="T142" s="1" t="str">
        <f t="shared" si="10"/>
        <v xml:space="preserve">    </v>
      </c>
    </row>
    <row r="143" spans="1:20" ht="15" customHeight="1">
      <c r="A143" s="25" t="str">
        <f t="shared" si="15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4"/>
        <v/>
      </c>
      <c r="R143" s="1" t="str">
        <f t="shared" si="13"/>
        <v/>
      </c>
      <c r="S143" s="1" t="str">
        <f t="shared" si="12"/>
        <v xml:space="preserve">    </v>
      </c>
      <c r="T143" s="1" t="str">
        <f t="shared" si="10"/>
        <v xml:space="preserve">    </v>
      </c>
    </row>
    <row r="144" spans="1:20" ht="15" customHeight="1">
      <c r="A144" s="25" t="str">
        <f t="shared" si="15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4"/>
        <v/>
      </c>
      <c r="R144" s="1" t="str">
        <f t="shared" si="13"/>
        <v/>
      </c>
      <c r="S144" s="1" t="str">
        <f t="shared" si="12"/>
        <v xml:space="preserve">    </v>
      </c>
      <c r="T144" s="1" t="str">
        <f t="shared" si="10"/>
        <v xml:space="preserve">    </v>
      </c>
    </row>
    <row r="145" spans="1:20" ht="15" customHeight="1">
      <c r="A145" s="25" t="str">
        <f t="shared" si="15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4"/>
        <v/>
      </c>
      <c r="R145" s="1" t="str">
        <f t="shared" si="13"/>
        <v/>
      </c>
      <c r="S145" s="1" t="str">
        <f t="shared" si="12"/>
        <v xml:space="preserve">    </v>
      </c>
      <c r="T145" s="1" t="str">
        <f t="shared" si="10"/>
        <v xml:space="preserve">    </v>
      </c>
    </row>
    <row r="146" spans="1:20" ht="15" customHeight="1">
      <c r="A146" s="25" t="str">
        <f t="shared" si="15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4"/>
        <v/>
      </c>
      <c r="R146" s="1" t="str">
        <f t="shared" si="13"/>
        <v/>
      </c>
      <c r="S146" s="1" t="str">
        <f t="shared" si="12"/>
        <v xml:space="preserve">    </v>
      </c>
      <c r="T146" s="1" t="str">
        <f t="shared" si="10"/>
        <v xml:space="preserve">    </v>
      </c>
    </row>
    <row r="147" spans="1:20" ht="15" customHeight="1">
      <c r="A147" s="25" t="str">
        <f t="shared" si="15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4"/>
        <v/>
      </c>
      <c r="R147" s="1" t="str">
        <f t="shared" si="13"/>
        <v/>
      </c>
      <c r="S147" s="1" t="str">
        <f t="shared" si="12"/>
        <v xml:space="preserve">    </v>
      </c>
      <c r="T147" s="1" t="str">
        <f t="shared" si="10"/>
        <v xml:space="preserve">    </v>
      </c>
    </row>
    <row r="148" spans="1:20" ht="15" customHeight="1">
      <c r="A148" s="25" t="str">
        <f t="shared" si="15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4"/>
        <v/>
      </c>
      <c r="R148" s="1" t="str">
        <f t="shared" si="13"/>
        <v/>
      </c>
      <c r="S148" s="1" t="str">
        <f t="shared" si="12"/>
        <v xml:space="preserve">    </v>
      </c>
      <c r="T148" s="1" t="str">
        <f t="shared" si="10"/>
        <v xml:space="preserve">    </v>
      </c>
    </row>
    <row r="149" spans="1:20" ht="15" customHeight="1">
      <c r="A149" s="25" t="str">
        <f t="shared" si="15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4"/>
        <v/>
      </c>
      <c r="R149" s="1" t="str">
        <f t="shared" si="13"/>
        <v/>
      </c>
      <c r="S149" s="1" t="str">
        <f t="shared" si="12"/>
        <v xml:space="preserve">    </v>
      </c>
      <c r="T149" s="1" t="str">
        <f t="shared" si="10"/>
        <v xml:space="preserve">    </v>
      </c>
    </row>
    <row r="150" spans="1:20" ht="15" customHeight="1">
      <c r="A150" s="25" t="str">
        <f t="shared" si="15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4"/>
        <v/>
      </c>
      <c r="R150" s="1" t="str">
        <f t="shared" si="13"/>
        <v/>
      </c>
      <c r="S150" s="1" t="str">
        <f t="shared" si="12"/>
        <v xml:space="preserve">    </v>
      </c>
      <c r="T150" s="1" t="str">
        <f t="shared" si="10"/>
        <v xml:space="preserve">    </v>
      </c>
    </row>
    <row r="151" spans="1:20" ht="15" customHeight="1">
      <c r="A151" s="25" t="str">
        <f t="shared" si="15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4"/>
        <v/>
      </c>
      <c r="R151" s="1" t="str">
        <f t="shared" si="13"/>
        <v/>
      </c>
      <c r="S151" s="1" t="str">
        <f t="shared" si="12"/>
        <v xml:space="preserve">    </v>
      </c>
      <c r="T151" s="1" t="str">
        <f t="shared" si="10"/>
        <v xml:space="preserve">    </v>
      </c>
    </row>
    <row r="152" spans="1:20" ht="15" customHeight="1">
      <c r="A152" s="25" t="str">
        <f t="shared" si="15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4"/>
        <v/>
      </c>
      <c r="R152" s="1" t="str">
        <f t="shared" si="13"/>
        <v/>
      </c>
      <c r="S152" s="1" t="str">
        <f t="shared" si="12"/>
        <v xml:space="preserve">    </v>
      </c>
      <c r="T152" s="1" t="str">
        <f t="shared" si="10"/>
        <v xml:space="preserve">    </v>
      </c>
    </row>
    <row r="153" spans="1:20" ht="15" customHeight="1">
      <c r="A153" s="25" t="str">
        <f t="shared" si="15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4"/>
        <v/>
      </c>
      <c r="R153" s="1" t="str">
        <f t="shared" si="13"/>
        <v/>
      </c>
      <c r="S153" s="1" t="str">
        <f t="shared" si="12"/>
        <v xml:space="preserve">    </v>
      </c>
      <c r="T153" s="1" t="str">
        <f t="shared" si="10"/>
        <v xml:space="preserve">    </v>
      </c>
    </row>
    <row r="154" spans="1:20" ht="15" customHeight="1">
      <c r="A154" s="25" t="str">
        <f t="shared" si="15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4"/>
        <v/>
      </c>
      <c r="R154" s="1" t="str">
        <f t="shared" si="13"/>
        <v/>
      </c>
      <c r="S154" s="1" t="str">
        <f t="shared" si="12"/>
        <v xml:space="preserve">    </v>
      </c>
      <c r="T154" s="1" t="str">
        <f t="shared" si="10"/>
        <v xml:space="preserve">    </v>
      </c>
    </row>
    <row r="155" spans="1:20" ht="15" customHeight="1">
      <c r="A155" s="25" t="str">
        <f t="shared" si="15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4"/>
        <v/>
      </c>
      <c r="R155" s="1" t="str">
        <f t="shared" si="13"/>
        <v/>
      </c>
      <c r="S155" s="1" t="str">
        <f t="shared" si="12"/>
        <v xml:space="preserve">    </v>
      </c>
      <c r="T155" s="1" t="str">
        <f t="shared" si="10"/>
        <v xml:space="preserve">    </v>
      </c>
    </row>
    <row r="156" spans="1:20" ht="15" customHeight="1">
      <c r="A156" s="25" t="str">
        <f t="shared" si="15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4"/>
        <v/>
      </c>
      <c r="R156" s="1" t="str">
        <f t="shared" si="13"/>
        <v/>
      </c>
      <c r="S156" s="1" t="str">
        <f t="shared" si="12"/>
        <v xml:space="preserve">    </v>
      </c>
      <c r="T156" s="1" t="str">
        <f t="shared" si="10"/>
        <v xml:space="preserve">    </v>
      </c>
    </row>
    <row r="157" spans="1:20" ht="15" customHeight="1">
      <c r="A157" s="25" t="str">
        <f t="shared" si="15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4"/>
        <v/>
      </c>
      <c r="R157" s="1" t="str">
        <f t="shared" si="13"/>
        <v/>
      </c>
      <c r="S157" s="1" t="str">
        <f t="shared" si="12"/>
        <v xml:space="preserve">    </v>
      </c>
      <c r="T157" s="1" t="str">
        <f t="shared" si="10"/>
        <v xml:space="preserve">    </v>
      </c>
    </row>
    <row r="158" spans="1:20" ht="15" customHeight="1">
      <c r="A158" s="25" t="str">
        <f t="shared" si="15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4"/>
        <v/>
      </c>
      <c r="R158" s="1" t="str">
        <f t="shared" si="13"/>
        <v/>
      </c>
      <c r="S158" s="1" t="str">
        <f t="shared" si="12"/>
        <v xml:space="preserve">    </v>
      </c>
      <c r="T158" s="1" t="str">
        <f t="shared" si="10"/>
        <v xml:space="preserve">    </v>
      </c>
    </row>
    <row r="159" spans="1:20" ht="15" customHeight="1">
      <c r="A159" s="25" t="str">
        <f t="shared" si="15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4"/>
        <v/>
      </c>
      <c r="R159" s="1" t="str">
        <f t="shared" si="13"/>
        <v/>
      </c>
      <c r="S159" s="1" t="str">
        <f t="shared" si="12"/>
        <v xml:space="preserve">    </v>
      </c>
      <c r="T159" s="1" t="str">
        <f t="shared" si="10"/>
        <v xml:space="preserve">    </v>
      </c>
    </row>
    <row r="160" spans="1:20" ht="15" customHeight="1">
      <c r="A160" s="25" t="str">
        <f t="shared" si="15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4"/>
        <v/>
      </c>
      <c r="R160" s="1" t="str">
        <f t="shared" si="13"/>
        <v/>
      </c>
      <c r="S160" s="1" t="str">
        <f t="shared" si="12"/>
        <v xml:space="preserve">    </v>
      </c>
      <c r="T160" s="1" t="str">
        <f t="shared" si="10"/>
        <v xml:space="preserve">    </v>
      </c>
    </row>
    <row r="161" spans="1:20" ht="15" customHeight="1">
      <c r="A161" s="25" t="str">
        <f t="shared" si="15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4"/>
        <v/>
      </c>
      <c r="R161" s="1" t="str">
        <f t="shared" si="13"/>
        <v/>
      </c>
      <c r="S161" s="1" t="str">
        <f t="shared" si="12"/>
        <v xml:space="preserve">    </v>
      </c>
      <c r="T161" s="1" t="str">
        <f t="shared" si="10"/>
        <v xml:space="preserve">    </v>
      </c>
    </row>
    <row r="162" spans="1:20" ht="15" customHeight="1">
      <c r="A162" s="25" t="str">
        <f t="shared" si="15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4"/>
        <v/>
      </c>
      <c r="R162" s="1" t="str">
        <f t="shared" si="13"/>
        <v/>
      </c>
      <c r="S162" s="1" t="str">
        <f t="shared" si="12"/>
        <v xml:space="preserve">    </v>
      </c>
      <c r="T162" s="1" t="str">
        <f t="shared" si="10"/>
        <v xml:space="preserve">    </v>
      </c>
    </row>
    <row r="163" spans="1:20" ht="15" customHeight="1">
      <c r="A163" s="25" t="str">
        <f t="shared" si="15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4"/>
        <v/>
      </c>
      <c r="R163" s="1" t="str">
        <f t="shared" si="13"/>
        <v/>
      </c>
      <c r="S163" s="1" t="str">
        <f t="shared" si="12"/>
        <v xml:space="preserve">    </v>
      </c>
      <c r="T163" s="1" t="str">
        <f t="shared" si="10"/>
        <v xml:space="preserve">    </v>
      </c>
    </row>
    <row r="164" spans="1:20" ht="15" customHeight="1">
      <c r="A164" s="25" t="str">
        <f t="shared" si="15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4"/>
        <v/>
      </c>
      <c r="R164" s="1" t="str">
        <f t="shared" si="13"/>
        <v/>
      </c>
      <c r="S164" s="1" t="str">
        <f t="shared" si="12"/>
        <v xml:space="preserve">    </v>
      </c>
      <c r="T164" s="1" t="str">
        <f t="shared" si="10"/>
        <v xml:space="preserve">    </v>
      </c>
    </row>
    <row r="165" spans="1:20" ht="15" customHeight="1">
      <c r="A165" s="25" t="str">
        <f t="shared" si="15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4"/>
        <v/>
      </c>
      <c r="R165" s="1" t="str">
        <f t="shared" si="13"/>
        <v/>
      </c>
      <c r="S165" s="1" t="str">
        <f t="shared" si="12"/>
        <v xml:space="preserve">    </v>
      </c>
      <c r="T165" s="1" t="str">
        <f t="shared" si="10"/>
        <v xml:space="preserve">    </v>
      </c>
    </row>
    <row r="166" spans="1:20" ht="15" customHeight="1">
      <c r="A166" s="25" t="str">
        <f t="shared" si="15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4"/>
        <v/>
      </c>
      <c r="R166" s="1" t="str">
        <f t="shared" si="13"/>
        <v/>
      </c>
      <c r="S166" s="1" t="str">
        <f t="shared" si="12"/>
        <v xml:space="preserve">    </v>
      </c>
      <c r="T166" s="1" t="str">
        <f t="shared" si="10"/>
        <v xml:space="preserve">    </v>
      </c>
    </row>
    <row r="167" spans="1:20" ht="15" customHeight="1">
      <c r="A167" s="25" t="str">
        <f t="shared" si="15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4"/>
        <v/>
      </c>
      <c r="R167" s="1" t="str">
        <f t="shared" si="13"/>
        <v/>
      </c>
      <c r="S167" s="1" t="str">
        <f t="shared" si="12"/>
        <v xml:space="preserve">    </v>
      </c>
      <c r="T167" s="1" t="str">
        <f t="shared" si="10"/>
        <v xml:space="preserve">    </v>
      </c>
    </row>
    <row r="168" spans="1:20" ht="15" customHeight="1">
      <c r="A168" s="25" t="str">
        <f t="shared" si="15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4"/>
        <v/>
      </c>
      <c r="R168" s="1" t="str">
        <f t="shared" si="13"/>
        <v/>
      </c>
      <c r="S168" s="1" t="str">
        <f t="shared" si="12"/>
        <v xml:space="preserve">    </v>
      </c>
      <c r="T168" s="1" t="str">
        <f t="shared" si="10"/>
        <v xml:space="preserve">    </v>
      </c>
    </row>
    <row r="169" spans="1:20" ht="15" customHeight="1">
      <c r="A169" s="25" t="str">
        <f t="shared" si="15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4"/>
        <v/>
      </c>
      <c r="R169" s="1" t="str">
        <f t="shared" si="13"/>
        <v/>
      </c>
      <c r="S169" s="1" t="str">
        <f t="shared" si="12"/>
        <v xml:space="preserve">    </v>
      </c>
      <c r="T169" s="1" t="str">
        <f t="shared" si="10"/>
        <v xml:space="preserve">    </v>
      </c>
    </row>
    <row r="170" spans="1:20" ht="15" customHeight="1">
      <c r="A170" s="25" t="str">
        <f t="shared" si="15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4"/>
        <v/>
      </c>
      <c r="R170" s="1" t="str">
        <f t="shared" si="13"/>
        <v/>
      </c>
      <c r="S170" s="1" t="str">
        <f t="shared" si="12"/>
        <v xml:space="preserve">    </v>
      </c>
      <c r="T170" s="1" t="str">
        <f t="shared" si="10"/>
        <v xml:space="preserve">    </v>
      </c>
    </row>
    <row r="171" spans="1:20" ht="15" customHeight="1">
      <c r="A171" s="25" t="str">
        <f t="shared" si="15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4"/>
        <v/>
      </c>
      <c r="R171" s="1" t="str">
        <f t="shared" si="13"/>
        <v/>
      </c>
      <c r="S171" s="1" t="str">
        <f t="shared" si="12"/>
        <v xml:space="preserve">    </v>
      </c>
      <c r="T171" s="1" t="str">
        <f t="shared" si="10"/>
        <v xml:space="preserve">    </v>
      </c>
    </row>
    <row r="172" spans="1:20" ht="15" customHeight="1">
      <c r="A172" s="25" t="str">
        <f t="shared" si="15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4"/>
        <v/>
      </c>
      <c r="R172" s="1" t="str">
        <f t="shared" si="13"/>
        <v/>
      </c>
      <c r="S172" s="1" t="str">
        <f t="shared" si="12"/>
        <v xml:space="preserve">    </v>
      </c>
      <c r="T172" s="1" t="str">
        <f t="shared" si="10"/>
        <v xml:space="preserve">    </v>
      </c>
    </row>
    <row r="173" spans="1:20" ht="15" customHeight="1">
      <c r="A173" s="25" t="str">
        <f t="shared" si="15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4"/>
        <v/>
      </c>
      <c r="R173" s="1" t="str">
        <f t="shared" si="13"/>
        <v/>
      </c>
      <c r="S173" s="1" t="str">
        <f t="shared" si="12"/>
        <v xml:space="preserve">    </v>
      </c>
      <c r="T173" s="1" t="str">
        <f t="shared" si="10"/>
        <v xml:space="preserve">    </v>
      </c>
    </row>
    <row r="174" spans="1:20" ht="15" customHeight="1">
      <c r="A174" s="25" t="str">
        <f t="shared" si="15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4"/>
        <v/>
      </c>
      <c r="R174" s="1" t="str">
        <f t="shared" si="13"/>
        <v/>
      </c>
      <c r="S174" s="1" t="str">
        <f t="shared" si="12"/>
        <v xml:space="preserve">    </v>
      </c>
      <c r="T174" s="1" t="str">
        <f t="shared" si="10"/>
        <v xml:space="preserve">    </v>
      </c>
    </row>
    <row r="175" spans="1:20" ht="15" customHeight="1">
      <c r="A175" s="25" t="str">
        <f t="shared" si="15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4"/>
        <v/>
      </c>
      <c r="R175" s="1" t="str">
        <f t="shared" si="13"/>
        <v/>
      </c>
      <c r="S175" s="1" t="str">
        <f t="shared" si="12"/>
        <v xml:space="preserve">    </v>
      </c>
      <c r="T175" s="1" t="str">
        <f t="shared" si="10"/>
        <v xml:space="preserve">    </v>
      </c>
    </row>
    <row r="176" spans="1:20" ht="15" customHeight="1">
      <c r="A176" s="25" t="str">
        <f t="shared" si="15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4"/>
        <v/>
      </c>
      <c r="R176" s="1" t="str">
        <f t="shared" si="13"/>
        <v/>
      </c>
      <c r="S176" s="1" t="str">
        <f t="shared" si="12"/>
        <v xml:space="preserve">    </v>
      </c>
      <c r="T176" s="1" t="str">
        <f t="shared" si="10"/>
        <v xml:space="preserve">    </v>
      </c>
    </row>
    <row r="177" spans="1:20" ht="15" customHeight="1">
      <c r="A177" s="25" t="str">
        <f t="shared" si="15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4"/>
        <v/>
      </c>
      <c r="R177" s="1" t="str">
        <f t="shared" si="13"/>
        <v/>
      </c>
      <c r="S177" s="1" t="str">
        <f t="shared" si="12"/>
        <v xml:space="preserve">    </v>
      </c>
      <c r="T177" s="1" t="str">
        <f t="shared" si="10"/>
        <v xml:space="preserve">    </v>
      </c>
    </row>
    <row r="178" spans="1:20" ht="15" customHeight="1">
      <c r="A178" s="25" t="str">
        <f t="shared" si="15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4"/>
        <v/>
      </c>
      <c r="R178" s="1" t="str">
        <f t="shared" si="13"/>
        <v/>
      </c>
      <c r="S178" s="1" t="str">
        <f t="shared" si="12"/>
        <v xml:space="preserve">    </v>
      </c>
      <c r="T178" s="1" t="str">
        <f t="shared" si="10"/>
        <v xml:space="preserve">    </v>
      </c>
    </row>
    <row r="179" spans="1:20" ht="15" customHeight="1">
      <c r="A179" s="25" t="str">
        <f t="shared" si="15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4"/>
        <v/>
      </c>
      <c r="R179" s="1" t="str">
        <f t="shared" si="13"/>
        <v/>
      </c>
      <c r="S179" s="1" t="str">
        <f t="shared" si="12"/>
        <v xml:space="preserve">    </v>
      </c>
      <c r="T179" s="1" t="str">
        <f t="shared" si="10"/>
        <v xml:space="preserve">    </v>
      </c>
    </row>
    <row r="180" spans="1:20" ht="15" customHeight="1">
      <c r="A180" s="25" t="str">
        <f t="shared" si="15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4"/>
        <v/>
      </c>
      <c r="R180" s="1" t="str">
        <f t="shared" si="13"/>
        <v/>
      </c>
      <c r="S180" s="1" t="str">
        <f t="shared" si="12"/>
        <v xml:space="preserve">    </v>
      </c>
      <c r="T180" s="1" t="str">
        <f t="shared" si="10"/>
        <v xml:space="preserve">    </v>
      </c>
    </row>
    <row r="181" spans="1:20" ht="15" customHeight="1">
      <c r="A181" s="25" t="str">
        <f t="shared" si="15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4"/>
        <v/>
      </c>
      <c r="R181" s="1" t="str">
        <f t="shared" si="13"/>
        <v/>
      </c>
      <c r="S181" s="1" t="str">
        <f t="shared" si="12"/>
        <v xml:space="preserve">    </v>
      </c>
      <c r="T181" s="1" t="str">
        <f t="shared" si="10"/>
        <v xml:space="preserve">    </v>
      </c>
    </row>
    <row r="182" spans="1:20" ht="15" customHeight="1">
      <c r="A182" s="25" t="str">
        <f t="shared" si="15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4"/>
        <v/>
      </c>
      <c r="R182" s="1" t="str">
        <f t="shared" si="13"/>
        <v/>
      </c>
      <c r="S182" s="1" t="str">
        <f t="shared" si="12"/>
        <v xml:space="preserve">    </v>
      </c>
      <c r="T182" s="1" t="str">
        <f t="shared" si="10"/>
        <v xml:space="preserve">    </v>
      </c>
    </row>
    <row r="183" spans="1:20" ht="15" customHeight="1">
      <c r="A183" s="25" t="str">
        <f t="shared" si="15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4"/>
        <v/>
      </c>
      <c r="R183" s="1" t="str">
        <f t="shared" si="13"/>
        <v/>
      </c>
      <c r="S183" s="1" t="str">
        <f t="shared" si="12"/>
        <v xml:space="preserve">    </v>
      </c>
      <c r="T183" s="1" t="str">
        <f t="shared" si="10"/>
        <v xml:space="preserve">    </v>
      </c>
    </row>
    <row r="184" spans="1:20" ht="15" customHeight="1">
      <c r="A184" s="25" t="str">
        <f t="shared" si="15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4"/>
        <v/>
      </c>
      <c r="R184" s="1" t="str">
        <f t="shared" si="13"/>
        <v/>
      </c>
      <c r="S184" s="1" t="str">
        <f t="shared" si="12"/>
        <v xml:space="preserve">    </v>
      </c>
      <c r="T184" s="1" t="str">
        <f t="shared" si="10"/>
        <v xml:space="preserve">    </v>
      </c>
    </row>
    <row r="185" spans="1:20" ht="15" customHeight="1">
      <c r="A185" s="25" t="str">
        <f t="shared" si="15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4"/>
        <v/>
      </c>
      <c r="R185" s="1" t="str">
        <f t="shared" si="13"/>
        <v/>
      </c>
      <c r="S185" s="1" t="str">
        <f t="shared" si="12"/>
        <v xml:space="preserve">    </v>
      </c>
      <c r="T185" s="1" t="str">
        <f t="shared" si="10"/>
        <v xml:space="preserve">    </v>
      </c>
    </row>
    <row r="186" spans="1:20" ht="15" customHeight="1">
      <c r="A186" s="25" t="str">
        <f t="shared" si="15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4"/>
        <v/>
      </c>
      <c r="R186" s="1" t="str">
        <f t="shared" si="13"/>
        <v/>
      </c>
      <c r="S186" s="1" t="str">
        <f t="shared" si="12"/>
        <v xml:space="preserve">    </v>
      </c>
      <c r="T186" s="1" t="str">
        <f t="shared" si="10"/>
        <v xml:space="preserve">    </v>
      </c>
    </row>
    <row r="187" spans="1:20" ht="15" customHeight="1">
      <c r="A187" s="25" t="str">
        <f t="shared" si="15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4"/>
        <v/>
      </c>
      <c r="R187" s="1" t="str">
        <f t="shared" si="13"/>
        <v/>
      </c>
      <c r="S187" s="1" t="str">
        <f t="shared" si="12"/>
        <v xml:space="preserve">    </v>
      </c>
      <c r="T187" s="1" t="str">
        <f t="shared" si="10"/>
        <v xml:space="preserve">    </v>
      </c>
    </row>
    <row r="188" spans="1:20" ht="15" customHeight="1">
      <c r="A188" s="25" t="str">
        <f t="shared" si="15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4"/>
        <v/>
      </c>
      <c r="R188" s="1" t="str">
        <f t="shared" si="13"/>
        <v/>
      </c>
      <c r="S188" s="1" t="str">
        <f t="shared" si="12"/>
        <v xml:space="preserve">    </v>
      </c>
      <c r="T188" s="1" t="str">
        <f t="shared" si="10"/>
        <v xml:space="preserve">    </v>
      </c>
    </row>
    <row r="189" spans="1:20" ht="15" customHeight="1">
      <c r="A189" s="25" t="str">
        <f t="shared" si="15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4"/>
        <v/>
      </c>
      <c r="R189" s="1" t="str">
        <f t="shared" si="13"/>
        <v/>
      </c>
      <c r="S189" s="1" t="str">
        <f t="shared" si="12"/>
        <v xml:space="preserve">    </v>
      </c>
      <c r="T189" s="1" t="str">
        <f t="shared" si="10"/>
        <v xml:space="preserve">    </v>
      </c>
    </row>
    <row r="190" spans="1:20" ht="15" customHeight="1">
      <c r="A190" s="25" t="str">
        <f t="shared" si="15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4"/>
        <v/>
      </c>
      <c r="R190" s="1" t="str">
        <f t="shared" si="13"/>
        <v/>
      </c>
      <c r="S190" s="1" t="str">
        <f t="shared" si="12"/>
        <v xml:space="preserve">    </v>
      </c>
      <c r="T190" s="1" t="str">
        <f t="shared" si="10"/>
        <v xml:space="preserve">    </v>
      </c>
    </row>
    <row r="191" spans="1:20" ht="15" customHeight="1">
      <c r="A191" s="25" t="str">
        <f t="shared" si="15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4"/>
        <v/>
      </c>
      <c r="R191" s="1" t="str">
        <f t="shared" si="13"/>
        <v/>
      </c>
      <c r="S191" s="1" t="str">
        <f t="shared" si="12"/>
        <v xml:space="preserve">    </v>
      </c>
      <c r="T191" s="1" t="str">
        <f t="shared" si="10"/>
        <v xml:space="preserve">    </v>
      </c>
    </row>
    <row r="192" spans="1:20" ht="15" customHeight="1">
      <c r="A192" s="25" t="str">
        <f t="shared" si="15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4"/>
        <v/>
      </c>
      <c r="R192" s="1" t="str">
        <f t="shared" si="13"/>
        <v/>
      </c>
      <c r="S192" s="1" t="str">
        <f t="shared" si="12"/>
        <v xml:space="preserve">    </v>
      </c>
      <c r="T192" s="1" t="str">
        <f t="shared" si="10"/>
        <v xml:space="preserve">    </v>
      </c>
    </row>
    <row r="193" spans="1:20" ht="15" customHeight="1">
      <c r="A193" s="25" t="str">
        <f t="shared" si="15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4"/>
        <v/>
      </c>
      <c r="R193" s="1" t="str">
        <f t="shared" si="13"/>
        <v/>
      </c>
      <c r="S193" s="1" t="str">
        <f t="shared" si="12"/>
        <v xml:space="preserve">    </v>
      </c>
      <c r="T193" s="1" t="str">
        <f t="shared" si="10"/>
        <v xml:space="preserve">    </v>
      </c>
    </row>
    <row r="194" spans="1:20" ht="15" customHeight="1">
      <c r="A194" s="25" t="str">
        <f t="shared" si="15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4"/>
        <v/>
      </c>
      <c r="R194" s="1" t="str">
        <f t="shared" si="13"/>
        <v/>
      </c>
      <c r="S194" s="1" t="str">
        <f t="shared" si="12"/>
        <v xml:space="preserve">    </v>
      </c>
      <c r="T194" s="1" t="str">
        <f t="shared" si="10"/>
        <v xml:space="preserve">    </v>
      </c>
    </row>
    <row r="195" spans="1:20" ht="15" customHeight="1">
      <c r="A195" s="25" t="str">
        <f t="shared" si="15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4"/>
        <v/>
      </c>
      <c r="R195" s="1" t="str">
        <f t="shared" si="13"/>
        <v/>
      </c>
      <c r="S195" s="1" t="str">
        <f t="shared" si="12"/>
        <v xml:space="preserve">    </v>
      </c>
      <c r="T195" s="1" t="str">
        <f t="shared" si="10"/>
        <v xml:space="preserve">    </v>
      </c>
    </row>
    <row r="196" spans="1:20" ht="15" customHeight="1">
      <c r="A196" s="25" t="str">
        <f t="shared" si="15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4"/>
        <v/>
      </c>
      <c r="R196" s="1" t="str">
        <f t="shared" si="13"/>
        <v/>
      </c>
      <c r="S196" s="1" t="str">
        <f t="shared" si="12"/>
        <v xml:space="preserve">    </v>
      </c>
      <c r="T196" s="1" t="str">
        <f t="shared" si="10"/>
        <v xml:space="preserve">    </v>
      </c>
    </row>
    <row r="197" spans="1:20" ht="15" customHeight="1">
      <c r="A197" s="25" t="str">
        <f t="shared" si="15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4"/>
        <v/>
      </c>
      <c r="R197" s="1" t="str">
        <f t="shared" si="13"/>
        <v/>
      </c>
      <c r="S197" s="1" t="str">
        <f t="shared" si="12"/>
        <v xml:space="preserve">    </v>
      </c>
      <c r="T197" s="1" t="str">
        <f t="shared" si="10"/>
        <v xml:space="preserve">    </v>
      </c>
    </row>
    <row r="198" spans="1:20" ht="15" customHeight="1">
      <c r="A198" s="25" t="str">
        <f t="shared" si="15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4"/>
        <v/>
      </c>
      <c r="R198" s="1" t="str">
        <f t="shared" si="13"/>
        <v/>
      </c>
      <c r="S198" s="1" t="str">
        <f t="shared" si="12"/>
        <v xml:space="preserve">    </v>
      </c>
      <c r="T198" s="1" t="str">
        <f t="shared" si="10"/>
        <v xml:space="preserve">    </v>
      </c>
    </row>
    <row r="199" spans="1:20" ht="15" customHeight="1">
      <c r="A199" s="25" t="str">
        <f t="shared" si="15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6">IF(P199="","",VLOOKUP(P199,$Z$7:$AA$68,2,FALSE))</f>
        <v/>
      </c>
      <c r="R199" s="1" t="str">
        <f t="shared" si="13"/>
        <v/>
      </c>
      <c r="S199" s="1" t="str">
        <f t="shared" si="12"/>
        <v xml:space="preserve">    </v>
      </c>
      <c r="T199" s="1" t="str">
        <f t="shared" si="10"/>
        <v xml:space="preserve">    </v>
      </c>
    </row>
    <row r="200" spans="1:20" ht="15" customHeight="1">
      <c r="A200" s="25" t="str">
        <f t="shared" si="15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6"/>
        <v/>
      </c>
      <c r="R200" s="1" t="str">
        <f t="shared" si="13"/>
        <v/>
      </c>
      <c r="S200" s="1" t="str">
        <f t="shared" si="12"/>
        <v xml:space="preserve">    </v>
      </c>
      <c r="T200" s="1" t="str">
        <f t="shared" si="10"/>
        <v xml:space="preserve">    </v>
      </c>
    </row>
    <row r="201" spans="1:20" ht="15" customHeight="1">
      <c r="A201" s="25" t="str">
        <f t="shared" si="15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6"/>
        <v/>
      </c>
      <c r="R201" s="1" t="str">
        <f t="shared" si="13"/>
        <v/>
      </c>
      <c r="S201" s="1" t="str">
        <f t="shared" si="12"/>
        <v xml:space="preserve">    </v>
      </c>
      <c r="T201" s="1" t="str">
        <f t="shared" si="10"/>
        <v xml:space="preserve">    </v>
      </c>
    </row>
    <row r="202" spans="1:20" ht="15" customHeight="1">
      <c r="A202" s="25" t="str">
        <f t="shared" si="15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6"/>
        <v/>
      </c>
      <c r="R202" s="1" t="str">
        <f t="shared" si="13"/>
        <v/>
      </c>
      <c r="S202" s="1" t="str">
        <f t="shared" si="12"/>
        <v xml:space="preserve">    </v>
      </c>
      <c r="T202" s="1" t="str">
        <f t="shared" si="10"/>
        <v xml:space="preserve">    </v>
      </c>
    </row>
    <row r="203" spans="1:20" ht="15" customHeight="1">
      <c r="A203" s="25" t="str">
        <f t="shared" si="15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6"/>
        <v/>
      </c>
      <c r="R203" s="1" t="str">
        <f t="shared" si="13"/>
        <v/>
      </c>
      <c r="S203" s="1" t="str">
        <f t="shared" si="12"/>
        <v xml:space="preserve">    </v>
      </c>
      <c r="T203" s="1" t="str">
        <f t="shared" si="10"/>
        <v xml:space="preserve">    </v>
      </c>
    </row>
    <row r="204" spans="1:20" ht="15" customHeight="1">
      <c r="A204" s="25" t="str">
        <f t="shared" si="15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6"/>
        <v/>
      </c>
      <c r="R204" s="1" t="str">
        <f t="shared" si="13"/>
        <v/>
      </c>
      <c r="S204" s="1" t="str">
        <f t="shared" si="12"/>
        <v xml:space="preserve">    </v>
      </c>
      <c r="T204" s="1" t="str">
        <f t="shared" si="10"/>
        <v xml:space="preserve">    </v>
      </c>
    </row>
    <row r="205" spans="1:20" ht="15" customHeight="1">
      <c r="A205" s="25" t="str">
        <f t="shared" si="15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6"/>
        <v/>
      </c>
      <c r="R205" s="1" t="str">
        <f t="shared" si="13"/>
        <v/>
      </c>
      <c r="S205" s="1" t="str">
        <f t="shared" si="12"/>
        <v xml:space="preserve">    </v>
      </c>
      <c r="T205" s="1" t="str">
        <f t="shared" si="10"/>
        <v xml:space="preserve">    </v>
      </c>
    </row>
    <row r="206" spans="1:20" ht="15" customHeight="1">
      <c r="A206" s="25" t="str">
        <f t="shared" si="15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6"/>
        <v/>
      </c>
      <c r="R206" s="1" t="str">
        <f t="shared" si="13"/>
        <v/>
      </c>
      <c r="S206" s="1" t="str">
        <f t="shared" si="12"/>
        <v xml:space="preserve">    </v>
      </c>
      <c r="T206" s="1" t="str">
        <f t="shared" si="10"/>
        <v xml:space="preserve">    </v>
      </c>
    </row>
    <row r="207" spans="1:20" ht="15" customHeight="1">
      <c r="A207" s="25" t="str">
        <f t="shared" si="15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6"/>
        <v/>
      </c>
      <c r="R207" s="1" t="str">
        <f t="shared" si="13"/>
        <v/>
      </c>
      <c r="S207" s="1" t="str">
        <f t="shared" si="12"/>
        <v xml:space="preserve">    </v>
      </c>
      <c r="T207" s="1" t="str">
        <f t="shared" si="10"/>
        <v xml:space="preserve">    </v>
      </c>
    </row>
    <row r="208" spans="1:20" ht="15" customHeight="1">
      <c r="A208" s="25" t="str">
        <f t="shared" si="15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6"/>
        <v/>
      </c>
      <c r="R208" s="1" t="str">
        <f t="shared" si="13"/>
        <v/>
      </c>
      <c r="S208" s="1" t="str">
        <f t="shared" si="12"/>
        <v xml:space="preserve">    </v>
      </c>
      <c r="T208" s="1" t="str">
        <f t="shared" si="10"/>
        <v xml:space="preserve">    </v>
      </c>
    </row>
    <row r="209" spans="1:20" ht="15" customHeight="1">
      <c r="A209" s="25" t="str">
        <f t="shared" si="15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6"/>
        <v/>
      </c>
      <c r="R209" s="1" t="str">
        <f t="shared" si="13"/>
        <v/>
      </c>
      <c r="S209" s="1" t="str">
        <f t="shared" si="12"/>
        <v xml:space="preserve">    </v>
      </c>
      <c r="T209" s="1" t="str">
        <f t="shared" si="10"/>
        <v xml:space="preserve">    </v>
      </c>
    </row>
    <row r="210" spans="1:20" ht="15" customHeight="1">
      <c r="A210" s="25" t="str">
        <f t="shared" si="15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6"/>
        <v/>
      </c>
      <c r="R210" s="1" t="str">
        <f t="shared" si="13"/>
        <v/>
      </c>
      <c r="S210" s="1" t="str">
        <f t="shared" si="12"/>
        <v xml:space="preserve">    </v>
      </c>
      <c r="T210" s="1" t="str">
        <f t="shared" si="10"/>
        <v xml:space="preserve">    </v>
      </c>
    </row>
    <row r="211" spans="1:20" ht="15" customHeight="1">
      <c r="A211" s="25" t="str">
        <f t="shared" si="15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6"/>
        <v/>
      </c>
      <c r="R211" s="1" t="str">
        <f t="shared" si="13"/>
        <v/>
      </c>
      <c r="S211" s="1" t="str">
        <f t="shared" si="12"/>
        <v xml:space="preserve">    </v>
      </c>
      <c r="T211" s="1" t="str">
        <f t="shared" si="10"/>
        <v xml:space="preserve">    </v>
      </c>
    </row>
    <row r="212" spans="1:20" ht="15" customHeight="1">
      <c r="A212" s="25" t="str">
        <f t="shared" si="15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6"/>
        <v/>
      </c>
      <c r="R212" s="1" t="str">
        <f t="shared" si="13"/>
        <v/>
      </c>
      <c r="S212" s="1" t="str">
        <f t="shared" si="12"/>
        <v xml:space="preserve">    </v>
      </c>
      <c r="T212" s="1" t="str">
        <f t="shared" si="10"/>
        <v xml:space="preserve">    </v>
      </c>
    </row>
    <row r="213" spans="1:20" ht="15" customHeight="1">
      <c r="A213" s="25" t="str">
        <f t="shared" si="15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6"/>
        <v/>
      </c>
      <c r="R213" s="1" t="str">
        <f t="shared" si="13"/>
        <v/>
      </c>
      <c r="S213" s="1" t="str">
        <f t="shared" si="12"/>
        <v xml:space="preserve">    </v>
      </c>
      <c r="T213" s="1" t="str">
        <f t="shared" si="10"/>
        <v xml:space="preserve">    </v>
      </c>
    </row>
    <row r="214" spans="1:20" ht="15" customHeight="1">
      <c r="A214" s="25" t="str">
        <f t="shared" si="15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6"/>
        <v/>
      </c>
      <c r="R214" s="1" t="str">
        <f t="shared" si="13"/>
        <v/>
      </c>
      <c r="S214" s="1" t="str">
        <f t="shared" si="12"/>
        <v xml:space="preserve">    </v>
      </c>
      <c r="T214" s="1" t="str">
        <f t="shared" si="10"/>
        <v xml:space="preserve">    </v>
      </c>
    </row>
    <row r="215" spans="1:20" ht="15" customHeight="1">
      <c r="A215" s="25" t="str">
        <f t="shared" si="15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6"/>
        <v/>
      </c>
      <c r="R215" s="1" t="str">
        <f t="shared" si="13"/>
        <v/>
      </c>
      <c r="S215" s="1" t="str">
        <f t="shared" si="12"/>
        <v xml:space="preserve">    </v>
      </c>
      <c r="T215" s="1" t="str">
        <f t="shared" si="10"/>
        <v xml:space="preserve">    </v>
      </c>
    </row>
    <row r="216" spans="1:20" ht="15" customHeight="1">
      <c r="A216" s="25" t="str">
        <f t="shared" si="15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6"/>
        <v/>
      </c>
      <c r="R216" s="1" t="str">
        <f t="shared" si="13"/>
        <v/>
      </c>
      <c r="S216" s="1" t="str">
        <f t="shared" si="12"/>
        <v xml:space="preserve">    </v>
      </c>
      <c r="T216" s="1" t="str">
        <f t="shared" si="10"/>
        <v xml:space="preserve">    </v>
      </c>
    </row>
    <row r="217" spans="1:20" ht="15" customHeight="1">
      <c r="A217" s="25" t="str">
        <f t="shared" si="15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6"/>
        <v/>
      </c>
      <c r="R217" s="1" t="str">
        <f t="shared" si="13"/>
        <v/>
      </c>
      <c r="S217" s="1" t="str">
        <f t="shared" si="12"/>
        <v xml:space="preserve">    </v>
      </c>
      <c r="T217" s="1" t="str">
        <f t="shared" si="10"/>
        <v xml:space="preserve">    </v>
      </c>
    </row>
    <row r="218" spans="1:20" ht="15" customHeight="1">
      <c r="A218" s="25" t="str">
        <f t="shared" si="15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6"/>
        <v/>
      </c>
      <c r="R218" s="1" t="str">
        <f t="shared" si="13"/>
        <v/>
      </c>
      <c r="S218" s="1" t="str">
        <f t="shared" si="12"/>
        <v xml:space="preserve">    </v>
      </c>
      <c r="T218" s="1" t="str">
        <f t="shared" si="10"/>
        <v xml:space="preserve">    </v>
      </c>
    </row>
    <row r="219" spans="1:20" ht="15" customHeight="1">
      <c r="A219" s="25" t="str">
        <f t="shared" si="15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6"/>
        <v/>
      </c>
      <c r="R219" s="1" t="str">
        <f t="shared" si="13"/>
        <v/>
      </c>
      <c r="S219" s="1" t="str">
        <f t="shared" si="12"/>
        <v xml:space="preserve">    </v>
      </c>
      <c r="T219" s="1" t="str">
        <f t="shared" si="10"/>
        <v xml:space="preserve">    </v>
      </c>
    </row>
    <row r="220" spans="1:20" ht="15" customHeight="1">
      <c r="A220" s="25" t="str">
        <f t="shared" si="15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6"/>
        <v/>
      </c>
      <c r="R220" s="1" t="str">
        <f t="shared" si="13"/>
        <v/>
      </c>
      <c r="S220" s="1" t="str">
        <f t="shared" si="12"/>
        <v xml:space="preserve">    </v>
      </c>
      <c r="T220" s="1" t="str">
        <f t="shared" si="10"/>
        <v xml:space="preserve">    </v>
      </c>
    </row>
    <row r="221" spans="1:20" ht="15" customHeight="1">
      <c r="A221" s="25" t="str">
        <f t="shared" si="15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6"/>
        <v/>
      </c>
      <c r="R221" s="1" t="str">
        <f t="shared" si="13"/>
        <v/>
      </c>
      <c r="S221" s="1" t="str">
        <f t="shared" si="12"/>
        <v xml:space="preserve">    </v>
      </c>
      <c r="T221" s="1" t="str">
        <f t="shared" si="10"/>
        <v xml:space="preserve">    </v>
      </c>
    </row>
    <row r="222" spans="1:20" ht="15" customHeight="1">
      <c r="A222" s="25" t="str">
        <f t="shared" si="15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6"/>
        <v/>
      </c>
      <c r="R222" s="1" t="str">
        <f t="shared" si="13"/>
        <v/>
      </c>
      <c r="S222" s="1" t="str">
        <f t="shared" si="12"/>
        <v xml:space="preserve">    </v>
      </c>
      <c r="T222" s="1" t="str">
        <f t="shared" si="10"/>
        <v xml:space="preserve">    </v>
      </c>
    </row>
    <row r="223" spans="1:20" ht="15" customHeight="1">
      <c r="A223" s="25" t="str">
        <f t="shared" si="15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6"/>
        <v/>
      </c>
      <c r="R223" s="1" t="str">
        <f t="shared" si="13"/>
        <v/>
      </c>
      <c r="S223" s="1" t="str">
        <f t="shared" si="12"/>
        <v xml:space="preserve">    </v>
      </c>
      <c r="T223" s="1" t="str">
        <f t="shared" si="10"/>
        <v xml:space="preserve">    </v>
      </c>
    </row>
    <row r="224" spans="1:20" ht="15" customHeight="1">
      <c r="A224" s="25" t="str">
        <f t="shared" si="15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6"/>
        <v/>
      </c>
      <c r="R224" s="1" t="str">
        <f t="shared" si="13"/>
        <v/>
      </c>
      <c r="S224" s="1" t="str">
        <f t="shared" si="12"/>
        <v xml:space="preserve">    </v>
      </c>
      <c r="T224" s="1" t="str">
        <f t="shared" si="10"/>
        <v xml:space="preserve">    </v>
      </c>
    </row>
    <row r="225" spans="1:20" ht="15" customHeight="1">
      <c r="A225" s="25" t="str">
        <f t="shared" si="15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6"/>
        <v/>
      </c>
      <c r="R225" s="1" t="str">
        <f t="shared" si="13"/>
        <v/>
      </c>
      <c r="S225" s="1" t="str">
        <f t="shared" si="12"/>
        <v xml:space="preserve">    </v>
      </c>
      <c r="T225" s="1" t="str">
        <f t="shared" si="10"/>
        <v xml:space="preserve">    </v>
      </c>
    </row>
    <row r="226" spans="1:20" ht="15" customHeight="1">
      <c r="A226" s="25" t="str">
        <f t="shared" si="15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6"/>
        <v/>
      </c>
      <c r="R226" s="1" t="str">
        <f t="shared" si="13"/>
        <v/>
      </c>
      <c r="S226" s="1" t="str">
        <f t="shared" si="12"/>
        <v xml:space="preserve">    </v>
      </c>
      <c r="T226" s="1" t="str">
        <f t="shared" si="10"/>
        <v xml:space="preserve">    </v>
      </c>
    </row>
    <row r="227" spans="1:20" ht="15" customHeight="1">
      <c r="A227" s="25" t="str">
        <f t="shared" si="15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6"/>
        <v/>
      </c>
      <c r="R227" s="1" t="str">
        <f t="shared" si="13"/>
        <v/>
      </c>
      <c r="S227" s="1" t="str">
        <f t="shared" si="12"/>
        <v xml:space="preserve">    </v>
      </c>
      <c r="T227" s="1" t="str">
        <f t="shared" si="10"/>
        <v xml:space="preserve">    </v>
      </c>
    </row>
    <row r="228" spans="1:20" ht="15" customHeight="1">
      <c r="A228" s="25" t="str">
        <f t="shared" si="15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6"/>
        <v/>
      </c>
      <c r="R228" s="1" t="str">
        <f t="shared" si="13"/>
        <v/>
      </c>
      <c r="S228" s="1" t="str">
        <f t="shared" si="12"/>
        <v xml:space="preserve">    </v>
      </c>
      <c r="T228" s="1" t="str">
        <f t="shared" si="10"/>
        <v xml:space="preserve">    </v>
      </c>
    </row>
    <row r="229" spans="1:20" ht="15" customHeight="1">
      <c r="A229" s="25" t="str">
        <f t="shared" si="15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6"/>
        <v/>
      </c>
      <c r="R229" s="1" t="str">
        <f t="shared" si="13"/>
        <v/>
      </c>
      <c r="S229" s="1" t="str">
        <f t="shared" si="12"/>
        <v xml:space="preserve">    </v>
      </c>
      <c r="T229" s="1" t="str">
        <f t="shared" si="10"/>
        <v xml:space="preserve">    </v>
      </c>
    </row>
    <row r="230" spans="1:20" ht="15" customHeight="1">
      <c r="A230" s="25" t="str">
        <f t="shared" si="15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6"/>
        <v/>
      </c>
      <c r="R230" s="1" t="str">
        <f t="shared" si="13"/>
        <v/>
      </c>
      <c r="S230" s="1" t="str">
        <f t="shared" si="12"/>
        <v xml:space="preserve">    </v>
      </c>
      <c r="T230" s="1" t="str">
        <f t="shared" si="10"/>
        <v xml:space="preserve">    </v>
      </c>
    </row>
    <row r="231" spans="1:20" ht="15" customHeight="1">
      <c r="A231" s="25" t="str">
        <f t="shared" si="15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6"/>
        <v/>
      </c>
      <c r="R231" s="1" t="str">
        <f t="shared" si="13"/>
        <v/>
      </c>
      <c r="S231" s="1" t="str">
        <f t="shared" si="12"/>
        <v xml:space="preserve">    </v>
      </c>
      <c r="T231" s="1" t="str">
        <f t="shared" si="10"/>
        <v xml:space="preserve">    </v>
      </c>
    </row>
    <row r="232" spans="1:20" ht="15" customHeight="1">
      <c r="A232" s="25" t="str">
        <f t="shared" si="15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6"/>
        <v/>
      </c>
      <c r="R232" s="1" t="str">
        <f t="shared" si="13"/>
        <v/>
      </c>
      <c r="S232" s="1" t="str">
        <f t="shared" si="12"/>
        <v xml:space="preserve">    </v>
      </c>
      <c r="T232" s="1" t="str">
        <f t="shared" si="10"/>
        <v xml:space="preserve">    </v>
      </c>
    </row>
    <row r="233" spans="1:20" ht="15" customHeight="1">
      <c r="A233" s="25" t="str">
        <f t="shared" si="15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6"/>
        <v/>
      </c>
      <c r="R233" s="1" t="str">
        <f t="shared" si="13"/>
        <v/>
      </c>
      <c r="S233" s="1" t="str">
        <f t="shared" si="12"/>
        <v xml:space="preserve">    </v>
      </c>
      <c r="T233" s="1" t="str">
        <f t="shared" si="10"/>
        <v xml:space="preserve">    </v>
      </c>
    </row>
    <row r="234" spans="1:20" ht="15" customHeight="1">
      <c r="A234" s="25" t="str">
        <f t="shared" si="15"/>
        <v/>
      </c>
      <c r="B234" s="16"/>
      <c r="C234" s="22"/>
      <c r="D234" s="22"/>
      <c r="E234" s="6"/>
      <c r="F234" s="7"/>
      <c r="G234" s="17"/>
      <c r="H234" s="17"/>
      <c r="I234" s="15"/>
      <c r="J234" s="15"/>
      <c r="K234" s="15"/>
      <c r="L234" s="12"/>
      <c r="M234" s="18"/>
      <c r="N234" s="19"/>
      <c r="O234" s="20"/>
      <c r="P234" s="15"/>
      <c r="Q234" s="63" t="str">
        <f t="shared" si="16"/>
        <v/>
      </c>
      <c r="R234" s="1" t="str">
        <f t="shared" si="13"/>
        <v/>
      </c>
      <c r="S234" s="1" t="str">
        <f t="shared" si="12"/>
        <v xml:space="preserve">    </v>
      </c>
      <c r="T234" s="1" t="str">
        <f t="shared" si="10"/>
        <v xml:space="preserve">    </v>
      </c>
    </row>
    <row r="235" spans="1:20" ht="15" customHeight="1">
      <c r="A235" s="25" t="str">
        <f t="shared" si="15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6"/>
        <v/>
      </c>
      <c r="R235" s="1" t="str">
        <f t="shared" si="13"/>
        <v/>
      </c>
      <c r="S235" s="1" t="str">
        <f t="shared" si="12"/>
        <v xml:space="preserve">    </v>
      </c>
      <c r="T235" s="1" t="str">
        <f t="shared" si="10"/>
        <v xml:space="preserve">    </v>
      </c>
    </row>
    <row r="236" spans="1:20" ht="15" customHeight="1">
      <c r="A236" s="25" t="str">
        <f t="shared" si="15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6"/>
        <v/>
      </c>
      <c r="R236" s="1" t="str">
        <f t="shared" si="13"/>
        <v/>
      </c>
      <c r="S236" s="1" t="str">
        <f t="shared" si="12"/>
        <v xml:space="preserve">    </v>
      </c>
      <c r="T236" s="1" t="str">
        <f t="shared" si="10"/>
        <v xml:space="preserve">    </v>
      </c>
    </row>
    <row r="237" spans="1:20" ht="15" customHeight="1">
      <c r="A237" s="25" t="str">
        <f t="shared" si="15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6"/>
        <v/>
      </c>
      <c r="R237" s="1" t="str">
        <f t="shared" si="13"/>
        <v/>
      </c>
      <c r="S237" s="1" t="str">
        <f t="shared" si="12"/>
        <v xml:space="preserve">    </v>
      </c>
      <c r="T237" s="1" t="str">
        <f t="shared" si="10"/>
        <v xml:space="preserve">    </v>
      </c>
    </row>
    <row r="238" spans="1:20" ht="15" customHeight="1">
      <c r="A238" s="25" t="str">
        <f t="shared" si="15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6"/>
        <v/>
      </c>
      <c r="R238" s="1" t="str">
        <f t="shared" si="13"/>
        <v/>
      </c>
      <c r="S238" s="1" t="str">
        <f t="shared" si="12"/>
        <v xml:space="preserve">    </v>
      </c>
      <c r="T238" s="1" t="str">
        <f t="shared" si="10"/>
        <v xml:space="preserve">    </v>
      </c>
    </row>
    <row r="239" spans="1:20" ht="15" customHeight="1">
      <c r="A239" s="25" t="str">
        <f t="shared" si="15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6"/>
        <v/>
      </c>
      <c r="R239" s="1" t="str">
        <f t="shared" si="13"/>
        <v/>
      </c>
      <c r="S239" s="1" t="str">
        <f t="shared" si="12"/>
        <v xml:space="preserve">    </v>
      </c>
      <c r="T239" s="1" t="str">
        <f t="shared" si="10"/>
        <v xml:space="preserve">    </v>
      </c>
    </row>
    <row r="240" spans="1:20" ht="15" customHeight="1">
      <c r="A240" s="25" t="str">
        <f t="shared" si="15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6"/>
        <v/>
      </c>
      <c r="R240" s="1" t="str">
        <f t="shared" si="13"/>
        <v/>
      </c>
      <c r="S240" s="1" t="str">
        <f t="shared" si="12"/>
        <v xml:space="preserve">    </v>
      </c>
      <c r="T240" s="1" t="str">
        <f t="shared" si="10"/>
        <v xml:space="preserve">    </v>
      </c>
    </row>
    <row r="241" spans="1:20" ht="15" customHeight="1">
      <c r="A241" s="25" t="str">
        <f t="shared" si="15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6"/>
        <v/>
      </c>
      <c r="R241" s="1" t="str">
        <f t="shared" si="13"/>
        <v/>
      </c>
      <c r="S241" s="1" t="str">
        <f t="shared" si="12"/>
        <v xml:space="preserve">    </v>
      </c>
      <c r="T241" s="1" t="str">
        <f t="shared" si="10"/>
        <v xml:space="preserve">    </v>
      </c>
    </row>
    <row r="242" spans="1:20" ht="15" customHeight="1">
      <c r="A242" s="25" t="str">
        <f t="shared" si="15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6"/>
        <v/>
      </c>
      <c r="R242" s="1" t="str">
        <f t="shared" si="13"/>
        <v/>
      </c>
      <c r="S242" s="1" t="str">
        <f t="shared" si="12"/>
        <v xml:space="preserve">    </v>
      </c>
      <c r="T242" s="1" t="str">
        <f t="shared" si="10"/>
        <v xml:space="preserve">    </v>
      </c>
    </row>
    <row r="243" spans="1:20" ht="15" customHeight="1">
      <c r="A243" s="25" t="str">
        <f t="shared" si="15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6"/>
        <v/>
      </c>
      <c r="R243" s="1" t="str">
        <f t="shared" si="13"/>
        <v/>
      </c>
      <c r="S243" s="1" t="str">
        <f t="shared" si="12"/>
        <v xml:space="preserve">    </v>
      </c>
      <c r="T243" s="1" t="str">
        <f t="shared" si="10"/>
        <v xml:space="preserve">    </v>
      </c>
    </row>
    <row r="244" spans="1:20" ht="15" customHeight="1">
      <c r="A244" s="25" t="str">
        <f t="shared" si="15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6"/>
        <v/>
      </c>
      <c r="R244" s="1" t="str">
        <f t="shared" si="13"/>
        <v/>
      </c>
      <c r="S244" s="1" t="str">
        <f t="shared" si="12"/>
        <v xml:space="preserve">    </v>
      </c>
      <c r="T244" s="1" t="str">
        <f t="shared" si="10"/>
        <v xml:space="preserve">    </v>
      </c>
    </row>
    <row r="245" spans="1:20" ht="15" customHeight="1">
      <c r="A245" s="25" t="str">
        <f t="shared" si="15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6"/>
        <v/>
      </c>
      <c r="R245" s="1" t="str">
        <f t="shared" si="13"/>
        <v/>
      </c>
      <c r="S245" s="1" t="str">
        <f t="shared" si="12"/>
        <v xml:space="preserve">    </v>
      </c>
      <c r="T245" s="1" t="str">
        <f t="shared" si="10"/>
        <v xml:space="preserve">    </v>
      </c>
    </row>
    <row r="246" spans="1:20" ht="15" customHeight="1">
      <c r="A246" s="25" t="str">
        <f t="shared" si="15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6"/>
        <v/>
      </c>
      <c r="R246" s="1" t="str">
        <f t="shared" si="13"/>
        <v/>
      </c>
      <c r="S246" s="1" t="str">
        <f t="shared" si="12"/>
        <v xml:space="preserve">    </v>
      </c>
      <c r="T246" s="1" t="str">
        <f t="shared" si="10"/>
        <v xml:space="preserve">    </v>
      </c>
    </row>
    <row r="247" spans="1:20" ht="15" customHeight="1">
      <c r="A247" s="25" t="str">
        <f t="shared" si="15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6"/>
        <v/>
      </c>
      <c r="R247" s="1" t="str">
        <f t="shared" si="13"/>
        <v/>
      </c>
      <c r="S247" s="1" t="str">
        <f t="shared" si="12"/>
        <v xml:space="preserve">    </v>
      </c>
      <c r="T247" s="1" t="str">
        <f t="shared" si="10"/>
        <v xml:space="preserve">    </v>
      </c>
    </row>
    <row r="248" spans="1:20" ht="15" customHeight="1">
      <c r="A248" s="25" t="str">
        <f t="shared" si="15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6"/>
        <v/>
      </c>
      <c r="R248" s="1" t="str">
        <f t="shared" si="13"/>
        <v/>
      </c>
      <c r="S248" s="1" t="str">
        <f t="shared" si="12"/>
        <v xml:space="preserve">    </v>
      </c>
      <c r="T248" s="1" t="str">
        <f t="shared" si="10"/>
        <v xml:space="preserve">    </v>
      </c>
    </row>
    <row r="249" spans="1:20" ht="15" customHeight="1">
      <c r="A249" s="25" t="str">
        <f t="shared" si="15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6"/>
        <v/>
      </c>
      <c r="R249" s="1" t="str">
        <f t="shared" si="13"/>
        <v/>
      </c>
      <c r="S249" s="1" t="str">
        <f t="shared" si="12"/>
        <v xml:space="preserve">    </v>
      </c>
      <c r="T249" s="1" t="str">
        <f t="shared" si="10"/>
        <v xml:space="preserve">    </v>
      </c>
    </row>
    <row r="250" spans="1:20" ht="15" customHeight="1">
      <c r="A250" s="25" t="str">
        <f t="shared" si="15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6"/>
        <v/>
      </c>
      <c r="R250" s="1" t="str">
        <f t="shared" si="13"/>
        <v/>
      </c>
      <c r="S250" s="1" t="str">
        <f t="shared" si="12"/>
        <v xml:space="preserve">    </v>
      </c>
      <c r="T250" s="1" t="str">
        <f t="shared" si="10"/>
        <v xml:space="preserve">    </v>
      </c>
    </row>
    <row r="251" spans="1:20" ht="15" customHeight="1">
      <c r="A251" s="25" t="str">
        <f t="shared" si="15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6"/>
        <v/>
      </c>
      <c r="R251" s="1" t="str">
        <f t="shared" si="13"/>
        <v/>
      </c>
      <c r="S251" s="1" t="str">
        <f t="shared" si="12"/>
        <v xml:space="preserve">    </v>
      </c>
      <c r="T251" s="1" t="str">
        <f t="shared" si="10"/>
        <v xml:space="preserve">    </v>
      </c>
    </row>
    <row r="252" spans="1:20" ht="15" customHeight="1">
      <c r="A252" s="25" t="str">
        <f t="shared" si="15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6"/>
        <v/>
      </c>
      <c r="R252" s="1" t="str">
        <f t="shared" si="13"/>
        <v/>
      </c>
      <c r="S252" s="1" t="str">
        <f t="shared" si="12"/>
        <v xml:space="preserve">    </v>
      </c>
      <c r="T252" s="1" t="str">
        <f t="shared" si="10"/>
        <v xml:space="preserve">    </v>
      </c>
    </row>
    <row r="253" spans="1:20" ht="15" customHeight="1">
      <c r="A253" s="25" t="str">
        <f t="shared" si="15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6"/>
        <v/>
      </c>
      <c r="R253" s="1" t="str">
        <f t="shared" si="13"/>
        <v/>
      </c>
      <c r="S253" s="1" t="str">
        <f t="shared" si="12"/>
        <v xml:space="preserve">    </v>
      </c>
      <c r="T253" s="1" t="str">
        <f t="shared" si="10"/>
        <v xml:space="preserve">    </v>
      </c>
    </row>
    <row r="254" spans="1:20" ht="15" customHeight="1">
      <c r="A254" s="25" t="str">
        <f t="shared" si="15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6"/>
        <v/>
      </c>
      <c r="R254" s="1" t="str">
        <f t="shared" si="13"/>
        <v/>
      </c>
      <c r="S254" s="1" t="str">
        <f t="shared" si="12"/>
        <v xml:space="preserve">    </v>
      </c>
      <c r="T254" s="1" t="str">
        <f t="shared" si="10"/>
        <v xml:space="preserve">    </v>
      </c>
    </row>
    <row r="255" spans="1:20" ht="15" customHeight="1">
      <c r="A255" s="25" t="str">
        <f t="shared" si="15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6"/>
        <v/>
      </c>
      <c r="R255" s="1" t="str">
        <f t="shared" si="13"/>
        <v/>
      </c>
      <c r="S255" s="1" t="str">
        <f t="shared" si="12"/>
        <v xml:space="preserve">    </v>
      </c>
      <c r="T255" s="1" t="str">
        <f t="shared" si="10"/>
        <v xml:space="preserve">    </v>
      </c>
    </row>
    <row r="256" spans="1:20" ht="15" customHeight="1">
      <c r="A256" s="25" t="str">
        <f t="shared" si="15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6"/>
        <v/>
      </c>
      <c r="R256" s="1" t="str">
        <f t="shared" si="13"/>
        <v/>
      </c>
      <c r="S256" s="1" t="str">
        <f t="shared" si="12"/>
        <v xml:space="preserve">    </v>
      </c>
      <c r="T256" s="1" t="str">
        <f t="shared" si="10"/>
        <v xml:space="preserve">    </v>
      </c>
    </row>
    <row r="257" spans="1:20" ht="15" customHeight="1">
      <c r="A257" s="25" t="str">
        <f t="shared" si="15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6"/>
        <v/>
      </c>
      <c r="R257" s="1" t="str">
        <f t="shared" si="13"/>
        <v/>
      </c>
      <c r="S257" s="1" t="str">
        <f t="shared" si="12"/>
        <v xml:space="preserve">    </v>
      </c>
      <c r="T257" s="1" t="str">
        <f t="shared" si="10"/>
        <v xml:space="preserve">    </v>
      </c>
    </row>
    <row r="258" spans="1:20" ht="15" customHeight="1">
      <c r="A258" s="25" t="str">
        <f t="shared" si="15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6"/>
        <v/>
      </c>
      <c r="R258" s="1" t="str">
        <f t="shared" si="13"/>
        <v/>
      </c>
      <c r="S258" s="1" t="str">
        <f t="shared" si="12"/>
        <v xml:space="preserve">    </v>
      </c>
      <c r="T258" s="1" t="str">
        <f t="shared" si="10"/>
        <v xml:space="preserve">    </v>
      </c>
    </row>
    <row r="259" spans="1:20" ht="15" customHeight="1">
      <c r="A259" s="25" t="str">
        <f t="shared" si="15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6"/>
        <v/>
      </c>
      <c r="R259" s="1" t="str">
        <f t="shared" si="13"/>
        <v/>
      </c>
      <c r="S259" s="1" t="str">
        <f t="shared" si="12"/>
        <v xml:space="preserve">    </v>
      </c>
      <c r="T259" s="1" t="str">
        <f t="shared" si="10"/>
        <v xml:space="preserve">    </v>
      </c>
    </row>
    <row r="260" spans="1:20" ht="15" customHeight="1">
      <c r="A260" s="25" t="str">
        <f t="shared" si="15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6"/>
        <v/>
      </c>
      <c r="R260" s="1" t="str">
        <f t="shared" si="13"/>
        <v/>
      </c>
      <c r="S260" s="1" t="str">
        <f t="shared" si="12"/>
        <v xml:space="preserve">    </v>
      </c>
      <c r="T260" s="1" t="str">
        <f t="shared" si="10"/>
        <v xml:space="preserve">    </v>
      </c>
    </row>
    <row r="261" spans="1:20" ht="15" customHeight="1">
      <c r="A261" s="25" t="str">
        <f t="shared" si="15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6"/>
        <v/>
      </c>
      <c r="R261" s="1" t="str">
        <f t="shared" si="13"/>
        <v/>
      </c>
      <c r="S261" s="1" t="str">
        <f t="shared" si="12"/>
        <v xml:space="preserve">    </v>
      </c>
      <c r="T261" s="1" t="str">
        <f t="shared" si="10"/>
        <v xml:space="preserve">    </v>
      </c>
    </row>
    <row r="262" spans="1:20" ht="15" customHeight="1">
      <c r="A262" s="25" t="str">
        <f t="shared" si="15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6"/>
        <v/>
      </c>
      <c r="R262" s="1" t="str">
        <f t="shared" si="13"/>
        <v/>
      </c>
      <c r="S262" s="1" t="str">
        <f t="shared" si="12"/>
        <v xml:space="preserve">    </v>
      </c>
      <c r="T262" s="1" t="str">
        <f t="shared" si="10"/>
        <v xml:space="preserve">    </v>
      </c>
    </row>
    <row r="263" spans="1:20" ht="15" customHeight="1">
      <c r="A263" s="25" t="str">
        <f t="shared" si="15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7">IF(P263="","",VLOOKUP(P263,$Z$7:$AA$68,2,FALSE))</f>
        <v/>
      </c>
      <c r="R263" s="1" t="str">
        <f t="shared" si="13"/>
        <v/>
      </c>
      <c r="S263" s="1" t="str">
        <f t="shared" si="12"/>
        <v xml:space="preserve">    </v>
      </c>
      <c r="T263" s="1" t="str">
        <f t="shared" si="10"/>
        <v xml:space="preserve">    </v>
      </c>
    </row>
    <row r="264" spans="1:20" ht="15" customHeight="1">
      <c r="A264" s="25" t="str">
        <f t="shared" si="15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7"/>
        <v/>
      </c>
      <c r="R264" s="1" t="str">
        <f t="shared" si="13"/>
        <v/>
      </c>
      <c r="S264" s="1" t="str">
        <f t="shared" si="12"/>
        <v xml:space="preserve">    </v>
      </c>
      <c r="T264" s="1" t="str">
        <f t="shared" si="10"/>
        <v xml:space="preserve">    </v>
      </c>
    </row>
    <row r="265" spans="1:20" ht="15" customHeight="1">
      <c r="A265" s="25" t="str">
        <f t="shared" si="15"/>
        <v/>
      </c>
      <c r="B265" s="16"/>
      <c r="C265" s="22"/>
      <c r="D265" s="22"/>
      <c r="E265" s="6"/>
      <c r="F265" s="7"/>
      <c r="G265" s="17"/>
      <c r="H265" s="17"/>
      <c r="I265" s="15"/>
      <c r="J265" s="15"/>
      <c r="K265" s="15"/>
      <c r="L265" s="12"/>
      <c r="M265" s="18"/>
      <c r="N265" s="19"/>
      <c r="O265" s="20"/>
      <c r="P265" s="15"/>
      <c r="Q265" s="63" t="str">
        <f t="shared" si="17"/>
        <v/>
      </c>
      <c r="R265" s="1" t="str">
        <f t="shared" si="13"/>
        <v/>
      </c>
      <c r="S265" s="1" t="str">
        <f t="shared" si="12"/>
        <v xml:space="preserve">    </v>
      </c>
      <c r="T265" s="1" t="str">
        <f t="shared" si="10"/>
        <v xml:space="preserve">    </v>
      </c>
    </row>
    <row r="266" spans="1:20" ht="15" customHeight="1">
      <c r="A266" s="25" t="str">
        <f t="shared" si="15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7"/>
        <v/>
      </c>
      <c r="R266" s="1" t="str">
        <f t="shared" si="13"/>
        <v/>
      </c>
      <c r="S266" s="1" t="str">
        <f t="shared" si="12"/>
        <v xml:space="preserve">    </v>
      </c>
      <c r="T266" s="1" t="str">
        <f t="shared" si="10"/>
        <v xml:space="preserve">    </v>
      </c>
    </row>
    <row r="267" spans="1:20" ht="15" customHeight="1">
      <c r="A267" s="25" t="str">
        <f t="shared" si="15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7"/>
        <v/>
      </c>
      <c r="R267" s="1" t="str">
        <f t="shared" si="13"/>
        <v/>
      </c>
      <c r="S267" s="1" t="str">
        <f t="shared" si="12"/>
        <v xml:space="preserve">    </v>
      </c>
      <c r="T267" s="1" t="str">
        <f t="shared" si="10"/>
        <v xml:space="preserve">    </v>
      </c>
    </row>
    <row r="268" spans="1:20" ht="15" customHeight="1">
      <c r="A268" s="25" t="str">
        <f t="shared" si="15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7"/>
        <v/>
      </c>
      <c r="R268" s="1" t="str">
        <f t="shared" si="13"/>
        <v/>
      </c>
      <c r="S268" s="1" t="str">
        <f t="shared" si="12"/>
        <v xml:space="preserve">    </v>
      </c>
      <c r="T268" s="1" t="str">
        <f t="shared" si="10"/>
        <v xml:space="preserve">    </v>
      </c>
    </row>
    <row r="269" spans="1:20" ht="15" customHeight="1">
      <c r="A269" s="25" t="str">
        <f t="shared" si="15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7"/>
        <v/>
      </c>
      <c r="R269" s="1" t="str">
        <f t="shared" si="13"/>
        <v/>
      </c>
      <c r="S269" s="1" t="str">
        <f t="shared" si="12"/>
        <v xml:space="preserve">    </v>
      </c>
      <c r="T269" s="1" t="str">
        <f t="shared" si="10"/>
        <v xml:space="preserve">    </v>
      </c>
    </row>
    <row r="270" spans="1:20" ht="15" customHeight="1">
      <c r="A270" s="25" t="str">
        <f t="shared" si="15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7"/>
        <v/>
      </c>
      <c r="R270" s="1" t="str">
        <f t="shared" si="13"/>
        <v/>
      </c>
      <c r="S270" s="1" t="str">
        <f t="shared" si="12"/>
        <v xml:space="preserve">    </v>
      </c>
      <c r="T270" s="1" t="str">
        <f t="shared" si="10"/>
        <v xml:space="preserve">    </v>
      </c>
    </row>
    <row r="271" spans="1:20" ht="15" customHeight="1">
      <c r="A271" s="25" t="str">
        <f t="shared" si="15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7"/>
        <v/>
      </c>
      <c r="R271" s="1" t="str">
        <f t="shared" si="13"/>
        <v/>
      </c>
      <c r="S271" s="1" t="str">
        <f t="shared" si="12"/>
        <v xml:space="preserve">    </v>
      </c>
      <c r="T271" s="1" t="str">
        <f t="shared" si="10"/>
        <v xml:space="preserve">    </v>
      </c>
    </row>
    <row r="272" spans="1:20" ht="15" customHeight="1">
      <c r="A272" s="25" t="str">
        <f t="shared" si="15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7"/>
        <v/>
      </c>
      <c r="R272" s="1" t="str">
        <f t="shared" si="13"/>
        <v/>
      </c>
      <c r="S272" s="1" t="str">
        <f t="shared" si="12"/>
        <v xml:space="preserve">    </v>
      </c>
      <c r="T272" s="1" t="str">
        <f t="shared" si="10"/>
        <v xml:space="preserve">    </v>
      </c>
    </row>
    <row r="273" spans="1:20" ht="15" customHeight="1">
      <c r="A273" s="25" t="str">
        <f t="shared" si="15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7"/>
        <v/>
      </c>
      <c r="R273" s="1" t="str">
        <f t="shared" si="13"/>
        <v/>
      </c>
      <c r="S273" s="1" t="str">
        <f t="shared" si="12"/>
        <v xml:space="preserve">    </v>
      </c>
      <c r="T273" s="1" t="str">
        <f t="shared" si="10"/>
        <v xml:space="preserve">    </v>
      </c>
    </row>
    <row r="274" spans="1:20" ht="15" customHeight="1">
      <c r="A274" s="25" t="str">
        <f t="shared" si="15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7"/>
        <v/>
      </c>
      <c r="R274" s="1" t="str">
        <f t="shared" si="13"/>
        <v/>
      </c>
      <c r="S274" s="1" t="str">
        <f t="shared" si="12"/>
        <v xml:space="preserve">    </v>
      </c>
      <c r="T274" s="1" t="str">
        <f t="shared" si="10"/>
        <v xml:space="preserve">    </v>
      </c>
    </row>
    <row r="275" spans="1:20" ht="15" customHeight="1">
      <c r="A275" s="25" t="str">
        <f t="shared" si="15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7"/>
        <v/>
      </c>
      <c r="R275" s="1" t="str">
        <f t="shared" si="13"/>
        <v/>
      </c>
      <c r="S275" s="1" t="str">
        <f t="shared" si="12"/>
        <v xml:space="preserve">    </v>
      </c>
      <c r="T275" s="1" t="str">
        <f t="shared" si="10"/>
        <v xml:space="preserve">    </v>
      </c>
    </row>
    <row r="276" spans="1:20" ht="15" customHeight="1">
      <c r="A276" s="25" t="str">
        <f t="shared" si="15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7"/>
        <v/>
      </c>
      <c r="R276" s="1" t="str">
        <f t="shared" si="13"/>
        <v/>
      </c>
      <c r="S276" s="1" t="str">
        <f t="shared" si="12"/>
        <v xml:space="preserve">    </v>
      </c>
      <c r="T276" s="1" t="str">
        <f t="shared" si="10"/>
        <v xml:space="preserve">    </v>
      </c>
    </row>
    <row r="277" spans="1:20" ht="15" customHeight="1">
      <c r="A277" s="25" t="str">
        <f t="shared" si="15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17"/>
        <v/>
      </c>
      <c r="R277" s="1" t="str">
        <f t="shared" si="13"/>
        <v/>
      </c>
      <c r="S277" s="1" t="str">
        <f t="shared" si="12"/>
        <v xml:space="preserve">    </v>
      </c>
      <c r="T277" s="1" t="str">
        <f t="shared" si="10"/>
        <v xml:space="preserve">    </v>
      </c>
    </row>
    <row r="278" spans="1:20" ht="15" customHeight="1">
      <c r="A278" s="25" t="str">
        <f t="shared" si="15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7"/>
        <v/>
      </c>
      <c r="R278" s="1" t="str">
        <f t="shared" si="13"/>
        <v/>
      </c>
      <c r="S278" s="1" t="str">
        <f t="shared" si="12"/>
        <v xml:space="preserve">    </v>
      </c>
      <c r="T278" s="1" t="str">
        <f t="shared" si="10"/>
        <v xml:space="preserve">    </v>
      </c>
    </row>
    <row r="279" spans="1:20" ht="15" customHeight="1">
      <c r="A279" s="25" t="str">
        <f t="shared" si="15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7"/>
        <v/>
      </c>
      <c r="R279" s="1" t="str">
        <f t="shared" si="13"/>
        <v/>
      </c>
      <c r="S279" s="1" t="str">
        <f t="shared" si="12"/>
        <v xml:space="preserve">    </v>
      </c>
      <c r="T279" s="1" t="str">
        <f t="shared" si="10"/>
        <v xml:space="preserve">    </v>
      </c>
    </row>
    <row r="280" spans="1:20" ht="15" customHeight="1">
      <c r="A280" s="25" t="str">
        <f t="shared" si="15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7"/>
        <v/>
      </c>
      <c r="R280" s="1" t="str">
        <f t="shared" si="13"/>
        <v/>
      </c>
      <c r="S280" s="1" t="str">
        <f t="shared" si="12"/>
        <v xml:space="preserve">    </v>
      </c>
      <c r="T280" s="1" t="str">
        <f t="shared" si="10"/>
        <v xml:space="preserve">    </v>
      </c>
    </row>
    <row r="281" spans="1:20" ht="15" customHeight="1">
      <c r="A281" s="25" t="str">
        <f t="shared" si="15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6"/>
      <c r="Q281" s="63" t="str">
        <f t="shared" si="17"/>
        <v/>
      </c>
      <c r="R281" s="1" t="str">
        <f t="shared" si="13"/>
        <v/>
      </c>
      <c r="S281" s="1" t="str">
        <f t="shared" si="12"/>
        <v xml:space="preserve">    </v>
      </c>
      <c r="T281" s="1" t="str">
        <f t="shared" si="10"/>
        <v xml:space="preserve">    </v>
      </c>
    </row>
    <row r="282" spans="1:20" ht="15" customHeight="1">
      <c r="A282" s="25" t="str">
        <f t="shared" si="15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17"/>
        <v/>
      </c>
      <c r="R282" s="1" t="str">
        <f t="shared" si="13"/>
        <v/>
      </c>
      <c r="S282" s="1" t="str">
        <f t="shared" si="12"/>
        <v xml:space="preserve">    </v>
      </c>
      <c r="T282" s="1" t="str">
        <f t="shared" si="10"/>
        <v xml:space="preserve">    </v>
      </c>
    </row>
    <row r="283" spans="1:20" ht="15" customHeight="1">
      <c r="A283" s="25" t="str">
        <f t="shared" si="15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7"/>
        <v/>
      </c>
      <c r="R283" s="1" t="str">
        <f t="shared" si="13"/>
        <v/>
      </c>
      <c r="S283" s="1" t="str">
        <f t="shared" si="12"/>
        <v xml:space="preserve">    </v>
      </c>
      <c r="T283" s="1" t="str">
        <f t="shared" si="10"/>
        <v xml:space="preserve">    </v>
      </c>
    </row>
    <row r="284" spans="1:20" ht="15" customHeight="1">
      <c r="A284" s="25" t="str">
        <f t="shared" si="15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17"/>
        <v/>
      </c>
      <c r="R284" s="1" t="str">
        <f t="shared" si="13"/>
        <v/>
      </c>
      <c r="S284" s="1" t="str">
        <f t="shared" si="12"/>
        <v xml:space="preserve">    </v>
      </c>
      <c r="T284" s="1" t="str">
        <f t="shared" si="10"/>
        <v xml:space="preserve">    </v>
      </c>
    </row>
    <row r="285" spans="1:20" ht="15" customHeight="1">
      <c r="A285" s="25" t="str">
        <f t="shared" si="15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7"/>
        <v/>
      </c>
      <c r="R285" s="1" t="str">
        <f t="shared" si="13"/>
        <v/>
      </c>
      <c r="S285" s="1" t="str">
        <f t="shared" si="12"/>
        <v xml:space="preserve">    </v>
      </c>
      <c r="T285" s="1" t="str">
        <f t="shared" si="10"/>
        <v xml:space="preserve">    </v>
      </c>
    </row>
    <row r="286" spans="1:20" ht="15" customHeight="1">
      <c r="A286" s="25" t="str">
        <f t="shared" si="15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6"/>
      <c r="Q286" s="63" t="str">
        <f t="shared" si="17"/>
        <v/>
      </c>
      <c r="R286" s="1" t="str">
        <f t="shared" si="13"/>
        <v/>
      </c>
      <c r="S286" s="1" t="str">
        <f t="shared" si="12"/>
        <v xml:space="preserve">    </v>
      </c>
      <c r="T286" s="1" t="str">
        <f t="shared" si="10"/>
        <v xml:space="preserve">    </v>
      </c>
    </row>
    <row r="287" spans="1:20" ht="15" customHeight="1">
      <c r="A287" s="25" t="str">
        <f t="shared" si="15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7"/>
        <v/>
      </c>
      <c r="R287" s="1" t="str">
        <f t="shared" si="13"/>
        <v/>
      </c>
      <c r="S287" s="1" t="str">
        <f t="shared" si="12"/>
        <v xml:space="preserve">    </v>
      </c>
      <c r="T287" s="1" t="str">
        <f t="shared" si="10"/>
        <v xml:space="preserve">    </v>
      </c>
    </row>
    <row r="288" spans="1:20" ht="15" customHeight="1">
      <c r="A288" s="25" t="str">
        <f t="shared" si="15"/>
        <v/>
      </c>
      <c r="B288" s="16"/>
      <c r="C288" s="22"/>
      <c r="D288" s="22"/>
      <c r="E288" s="6"/>
      <c r="F288" s="7"/>
      <c r="G288" s="17"/>
      <c r="H288" s="17"/>
      <c r="I288" s="15"/>
      <c r="J288" s="15"/>
      <c r="K288" s="15"/>
      <c r="L288" s="12"/>
      <c r="M288" s="18"/>
      <c r="N288" s="19"/>
      <c r="O288" s="20"/>
      <c r="P288" s="15"/>
      <c r="Q288" s="63" t="str">
        <f t="shared" si="17"/>
        <v/>
      </c>
      <c r="R288" s="1" t="str">
        <f t="shared" si="13"/>
        <v/>
      </c>
      <c r="S288" s="1" t="str">
        <f t="shared" si="12"/>
        <v xml:space="preserve">    </v>
      </c>
      <c r="T288" s="1" t="str">
        <f t="shared" si="10"/>
        <v xml:space="preserve">    </v>
      </c>
    </row>
    <row r="289" spans="1:20" ht="15" customHeight="1">
      <c r="A289" s="25" t="str">
        <f t="shared" si="15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7"/>
        <v/>
      </c>
      <c r="R289" s="1" t="str">
        <f t="shared" si="13"/>
        <v/>
      </c>
      <c r="S289" s="1" t="str">
        <f t="shared" si="12"/>
        <v xml:space="preserve">    </v>
      </c>
      <c r="T289" s="1" t="str">
        <f t="shared" si="10"/>
        <v xml:space="preserve">    </v>
      </c>
    </row>
    <row r="290" spans="1:20" ht="15" customHeight="1">
      <c r="A290" s="25" t="str">
        <f t="shared" si="15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7"/>
        <v/>
      </c>
      <c r="R290" s="1" t="str">
        <f t="shared" si="13"/>
        <v/>
      </c>
      <c r="S290" s="1" t="str">
        <f t="shared" si="12"/>
        <v xml:space="preserve">    </v>
      </c>
      <c r="T290" s="1" t="str">
        <f t="shared" si="10"/>
        <v xml:space="preserve">    </v>
      </c>
    </row>
    <row r="291" spans="1:20" ht="15" customHeight="1">
      <c r="A291" s="25" t="str">
        <f t="shared" si="15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7"/>
        <v/>
      </c>
      <c r="R291" s="1" t="str">
        <f t="shared" si="13"/>
        <v/>
      </c>
      <c r="S291" s="1" t="str">
        <f t="shared" si="12"/>
        <v xml:space="preserve">    </v>
      </c>
      <c r="T291" s="1" t="str">
        <f t="shared" si="10"/>
        <v xml:space="preserve">    </v>
      </c>
    </row>
    <row r="292" spans="1:20" ht="15" customHeight="1">
      <c r="A292" s="25" t="str">
        <f t="shared" si="15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7"/>
        <v/>
      </c>
      <c r="R292" s="1" t="str">
        <f t="shared" si="13"/>
        <v/>
      </c>
      <c r="S292" s="1" t="str">
        <f t="shared" si="12"/>
        <v xml:space="preserve">    </v>
      </c>
      <c r="T292" s="1" t="str">
        <f t="shared" si="10"/>
        <v xml:space="preserve">    </v>
      </c>
    </row>
    <row r="293" spans="1:20" ht="15" customHeight="1">
      <c r="A293" s="25" t="str">
        <f t="shared" si="15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7"/>
        <v/>
      </c>
      <c r="R293" s="1" t="str">
        <f t="shared" si="13"/>
        <v/>
      </c>
      <c r="S293" s="1" t="str">
        <f t="shared" si="12"/>
        <v xml:space="preserve">    </v>
      </c>
      <c r="T293" s="1" t="str">
        <f t="shared" si="10"/>
        <v xml:space="preserve">    </v>
      </c>
    </row>
    <row r="294" spans="1:20" ht="15" customHeight="1">
      <c r="A294" s="25" t="str">
        <f t="shared" si="15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7"/>
        <v/>
      </c>
      <c r="R294" s="1" t="str">
        <f t="shared" si="13"/>
        <v/>
      </c>
      <c r="S294" s="1" t="str">
        <f t="shared" si="12"/>
        <v xml:space="preserve">    </v>
      </c>
      <c r="T294" s="1" t="str">
        <f t="shared" si="10"/>
        <v xml:space="preserve">    </v>
      </c>
    </row>
    <row r="295" spans="1:20" ht="15" customHeight="1">
      <c r="A295" s="25" t="str">
        <f t="shared" si="15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7"/>
        <v/>
      </c>
      <c r="R295" s="1" t="str">
        <f t="shared" si="13"/>
        <v/>
      </c>
      <c r="S295" s="1" t="str">
        <f t="shared" si="12"/>
        <v xml:space="preserve">    </v>
      </c>
      <c r="T295" s="1" t="str">
        <f t="shared" si="10"/>
        <v xml:space="preserve">    </v>
      </c>
    </row>
    <row r="296" spans="1:20" ht="15" customHeight="1">
      <c r="A296" s="25" t="str">
        <f t="shared" si="15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7"/>
        <v/>
      </c>
      <c r="R296" s="1" t="str">
        <f t="shared" si="13"/>
        <v/>
      </c>
      <c r="S296" s="1" t="str">
        <f t="shared" si="12"/>
        <v xml:space="preserve">    </v>
      </c>
      <c r="T296" s="1" t="str">
        <f t="shared" si="10"/>
        <v xml:space="preserve">    </v>
      </c>
    </row>
    <row r="297" spans="1:20" ht="15" customHeight="1">
      <c r="A297" s="25" t="str">
        <f t="shared" si="15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7"/>
        <v/>
      </c>
      <c r="R297" s="1" t="str">
        <f t="shared" si="13"/>
        <v/>
      </c>
      <c r="S297" s="1" t="str">
        <f t="shared" si="12"/>
        <v xml:space="preserve">    </v>
      </c>
      <c r="T297" s="1" t="str">
        <f t="shared" si="10"/>
        <v xml:space="preserve">    </v>
      </c>
    </row>
    <row r="298" spans="1:20" ht="15" customHeight="1">
      <c r="A298" s="25" t="str">
        <f t="shared" si="15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7"/>
        <v/>
      </c>
      <c r="R298" s="1" t="str">
        <f t="shared" si="13"/>
        <v/>
      </c>
      <c r="S298" s="1" t="str">
        <f t="shared" si="12"/>
        <v xml:space="preserve">    </v>
      </c>
      <c r="T298" s="1" t="str">
        <f t="shared" ref="T298:T382" si="18">S298</f>
        <v xml:space="preserve">    </v>
      </c>
    </row>
    <row r="299" spans="1:20" ht="15" customHeight="1">
      <c r="A299" s="25" t="str">
        <f t="shared" si="15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7"/>
        <v/>
      </c>
      <c r="R299" s="1" t="str">
        <f t="shared" si="13"/>
        <v/>
      </c>
      <c r="S299" s="1" t="str">
        <f t="shared" si="12"/>
        <v xml:space="preserve">    </v>
      </c>
      <c r="T299" s="1" t="str">
        <f t="shared" si="18"/>
        <v xml:space="preserve">    </v>
      </c>
    </row>
    <row r="300" spans="1:20" ht="15" customHeight="1">
      <c r="A300" s="25" t="str">
        <f t="shared" si="15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7"/>
        <v/>
      </c>
      <c r="R300" s="1" t="str">
        <f t="shared" si="13"/>
        <v/>
      </c>
      <c r="S300" s="1" t="str">
        <f t="shared" si="12"/>
        <v xml:space="preserve">    </v>
      </c>
      <c r="T300" s="1" t="str">
        <f t="shared" si="18"/>
        <v xml:space="preserve">    </v>
      </c>
    </row>
    <row r="301" spans="1:20" ht="15" customHeight="1">
      <c r="A301" s="25" t="str">
        <f t="shared" si="15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7"/>
        <v/>
      </c>
      <c r="R301" s="1" t="str">
        <f t="shared" si="13"/>
        <v/>
      </c>
      <c r="S301" s="1" t="str">
        <f t="shared" si="12"/>
        <v xml:space="preserve">    </v>
      </c>
      <c r="T301" s="1" t="str">
        <f t="shared" si="18"/>
        <v xml:space="preserve">    </v>
      </c>
    </row>
    <row r="302" spans="1:20" ht="15" customHeight="1">
      <c r="A302" s="25" t="str">
        <f t="shared" si="15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7"/>
        <v/>
      </c>
      <c r="R302" s="1" t="str">
        <f t="shared" si="13"/>
        <v/>
      </c>
      <c r="S302" s="1" t="str">
        <f t="shared" si="12"/>
        <v xml:space="preserve">    </v>
      </c>
      <c r="T302" s="1" t="str">
        <f t="shared" si="18"/>
        <v xml:space="preserve">    </v>
      </c>
    </row>
    <row r="303" spans="1:20" ht="15" customHeight="1">
      <c r="A303" s="25" t="str">
        <f t="shared" si="15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7"/>
        <v/>
      </c>
      <c r="R303" s="1" t="str">
        <f t="shared" si="13"/>
        <v/>
      </c>
      <c r="S303" s="1" t="str">
        <f t="shared" si="12"/>
        <v xml:space="preserve">    </v>
      </c>
      <c r="T303" s="1" t="str">
        <f t="shared" si="18"/>
        <v xml:space="preserve">    </v>
      </c>
    </row>
    <row r="304" spans="1:20" ht="15" customHeight="1">
      <c r="A304" s="25" t="str">
        <f t="shared" si="15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7"/>
        <v/>
      </c>
      <c r="R304" s="1" t="str">
        <f t="shared" si="13"/>
        <v/>
      </c>
      <c r="S304" s="1" t="str">
        <f t="shared" si="12"/>
        <v xml:space="preserve">    </v>
      </c>
      <c r="T304" s="1" t="str">
        <f t="shared" si="18"/>
        <v xml:space="preserve">    </v>
      </c>
    </row>
    <row r="305" spans="1:20" ht="15" customHeight="1">
      <c r="A305" s="25" t="str">
        <f t="shared" si="15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7"/>
        <v/>
      </c>
      <c r="R305" s="1" t="str">
        <f t="shared" si="13"/>
        <v/>
      </c>
      <c r="S305" s="1" t="str">
        <f t="shared" si="12"/>
        <v xml:space="preserve">    </v>
      </c>
      <c r="T305" s="1" t="str">
        <f t="shared" si="18"/>
        <v xml:space="preserve">    </v>
      </c>
    </row>
    <row r="306" spans="1:20" ht="15" customHeight="1">
      <c r="A306" s="25" t="str">
        <f t="shared" si="15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7"/>
        <v/>
      </c>
      <c r="R306" s="1" t="str">
        <f t="shared" si="13"/>
        <v/>
      </c>
      <c r="S306" s="1" t="str">
        <f t="shared" si="12"/>
        <v xml:space="preserve">    </v>
      </c>
      <c r="T306" s="1" t="str">
        <f t="shared" si="18"/>
        <v xml:space="preserve">    </v>
      </c>
    </row>
    <row r="307" spans="1:20" ht="15" customHeight="1">
      <c r="A307" s="25" t="str">
        <f t="shared" si="15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7"/>
        <v/>
      </c>
      <c r="R307" s="1" t="str">
        <f t="shared" si="13"/>
        <v/>
      </c>
      <c r="S307" s="1" t="str">
        <f t="shared" si="12"/>
        <v xml:space="preserve">    </v>
      </c>
      <c r="T307" s="1" t="str">
        <f t="shared" si="18"/>
        <v xml:space="preserve">    </v>
      </c>
    </row>
    <row r="308" spans="1:20" ht="15" customHeight="1">
      <c r="A308" s="25" t="str">
        <f t="shared" si="15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7"/>
        <v/>
      </c>
      <c r="R308" s="1" t="str">
        <f t="shared" si="13"/>
        <v/>
      </c>
      <c r="S308" s="1" t="str">
        <f t="shared" si="12"/>
        <v xml:space="preserve">    </v>
      </c>
      <c r="T308" s="1" t="str">
        <f t="shared" si="18"/>
        <v xml:space="preserve">    </v>
      </c>
    </row>
    <row r="309" spans="1:20" ht="15" customHeight="1">
      <c r="A309" s="25" t="str">
        <f t="shared" si="15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7"/>
        <v/>
      </c>
      <c r="R309" s="1" t="str">
        <f t="shared" si="13"/>
        <v/>
      </c>
      <c r="S309" s="1" t="str">
        <f t="shared" si="12"/>
        <v xml:space="preserve">    </v>
      </c>
      <c r="T309" s="1" t="str">
        <f t="shared" si="18"/>
        <v xml:space="preserve">    </v>
      </c>
    </row>
    <row r="310" spans="1:20" ht="15" customHeight="1">
      <c r="A310" s="25" t="str">
        <f t="shared" si="15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7"/>
        <v/>
      </c>
      <c r="R310" s="1" t="str">
        <f t="shared" si="13"/>
        <v/>
      </c>
      <c r="S310" s="1" t="str">
        <f t="shared" si="12"/>
        <v xml:space="preserve">    </v>
      </c>
      <c r="T310" s="1" t="str">
        <f t="shared" si="18"/>
        <v xml:space="preserve">    </v>
      </c>
    </row>
    <row r="311" spans="1:20" ht="15" customHeight="1">
      <c r="A311" s="25" t="str">
        <f t="shared" si="15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7"/>
        <v/>
      </c>
      <c r="R311" s="1" t="str">
        <f t="shared" si="13"/>
        <v/>
      </c>
      <c r="S311" s="1" t="str">
        <f t="shared" si="12"/>
        <v xml:space="preserve">    </v>
      </c>
      <c r="T311" s="1" t="str">
        <f t="shared" si="18"/>
        <v xml:space="preserve">    </v>
      </c>
    </row>
    <row r="312" spans="1:20" ht="15" customHeight="1">
      <c r="A312" s="25" t="str">
        <f t="shared" si="15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7"/>
        <v/>
      </c>
      <c r="R312" s="1" t="str">
        <f t="shared" si="13"/>
        <v/>
      </c>
      <c r="S312" s="1" t="str">
        <f t="shared" si="12"/>
        <v xml:space="preserve">    </v>
      </c>
      <c r="T312" s="1" t="str">
        <f t="shared" si="18"/>
        <v xml:space="preserve">    </v>
      </c>
    </row>
    <row r="313" spans="1:20" ht="15" customHeight="1">
      <c r="A313" s="25" t="str">
        <f t="shared" si="15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7"/>
        <v/>
      </c>
      <c r="R313" s="1" t="str">
        <f t="shared" si="13"/>
        <v/>
      </c>
      <c r="S313" s="1" t="str">
        <f t="shared" si="12"/>
        <v xml:space="preserve">    </v>
      </c>
      <c r="T313" s="1" t="str">
        <f t="shared" si="18"/>
        <v xml:space="preserve">    </v>
      </c>
    </row>
    <row r="314" spans="1:20" ht="15" customHeight="1">
      <c r="A314" s="25" t="str">
        <f t="shared" si="15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7"/>
        <v/>
      </c>
      <c r="R314" s="1" t="str">
        <f t="shared" si="13"/>
        <v/>
      </c>
      <c r="S314" s="1" t="str">
        <f t="shared" si="12"/>
        <v xml:space="preserve">    </v>
      </c>
      <c r="T314" s="1" t="str">
        <f t="shared" si="18"/>
        <v xml:space="preserve">    </v>
      </c>
    </row>
    <row r="315" spans="1:20" ht="15" customHeight="1">
      <c r="A315" s="25" t="str">
        <f t="shared" si="15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17"/>
        <v/>
      </c>
      <c r="R315" s="1" t="str">
        <f t="shared" si="13"/>
        <v/>
      </c>
      <c r="S315" s="1" t="str">
        <f t="shared" si="12"/>
        <v xml:space="preserve">    </v>
      </c>
      <c r="T315" s="1" t="str">
        <f t="shared" si="18"/>
        <v xml:space="preserve">    </v>
      </c>
    </row>
    <row r="316" spans="1:20" ht="15" customHeight="1">
      <c r="A316" s="25" t="str">
        <f t="shared" si="15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7"/>
        <v/>
      </c>
      <c r="R316" s="1" t="str">
        <f t="shared" si="13"/>
        <v/>
      </c>
      <c r="S316" s="1" t="str">
        <f t="shared" si="12"/>
        <v xml:space="preserve">    </v>
      </c>
      <c r="T316" s="1" t="str">
        <f t="shared" si="18"/>
        <v xml:space="preserve">    </v>
      </c>
    </row>
    <row r="317" spans="1:20" ht="15" customHeight="1">
      <c r="A317" s="25" t="str">
        <f t="shared" si="15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7"/>
        <v/>
      </c>
      <c r="R317" s="1" t="str">
        <f t="shared" si="13"/>
        <v/>
      </c>
      <c r="S317" s="1" t="str">
        <f t="shared" si="12"/>
        <v xml:space="preserve">    </v>
      </c>
      <c r="T317" s="1" t="str">
        <f t="shared" si="18"/>
        <v xml:space="preserve">    </v>
      </c>
    </row>
    <row r="318" spans="1:20" ht="15" customHeight="1">
      <c r="A318" s="25" t="str">
        <f t="shared" si="15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7"/>
        <v/>
      </c>
      <c r="R318" s="1" t="str">
        <f t="shared" si="13"/>
        <v/>
      </c>
      <c r="S318" s="1" t="str">
        <f t="shared" si="12"/>
        <v xml:space="preserve">    </v>
      </c>
      <c r="T318" s="1" t="str">
        <f t="shared" si="18"/>
        <v xml:space="preserve">    </v>
      </c>
    </row>
    <row r="319" spans="1:20" ht="15" customHeight="1">
      <c r="A319" s="25" t="str">
        <f t="shared" si="15"/>
        <v/>
      </c>
      <c r="B319" s="16"/>
      <c r="C319" s="22"/>
      <c r="D319" s="22"/>
      <c r="E319" s="6"/>
      <c r="F319" s="7"/>
      <c r="G319" s="17"/>
      <c r="H319" s="17"/>
      <c r="I319" s="15"/>
      <c r="J319" s="15"/>
      <c r="K319" s="15"/>
      <c r="L319" s="12"/>
      <c r="M319" s="18"/>
      <c r="N319" s="19"/>
      <c r="O319" s="20"/>
      <c r="P319" s="15"/>
      <c r="Q319" s="63" t="str">
        <f t="shared" si="17"/>
        <v/>
      </c>
      <c r="R319" s="1" t="str">
        <f t="shared" si="13"/>
        <v/>
      </c>
      <c r="S319" s="1" t="str">
        <f t="shared" si="12"/>
        <v xml:space="preserve">    </v>
      </c>
      <c r="T319" s="1" t="str">
        <f t="shared" si="18"/>
        <v xml:space="preserve">    </v>
      </c>
    </row>
    <row r="320" spans="1:20" ht="15" customHeight="1">
      <c r="A320" s="25" t="str">
        <f t="shared" si="15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7"/>
        <v/>
      </c>
      <c r="R320" s="1" t="str">
        <f t="shared" si="13"/>
        <v/>
      </c>
      <c r="S320" s="1" t="str">
        <f t="shared" si="12"/>
        <v xml:space="preserve">    </v>
      </c>
      <c r="T320" s="1" t="str">
        <f t="shared" si="18"/>
        <v xml:space="preserve">    </v>
      </c>
    </row>
    <row r="321" spans="1:20" ht="15" customHeight="1">
      <c r="A321" s="25" t="str">
        <f t="shared" si="15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7"/>
        <v/>
      </c>
      <c r="R321" s="1" t="str">
        <f t="shared" si="13"/>
        <v/>
      </c>
      <c r="S321" s="1" t="str">
        <f t="shared" si="12"/>
        <v xml:space="preserve">    </v>
      </c>
      <c r="T321" s="1" t="str">
        <f t="shared" si="18"/>
        <v xml:space="preserve">    </v>
      </c>
    </row>
    <row r="322" spans="1:20" ht="15" customHeight="1">
      <c r="A322" s="25" t="str">
        <f t="shared" si="15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7"/>
        <v/>
      </c>
      <c r="R322" s="1" t="str">
        <f t="shared" si="13"/>
        <v/>
      </c>
      <c r="S322" s="1" t="str">
        <f t="shared" si="12"/>
        <v xml:space="preserve">    </v>
      </c>
      <c r="T322" s="1" t="str">
        <f t="shared" si="18"/>
        <v xml:space="preserve">    </v>
      </c>
    </row>
    <row r="323" spans="1:20" ht="15" customHeight="1">
      <c r="A323" s="25" t="str">
        <f t="shared" si="15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7"/>
        <v/>
      </c>
      <c r="R323" s="1" t="str">
        <f t="shared" si="13"/>
        <v/>
      </c>
      <c r="S323" s="1" t="str">
        <f t="shared" si="12"/>
        <v xml:space="preserve">    </v>
      </c>
      <c r="T323" s="1" t="str">
        <f t="shared" si="18"/>
        <v xml:space="preserve">    </v>
      </c>
    </row>
    <row r="324" spans="1:20" ht="15" customHeight="1">
      <c r="A324" s="25" t="str">
        <f t="shared" si="15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7"/>
        <v/>
      </c>
      <c r="R324" s="1" t="str">
        <f t="shared" si="13"/>
        <v/>
      </c>
      <c r="S324" s="1" t="str">
        <f t="shared" si="12"/>
        <v xml:space="preserve">    </v>
      </c>
      <c r="T324" s="1" t="str">
        <f t="shared" si="18"/>
        <v xml:space="preserve">    </v>
      </c>
    </row>
    <row r="325" spans="1:20" ht="15" customHeight="1">
      <c r="A325" s="25" t="str">
        <f t="shared" si="15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7"/>
        <v/>
      </c>
      <c r="R325" s="1" t="str">
        <f t="shared" si="13"/>
        <v/>
      </c>
      <c r="S325" s="1" t="str">
        <f t="shared" si="12"/>
        <v xml:space="preserve">    </v>
      </c>
      <c r="T325" s="1" t="str">
        <f t="shared" si="18"/>
        <v xml:space="preserve">    </v>
      </c>
    </row>
    <row r="326" spans="1:20" ht="15" customHeight="1">
      <c r="A326" s="25" t="str">
        <f t="shared" si="15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7"/>
        <v/>
      </c>
      <c r="R326" s="1" t="str">
        <f t="shared" si="13"/>
        <v/>
      </c>
      <c r="S326" s="1" t="str">
        <f t="shared" si="12"/>
        <v xml:space="preserve">    </v>
      </c>
      <c r="T326" s="1" t="str">
        <f t="shared" si="18"/>
        <v xml:space="preserve">    </v>
      </c>
    </row>
    <row r="327" spans="1:20" ht="15" customHeight="1">
      <c r="A327" s="25" t="str">
        <f t="shared" si="15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4" si="19">IF(P327="","",VLOOKUP(P327,$Z$7:$AA$68,2,FALSE))</f>
        <v/>
      </c>
      <c r="R327" s="1" t="str">
        <f t="shared" si="13"/>
        <v/>
      </c>
      <c r="S327" s="1" t="str">
        <f t="shared" si="12"/>
        <v xml:space="preserve">    </v>
      </c>
      <c r="T327" s="1" t="str">
        <f t="shared" si="18"/>
        <v xml:space="preserve">    </v>
      </c>
    </row>
    <row r="328" spans="1:20" ht="15" customHeight="1">
      <c r="A328" s="25" t="str">
        <f t="shared" si="15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9"/>
        <v/>
      </c>
      <c r="R328" s="1" t="str">
        <f t="shared" si="13"/>
        <v/>
      </c>
      <c r="S328" s="1" t="str">
        <f t="shared" si="12"/>
        <v xml:space="preserve">    </v>
      </c>
      <c r="T328" s="1" t="str">
        <f t="shared" si="18"/>
        <v xml:space="preserve">    </v>
      </c>
    </row>
    <row r="329" spans="1:20" ht="15" customHeight="1">
      <c r="A329" s="25" t="str">
        <f t="shared" si="15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9"/>
        <v/>
      </c>
      <c r="R329" s="1" t="str">
        <f t="shared" si="13"/>
        <v/>
      </c>
      <c r="S329" s="1" t="str">
        <f t="shared" si="12"/>
        <v xml:space="preserve">    </v>
      </c>
      <c r="T329" s="1" t="str">
        <f t="shared" si="18"/>
        <v xml:space="preserve">    </v>
      </c>
    </row>
    <row r="330" spans="1:20" ht="15" customHeight="1">
      <c r="A330" s="25" t="str">
        <f t="shared" si="15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9"/>
        <v/>
      </c>
      <c r="R330" s="1" t="str">
        <f t="shared" si="13"/>
        <v/>
      </c>
      <c r="S330" s="1" t="str">
        <f t="shared" si="12"/>
        <v xml:space="preserve">    </v>
      </c>
      <c r="T330" s="1" t="str">
        <f t="shared" si="18"/>
        <v xml:space="preserve">    </v>
      </c>
    </row>
    <row r="331" spans="1:20" ht="15" customHeight="1">
      <c r="A331" s="25" t="str">
        <f t="shared" si="15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 t="str">
        <f t="shared" si="19"/>
        <v/>
      </c>
      <c r="R331" s="1" t="str">
        <f t="shared" si="13"/>
        <v/>
      </c>
      <c r="S331" s="1" t="str">
        <f t="shared" si="12"/>
        <v xml:space="preserve">    </v>
      </c>
      <c r="T331" s="1" t="str">
        <f t="shared" si="18"/>
        <v xml:space="preserve">    </v>
      </c>
    </row>
    <row r="332" spans="1:20" ht="15" customHeight="1">
      <c r="A332" s="25" t="str">
        <f t="shared" si="15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 t="str">
        <f t="shared" si="19"/>
        <v/>
      </c>
      <c r="R332" s="1" t="str">
        <f t="shared" si="13"/>
        <v/>
      </c>
      <c r="S332" s="1" t="str">
        <f t="shared" si="12"/>
        <v xml:space="preserve">    </v>
      </c>
      <c r="T332" s="1" t="str">
        <f t="shared" si="18"/>
        <v xml:space="preserve">    </v>
      </c>
    </row>
    <row r="333" spans="1:20" ht="15" customHeight="1">
      <c r="A333" s="25" t="str">
        <f t="shared" si="15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 t="str">
        <f t="shared" si="19"/>
        <v/>
      </c>
      <c r="R333" s="1" t="str">
        <f t="shared" si="13"/>
        <v/>
      </c>
      <c r="S333" s="1" t="str">
        <f t="shared" si="12"/>
        <v xml:space="preserve">    </v>
      </c>
      <c r="T333" s="1" t="str">
        <f t="shared" si="18"/>
        <v xml:space="preserve">    </v>
      </c>
    </row>
    <row r="334" spans="1:20" ht="15" customHeight="1">
      <c r="A334" s="25" t="str">
        <f t="shared" si="15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 t="str">
        <f t="shared" si="19"/>
        <v/>
      </c>
      <c r="R334" s="1" t="str">
        <f t="shared" si="13"/>
        <v/>
      </c>
      <c r="S334" s="1" t="str">
        <f t="shared" si="12"/>
        <v xml:space="preserve">    </v>
      </c>
      <c r="T334" s="1" t="str">
        <f t="shared" si="18"/>
        <v xml:space="preserve">    </v>
      </c>
    </row>
    <row r="335" spans="1:20" ht="15" customHeight="1">
      <c r="A335" s="25" t="str">
        <f t="shared" si="15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3"/>
        <v/>
      </c>
      <c r="S335" s="1" t="str">
        <f t="shared" ref="S335:S385" si="20">""&amp;L338&amp;"  "&amp;M338&amp;"  "&amp;N338&amp;""</f>
        <v xml:space="preserve">    </v>
      </c>
      <c r="T335" s="1" t="str">
        <f t="shared" si="18"/>
        <v xml:space="preserve">    </v>
      </c>
    </row>
    <row r="336" spans="1:20" ht="15" customHeight="1">
      <c r="A336" s="25" t="str">
        <f t="shared" si="15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3"/>
        <v/>
      </c>
      <c r="S336" s="1" t="str">
        <f t="shared" si="20"/>
        <v xml:space="preserve">    </v>
      </c>
      <c r="T336" s="1" t="str">
        <f t="shared" si="18"/>
        <v xml:space="preserve">    </v>
      </c>
    </row>
    <row r="337" spans="1:20" ht="15" customHeight="1">
      <c r="A337" s="25" t="str">
        <f t="shared" si="15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3"/>
        <v/>
      </c>
      <c r="S337" s="1" t="str">
        <f t="shared" si="20"/>
        <v xml:space="preserve">    </v>
      </c>
      <c r="T337" s="1" t="str">
        <f t="shared" si="18"/>
        <v xml:space="preserve">    </v>
      </c>
    </row>
    <row r="338" spans="1:20" ht="15" customHeight="1">
      <c r="A338" s="25" t="str">
        <f t="shared" si="15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3"/>
        <v/>
      </c>
      <c r="S338" s="1" t="str">
        <f t="shared" si="20"/>
        <v xml:space="preserve">    </v>
      </c>
      <c r="T338" s="1" t="str">
        <f t="shared" si="18"/>
        <v xml:space="preserve">    </v>
      </c>
    </row>
    <row r="339" spans="1:20" ht="15" customHeight="1">
      <c r="A339" s="25" t="str">
        <f t="shared" si="15"/>
        <v/>
      </c>
      <c r="B339" s="5"/>
      <c r="C339" s="21"/>
      <c r="D339" s="21"/>
      <c r="E339" s="6"/>
      <c r="F339" s="7"/>
      <c r="G339" s="6"/>
      <c r="H339" s="6"/>
      <c r="I339" s="11"/>
      <c r="J339" s="11"/>
      <c r="K339" s="11"/>
      <c r="L339" s="12"/>
      <c r="M339" s="13"/>
      <c r="N339" s="14"/>
      <c r="O339" s="7"/>
      <c r="P339" s="11"/>
      <c r="Q339" s="63"/>
      <c r="R339" s="1" t="str">
        <f t="shared" si="13"/>
        <v/>
      </c>
      <c r="S339" s="1" t="str">
        <f t="shared" si="20"/>
        <v xml:space="preserve">    </v>
      </c>
      <c r="T339" s="1" t="str">
        <f t="shared" si="18"/>
        <v xml:space="preserve">    </v>
      </c>
    </row>
    <row r="340" spans="1:20" ht="15" customHeight="1">
      <c r="A340" s="25" t="str">
        <f t="shared" si="15"/>
        <v/>
      </c>
      <c r="B340" s="5"/>
      <c r="C340" s="21"/>
      <c r="D340" s="21"/>
      <c r="E340" s="6"/>
      <c r="F340" s="7"/>
      <c r="G340" s="6"/>
      <c r="H340" s="6"/>
      <c r="I340" s="11"/>
      <c r="J340" s="11"/>
      <c r="K340" s="11"/>
      <c r="L340" s="12"/>
      <c r="M340" s="13"/>
      <c r="N340" s="14"/>
      <c r="O340" s="7"/>
      <c r="P340" s="11"/>
      <c r="Q340" s="63"/>
      <c r="R340" s="1" t="str">
        <f t="shared" si="13"/>
        <v/>
      </c>
      <c r="S340" s="1" t="str">
        <f t="shared" si="20"/>
        <v xml:space="preserve">    </v>
      </c>
      <c r="T340" s="1" t="str">
        <f t="shared" si="18"/>
        <v xml:space="preserve">    </v>
      </c>
    </row>
    <row r="341" spans="1:20" ht="15" customHeight="1">
      <c r="A341" s="25" t="str">
        <f t="shared" si="15"/>
        <v/>
      </c>
      <c r="B341" s="5"/>
      <c r="C341" s="21"/>
      <c r="D341" s="21"/>
      <c r="E341" s="6"/>
      <c r="F341" s="7"/>
      <c r="G341" s="6"/>
      <c r="H341" s="6"/>
      <c r="I341" s="11"/>
      <c r="J341" s="11"/>
      <c r="K341" s="11"/>
      <c r="L341" s="12"/>
      <c r="M341" s="13"/>
      <c r="N341" s="14"/>
      <c r="O341" s="7"/>
      <c r="P341" s="11"/>
      <c r="Q341" s="63"/>
    </row>
    <row r="342" spans="1:20" ht="15" customHeight="1">
      <c r="A342" s="25" t="str">
        <f t="shared" si="15"/>
        <v/>
      </c>
      <c r="B342" s="5"/>
      <c r="C342" s="21"/>
      <c r="D342" s="21"/>
      <c r="E342" s="6"/>
      <c r="F342" s="7"/>
      <c r="G342" s="6"/>
      <c r="H342" s="6"/>
      <c r="I342" s="11"/>
      <c r="J342" s="11"/>
      <c r="K342" s="11"/>
      <c r="L342" s="12"/>
      <c r="M342" s="13"/>
      <c r="N342" s="14"/>
      <c r="O342" s="7"/>
      <c r="P342" s="11"/>
      <c r="Q342" s="63"/>
    </row>
    <row r="343" spans="1:20" ht="15" customHeight="1">
      <c r="A343" s="25" t="str">
        <f t="shared" si="15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5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  <c r="R344" s="1" t="str">
        <f t="shared" si="13"/>
        <v/>
      </c>
      <c r="S344" s="1" t="str">
        <f t="shared" si="20"/>
        <v xml:space="preserve">    </v>
      </c>
      <c r="T344" s="1" t="str">
        <f t="shared" si="18"/>
        <v xml:space="preserve">    </v>
      </c>
    </row>
    <row r="345" spans="1:20" ht="15" customHeight="1">
      <c r="A345" s="25" t="str">
        <f t="shared" si="15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5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5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5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5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5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5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5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5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5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5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5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5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5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5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5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si="15"/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5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</row>
    <row r="363" spans="1:20" ht="15" customHeight="1">
      <c r="A363" s="25" t="str">
        <f t="shared" si="15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ref="R363:R385" si="21">A366</f>
        <v/>
      </c>
      <c r="S363" s="1" t="str">
        <f t="shared" si="20"/>
        <v xml:space="preserve">    </v>
      </c>
      <c r="T363" s="1" t="str">
        <f t="shared" si="18"/>
        <v xml:space="preserve">    </v>
      </c>
    </row>
    <row r="364" spans="1:20" ht="15" customHeight="1">
      <c r="A364" s="25" t="str">
        <f t="shared" si="15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21"/>
        <v/>
      </c>
      <c r="S364" s="1" t="str">
        <f t="shared" si="20"/>
        <v xml:space="preserve">    </v>
      </c>
      <c r="T364" s="1" t="str">
        <f t="shared" si="18"/>
        <v xml:space="preserve">    </v>
      </c>
    </row>
    <row r="365" spans="1:20" ht="15" customHeight="1">
      <c r="A365" s="25" t="str">
        <f t="shared" ref="A365:A388" si="22">IF(OR(B365="",C365="",D365=""),"",TEXT(Q365,"000")&amp;B365&amp;TEXT(C365,"00")&amp;TEXT(D365,"00"))</f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21"/>
        <v/>
      </c>
      <c r="S365" s="1" t="str">
        <f t="shared" si="20"/>
        <v xml:space="preserve">    </v>
      </c>
      <c r="T365" s="1" t="str">
        <f t="shared" si="18"/>
        <v xml:space="preserve">    </v>
      </c>
    </row>
    <row r="366" spans="1:20" ht="15" customHeight="1">
      <c r="A366" s="25" t="str">
        <f t="shared" si="22"/>
        <v/>
      </c>
      <c r="B366" s="16"/>
      <c r="C366" s="22"/>
      <c r="D366" s="22"/>
      <c r="E366" s="6"/>
      <c r="F366" s="7"/>
      <c r="G366" s="17"/>
      <c r="H366" s="17"/>
      <c r="I366" s="15"/>
      <c r="J366" s="15"/>
      <c r="K366" s="15"/>
      <c r="L366" s="12"/>
      <c r="M366" s="18"/>
      <c r="N366" s="19"/>
      <c r="O366" s="20"/>
      <c r="P366" s="15"/>
      <c r="Q366" s="64"/>
      <c r="R366" s="1" t="str">
        <f t="shared" si="21"/>
        <v/>
      </c>
      <c r="S366" s="1" t="str">
        <f t="shared" si="20"/>
        <v xml:space="preserve">    </v>
      </c>
      <c r="T366" s="1" t="str">
        <f t="shared" si="18"/>
        <v xml:space="preserve">    </v>
      </c>
    </row>
    <row r="367" spans="1:20" ht="15" customHeight="1">
      <c r="A367" s="25" t="str">
        <f t="shared" si="22"/>
        <v/>
      </c>
      <c r="B367" s="16"/>
      <c r="C367" s="22"/>
      <c r="D367" s="22"/>
      <c r="E367" s="6"/>
      <c r="F367" s="7"/>
      <c r="G367" s="17"/>
      <c r="H367" s="17"/>
      <c r="I367" s="15"/>
      <c r="J367" s="15"/>
      <c r="K367" s="15"/>
      <c r="L367" s="12"/>
      <c r="M367" s="18"/>
      <c r="N367" s="19"/>
      <c r="O367" s="20"/>
      <c r="P367" s="15"/>
      <c r="Q367" s="64"/>
      <c r="R367" s="1" t="str">
        <f t="shared" si="21"/>
        <v/>
      </c>
      <c r="S367" s="1" t="str">
        <f t="shared" si="20"/>
        <v xml:space="preserve">    </v>
      </c>
      <c r="T367" s="1" t="str">
        <f t="shared" si="18"/>
        <v xml:space="preserve">    </v>
      </c>
    </row>
    <row r="368" spans="1:20" ht="15" customHeight="1">
      <c r="A368" s="25" t="str">
        <f t="shared" si="22"/>
        <v/>
      </c>
      <c r="B368" s="16"/>
      <c r="C368" s="22"/>
      <c r="D368" s="22"/>
      <c r="E368" s="6"/>
      <c r="F368" s="7"/>
      <c r="G368" s="17"/>
      <c r="H368" s="17"/>
      <c r="I368" s="15"/>
      <c r="J368" s="15"/>
      <c r="K368" s="15"/>
      <c r="L368" s="12"/>
      <c r="M368" s="18"/>
      <c r="N368" s="19"/>
      <c r="O368" s="20"/>
      <c r="P368" s="15"/>
      <c r="Q368" s="64"/>
      <c r="R368" s="1" t="str">
        <f t="shared" si="21"/>
        <v/>
      </c>
      <c r="S368" s="1" t="str">
        <f t="shared" si="20"/>
        <v xml:space="preserve">    </v>
      </c>
      <c r="T368" s="1" t="str">
        <f t="shared" si="18"/>
        <v xml:space="preserve">    </v>
      </c>
    </row>
    <row r="369" spans="1:20" ht="15" customHeight="1">
      <c r="A369" s="25" t="str">
        <f t="shared" si="22"/>
        <v/>
      </c>
      <c r="B369" s="16"/>
      <c r="C369" s="22"/>
      <c r="D369" s="22"/>
      <c r="E369" s="6"/>
      <c r="F369" s="7"/>
      <c r="G369" s="17"/>
      <c r="H369" s="17"/>
      <c r="I369" s="15"/>
      <c r="J369" s="15"/>
      <c r="K369" s="15"/>
      <c r="L369" s="12"/>
      <c r="M369" s="18"/>
      <c r="N369" s="19"/>
      <c r="O369" s="20"/>
      <c r="P369" s="15"/>
      <c r="Q369" s="64"/>
      <c r="R369" s="1" t="str">
        <f t="shared" si="21"/>
        <v/>
      </c>
      <c r="S369" s="1" t="str">
        <f t="shared" si="20"/>
        <v xml:space="preserve">    </v>
      </c>
      <c r="T369" s="1" t="str">
        <f t="shared" si="18"/>
        <v xml:space="preserve">    </v>
      </c>
    </row>
    <row r="370" spans="1:20" ht="15" customHeight="1">
      <c r="A370" s="25" t="str">
        <f t="shared" si="22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21"/>
        <v/>
      </c>
      <c r="S370" s="1" t="str">
        <f t="shared" si="20"/>
        <v xml:space="preserve">    </v>
      </c>
      <c r="T370" s="1" t="str">
        <f t="shared" si="18"/>
        <v xml:space="preserve">    </v>
      </c>
    </row>
    <row r="371" spans="1:20" ht="15" customHeight="1">
      <c r="A371" s="25" t="str">
        <f t="shared" si="22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21"/>
        <v/>
      </c>
      <c r="S371" s="1" t="str">
        <f t="shared" si="20"/>
        <v xml:space="preserve">    </v>
      </c>
      <c r="T371" s="1" t="str">
        <f t="shared" si="18"/>
        <v xml:space="preserve">    </v>
      </c>
    </row>
    <row r="372" spans="1:20" ht="15" customHeight="1">
      <c r="A372" s="25" t="str">
        <f t="shared" si="22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21"/>
        <v/>
      </c>
      <c r="S372" s="1" t="str">
        <f t="shared" si="20"/>
        <v xml:space="preserve">    </v>
      </c>
      <c r="T372" s="1" t="str">
        <f t="shared" si="18"/>
        <v xml:space="preserve">    </v>
      </c>
    </row>
    <row r="373" spans="1:20" ht="15" customHeight="1">
      <c r="A373" s="25" t="str">
        <f t="shared" si="22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si="21"/>
        <v/>
      </c>
      <c r="S373" s="1" t="str">
        <f t="shared" si="20"/>
        <v xml:space="preserve">    </v>
      </c>
      <c r="T373" s="1" t="str">
        <f t="shared" si="18"/>
        <v xml:space="preserve">    </v>
      </c>
    </row>
    <row r="374" spans="1:20" ht="15" customHeight="1">
      <c r="A374" s="25" t="str">
        <f t="shared" si="22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1"/>
        <v/>
      </c>
      <c r="S374" s="1" t="str">
        <f t="shared" si="20"/>
        <v xml:space="preserve">    </v>
      </c>
      <c r="T374" s="1" t="str">
        <f t="shared" si="18"/>
        <v xml:space="preserve">    </v>
      </c>
    </row>
    <row r="375" spans="1:20" ht="15" customHeight="1">
      <c r="A375" s="25" t="str">
        <f t="shared" si="22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1"/>
        <v/>
      </c>
      <c r="S375" s="1" t="str">
        <f t="shared" si="20"/>
        <v xml:space="preserve">    </v>
      </c>
      <c r="T375" s="1" t="str">
        <f t="shared" si="18"/>
        <v xml:space="preserve">    </v>
      </c>
    </row>
    <row r="376" spans="1:20" ht="15" customHeight="1">
      <c r="A376" s="25" t="str">
        <f t="shared" si="22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1"/>
        <v/>
      </c>
    </row>
    <row r="377" spans="1:20" ht="15" customHeight="1">
      <c r="A377" s="25" t="str">
        <f t="shared" si="22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1"/>
        <v/>
      </c>
      <c r="S377" s="1" t="str">
        <f t="shared" si="20"/>
        <v xml:space="preserve">    </v>
      </c>
      <c r="T377" s="1" t="str">
        <f t="shared" si="18"/>
        <v xml:space="preserve">    </v>
      </c>
    </row>
    <row r="378" spans="1:20" ht="15" customHeight="1">
      <c r="A378" s="25" t="str">
        <f t="shared" si="22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1"/>
        <v/>
      </c>
      <c r="S378" s="1" t="str">
        <f t="shared" si="20"/>
        <v xml:space="preserve">    </v>
      </c>
      <c r="T378" s="1" t="str">
        <f t="shared" si="18"/>
        <v xml:space="preserve">    </v>
      </c>
    </row>
    <row r="379" spans="1:20" ht="15" customHeight="1">
      <c r="A379" s="25" t="str">
        <f t="shared" si="22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1"/>
        <v/>
      </c>
      <c r="S379" s="1" t="str">
        <f t="shared" si="20"/>
        <v xml:space="preserve">    </v>
      </c>
      <c r="T379" s="1" t="str">
        <f t="shared" si="18"/>
        <v xml:space="preserve">    </v>
      </c>
    </row>
    <row r="380" spans="1:20" ht="15" customHeight="1">
      <c r="A380" s="25" t="str">
        <f t="shared" si="22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1"/>
        <v/>
      </c>
      <c r="S380" s="1" t="str">
        <f t="shared" si="20"/>
        <v xml:space="preserve">    </v>
      </c>
      <c r="T380" s="1" t="str">
        <f t="shared" si="18"/>
        <v xml:space="preserve">    </v>
      </c>
    </row>
    <row r="381" spans="1:20" ht="15" customHeight="1">
      <c r="A381" s="25" t="str">
        <f t="shared" si="22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1"/>
        <v/>
      </c>
      <c r="S381" s="1" t="str">
        <f t="shared" si="20"/>
        <v xml:space="preserve">    </v>
      </c>
      <c r="T381" s="1" t="str">
        <f t="shared" si="18"/>
        <v xml:space="preserve">    </v>
      </c>
    </row>
    <row r="382" spans="1:20" ht="15" customHeight="1">
      <c r="A382" s="25" t="str">
        <f t="shared" si="22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1"/>
        <v/>
      </c>
      <c r="S382" s="1" t="str">
        <f t="shared" si="20"/>
        <v xml:space="preserve">    </v>
      </c>
      <c r="T382" s="1" t="str">
        <f t="shared" si="18"/>
        <v xml:space="preserve">    </v>
      </c>
    </row>
    <row r="383" spans="1:20" ht="15" customHeight="1">
      <c r="A383" s="25" t="str">
        <f t="shared" si="22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1"/>
        <v/>
      </c>
      <c r="S383" s="1" t="str">
        <f t="shared" si="20"/>
        <v xml:space="preserve">    </v>
      </c>
      <c r="T383" s="1" t="str">
        <f t="shared" ref="T383:T385" si="23">S383</f>
        <v xml:space="preserve">    </v>
      </c>
    </row>
    <row r="384" spans="1:20" ht="15" customHeight="1">
      <c r="A384" s="25" t="str">
        <f t="shared" si="22"/>
        <v/>
      </c>
      <c r="B384" s="5"/>
      <c r="C384" s="21"/>
      <c r="D384" s="21"/>
      <c r="E384" s="6"/>
      <c r="F384" s="7"/>
      <c r="G384" s="6"/>
      <c r="H384" s="6"/>
      <c r="I384" s="11"/>
      <c r="J384" s="11"/>
      <c r="K384" s="11"/>
      <c r="L384" s="12"/>
      <c r="M384" s="13"/>
      <c r="N384" s="14"/>
      <c r="O384" s="7"/>
      <c r="P384" s="11"/>
      <c r="Q384" s="63"/>
      <c r="R384" s="1" t="str">
        <f t="shared" si="21"/>
        <v/>
      </c>
      <c r="S384" s="1" t="str">
        <f t="shared" si="20"/>
        <v xml:space="preserve">    </v>
      </c>
      <c r="T384" s="1" t="str">
        <f t="shared" si="23"/>
        <v xml:space="preserve">    </v>
      </c>
    </row>
    <row r="385" spans="1:20">
      <c r="A385" s="25" t="str">
        <f t="shared" si="22"/>
        <v/>
      </c>
      <c r="B385" s="5"/>
      <c r="C385" s="21"/>
      <c r="D385" s="21"/>
      <c r="E385" s="6"/>
      <c r="F385" s="7"/>
      <c r="G385" s="6"/>
      <c r="H385" s="6"/>
      <c r="I385" s="11"/>
      <c r="J385" s="11"/>
      <c r="K385" s="11"/>
      <c r="L385" s="12"/>
      <c r="M385" s="13"/>
      <c r="N385" s="14"/>
      <c r="O385" s="7"/>
      <c r="P385" s="11"/>
      <c r="Q385" s="63"/>
      <c r="R385" s="1" t="str">
        <f t="shared" si="21"/>
        <v/>
      </c>
      <c r="S385" s="1" t="str">
        <f t="shared" si="20"/>
        <v xml:space="preserve">    </v>
      </c>
      <c r="T385" s="1" t="str">
        <f t="shared" si="23"/>
        <v xml:space="preserve">    </v>
      </c>
    </row>
    <row r="386" spans="1:20">
      <c r="A386" s="25" t="str">
        <f t="shared" si="22"/>
        <v/>
      </c>
      <c r="B386" s="5"/>
      <c r="C386" s="21"/>
      <c r="D386" s="21"/>
      <c r="E386" s="6"/>
      <c r="F386" s="7"/>
      <c r="G386" s="6"/>
      <c r="H386" s="6"/>
      <c r="I386" s="11"/>
      <c r="J386" s="11"/>
      <c r="K386" s="11"/>
      <c r="L386" s="12"/>
      <c r="M386" s="13"/>
      <c r="N386" s="14"/>
      <c r="O386" s="7"/>
      <c r="P386" s="11"/>
      <c r="Q386" s="63"/>
    </row>
    <row r="387" spans="1:20">
      <c r="A387" s="25" t="str">
        <f t="shared" si="22"/>
        <v/>
      </c>
      <c r="B387" s="5"/>
      <c r="C387" s="21"/>
      <c r="D387" s="21"/>
      <c r="E387" s="6"/>
      <c r="F387" s="7"/>
      <c r="G387" s="6"/>
      <c r="H387" s="6"/>
      <c r="I387" s="11"/>
      <c r="J387" s="11"/>
      <c r="K387" s="11"/>
      <c r="L387" s="12"/>
      <c r="M387" s="13"/>
      <c r="N387" s="14"/>
      <c r="O387" s="7"/>
      <c r="P387" s="11"/>
      <c r="Q387" s="63"/>
    </row>
    <row r="388" spans="1:20">
      <c r="A388" s="25" t="str">
        <f t="shared" si="22"/>
        <v/>
      </c>
      <c r="B388" s="16"/>
      <c r="C388" s="22"/>
      <c r="D388" s="22"/>
      <c r="E388" s="6"/>
      <c r="F388" s="7"/>
      <c r="G388" s="17"/>
      <c r="H388" s="17"/>
      <c r="I388" s="15"/>
      <c r="J388" s="15"/>
      <c r="K388" s="15"/>
      <c r="L388" s="12"/>
      <c r="M388" s="18"/>
      <c r="N388" s="19"/>
      <c r="O388" s="20"/>
      <c r="P388" s="15"/>
      <c r="Q388" s="64"/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8">
    <cfRule type="duplicateValues" dxfId="14" priority="1"/>
  </conditionalFormatting>
  <dataValidations count="4">
    <dataValidation type="list" imeMode="on" allowBlank="1" showInputMessage="1" showErrorMessage="1" sqref="P7:P59" xr:uid="{00000000-0002-0000-0C00-000000000000}">
      <formula1>$Z$7:$Z$69</formula1>
    </dataValidation>
    <dataValidation type="list" imeMode="off" allowBlank="1" showInputMessage="1" showErrorMessage="1" sqref="L7:L59" xr:uid="{00000000-0002-0000-0C00-000001000000}">
      <formula1>$U$7:$U$15</formula1>
    </dataValidation>
    <dataValidation imeMode="on" allowBlank="1" showInputMessage="1" showErrorMessage="1" sqref="P60:P388 G7:K388 O7:O388" xr:uid="{00000000-0002-0000-0C00-000002000000}"/>
    <dataValidation imeMode="off" allowBlank="1" showInputMessage="1" showErrorMessage="1" sqref="L60:L388 Q7:Q388 M7:N388" xr:uid="{00000000-0002-0000-0C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1687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020D0101</v>
      </c>
      <c r="B7" s="5" t="s">
        <v>21</v>
      </c>
      <c r="C7" s="21">
        <v>1</v>
      </c>
      <c r="D7" s="21">
        <v>1</v>
      </c>
      <c r="E7" s="6" t="s">
        <v>2</v>
      </c>
      <c r="F7" s="7" t="s">
        <v>3</v>
      </c>
      <c r="G7" s="6" t="s">
        <v>5</v>
      </c>
      <c r="H7" s="6" t="s">
        <v>1689</v>
      </c>
      <c r="I7" s="6" t="s">
        <v>72</v>
      </c>
      <c r="J7" s="6" t="s">
        <v>67</v>
      </c>
      <c r="K7" s="6" t="s">
        <v>748</v>
      </c>
      <c r="L7" s="12" t="s">
        <v>6</v>
      </c>
      <c r="M7" s="13" t="s">
        <v>24</v>
      </c>
      <c r="N7" s="14">
        <v>120</v>
      </c>
      <c r="O7" s="7"/>
      <c r="P7" s="6" t="s">
        <v>1688</v>
      </c>
      <c r="Q7" s="63">
        <f t="shared" ref="Q7:Q70" si="1">IF(P7="","",VLOOKUP(P7,$Z$7:$AA$68,2,FALSE))</f>
        <v>20</v>
      </c>
      <c r="R7" s="1" t="str">
        <f>A7</f>
        <v>020D0101</v>
      </c>
      <c r="S7" s="1" t="str">
        <f>""&amp;L7&amp;"  "&amp;M7&amp;"  "&amp;N7&amp;""</f>
        <v>JWWA  G  120</v>
      </c>
      <c r="T7" s="1" t="str">
        <f>S7</f>
        <v>JWWA  G  120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020D0102</v>
      </c>
      <c r="B8" s="5" t="s">
        <v>21</v>
      </c>
      <c r="C8" s="21">
        <v>1</v>
      </c>
      <c r="D8" s="21">
        <v>2</v>
      </c>
      <c r="E8" s="6" t="s">
        <v>2</v>
      </c>
      <c r="F8" s="7" t="s">
        <v>3</v>
      </c>
      <c r="G8" s="6" t="s">
        <v>5</v>
      </c>
      <c r="H8" s="6" t="s">
        <v>1689</v>
      </c>
      <c r="I8" s="6" t="s">
        <v>72</v>
      </c>
      <c r="J8" s="6" t="s">
        <v>404</v>
      </c>
      <c r="K8" s="6" t="s">
        <v>748</v>
      </c>
      <c r="L8" s="12" t="s">
        <v>6</v>
      </c>
      <c r="M8" s="13" t="s">
        <v>24</v>
      </c>
      <c r="N8" s="14">
        <v>120</v>
      </c>
      <c r="O8" s="7"/>
      <c r="P8" s="6" t="s">
        <v>1688</v>
      </c>
      <c r="Q8" s="63">
        <f t="shared" si="1"/>
        <v>20</v>
      </c>
      <c r="R8" s="1" t="str">
        <f t="shared" ref="R8:R71" si="2">A8</f>
        <v>020D0102</v>
      </c>
      <c r="S8" s="1" t="str">
        <f t="shared" ref="S8:S71" si="3">""&amp;L8&amp;"  "&amp;M8&amp;"  "&amp;N8&amp;""</f>
        <v>JWWA  G  120</v>
      </c>
      <c r="T8" s="1" t="str">
        <f t="shared" ref="T8:T73" si="4">S8</f>
        <v>JWWA  G  120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020D0103</v>
      </c>
      <c r="B9" s="5" t="s">
        <v>21</v>
      </c>
      <c r="C9" s="21">
        <v>1</v>
      </c>
      <c r="D9" s="21">
        <v>3</v>
      </c>
      <c r="E9" s="6" t="s">
        <v>2</v>
      </c>
      <c r="F9" s="7" t="s">
        <v>3</v>
      </c>
      <c r="G9" s="6" t="s">
        <v>5</v>
      </c>
      <c r="H9" s="6" t="s">
        <v>1689</v>
      </c>
      <c r="I9" s="6" t="s">
        <v>369</v>
      </c>
      <c r="J9" s="6" t="s">
        <v>67</v>
      </c>
      <c r="K9" s="6" t="s">
        <v>748</v>
      </c>
      <c r="L9" s="12" t="s">
        <v>63</v>
      </c>
      <c r="M9" s="13" t="s">
        <v>24</v>
      </c>
      <c r="N9" s="14">
        <v>1049</v>
      </c>
      <c r="O9" s="7"/>
      <c r="P9" s="6" t="s">
        <v>1688</v>
      </c>
      <c r="Q9" s="63">
        <f t="shared" si="1"/>
        <v>20</v>
      </c>
      <c r="R9" s="1" t="str">
        <f t="shared" si="2"/>
        <v>020D0103</v>
      </c>
      <c r="S9" s="1" t="str">
        <f t="shared" si="3"/>
        <v>JDPA  G  1049</v>
      </c>
      <c r="T9" s="1" t="str">
        <f t="shared" si="4"/>
        <v>JDPA  G  1049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020D0104</v>
      </c>
      <c r="B10" s="5" t="s">
        <v>21</v>
      </c>
      <c r="C10" s="21">
        <v>1</v>
      </c>
      <c r="D10" s="21">
        <v>4</v>
      </c>
      <c r="E10" s="6" t="s">
        <v>2</v>
      </c>
      <c r="F10" s="7" t="s">
        <v>3</v>
      </c>
      <c r="G10" s="6" t="s">
        <v>5</v>
      </c>
      <c r="H10" s="6" t="s">
        <v>1689</v>
      </c>
      <c r="I10" s="6" t="s">
        <v>369</v>
      </c>
      <c r="J10" s="6" t="s">
        <v>404</v>
      </c>
      <c r="K10" s="6" t="s">
        <v>748</v>
      </c>
      <c r="L10" s="12" t="s">
        <v>63</v>
      </c>
      <c r="M10" s="13" t="s">
        <v>24</v>
      </c>
      <c r="N10" s="14">
        <v>1049</v>
      </c>
      <c r="O10" s="7"/>
      <c r="P10" s="6" t="s">
        <v>1688</v>
      </c>
      <c r="Q10" s="63">
        <f t="shared" si="1"/>
        <v>20</v>
      </c>
      <c r="R10" s="1" t="str">
        <f t="shared" si="2"/>
        <v>020D0104</v>
      </c>
      <c r="S10" s="1" t="str">
        <f t="shared" si="3"/>
        <v>JDPA  G  1049</v>
      </c>
      <c r="T10" s="1" t="str">
        <f t="shared" si="4"/>
        <v>JDPA  G  1049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020D0105</v>
      </c>
      <c r="B11" s="5" t="s">
        <v>21</v>
      </c>
      <c r="C11" s="21">
        <v>1</v>
      </c>
      <c r="D11" s="21">
        <v>5</v>
      </c>
      <c r="E11" s="6" t="s">
        <v>2</v>
      </c>
      <c r="F11" s="7" t="s">
        <v>3</v>
      </c>
      <c r="G11" s="6" t="s">
        <v>70</v>
      </c>
      <c r="H11" s="6" t="s">
        <v>1690</v>
      </c>
      <c r="I11" s="6" t="s">
        <v>71</v>
      </c>
      <c r="J11" s="6" t="s">
        <v>67</v>
      </c>
      <c r="K11" s="6" t="s">
        <v>560</v>
      </c>
      <c r="L11" s="12" t="s">
        <v>6</v>
      </c>
      <c r="M11" s="13" t="s">
        <v>24</v>
      </c>
      <c r="N11" s="14">
        <v>113</v>
      </c>
      <c r="O11" s="7"/>
      <c r="P11" s="6" t="s">
        <v>1688</v>
      </c>
      <c r="Q11" s="63">
        <f t="shared" si="1"/>
        <v>20</v>
      </c>
      <c r="R11" s="1" t="str">
        <f t="shared" si="2"/>
        <v>020D0105</v>
      </c>
      <c r="S11" s="1" t="str">
        <f t="shared" si="3"/>
        <v>JWWA  G  113</v>
      </c>
      <c r="T11" s="1" t="str">
        <f t="shared" si="4"/>
        <v>JWWA  G  113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020D0106</v>
      </c>
      <c r="B12" s="5" t="s">
        <v>21</v>
      </c>
      <c r="C12" s="21">
        <v>1</v>
      </c>
      <c r="D12" s="21">
        <v>6</v>
      </c>
      <c r="E12" s="6" t="s">
        <v>2</v>
      </c>
      <c r="F12" s="7" t="s">
        <v>3</v>
      </c>
      <c r="G12" s="6" t="s">
        <v>70</v>
      </c>
      <c r="H12" s="6" t="s">
        <v>1690</v>
      </c>
      <c r="I12" s="6" t="s">
        <v>71</v>
      </c>
      <c r="J12" s="6" t="s">
        <v>404</v>
      </c>
      <c r="K12" s="6" t="s">
        <v>560</v>
      </c>
      <c r="L12" s="12" t="s">
        <v>6</v>
      </c>
      <c r="M12" s="13" t="s">
        <v>24</v>
      </c>
      <c r="N12" s="14">
        <v>113</v>
      </c>
      <c r="O12" s="7"/>
      <c r="P12" s="6" t="s">
        <v>1688</v>
      </c>
      <c r="Q12" s="63">
        <f t="shared" si="1"/>
        <v>20</v>
      </c>
      <c r="R12" s="1" t="str">
        <f t="shared" si="2"/>
        <v>020D0106</v>
      </c>
      <c r="S12" s="1" t="str">
        <f t="shared" si="3"/>
        <v>JWWA  G  113</v>
      </c>
      <c r="T12" s="1" t="str">
        <f t="shared" si="4"/>
        <v>JWWA  G  113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020D0107</v>
      </c>
      <c r="B13" s="5" t="s">
        <v>1691</v>
      </c>
      <c r="C13" s="21">
        <v>1</v>
      </c>
      <c r="D13" s="21">
        <v>7</v>
      </c>
      <c r="E13" s="6" t="s">
        <v>2</v>
      </c>
      <c r="F13" s="7" t="s">
        <v>3</v>
      </c>
      <c r="G13" s="6" t="s">
        <v>84</v>
      </c>
      <c r="H13" s="6" t="s">
        <v>1692</v>
      </c>
      <c r="I13" s="6" t="s">
        <v>1693</v>
      </c>
      <c r="J13" s="6" t="s">
        <v>404</v>
      </c>
      <c r="K13" s="6" t="s">
        <v>748</v>
      </c>
      <c r="L13" s="12" t="s">
        <v>63</v>
      </c>
      <c r="M13" s="13" t="s">
        <v>24</v>
      </c>
      <c r="N13" s="14">
        <v>1052</v>
      </c>
      <c r="O13" s="7"/>
      <c r="P13" s="6" t="s">
        <v>1688</v>
      </c>
      <c r="Q13" s="63">
        <f t="shared" si="1"/>
        <v>20</v>
      </c>
      <c r="R13" s="1" t="str">
        <f t="shared" si="2"/>
        <v>020D0107</v>
      </c>
      <c r="S13" s="1" t="str">
        <f t="shared" si="3"/>
        <v>JDPA  G  1052</v>
      </c>
      <c r="T13" s="1" t="str">
        <f t="shared" si="4"/>
        <v>JDPA  G  1052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020D0108</v>
      </c>
      <c r="B14" s="5" t="s">
        <v>1691</v>
      </c>
      <c r="C14" s="21">
        <v>1</v>
      </c>
      <c r="D14" s="21">
        <v>8</v>
      </c>
      <c r="E14" s="6" t="s">
        <v>2</v>
      </c>
      <c r="F14" s="7" t="s">
        <v>3</v>
      </c>
      <c r="G14" s="6" t="s">
        <v>77</v>
      </c>
      <c r="H14" s="6" t="s">
        <v>1694</v>
      </c>
      <c r="I14" s="6" t="s">
        <v>484</v>
      </c>
      <c r="J14" s="6" t="s">
        <v>67</v>
      </c>
      <c r="K14" s="6" t="s">
        <v>280</v>
      </c>
      <c r="L14" s="12" t="s">
        <v>6</v>
      </c>
      <c r="M14" s="13" t="s">
        <v>24</v>
      </c>
      <c r="N14" s="14">
        <v>113</v>
      </c>
      <c r="O14" s="7"/>
      <c r="P14" s="6" t="s">
        <v>1688</v>
      </c>
      <c r="Q14" s="63">
        <f t="shared" si="1"/>
        <v>20</v>
      </c>
      <c r="R14" s="1" t="str">
        <f t="shared" si="2"/>
        <v>020D0108</v>
      </c>
      <c r="S14" s="1" t="str">
        <f t="shared" si="3"/>
        <v>JWWA  G  113</v>
      </c>
      <c r="T14" s="1" t="str">
        <f t="shared" si="4"/>
        <v>JWWA  G  113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87" t="str">
        <f t="shared" si="0"/>
        <v>020D0109</v>
      </c>
      <c r="B15" s="5" t="s">
        <v>1691</v>
      </c>
      <c r="C15" s="21">
        <v>1</v>
      </c>
      <c r="D15" s="21">
        <v>9</v>
      </c>
      <c r="E15" s="6" t="s">
        <v>2</v>
      </c>
      <c r="F15" s="7" t="s">
        <v>3</v>
      </c>
      <c r="G15" s="6" t="s">
        <v>77</v>
      </c>
      <c r="H15" s="6" t="s">
        <v>1694</v>
      </c>
      <c r="I15" s="6" t="s">
        <v>484</v>
      </c>
      <c r="J15" s="6" t="s">
        <v>404</v>
      </c>
      <c r="K15" s="6" t="s">
        <v>280</v>
      </c>
      <c r="L15" s="12" t="s">
        <v>6</v>
      </c>
      <c r="M15" s="13" t="s">
        <v>24</v>
      </c>
      <c r="N15" s="14">
        <v>113</v>
      </c>
      <c r="O15" s="7"/>
      <c r="P15" s="6" t="s">
        <v>1688</v>
      </c>
      <c r="Q15" s="63">
        <f t="shared" si="1"/>
        <v>20</v>
      </c>
      <c r="R15" s="1" t="str">
        <f t="shared" si="2"/>
        <v>020D0109</v>
      </c>
      <c r="S15" s="1" t="str">
        <f t="shared" si="3"/>
        <v>JWWA  G  113</v>
      </c>
      <c r="T15" s="1" t="str">
        <f t="shared" si="4"/>
        <v>JWWA  G  113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020D0201</v>
      </c>
      <c r="B17" s="5" t="s">
        <v>1691</v>
      </c>
      <c r="C17" s="21">
        <v>2</v>
      </c>
      <c r="D17" s="21">
        <v>1</v>
      </c>
      <c r="E17" s="6" t="s">
        <v>2</v>
      </c>
      <c r="F17" s="7" t="s">
        <v>19</v>
      </c>
      <c r="G17" s="6" t="s">
        <v>401</v>
      </c>
      <c r="H17" s="6" t="s">
        <v>401</v>
      </c>
      <c r="I17" s="6" t="s">
        <v>403</v>
      </c>
      <c r="J17" s="6" t="s">
        <v>404</v>
      </c>
      <c r="K17" s="6"/>
      <c r="L17" s="12" t="s">
        <v>6</v>
      </c>
      <c r="M17" s="13" t="s">
        <v>24</v>
      </c>
      <c r="N17" s="14">
        <v>121</v>
      </c>
      <c r="O17" s="7"/>
      <c r="P17" s="6" t="s">
        <v>1688</v>
      </c>
      <c r="Q17" s="63">
        <f t="shared" si="1"/>
        <v>20</v>
      </c>
      <c r="R17" s="1" t="str">
        <f t="shared" si="2"/>
        <v>020D0201</v>
      </c>
      <c r="S17" s="1" t="str">
        <f t="shared" si="3"/>
        <v>JWWA  G  121</v>
      </c>
      <c r="T17" s="1" t="str">
        <f t="shared" si="4"/>
        <v>JWWA  G  121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020D0202</v>
      </c>
      <c r="B18" s="5" t="s">
        <v>1691</v>
      </c>
      <c r="C18" s="21">
        <v>2</v>
      </c>
      <c r="D18" s="21">
        <v>2</v>
      </c>
      <c r="E18" s="6" t="s">
        <v>2</v>
      </c>
      <c r="F18" s="7" t="s">
        <v>19</v>
      </c>
      <c r="G18" s="6" t="s">
        <v>401</v>
      </c>
      <c r="H18" s="6" t="s">
        <v>401</v>
      </c>
      <c r="I18" s="6" t="s">
        <v>416</v>
      </c>
      <c r="J18" s="6" t="s">
        <v>404</v>
      </c>
      <c r="K18" s="6"/>
      <c r="L18" s="12" t="s">
        <v>63</v>
      </c>
      <c r="M18" s="13" t="s">
        <v>24</v>
      </c>
      <c r="N18" s="14">
        <v>1049</v>
      </c>
      <c r="O18" s="7"/>
      <c r="P18" s="6" t="s">
        <v>1688</v>
      </c>
      <c r="Q18" s="63">
        <f t="shared" si="1"/>
        <v>20</v>
      </c>
      <c r="R18" s="1" t="str">
        <f t="shared" si="2"/>
        <v>020D0202</v>
      </c>
      <c r="S18" s="1" t="str">
        <f t="shared" si="3"/>
        <v>JDPA  G  1049</v>
      </c>
      <c r="T18" s="1" t="str">
        <f t="shared" si="4"/>
        <v>JDPA  G  1049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020D0203</v>
      </c>
      <c r="B19" s="5" t="s">
        <v>1691</v>
      </c>
      <c r="C19" s="21">
        <v>2</v>
      </c>
      <c r="D19" s="21">
        <v>3</v>
      </c>
      <c r="E19" s="6" t="s">
        <v>2</v>
      </c>
      <c r="F19" s="7" t="s">
        <v>19</v>
      </c>
      <c r="G19" s="6" t="s">
        <v>405</v>
      </c>
      <c r="H19" s="6" t="s">
        <v>405</v>
      </c>
      <c r="I19" s="6" t="s">
        <v>407</v>
      </c>
      <c r="J19" s="6" t="s">
        <v>404</v>
      </c>
      <c r="K19" s="6"/>
      <c r="L19" s="12" t="s">
        <v>6</v>
      </c>
      <c r="M19" s="13" t="s">
        <v>24</v>
      </c>
      <c r="N19" s="14">
        <v>121</v>
      </c>
      <c r="O19" s="7"/>
      <c r="P19" s="6" t="s">
        <v>1688</v>
      </c>
      <c r="Q19" s="63">
        <f t="shared" si="1"/>
        <v>20</v>
      </c>
      <c r="R19" s="1" t="str">
        <f t="shared" si="2"/>
        <v>020D0203</v>
      </c>
      <c r="S19" s="1" t="str">
        <f t="shared" si="3"/>
        <v>JWWA  G  121</v>
      </c>
      <c r="T19" s="1" t="str">
        <f t="shared" si="4"/>
        <v>JWWA  G  121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020D0204</v>
      </c>
      <c r="B20" s="5" t="s">
        <v>1691</v>
      </c>
      <c r="C20" s="21">
        <v>2</v>
      </c>
      <c r="D20" s="21">
        <v>4</v>
      </c>
      <c r="E20" s="6" t="s">
        <v>2</v>
      </c>
      <c r="F20" s="7" t="s">
        <v>19</v>
      </c>
      <c r="G20" s="6" t="s">
        <v>405</v>
      </c>
      <c r="H20" s="6" t="s">
        <v>405</v>
      </c>
      <c r="I20" s="6" t="s">
        <v>417</v>
      </c>
      <c r="J20" s="6" t="s">
        <v>404</v>
      </c>
      <c r="K20" s="6"/>
      <c r="L20" s="12" t="s">
        <v>63</v>
      </c>
      <c r="M20" s="13" t="s">
        <v>24</v>
      </c>
      <c r="N20" s="14">
        <v>1049</v>
      </c>
      <c r="O20" s="7"/>
      <c r="P20" s="6" t="s">
        <v>1688</v>
      </c>
      <c r="Q20" s="63">
        <f t="shared" si="1"/>
        <v>20</v>
      </c>
      <c r="R20" s="1" t="str">
        <f t="shared" si="2"/>
        <v>020D0204</v>
      </c>
      <c r="S20" s="1" t="str">
        <f t="shared" si="3"/>
        <v>JDPA  G  1049</v>
      </c>
      <c r="T20" s="1" t="str">
        <f t="shared" si="4"/>
        <v>JDPA  G  1049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020D0205</v>
      </c>
      <c r="B21" s="5" t="s">
        <v>1691</v>
      </c>
      <c r="C21" s="21">
        <v>2</v>
      </c>
      <c r="D21" s="21">
        <v>5</v>
      </c>
      <c r="E21" s="6" t="s">
        <v>2</v>
      </c>
      <c r="F21" s="7" t="s">
        <v>19</v>
      </c>
      <c r="G21" s="6" t="s">
        <v>408</v>
      </c>
      <c r="H21" s="6" t="s">
        <v>408</v>
      </c>
      <c r="I21" s="6" t="s">
        <v>407</v>
      </c>
      <c r="J21" s="6" t="s">
        <v>404</v>
      </c>
      <c r="K21" s="6"/>
      <c r="L21" s="12" t="s">
        <v>6</v>
      </c>
      <c r="M21" s="13" t="s">
        <v>24</v>
      </c>
      <c r="N21" s="14">
        <v>121</v>
      </c>
      <c r="O21" s="7"/>
      <c r="P21" s="6" t="s">
        <v>1688</v>
      </c>
      <c r="Q21" s="63">
        <f t="shared" si="1"/>
        <v>20</v>
      </c>
      <c r="R21" s="1" t="str">
        <f t="shared" si="2"/>
        <v>020D0205</v>
      </c>
      <c r="S21" s="1" t="str">
        <f t="shared" si="3"/>
        <v>JWWA  G  121</v>
      </c>
      <c r="T21" s="1" t="str">
        <f t="shared" si="4"/>
        <v>JWWA  G  121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020D0206</v>
      </c>
      <c r="B22" s="5" t="s">
        <v>1691</v>
      </c>
      <c r="C22" s="21">
        <v>2</v>
      </c>
      <c r="D22" s="21">
        <v>6</v>
      </c>
      <c r="E22" s="6" t="s">
        <v>2</v>
      </c>
      <c r="F22" s="7" t="s">
        <v>19</v>
      </c>
      <c r="G22" s="6" t="s">
        <v>408</v>
      </c>
      <c r="H22" s="6" t="s">
        <v>408</v>
      </c>
      <c r="I22" s="6" t="s">
        <v>417</v>
      </c>
      <c r="J22" s="6" t="s">
        <v>404</v>
      </c>
      <c r="K22" s="6"/>
      <c r="L22" s="12" t="s">
        <v>63</v>
      </c>
      <c r="M22" s="13" t="s">
        <v>24</v>
      </c>
      <c r="N22" s="14">
        <v>1049</v>
      </c>
      <c r="O22" s="7"/>
      <c r="P22" s="6" t="s">
        <v>1688</v>
      </c>
      <c r="Q22" s="63">
        <f t="shared" si="1"/>
        <v>20</v>
      </c>
      <c r="R22" s="1" t="str">
        <f t="shared" si="2"/>
        <v>020D0206</v>
      </c>
      <c r="S22" s="1" t="str">
        <f t="shared" si="3"/>
        <v>JDPA  G  1049</v>
      </c>
      <c r="T22" s="1" t="str">
        <f t="shared" si="4"/>
        <v>JDPA  G  1049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020D0207</v>
      </c>
      <c r="B23" s="5" t="s">
        <v>1691</v>
      </c>
      <c r="C23" s="21">
        <v>2</v>
      </c>
      <c r="D23" s="21">
        <v>7</v>
      </c>
      <c r="E23" s="6" t="s">
        <v>2</v>
      </c>
      <c r="F23" s="7" t="s">
        <v>19</v>
      </c>
      <c r="G23" s="6" t="s">
        <v>410</v>
      </c>
      <c r="H23" s="6" t="s">
        <v>532</v>
      </c>
      <c r="I23" s="6" t="s">
        <v>72</v>
      </c>
      <c r="J23" s="6" t="s">
        <v>404</v>
      </c>
      <c r="K23" s="6"/>
      <c r="L23" s="12" t="s">
        <v>6</v>
      </c>
      <c r="M23" s="13" t="s">
        <v>24</v>
      </c>
      <c r="N23" s="14">
        <v>121</v>
      </c>
      <c r="O23" s="7"/>
      <c r="P23" s="6" t="s">
        <v>1688</v>
      </c>
      <c r="Q23" s="63">
        <f t="shared" si="1"/>
        <v>20</v>
      </c>
      <c r="R23" s="1" t="str">
        <f t="shared" si="2"/>
        <v>020D0207</v>
      </c>
      <c r="S23" s="1" t="str">
        <f t="shared" si="3"/>
        <v>JWWA  G  121</v>
      </c>
      <c r="T23" s="1" t="str">
        <f t="shared" si="4"/>
        <v>JWWA  G  121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020D0208</v>
      </c>
      <c r="B24" s="5" t="s">
        <v>1691</v>
      </c>
      <c r="C24" s="21">
        <v>2</v>
      </c>
      <c r="D24" s="21">
        <v>8</v>
      </c>
      <c r="E24" s="6" t="s">
        <v>2</v>
      </c>
      <c r="F24" s="7" t="s">
        <v>19</v>
      </c>
      <c r="G24" s="6" t="s">
        <v>410</v>
      </c>
      <c r="H24" s="6" t="s">
        <v>532</v>
      </c>
      <c r="I24" s="6" t="s">
        <v>369</v>
      </c>
      <c r="J24" s="6" t="s">
        <v>404</v>
      </c>
      <c r="K24" s="6"/>
      <c r="L24" s="12" t="s">
        <v>63</v>
      </c>
      <c r="M24" s="13" t="s">
        <v>24</v>
      </c>
      <c r="N24" s="14">
        <v>1049</v>
      </c>
      <c r="O24" s="7"/>
      <c r="P24" s="6" t="s">
        <v>1688</v>
      </c>
      <c r="Q24" s="63">
        <f t="shared" si="1"/>
        <v>20</v>
      </c>
      <c r="R24" s="1" t="str">
        <f t="shared" si="2"/>
        <v>020D0208</v>
      </c>
      <c r="S24" s="1" t="str">
        <f t="shared" si="3"/>
        <v>JDPA  G  1049</v>
      </c>
      <c r="T24" s="1" t="str">
        <f t="shared" si="4"/>
        <v>JDPA  G  1049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020D0209</v>
      </c>
      <c r="B25" s="5" t="s">
        <v>1691</v>
      </c>
      <c r="C25" s="21">
        <v>2</v>
      </c>
      <c r="D25" s="21">
        <v>9</v>
      </c>
      <c r="E25" s="6" t="s">
        <v>2</v>
      </c>
      <c r="F25" s="7" t="s">
        <v>19</v>
      </c>
      <c r="G25" s="6" t="s">
        <v>412</v>
      </c>
      <c r="H25" s="6" t="s">
        <v>533</v>
      </c>
      <c r="I25" s="6" t="s">
        <v>72</v>
      </c>
      <c r="J25" s="6" t="s">
        <v>404</v>
      </c>
      <c r="K25" s="6"/>
      <c r="L25" s="12" t="s">
        <v>6</v>
      </c>
      <c r="M25" s="13" t="s">
        <v>24</v>
      </c>
      <c r="N25" s="14">
        <v>121</v>
      </c>
      <c r="O25" s="7"/>
      <c r="P25" s="6" t="s">
        <v>1688</v>
      </c>
      <c r="Q25" s="63">
        <f t="shared" si="1"/>
        <v>20</v>
      </c>
      <c r="R25" s="1" t="str">
        <f t="shared" si="2"/>
        <v>020D0209</v>
      </c>
      <c r="S25" s="1" t="str">
        <f t="shared" si="3"/>
        <v>JWWA  G  121</v>
      </c>
      <c r="T25" s="1" t="str">
        <f t="shared" si="4"/>
        <v>JWWA  G  121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020D0210</v>
      </c>
      <c r="B26" s="5" t="s">
        <v>1691</v>
      </c>
      <c r="C26" s="21">
        <v>2</v>
      </c>
      <c r="D26" s="21">
        <v>10</v>
      </c>
      <c r="E26" s="6" t="s">
        <v>2</v>
      </c>
      <c r="F26" s="7" t="s">
        <v>19</v>
      </c>
      <c r="G26" s="6" t="s">
        <v>412</v>
      </c>
      <c r="H26" s="6" t="s">
        <v>533</v>
      </c>
      <c r="I26" s="6" t="s">
        <v>369</v>
      </c>
      <c r="J26" s="6" t="s">
        <v>404</v>
      </c>
      <c r="K26" s="6"/>
      <c r="L26" s="12" t="s">
        <v>63</v>
      </c>
      <c r="M26" s="13" t="s">
        <v>24</v>
      </c>
      <c r="N26" s="14">
        <v>1049</v>
      </c>
      <c r="O26" s="7"/>
      <c r="P26" s="6" t="s">
        <v>1688</v>
      </c>
      <c r="Q26" s="63">
        <f t="shared" si="1"/>
        <v>20</v>
      </c>
      <c r="R26" s="1" t="str">
        <f t="shared" si="2"/>
        <v>020D0210</v>
      </c>
      <c r="S26" s="1" t="str">
        <f t="shared" si="3"/>
        <v>JDPA  G  1049</v>
      </c>
      <c r="T26" s="1" t="str">
        <f t="shared" si="4"/>
        <v>JDPA  G  1049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020D0211</v>
      </c>
      <c r="B27" s="5" t="s">
        <v>1691</v>
      </c>
      <c r="C27" s="21">
        <v>2</v>
      </c>
      <c r="D27" s="21">
        <v>11</v>
      </c>
      <c r="E27" s="6" t="s">
        <v>2</v>
      </c>
      <c r="F27" s="7" t="s">
        <v>19</v>
      </c>
      <c r="G27" s="6" t="s">
        <v>414</v>
      </c>
      <c r="H27" s="6" t="s">
        <v>534</v>
      </c>
      <c r="I27" s="6" t="s">
        <v>72</v>
      </c>
      <c r="J27" s="6" t="s">
        <v>404</v>
      </c>
      <c r="K27" s="6"/>
      <c r="L27" s="12" t="s">
        <v>6</v>
      </c>
      <c r="M27" s="13" t="s">
        <v>24</v>
      </c>
      <c r="N27" s="14">
        <v>121</v>
      </c>
      <c r="O27" s="7"/>
      <c r="P27" s="6" t="s">
        <v>1688</v>
      </c>
      <c r="Q27" s="63">
        <f t="shared" si="1"/>
        <v>20</v>
      </c>
      <c r="R27" s="1" t="str">
        <f t="shared" si="2"/>
        <v>020D0211</v>
      </c>
      <c r="S27" s="1" t="str">
        <f t="shared" si="3"/>
        <v>JWWA  G  121</v>
      </c>
      <c r="T27" s="1" t="str">
        <f t="shared" si="4"/>
        <v>JWWA  G  121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020D0212</v>
      </c>
      <c r="B28" s="5" t="s">
        <v>1691</v>
      </c>
      <c r="C28" s="21">
        <v>2</v>
      </c>
      <c r="D28" s="21">
        <v>12</v>
      </c>
      <c r="E28" s="6" t="s">
        <v>2</v>
      </c>
      <c r="F28" s="7" t="s">
        <v>19</v>
      </c>
      <c r="G28" s="6" t="s">
        <v>414</v>
      </c>
      <c r="H28" s="6" t="s">
        <v>534</v>
      </c>
      <c r="I28" s="6" t="s">
        <v>369</v>
      </c>
      <c r="J28" s="6" t="s">
        <v>404</v>
      </c>
      <c r="K28" s="6"/>
      <c r="L28" s="12" t="s">
        <v>63</v>
      </c>
      <c r="M28" s="13" t="s">
        <v>24</v>
      </c>
      <c r="N28" s="14">
        <v>1049</v>
      </c>
      <c r="O28" s="7"/>
      <c r="P28" s="6" t="s">
        <v>1688</v>
      </c>
      <c r="Q28" s="63">
        <f t="shared" si="1"/>
        <v>20</v>
      </c>
      <c r="R28" s="1" t="str">
        <f t="shared" si="2"/>
        <v>020D0212</v>
      </c>
      <c r="S28" s="1" t="str">
        <f t="shared" si="3"/>
        <v>JDPA  G  1049</v>
      </c>
      <c r="T28" s="1" t="str">
        <f t="shared" si="4"/>
        <v>JDPA  G  1049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020D0213</v>
      </c>
      <c r="B29" s="5" t="s">
        <v>1691</v>
      </c>
      <c r="C29" s="21">
        <v>2</v>
      </c>
      <c r="D29" s="21">
        <v>13</v>
      </c>
      <c r="E29" s="6" t="s">
        <v>2</v>
      </c>
      <c r="F29" s="7" t="s">
        <v>19</v>
      </c>
      <c r="G29" s="6" t="s">
        <v>535</v>
      </c>
      <c r="H29" s="6" t="s">
        <v>539</v>
      </c>
      <c r="I29" s="6" t="s">
        <v>72</v>
      </c>
      <c r="J29" s="6" t="s">
        <v>404</v>
      </c>
      <c r="K29" s="6"/>
      <c r="L29" s="12" t="s">
        <v>6</v>
      </c>
      <c r="M29" s="13" t="s">
        <v>24</v>
      </c>
      <c r="N29" s="14">
        <v>121</v>
      </c>
      <c r="O29" s="7"/>
      <c r="P29" s="6" t="s">
        <v>1688</v>
      </c>
      <c r="Q29" s="63">
        <f t="shared" si="1"/>
        <v>20</v>
      </c>
      <c r="R29" s="1" t="str">
        <f t="shared" si="2"/>
        <v>020D0213</v>
      </c>
      <c r="S29" s="1" t="str">
        <f t="shared" si="3"/>
        <v>JWWA  G  121</v>
      </c>
      <c r="T29" s="1" t="str">
        <f t="shared" si="4"/>
        <v>JWWA  G  121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020D0214</v>
      </c>
      <c r="B30" s="5" t="s">
        <v>1691</v>
      </c>
      <c r="C30" s="21">
        <v>2</v>
      </c>
      <c r="D30" s="21">
        <v>14</v>
      </c>
      <c r="E30" s="6" t="s">
        <v>2</v>
      </c>
      <c r="F30" s="7" t="s">
        <v>19</v>
      </c>
      <c r="G30" s="6" t="s">
        <v>535</v>
      </c>
      <c r="H30" s="6" t="s">
        <v>539</v>
      </c>
      <c r="I30" s="6" t="s">
        <v>369</v>
      </c>
      <c r="J30" s="6" t="s">
        <v>404</v>
      </c>
      <c r="K30" s="6"/>
      <c r="L30" s="12" t="s">
        <v>63</v>
      </c>
      <c r="M30" s="13" t="s">
        <v>24</v>
      </c>
      <c r="N30" s="14">
        <v>1049</v>
      </c>
      <c r="O30" s="7"/>
      <c r="P30" s="6" t="s">
        <v>1688</v>
      </c>
      <c r="Q30" s="63">
        <f t="shared" si="1"/>
        <v>20</v>
      </c>
      <c r="R30" s="1" t="str">
        <f t="shared" si="2"/>
        <v>020D0214</v>
      </c>
      <c r="S30" s="1" t="str">
        <f t="shared" si="3"/>
        <v>JDPA  G  1049</v>
      </c>
      <c r="T30" s="1" t="str">
        <f t="shared" si="4"/>
        <v>JDPA  G  1049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020D0215</v>
      </c>
      <c r="B31" s="5" t="s">
        <v>1691</v>
      </c>
      <c r="C31" s="21">
        <v>2</v>
      </c>
      <c r="D31" s="21">
        <v>15</v>
      </c>
      <c r="E31" s="6" t="s">
        <v>2</v>
      </c>
      <c r="F31" s="7" t="s">
        <v>19</v>
      </c>
      <c r="G31" s="6" t="s">
        <v>419</v>
      </c>
      <c r="H31" s="6" t="s">
        <v>540</v>
      </c>
      <c r="I31" s="6" t="s">
        <v>72</v>
      </c>
      <c r="J31" s="6" t="s">
        <v>404</v>
      </c>
      <c r="K31" s="6"/>
      <c r="L31" s="12" t="s">
        <v>6</v>
      </c>
      <c r="M31" s="13" t="s">
        <v>24</v>
      </c>
      <c r="N31" s="14">
        <v>121</v>
      </c>
      <c r="O31" s="7"/>
      <c r="P31" s="6" t="s">
        <v>1688</v>
      </c>
      <c r="Q31" s="63">
        <f t="shared" si="1"/>
        <v>20</v>
      </c>
      <c r="R31" s="1" t="str">
        <f t="shared" si="2"/>
        <v>020D0215</v>
      </c>
      <c r="S31" s="1" t="str">
        <f t="shared" si="3"/>
        <v>JWWA  G  121</v>
      </c>
      <c r="T31" s="1" t="str">
        <f t="shared" si="4"/>
        <v>JWWA  G  121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020D0216</v>
      </c>
      <c r="B32" s="5" t="s">
        <v>1691</v>
      </c>
      <c r="C32" s="21">
        <v>2</v>
      </c>
      <c r="D32" s="21">
        <v>16</v>
      </c>
      <c r="E32" s="6" t="s">
        <v>2</v>
      </c>
      <c r="F32" s="7" t="s">
        <v>19</v>
      </c>
      <c r="G32" s="6" t="s">
        <v>419</v>
      </c>
      <c r="H32" s="6" t="s">
        <v>540</v>
      </c>
      <c r="I32" s="6" t="s">
        <v>369</v>
      </c>
      <c r="J32" s="6" t="s">
        <v>404</v>
      </c>
      <c r="K32" s="6"/>
      <c r="L32" s="12" t="s">
        <v>63</v>
      </c>
      <c r="M32" s="13" t="s">
        <v>24</v>
      </c>
      <c r="N32" s="14">
        <v>1049</v>
      </c>
      <c r="O32" s="7"/>
      <c r="P32" s="6" t="s">
        <v>1688</v>
      </c>
      <c r="Q32" s="63">
        <f t="shared" si="1"/>
        <v>20</v>
      </c>
      <c r="R32" s="1" t="str">
        <f t="shared" si="2"/>
        <v>020D0216</v>
      </c>
      <c r="S32" s="1" t="str">
        <f t="shared" si="3"/>
        <v>JDPA  G  1049</v>
      </c>
      <c r="T32" s="1" t="str">
        <f t="shared" si="4"/>
        <v>JDPA  G  1049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020D0217</v>
      </c>
      <c r="B33" s="5" t="s">
        <v>1691</v>
      </c>
      <c r="C33" s="21">
        <v>2</v>
      </c>
      <c r="D33" s="21">
        <v>17</v>
      </c>
      <c r="E33" s="6" t="s">
        <v>2</v>
      </c>
      <c r="F33" s="7" t="s">
        <v>19</v>
      </c>
      <c r="G33" s="6" t="s">
        <v>421</v>
      </c>
      <c r="H33" s="6" t="s">
        <v>541</v>
      </c>
      <c r="I33" s="6" t="s">
        <v>72</v>
      </c>
      <c r="J33" s="6" t="s">
        <v>404</v>
      </c>
      <c r="K33" s="6"/>
      <c r="L33" s="12" t="s">
        <v>6</v>
      </c>
      <c r="M33" s="13" t="s">
        <v>24</v>
      </c>
      <c r="N33" s="14">
        <v>121</v>
      </c>
      <c r="O33" s="7"/>
      <c r="P33" s="6" t="s">
        <v>1688</v>
      </c>
      <c r="Q33" s="63">
        <f t="shared" si="1"/>
        <v>20</v>
      </c>
      <c r="R33" s="1" t="str">
        <f t="shared" si="2"/>
        <v>020D0217</v>
      </c>
      <c r="S33" s="1" t="str">
        <f t="shared" si="3"/>
        <v>JWWA  G  121</v>
      </c>
      <c r="T33" s="1" t="str">
        <f t="shared" si="4"/>
        <v>JWWA  G  121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020D0218</v>
      </c>
      <c r="B34" s="5" t="s">
        <v>1691</v>
      </c>
      <c r="C34" s="21">
        <v>2</v>
      </c>
      <c r="D34" s="21">
        <v>18</v>
      </c>
      <c r="E34" s="6" t="s">
        <v>2</v>
      </c>
      <c r="F34" s="7" t="s">
        <v>19</v>
      </c>
      <c r="G34" s="6" t="s">
        <v>421</v>
      </c>
      <c r="H34" s="6" t="s">
        <v>541</v>
      </c>
      <c r="I34" s="6" t="s">
        <v>369</v>
      </c>
      <c r="J34" s="6" t="s">
        <v>404</v>
      </c>
      <c r="K34" s="6"/>
      <c r="L34" s="12" t="s">
        <v>63</v>
      </c>
      <c r="M34" s="13" t="s">
        <v>24</v>
      </c>
      <c r="N34" s="14">
        <v>1049</v>
      </c>
      <c r="O34" s="7"/>
      <c r="P34" s="6" t="s">
        <v>1688</v>
      </c>
      <c r="Q34" s="63">
        <f t="shared" si="1"/>
        <v>20</v>
      </c>
      <c r="R34" s="1" t="str">
        <f t="shared" si="2"/>
        <v>020D0218</v>
      </c>
      <c r="S34" s="1" t="str">
        <f t="shared" si="3"/>
        <v>JDPA  G  1049</v>
      </c>
      <c r="T34" s="1" t="str">
        <f t="shared" si="4"/>
        <v>JDPA  G  1049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020D0219</v>
      </c>
      <c r="B35" s="5" t="s">
        <v>1691</v>
      </c>
      <c r="C35" s="21">
        <v>2</v>
      </c>
      <c r="D35" s="21">
        <v>19</v>
      </c>
      <c r="E35" s="6" t="s">
        <v>2</v>
      </c>
      <c r="F35" s="7" t="s">
        <v>19</v>
      </c>
      <c r="G35" s="6" t="s">
        <v>423</v>
      </c>
      <c r="H35" s="6" t="s">
        <v>542</v>
      </c>
      <c r="I35" s="6" t="s">
        <v>72</v>
      </c>
      <c r="J35" s="6" t="s">
        <v>404</v>
      </c>
      <c r="K35" s="6"/>
      <c r="L35" s="12" t="s">
        <v>6</v>
      </c>
      <c r="M35" s="13" t="s">
        <v>24</v>
      </c>
      <c r="N35" s="14">
        <v>121</v>
      </c>
      <c r="O35" s="7"/>
      <c r="P35" s="6" t="s">
        <v>1688</v>
      </c>
      <c r="Q35" s="63">
        <f t="shared" si="1"/>
        <v>20</v>
      </c>
      <c r="R35" s="1" t="str">
        <f t="shared" si="2"/>
        <v>020D0219</v>
      </c>
      <c r="S35" s="1" t="str">
        <f t="shared" si="3"/>
        <v>JWWA  G  121</v>
      </c>
      <c r="T35" s="1" t="str">
        <f t="shared" si="4"/>
        <v>JWWA  G  121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020D0220</v>
      </c>
      <c r="B36" s="5" t="s">
        <v>1691</v>
      </c>
      <c r="C36" s="21">
        <v>2</v>
      </c>
      <c r="D36" s="21">
        <v>20</v>
      </c>
      <c r="E36" s="6" t="s">
        <v>2</v>
      </c>
      <c r="F36" s="7" t="s">
        <v>19</v>
      </c>
      <c r="G36" s="6" t="s">
        <v>423</v>
      </c>
      <c r="H36" s="6" t="s">
        <v>542</v>
      </c>
      <c r="I36" s="6" t="s">
        <v>369</v>
      </c>
      <c r="J36" s="6" t="s">
        <v>404</v>
      </c>
      <c r="K36" s="6"/>
      <c r="L36" s="12" t="s">
        <v>63</v>
      </c>
      <c r="M36" s="13" t="s">
        <v>24</v>
      </c>
      <c r="N36" s="14">
        <v>1049</v>
      </c>
      <c r="O36" s="7"/>
      <c r="P36" s="6" t="s">
        <v>1688</v>
      </c>
      <c r="Q36" s="63">
        <f t="shared" si="1"/>
        <v>20</v>
      </c>
      <c r="R36" s="1" t="str">
        <f t="shared" si="2"/>
        <v>020D0220</v>
      </c>
      <c r="S36" s="1" t="str">
        <f t="shared" si="3"/>
        <v>JDPA  G  1049</v>
      </c>
      <c r="T36" s="1" t="str">
        <f t="shared" si="4"/>
        <v>JDPA  G  1049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020D0221</v>
      </c>
      <c r="B37" s="5" t="s">
        <v>1691</v>
      </c>
      <c r="C37" s="21">
        <v>2</v>
      </c>
      <c r="D37" s="21">
        <v>21</v>
      </c>
      <c r="E37" s="6" t="s">
        <v>2</v>
      </c>
      <c r="F37" s="7" t="s">
        <v>19</v>
      </c>
      <c r="G37" s="6" t="s">
        <v>737</v>
      </c>
      <c r="H37" s="6" t="s">
        <v>425</v>
      </c>
      <c r="I37" s="6" t="s">
        <v>427</v>
      </c>
      <c r="J37" s="6" t="s">
        <v>404</v>
      </c>
      <c r="K37" s="6" t="s">
        <v>431</v>
      </c>
      <c r="L37" s="12" t="s">
        <v>6</v>
      </c>
      <c r="M37" s="13" t="s">
        <v>24</v>
      </c>
      <c r="N37" s="14">
        <v>121</v>
      </c>
      <c r="O37" s="7"/>
      <c r="P37" s="6" t="s">
        <v>1688</v>
      </c>
      <c r="Q37" s="63">
        <f t="shared" si="1"/>
        <v>20</v>
      </c>
      <c r="R37" s="1" t="str">
        <f t="shared" si="2"/>
        <v>020D0221</v>
      </c>
      <c r="S37" s="1" t="str">
        <f t="shared" si="3"/>
        <v>JWWA  G  121</v>
      </c>
      <c r="T37" s="1" t="str">
        <f t="shared" si="4"/>
        <v>JWWA  G  121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020D0222</v>
      </c>
      <c r="B38" s="5" t="s">
        <v>1691</v>
      </c>
      <c r="C38" s="21">
        <v>2</v>
      </c>
      <c r="D38" s="21">
        <v>22</v>
      </c>
      <c r="E38" s="6" t="s">
        <v>2</v>
      </c>
      <c r="F38" s="7" t="s">
        <v>19</v>
      </c>
      <c r="G38" s="6" t="s">
        <v>737</v>
      </c>
      <c r="H38" s="6" t="s">
        <v>425</v>
      </c>
      <c r="I38" s="6" t="s">
        <v>428</v>
      </c>
      <c r="J38" s="6" t="s">
        <v>404</v>
      </c>
      <c r="K38" s="6" t="s">
        <v>431</v>
      </c>
      <c r="L38" s="12" t="s">
        <v>63</v>
      </c>
      <c r="M38" s="13" t="s">
        <v>24</v>
      </c>
      <c r="N38" s="14">
        <v>1049</v>
      </c>
      <c r="O38" s="7"/>
      <c r="P38" s="6" t="s">
        <v>1688</v>
      </c>
      <c r="Q38" s="63">
        <f t="shared" si="1"/>
        <v>20</v>
      </c>
      <c r="R38" s="1" t="str">
        <f t="shared" si="2"/>
        <v>020D0222</v>
      </c>
      <c r="S38" s="1" t="str">
        <f t="shared" si="3"/>
        <v>JDPA  G  1049</v>
      </c>
      <c r="T38" s="1" t="str">
        <f t="shared" si="4"/>
        <v>JDPA  G  1049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020D0223</v>
      </c>
      <c r="B39" s="5" t="s">
        <v>1691</v>
      </c>
      <c r="C39" s="21">
        <v>2</v>
      </c>
      <c r="D39" s="21">
        <v>23</v>
      </c>
      <c r="E39" s="6" t="s">
        <v>2</v>
      </c>
      <c r="F39" s="7" t="s">
        <v>19</v>
      </c>
      <c r="G39" s="6" t="s">
        <v>737</v>
      </c>
      <c r="H39" s="6" t="s">
        <v>425</v>
      </c>
      <c r="I39" s="6" t="s">
        <v>427</v>
      </c>
      <c r="J39" s="6" t="s">
        <v>404</v>
      </c>
      <c r="K39" s="6" t="s">
        <v>432</v>
      </c>
      <c r="L39" s="12" t="s">
        <v>6</v>
      </c>
      <c r="M39" s="13" t="s">
        <v>24</v>
      </c>
      <c r="N39" s="14">
        <v>121</v>
      </c>
      <c r="O39" s="7"/>
      <c r="P39" s="6" t="s">
        <v>1688</v>
      </c>
      <c r="Q39" s="63">
        <f t="shared" si="1"/>
        <v>20</v>
      </c>
      <c r="R39" s="1" t="str">
        <f t="shared" si="2"/>
        <v>020D0223</v>
      </c>
      <c r="S39" s="1" t="str">
        <f t="shared" si="3"/>
        <v>JWWA  G  121</v>
      </c>
      <c r="T39" s="1" t="str">
        <f t="shared" si="4"/>
        <v>JWWA  G  121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020D0224</v>
      </c>
      <c r="B40" s="5" t="s">
        <v>1691</v>
      </c>
      <c r="C40" s="21">
        <v>2</v>
      </c>
      <c r="D40" s="21">
        <v>24</v>
      </c>
      <c r="E40" s="6" t="s">
        <v>2</v>
      </c>
      <c r="F40" s="7" t="s">
        <v>19</v>
      </c>
      <c r="G40" s="6" t="s">
        <v>737</v>
      </c>
      <c r="H40" s="6" t="s">
        <v>425</v>
      </c>
      <c r="I40" s="6" t="s">
        <v>428</v>
      </c>
      <c r="J40" s="6" t="s">
        <v>404</v>
      </c>
      <c r="K40" s="6" t="s">
        <v>432</v>
      </c>
      <c r="L40" s="12" t="s">
        <v>63</v>
      </c>
      <c r="M40" s="13" t="s">
        <v>24</v>
      </c>
      <c r="N40" s="14">
        <v>1049</v>
      </c>
      <c r="O40" s="7"/>
      <c r="P40" s="6" t="s">
        <v>1688</v>
      </c>
      <c r="Q40" s="63">
        <f t="shared" si="1"/>
        <v>20</v>
      </c>
      <c r="R40" s="1" t="str">
        <f t="shared" si="2"/>
        <v>020D0224</v>
      </c>
      <c r="S40" s="1" t="str">
        <f t="shared" si="3"/>
        <v>JDPA  G  1049</v>
      </c>
      <c r="T40" s="1" t="str">
        <f t="shared" si="4"/>
        <v>JDPA  G  1049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020D0225</v>
      </c>
      <c r="B41" s="5" t="s">
        <v>1691</v>
      </c>
      <c r="C41" s="21">
        <v>2</v>
      </c>
      <c r="D41" s="21">
        <v>25</v>
      </c>
      <c r="E41" s="6" t="s">
        <v>2</v>
      </c>
      <c r="F41" s="7" t="s">
        <v>19</v>
      </c>
      <c r="G41" s="6" t="s">
        <v>738</v>
      </c>
      <c r="H41" s="6" t="s">
        <v>429</v>
      </c>
      <c r="I41" s="6" t="s">
        <v>427</v>
      </c>
      <c r="J41" s="6" t="s">
        <v>404</v>
      </c>
      <c r="K41" s="6" t="s">
        <v>431</v>
      </c>
      <c r="L41" s="12" t="s">
        <v>6</v>
      </c>
      <c r="M41" s="13" t="s">
        <v>24</v>
      </c>
      <c r="N41" s="14">
        <v>121</v>
      </c>
      <c r="O41" s="7"/>
      <c r="P41" s="6" t="s">
        <v>1688</v>
      </c>
      <c r="Q41" s="63">
        <f t="shared" si="1"/>
        <v>20</v>
      </c>
      <c r="R41" s="1" t="str">
        <f t="shared" si="2"/>
        <v>020D0225</v>
      </c>
      <c r="S41" s="1" t="str">
        <f t="shared" si="3"/>
        <v>JWWA  G  121</v>
      </c>
      <c r="T41" s="1" t="str">
        <f t="shared" si="4"/>
        <v>JWWA  G  121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020D0226</v>
      </c>
      <c r="B42" s="5" t="s">
        <v>1691</v>
      </c>
      <c r="C42" s="21">
        <v>2</v>
      </c>
      <c r="D42" s="21">
        <v>26</v>
      </c>
      <c r="E42" s="6" t="s">
        <v>2</v>
      </c>
      <c r="F42" s="7" t="s">
        <v>19</v>
      </c>
      <c r="G42" s="6" t="s">
        <v>738</v>
      </c>
      <c r="H42" s="6" t="s">
        <v>429</v>
      </c>
      <c r="I42" s="6" t="s">
        <v>427</v>
      </c>
      <c r="J42" s="6" t="s">
        <v>404</v>
      </c>
      <c r="K42" s="6" t="s">
        <v>432</v>
      </c>
      <c r="L42" s="12" t="s">
        <v>55</v>
      </c>
      <c r="M42" s="13"/>
      <c r="N42" s="14"/>
      <c r="O42" s="7" t="s">
        <v>434</v>
      </c>
      <c r="P42" s="6" t="s">
        <v>1688</v>
      </c>
      <c r="Q42" s="63">
        <f t="shared" si="1"/>
        <v>20</v>
      </c>
      <c r="R42" s="1" t="str">
        <f t="shared" si="2"/>
        <v>020D0226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020D0227</v>
      </c>
      <c r="B43" s="5" t="s">
        <v>1691</v>
      </c>
      <c r="C43" s="21">
        <v>2</v>
      </c>
      <c r="D43" s="21">
        <v>27</v>
      </c>
      <c r="E43" s="6" t="s">
        <v>2</v>
      </c>
      <c r="F43" s="7" t="s">
        <v>19</v>
      </c>
      <c r="G43" s="6" t="s">
        <v>739</v>
      </c>
      <c r="H43" s="6" t="s">
        <v>435</v>
      </c>
      <c r="I43" s="6" t="s">
        <v>427</v>
      </c>
      <c r="J43" s="6" t="s">
        <v>404</v>
      </c>
      <c r="K43" s="6" t="s">
        <v>431</v>
      </c>
      <c r="L43" s="12" t="s">
        <v>6</v>
      </c>
      <c r="M43" s="13" t="s">
        <v>24</v>
      </c>
      <c r="N43" s="14">
        <v>121</v>
      </c>
      <c r="O43" s="7"/>
      <c r="P43" s="6" t="s">
        <v>1688</v>
      </c>
      <c r="Q43" s="63">
        <f t="shared" si="1"/>
        <v>20</v>
      </c>
      <c r="R43" s="1" t="str">
        <f t="shared" si="2"/>
        <v>020D0227</v>
      </c>
      <c r="S43" s="1" t="str">
        <f t="shared" si="3"/>
        <v>JWWA  G  121</v>
      </c>
      <c r="T43" s="1" t="str">
        <f t="shared" si="4"/>
        <v>JWWA  G  121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020D0228</v>
      </c>
      <c r="B44" s="5" t="s">
        <v>1691</v>
      </c>
      <c r="C44" s="21">
        <v>2</v>
      </c>
      <c r="D44" s="21">
        <v>28</v>
      </c>
      <c r="E44" s="6" t="s">
        <v>2</v>
      </c>
      <c r="F44" s="7" t="s">
        <v>19</v>
      </c>
      <c r="G44" s="6" t="s">
        <v>739</v>
      </c>
      <c r="H44" s="6" t="s">
        <v>435</v>
      </c>
      <c r="I44" s="6" t="s">
        <v>428</v>
      </c>
      <c r="J44" s="6" t="s">
        <v>404</v>
      </c>
      <c r="K44" s="6" t="s">
        <v>431</v>
      </c>
      <c r="L44" s="12" t="s">
        <v>63</v>
      </c>
      <c r="M44" s="13" t="s">
        <v>24</v>
      </c>
      <c r="N44" s="14">
        <v>1049</v>
      </c>
      <c r="O44" s="7"/>
      <c r="P44" s="6" t="s">
        <v>1688</v>
      </c>
      <c r="Q44" s="63">
        <f t="shared" si="1"/>
        <v>20</v>
      </c>
      <c r="R44" s="1" t="str">
        <f t="shared" si="2"/>
        <v>020D0228</v>
      </c>
      <c r="S44" s="1" t="str">
        <f t="shared" si="3"/>
        <v>JDPA  G  1049</v>
      </c>
      <c r="T44" s="1" t="str">
        <f t="shared" si="4"/>
        <v>JDPA  G  1049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020D0229</v>
      </c>
      <c r="B45" s="5" t="s">
        <v>1691</v>
      </c>
      <c r="C45" s="21">
        <v>2</v>
      </c>
      <c r="D45" s="21">
        <v>29</v>
      </c>
      <c r="E45" s="6" t="s">
        <v>2</v>
      </c>
      <c r="F45" s="7" t="s">
        <v>19</v>
      </c>
      <c r="G45" s="6" t="s">
        <v>744</v>
      </c>
      <c r="H45" s="6" t="s">
        <v>438</v>
      </c>
      <c r="I45" s="6" t="s">
        <v>72</v>
      </c>
      <c r="J45" s="6" t="s">
        <v>404</v>
      </c>
      <c r="K45" s="6"/>
      <c r="L45" s="12" t="s">
        <v>6</v>
      </c>
      <c r="M45" s="13" t="s">
        <v>24</v>
      </c>
      <c r="N45" s="14">
        <v>121</v>
      </c>
      <c r="O45" s="7"/>
      <c r="P45" s="6" t="s">
        <v>1688</v>
      </c>
      <c r="Q45" s="63">
        <f t="shared" si="1"/>
        <v>20</v>
      </c>
      <c r="R45" s="1" t="str">
        <f t="shared" si="2"/>
        <v>020D0229</v>
      </c>
      <c r="S45" s="1" t="str">
        <f t="shared" si="3"/>
        <v>JWWA  G  121</v>
      </c>
      <c r="T45" s="1" t="str">
        <f t="shared" si="4"/>
        <v>JWWA  G  121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020D0230</v>
      </c>
      <c r="B46" s="5" t="s">
        <v>1691</v>
      </c>
      <c r="C46" s="21">
        <v>2</v>
      </c>
      <c r="D46" s="21">
        <v>30</v>
      </c>
      <c r="E46" s="6" t="s">
        <v>2</v>
      </c>
      <c r="F46" s="7" t="s">
        <v>19</v>
      </c>
      <c r="G46" s="6" t="s">
        <v>744</v>
      </c>
      <c r="H46" s="6" t="s">
        <v>438</v>
      </c>
      <c r="I46" s="6" t="s">
        <v>369</v>
      </c>
      <c r="J46" s="6" t="s">
        <v>404</v>
      </c>
      <c r="K46" s="6"/>
      <c r="L46" s="12" t="s">
        <v>63</v>
      </c>
      <c r="M46" s="13" t="s">
        <v>24</v>
      </c>
      <c r="N46" s="14">
        <v>1049</v>
      </c>
      <c r="O46" s="7"/>
      <c r="P46" s="6" t="s">
        <v>1688</v>
      </c>
      <c r="Q46" s="63">
        <f t="shared" si="1"/>
        <v>20</v>
      </c>
      <c r="R46" s="1" t="str">
        <f t="shared" si="2"/>
        <v>020D0230</v>
      </c>
      <c r="S46" s="1" t="str">
        <f t="shared" si="3"/>
        <v>JDPA  G  1049</v>
      </c>
      <c r="T46" s="1" t="str">
        <f t="shared" si="4"/>
        <v>JDPA  G  1049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020D0231</v>
      </c>
      <c r="B47" s="5" t="s">
        <v>1691</v>
      </c>
      <c r="C47" s="21">
        <v>2</v>
      </c>
      <c r="D47" s="21">
        <v>31</v>
      </c>
      <c r="E47" s="6" t="s">
        <v>2</v>
      </c>
      <c r="F47" s="7" t="s">
        <v>19</v>
      </c>
      <c r="G47" s="6" t="s">
        <v>440</v>
      </c>
      <c r="H47" s="6" t="s">
        <v>440</v>
      </c>
      <c r="I47" s="6" t="s">
        <v>72</v>
      </c>
      <c r="J47" s="6" t="s">
        <v>404</v>
      </c>
      <c r="K47" s="6"/>
      <c r="L47" s="12" t="s">
        <v>6</v>
      </c>
      <c r="M47" s="13" t="s">
        <v>24</v>
      </c>
      <c r="N47" s="14">
        <v>121</v>
      </c>
      <c r="O47" s="7"/>
      <c r="P47" s="6" t="s">
        <v>1688</v>
      </c>
      <c r="Q47" s="63">
        <f t="shared" si="1"/>
        <v>20</v>
      </c>
      <c r="R47" s="1" t="str">
        <f t="shared" si="2"/>
        <v>020D0231</v>
      </c>
      <c r="S47" s="1" t="str">
        <f t="shared" si="3"/>
        <v>JWWA  G  121</v>
      </c>
      <c r="T47" s="1" t="str">
        <f t="shared" si="4"/>
        <v>JWWA  G  121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020D0232</v>
      </c>
      <c r="B48" s="5" t="s">
        <v>1691</v>
      </c>
      <c r="C48" s="21">
        <v>2</v>
      </c>
      <c r="D48" s="21">
        <v>32</v>
      </c>
      <c r="E48" s="6" t="s">
        <v>2</v>
      </c>
      <c r="F48" s="7" t="s">
        <v>19</v>
      </c>
      <c r="G48" s="6" t="s">
        <v>440</v>
      </c>
      <c r="H48" s="6" t="s">
        <v>440</v>
      </c>
      <c r="I48" s="6" t="s">
        <v>369</v>
      </c>
      <c r="J48" s="6" t="s">
        <v>404</v>
      </c>
      <c r="K48" s="6"/>
      <c r="L48" s="12" t="s">
        <v>63</v>
      </c>
      <c r="M48" s="13" t="s">
        <v>24</v>
      </c>
      <c r="N48" s="14">
        <v>1049</v>
      </c>
      <c r="O48" s="7"/>
      <c r="P48" s="6" t="s">
        <v>1688</v>
      </c>
      <c r="Q48" s="63">
        <f t="shared" si="1"/>
        <v>20</v>
      </c>
      <c r="R48" s="1" t="str">
        <f t="shared" si="2"/>
        <v>020D0232</v>
      </c>
      <c r="S48" s="1" t="str">
        <f t="shared" si="3"/>
        <v>JDPA  G  1049</v>
      </c>
      <c r="T48" s="1" t="str">
        <f t="shared" si="4"/>
        <v>JDPA  G  1049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020D0233</v>
      </c>
      <c r="B49" s="5" t="s">
        <v>1691</v>
      </c>
      <c r="C49" s="21">
        <v>2</v>
      </c>
      <c r="D49" s="21">
        <v>33</v>
      </c>
      <c r="E49" s="6" t="s">
        <v>2</v>
      </c>
      <c r="F49" s="7" t="s">
        <v>19</v>
      </c>
      <c r="G49" s="6" t="s">
        <v>442</v>
      </c>
      <c r="H49" s="6" t="s">
        <v>442</v>
      </c>
      <c r="I49" s="6" t="s">
        <v>92</v>
      </c>
      <c r="J49" s="6" t="s">
        <v>404</v>
      </c>
      <c r="K49" s="6" t="s">
        <v>431</v>
      </c>
      <c r="L49" s="12" t="s">
        <v>55</v>
      </c>
      <c r="M49" s="13"/>
      <c r="N49" s="14"/>
      <c r="O49" s="7" t="s">
        <v>1695</v>
      </c>
      <c r="P49" s="6" t="s">
        <v>1688</v>
      </c>
      <c r="Q49" s="63">
        <f t="shared" si="1"/>
        <v>20</v>
      </c>
      <c r="R49" s="1" t="str">
        <f t="shared" si="2"/>
        <v>020D0233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020D0234</v>
      </c>
      <c r="B50" s="5" t="s">
        <v>1691</v>
      </c>
      <c r="C50" s="21">
        <v>2</v>
      </c>
      <c r="D50" s="21">
        <v>34</v>
      </c>
      <c r="E50" s="6" t="s">
        <v>2</v>
      </c>
      <c r="F50" s="7" t="s">
        <v>19</v>
      </c>
      <c r="G50" s="6" t="s">
        <v>442</v>
      </c>
      <c r="H50" s="6" t="s">
        <v>442</v>
      </c>
      <c r="I50" s="6" t="s">
        <v>92</v>
      </c>
      <c r="J50" s="6" t="s">
        <v>404</v>
      </c>
      <c r="K50" s="6" t="s">
        <v>432</v>
      </c>
      <c r="L50" s="12" t="s">
        <v>55</v>
      </c>
      <c r="M50" s="13"/>
      <c r="N50" s="14"/>
      <c r="O50" s="7" t="s">
        <v>1695</v>
      </c>
      <c r="P50" s="6" t="s">
        <v>1688</v>
      </c>
      <c r="Q50" s="63">
        <f t="shared" si="1"/>
        <v>20</v>
      </c>
      <c r="R50" s="1" t="str">
        <f t="shared" si="2"/>
        <v>020D0234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020D0235</v>
      </c>
      <c r="B51" s="5" t="s">
        <v>1691</v>
      </c>
      <c r="C51" s="21">
        <v>2</v>
      </c>
      <c r="D51" s="21">
        <v>35</v>
      </c>
      <c r="E51" s="6" t="s">
        <v>2</v>
      </c>
      <c r="F51" s="7" t="s">
        <v>19</v>
      </c>
      <c r="G51" s="6" t="s">
        <v>444</v>
      </c>
      <c r="H51" s="6" t="s">
        <v>444</v>
      </c>
      <c r="I51" s="6" t="s">
        <v>92</v>
      </c>
      <c r="J51" s="6" t="s">
        <v>404</v>
      </c>
      <c r="K51" s="6" t="s">
        <v>431</v>
      </c>
      <c r="L51" s="12" t="s">
        <v>55</v>
      </c>
      <c r="M51" s="13"/>
      <c r="N51" s="14"/>
      <c r="O51" s="7" t="s">
        <v>1695</v>
      </c>
      <c r="P51" s="6" t="s">
        <v>1688</v>
      </c>
      <c r="Q51" s="63">
        <f t="shared" si="1"/>
        <v>20</v>
      </c>
      <c r="R51" s="1" t="str">
        <f t="shared" si="2"/>
        <v>020D0235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020D0236</v>
      </c>
      <c r="B52" s="5" t="s">
        <v>1691</v>
      </c>
      <c r="C52" s="21">
        <v>2</v>
      </c>
      <c r="D52" s="21">
        <v>36</v>
      </c>
      <c r="E52" s="6" t="s">
        <v>2</v>
      </c>
      <c r="F52" s="7" t="s">
        <v>19</v>
      </c>
      <c r="G52" s="6" t="s">
        <v>444</v>
      </c>
      <c r="H52" s="6" t="s">
        <v>444</v>
      </c>
      <c r="I52" s="6" t="s">
        <v>92</v>
      </c>
      <c r="J52" s="6" t="s">
        <v>404</v>
      </c>
      <c r="K52" s="6" t="s">
        <v>432</v>
      </c>
      <c r="L52" s="12" t="s">
        <v>55</v>
      </c>
      <c r="M52" s="13"/>
      <c r="N52" s="14"/>
      <c r="O52" s="7" t="s">
        <v>1695</v>
      </c>
      <c r="P52" s="6" t="s">
        <v>1688</v>
      </c>
      <c r="Q52" s="63">
        <f t="shared" si="1"/>
        <v>20</v>
      </c>
      <c r="R52" s="1" t="str">
        <f t="shared" si="2"/>
        <v>020D0236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020D0237</v>
      </c>
      <c r="B53" s="5" t="s">
        <v>1691</v>
      </c>
      <c r="C53" s="21">
        <v>2</v>
      </c>
      <c r="D53" s="21">
        <v>37</v>
      </c>
      <c r="E53" s="6" t="s">
        <v>2</v>
      </c>
      <c r="F53" s="7" t="s">
        <v>19</v>
      </c>
      <c r="G53" s="6" t="s">
        <v>446</v>
      </c>
      <c r="H53" s="6" t="s">
        <v>446</v>
      </c>
      <c r="I53" s="6" t="s">
        <v>448</v>
      </c>
      <c r="J53" s="6" t="s">
        <v>404</v>
      </c>
      <c r="K53" s="6"/>
      <c r="L53" s="12" t="s">
        <v>6</v>
      </c>
      <c r="M53" s="13" t="s">
        <v>24</v>
      </c>
      <c r="N53" s="14">
        <v>121</v>
      </c>
      <c r="O53" s="7"/>
      <c r="P53" s="6" t="s">
        <v>1688</v>
      </c>
      <c r="Q53" s="63">
        <f t="shared" si="1"/>
        <v>20</v>
      </c>
      <c r="R53" s="1" t="str">
        <f t="shared" si="2"/>
        <v>020D0237</v>
      </c>
      <c r="S53" s="1" t="str">
        <f t="shared" si="3"/>
        <v>JWWA  G  121</v>
      </c>
      <c r="T53" s="1" t="str">
        <f t="shared" si="4"/>
        <v>JWWA  G  121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020D0238</v>
      </c>
      <c r="B54" s="5" t="s">
        <v>1691</v>
      </c>
      <c r="C54" s="21">
        <v>2</v>
      </c>
      <c r="D54" s="21">
        <v>38</v>
      </c>
      <c r="E54" s="6" t="s">
        <v>2</v>
      </c>
      <c r="F54" s="7" t="s">
        <v>19</v>
      </c>
      <c r="G54" s="6" t="s">
        <v>446</v>
      </c>
      <c r="H54" s="6" t="s">
        <v>446</v>
      </c>
      <c r="I54" s="6" t="s">
        <v>449</v>
      </c>
      <c r="J54" s="6" t="s">
        <v>404</v>
      </c>
      <c r="K54" s="6"/>
      <c r="L54" s="12" t="s">
        <v>6</v>
      </c>
      <c r="M54" s="13" t="s">
        <v>24</v>
      </c>
      <c r="N54" s="14">
        <v>121</v>
      </c>
      <c r="O54" s="7"/>
      <c r="P54" s="6" t="s">
        <v>1688</v>
      </c>
      <c r="Q54" s="63">
        <f t="shared" si="1"/>
        <v>20</v>
      </c>
      <c r="R54" s="1" t="str">
        <f t="shared" si="2"/>
        <v>020D0238</v>
      </c>
      <c r="S54" s="1" t="str">
        <f t="shared" si="3"/>
        <v>JWWA  G  121</v>
      </c>
      <c r="T54" s="1" t="str">
        <f t="shared" si="4"/>
        <v>JWWA  G  121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020D0239</v>
      </c>
      <c r="B55" s="5" t="s">
        <v>1691</v>
      </c>
      <c r="C55" s="21">
        <v>2</v>
      </c>
      <c r="D55" s="21">
        <v>39</v>
      </c>
      <c r="E55" s="6" t="s">
        <v>2</v>
      </c>
      <c r="F55" s="7" t="s">
        <v>19</v>
      </c>
      <c r="G55" s="6" t="s">
        <v>446</v>
      </c>
      <c r="H55" s="6" t="s">
        <v>446</v>
      </c>
      <c r="I55" s="6" t="s">
        <v>450</v>
      </c>
      <c r="J55" s="6" t="s">
        <v>404</v>
      </c>
      <c r="K55" s="6"/>
      <c r="L55" s="12" t="s">
        <v>63</v>
      </c>
      <c r="M55" s="13" t="s">
        <v>24</v>
      </c>
      <c r="N55" s="14">
        <v>1049</v>
      </c>
      <c r="O55" s="7"/>
      <c r="P55" s="6" t="s">
        <v>1688</v>
      </c>
      <c r="Q55" s="63">
        <f t="shared" si="1"/>
        <v>20</v>
      </c>
      <c r="R55" s="1" t="str">
        <f t="shared" si="2"/>
        <v>020D0239</v>
      </c>
      <c r="S55" s="1" t="str">
        <f t="shared" si="3"/>
        <v>JDPA  G  1049</v>
      </c>
      <c r="T55" s="1" t="str">
        <f t="shared" si="4"/>
        <v>JDPA  G  1049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020D0240</v>
      </c>
      <c r="B56" s="5" t="s">
        <v>1691</v>
      </c>
      <c r="C56" s="21">
        <v>2</v>
      </c>
      <c r="D56" s="21">
        <v>40</v>
      </c>
      <c r="E56" s="6" t="s">
        <v>2</v>
      </c>
      <c r="F56" s="7" t="s">
        <v>19</v>
      </c>
      <c r="G56" s="6" t="s">
        <v>446</v>
      </c>
      <c r="H56" s="6" t="s">
        <v>446</v>
      </c>
      <c r="I56" s="6" t="s">
        <v>451</v>
      </c>
      <c r="J56" s="6" t="s">
        <v>404</v>
      </c>
      <c r="K56" s="6"/>
      <c r="L56" s="12" t="s">
        <v>63</v>
      </c>
      <c r="M56" s="13" t="s">
        <v>24</v>
      </c>
      <c r="N56" s="14">
        <v>1049</v>
      </c>
      <c r="O56" s="7"/>
      <c r="P56" s="6" t="s">
        <v>1688</v>
      </c>
      <c r="Q56" s="63">
        <f t="shared" si="1"/>
        <v>20</v>
      </c>
      <c r="R56" s="1" t="str">
        <f t="shared" si="2"/>
        <v>020D0240</v>
      </c>
      <c r="S56" s="1" t="str">
        <f t="shared" si="3"/>
        <v>JDPA  G  1049</v>
      </c>
      <c r="T56" s="1" t="str">
        <f t="shared" si="4"/>
        <v>JDPA  G  1049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020D0241</v>
      </c>
      <c r="B57" s="5" t="s">
        <v>1691</v>
      </c>
      <c r="C57" s="21">
        <v>2</v>
      </c>
      <c r="D57" s="21">
        <v>41</v>
      </c>
      <c r="E57" s="6" t="s">
        <v>2</v>
      </c>
      <c r="F57" s="7" t="s">
        <v>19</v>
      </c>
      <c r="G57" s="6" t="s">
        <v>452</v>
      </c>
      <c r="H57" s="6" t="s">
        <v>452</v>
      </c>
      <c r="I57" s="6" t="s">
        <v>72</v>
      </c>
      <c r="J57" s="6" t="s">
        <v>494</v>
      </c>
      <c r="K57" s="6" t="s">
        <v>491</v>
      </c>
      <c r="L57" s="12" t="s">
        <v>6</v>
      </c>
      <c r="M57" s="13" t="s">
        <v>24</v>
      </c>
      <c r="N57" s="14">
        <v>121</v>
      </c>
      <c r="O57" s="7"/>
      <c r="P57" s="6" t="s">
        <v>1688</v>
      </c>
      <c r="Q57" s="63">
        <f t="shared" si="1"/>
        <v>20</v>
      </c>
      <c r="R57" s="1" t="str">
        <f t="shared" si="2"/>
        <v>020D0241</v>
      </c>
      <c r="S57" s="1" t="str">
        <f t="shared" si="3"/>
        <v>JWWA  G  121</v>
      </c>
      <c r="T57" s="1" t="str">
        <f t="shared" si="4"/>
        <v>JWWA  G  121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020D0242</v>
      </c>
      <c r="B58" s="5" t="s">
        <v>1691</v>
      </c>
      <c r="C58" s="21">
        <v>2</v>
      </c>
      <c r="D58" s="21">
        <v>42</v>
      </c>
      <c r="E58" s="6" t="s">
        <v>2</v>
      </c>
      <c r="F58" s="7" t="s">
        <v>19</v>
      </c>
      <c r="G58" s="6" t="s">
        <v>452</v>
      </c>
      <c r="H58" s="6" t="s">
        <v>452</v>
      </c>
      <c r="I58" s="6" t="s">
        <v>369</v>
      </c>
      <c r="J58" s="6" t="s">
        <v>494</v>
      </c>
      <c r="K58" s="6" t="s">
        <v>491</v>
      </c>
      <c r="L58" s="12" t="s">
        <v>63</v>
      </c>
      <c r="M58" s="13" t="s">
        <v>24</v>
      </c>
      <c r="N58" s="14">
        <v>1049</v>
      </c>
      <c r="O58" s="7"/>
      <c r="P58" s="6" t="s">
        <v>1688</v>
      </c>
      <c r="Q58" s="63">
        <f t="shared" si="1"/>
        <v>20</v>
      </c>
      <c r="R58" s="1" t="str">
        <f t="shared" si="2"/>
        <v>020D0242</v>
      </c>
      <c r="S58" s="1" t="str">
        <f t="shared" si="3"/>
        <v>JDPA  G  1049</v>
      </c>
      <c r="T58" s="1" t="str">
        <f t="shared" si="4"/>
        <v>JDPA  G  1049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020D0243</v>
      </c>
      <c r="B60" s="5" t="s">
        <v>1691</v>
      </c>
      <c r="C60" s="21">
        <v>2</v>
      </c>
      <c r="D60" s="21">
        <v>43</v>
      </c>
      <c r="E60" s="6" t="s">
        <v>2</v>
      </c>
      <c r="F60" s="7" t="s">
        <v>19</v>
      </c>
      <c r="G60" s="6" t="s">
        <v>454</v>
      </c>
      <c r="H60" s="6" t="s">
        <v>454</v>
      </c>
      <c r="I60" s="6" t="s">
        <v>1696</v>
      </c>
      <c r="J60" s="6" t="s">
        <v>404</v>
      </c>
      <c r="K60" s="6"/>
      <c r="L60" s="12" t="s">
        <v>6</v>
      </c>
      <c r="M60" s="13" t="s">
        <v>24</v>
      </c>
      <c r="N60" s="14">
        <v>114</v>
      </c>
      <c r="O60" s="7"/>
      <c r="P60" s="6" t="s">
        <v>1688</v>
      </c>
      <c r="Q60" s="63">
        <f t="shared" si="1"/>
        <v>20</v>
      </c>
      <c r="R60" s="1" t="str">
        <f t="shared" si="2"/>
        <v>020D0243</v>
      </c>
      <c r="S60" s="1" t="str">
        <f t="shared" si="3"/>
        <v>JWWA  G  114</v>
      </c>
      <c r="T60" s="1" t="str">
        <f t="shared" si="4"/>
        <v>JWWA  G  114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020D0244</v>
      </c>
      <c r="B61" s="5" t="s">
        <v>1698</v>
      </c>
      <c r="C61" s="21">
        <v>2</v>
      </c>
      <c r="D61" s="21">
        <v>44</v>
      </c>
      <c r="E61" s="6" t="s">
        <v>2</v>
      </c>
      <c r="F61" s="7" t="s">
        <v>19</v>
      </c>
      <c r="G61" s="6" t="s">
        <v>455</v>
      </c>
      <c r="H61" s="6" t="s">
        <v>455</v>
      </c>
      <c r="I61" s="6" t="s">
        <v>1697</v>
      </c>
      <c r="J61" s="6" t="s">
        <v>404</v>
      </c>
      <c r="K61" s="6"/>
      <c r="L61" s="12" t="s">
        <v>6</v>
      </c>
      <c r="M61" s="13" t="s">
        <v>24</v>
      </c>
      <c r="N61" s="14">
        <v>114</v>
      </c>
      <c r="O61" s="7"/>
      <c r="P61" s="6" t="s">
        <v>1688</v>
      </c>
      <c r="Q61" s="63">
        <f t="shared" si="1"/>
        <v>20</v>
      </c>
      <c r="R61" s="1" t="str">
        <f t="shared" si="2"/>
        <v>020D0244</v>
      </c>
      <c r="S61" s="1" t="str">
        <f t="shared" si="3"/>
        <v>JWWA  G  114</v>
      </c>
      <c r="T61" s="1" t="str">
        <f t="shared" si="4"/>
        <v>JWWA  G  114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020D0245</v>
      </c>
      <c r="B62" s="5" t="s">
        <v>1698</v>
      </c>
      <c r="C62" s="21">
        <v>2</v>
      </c>
      <c r="D62" s="21">
        <v>45</v>
      </c>
      <c r="E62" s="6" t="s">
        <v>2</v>
      </c>
      <c r="F62" s="7" t="s">
        <v>19</v>
      </c>
      <c r="G62" s="6" t="s">
        <v>456</v>
      </c>
      <c r="H62" s="6" t="s">
        <v>456</v>
      </c>
      <c r="I62" s="6" t="s">
        <v>1699</v>
      </c>
      <c r="J62" s="6" t="s">
        <v>404</v>
      </c>
      <c r="K62" s="6"/>
      <c r="L62" s="12" t="s">
        <v>6</v>
      </c>
      <c r="M62" s="13" t="s">
        <v>24</v>
      </c>
      <c r="N62" s="14">
        <v>114</v>
      </c>
      <c r="O62" s="7"/>
      <c r="P62" s="6" t="s">
        <v>1688</v>
      </c>
      <c r="Q62" s="63">
        <f t="shared" si="1"/>
        <v>20</v>
      </c>
      <c r="R62" s="1" t="str">
        <f t="shared" si="2"/>
        <v>020D0245</v>
      </c>
      <c r="S62" s="1" t="str">
        <f t="shared" si="3"/>
        <v>JWWA  G  114</v>
      </c>
      <c r="T62" s="1" t="str">
        <f t="shared" si="4"/>
        <v>JWWA  G  114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020D0246</v>
      </c>
      <c r="B63" s="5" t="s">
        <v>1698</v>
      </c>
      <c r="C63" s="21">
        <v>2</v>
      </c>
      <c r="D63" s="21">
        <v>46</v>
      </c>
      <c r="E63" s="6" t="s">
        <v>2</v>
      </c>
      <c r="F63" s="7" t="s">
        <v>19</v>
      </c>
      <c r="G63" s="6" t="s">
        <v>457</v>
      </c>
      <c r="H63" s="6" t="s">
        <v>457</v>
      </c>
      <c r="I63" s="6" t="s">
        <v>1699</v>
      </c>
      <c r="J63" s="6" t="s">
        <v>404</v>
      </c>
      <c r="K63" s="6"/>
      <c r="L63" s="12" t="s">
        <v>6</v>
      </c>
      <c r="M63" s="13" t="s">
        <v>24</v>
      </c>
      <c r="N63" s="14">
        <v>114</v>
      </c>
      <c r="O63" s="7"/>
      <c r="P63" s="6" t="s">
        <v>1688</v>
      </c>
      <c r="Q63" s="63">
        <f t="shared" si="1"/>
        <v>20</v>
      </c>
      <c r="R63" s="1" t="str">
        <f t="shared" si="2"/>
        <v>020D0246</v>
      </c>
      <c r="S63" s="1" t="str">
        <f t="shared" si="3"/>
        <v>JWWA  G  114</v>
      </c>
      <c r="T63" s="1" t="str">
        <f t="shared" si="4"/>
        <v>JWWA  G  114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020D0247</v>
      </c>
      <c r="B64" s="5" t="s">
        <v>1698</v>
      </c>
      <c r="C64" s="21">
        <v>2</v>
      </c>
      <c r="D64" s="21">
        <v>47</v>
      </c>
      <c r="E64" s="6" t="s">
        <v>2</v>
      </c>
      <c r="F64" s="7" t="s">
        <v>19</v>
      </c>
      <c r="G64" s="6" t="s">
        <v>458</v>
      </c>
      <c r="H64" s="6" t="s">
        <v>543</v>
      </c>
      <c r="I64" s="6" t="s">
        <v>1700</v>
      </c>
      <c r="J64" s="6" t="s">
        <v>404</v>
      </c>
      <c r="K64" s="6"/>
      <c r="L64" s="12" t="s">
        <v>6</v>
      </c>
      <c r="M64" s="13" t="s">
        <v>24</v>
      </c>
      <c r="N64" s="14">
        <v>114</v>
      </c>
      <c r="O64" s="7"/>
      <c r="P64" s="6" t="s">
        <v>1688</v>
      </c>
      <c r="Q64" s="63">
        <f t="shared" si="1"/>
        <v>20</v>
      </c>
      <c r="R64" s="1" t="str">
        <f t="shared" si="2"/>
        <v>020D0247</v>
      </c>
      <c r="S64" s="1" t="str">
        <f t="shared" si="3"/>
        <v>JWWA  G  114</v>
      </c>
      <c r="T64" s="1" t="str">
        <f t="shared" si="4"/>
        <v>JWWA  G  114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87" t="str">
        <f t="shared" si="0"/>
        <v>020D0248</v>
      </c>
      <c r="B65" s="5" t="s">
        <v>1698</v>
      </c>
      <c r="C65" s="21">
        <v>2</v>
      </c>
      <c r="D65" s="21">
        <v>48</v>
      </c>
      <c r="E65" s="6" t="s">
        <v>2</v>
      </c>
      <c r="F65" s="7" t="s">
        <v>19</v>
      </c>
      <c r="G65" s="6" t="s">
        <v>459</v>
      </c>
      <c r="H65" s="6" t="s">
        <v>544</v>
      </c>
      <c r="I65" s="6" t="s">
        <v>1700</v>
      </c>
      <c r="J65" s="6" t="s">
        <v>404</v>
      </c>
      <c r="K65" s="6"/>
      <c r="L65" s="12" t="s">
        <v>6</v>
      </c>
      <c r="M65" s="13" t="s">
        <v>24</v>
      </c>
      <c r="N65" s="14">
        <v>114</v>
      </c>
      <c r="O65" s="7"/>
      <c r="P65" s="6" t="s">
        <v>1688</v>
      </c>
      <c r="Q65" s="63">
        <f t="shared" si="1"/>
        <v>20</v>
      </c>
      <c r="R65" s="1" t="str">
        <f t="shared" si="2"/>
        <v>020D0248</v>
      </c>
      <c r="S65" s="1" t="str">
        <f t="shared" si="3"/>
        <v>JWWA  G  114</v>
      </c>
      <c r="T65" s="1" t="str">
        <f t="shared" si="4"/>
        <v>JWWA  G  114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020D0249</v>
      </c>
      <c r="B66" s="5" t="s">
        <v>1698</v>
      </c>
      <c r="C66" s="21">
        <v>2</v>
      </c>
      <c r="D66" s="21">
        <v>49</v>
      </c>
      <c r="E66" s="6" t="s">
        <v>2</v>
      </c>
      <c r="F66" s="7" t="s">
        <v>19</v>
      </c>
      <c r="G66" s="6" t="s">
        <v>461</v>
      </c>
      <c r="H66" s="6" t="s">
        <v>545</v>
      </c>
      <c r="I66" s="6" t="s">
        <v>1700</v>
      </c>
      <c r="J66" s="6" t="s">
        <v>404</v>
      </c>
      <c r="K66" s="6"/>
      <c r="L66" s="12" t="s">
        <v>6</v>
      </c>
      <c r="M66" s="13" t="s">
        <v>24</v>
      </c>
      <c r="N66" s="14">
        <v>114</v>
      </c>
      <c r="O66" s="7"/>
      <c r="P66" s="6" t="s">
        <v>1688</v>
      </c>
      <c r="Q66" s="63">
        <f t="shared" si="1"/>
        <v>20</v>
      </c>
      <c r="R66" s="1" t="str">
        <f t="shared" si="2"/>
        <v>020D0249</v>
      </c>
      <c r="S66" s="1" t="str">
        <f t="shared" si="3"/>
        <v>JWWA  G  114</v>
      </c>
      <c r="T66" s="1" t="str">
        <f t="shared" si="4"/>
        <v>JWWA  G  114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020D0250</v>
      </c>
      <c r="B67" s="5" t="s">
        <v>1698</v>
      </c>
      <c r="C67" s="21">
        <v>2</v>
      </c>
      <c r="D67" s="21">
        <v>50</v>
      </c>
      <c r="E67" s="6" t="s">
        <v>2</v>
      </c>
      <c r="F67" s="7" t="s">
        <v>19</v>
      </c>
      <c r="G67" s="6" t="s">
        <v>537</v>
      </c>
      <c r="H67" s="6" t="s">
        <v>546</v>
      </c>
      <c r="I67" s="6" t="s">
        <v>1700</v>
      </c>
      <c r="J67" s="6" t="s">
        <v>404</v>
      </c>
      <c r="K67" s="6"/>
      <c r="L67" s="12" t="s">
        <v>6</v>
      </c>
      <c r="M67" s="13" t="s">
        <v>24</v>
      </c>
      <c r="N67" s="14">
        <v>114</v>
      </c>
      <c r="O67" s="7"/>
      <c r="P67" s="6" t="s">
        <v>1688</v>
      </c>
      <c r="Q67" s="63">
        <f t="shared" si="1"/>
        <v>20</v>
      </c>
      <c r="R67" s="1" t="str">
        <f t="shared" si="2"/>
        <v>020D0250</v>
      </c>
      <c r="S67" s="1" t="str">
        <f t="shared" si="3"/>
        <v>JWWA  G  114</v>
      </c>
      <c r="T67" s="1" t="str">
        <f t="shared" si="4"/>
        <v>JWWA  G  114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020D0251</v>
      </c>
      <c r="B68" s="5" t="s">
        <v>1698</v>
      </c>
      <c r="C68" s="21">
        <v>2</v>
      </c>
      <c r="D68" s="21">
        <v>51</v>
      </c>
      <c r="E68" s="6" t="s">
        <v>2</v>
      </c>
      <c r="F68" s="7" t="s">
        <v>19</v>
      </c>
      <c r="G68" s="6" t="s">
        <v>462</v>
      </c>
      <c r="H68" s="6" t="s">
        <v>462</v>
      </c>
      <c r="I68" s="6" t="s">
        <v>1700</v>
      </c>
      <c r="J68" s="6" t="s">
        <v>404</v>
      </c>
      <c r="K68" s="6"/>
      <c r="L68" s="12" t="s">
        <v>6</v>
      </c>
      <c r="M68" s="13" t="s">
        <v>24</v>
      </c>
      <c r="N68" s="14">
        <v>114</v>
      </c>
      <c r="O68" s="7"/>
      <c r="P68" s="6" t="s">
        <v>1688</v>
      </c>
      <c r="Q68" s="63">
        <f t="shared" si="1"/>
        <v>20</v>
      </c>
      <c r="R68" s="1" t="str">
        <f t="shared" si="2"/>
        <v>020D0251</v>
      </c>
      <c r="S68" s="1" t="str">
        <f t="shared" si="3"/>
        <v>JWWA  G  114</v>
      </c>
      <c r="T68" s="1" t="str">
        <f t="shared" si="4"/>
        <v>JWWA  G  114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020D0252</v>
      </c>
      <c r="B69" s="5" t="s">
        <v>1698</v>
      </c>
      <c r="C69" s="21">
        <v>2</v>
      </c>
      <c r="D69" s="21">
        <v>52</v>
      </c>
      <c r="E69" s="6" t="s">
        <v>2</v>
      </c>
      <c r="F69" s="7" t="s">
        <v>19</v>
      </c>
      <c r="G69" s="6" t="s">
        <v>463</v>
      </c>
      <c r="H69" s="6" t="s">
        <v>463</v>
      </c>
      <c r="I69" s="6" t="s">
        <v>1700</v>
      </c>
      <c r="J69" s="6" t="s">
        <v>404</v>
      </c>
      <c r="K69" s="6"/>
      <c r="L69" s="12" t="s">
        <v>6</v>
      </c>
      <c r="M69" s="13" t="s">
        <v>24</v>
      </c>
      <c r="N69" s="14">
        <v>114</v>
      </c>
      <c r="O69" s="7"/>
      <c r="P69" s="6" t="s">
        <v>1688</v>
      </c>
      <c r="Q69" s="63">
        <f t="shared" si="1"/>
        <v>20</v>
      </c>
      <c r="R69" s="1" t="str">
        <f t="shared" si="2"/>
        <v>020D0252</v>
      </c>
      <c r="S69" s="1" t="str">
        <f t="shared" si="3"/>
        <v>JWWA  G  114</v>
      </c>
      <c r="T69" s="1" t="str">
        <f t="shared" si="4"/>
        <v>JWWA  G  114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87" t="str">
        <f t="shared" si="0"/>
        <v>020D0253</v>
      </c>
      <c r="B70" s="5" t="s">
        <v>1698</v>
      </c>
      <c r="C70" s="21">
        <v>2</v>
      </c>
      <c r="D70" s="21">
        <v>53</v>
      </c>
      <c r="E70" s="6" t="s">
        <v>2</v>
      </c>
      <c r="F70" s="7" t="s">
        <v>19</v>
      </c>
      <c r="G70" s="6" t="s">
        <v>464</v>
      </c>
      <c r="H70" s="6" t="s">
        <v>547</v>
      </c>
      <c r="I70" s="6" t="s">
        <v>1700</v>
      </c>
      <c r="J70" s="6" t="s">
        <v>404</v>
      </c>
      <c r="K70" s="6"/>
      <c r="L70" s="12" t="s">
        <v>6</v>
      </c>
      <c r="M70" s="13" t="s">
        <v>24</v>
      </c>
      <c r="N70" s="14">
        <v>114</v>
      </c>
      <c r="O70" s="7"/>
      <c r="P70" s="6" t="s">
        <v>1688</v>
      </c>
      <c r="Q70" s="63">
        <f t="shared" si="1"/>
        <v>20</v>
      </c>
      <c r="R70" s="1" t="str">
        <f t="shared" si="2"/>
        <v>020D0253</v>
      </c>
      <c r="S70" s="1" t="str">
        <f t="shared" si="3"/>
        <v>JWWA  G  114</v>
      </c>
      <c r="T70" s="1" t="str">
        <f t="shared" si="4"/>
        <v>JWWA  G  114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ref="A71:A134" si="5">IF(OR(B71="",C71="",D71=""),"",TEXT(Q71,"000")&amp;B71&amp;TEXT(C71,"00")&amp;TEXT(D71,"00"))</f>
        <v>020D0254</v>
      </c>
      <c r="B71" s="5" t="s">
        <v>1698</v>
      </c>
      <c r="C71" s="21">
        <v>2</v>
      </c>
      <c r="D71" s="21">
        <v>54</v>
      </c>
      <c r="E71" s="6" t="s">
        <v>2</v>
      </c>
      <c r="F71" s="7" t="s">
        <v>19</v>
      </c>
      <c r="G71" s="6" t="s">
        <v>743</v>
      </c>
      <c r="H71" s="6" t="s">
        <v>465</v>
      </c>
      <c r="I71" s="6" t="s">
        <v>1701</v>
      </c>
      <c r="J71" s="6" t="s">
        <v>404</v>
      </c>
      <c r="K71" s="6" t="s">
        <v>431</v>
      </c>
      <c r="L71" s="12" t="s">
        <v>6</v>
      </c>
      <c r="M71" s="13" t="s">
        <v>24</v>
      </c>
      <c r="N71" s="14">
        <v>114</v>
      </c>
      <c r="O71" s="7"/>
      <c r="P71" s="6" t="s">
        <v>1688</v>
      </c>
      <c r="Q71" s="63">
        <f t="shared" ref="Q71:Q134" si="6">IF(P71="","",VLOOKUP(P71,$Z$7:$AA$68,2,FALSE))</f>
        <v>20</v>
      </c>
      <c r="R71" s="1" t="str">
        <f t="shared" si="2"/>
        <v>020D0254</v>
      </c>
      <c r="S71" s="1" t="str">
        <f t="shared" si="3"/>
        <v>JWWA  G  114</v>
      </c>
      <c r="T71" s="1" t="str">
        <f t="shared" si="4"/>
        <v>JWWA  G  114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5"/>
        <v>020D0255</v>
      </c>
      <c r="B72" s="5" t="s">
        <v>1698</v>
      </c>
      <c r="C72" s="21">
        <v>2</v>
      </c>
      <c r="D72" s="21">
        <v>55</v>
      </c>
      <c r="E72" s="6" t="s">
        <v>2</v>
      </c>
      <c r="F72" s="7" t="s">
        <v>19</v>
      </c>
      <c r="G72" s="6" t="s">
        <v>743</v>
      </c>
      <c r="H72" s="6" t="s">
        <v>465</v>
      </c>
      <c r="I72" s="6" t="s">
        <v>1701</v>
      </c>
      <c r="J72" s="6" t="s">
        <v>404</v>
      </c>
      <c r="K72" s="6" t="s">
        <v>432</v>
      </c>
      <c r="L72" s="12" t="s">
        <v>6</v>
      </c>
      <c r="M72" s="13" t="s">
        <v>24</v>
      </c>
      <c r="N72" s="14">
        <v>114</v>
      </c>
      <c r="O72" s="7"/>
      <c r="P72" s="6" t="s">
        <v>1688</v>
      </c>
      <c r="Q72" s="63">
        <f t="shared" si="6"/>
        <v>20</v>
      </c>
      <c r="R72" s="1" t="str">
        <f t="shared" ref="R72:R135" si="7">A72</f>
        <v>020D0255</v>
      </c>
      <c r="S72" s="1" t="str">
        <f t="shared" ref="S72:S135" si="8">""&amp;L72&amp;"  "&amp;M72&amp;"  "&amp;N72&amp;""</f>
        <v>JWWA  G  114</v>
      </c>
      <c r="T72" s="1" t="str">
        <f t="shared" si="4"/>
        <v>JWWA  G  114</v>
      </c>
      <c r="V72" s="2"/>
    </row>
    <row r="73" spans="1:27" ht="15" customHeight="1">
      <c r="A73" s="87" t="str">
        <f t="shared" si="5"/>
        <v>020D0256</v>
      </c>
      <c r="B73" s="5" t="s">
        <v>1698</v>
      </c>
      <c r="C73" s="21">
        <v>2</v>
      </c>
      <c r="D73" s="21">
        <v>56</v>
      </c>
      <c r="E73" s="6" t="s">
        <v>2</v>
      </c>
      <c r="F73" s="7" t="s">
        <v>19</v>
      </c>
      <c r="G73" s="6" t="s">
        <v>740</v>
      </c>
      <c r="H73" s="6" t="s">
        <v>467</v>
      </c>
      <c r="I73" s="6" t="s">
        <v>427</v>
      </c>
      <c r="J73" s="6" t="s">
        <v>404</v>
      </c>
      <c r="K73" s="6" t="s">
        <v>431</v>
      </c>
      <c r="L73" s="12" t="s">
        <v>6</v>
      </c>
      <c r="M73" s="13" t="s">
        <v>24</v>
      </c>
      <c r="N73" s="14">
        <v>114</v>
      </c>
      <c r="O73" s="7"/>
      <c r="P73" s="6" t="s">
        <v>1688</v>
      </c>
      <c r="Q73" s="63">
        <f t="shared" si="6"/>
        <v>20</v>
      </c>
      <c r="R73" s="1" t="str">
        <f t="shared" si="7"/>
        <v>020D0256</v>
      </c>
      <c r="S73" s="1" t="str">
        <f t="shared" si="8"/>
        <v>JWWA  G  114</v>
      </c>
      <c r="T73" s="1" t="str">
        <f t="shared" si="4"/>
        <v>JWWA  G  114</v>
      </c>
      <c r="V73" s="2"/>
    </row>
    <row r="74" spans="1:27" ht="15" customHeight="1">
      <c r="A74" s="87" t="str">
        <f t="shared" si="5"/>
        <v>020D0257</v>
      </c>
      <c r="B74" s="5" t="s">
        <v>1698</v>
      </c>
      <c r="C74" s="21">
        <v>2</v>
      </c>
      <c r="D74" s="21">
        <v>57</v>
      </c>
      <c r="E74" s="6" t="s">
        <v>2</v>
      </c>
      <c r="F74" s="7" t="s">
        <v>19</v>
      </c>
      <c r="G74" s="6" t="s">
        <v>741</v>
      </c>
      <c r="H74" s="6" t="s">
        <v>549</v>
      </c>
      <c r="I74" s="6" t="s">
        <v>1702</v>
      </c>
      <c r="J74" s="6" t="s">
        <v>404</v>
      </c>
      <c r="K74" s="6" t="s">
        <v>431</v>
      </c>
      <c r="L74" s="12" t="s">
        <v>6</v>
      </c>
      <c r="M74" s="13" t="s">
        <v>24</v>
      </c>
      <c r="N74" s="14">
        <v>114</v>
      </c>
      <c r="O74" s="7"/>
      <c r="P74" s="6" t="s">
        <v>1688</v>
      </c>
      <c r="Q74" s="63">
        <f t="shared" si="6"/>
        <v>20</v>
      </c>
      <c r="R74" s="1" t="str">
        <f t="shared" si="7"/>
        <v>020D0257</v>
      </c>
      <c r="S74" s="1" t="str">
        <f t="shared" si="8"/>
        <v>JWWA  G  114</v>
      </c>
      <c r="T74" s="1" t="str">
        <f t="shared" ref="T74:T137" si="9">S74</f>
        <v>JWWA  G  114</v>
      </c>
      <c r="V74" s="2"/>
    </row>
    <row r="75" spans="1:27" ht="15" customHeight="1">
      <c r="A75" s="87" t="str">
        <f t="shared" si="5"/>
        <v>020D0258</v>
      </c>
      <c r="B75" s="5" t="s">
        <v>1698</v>
      </c>
      <c r="C75" s="21">
        <v>2</v>
      </c>
      <c r="D75" s="21">
        <v>58</v>
      </c>
      <c r="E75" s="6" t="s">
        <v>2</v>
      </c>
      <c r="F75" s="7" t="s">
        <v>19</v>
      </c>
      <c r="G75" s="6" t="s">
        <v>470</v>
      </c>
      <c r="H75" s="6" t="s">
        <v>470</v>
      </c>
      <c r="I75" s="6" t="s">
        <v>1704</v>
      </c>
      <c r="J75" s="6" t="s">
        <v>404</v>
      </c>
      <c r="K75" s="6"/>
      <c r="L75" s="12" t="s">
        <v>6</v>
      </c>
      <c r="M75" s="13" t="s">
        <v>24</v>
      </c>
      <c r="N75" s="14">
        <v>114</v>
      </c>
      <c r="O75" s="7"/>
      <c r="P75" s="6" t="s">
        <v>1688</v>
      </c>
      <c r="Q75" s="63">
        <f t="shared" si="6"/>
        <v>20</v>
      </c>
      <c r="R75" s="1" t="str">
        <f t="shared" si="7"/>
        <v>020D0258</v>
      </c>
      <c r="S75" s="1" t="str">
        <f t="shared" si="8"/>
        <v>JWWA  G  114</v>
      </c>
      <c r="T75" s="1" t="str">
        <f t="shared" si="9"/>
        <v>JWWA  G  114</v>
      </c>
      <c r="V75" s="2"/>
    </row>
    <row r="76" spans="1:27" ht="15" customHeight="1">
      <c r="A76" s="87" t="str">
        <f t="shared" si="5"/>
        <v>020D0259</v>
      </c>
      <c r="B76" s="5" t="s">
        <v>1698</v>
      </c>
      <c r="C76" s="21">
        <v>2</v>
      </c>
      <c r="D76" s="21">
        <v>59</v>
      </c>
      <c r="E76" s="6" t="s">
        <v>2</v>
      </c>
      <c r="F76" s="7" t="s">
        <v>19</v>
      </c>
      <c r="G76" s="6" t="s">
        <v>745</v>
      </c>
      <c r="H76" s="6" t="s">
        <v>472</v>
      </c>
      <c r="I76" s="6" t="s">
        <v>1700</v>
      </c>
      <c r="J76" s="6" t="s">
        <v>404</v>
      </c>
      <c r="K76" s="6"/>
      <c r="L76" s="12" t="s">
        <v>6</v>
      </c>
      <c r="M76" s="13" t="s">
        <v>24</v>
      </c>
      <c r="N76" s="14">
        <v>114</v>
      </c>
      <c r="O76" s="7"/>
      <c r="P76" s="6" t="s">
        <v>1688</v>
      </c>
      <c r="Q76" s="63">
        <f t="shared" si="6"/>
        <v>20</v>
      </c>
      <c r="R76" s="1" t="str">
        <f t="shared" si="7"/>
        <v>020D0259</v>
      </c>
      <c r="S76" s="1" t="str">
        <f t="shared" si="8"/>
        <v>JWWA  G  114</v>
      </c>
      <c r="T76" s="1" t="str">
        <f t="shared" si="9"/>
        <v>JWWA  G  114</v>
      </c>
      <c r="V76" s="2"/>
    </row>
    <row r="77" spans="1:27" ht="15" customHeight="1">
      <c r="A77" s="87" t="str">
        <f t="shared" si="5"/>
        <v>020D0260</v>
      </c>
      <c r="B77" s="5" t="s">
        <v>1698</v>
      </c>
      <c r="C77" s="21">
        <v>2</v>
      </c>
      <c r="D77" s="21">
        <v>60</v>
      </c>
      <c r="E77" s="6" t="s">
        <v>2</v>
      </c>
      <c r="F77" s="7" t="s">
        <v>19</v>
      </c>
      <c r="G77" s="6" t="s">
        <v>473</v>
      </c>
      <c r="H77" s="6" t="s">
        <v>473</v>
      </c>
      <c r="I77" s="6" t="s">
        <v>1700</v>
      </c>
      <c r="J77" s="6" t="s">
        <v>404</v>
      </c>
      <c r="K77" s="6" t="s">
        <v>431</v>
      </c>
      <c r="L77" s="12" t="s">
        <v>6</v>
      </c>
      <c r="M77" s="13" t="s">
        <v>24</v>
      </c>
      <c r="N77" s="14">
        <v>114</v>
      </c>
      <c r="O77" s="7"/>
      <c r="P77" s="6" t="s">
        <v>1688</v>
      </c>
      <c r="Q77" s="63">
        <f t="shared" si="6"/>
        <v>20</v>
      </c>
      <c r="R77" s="1" t="str">
        <f t="shared" si="7"/>
        <v>020D0260</v>
      </c>
      <c r="S77" s="1" t="str">
        <f t="shared" si="8"/>
        <v>JWWA  G  114</v>
      </c>
      <c r="T77" s="1" t="str">
        <f t="shared" si="9"/>
        <v>JWWA  G  114</v>
      </c>
      <c r="V77" s="2"/>
    </row>
    <row r="78" spans="1:27" ht="15" customHeight="1">
      <c r="A78" s="87" t="str">
        <f t="shared" si="5"/>
        <v>020D0261</v>
      </c>
      <c r="B78" s="5" t="s">
        <v>1698</v>
      </c>
      <c r="C78" s="21">
        <v>2</v>
      </c>
      <c r="D78" s="21">
        <v>61</v>
      </c>
      <c r="E78" s="6" t="s">
        <v>2</v>
      </c>
      <c r="F78" s="7" t="s">
        <v>19</v>
      </c>
      <c r="G78" s="6" t="s">
        <v>473</v>
      </c>
      <c r="H78" s="6" t="s">
        <v>473</v>
      </c>
      <c r="I78" s="6" t="s">
        <v>1700</v>
      </c>
      <c r="J78" s="6" t="s">
        <v>404</v>
      </c>
      <c r="K78" s="6" t="s">
        <v>432</v>
      </c>
      <c r="L78" s="12" t="s">
        <v>6</v>
      </c>
      <c r="M78" s="13" t="s">
        <v>24</v>
      </c>
      <c r="N78" s="14">
        <v>114</v>
      </c>
      <c r="O78" s="7"/>
      <c r="P78" s="6" t="s">
        <v>1688</v>
      </c>
      <c r="Q78" s="63">
        <f t="shared" si="6"/>
        <v>20</v>
      </c>
      <c r="R78" s="1" t="str">
        <f t="shared" si="7"/>
        <v>020D0261</v>
      </c>
      <c r="S78" s="1" t="str">
        <f t="shared" si="8"/>
        <v>JWWA  G  114</v>
      </c>
      <c r="T78" s="1" t="str">
        <f t="shared" si="9"/>
        <v>JWWA  G  114</v>
      </c>
    </row>
    <row r="79" spans="1:27" ht="15" customHeight="1">
      <c r="A79" s="87" t="str">
        <f t="shared" si="5"/>
        <v>020D0262</v>
      </c>
      <c r="B79" s="5" t="s">
        <v>1698</v>
      </c>
      <c r="C79" s="21">
        <v>2</v>
      </c>
      <c r="D79" s="21">
        <v>62</v>
      </c>
      <c r="E79" s="6" t="s">
        <v>2</v>
      </c>
      <c r="F79" s="7" t="s">
        <v>19</v>
      </c>
      <c r="G79" s="6" t="s">
        <v>474</v>
      </c>
      <c r="H79" s="6" t="s">
        <v>474</v>
      </c>
      <c r="I79" s="6" t="s">
        <v>1700</v>
      </c>
      <c r="J79" s="6" t="s">
        <v>404</v>
      </c>
      <c r="K79" s="6" t="s">
        <v>431</v>
      </c>
      <c r="L79" s="12" t="s">
        <v>6</v>
      </c>
      <c r="M79" s="13" t="s">
        <v>24</v>
      </c>
      <c r="N79" s="14">
        <v>114</v>
      </c>
      <c r="O79" s="7"/>
      <c r="P79" s="6" t="s">
        <v>1688</v>
      </c>
      <c r="Q79" s="63">
        <f t="shared" si="6"/>
        <v>20</v>
      </c>
      <c r="R79" s="1" t="str">
        <f t="shared" si="7"/>
        <v>020D0262</v>
      </c>
      <c r="S79" s="1" t="str">
        <f t="shared" si="8"/>
        <v>JWWA  G  114</v>
      </c>
      <c r="T79" s="1" t="str">
        <f t="shared" si="9"/>
        <v>JWWA  G  114</v>
      </c>
    </row>
    <row r="80" spans="1:27" ht="15" customHeight="1">
      <c r="A80" s="87" t="str">
        <f t="shared" si="5"/>
        <v>020D0263</v>
      </c>
      <c r="B80" s="5" t="s">
        <v>1698</v>
      </c>
      <c r="C80" s="21">
        <v>2</v>
      </c>
      <c r="D80" s="21">
        <v>63</v>
      </c>
      <c r="E80" s="6" t="s">
        <v>2</v>
      </c>
      <c r="F80" s="7" t="s">
        <v>19</v>
      </c>
      <c r="G80" s="6" t="s">
        <v>474</v>
      </c>
      <c r="H80" s="6" t="s">
        <v>474</v>
      </c>
      <c r="I80" s="6" t="s">
        <v>1700</v>
      </c>
      <c r="J80" s="6" t="s">
        <v>404</v>
      </c>
      <c r="K80" s="6" t="s">
        <v>432</v>
      </c>
      <c r="L80" s="12" t="s">
        <v>6</v>
      </c>
      <c r="M80" s="13" t="s">
        <v>24</v>
      </c>
      <c r="N80" s="14">
        <v>114</v>
      </c>
      <c r="O80" s="7"/>
      <c r="P80" s="6" t="s">
        <v>1688</v>
      </c>
      <c r="Q80" s="63">
        <f t="shared" si="6"/>
        <v>20</v>
      </c>
      <c r="R80" s="1" t="str">
        <f t="shared" si="7"/>
        <v>020D0263</v>
      </c>
      <c r="S80" s="1" t="str">
        <f t="shared" si="8"/>
        <v>JWWA  G  114</v>
      </c>
      <c r="T80" s="1" t="str">
        <f t="shared" si="9"/>
        <v>JWWA  G  114</v>
      </c>
    </row>
    <row r="81" spans="1:20" ht="15" customHeight="1">
      <c r="A81" s="87" t="str">
        <f t="shared" si="5"/>
        <v>020D0264</v>
      </c>
      <c r="B81" s="5" t="s">
        <v>1698</v>
      </c>
      <c r="C81" s="21">
        <v>2</v>
      </c>
      <c r="D81" s="21">
        <v>64</v>
      </c>
      <c r="E81" s="6" t="s">
        <v>2</v>
      </c>
      <c r="F81" s="7" t="s">
        <v>19</v>
      </c>
      <c r="G81" s="6" t="s">
        <v>475</v>
      </c>
      <c r="H81" s="6" t="s">
        <v>475</v>
      </c>
      <c r="I81" s="6" t="s">
        <v>1700</v>
      </c>
      <c r="J81" s="6" t="s">
        <v>494</v>
      </c>
      <c r="K81" s="6" t="s">
        <v>491</v>
      </c>
      <c r="L81" s="12" t="s">
        <v>6</v>
      </c>
      <c r="M81" s="13" t="s">
        <v>24</v>
      </c>
      <c r="N81" s="14">
        <v>114</v>
      </c>
      <c r="O81" s="7"/>
      <c r="P81" s="6" t="s">
        <v>1688</v>
      </c>
      <c r="Q81" s="63">
        <f t="shared" si="6"/>
        <v>20</v>
      </c>
      <c r="R81" s="1" t="str">
        <f t="shared" si="7"/>
        <v>020D0264</v>
      </c>
      <c r="S81" s="1" t="str">
        <f t="shared" si="8"/>
        <v>JWWA  G  114</v>
      </c>
      <c r="T81" s="1" t="str">
        <f t="shared" si="9"/>
        <v>JWWA  G  114</v>
      </c>
    </row>
    <row r="82" spans="1:20" ht="15" customHeight="1">
      <c r="A82" s="25" t="str">
        <f t="shared" si="5"/>
        <v/>
      </c>
      <c r="B82" s="5"/>
      <c r="C82" s="21"/>
      <c r="D82" s="21"/>
      <c r="E82" s="6"/>
      <c r="F82" s="7"/>
      <c r="G82" s="6"/>
      <c r="H82" s="6"/>
      <c r="I82" s="6"/>
      <c r="J82" s="6"/>
      <c r="K82" s="6"/>
      <c r="L82" s="12"/>
      <c r="M82" s="13"/>
      <c r="N82" s="14"/>
      <c r="O82" s="7"/>
      <c r="P82" s="6"/>
      <c r="Q82" s="63" t="str">
        <f t="shared" si="6"/>
        <v/>
      </c>
      <c r="R82" s="1" t="str">
        <f t="shared" si="7"/>
        <v/>
      </c>
      <c r="S82" s="1" t="str">
        <f t="shared" si="8"/>
        <v xml:space="preserve">    </v>
      </c>
      <c r="T82" s="1" t="str">
        <f t="shared" si="9"/>
        <v xml:space="preserve">    </v>
      </c>
    </row>
    <row r="83" spans="1:20" ht="15" customHeight="1">
      <c r="A83" s="87" t="str">
        <f t="shared" si="5"/>
        <v>020D0265</v>
      </c>
      <c r="B83" s="5" t="s">
        <v>1698</v>
      </c>
      <c r="C83" s="21">
        <v>2</v>
      </c>
      <c r="D83" s="21">
        <v>65</v>
      </c>
      <c r="E83" s="6" t="s">
        <v>2</v>
      </c>
      <c r="F83" s="7" t="s">
        <v>19</v>
      </c>
      <c r="G83" s="6" t="s">
        <v>1705</v>
      </c>
      <c r="H83" s="6" t="s">
        <v>1705</v>
      </c>
      <c r="I83" s="6" t="s">
        <v>1706</v>
      </c>
      <c r="J83" s="6" t="s">
        <v>404</v>
      </c>
      <c r="K83" s="6"/>
      <c r="L83" s="12" t="s">
        <v>63</v>
      </c>
      <c r="M83" s="13" t="s">
        <v>1707</v>
      </c>
      <c r="N83" s="14">
        <v>1052</v>
      </c>
      <c r="O83" s="7"/>
      <c r="P83" s="6" t="s">
        <v>1688</v>
      </c>
      <c r="Q83" s="63">
        <f t="shared" si="6"/>
        <v>20</v>
      </c>
      <c r="R83" s="1" t="str">
        <f t="shared" si="7"/>
        <v>020D0265</v>
      </c>
      <c r="S83" s="1" t="str">
        <f t="shared" si="8"/>
        <v>JDPA  G  1052</v>
      </c>
      <c r="T83" s="1" t="str">
        <f t="shared" si="9"/>
        <v>JDPA  G  1052</v>
      </c>
    </row>
    <row r="84" spans="1:20" ht="15" customHeight="1">
      <c r="A84" s="87" t="str">
        <f t="shared" si="5"/>
        <v>020D0266</v>
      </c>
      <c r="B84" s="5" t="s">
        <v>1698</v>
      </c>
      <c r="C84" s="21">
        <v>2</v>
      </c>
      <c r="D84" s="21">
        <v>66</v>
      </c>
      <c r="E84" s="6" t="s">
        <v>2</v>
      </c>
      <c r="F84" s="7" t="s">
        <v>19</v>
      </c>
      <c r="G84" s="6" t="s">
        <v>1708</v>
      </c>
      <c r="H84" s="6" t="s">
        <v>1984</v>
      </c>
      <c r="I84" s="6" t="s">
        <v>1709</v>
      </c>
      <c r="J84" s="6" t="s">
        <v>404</v>
      </c>
      <c r="K84" s="6"/>
      <c r="L84" s="12" t="s">
        <v>63</v>
      </c>
      <c r="M84" s="13" t="s">
        <v>1707</v>
      </c>
      <c r="N84" s="14">
        <v>1052</v>
      </c>
      <c r="O84" s="7"/>
      <c r="P84" s="6" t="s">
        <v>1688</v>
      </c>
      <c r="Q84" s="63">
        <f t="shared" si="6"/>
        <v>20</v>
      </c>
      <c r="R84" s="1" t="str">
        <f t="shared" si="7"/>
        <v>020D0266</v>
      </c>
      <c r="S84" s="1" t="str">
        <f t="shared" si="8"/>
        <v>JDPA  G  1052</v>
      </c>
      <c r="T84" s="1" t="str">
        <f t="shared" si="9"/>
        <v>JDPA  G  1052</v>
      </c>
    </row>
    <row r="85" spans="1:20" ht="15" customHeight="1">
      <c r="A85" s="87" t="str">
        <f t="shared" si="5"/>
        <v>020D0267</v>
      </c>
      <c r="B85" s="5" t="s">
        <v>1698</v>
      </c>
      <c r="C85" s="21">
        <v>2</v>
      </c>
      <c r="D85" s="21">
        <v>67</v>
      </c>
      <c r="E85" s="6" t="s">
        <v>2</v>
      </c>
      <c r="F85" s="7" t="s">
        <v>19</v>
      </c>
      <c r="G85" s="6" t="s">
        <v>1710</v>
      </c>
      <c r="H85" s="6" t="s">
        <v>1985</v>
      </c>
      <c r="I85" s="6" t="s">
        <v>1709</v>
      </c>
      <c r="J85" s="6" t="s">
        <v>404</v>
      </c>
      <c r="K85" s="6"/>
      <c r="L85" s="12" t="s">
        <v>63</v>
      </c>
      <c r="M85" s="13" t="s">
        <v>1707</v>
      </c>
      <c r="N85" s="14">
        <v>1052</v>
      </c>
      <c r="O85" s="7"/>
      <c r="P85" s="6" t="s">
        <v>1688</v>
      </c>
      <c r="Q85" s="63">
        <f t="shared" si="6"/>
        <v>20</v>
      </c>
      <c r="R85" s="1" t="str">
        <f t="shared" si="7"/>
        <v>020D0267</v>
      </c>
      <c r="S85" s="1" t="str">
        <f t="shared" si="8"/>
        <v>JDPA  G  1052</v>
      </c>
      <c r="T85" s="1" t="str">
        <f t="shared" si="9"/>
        <v>JDPA  G  1052</v>
      </c>
    </row>
    <row r="86" spans="1:20" ht="15" customHeight="1">
      <c r="A86" s="87" t="str">
        <f t="shared" si="5"/>
        <v>020D0268</v>
      </c>
      <c r="B86" s="5" t="s">
        <v>1698</v>
      </c>
      <c r="C86" s="21">
        <v>2</v>
      </c>
      <c r="D86" s="21">
        <v>68</v>
      </c>
      <c r="E86" s="6" t="s">
        <v>2</v>
      </c>
      <c r="F86" s="7" t="s">
        <v>19</v>
      </c>
      <c r="G86" s="6" t="s">
        <v>1711</v>
      </c>
      <c r="H86" s="6" t="s">
        <v>1981</v>
      </c>
      <c r="I86" s="6" t="s">
        <v>1709</v>
      </c>
      <c r="J86" s="6" t="s">
        <v>404</v>
      </c>
      <c r="K86" s="6"/>
      <c r="L86" s="12" t="s">
        <v>63</v>
      </c>
      <c r="M86" s="13" t="s">
        <v>1707</v>
      </c>
      <c r="N86" s="14">
        <v>1052</v>
      </c>
      <c r="O86" s="7"/>
      <c r="P86" s="6" t="s">
        <v>1688</v>
      </c>
      <c r="Q86" s="63">
        <f t="shared" si="6"/>
        <v>20</v>
      </c>
      <c r="R86" s="1" t="str">
        <f t="shared" si="7"/>
        <v>020D0268</v>
      </c>
      <c r="S86" s="1" t="str">
        <f t="shared" si="8"/>
        <v>JDPA  G  1052</v>
      </c>
      <c r="T86" s="1" t="str">
        <f t="shared" si="9"/>
        <v>JDPA  G  1052</v>
      </c>
    </row>
    <row r="87" spans="1:20" ht="15" customHeight="1">
      <c r="A87" s="87" t="str">
        <f t="shared" si="5"/>
        <v>020D0269</v>
      </c>
      <c r="B87" s="5" t="s">
        <v>1698</v>
      </c>
      <c r="C87" s="21">
        <v>2</v>
      </c>
      <c r="D87" s="21">
        <v>69</v>
      </c>
      <c r="E87" s="6" t="s">
        <v>2</v>
      </c>
      <c r="F87" s="7" t="s">
        <v>19</v>
      </c>
      <c r="G87" s="6" t="s">
        <v>1712</v>
      </c>
      <c r="H87" s="6" t="s">
        <v>1982</v>
      </c>
      <c r="I87" s="6" t="s">
        <v>1709</v>
      </c>
      <c r="J87" s="6" t="s">
        <v>404</v>
      </c>
      <c r="K87" s="6"/>
      <c r="L87" s="12" t="s">
        <v>63</v>
      </c>
      <c r="M87" s="13" t="s">
        <v>1707</v>
      </c>
      <c r="N87" s="14">
        <v>1052</v>
      </c>
      <c r="O87" s="7"/>
      <c r="P87" s="6" t="s">
        <v>1688</v>
      </c>
      <c r="Q87" s="63">
        <f t="shared" si="6"/>
        <v>20</v>
      </c>
      <c r="R87" s="1" t="str">
        <f t="shared" si="7"/>
        <v>020D0269</v>
      </c>
      <c r="S87" s="1" t="str">
        <f t="shared" si="8"/>
        <v>JDPA  G  1052</v>
      </c>
      <c r="T87" s="1" t="str">
        <f t="shared" si="9"/>
        <v>JDPA  G  1052</v>
      </c>
    </row>
    <row r="88" spans="1:20" ht="15" customHeight="1">
      <c r="A88" s="87" t="str">
        <f t="shared" si="5"/>
        <v>020D0270</v>
      </c>
      <c r="B88" s="5" t="s">
        <v>1698</v>
      </c>
      <c r="C88" s="21">
        <v>2</v>
      </c>
      <c r="D88" s="21">
        <v>70</v>
      </c>
      <c r="E88" s="6" t="s">
        <v>2</v>
      </c>
      <c r="F88" s="7" t="s">
        <v>19</v>
      </c>
      <c r="G88" s="6" t="s">
        <v>1713</v>
      </c>
      <c r="H88" s="6" t="s">
        <v>1988</v>
      </c>
      <c r="I88" s="6" t="s">
        <v>962</v>
      </c>
      <c r="J88" s="6" t="s">
        <v>404</v>
      </c>
      <c r="K88" s="6" t="s">
        <v>432</v>
      </c>
      <c r="L88" s="12" t="s">
        <v>63</v>
      </c>
      <c r="M88" s="13" t="s">
        <v>1707</v>
      </c>
      <c r="N88" s="14">
        <v>1052</v>
      </c>
      <c r="O88" s="7"/>
      <c r="P88" s="6" t="s">
        <v>1688</v>
      </c>
      <c r="Q88" s="63">
        <f t="shared" si="6"/>
        <v>20</v>
      </c>
      <c r="R88" s="1" t="str">
        <f t="shared" si="7"/>
        <v>020D0270</v>
      </c>
      <c r="S88" s="1" t="str">
        <f t="shared" si="8"/>
        <v>JDPA  G  1052</v>
      </c>
      <c r="T88" s="1" t="str">
        <f t="shared" si="9"/>
        <v>JDPA  G  1052</v>
      </c>
    </row>
    <row r="89" spans="1:20" ht="15" customHeight="1">
      <c r="A89" s="87" t="str">
        <f t="shared" si="5"/>
        <v>020D0271</v>
      </c>
      <c r="B89" s="5" t="s">
        <v>1698</v>
      </c>
      <c r="C89" s="21">
        <v>2</v>
      </c>
      <c r="D89" s="21">
        <v>71</v>
      </c>
      <c r="E89" s="6" t="s">
        <v>2</v>
      </c>
      <c r="F89" s="7" t="s">
        <v>19</v>
      </c>
      <c r="G89" s="6" t="s">
        <v>1714</v>
      </c>
      <c r="H89" s="6" t="s">
        <v>1714</v>
      </c>
      <c r="I89" s="6" t="s">
        <v>1709</v>
      </c>
      <c r="J89" s="6" t="s">
        <v>404</v>
      </c>
      <c r="K89" s="6"/>
      <c r="L89" s="12" t="s">
        <v>63</v>
      </c>
      <c r="M89" s="13" t="s">
        <v>1707</v>
      </c>
      <c r="N89" s="14">
        <v>1052</v>
      </c>
      <c r="O89" s="7"/>
      <c r="P89" s="6" t="s">
        <v>1688</v>
      </c>
      <c r="Q89" s="63">
        <f t="shared" si="6"/>
        <v>20</v>
      </c>
      <c r="R89" s="1" t="str">
        <f t="shared" si="7"/>
        <v>020D0271</v>
      </c>
      <c r="S89" s="1" t="str">
        <f t="shared" si="8"/>
        <v>JDPA  G  1052</v>
      </c>
      <c r="T89" s="1" t="str">
        <f t="shared" si="9"/>
        <v>JDPA  G  1052</v>
      </c>
    </row>
    <row r="90" spans="1:20" ht="15" customHeight="1">
      <c r="A90" s="87" t="str">
        <f t="shared" si="5"/>
        <v>020D0272</v>
      </c>
      <c r="B90" s="5" t="s">
        <v>1698</v>
      </c>
      <c r="C90" s="21">
        <v>2</v>
      </c>
      <c r="D90" s="21">
        <v>72</v>
      </c>
      <c r="E90" s="6" t="s">
        <v>2</v>
      </c>
      <c r="F90" s="7" t="s">
        <v>19</v>
      </c>
      <c r="G90" s="6" t="s">
        <v>1715</v>
      </c>
      <c r="H90" s="6" t="s">
        <v>1715</v>
      </c>
      <c r="I90" s="6" t="s">
        <v>1709</v>
      </c>
      <c r="J90" s="6" t="s">
        <v>404</v>
      </c>
      <c r="K90" s="6"/>
      <c r="L90" s="12" t="s">
        <v>63</v>
      </c>
      <c r="M90" s="13" t="s">
        <v>1707</v>
      </c>
      <c r="N90" s="14">
        <v>1052</v>
      </c>
      <c r="O90" s="7"/>
      <c r="P90" s="6" t="s">
        <v>1688</v>
      </c>
      <c r="Q90" s="63">
        <f t="shared" si="6"/>
        <v>20</v>
      </c>
      <c r="R90" s="1" t="str">
        <f t="shared" si="7"/>
        <v>020D0272</v>
      </c>
      <c r="S90" s="1" t="str">
        <f t="shared" si="8"/>
        <v>JDPA  G  1052</v>
      </c>
      <c r="T90" s="1" t="str">
        <f t="shared" si="9"/>
        <v>JDPA  G  1052</v>
      </c>
    </row>
    <row r="91" spans="1:20" ht="15" customHeight="1">
      <c r="A91" s="87" t="str">
        <f t="shared" si="5"/>
        <v>020D0273</v>
      </c>
      <c r="B91" s="5" t="s">
        <v>1698</v>
      </c>
      <c r="C91" s="21">
        <v>2</v>
      </c>
      <c r="D91" s="21">
        <v>73</v>
      </c>
      <c r="E91" s="6" t="s">
        <v>2</v>
      </c>
      <c r="F91" s="7" t="s">
        <v>19</v>
      </c>
      <c r="G91" s="6" t="s">
        <v>1716</v>
      </c>
      <c r="H91" s="6" t="s">
        <v>1718</v>
      </c>
      <c r="I91" s="6" t="s">
        <v>1719</v>
      </c>
      <c r="J91" s="6" t="s">
        <v>404</v>
      </c>
      <c r="K91" s="6"/>
      <c r="L91" s="12" t="s">
        <v>55</v>
      </c>
      <c r="M91" s="13"/>
      <c r="N91" s="14"/>
      <c r="O91" s="7" t="s">
        <v>1717</v>
      </c>
      <c r="P91" s="6" t="s">
        <v>1688</v>
      </c>
      <c r="Q91" s="63">
        <f t="shared" si="6"/>
        <v>20</v>
      </c>
      <c r="R91" s="1" t="str">
        <f t="shared" si="7"/>
        <v>020D0273</v>
      </c>
      <c r="S91" s="1" t="str">
        <f t="shared" si="8"/>
        <v xml:space="preserve">指定承認    </v>
      </c>
      <c r="T91" s="1" t="str">
        <f t="shared" si="9"/>
        <v xml:space="preserve">指定承認    </v>
      </c>
    </row>
    <row r="92" spans="1:20" ht="15" customHeight="1">
      <c r="A92" s="87" t="str">
        <f t="shared" si="5"/>
        <v>020D0274</v>
      </c>
      <c r="B92" s="5" t="s">
        <v>1698</v>
      </c>
      <c r="C92" s="21">
        <v>2</v>
      </c>
      <c r="D92" s="21">
        <v>74</v>
      </c>
      <c r="E92" s="6" t="s">
        <v>2</v>
      </c>
      <c r="F92" s="7" t="s">
        <v>19</v>
      </c>
      <c r="G92" s="6" t="s">
        <v>1716</v>
      </c>
      <c r="H92" s="6" t="s">
        <v>1720</v>
      </c>
      <c r="I92" s="6" t="s">
        <v>1719</v>
      </c>
      <c r="J92" s="6" t="s">
        <v>404</v>
      </c>
      <c r="K92" s="6"/>
      <c r="L92" s="12" t="s">
        <v>55</v>
      </c>
      <c r="M92" s="13"/>
      <c r="N92" s="14"/>
      <c r="O92" s="7" t="s">
        <v>1717</v>
      </c>
      <c r="P92" s="6" t="s">
        <v>1688</v>
      </c>
      <c r="Q92" s="63">
        <f t="shared" si="6"/>
        <v>20</v>
      </c>
      <c r="R92" s="1" t="str">
        <f t="shared" si="7"/>
        <v>020D0274</v>
      </c>
      <c r="S92" s="1" t="str">
        <f t="shared" si="8"/>
        <v xml:space="preserve">指定承認    </v>
      </c>
      <c r="T92" s="1" t="str">
        <f t="shared" si="9"/>
        <v xml:space="preserve">指定承認    </v>
      </c>
    </row>
    <row r="93" spans="1:20" ht="15" customHeight="1">
      <c r="A93" s="87" t="str">
        <f t="shared" si="5"/>
        <v>020D0275</v>
      </c>
      <c r="B93" s="5" t="s">
        <v>1698</v>
      </c>
      <c r="C93" s="21">
        <v>2</v>
      </c>
      <c r="D93" s="21">
        <v>75</v>
      </c>
      <c r="E93" s="6" t="s">
        <v>2</v>
      </c>
      <c r="F93" s="7" t="s">
        <v>19</v>
      </c>
      <c r="G93" s="6" t="s">
        <v>1721</v>
      </c>
      <c r="H93" s="6" t="s">
        <v>1721</v>
      </c>
      <c r="I93" s="6" t="s">
        <v>1709</v>
      </c>
      <c r="J93" s="6" t="s">
        <v>404</v>
      </c>
      <c r="K93" s="6" t="s">
        <v>432</v>
      </c>
      <c r="L93" s="12" t="s">
        <v>55</v>
      </c>
      <c r="M93" s="13"/>
      <c r="N93" s="14"/>
      <c r="O93" s="7" t="s">
        <v>1717</v>
      </c>
      <c r="P93" s="6" t="s">
        <v>1688</v>
      </c>
      <c r="Q93" s="63">
        <f t="shared" si="6"/>
        <v>20</v>
      </c>
      <c r="R93" s="1" t="str">
        <f t="shared" si="7"/>
        <v>020D0275</v>
      </c>
      <c r="S93" s="1" t="str">
        <f t="shared" si="8"/>
        <v xml:space="preserve">指定承認    </v>
      </c>
      <c r="T93" s="1" t="str">
        <f t="shared" si="9"/>
        <v xml:space="preserve">指定承認    </v>
      </c>
    </row>
    <row r="94" spans="1:20" ht="15" customHeight="1">
      <c r="A94" s="87" t="str">
        <f t="shared" si="5"/>
        <v>020D0276</v>
      </c>
      <c r="B94" s="5" t="s">
        <v>1698</v>
      </c>
      <c r="C94" s="21">
        <v>2</v>
      </c>
      <c r="D94" s="21">
        <v>76</v>
      </c>
      <c r="E94" s="6" t="s">
        <v>2</v>
      </c>
      <c r="F94" s="7" t="s">
        <v>19</v>
      </c>
      <c r="G94" s="6" t="s">
        <v>1722</v>
      </c>
      <c r="H94" s="6" t="s">
        <v>1722</v>
      </c>
      <c r="I94" s="6" t="s">
        <v>1709</v>
      </c>
      <c r="J94" s="6" t="s">
        <v>404</v>
      </c>
      <c r="K94" s="6" t="s">
        <v>432</v>
      </c>
      <c r="L94" s="12" t="s">
        <v>55</v>
      </c>
      <c r="M94" s="13"/>
      <c r="N94" s="14"/>
      <c r="O94" s="7" t="s">
        <v>1717</v>
      </c>
      <c r="P94" s="6" t="s">
        <v>1688</v>
      </c>
      <c r="Q94" s="63">
        <f t="shared" si="6"/>
        <v>20</v>
      </c>
      <c r="R94" s="1" t="str">
        <f t="shared" si="7"/>
        <v>020D0276</v>
      </c>
      <c r="S94" s="1" t="str">
        <f t="shared" si="8"/>
        <v xml:space="preserve">指定承認    </v>
      </c>
      <c r="T94" s="1" t="str">
        <f t="shared" si="9"/>
        <v xml:space="preserve">指定承認    </v>
      </c>
    </row>
    <row r="95" spans="1:20" ht="15" customHeight="1">
      <c r="A95" s="87" t="str">
        <f t="shared" si="5"/>
        <v>020D0277</v>
      </c>
      <c r="B95" s="5" t="s">
        <v>1698</v>
      </c>
      <c r="C95" s="21">
        <v>2</v>
      </c>
      <c r="D95" s="21">
        <v>77</v>
      </c>
      <c r="E95" s="6" t="s">
        <v>2</v>
      </c>
      <c r="F95" s="7" t="s">
        <v>19</v>
      </c>
      <c r="G95" s="6" t="s">
        <v>1723</v>
      </c>
      <c r="H95" s="6" t="s">
        <v>1723</v>
      </c>
      <c r="I95" s="6" t="s">
        <v>1709</v>
      </c>
      <c r="J95" s="6" t="s">
        <v>494</v>
      </c>
      <c r="K95" s="6" t="s">
        <v>491</v>
      </c>
      <c r="L95" s="12" t="s">
        <v>63</v>
      </c>
      <c r="M95" s="13" t="s">
        <v>1707</v>
      </c>
      <c r="N95" s="14">
        <v>1052</v>
      </c>
      <c r="O95" s="7"/>
      <c r="P95" s="6" t="s">
        <v>1688</v>
      </c>
      <c r="Q95" s="63">
        <f t="shared" si="6"/>
        <v>20</v>
      </c>
      <c r="R95" s="1" t="str">
        <f t="shared" si="7"/>
        <v>020D0277</v>
      </c>
      <c r="S95" s="1" t="str">
        <f t="shared" si="8"/>
        <v>JDPA  G  1052</v>
      </c>
      <c r="T95" s="1" t="str">
        <f t="shared" si="9"/>
        <v>JDPA  G  1052</v>
      </c>
    </row>
    <row r="96" spans="1:20" ht="15" customHeight="1">
      <c r="A96" s="25" t="str">
        <f t="shared" si="5"/>
        <v/>
      </c>
      <c r="B96" s="5"/>
      <c r="C96" s="21"/>
      <c r="D96" s="21"/>
      <c r="E96" s="6"/>
      <c r="F96" s="7"/>
      <c r="G96" s="6"/>
      <c r="H96" s="6"/>
      <c r="I96" s="6"/>
      <c r="J96" s="6"/>
      <c r="K96" s="6"/>
      <c r="L96" s="12"/>
      <c r="M96" s="13"/>
      <c r="N96" s="14"/>
      <c r="O96" s="7"/>
      <c r="P96" s="6"/>
      <c r="Q96" s="63" t="str">
        <f t="shared" si="6"/>
        <v/>
      </c>
      <c r="R96" s="1" t="str">
        <f t="shared" si="7"/>
        <v/>
      </c>
      <c r="S96" s="1" t="str">
        <f t="shared" si="8"/>
        <v xml:space="preserve">    </v>
      </c>
      <c r="T96" s="1" t="str">
        <f t="shared" si="9"/>
        <v xml:space="preserve">    </v>
      </c>
    </row>
    <row r="97" spans="1:20" ht="15" customHeight="1">
      <c r="A97" s="87" t="str">
        <f t="shared" si="5"/>
        <v>020D0278</v>
      </c>
      <c r="B97" s="5" t="s">
        <v>1698</v>
      </c>
      <c r="C97" s="21">
        <v>2</v>
      </c>
      <c r="D97" s="21">
        <v>78</v>
      </c>
      <c r="E97" s="6" t="s">
        <v>2</v>
      </c>
      <c r="F97" s="7" t="s">
        <v>19</v>
      </c>
      <c r="G97" s="6" t="s">
        <v>476</v>
      </c>
      <c r="H97" s="6" t="s">
        <v>476</v>
      </c>
      <c r="I97" s="6" t="s">
        <v>1161</v>
      </c>
      <c r="J97" s="6" t="s">
        <v>404</v>
      </c>
      <c r="K97" s="11"/>
      <c r="L97" s="12" t="s">
        <v>6</v>
      </c>
      <c r="M97" s="13" t="s">
        <v>24</v>
      </c>
      <c r="N97" s="14">
        <v>114</v>
      </c>
      <c r="O97" s="7"/>
      <c r="P97" s="6" t="s">
        <v>1688</v>
      </c>
      <c r="Q97" s="63">
        <f t="shared" si="6"/>
        <v>20</v>
      </c>
      <c r="R97" s="1" t="str">
        <f t="shared" si="7"/>
        <v>020D0278</v>
      </c>
      <c r="S97" s="1" t="str">
        <f t="shared" si="8"/>
        <v>JWWA  G  114</v>
      </c>
      <c r="T97" s="1" t="str">
        <f t="shared" si="9"/>
        <v>JWWA  G  114</v>
      </c>
    </row>
    <row r="98" spans="1:20" ht="15" customHeight="1">
      <c r="A98" s="87" t="str">
        <f t="shared" si="5"/>
        <v>020D0279</v>
      </c>
      <c r="B98" s="5" t="s">
        <v>1698</v>
      </c>
      <c r="C98" s="21">
        <v>2</v>
      </c>
      <c r="D98" s="21">
        <v>79</v>
      </c>
      <c r="E98" s="6" t="s">
        <v>2</v>
      </c>
      <c r="F98" s="7" t="s">
        <v>19</v>
      </c>
      <c r="G98" s="6" t="s">
        <v>477</v>
      </c>
      <c r="H98" s="6" t="s">
        <v>477</v>
      </c>
      <c r="I98" s="6" t="s">
        <v>479</v>
      </c>
      <c r="J98" s="6" t="s">
        <v>404</v>
      </c>
      <c r="K98" s="11"/>
      <c r="L98" s="12" t="s">
        <v>6</v>
      </c>
      <c r="M98" s="13" t="s">
        <v>24</v>
      </c>
      <c r="N98" s="14">
        <v>114</v>
      </c>
      <c r="O98" s="7"/>
      <c r="P98" s="6" t="s">
        <v>1688</v>
      </c>
      <c r="Q98" s="63">
        <f t="shared" si="6"/>
        <v>20</v>
      </c>
      <c r="R98" s="1" t="str">
        <f t="shared" si="7"/>
        <v>020D0279</v>
      </c>
      <c r="S98" s="1" t="str">
        <f t="shared" si="8"/>
        <v>JWWA  G  114</v>
      </c>
      <c r="T98" s="1" t="str">
        <f t="shared" si="9"/>
        <v>JWWA  G  114</v>
      </c>
    </row>
    <row r="99" spans="1:20" ht="15" customHeight="1">
      <c r="A99" s="87" t="str">
        <f t="shared" si="5"/>
        <v>020D0280</v>
      </c>
      <c r="B99" s="5" t="s">
        <v>1698</v>
      </c>
      <c r="C99" s="21">
        <v>2</v>
      </c>
      <c r="D99" s="21">
        <v>80</v>
      </c>
      <c r="E99" s="6" t="s">
        <v>2</v>
      </c>
      <c r="F99" s="7" t="s">
        <v>19</v>
      </c>
      <c r="G99" s="6" t="s">
        <v>478</v>
      </c>
      <c r="H99" s="6" t="s">
        <v>478</v>
      </c>
      <c r="I99" s="6" t="s">
        <v>479</v>
      </c>
      <c r="J99" s="6" t="s">
        <v>404</v>
      </c>
      <c r="K99" s="11"/>
      <c r="L99" s="12" t="s">
        <v>6</v>
      </c>
      <c r="M99" s="13" t="s">
        <v>24</v>
      </c>
      <c r="N99" s="14">
        <v>114</v>
      </c>
      <c r="O99" s="7"/>
      <c r="P99" s="6" t="s">
        <v>1688</v>
      </c>
      <c r="Q99" s="63">
        <f t="shared" si="6"/>
        <v>20</v>
      </c>
      <c r="R99" s="1" t="str">
        <f t="shared" si="7"/>
        <v>020D0280</v>
      </c>
      <c r="S99" s="1" t="str">
        <f t="shared" si="8"/>
        <v>JWWA  G  114</v>
      </c>
      <c r="T99" s="1" t="str">
        <f t="shared" si="9"/>
        <v>JWWA  G  114</v>
      </c>
    </row>
    <row r="100" spans="1:20" ht="15" customHeight="1">
      <c r="A100" s="87" t="str">
        <f t="shared" si="5"/>
        <v>020D0281</v>
      </c>
      <c r="B100" s="5" t="s">
        <v>1698</v>
      </c>
      <c r="C100" s="21">
        <v>2</v>
      </c>
      <c r="D100" s="21">
        <v>81</v>
      </c>
      <c r="E100" s="6" t="s">
        <v>2</v>
      </c>
      <c r="F100" s="7" t="s">
        <v>19</v>
      </c>
      <c r="G100" s="6" t="s">
        <v>480</v>
      </c>
      <c r="H100" s="6" t="s">
        <v>480</v>
      </c>
      <c r="I100" s="6" t="s">
        <v>484</v>
      </c>
      <c r="J100" s="6" t="s">
        <v>404</v>
      </c>
      <c r="K100" s="11"/>
      <c r="L100" s="12" t="s">
        <v>6</v>
      </c>
      <c r="M100" s="13" t="s">
        <v>24</v>
      </c>
      <c r="N100" s="14">
        <v>114</v>
      </c>
      <c r="O100" s="7"/>
      <c r="P100" s="6" t="s">
        <v>1688</v>
      </c>
      <c r="Q100" s="63">
        <f t="shared" si="6"/>
        <v>20</v>
      </c>
      <c r="R100" s="1" t="str">
        <f t="shared" si="7"/>
        <v>020D0281</v>
      </c>
      <c r="S100" s="1" t="str">
        <f t="shared" si="8"/>
        <v>JWWA  G  114</v>
      </c>
      <c r="T100" s="1" t="str">
        <f t="shared" si="9"/>
        <v>JWWA  G  114</v>
      </c>
    </row>
    <row r="101" spans="1:20" ht="15" customHeight="1">
      <c r="A101" s="87" t="str">
        <f t="shared" si="5"/>
        <v>020D0282</v>
      </c>
      <c r="B101" s="5" t="s">
        <v>1698</v>
      </c>
      <c r="C101" s="21">
        <v>2</v>
      </c>
      <c r="D101" s="21">
        <v>82</v>
      </c>
      <c r="E101" s="6" t="s">
        <v>2</v>
      </c>
      <c r="F101" s="7" t="s">
        <v>19</v>
      </c>
      <c r="G101" s="6" t="s">
        <v>538</v>
      </c>
      <c r="H101" s="6" t="s">
        <v>538</v>
      </c>
      <c r="I101" s="6" t="s">
        <v>484</v>
      </c>
      <c r="J101" s="6" t="s">
        <v>404</v>
      </c>
      <c r="K101" s="11"/>
      <c r="L101" s="12" t="s">
        <v>6</v>
      </c>
      <c r="M101" s="13" t="s">
        <v>24</v>
      </c>
      <c r="N101" s="14">
        <v>114</v>
      </c>
      <c r="O101" s="7"/>
      <c r="P101" s="6" t="s">
        <v>1688</v>
      </c>
      <c r="Q101" s="63">
        <f t="shared" si="6"/>
        <v>20</v>
      </c>
      <c r="R101" s="1" t="str">
        <f t="shared" si="7"/>
        <v>020D0282</v>
      </c>
      <c r="S101" s="1" t="str">
        <f t="shared" si="8"/>
        <v>JWWA  G  114</v>
      </c>
      <c r="T101" s="1" t="str">
        <f t="shared" si="9"/>
        <v>JWWA  G  114</v>
      </c>
    </row>
    <row r="102" spans="1:20" ht="15" customHeight="1">
      <c r="A102" s="87" t="str">
        <f t="shared" si="5"/>
        <v>020D0283</v>
      </c>
      <c r="B102" s="5" t="s">
        <v>1698</v>
      </c>
      <c r="C102" s="21">
        <v>2</v>
      </c>
      <c r="D102" s="21">
        <v>83</v>
      </c>
      <c r="E102" s="6" t="s">
        <v>2</v>
      </c>
      <c r="F102" s="7" t="s">
        <v>19</v>
      </c>
      <c r="G102" s="6" t="s">
        <v>481</v>
      </c>
      <c r="H102" s="6" t="s">
        <v>481</v>
      </c>
      <c r="I102" s="6" t="s">
        <v>484</v>
      </c>
      <c r="J102" s="6" t="s">
        <v>404</v>
      </c>
      <c r="K102" s="11"/>
      <c r="L102" s="12" t="s">
        <v>6</v>
      </c>
      <c r="M102" s="13" t="s">
        <v>24</v>
      </c>
      <c r="N102" s="14">
        <v>114</v>
      </c>
      <c r="O102" s="7"/>
      <c r="P102" s="6" t="s">
        <v>1688</v>
      </c>
      <c r="Q102" s="63">
        <f t="shared" si="6"/>
        <v>20</v>
      </c>
      <c r="R102" s="1" t="str">
        <f t="shared" si="7"/>
        <v>020D0283</v>
      </c>
      <c r="S102" s="1" t="str">
        <f t="shared" si="8"/>
        <v>JWWA  G  114</v>
      </c>
      <c r="T102" s="1" t="str">
        <f t="shared" si="9"/>
        <v>JWWA  G  114</v>
      </c>
    </row>
    <row r="103" spans="1:20" ht="15" customHeight="1">
      <c r="A103" s="87" t="str">
        <f t="shared" si="5"/>
        <v>020D0284</v>
      </c>
      <c r="B103" s="5" t="s">
        <v>1698</v>
      </c>
      <c r="C103" s="21">
        <v>2</v>
      </c>
      <c r="D103" s="21">
        <v>84</v>
      </c>
      <c r="E103" s="6" t="s">
        <v>2</v>
      </c>
      <c r="F103" s="7" t="s">
        <v>19</v>
      </c>
      <c r="G103" s="6" t="s">
        <v>482</v>
      </c>
      <c r="H103" s="6" t="s">
        <v>482</v>
      </c>
      <c r="I103" s="6" t="s">
        <v>484</v>
      </c>
      <c r="J103" s="6" t="s">
        <v>404</v>
      </c>
      <c r="K103" s="11"/>
      <c r="L103" s="12" t="s">
        <v>6</v>
      </c>
      <c r="M103" s="13" t="s">
        <v>24</v>
      </c>
      <c r="N103" s="14">
        <v>114</v>
      </c>
      <c r="O103" s="7"/>
      <c r="P103" s="6" t="s">
        <v>1688</v>
      </c>
      <c r="Q103" s="63">
        <f t="shared" si="6"/>
        <v>20</v>
      </c>
      <c r="R103" s="1" t="str">
        <f t="shared" si="7"/>
        <v>020D0284</v>
      </c>
      <c r="S103" s="1" t="str">
        <f t="shared" si="8"/>
        <v>JWWA  G  114</v>
      </c>
      <c r="T103" s="1" t="str">
        <f t="shared" si="9"/>
        <v>JWWA  G  114</v>
      </c>
    </row>
    <row r="104" spans="1:20" ht="15" customHeight="1">
      <c r="A104" s="87" t="str">
        <f t="shared" si="5"/>
        <v>020D0285</v>
      </c>
      <c r="B104" s="5" t="s">
        <v>1698</v>
      </c>
      <c r="C104" s="21">
        <v>2</v>
      </c>
      <c r="D104" s="21">
        <v>85</v>
      </c>
      <c r="E104" s="6" t="s">
        <v>2</v>
      </c>
      <c r="F104" s="7" t="s">
        <v>19</v>
      </c>
      <c r="G104" s="6" t="s">
        <v>746</v>
      </c>
      <c r="H104" s="6" t="s">
        <v>485</v>
      </c>
      <c r="I104" s="6" t="s">
        <v>487</v>
      </c>
      <c r="J104" s="6" t="s">
        <v>404</v>
      </c>
      <c r="K104" s="11" t="s">
        <v>431</v>
      </c>
      <c r="L104" s="12" t="s">
        <v>6</v>
      </c>
      <c r="M104" s="13" t="s">
        <v>24</v>
      </c>
      <c r="N104" s="14">
        <v>114</v>
      </c>
      <c r="O104" s="7"/>
      <c r="P104" s="6" t="s">
        <v>1688</v>
      </c>
      <c r="Q104" s="63">
        <f t="shared" si="6"/>
        <v>20</v>
      </c>
      <c r="R104" s="1" t="str">
        <f t="shared" si="7"/>
        <v>020D0285</v>
      </c>
      <c r="S104" s="1" t="str">
        <f t="shared" si="8"/>
        <v>JWWA  G  114</v>
      </c>
      <c r="T104" s="1" t="str">
        <f t="shared" si="9"/>
        <v>JWWA  G  114</v>
      </c>
    </row>
    <row r="105" spans="1:20" ht="15" customHeight="1">
      <c r="A105" s="87" t="str">
        <f t="shared" si="5"/>
        <v>020D0286</v>
      </c>
      <c r="B105" s="5" t="s">
        <v>1698</v>
      </c>
      <c r="C105" s="21">
        <v>2</v>
      </c>
      <c r="D105" s="21">
        <v>86</v>
      </c>
      <c r="E105" s="6" t="s">
        <v>2</v>
      </c>
      <c r="F105" s="7" t="s">
        <v>19</v>
      </c>
      <c r="G105" s="6" t="s">
        <v>747</v>
      </c>
      <c r="H105" s="6" t="s">
        <v>488</v>
      </c>
      <c r="I105" s="6" t="s">
        <v>484</v>
      </c>
      <c r="J105" s="6" t="s">
        <v>404</v>
      </c>
      <c r="K105" s="11"/>
      <c r="L105" s="12" t="s">
        <v>6</v>
      </c>
      <c r="M105" s="13" t="s">
        <v>24</v>
      </c>
      <c r="N105" s="14">
        <v>114</v>
      </c>
      <c r="O105" s="7"/>
      <c r="P105" s="6" t="s">
        <v>1688</v>
      </c>
      <c r="Q105" s="63">
        <f t="shared" si="6"/>
        <v>20</v>
      </c>
      <c r="R105" s="1" t="str">
        <f t="shared" si="7"/>
        <v>020D0286</v>
      </c>
      <c r="S105" s="1" t="str">
        <f t="shared" si="8"/>
        <v>JWWA  G  114</v>
      </c>
      <c r="T105" s="1" t="str">
        <f t="shared" si="9"/>
        <v>JWWA  G  114</v>
      </c>
    </row>
    <row r="106" spans="1:20" ht="15" customHeight="1">
      <c r="A106" s="87" t="str">
        <f t="shared" si="5"/>
        <v>020D0287</v>
      </c>
      <c r="B106" s="5" t="s">
        <v>1698</v>
      </c>
      <c r="C106" s="21">
        <v>2</v>
      </c>
      <c r="D106" s="21">
        <v>87</v>
      </c>
      <c r="E106" s="6" t="s">
        <v>2</v>
      </c>
      <c r="F106" s="7" t="s">
        <v>19</v>
      </c>
      <c r="G106" s="6" t="s">
        <v>489</v>
      </c>
      <c r="H106" s="6" t="s">
        <v>489</v>
      </c>
      <c r="I106" s="6" t="s">
        <v>484</v>
      </c>
      <c r="J106" s="6" t="s">
        <v>404</v>
      </c>
      <c r="K106" s="11" t="s">
        <v>431</v>
      </c>
      <c r="L106" s="12" t="s">
        <v>6</v>
      </c>
      <c r="M106" s="13" t="s">
        <v>24</v>
      </c>
      <c r="N106" s="14">
        <v>114</v>
      </c>
      <c r="O106" s="7"/>
      <c r="P106" s="6" t="s">
        <v>1688</v>
      </c>
      <c r="Q106" s="63">
        <f t="shared" si="6"/>
        <v>20</v>
      </c>
      <c r="R106" s="1" t="str">
        <f t="shared" si="7"/>
        <v>020D0287</v>
      </c>
      <c r="S106" s="1" t="str">
        <f t="shared" si="8"/>
        <v>JWWA  G  114</v>
      </c>
      <c r="T106" s="1" t="str">
        <f t="shared" si="9"/>
        <v>JWWA  G  114</v>
      </c>
    </row>
    <row r="107" spans="1:20" ht="15" customHeight="1">
      <c r="A107" s="87" t="str">
        <f t="shared" si="5"/>
        <v>020D0288</v>
      </c>
      <c r="B107" s="5" t="s">
        <v>1698</v>
      </c>
      <c r="C107" s="21">
        <v>2</v>
      </c>
      <c r="D107" s="21">
        <v>88</v>
      </c>
      <c r="E107" s="6" t="s">
        <v>2</v>
      </c>
      <c r="F107" s="7" t="s">
        <v>19</v>
      </c>
      <c r="G107" s="6" t="s">
        <v>490</v>
      </c>
      <c r="H107" s="6" t="s">
        <v>490</v>
      </c>
      <c r="I107" s="6" t="s">
        <v>484</v>
      </c>
      <c r="J107" s="6" t="s">
        <v>404</v>
      </c>
      <c r="K107" s="11" t="s">
        <v>431</v>
      </c>
      <c r="L107" s="12" t="s">
        <v>6</v>
      </c>
      <c r="M107" s="13" t="s">
        <v>24</v>
      </c>
      <c r="N107" s="14">
        <v>114</v>
      </c>
      <c r="O107" s="7"/>
      <c r="P107" s="6" t="s">
        <v>1688</v>
      </c>
      <c r="Q107" s="63">
        <f t="shared" si="6"/>
        <v>20</v>
      </c>
      <c r="R107" s="1" t="str">
        <f t="shared" si="7"/>
        <v>020D0288</v>
      </c>
      <c r="S107" s="1" t="str">
        <f t="shared" si="8"/>
        <v>JWWA  G  114</v>
      </c>
      <c r="T107" s="1" t="str">
        <f t="shared" si="9"/>
        <v>JWWA  G  114</v>
      </c>
    </row>
    <row r="108" spans="1:20" ht="15" customHeight="1">
      <c r="A108" s="25" t="str">
        <f t="shared" si="5"/>
        <v/>
      </c>
      <c r="B108" s="5"/>
      <c r="C108" s="21"/>
      <c r="D108" s="21"/>
      <c r="E108" s="6"/>
      <c r="F108" s="7"/>
      <c r="G108" s="6"/>
      <c r="H108" s="6"/>
      <c r="I108" s="6"/>
      <c r="J108" s="6"/>
      <c r="K108" s="6"/>
      <c r="L108" s="12"/>
      <c r="M108" s="13"/>
      <c r="N108" s="14"/>
      <c r="O108" s="7"/>
      <c r="P108" s="11"/>
      <c r="Q108" s="63" t="str">
        <f t="shared" si="6"/>
        <v/>
      </c>
      <c r="R108" s="1" t="str">
        <f t="shared" si="7"/>
        <v/>
      </c>
      <c r="S108" s="1" t="str">
        <f t="shared" si="8"/>
        <v xml:space="preserve">    </v>
      </c>
      <c r="T108" s="1" t="str">
        <f t="shared" si="9"/>
        <v xml:space="preserve">    </v>
      </c>
    </row>
    <row r="109" spans="1:20" ht="15" customHeight="1">
      <c r="A109" s="87" t="str">
        <f t="shared" si="5"/>
        <v>020D0289</v>
      </c>
      <c r="B109" s="5" t="s">
        <v>1698</v>
      </c>
      <c r="C109" s="21">
        <v>2</v>
      </c>
      <c r="D109" s="21">
        <v>89</v>
      </c>
      <c r="E109" s="6" t="s">
        <v>2</v>
      </c>
      <c r="F109" s="7" t="s">
        <v>19</v>
      </c>
      <c r="G109" s="6" t="s">
        <v>118</v>
      </c>
      <c r="H109" s="6" t="s">
        <v>118</v>
      </c>
      <c r="I109" s="6" t="s">
        <v>492</v>
      </c>
      <c r="J109" s="6" t="s">
        <v>404</v>
      </c>
      <c r="K109" s="11" t="s">
        <v>431</v>
      </c>
      <c r="L109" s="12" t="s">
        <v>6</v>
      </c>
      <c r="M109" s="13" t="s">
        <v>24</v>
      </c>
      <c r="N109" s="14">
        <v>114</v>
      </c>
      <c r="O109" s="7"/>
      <c r="P109" s="6" t="s">
        <v>1688</v>
      </c>
      <c r="Q109" s="63">
        <f t="shared" si="6"/>
        <v>20</v>
      </c>
      <c r="R109" s="1" t="str">
        <f t="shared" si="7"/>
        <v>020D0289</v>
      </c>
      <c r="S109" s="1" t="str">
        <f t="shared" si="8"/>
        <v>JWWA  G  114</v>
      </c>
      <c r="T109" s="1" t="str">
        <f t="shared" si="9"/>
        <v>JWWA  G  114</v>
      </c>
    </row>
    <row r="110" spans="1:20" ht="15" customHeight="1">
      <c r="A110" s="87" t="str">
        <f t="shared" si="5"/>
        <v>020D0290</v>
      </c>
      <c r="B110" s="5" t="s">
        <v>1698</v>
      </c>
      <c r="C110" s="21">
        <v>2</v>
      </c>
      <c r="D110" s="21">
        <v>90</v>
      </c>
      <c r="E110" s="6" t="s">
        <v>2</v>
      </c>
      <c r="F110" s="7" t="s">
        <v>19</v>
      </c>
      <c r="G110" s="6" t="s">
        <v>118</v>
      </c>
      <c r="H110" s="6" t="s">
        <v>118</v>
      </c>
      <c r="I110" s="6" t="s">
        <v>492</v>
      </c>
      <c r="J110" s="6" t="s">
        <v>404</v>
      </c>
      <c r="K110" s="11" t="s">
        <v>432</v>
      </c>
      <c r="L110" s="12" t="s">
        <v>6</v>
      </c>
      <c r="M110" s="13" t="s">
        <v>24</v>
      </c>
      <c r="N110" s="14">
        <v>114</v>
      </c>
      <c r="O110" s="7"/>
      <c r="P110" s="6" t="s">
        <v>1688</v>
      </c>
      <c r="Q110" s="63">
        <f t="shared" si="6"/>
        <v>20</v>
      </c>
      <c r="R110" s="1" t="str">
        <f t="shared" si="7"/>
        <v>020D0290</v>
      </c>
      <c r="S110" s="1" t="str">
        <f t="shared" si="8"/>
        <v>JWWA  G  114</v>
      </c>
      <c r="T110" s="1" t="str">
        <f t="shared" si="9"/>
        <v>JWWA  G  114</v>
      </c>
    </row>
    <row r="111" spans="1:20" ht="15" customHeight="1">
      <c r="A111" s="87" t="str">
        <f t="shared" si="5"/>
        <v>020D0291</v>
      </c>
      <c r="B111" s="5" t="s">
        <v>1698</v>
      </c>
      <c r="C111" s="21">
        <v>2</v>
      </c>
      <c r="D111" s="21">
        <v>91</v>
      </c>
      <c r="E111" s="6" t="s">
        <v>2</v>
      </c>
      <c r="F111" s="7" t="s">
        <v>19</v>
      </c>
      <c r="G111" s="6" t="s">
        <v>122</v>
      </c>
      <c r="H111" s="6" t="s">
        <v>122</v>
      </c>
      <c r="I111" s="6" t="s">
        <v>71</v>
      </c>
      <c r="J111" s="6" t="s">
        <v>493</v>
      </c>
      <c r="K111" s="11" t="s">
        <v>495</v>
      </c>
      <c r="L111" s="12" t="s">
        <v>6</v>
      </c>
      <c r="M111" s="13" t="s">
        <v>24</v>
      </c>
      <c r="N111" s="14">
        <v>114</v>
      </c>
      <c r="O111" s="7"/>
      <c r="P111" s="6" t="s">
        <v>1688</v>
      </c>
      <c r="Q111" s="63">
        <f t="shared" si="6"/>
        <v>20</v>
      </c>
      <c r="R111" s="1" t="str">
        <f t="shared" si="7"/>
        <v>020D0291</v>
      </c>
      <c r="S111" s="1" t="str">
        <f t="shared" si="8"/>
        <v>JWWA  G  114</v>
      </c>
      <c r="T111" s="1" t="str">
        <f t="shared" si="9"/>
        <v>JWWA  G  114</v>
      </c>
    </row>
    <row r="112" spans="1:20" ht="15" customHeight="1">
      <c r="A112" s="87" t="str">
        <f t="shared" si="5"/>
        <v>020D0292</v>
      </c>
      <c r="B112" s="5" t="s">
        <v>1698</v>
      </c>
      <c r="C112" s="21">
        <v>2</v>
      </c>
      <c r="D112" s="21">
        <v>92</v>
      </c>
      <c r="E112" s="6" t="s">
        <v>2</v>
      </c>
      <c r="F112" s="7" t="s">
        <v>19</v>
      </c>
      <c r="G112" s="6" t="s">
        <v>122</v>
      </c>
      <c r="H112" s="6" t="s">
        <v>122</v>
      </c>
      <c r="I112" s="6" t="s">
        <v>71</v>
      </c>
      <c r="J112" s="6" t="s">
        <v>493</v>
      </c>
      <c r="K112" s="11" t="s">
        <v>496</v>
      </c>
      <c r="L112" s="12" t="s">
        <v>6</v>
      </c>
      <c r="M112" s="13" t="s">
        <v>24</v>
      </c>
      <c r="N112" s="14">
        <v>114</v>
      </c>
      <c r="O112" s="7"/>
      <c r="P112" s="6" t="s">
        <v>1688</v>
      </c>
      <c r="Q112" s="63">
        <f t="shared" si="6"/>
        <v>20</v>
      </c>
      <c r="R112" s="1" t="str">
        <f t="shared" si="7"/>
        <v>020D0292</v>
      </c>
      <c r="S112" s="1" t="str">
        <f t="shared" si="8"/>
        <v>JWWA  G  114</v>
      </c>
      <c r="T112" s="1" t="str">
        <f t="shared" si="9"/>
        <v>JWWA  G  114</v>
      </c>
    </row>
    <row r="113" spans="1:20" ht="15" customHeight="1">
      <c r="A113" s="25" t="str">
        <f t="shared" si="5"/>
        <v/>
      </c>
      <c r="B113" s="5"/>
      <c r="C113" s="21"/>
      <c r="D113" s="21"/>
      <c r="E113" s="6"/>
      <c r="F113" s="7"/>
      <c r="G113" s="6"/>
      <c r="H113" s="6"/>
      <c r="I113" s="6"/>
      <c r="J113" s="6"/>
      <c r="K113" s="6"/>
      <c r="L113" s="12"/>
      <c r="M113" s="13"/>
      <c r="N113" s="14"/>
      <c r="O113" s="7"/>
      <c r="P113" s="11"/>
      <c r="Q113" s="63" t="str">
        <f t="shared" si="6"/>
        <v/>
      </c>
      <c r="R113" s="1" t="str">
        <f t="shared" si="7"/>
        <v/>
      </c>
      <c r="S113" s="1" t="str">
        <f t="shared" si="8"/>
        <v xml:space="preserve">    </v>
      </c>
      <c r="T113" s="1" t="str">
        <f t="shared" si="9"/>
        <v xml:space="preserve">    </v>
      </c>
    </row>
    <row r="114" spans="1:20" ht="15" customHeight="1">
      <c r="A114" s="87" t="str">
        <f t="shared" si="5"/>
        <v>020D0301</v>
      </c>
      <c r="B114" s="16" t="s">
        <v>1698</v>
      </c>
      <c r="C114" s="22">
        <v>3</v>
      </c>
      <c r="D114" s="22">
        <v>1</v>
      </c>
      <c r="E114" s="6" t="s">
        <v>54</v>
      </c>
      <c r="F114" s="7" t="s">
        <v>123</v>
      </c>
      <c r="G114" s="6" t="s">
        <v>129</v>
      </c>
      <c r="H114" s="6" t="s">
        <v>749</v>
      </c>
      <c r="I114" s="6" t="s">
        <v>72</v>
      </c>
      <c r="J114" s="6" t="s">
        <v>126</v>
      </c>
      <c r="K114" s="6"/>
      <c r="L114" s="12" t="s">
        <v>6</v>
      </c>
      <c r="M114" s="13" t="s">
        <v>24</v>
      </c>
      <c r="N114" s="14">
        <v>121</v>
      </c>
      <c r="O114" s="20"/>
      <c r="P114" s="6" t="s">
        <v>1688</v>
      </c>
      <c r="Q114" s="63">
        <f t="shared" si="6"/>
        <v>20</v>
      </c>
      <c r="R114" s="1" t="str">
        <f t="shared" si="7"/>
        <v>020D0301</v>
      </c>
      <c r="S114" s="1" t="str">
        <f t="shared" si="8"/>
        <v>JWWA  G  121</v>
      </c>
      <c r="T114" s="1" t="str">
        <f t="shared" si="9"/>
        <v>JWWA  G  121</v>
      </c>
    </row>
    <row r="115" spans="1:20" ht="15" customHeight="1">
      <c r="A115" s="87" t="str">
        <f t="shared" si="5"/>
        <v>020D0302</v>
      </c>
      <c r="B115" s="16" t="s">
        <v>1698</v>
      </c>
      <c r="C115" s="21">
        <v>3</v>
      </c>
      <c r="D115" s="21">
        <v>2</v>
      </c>
      <c r="E115" s="6" t="s">
        <v>54</v>
      </c>
      <c r="F115" s="7" t="s">
        <v>123</v>
      </c>
      <c r="G115" s="6" t="s">
        <v>129</v>
      </c>
      <c r="H115" s="6" t="s">
        <v>749</v>
      </c>
      <c r="I115" s="6" t="s">
        <v>369</v>
      </c>
      <c r="J115" s="6" t="s">
        <v>126</v>
      </c>
      <c r="K115" s="6"/>
      <c r="L115" s="12" t="s">
        <v>63</v>
      </c>
      <c r="M115" s="13" t="s">
        <v>24</v>
      </c>
      <c r="N115" s="14">
        <v>1049</v>
      </c>
      <c r="O115" s="7"/>
      <c r="P115" s="6" t="s">
        <v>1688</v>
      </c>
      <c r="Q115" s="63">
        <f t="shared" si="6"/>
        <v>20</v>
      </c>
      <c r="R115" s="1" t="str">
        <f t="shared" si="7"/>
        <v>020D0302</v>
      </c>
      <c r="S115" s="1" t="str">
        <f t="shared" si="8"/>
        <v>JDPA  G  1049</v>
      </c>
      <c r="T115" s="1" t="str">
        <f t="shared" si="9"/>
        <v>JDPA  G  1049</v>
      </c>
    </row>
    <row r="116" spans="1:20" ht="15" customHeight="1">
      <c r="A116" s="87" t="str">
        <f t="shared" si="5"/>
        <v>020D0303</v>
      </c>
      <c r="B116" s="16" t="s">
        <v>1698</v>
      </c>
      <c r="C116" s="22">
        <v>3</v>
      </c>
      <c r="D116" s="22">
        <v>3</v>
      </c>
      <c r="E116" s="6" t="s">
        <v>54</v>
      </c>
      <c r="F116" s="7" t="s">
        <v>123</v>
      </c>
      <c r="G116" s="6" t="s">
        <v>750</v>
      </c>
      <c r="H116" s="6" t="s">
        <v>554</v>
      </c>
      <c r="I116" s="6" t="s">
        <v>72</v>
      </c>
      <c r="J116" s="6" t="s">
        <v>126</v>
      </c>
      <c r="K116" s="6"/>
      <c r="L116" s="12" t="s">
        <v>6</v>
      </c>
      <c r="M116" s="13" t="s">
        <v>24</v>
      </c>
      <c r="N116" s="14">
        <v>121</v>
      </c>
      <c r="O116" s="7"/>
      <c r="P116" s="6" t="s">
        <v>1688</v>
      </c>
      <c r="Q116" s="63">
        <f t="shared" si="6"/>
        <v>20</v>
      </c>
      <c r="R116" s="1" t="str">
        <f t="shared" si="7"/>
        <v>020D0303</v>
      </c>
      <c r="S116" s="1" t="str">
        <f t="shared" si="8"/>
        <v>JWWA  G  121</v>
      </c>
      <c r="T116" s="1" t="str">
        <f t="shared" si="9"/>
        <v>JWWA  G  121</v>
      </c>
    </row>
    <row r="117" spans="1:20" ht="15" customHeight="1">
      <c r="A117" s="87" t="str">
        <f t="shared" si="5"/>
        <v>020D0304</v>
      </c>
      <c r="B117" s="16" t="s">
        <v>1698</v>
      </c>
      <c r="C117" s="21">
        <v>3</v>
      </c>
      <c r="D117" s="21">
        <v>4</v>
      </c>
      <c r="E117" s="6" t="s">
        <v>54</v>
      </c>
      <c r="F117" s="7" t="s">
        <v>123</v>
      </c>
      <c r="G117" s="6" t="s">
        <v>750</v>
      </c>
      <c r="H117" s="6" t="s">
        <v>554</v>
      </c>
      <c r="I117" s="6" t="s">
        <v>369</v>
      </c>
      <c r="J117" s="6" t="s">
        <v>126</v>
      </c>
      <c r="K117" s="6"/>
      <c r="L117" s="12" t="s">
        <v>63</v>
      </c>
      <c r="M117" s="13" t="s">
        <v>24</v>
      </c>
      <c r="N117" s="14">
        <v>1049</v>
      </c>
      <c r="O117" s="7"/>
      <c r="P117" s="6" t="s">
        <v>1688</v>
      </c>
      <c r="Q117" s="63">
        <f t="shared" si="6"/>
        <v>20</v>
      </c>
      <c r="R117" s="1" t="str">
        <f t="shared" si="7"/>
        <v>020D0304</v>
      </c>
      <c r="S117" s="1" t="str">
        <f t="shared" si="8"/>
        <v>JDPA  G  1049</v>
      </c>
      <c r="T117" s="1" t="str">
        <f t="shared" si="9"/>
        <v>JDPA  G  1049</v>
      </c>
    </row>
    <row r="118" spans="1:20" ht="15" customHeight="1">
      <c r="A118" s="87" t="str">
        <f t="shared" si="5"/>
        <v>020D0305</v>
      </c>
      <c r="B118" s="16" t="s">
        <v>1698</v>
      </c>
      <c r="C118" s="22">
        <v>3</v>
      </c>
      <c r="D118" s="22">
        <v>5</v>
      </c>
      <c r="E118" s="6" t="s">
        <v>54</v>
      </c>
      <c r="F118" s="7" t="s">
        <v>123</v>
      </c>
      <c r="G118" s="6" t="s">
        <v>751</v>
      </c>
      <c r="H118" s="6" t="s">
        <v>555</v>
      </c>
      <c r="I118" s="6" t="s">
        <v>72</v>
      </c>
      <c r="J118" s="6" t="s">
        <v>752</v>
      </c>
      <c r="K118" s="6"/>
      <c r="L118" s="12" t="s">
        <v>6</v>
      </c>
      <c r="M118" s="13" t="s">
        <v>24</v>
      </c>
      <c r="N118" s="14">
        <v>121</v>
      </c>
      <c r="O118" s="7"/>
      <c r="P118" s="6" t="s">
        <v>1688</v>
      </c>
      <c r="Q118" s="63">
        <f t="shared" si="6"/>
        <v>20</v>
      </c>
      <c r="R118" s="1" t="str">
        <f t="shared" si="7"/>
        <v>020D0305</v>
      </c>
      <c r="S118" s="1" t="str">
        <f t="shared" si="8"/>
        <v>JWWA  G  121</v>
      </c>
      <c r="T118" s="1" t="str">
        <f t="shared" si="9"/>
        <v>JWWA  G  121</v>
      </c>
    </row>
    <row r="119" spans="1:20" ht="15" customHeight="1">
      <c r="A119" s="87" t="str">
        <f t="shared" si="5"/>
        <v>020D0306</v>
      </c>
      <c r="B119" s="16" t="s">
        <v>1698</v>
      </c>
      <c r="C119" s="21">
        <v>3</v>
      </c>
      <c r="D119" s="21">
        <v>6</v>
      </c>
      <c r="E119" s="6" t="s">
        <v>54</v>
      </c>
      <c r="F119" s="7" t="s">
        <v>123</v>
      </c>
      <c r="G119" s="6" t="s">
        <v>751</v>
      </c>
      <c r="H119" s="6" t="s">
        <v>555</v>
      </c>
      <c r="I119" s="6" t="s">
        <v>369</v>
      </c>
      <c r="J119" s="6" t="s">
        <v>752</v>
      </c>
      <c r="K119" s="6"/>
      <c r="L119" s="12" t="s">
        <v>63</v>
      </c>
      <c r="M119" s="13" t="s">
        <v>24</v>
      </c>
      <c r="N119" s="14">
        <v>1049</v>
      </c>
      <c r="O119" s="7"/>
      <c r="P119" s="6" t="s">
        <v>1688</v>
      </c>
      <c r="Q119" s="63">
        <f t="shared" si="6"/>
        <v>20</v>
      </c>
      <c r="R119" s="1" t="str">
        <f t="shared" si="7"/>
        <v>020D0306</v>
      </c>
      <c r="S119" s="1" t="str">
        <f t="shared" si="8"/>
        <v>JDPA  G  1049</v>
      </c>
      <c r="T119" s="1" t="str">
        <f t="shared" si="9"/>
        <v>JDPA  G  1049</v>
      </c>
    </row>
    <row r="120" spans="1:20" ht="15" customHeight="1">
      <c r="A120" s="87" t="str">
        <f t="shared" si="5"/>
        <v>020D0307</v>
      </c>
      <c r="B120" s="16" t="s">
        <v>1698</v>
      </c>
      <c r="C120" s="21">
        <v>3</v>
      </c>
      <c r="D120" s="22">
        <v>7</v>
      </c>
      <c r="E120" s="6" t="s">
        <v>54</v>
      </c>
      <c r="F120" s="7" t="s">
        <v>123</v>
      </c>
      <c r="G120" s="6" t="s">
        <v>556</v>
      </c>
      <c r="H120" s="6" t="s">
        <v>557</v>
      </c>
      <c r="I120" s="6" t="s">
        <v>72</v>
      </c>
      <c r="J120" s="6" t="s">
        <v>558</v>
      </c>
      <c r="K120" s="6"/>
      <c r="L120" s="12" t="s">
        <v>6</v>
      </c>
      <c r="M120" s="13" t="s">
        <v>24</v>
      </c>
      <c r="N120" s="14">
        <v>121</v>
      </c>
      <c r="O120" s="7"/>
      <c r="P120" s="6" t="s">
        <v>1688</v>
      </c>
      <c r="Q120" s="63">
        <f t="shared" si="6"/>
        <v>20</v>
      </c>
      <c r="R120" s="1" t="str">
        <f t="shared" si="7"/>
        <v>020D0307</v>
      </c>
      <c r="S120" s="1" t="str">
        <f t="shared" si="8"/>
        <v>JWWA  G  121</v>
      </c>
      <c r="T120" s="1" t="str">
        <f t="shared" si="9"/>
        <v>JWWA  G  121</v>
      </c>
    </row>
    <row r="121" spans="1:20" ht="15" customHeight="1">
      <c r="A121" s="87" t="str">
        <f t="shared" si="5"/>
        <v>020D0308</v>
      </c>
      <c r="B121" s="16" t="s">
        <v>1698</v>
      </c>
      <c r="C121" s="21">
        <v>3</v>
      </c>
      <c r="D121" s="21">
        <v>8</v>
      </c>
      <c r="E121" s="6" t="s">
        <v>54</v>
      </c>
      <c r="F121" s="7" t="s">
        <v>123</v>
      </c>
      <c r="G121" s="6" t="s">
        <v>556</v>
      </c>
      <c r="H121" s="6" t="s">
        <v>557</v>
      </c>
      <c r="I121" s="6" t="s">
        <v>369</v>
      </c>
      <c r="J121" s="6" t="s">
        <v>558</v>
      </c>
      <c r="K121" s="6"/>
      <c r="L121" s="12" t="s">
        <v>63</v>
      </c>
      <c r="M121" s="13" t="s">
        <v>24</v>
      </c>
      <c r="N121" s="14">
        <v>1049</v>
      </c>
      <c r="O121" s="7"/>
      <c r="P121" s="6" t="s">
        <v>1688</v>
      </c>
      <c r="Q121" s="63">
        <f t="shared" si="6"/>
        <v>20</v>
      </c>
      <c r="R121" s="1" t="str">
        <f t="shared" si="7"/>
        <v>020D0308</v>
      </c>
      <c r="S121" s="1" t="str">
        <f t="shared" si="8"/>
        <v>JDPA  G  1049</v>
      </c>
      <c r="T121" s="1" t="str">
        <f t="shared" si="9"/>
        <v>JDPA  G  1049</v>
      </c>
    </row>
    <row r="122" spans="1:20" ht="15" customHeight="1">
      <c r="A122" s="87" t="str">
        <f t="shared" si="5"/>
        <v>020D0309</v>
      </c>
      <c r="B122" s="5" t="s">
        <v>1698</v>
      </c>
      <c r="C122" s="21">
        <v>3</v>
      </c>
      <c r="D122" s="21">
        <v>9</v>
      </c>
      <c r="E122" s="6" t="s">
        <v>54</v>
      </c>
      <c r="F122" s="7" t="s">
        <v>123</v>
      </c>
      <c r="G122" s="6" t="s">
        <v>559</v>
      </c>
      <c r="H122" s="6" t="s">
        <v>561</v>
      </c>
      <c r="I122" s="6" t="s">
        <v>1700</v>
      </c>
      <c r="J122" s="6" t="s">
        <v>558</v>
      </c>
      <c r="K122" s="6"/>
      <c r="L122" s="12" t="s">
        <v>6</v>
      </c>
      <c r="M122" s="13" t="s">
        <v>24</v>
      </c>
      <c r="N122" s="14">
        <v>114</v>
      </c>
      <c r="O122" s="7"/>
      <c r="P122" s="6" t="s">
        <v>1688</v>
      </c>
      <c r="Q122" s="63">
        <f t="shared" si="6"/>
        <v>20</v>
      </c>
      <c r="R122" s="1" t="str">
        <f t="shared" si="7"/>
        <v>020D0309</v>
      </c>
      <c r="S122" s="1" t="str">
        <f t="shared" si="8"/>
        <v>JWWA  G  114</v>
      </c>
      <c r="T122" s="1" t="str">
        <f t="shared" si="9"/>
        <v>JWWA  G  114</v>
      </c>
    </row>
    <row r="123" spans="1:20" ht="15" customHeight="1">
      <c r="A123" s="87" t="str">
        <f t="shared" si="5"/>
        <v>020D0310</v>
      </c>
      <c r="B123" s="5" t="s">
        <v>1698</v>
      </c>
      <c r="C123" s="21">
        <v>3</v>
      </c>
      <c r="D123" s="21">
        <v>10</v>
      </c>
      <c r="E123" s="6" t="s">
        <v>54</v>
      </c>
      <c r="F123" s="7" t="s">
        <v>123</v>
      </c>
      <c r="G123" s="6" t="s">
        <v>753</v>
      </c>
      <c r="H123" s="6" t="s">
        <v>562</v>
      </c>
      <c r="I123" s="6" t="s">
        <v>71</v>
      </c>
      <c r="J123" s="6" t="s">
        <v>563</v>
      </c>
      <c r="K123" s="6"/>
      <c r="L123" s="12" t="s">
        <v>6</v>
      </c>
      <c r="M123" s="13" t="s">
        <v>24</v>
      </c>
      <c r="N123" s="14">
        <v>114</v>
      </c>
      <c r="O123" s="7"/>
      <c r="P123" s="6" t="s">
        <v>1688</v>
      </c>
      <c r="Q123" s="63">
        <f t="shared" si="6"/>
        <v>20</v>
      </c>
      <c r="R123" s="1" t="str">
        <f t="shared" si="7"/>
        <v>020D0310</v>
      </c>
      <c r="S123" s="1" t="str">
        <f t="shared" si="8"/>
        <v>JWWA  G  114</v>
      </c>
      <c r="T123" s="1" t="str">
        <f t="shared" si="9"/>
        <v>JWWA  G  114</v>
      </c>
    </row>
    <row r="124" spans="1:20" ht="15" customHeight="1">
      <c r="A124" s="87" t="str">
        <f t="shared" si="5"/>
        <v>020D0311</v>
      </c>
      <c r="B124" s="5" t="s">
        <v>1698</v>
      </c>
      <c r="C124" s="21">
        <v>3</v>
      </c>
      <c r="D124" s="21">
        <v>11</v>
      </c>
      <c r="E124" s="6" t="s">
        <v>54</v>
      </c>
      <c r="F124" s="7" t="s">
        <v>123</v>
      </c>
      <c r="G124" s="6" t="s">
        <v>1724</v>
      </c>
      <c r="H124" s="6" t="s">
        <v>1724</v>
      </c>
      <c r="I124" s="6" t="s">
        <v>1709</v>
      </c>
      <c r="J124" s="6" t="s">
        <v>126</v>
      </c>
      <c r="K124" s="11"/>
      <c r="L124" s="12" t="s">
        <v>63</v>
      </c>
      <c r="M124" s="13" t="s">
        <v>1707</v>
      </c>
      <c r="N124" s="14">
        <v>1052</v>
      </c>
      <c r="O124" s="7"/>
      <c r="P124" s="6" t="s">
        <v>1688</v>
      </c>
      <c r="Q124" s="63">
        <f t="shared" si="6"/>
        <v>20</v>
      </c>
      <c r="R124" s="1" t="str">
        <f t="shared" si="7"/>
        <v>020D0311</v>
      </c>
      <c r="S124" s="1" t="str">
        <f t="shared" si="8"/>
        <v>JDPA  G  1052</v>
      </c>
      <c r="T124" s="1" t="str">
        <f t="shared" si="9"/>
        <v>JDPA  G  1052</v>
      </c>
    </row>
    <row r="125" spans="1:20" ht="15" customHeight="1">
      <c r="A125" s="87" t="str">
        <f t="shared" si="5"/>
        <v>020D0313</v>
      </c>
      <c r="B125" s="5" t="s">
        <v>1698</v>
      </c>
      <c r="C125" s="21">
        <v>3</v>
      </c>
      <c r="D125" s="21">
        <v>13</v>
      </c>
      <c r="E125" s="6" t="s">
        <v>54</v>
      </c>
      <c r="F125" s="7" t="s">
        <v>123</v>
      </c>
      <c r="G125" s="6" t="s">
        <v>1725</v>
      </c>
      <c r="H125" s="6" t="s">
        <v>1726</v>
      </c>
      <c r="I125" s="6" t="s">
        <v>1709</v>
      </c>
      <c r="J125" s="6" t="s">
        <v>558</v>
      </c>
      <c r="K125" s="11"/>
      <c r="L125" s="12" t="s">
        <v>63</v>
      </c>
      <c r="M125" s="13" t="s">
        <v>1707</v>
      </c>
      <c r="N125" s="14">
        <v>1052</v>
      </c>
      <c r="O125" s="7"/>
      <c r="P125" s="6" t="s">
        <v>1688</v>
      </c>
      <c r="Q125" s="63">
        <f t="shared" si="6"/>
        <v>20</v>
      </c>
      <c r="R125" s="1" t="str">
        <f t="shared" si="7"/>
        <v>020D0313</v>
      </c>
      <c r="S125" s="1" t="str">
        <f t="shared" si="8"/>
        <v>JDPA  G  1052</v>
      </c>
      <c r="T125" s="1" t="str">
        <f t="shared" si="9"/>
        <v>JDPA  G  1052</v>
      </c>
    </row>
    <row r="126" spans="1:20" ht="15" customHeight="1">
      <c r="A126" s="87" t="str">
        <f t="shared" si="5"/>
        <v>020D0314</v>
      </c>
      <c r="B126" s="5" t="s">
        <v>1698</v>
      </c>
      <c r="C126" s="21">
        <v>3</v>
      </c>
      <c r="D126" s="21">
        <v>14</v>
      </c>
      <c r="E126" s="6" t="s">
        <v>54</v>
      </c>
      <c r="F126" s="7" t="s">
        <v>123</v>
      </c>
      <c r="G126" s="6" t="s">
        <v>1727</v>
      </c>
      <c r="H126" s="6" t="s">
        <v>1728</v>
      </c>
      <c r="I126" s="6" t="s">
        <v>85</v>
      </c>
      <c r="J126" s="6" t="s">
        <v>404</v>
      </c>
      <c r="K126" s="11" t="s">
        <v>1731</v>
      </c>
      <c r="L126" s="12" t="s">
        <v>63</v>
      </c>
      <c r="M126" s="13" t="s">
        <v>1707</v>
      </c>
      <c r="N126" s="14">
        <v>1052</v>
      </c>
      <c r="O126" s="7"/>
      <c r="P126" s="6" t="s">
        <v>1688</v>
      </c>
      <c r="Q126" s="63">
        <f t="shared" si="6"/>
        <v>20</v>
      </c>
      <c r="R126" s="1" t="str">
        <f t="shared" si="7"/>
        <v>020D0314</v>
      </c>
      <c r="S126" s="1" t="str">
        <f t="shared" si="8"/>
        <v>JDPA  G  1052</v>
      </c>
      <c r="T126" s="1" t="str">
        <f t="shared" si="9"/>
        <v>JDPA  G  1052</v>
      </c>
    </row>
    <row r="127" spans="1:20" ht="15" customHeight="1">
      <c r="A127" s="25" t="str">
        <f t="shared" si="5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6"/>
        <v/>
      </c>
      <c r="R127" s="1" t="str">
        <f t="shared" si="7"/>
        <v/>
      </c>
      <c r="S127" s="1" t="str">
        <f t="shared" si="8"/>
        <v xml:space="preserve">    </v>
      </c>
      <c r="T127" s="1" t="str">
        <f t="shared" si="9"/>
        <v xml:space="preserve">    </v>
      </c>
    </row>
    <row r="128" spans="1:20" ht="15" customHeight="1">
      <c r="A128" s="87" t="str">
        <f t="shared" si="5"/>
        <v>020D0601</v>
      </c>
      <c r="B128" s="5" t="s">
        <v>1698</v>
      </c>
      <c r="C128" s="21">
        <v>6</v>
      </c>
      <c r="D128" s="21">
        <v>1</v>
      </c>
      <c r="E128" s="6" t="s">
        <v>17</v>
      </c>
      <c r="F128" s="7" t="s">
        <v>40</v>
      </c>
      <c r="G128" s="6" t="s">
        <v>216</v>
      </c>
      <c r="H128" s="6" t="s">
        <v>1729</v>
      </c>
      <c r="I128" s="6"/>
      <c r="J128" s="6"/>
      <c r="K128" s="6"/>
      <c r="L128" s="12" t="s">
        <v>6</v>
      </c>
      <c r="M128" s="13" t="s">
        <v>192</v>
      </c>
      <c r="N128" s="14">
        <v>139</v>
      </c>
      <c r="O128" s="7"/>
      <c r="P128" s="6" t="s">
        <v>1688</v>
      </c>
      <c r="Q128" s="63">
        <f t="shared" si="6"/>
        <v>20</v>
      </c>
      <c r="R128" s="1" t="str">
        <f t="shared" si="7"/>
        <v>020D0601</v>
      </c>
      <c r="S128" s="1" t="str">
        <f t="shared" si="8"/>
        <v>JWWA  K  139</v>
      </c>
      <c r="T128" s="1" t="str">
        <f t="shared" si="9"/>
        <v>JWWA  K  139</v>
      </c>
    </row>
    <row r="129" spans="1:20" ht="15" customHeight="1">
      <c r="A129" s="87" t="str">
        <f t="shared" si="5"/>
        <v>020D0602</v>
      </c>
      <c r="B129" s="5" t="s">
        <v>1698</v>
      </c>
      <c r="C129" s="21">
        <v>6</v>
      </c>
      <c r="D129" s="21">
        <v>2</v>
      </c>
      <c r="E129" s="6" t="s">
        <v>17</v>
      </c>
      <c r="F129" s="7" t="s">
        <v>40</v>
      </c>
      <c r="G129" s="6" t="s">
        <v>565</v>
      </c>
      <c r="H129" s="6" t="s">
        <v>1729</v>
      </c>
      <c r="I129" s="6"/>
      <c r="J129" s="6"/>
      <c r="K129" s="6"/>
      <c r="L129" s="12" t="s">
        <v>6</v>
      </c>
      <c r="M129" s="13" t="s">
        <v>192</v>
      </c>
      <c r="N129" s="14">
        <v>139</v>
      </c>
      <c r="O129" s="7"/>
      <c r="P129" s="6" t="s">
        <v>1688</v>
      </c>
      <c r="Q129" s="63">
        <f t="shared" si="6"/>
        <v>20</v>
      </c>
      <c r="R129" s="1" t="str">
        <f t="shared" si="7"/>
        <v>020D0602</v>
      </c>
      <c r="S129" s="1" t="str">
        <f t="shared" si="8"/>
        <v>JWWA  K  139</v>
      </c>
      <c r="T129" s="1" t="str">
        <f t="shared" si="9"/>
        <v>JWWA  K  139</v>
      </c>
    </row>
    <row r="130" spans="1:20" ht="15" customHeight="1">
      <c r="A130" s="87" t="str">
        <f t="shared" si="5"/>
        <v>020D0603</v>
      </c>
      <c r="B130" s="5" t="s">
        <v>1698</v>
      </c>
      <c r="C130" s="21">
        <v>6</v>
      </c>
      <c r="D130" s="21">
        <v>3</v>
      </c>
      <c r="E130" s="6" t="s">
        <v>17</v>
      </c>
      <c r="F130" s="7" t="s">
        <v>40</v>
      </c>
      <c r="G130" s="6" t="s">
        <v>566</v>
      </c>
      <c r="H130" s="6" t="s">
        <v>1729</v>
      </c>
      <c r="I130" s="6"/>
      <c r="J130" s="6"/>
      <c r="K130" s="6"/>
      <c r="L130" s="12" t="s">
        <v>6</v>
      </c>
      <c r="M130" s="13" t="s">
        <v>192</v>
      </c>
      <c r="N130" s="14">
        <v>139</v>
      </c>
      <c r="O130" s="7"/>
      <c r="P130" s="6" t="s">
        <v>1688</v>
      </c>
      <c r="Q130" s="63">
        <f t="shared" si="6"/>
        <v>20</v>
      </c>
      <c r="R130" s="1" t="str">
        <f t="shared" si="7"/>
        <v>020D0603</v>
      </c>
      <c r="S130" s="1" t="str">
        <f t="shared" si="8"/>
        <v>JWWA  K  139</v>
      </c>
      <c r="T130" s="1" t="str">
        <f t="shared" si="9"/>
        <v>JWWA  K  139</v>
      </c>
    </row>
    <row r="131" spans="1:20" ht="15" customHeight="1">
      <c r="A131" s="87" t="str">
        <f t="shared" si="5"/>
        <v>020D0604</v>
      </c>
      <c r="B131" s="5" t="s">
        <v>1698</v>
      </c>
      <c r="C131" s="21">
        <v>6</v>
      </c>
      <c r="D131" s="21">
        <v>4</v>
      </c>
      <c r="E131" s="6" t="s">
        <v>17</v>
      </c>
      <c r="F131" s="7" t="s">
        <v>40</v>
      </c>
      <c r="G131" s="6" t="s">
        <v>564</v>
      </c>
      <c r="H131" s="6" t="s">
        <v>1730</v>
      </c>
      <c r="I131" s="6"/>
      <c r="J131" s="6"/>
      <c r="K131" s="6"/>
      <c r="L131" s="12" t="s">
        <v>63</v>
      </c>
      <c r="M131" s="13" t="s">
        <v>196</v>
      </c>
      <c r="N131" s="14">
        <v>2002</v>
      </c>
      <c r="O131" s="7"/>
      <c r="P131" s="6" t="s">
        <v>1688</v>
      </c>
      <c r="Q131" s="63">
        <f t="shared" si="6"/>
        <v>20</v>
      </c>
      <c r="R131" s="1" t="str">
        <f t="shared" si="7"/>
        <v>020D0604</v>
      </c>
      <c r="S131" s="1" t="str">
        <f t="shared" si="8"/>
        <v>JDPA  Z  2002</v>
      </c>
      <c r="T131" s="1" t="str">
        <f t="shared" si="9"/>
        <v>JDPA  Z  2002</v>
      </c>
    </row>
    <row r="132" spans="1:20" ht="15" customHeight="1">
      <c r="A132" s="25" t="str">
        <f t="shared" si="5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6"/>
        <v/>
      </c>
      <c r="R132" s="1" t="str">
        <f t="shared" si="7"/>
        <v/>
      </c>
      <c r="S132" s="1" t="str">
        <f t="shared" si="8"/>
        <v xml:space="preserve">    </v>
      </c>
      <c r="T132" s="1" t="str">
        <f t="shared" si="9"/>
        <v xml:space="preserve">    </v>
      </c>
    </row>
    <row r="133" spans="1:20" ht="15" customHeight="1">
      <c r="A133" s="87" t="str">
        <f t="shared" si="5"/>
        <v>020V0101</v>
      </c>
      <c r="B133" s="5" t="s">
        <v>1732</v>
      </c>
      <c r="C133" s="21">
        <v>1</v>
      </c>
      <c r="D133" s="21">
        <v>1</v>
      </c>
      <c r="E133" s="6" t="s">
        <v>14</v>
      </c>
      <c r="F133" s="7" t="s">
        <v>28</v>
      </c>
      <c r="G133" s="6" t="s">
        <v>754</v>
      </c>
      <c r="H133" s="6" t="s">
        <v>159</v>
      </c>
      <c r="I133" s="6" t="s">
        <v>157</v>
      </c>
      <c r="J133" s="6" t="s">
        <v>356</v>
      </c>
      <c r="K133" s="6" t="s">
        <v>358</v>
      </c>
      <c r="L133" s="12" t="s">
        <v>6</v>
      </c>
      <c r="M133" s="13" t="s">
        <v>162</v>
      </c>
      <c r="N133" s="14">
        <v>120</v>
      </c>
      <c r="O133" s="7"/>
      <c r="P133" s="6" t="s">
        <v>1688</v>
      </c>
      <c r="Q133" s="63">
        <f t="shared" si="6"/>
        <v>20</v>
      </c>
      <c r="R133" s="1" t="str">
        <f t="shared" si="7"/>
        <v>020V0101</v>
      </c>
      <c r="S133" s="1" t="str">
        <f t="shared" si="8"/>
        <v>JWWA  B  120</v>
      </c>
      <c r="T133" s="1" t="str">
        <f t="shared" si="9"/>
        <v>JWWA  B  120</v>
      </c>
    </row>
    <row r="134" spans="1:20" ht="15" customHeight="1">
      <c r="A134" s="87" t="str">
        <f t="shared" si="5"/>
        <v>020V0102</v>
      </c>
      <c r="B134" s="5" t="s">
        <v>1732</v>
      </c>
      <c r="C134" s="21">
        <v>1</v>
      </c>
      <c r="D134" s="21">
        <v>2</v>
      </c>
      <c r="E134" s="6" t="s">
        <v>14</v>
      </c>
      <c r="F134" s="7" t="s">
        <v>28</v>
      </c>
      <c r="G134" s="6" t="s">
        <v>757</v>
      </c>
      <c r="H134" s="6" t="s">
        <v>1733</v>
      </c>
      <c r="I134" s="11" t="s">
        <v>1734</v>
      </c>
      <c r="J134" s="6" t="s">
        <v>356</v>
      </c>
      <c r="K134" s="6" t="s">
        <v>358</v>
      </c>
      <c r="L134" s="12" t="s">
        <v>6</v>
      </c>
      <c r="M134" s="13" t="s">
        <v>162</v>
      </c>
      <c r="N134" s="14">
        <v>138</v>
      </c>
      <c r="O134" s="7"/>
      <c r="P134" s="6" t="s">
        <v>1688</v>
      </c>
      <c r="Q134" s="63">
        <f t="shared" si="6"/>
        <v>20</v>
      </c>
      <c r="R134" s="1" t="str">
        <f t="shared" si="7"/>
        <v>020V0102</v>
      </c>
      <c r="S134" s="1" t="str">
        <f t="shared" si="8"/>
        <v>JWWA  B  138</v>
      </c>
      <c r="T134" s="1" t="str">
        <f t="shared" si="9"/>
        <v>JWWA  B  138</v>
      </c>
    </row>
    <row r="135" spans="1:20" ht="15" customHeight="1">
      <c r="A135" s="25" t="str">
        <f t="shared" ref="A135:A360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si="7"/>
        <v/>
      </c>
      <c r="S135" s="1" t="str">
        <f t="shared" si="8"/>
        <v xml:space="preserve">    </v>
      </c>
      <c r="T135" s="1" t="str">
        <f t="shared" si="9"/>
        <v xml:space="preserve">    </v>
      </c>
    </row>
    <row r="136" spans="1:20" ht="15" customHeight="1">
      <c r="A136" s="87" t="str">
        <f t="shared" si="10"/>
        <v>020V0201</v>
      </c>
      <c r="B136" s="5" t="s">
        <v>1732</v>
      </c>
      <c r="C136" s="21">
        <v>2</v>
      </c>
      <c r="D136" s="21">
        <v>1</v>
      </c>
      <c r="E136" s="6" t="s">
        <v>14</v>
      </c>
      <c r="F136" s="7" t="s">
        <v>28</v>
      </c>
      <c r="G136" s="6" t="s">
        <v>363</v>
      </c>
      <c r="H136" s="6" t="s">
        <v>1735</v>
      </c>
      <c r="I136" s="6" t="s">
        <v>72</v>
      </c>
      <c r="J136" s="6" t="s">
        <v>361</v>
      </c>
      <c r="K136" s="6" t="s">
        <v>359</v>
      </c>
      <c r="L136" s="12" t="s">
        <v>6</v>
      </c>
      <c r="M136" s="13" t="s">
        <v>162</v>
      </c>
      <c r="N136" s="14">
        <v>120</v>
      </c>
      <c r="O136" s="7"/>
      <c r="P136" s="6" t="s">
        <v>1688</v>
      </c>
      <c r="Q136" s="63">
        <f t="shared" si="11"/>
        <v>20</v>
      </c>
      <c r="R136" s="1" t="str">
        <f t="shared" ref="R136:R199" si="12">A136</f>
        <v>020V0201</v>
      </c>
      <c r="S136" s="1" t="str">
        <f t="shared" ref="S136:S199" si="13">""&amp;L136&amp;"  "&amp;M136&amp;"  "&amp;N136&amp;""</f>
        <v>JWWA  B  120</v>
      </c>
      <c r="T136" s="1" t="str">
        <f t="shared" si="9"/>
        <v>JWWA  B  120</v>
      </c>
    </row>
    <row r="137" spans="1:20" ht="15" customHeight="1">
      <c r="A137" s="87" t="str">
        <f t="shared" si="10"/>
        <v>020V0202</v>
      </c>
      <c r="B137" s="5" t="s">
        <v>1732</v>
      </c>
      <c r="C137" s="21">
        <v>2</v>
      </c>
      <c r="D137" s="21">
        <v>2</v>
      </c>
      <c r="E137" s="6" t="s">
        <v>14</v>
      </c>
      <c r="F137" s="7" t="s">
        <v>28</v>
      </c>
      <c r="G137" s="6" t="s">
        <v>363</v>
      </c>
      <c r="H137" s="6" t="s">
        <v>1735</v>
      </c>
      <c r="I137" s="6" t="s">
        <v>369</v>
      </c>
      <c r="J137" s="6" t="s">
        <v>361</v>
      </c>
      <c r="K137" s="6" t="s">
        <v>359</v>
      </c>
      <c r="L137" s="12" t="s">
        <v>63</v>
      </c>
      <c r="M137" s="13" t="s">
        <v>24</v>
      </c>
      <c r="N137" s="14">
        <v>1049</v>
      </c>
      <c r="O137" s="7"/>
      <c r="P137" s="6" t="s">
        <v>1688</v>
      </c>
      <c r="Q137" s="63">
        <f t="shared" si="11"/>
        <v>20</v>
      </c>
      <c r="R137" s="1" t="str">
        <f t="shared" si="12"/>
        <v>020V0202</v>
      </c>
      <c r="S137" s="1" t="str">
        <f t="shared" si="13"/>
        <v>JDPA  G  1049</v>
      </c>
      <c r="T137" s="1" t="str">
        <f t="shared" si="9"/>
        <v>JDPA  G  1049</v>
      </c>
    </row>
    <row r="138" spans="1:20" ht="15" customHeight="1">
      <c r="A138" s="87" t="str">
        <f t="shared" si="10"/>
        <v>020V0203</v>
      </c>
      <c r="B138" s="5" t="s">
        <v>1732</v>
      </c>
      <c r="C138" s="21">
        <v>2</v>
      </c>
      <c r="D138" s="21">
        <v>3</v>
      </c>
      <c r="E138" s="6" t="s">
        <v>14</v>
      </c>
      <c r="F138" s="7" t="s">
        <v>28</v>
      </c>
      <c r="G138" s="6" t="s">
        <v>370</v>
      </c>
      <c r="H138" s="6" t="s">
        <v>1736</v>
      </c>
      <c r="I138" s="6" t="s">
        <v>72</v>
      </c>
      <c r="J138" s="6" t="s">
        <v>356</v>
      </c>
      <c r="K138" s="6" t="s">
        <v>359</v>
      </c>
      <c r="L138" s="12" t="s">
        <v>6</v>
      </c>
      <c r="M138" s="13" t="s">
        <v>162</v>
      </c>
      <c r="N138" s="14">
        <v>120</v>
      </c>
      <c r="O138" s="7"/>
      <c r="P138" s="6" t="s">
        <v>1688</v>
      </c>
      <c r="Q138" s="63">
        <f t="shared" si="11"/>
        <v>20</v>
      </c>
      <c r="R138" s="1" t="str">
        <f t="shared" si="12"/>
        <v>020V0203</v>
      </c>
      <c r="S138" s="1" t="str">
        <f t="shared" si="13"/>
        <v>JWWA  B  120</v>
      </c>
      <c r="T138" s="1" t="str">
        <f t="shared" ref="T138:T201" si="14">S138</f>
        <v>JWWA  B  120</v>
      </c>
    </row>
    <row r="139" spans="1:20" ht="15" customHeight="1">
      <c r="A139" s="87" t="str">
        <f t="shared" si="10"/>
        <v>020V0204</v>
      </c>
      <c r="B139" s="5" t="s">
        <v>1732</v>
      </c>
      <c r="C139" s="21">
        <v>2</v>
      </c>
      <c r="D139" s="21">
        <v>4</v>
      </c>
      <c r="E139" s="6" t="s">
        <v>14</v>
      </c>
      <c r="F139" s="7" t="s">
        <v>28</v>
      </c>
      <c r="G139" s="6" t="s">
        <v>370</v>
      </c>
      <c r="H139" s="6" t="s">
        <v>1736</v>
      </c>
      <c r="I139" s="6" t="s">
        <v>173</v>
      </c>
      <c r="J139" s="6" t="s">
        <v>356</v>
      </c>
      <c r="K139" s="6" t="s">
        <v>359</v>
      </c>
      <c r="L139" s="12" t="s">
        <v>55</v>
      </c>
      <c r="M139" s="13"/>
      <c r="N139" s="14"/>
      <c r="O139" s="7" t="s">
        <v>373</v>
      </c>
      <c r="P139" s="6" t="s">
        <v>1688</v>
      </c>
      <c r="Q139" s="63">
        <f t="shared" si="11"/>
        <v>20</v>
      </c>
      <c r="R139" s="1" t="str">
        <f t="shared" si="12"/>
        <v>020V0204</v>
      </c>
      <c r="S139" s="1" t="str">
        <f t="shared" si="13"/>
        <v xml:space="preserve">指定承認    </v>
      </c>
      <c r="T139" s="1" t="str">
        <f t="shared" si="14"/>
        <v xml:space="preserve">指定承認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6"/>
      <c r="J140" s="6"/>
      <c r="K140" s="6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12"/>
        <v/>
      </c>
      <c r="S140" s="1" t="str">
        <f t="shared" si="13"/>
        <v xml:space="preserve">    </v>
      </c>
      <c r="T140" s="1" t="str">
        <f t="shared" si="14"/>
        <v xml:space="preserve">    </v>
      </c>
    </row>
    <row r="141" spans="1:20" ht="15" customHeight="1">
      <c r="A141" s="87" t="str">
        <f t="shared" si="10"/>
        <v>020V0301</v>
      </c>
      <c r="B141" s="5" t="s">
        <v>1732</v>
      </c>
      <c r="C141" s="21">
        <v>3</v>
      </c>
      <c r="D141" s="21">
        <v>1</v>
      </c>
      <c r="E141" s="6" t="s">
        <v>14</v>
      </c>
      <c r="F141" s="7" t="s">
        <v>28</v>
      </c>
      <c r="G141" s="6" t="s">
        <v>375</v>
      </c>
      <c r="H141" s="6" t="s">
        <v>1737</v>
      </c>
      <c r="I141" s="6" t="s">
        <v>92</v>
      </c>
      <c r="J141" s="6" t="s">
        <v>361</v>
      </c>
      <c r="K141" s="6" t="s">
        <v>359</v>
      </c>
      <c r="L141" s="12" t="s">
        <v>55</v>
      </c>
      <c r="M141" s="13"/>
      <c r="N141" s="14"/>
      <c r="O141" s="7" t="s">
        <v>373</v>
      </c>
      <c r="P141" s="6" t="s">
        <v>1688</v>
      </c>
      <c r="Q141" s="63">
        <f t="shared" si="11"/>
        <v>20</v>
      </c>
      <c r="R141" s="1" t="str">
        <f t="shared" si="12"/>
        <v>020V0301</v>
      </c>
      <c r="S141" s="1" t="str">
        <f t="shared" si="13"/>
        <v xml:space="preserve">指定承認    </v>
      </c>
      <c r="T141" s="1" t="str">
        <f t="shared" si="14"/>
        <v xml:space="preserve">指定承認    </v>
      </c>
    </row>
    <row r="142" spans="1:20" ht="15" customHeight="1">
      <c r="A142" s="87" t="str">
        <f t="shared" si="10"/>
        <v>020V0302</v>
      </c>
      <c r="B142" s="5" t="s">
        <v>1732</v>
      </c>
      <c r="C142" s="21">
        <v>3</v>
      </c>
      <c r="D142" s="21">
        <v>2</v>
      </c>
      <c r="E142" s="6" t="s">
        <v>14</v>
      </c>
      <c r="F142" s="7" t="s">
        <v>28</v>
      </c>
      <c r="G142" s="6" t="s">
        <v>378</v>
      </c>
      <c r="H142" s="6" t="s">
        <v>1738</v>
      </c>
      <c r="I142" s="6" t="s">
        <v>92</v>
      </c>
      <c r="J142" s="6" t="s">
        <v>356</v>
      </c>
      <c r="K142" s="6" t="s">
        <v>359</v>
      </c>
      <c r="L142" s="12" t="s">
        <v>55</v>
      </c>
      <c r="M142" s="13"/>
      <c r="N142" s="14"/>
      <c r="O142" s="7" t="s">
        <v>373</v>
      </c>
      <c r="P142" s="6" t="s">
        <v>1688</v>
      </c>
      <c r="Q142" s="63">
        <f t="shared" si="11"/>
        <v>20</v>
      </c>
      <c r="R142" s="1" t="str">
        <f t="shared" si="12"/>
        <v>020V0302</v>
      </c>
      <c r="S142" s="1" t="str">
        <f t="shared" si="13"/>
        <v xml:space="preserve">指定承認    </v>
      </c>
      <c r="T142" s="1" t="str">
        <f t="shared" si="14"/>
        <v xml:space="preserve">指定承認    </v>
      </c>
    </row>
    <row r="143" spans="1:20" ht="15" customHeight="1">
      <c r="A143" s="87" t="str">
        <f t="shared" si="10"/>
        <v>020V0303</v>
      </c>
      <c r="B143" s="5" t="s">
        <v>1732</v>
      </c>
      <c r="C143" s="21">
        <v>3</v>
      </c>
      <c r="D143" s="21">
        <v>3</v>
      </c>
      <c r="E143" s="6" t="s">
        <v>14</v>
      </c>
      <c r="F143" s="7" t="s">
        <v>28</v>
      </c>
      <c r="G143" s="6" t="s">
        <v>855</v>
      </c>
      <c r="H143" s="6" t="s">
        <v>1759</v>
      </c>
      <c r="I143" s="6" t="s">
        <v>1760</v>
      </c>
      <c r="J143" s="6" t="s">
        <v>356</v>
      </c>
      <c r="K143" s="6" t="s">
        <v>359</v>
      </c>
      <c r="L143" s="12" t="s">
        <v>55</v>
      </c>
      <c r="M143" s="13"/>
      <c r="N143" s="14"/>
      <c r="O143" s="7" t="s">
        <v>373</v>
      </c>
      <c r="P143" s="6" t="s">
        <v>1688</v>
      </c>
      <c r="Q143" s="63">
        <f t="shared" si="11"/>
        <v>20</v>
      </c>
      <c r="R143" s="1" t="str">
        <f t="shared" si="12"/>
        <v>020V0303</v>
      </c>
      <c r="S143" s="1" t="str">
        <f t="shared" si="13"/>
        <v xml:space="preserve">指定承認    </v>
      </c>
      <c r="T143" s="1" t="str">
        <f t="shared" si="14"/>
        <v xml:space="preserve">指定承認    </v>
      </c>
    </row>
    <row r="144" spans="1:20" ht="15" customHeight="1">
      <c r="A144" s="87" t="str">
        <f t="shared" si="10"/>
        <v>020V0304</v>
      </c>
      <c r="B144" s="5" t="s">
        <v>1761</v>
      </c>
      <c r="C144" s="21">
        <v>3</v>
      </c>
      <c r="D144" s="21">
        <v>4</v>
      </c>
      <c r="E144" s="6" t="s">
        <v>14</v>
      </c>
      <c r="F144" s="7" t="s">
        <v>28</v>
      </c>
      <c r="G144" s="6" t="s">
        <v>381</v>
      </c>
      <c r="H144" s="6" t="s">
        <v>381</v>
      </c>
      <c r="I144" s="6" t="s">
        <v>78</v>
      </c>
      <c r="J144" s="6" t="s">
        <v>356</v>
      </c>
      <c r="K144" s="6" t="s">
        <v>359</v>
      </c>
      <c r="L144" s="12" t="s">
        <v>55</v>
      </c>
      <c r="M144" s="13"/>
      <c r="N144" s="14"/>
      <c r="O144" s="7" t="s">
        <v>373</v>
      </c>
      <c r="P144" s="6" t="s">
        <v>1688</v>
      </c>
      <c r="Q144" s="63">
        <f t="shared" si="11"/>
        <v>20</v>
      </c>
      <c r="R144" s="1" t="str">
        <f t="shared" si="12"/>
        <v>020V0304</v>
      </c>
      <c r="S144" s="1" t="str">
        <f t="shared" si="13"/>
        <v xml:space="preserve">指定承認    </v>
      </c>
      <c r="T144" s="1" t="str">
        <f t="shared" si="14"/>
        <v xml:space="preserve">指定承認    </v>
      </c>
    </row>
    <row r="145" spans="1:20" ht="15" customHeight="1">
      <c r="A145" s="25" t="str">
        <f t="shared" si="10"/>
        <v/>
      </c>
      <c r="B145" s="16"/>
      <c r="C145" s="22"/>
      <c r="D145" s="22"/>
      <c r="E145" s="6"/>
      <c r="F145" s="7"/>
      <c r="G145" s="6"/>
      <c r="H145" s="6"/>
      <c r="I145" s="6"/>
      <c r="J145" s="6"/>
      <c r="K145" s="6"/>
      <c r="L145" s="12"/>
      <c r="M145" s="13"/>
      <c r="N145" s="14"/>
      <c r="O145" s="20"/>
      <c r="P145" s="15"/>
      <c r="Q145" s="63" t="str">
        <f t="shared" si="11"/>
        <v/>
      </c>
      <c r="R145" s="1" t="str">
        <f t="shared" si="12"/>
        <v/>
      </c>
      <c r="S145" s="1" t="str">
        <f t="shared" si="13"/>
        <v xml:space="preserve">    </v>
      </c>
      <c r="T145" s="1" t="str">
        <f t="shared" si="14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6"/>
      <c r="J146" s="6"/>
      <c r="K146" s="6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12"/>
        <v/>
      </c>
      <c r="S146" s="1" t="str">
        <f t="shared" si="13"/>
        <v xml:space="preserve">    </v>
      </c>
      <c r="T146" s="1" t="str">
        <f t="shared" si="14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6"/>
      <c r="J147" s="6"/>
      <c r="K147" s="6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12"/>
        <v/>
      </c>
      <c r="S147" s="1" t="str">
        <f t="shared" si="13"/>
        <v xml:space="preserve">    </v>
      </c>
      <c r="T147" s="1" t="str">
        <f t="shared" si="14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6"/>
      <c r="J148" s="6"/>
      <c r="K148" s="6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12"/>
        <v/>
      </c>
      <c r="S148" s="1" t="str">
        <f t="shared" si="13"/>
        <v xml:space="preserve">    </v>
      </c>
      <c r="T148" s="1" t="str">
        <f t="shared" si="14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6"/>
      <c r="J149" s="6"/>
      <c r="K149" s="6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12"/>
        <v/>
      </c>
      <c r="S149" s="1" t="str">
        <f t="shared" si="13"/>
        <v xml:space="preserve">    </v>
      </c>
      <c r="T149" s="1" t="str">
        <f t="shared" si="14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6"/>
      <c r="J150" s="6"/>
      <c r="K150" s="6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12"/>
        <v/>
      </c>
      <c r="S150" s="1" t="str">
        <f t="shared" si="13"/>
        <v xml:space="preserve">    </v>
      </c>
      <c r="T150" s="1" t="str">
        <f t="shared" si="14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12"/>
        <v/>
      </c>
      <c r="S151" s="1" t="str">
        <f t="shared" si="13"/>
        <v xml:space="preserve">    </v>
      </c>
      <c r="T151" s="1" t="str">
        <f t="shared" si="14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12"/>
        <v/>
      </c>
      <c r="S152" s="1" t="str">
        <f t="shared" si="13"/>
        <v xml:space="preserve">    </v>
      </c>
      <c r="T152" s="1" t="str">
        <f t="shared" si="14"/>
        <v xml:space="preserve">    </v>
      </c>
    </row>
    <row r="153" spans="1:20" ht="15" customHeight="1">
      <c r="A153" s="25" t="str">
        <f t="shared" si="10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12"/>
        <v/>
      </c>
      <c r="S153" s="1" t="str">
        <f t="shared" si="13"/>
        <v xml:space="preserve">    </v>
      </c>
      <c r="T153" s="1" t="str">
        <f t="shared" si="14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2"/>
        <v/>
      </c>
      <c r="S154" s="1" t="str">
        <f t="shared" si="13"/>
        <v xml:space="preserve">    </v>
      </c>
      <c r="T154" s="1" t="str">
        <f t="shared" si="14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2"/>
        <v/>
      </c>
      <c r="S155" s="1" t="str">
        <f t="shared" si="13"/>
        <v xml:space="preserve">    </v>
      </c>
      <c r="T155" s="1" t="str">
        <f t="shared" si="14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2"/>
        <v/>
      </c>
      <c r="S156" s="1" t="str">
        <f t="shared" si="13"/>
        <v xml:space="preserve">    </v>
      </c>
      <c r="T156" s="1" t="str">
        <f t="shared" si="14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12"/>
        <v/>
      </c>
      <c r="S157" s="1" t="str">
        <f t="shared" si="13"/>
        <v xml:space="preserve">    </v>
      </c>
      <c r="T157" s="1" t="str">
        <f t="shared" si="14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2"/>
        <v/>
      </c>
      <c r="S158" s="1" t="str">
        <f t="shared" si="13"/>
        <v xml:space="preserve">    </v>
      </c>
      <c r="T158" s="1" t="str">
        <f t="shared" si="14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2"/>
        <v/>
      </c>
      <c r="S159" s="1" t="str">
        <f t="shared" si="13"/>
        <v xml:space="preserve">    </v>
      </c>
      <c r="T159" s="1" t="str">
        <f t="shared" si="14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2"/>
        <v/>
      </c>
      <c r="S160" s="1" t="str">
        <f t="shared" si="13"/>
        <v xml:space="preserve">    </v>
      </c>
      <c r="T160" s="1" t="str">
        <f t="shared" si="14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2"/>
        <v/>
      </c>
      <c r="S161" s="1" t="str">
        <f t="shared" si="13"/>
        <v xml:space="preserve">    </v>
      </c>
      <c r="T161" s="1" t="str">
        <f t="shared" si="14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2"/>
        <v/>
      </c>
      <c r="S162" s="1" t="str">
        <f t="shared" si="13"/>
        <v xml:space="preserve">    </v>
      </c>
      <c r="T162" s="1" t="str">
        <f t="shared" si="14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2"/>
        <v/>
      </c>
      <c r="S163" s="1" t="str">
        <f t="shared" si="13"/>
        <v xml:space="preserve">    </v>
      </c>
      <c r="T163" s="1" t="str">
        <f t="shared" si="14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2"/>
        <v/>
      </c>
      <c r="S164" s="1" t="str">
        <f t="shared" si="13"/>
        <v xml:space="preserve">    </v>
      </c>
      <c r="T164" s="1" t="str">
        <f t="shared" si="14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2"/>
        <v/>
      </c>
      <c r="S165" s="1" t="str">
        <f t="shared" si="13"/>
        <v xml:space="preserve">    </v>
      </c>
      <c r="T165" s="1" t="str">
        <f t="shared" si="14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2"/>
        <v/>
      </c>
      <c r="S166" s="1" t="str">
        <f t="shared" si="13"/>
        <v xml:space="preserve">    </v>
      </c>
      <c r="T166" s="1" t="str">
        <f t="shared" si="14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2"/>
        <v/>
      </c>
      <c r="S167" s="1" t="str">
        <f t="shared" si="13"/>
        <v xml:space="preserve">    </v>
      </c>
      <c r="T167" s="1" t="str">
        <f t="shared" si="14"/>
        <v xml:space="preserve">    </v>
      </c>
    </row>
    <row r="168" spans="1:20" ht="15" customHeight="1">
      <c r="A168" s="25" t="str">
        <f t="shared" si="10"/>
        <v/>
      </c>
      <c r="B168" s="16"/>
      <c r="C168" s="22"/>
      <c r="D168" s="22"/>
      <c r="E168" s="6"/>
      <c r="F168" s="7"/>
      <c r="G168" s="17"/>
      <c r="H168" s="17"/>
      <c r="I168" s="15"/>
      <c r="J168" s="15"/>
      <c r="K168" s="15"/>
      <c r="L168" s="12"/>
      <c r="M168" s="18"/>
      <c r="N168" s="19"/>
      <c r="O168" s="20"/>
      <c r="P168" s="15"/>
      <c r="Q168" s="63" t="str">
        <f t="shared" si="11"/>
        <v/>
      </c>
      <c r="R168" s="1" t="str">
        <f t="shared" si="12"/>
        <v/>
      </c>
      <c r="S168" s="1" t="str">
        <f t="shared" si="13"/>
        <v xml:space="preserve">    </v>
      </c>
      <c r="T168" s="1" t="str">
        <f t="shared" si="14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2"/>
        <v/>
      </c>
      <c r="S169" s="1" t="str">
        <f t="shared" si="13"/>
        <v xml:space="preserve">    </v>
      </c>
      <c r="T169" s="1" t="str">
        <f t="shared" si="14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2"/>
        <v/>
      </c>
      <c r="S170" s="1" t="str">
        <f t="shared" si="13"/>
        <v xml:space="preserve">    </v>
      </c>
      <c r="T170" s="1" t="str">
        <f t="shared" si="14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2"/>
        <v/>
      </c>
      <c r="S171" s="1" t="str">
        <f t="shared" si="13"/>
        <v xml:space="preserve">    </v>
      </c>
      <c r="T171" s="1" t="str">
        <f t="shared" si="14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12"/>
        <v/>
      </c>
      <c r="S172" s="1" t="str">
        <f t="shared" si="13"/>
        <v xml:space="preserve">    </v>
      </c>
      <c r="T172" s="1" t="str">
        <f t="shared" si="14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12"/>
        <v/>
      </c>
      <c r="S173" s="1" t="str">
        <f t="shared" si="13"/>
        <v xml:space="preserve">    </v>
      </c>
      <c r="T173" s="1" t="str">
        <f t="shared" si="14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12"/>
        <v/>
      </c>
      <c r="S174" s="1" t="str">
        <f t="shared" si="13"/>
        <v xml:space="preserve">    </v>
      </c>
      <c r="T174" s="1" t="str">
        <f t="shared" si="14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12"/>
        <v/>
      </c>
      <c r="S175" s="1" t="str">
        <f t="shared" si="13"/>
        <v xml:space="preserve">    </v>
      </c>
      <c r="T175" s="1" t="str">
        <f t="shared" si="14"/>
        <v xml:space="preserve">    </v>
      </c>
    </row>
    <row r="176" spans="1:20" ht="15" customHeight="1">
      <c r="A176" s="25" t="str">
        <f t="shared" si="10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1"/>
        <v/>
      </c>
      <c r="R176" s="1" t="str">
        <f t="shared" si="12"/>
        <v/>
      </c>
      <c r="S176" s="1" t="str">
        <f t="shared" si="13"/>
        <v xml:space="preserve">    </v>
      </c>
      <c r="T176" s="1" t="str">
        <f t="shared" si="14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12"/>
        <v/>
      </c>
      <c r="S177" s="1" t="str">
        <f t="shared" si="13"/>
        <v xml:space="preserve">    </v>
      </c>
      <c r="T177" s="1" t="str">
        <f t="shared" si="14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12"/>
        <v/>
      </c>
      <c r="S178" s="1" t="str">
        <f t="shared" si="13"/>
        <v xml:space="preserve">    </v>
      </c>
      <c r="T178" s="1" t="str">
        <f t="shared" si="14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12"/>
        <v/>
      </c>
      <c r="S179" s="1" t="str">
        <f t="shared" si="13"/>
        <v xml:space="preserve">    </v>
      </c>
      <c r="T179" s="1" t="str">
        <f t="shared" si="14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12"/>
        <v/>
      </c>
      <c r="S180" s="1" t="str">
        <f t="shared" si="13"/>
        <v xml:space="preserve">    </v>
      </c>
      <c r="T180" s="1" t="str">
        <f t="shared" si="14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12"/>
        <v/>
      </c>
      <c r="S181" s="1" t="str">
        <f t="shared" si="13"/>
        <v xml:space="preserve">    </v>
      </c>
      <c r="T181" s="1" t="str">
        <f t="shared" si="14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12"/>
        <v/>
      </c>
      <c r="S182" s="1" t="str">
        <f t="shared" si="13"/>
        <v xml:space="preserve">    </v>
      </c>
      <c r="T182" s="1" t="str">
        <f t="shared" si="14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12"/>
        <v/>
      </c>
      <c r="S183" s="1" t="str">
        <f t="shared" si="13"/>
        <v xml:space="preserve">    </v>
      </c>
      <c r="T183" s="1" t="str">
        <f t="shared" si="14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12"/>
        <v/>
      </c>
      <c r="S184" s="1" t="str">
        <f t="shared" si="13"/>
        <v xml:space="preserve">    </v>
      </c>
      <c r="T184" s="1" t="str">
        <f t="shared" si="14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12"/>
        <v/>
      </c>
      <c r="S185" s="1" t="str">
        <f t="shared" si="13"/>
        <v xml:space="preserve">    </v>
      </c>
      <c r="T185" s="1" t="str">
        <f t="shared" si="14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12"/>
        <v/>
      </c>
      <c r="S186" s="1" t="str">
        <f t="shared" si="13"/>
        <v xml:space="preserve">    </v>
      </c>
      <c r="T186" s="1" t="str">
        <f t="shared" si="14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12"/>
        <v/>
      </c>
      <c r="S187" s="1" t="str">
        <f t="shared" si="13"/>
        <v xml:space="preserve">    </v>
      </c>
      <c r="T187" s="1" t="str">
        <f t="shared" si="14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12"/>
        <v/>
      </c>
      <c r="S188" s="1" t="str">
        <f t="shared" si="13"/>
        <v xml:space="preserve">    </v>
      </c>
      <c r="T188" s="1" t="str">
        <f t="shared" si="14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12"/>
        <v/>
      </c>
      <c r="S189" s="1" t="str">
        <f t="shared" si="13"/>
        <v xml:space="preserve">    </v>
      </c>
      <c r="T189" s="1" t="str">
        <f t="shared" si="14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12"/>
        <v/>
      </c>
      <c r="S190" s="1" t="str">
        <f t="shared" si="13"/>
        <v xml:space="preserve">    </v>
      </c>
      <c r="T190" s="1" t="str">
        <f t="shared" si="14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12"/>
        <v/>
      </c>
      <c r="S191" s="1" t="str">
        <f t="shared" si="13"/>
        <v xml:space="preserve">    </v>
      </c>
      <c r="T191" s="1" t="str">
        <f t="shared" si="14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12"/>
        <v/>
      </c>
      <c r="S192" s="1" t="str">
        <f t="shared" si="13"/>
        <v xml:space="preserve">    </v>
      </c>
      <c r="T192" s="1" t="str">
        <f t="shared" si="14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12"/>
        <v/>
      </c>
      <c r="S193" s="1" t="str">
        <f t="shared" si="13"/>
        <v xml:space="preserve">    </v>
      </c>
      <c r="T193" s="1" t="str">
        <f t="shared" si="14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12"/>
        <v/>
      </c>
      <c r="S194" s="1" t="str">
        <f t="shared" si="13"/>
        <v xml:space="preserve">    </v>
      </c>
      <c r="T194" s="1" t="str">
        <f t="shared" si="14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12"/>
        <v/>
      </c>
      <c r="S195" s="1" t="str">
        <f t="shared" si="13"/>
        <v xml:space="preserve">    </v>
      </c>
      <c r="T195" s="1" t="str">
        <f t="shared" si="14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12"/>
        <v/>
      </c>
      <c r="S196" s="1" t="str">
        <f t="shared" si="13"/>
        <v xml:space="preserve">    </v>
      </c>
      <c r="T196" s="1" t="str">
        <f t="shared" si="14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12"/>
        <v/>
      </c>
      <c r="S197" s="1" t="str">
        <f t="shared" si="13"/>
        <v xml:space="preserve">    </v>
      </c>
      <c r="T197" s="1" t="str">
        <f t="shared" si="14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12"/>
        <v/>
      </c>
      <c r="S198" s="1" t="str">
        <f t="shared" si="13"/>
        <v xml:space="preserve">    </v>
      </c>
      <c r="T198" s="1" t="str">
        <f t="shared" si="14"/>
        <v xml:space="preserve">    </v>
      </c>
    </row>
    <row r="199" spans="1:20" ht="15" customHeight="1">
      <c r="A199" s="25" t="str">
        <f t="shared" si="10"/>
        <v/>
      </c>
      <c r="B199" s="16"/>
      <c r="C199" s="22"/>
      <c r="D199" s="22"/>
      <c r="E199" s="6"/>
      <c r="F199" s="7"/>
      <c r="G199" s="17"/>
      <c r="H199" s="17"/>
      <c r="I199" s="15"/>
      <c r="J199" s="15"/>
      <c r="K199" s="15"/>
      <c r="L199" s="12"/>
      <c r="M199" s="18"/>
      <c r="N199" s="19"/>
      <c r="O199" s="20"/>
      <c r="P199" s="15"/>
      <c r="Q199" s="63" t="str">
        <f t="shared" ref="Q199:Q262" si="15">IF(P199="","",VLOOKUP(P199,$Z$7:$AA$68,2,FALSE))</f>
        <v/>
      </c>
      <c r="R199" s="1" t="str">
        <f t="shared" si="12"/>
        <v/>
      </c>
      <c r="S199" s="1" t="str">
        <f t="shared" si="13"/>
        <v xml:space="preserve">    </v>
      </c>
      <c r="T199" s="1" t="str">
        <f t="shared" si="14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5"/>
        <v/>
      </c>
      <c r="R200" s="1" t="str">
        <f t="shared" ref="R200:R245" si="16">A200</f>
        <v/>
      </c>
      <c r="S200" s="1" t="str">
        <f t="shared" ref="S200:S245" si="17">""&amp;L200&amp;"  "&amp;M200&amp;"  "&amp;N200&amp;""</f>
        <v xml:space="preserve">    </v>
      </c>
      <c r="T200" s="1" t="str">
        <f t="shared" si="14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5"/>
        <v/>
      </c>
      <c r="R201" s="1" t="str">
        <f t="shared" si="16"/>
        <v/>
      </c>
      <c r="S201" s="1" t="str">
        <f t="shared" si="17"/>
        <v xml:space="preserve">    </v>
      </c>
      <c r="T201" s="1" t="str">
        <f t="shared" si="14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5"/>
        <v/>
      </c>
      <c r="R202" s="1" t="str">
        <f t="shared" si="16"/>
        <v/>
      </c>
      <c r="S202" s="1" t="str">
        <f t="shared" si="17"/>
        <v xml:space="preserve">    </v>
      </c>
      <c r="T202" s="1" t="str">
        <f t="shared" ref="T202:T265" si="18">S202</f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5"/>
        <v/>
      </c>
      <c r="R203" s="1" t="str">
        <f t="shared" si="16"/>
        <v/>
      </c>
      <c r="S203" s="1" t="str">
        <f t="shared" si="17"/>
        <v xml:space="preserve">    </v>
      </c>
      <c r="T203" s="1" t="str">
        <f t="shared" si="18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5"/>
        <v/>
      </c>
      <c r="R204" s="1" t="str">
        <f t="shared" si="16"/>
        <v/>
      </c>
      <c r="S204" s="1" t="str">
        <f t="shared" si="17"/>
        <v xml:space="preserve">    </v>
      </c>
      <c r="T204" s="1" t="str">
        <f t="shared" si="18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5"/>
        <v/>
      </c>
      <c r="R205" s="1" t="str">
        <f t="shared" si="16"/>
        <v/>
      </c>
      <c r="S205" s="1" t="str">
        <f t="shared" si="17"/>
        <v xml:space="preserve">    </v>
      </c>
      <c r="T205" s="1" t="str">
        <f t="shared" si="18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5"/>
        <v/>
      </c>
      <c r="R206" s="1" t="str">
        <f t="shared" si="16"/>
        <v/>
      </c>
      <c r="S206" s="1" t="str">
        <f t="shared" si="17"/>
        <v xml:space="preserve">    </v>
      </c>
      <c r="T206" s="1" t="str">
        <f t="shared" si="18"/>
        <v xml:space="preserve">    </v>
      </c>
    </row>
    <row r="207" spans="1:20" ht="15" customHeight="1">
      <c r="A207" s="25" t="str">
        <f t="shared" si="10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5"/>
        <v/>
      </c>
      <c r="R207" s="1" t="str">
        <f t="shared" si="16"/>
        <v/>
      </c>
      <c r="S207" s="1" t="str">
        <f t="shared" si="17"/>
        <v xml:space="preserve">    </v>
      </c>
      <c r="T207" s="1" t="str">
        <f t="shared" si="18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5"/>
        <v/>
      </c>
      <c r="R208" s="1" t="str">
        <f t="shared" si="16"/>
        <v/>
      </c>
      <c r="S208" s="1" t="str">
        <f t="shared" si="17"/>
        <v xml:space="preserve">    </v>
      </c>
      <c r="T208" s="1" t="str">
        <f t="shared" si="18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5"/>
        <v/>
      </c>
      <c r="R209" s="1" t="str">
        <f t="shared" si="16"/>
        <v/>
      </c>
      <c r="S209" s="1" t="str">
        <f t="shared" si="17"/>
        <v xml:space="preserve">    </v>
      </c>
      <c r="T209" s="1" t="str">
        <f t="shared" si="18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5"/>
        <v/>
      </c>
      <c r="R210" s="1" t="str">
        <f t="shared" si="16"/>
        <v/>
      </c>
      <c r="S210" s="1" t="str">
        <f t="shared" si="17"/>
        <v xml:space="preserve">    </v>
      </c>
      <c r="T210" s="1" t="str">
        <f t="shared" si="18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5"/>
        <v/>
      </c>
      <c r="R211" s="1" t="str">
        <f t="shared" si="16"/>
        <v/>
      </c>
      <c r="S211" s="1" t="str">
        <f t="shared" si="17"/>
        <v xml:space="preserve">    </v>
      </c>
      <c r="T211" s="1" t="str">
        <f t="shared" si="18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5"/>
        <v/>
      </c>
      <c r="R212" s="1" t="str">
        <f t="shared" si="16"/>
        <v/>
      </c>
      <c r="S212" s="1" t="str">
        <f t="shared" si="17"/>
        <v xml:space="preserve">    </v>
      </c>
      <c r="T212" s="1" t="str">
        <f t="shared" si="18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5"/>
        <v/>
      </c>
      <c r="R213" s="1" t="str">
        <f t="shared" si="16"/>
        <v/>
      </c>
      <c r="S213" s="1" t="str">
        <f t="shared" si="17"/>
        <v xml:space="preserve">    </v>
      </c>
      <c r="T213" s="1" t="str">
        <f t="shared" si="18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5"/>
        <v/>
      </c>
      <c r="R214" s="1" t="str">
        <f t="shared" si="16"/>
        <v/>
      </c>
      <c r="S214" s="1" t="str">
        <f t="shared" si="17"/>
        <v xml:space="preserve">    </v>
      </c>
      <c r="T214" s="1" t="str">
        <f t="shared" si="18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5"/>
        <v/>
      </c>
      <c r="R215" s="1" t="str">
        <f t="shared" si="16"/>
        <v/>
      </c>
      <c r="S215" s="1" t="str">
        <f t="shared" si="17"/>
        <v xml:space="preserve">    </v>
      </c>
      <c r="T215" s="1" t="str">
        <f t="shared" si="18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5"/>
        <v/>
      </c>
      <c r="R216" s="1" t="str">
        <f t="shared" si="16"/>
        <v/>
      </c>
      <c r="S216" s="1" t="str">
        <f t="shared" si="17"/>
        <v xml:space="preserve">    </v>
      </c>
      <c r="T216" s="1" t="str">
        <f t="shared" si="18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5"/>
        <v/>
      </c>
      <c r="R217" s="1" t="str">
        <f t="shared" si="16"/>
        <v/>
      </c>
      <c r="S217" s="1" t="str">
        <f t="shared" si="17"/>
        <v xml:space="preserve">    </v>
      </c>
      <c r="T217" s="1" t="str">
        <f t="shared" si="18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5"/>
        <v/>
      </c>
      <c r="R218" s="1" t="str">
        <f t="shared" si="16"/>
        <v/>
      </c>
      <c r="S218" s="1" t="str">
        <f t="shared" si="17"/>
        <v xml:space="preserve">    </v>
      </c>
      <c r="T218" s="1" t="str">
        <f t="shared" si="18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5"/>
        <v/>
      </c>
      <c r="R219" s="1" t="str">
        <f t="shared" si="16"/>
        <v/>
      </c>
      <c r="S219" s="1" t="str">
        <f t="shared" si="17"/>
        <v xml:space="preserve">    </v>
      </c>
      <c r="T219" s="1" t="str">
        <f t="shared" si="18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5"/>
        <v/>
      </c>
      <c r="R220" s="1" t="str">
        <f t="shared" si="16"/>
        <v/>
      </c>
      <c r="S220" s="1" t="str">
        <f t="shared" si="17"/>
        <v xml:space="preserve">    </v>
      </c>
      <c r="T220" s="1" t="str">
        <f t="shared" si="18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5"/>
        <v/>
      </c>
      <c r="R221" s="1" t="str">
        <f t="shared" si="16"/>
        <v/>
      </c>
      <c r="S221" s="1" t="str">
        <f t="shared" si="17"/>
        <v xml:space="preserve">    </v>
      </c>
      <c r="T221" s="1" t="str">
        <f t="shared" si="18"/>
        <v xml:space="preserve">    </v>
      </c>
    </row>
    <row r="222" spans="1:20" ht="15" customHeight="1">
      <c r="A222" s="25" t="str">
        <f t="shared" si="10"/>
        <v/>
      </c>
      <c r="B222" s="16"/>
      <c r="C222" s="22"/>
      <c r="D222" s="22"/>
      <c r="E222" s="6"/>
      <c r="F222" s="7"/>
      <c r="G222" s="17"/>
      <c r="H222" s="17"/>
      <c r="I222" s="15"/>
      <c r="J222" s="15"/>
      <c r="K222" s="15"/>
      <c r="L222" s="12"/>
      <c r="M222" s="18"/>
      <c r="N222" s="19"/>
      <c r="O222" s="20"/>
      <c r="P222" s="15"/>
      <c r="Q222" s="63" t="str">
        <f t="shared" si="15"/>
        <v/>
      </c>
      <c r="R222" s="1" t="str">
        <f t="shared" si="16"/>
        <v/>
      </c>
      <c r="S222" s="1" t="str">
        <f t="shared" si="17"/>
        <v xml:space="preserve">    </v>
      </c>
      <c r="T222" s="1" t="str">
        <f t="shared" si="18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5"/>
        <v/>
      </c>
      <c r="R223" s="1" t="str">
        <f t="shared" si="16"/>
        <v/>
      </c>
      <c r="S223" s="1" t="str">
        <f t="shared" si="17"/>
        <v xml:space="preserve">    </v>
      </c>
      <c r="T223" s="1" t="str">
        <f t="shared" si="18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5"/>
        <v/>
      </c>
      <c r="R224" s="1" t="str">
        <f t="shared" si="16"/>
        <v/>
      </c>
      <c r="S224" s="1" t="str">
        <f t="shared" si="17"/>
        <v xml:space="preserve">    </v>
      </c>
      <c r="T224" s="1" t="str">
        <f t="shared" si="18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5"/>
        <v/>
      </c>
      <c r="R225" s="1" t="str">
        <f t="shared" si="16"/>
        <v/>
      </c>
      <c r="S225" s="1" t="str">
        <f t="shared" si="17"/>
        <v xml:space="preserve">    </v>
      </c>
      <c r="T225" s="1" t="str">
        <f t="shared" si="18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5"/>
        <v/>
      </c>
      <c r="R226" s="1" t="str">
        <f t="shared" si="16"/>
        <v/>
      </c>
      <c r="S226" s="1" t="str">
        <f t="shared" si="17"/>
        <v xml:space="preserve">    </v>
      </c>
      <c r="T226" s="1" t="str">
        <f t="shared" si="18"/>
        <v xml:space="preserve">    </v>
      </c>
    </row>
    <row r="227" spans="1:20" ht="15" customHeight="1">
      <c r="A227" s="25" t="str">
        <f t="shared" si="10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5"/>
        <v/>
      </c>
      <c r="R227" s="1" t="str">
        <f t="shared" si="16"/>
        <v/>
      </c>
      <c r="S227" s="1" t="str">
        <f t="shared" si="17"/>
        <v xml:space="preserve">    </v>
      </c>
      <c r="T227" s="1" t="str">
        <f t="shared" si="18"/>
        <v xml:space="preserve">    </v>
      </c>
    </row>
    <row r="228" spans="1:20" ht="15" customHeight="1">
      <c r="A228" s="25" t="str">
        <f t="shared" si="10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5"/>
        <v/>
      </c>
      <c r="R228" s="1" t="str">
        <f t="shared" si="16"/>
        <v/>
      </c>
      <c r="S228" s="1" t="str">
        <f t="shared" si="17"/>
        <v xml:space="preserve">    </v>
      </c>
      <c r="T228" s="1" t="str">
        <f t="shared" si="18"/>
        <v xml:space="preserve">    </v>
      </c>
    </row>
    <row r="229" spans="1:20" ht="15" customHeight="1">
      <c r="A229" s="25" t="str">
        <f t="shared" si="10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5"/>
        <v/>
      </c>
      <c r="R229" s="1" t="str">
        <f t="shared" si="16"/>
        <v/>
      </c>
      <c r="S229" s="1" t="str">
        <f t="shared" si="17"/>
        <v xml:space="preserve">    </v>
      </c>
      <c r="T229" s="1" t="str">
        <f t="shared" si="18"/>
        <v xml:space="preserve">    </v>
      </c>
    </row>
    <row r="230" spans="1:20" ht="15" customHeight="1">
      <c r="A230" s="25" t="str">
        <f t="shared" si="10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5"/>
        <v/>
      </c>
      <c r="R230" s="1" t="str">
        <f t="shared" si="16"/>
        <v/>
      </c>
      <c r="S230" s="1" t="str">
        <f t="shared" si="17"/>
        <v xml:space="preserve">    </v>
      </c>
      <c r="T230" s="1" t="str">
        <f t="shared" si="18"/>
        <v xml:space="preserve">    </v>
      </c>
    </row>
    <row r="231" spans="1:20" ht="15" customHeight="1">
      <c r="A231" s="25" t="str">
        <f t="shared" si="10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5"/>
        <v/>
      </c>
      <c r="R231" s="1" t="str">
        <f t="shared" si="16"/>
        <v/>
      </c>
      <c r="S231" s="1" t="str">
        <f t="shared" si="17"/>
        <v xml:space="preserve">    </v>
      </c>
      <c r="T231" s="1" t="str">
        <f t="shared" si="18"/>
        <v xml:space="preserve">    </v>
      </c>
    </row>
    <row r="232" spans="1:20" ht="15" customHeight="1">
      <c r="A232" s="25" t="str">
        <f t="shared" si="10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5"/>
        <v/>
      </c>
      <c r="R232" s="1" t="str">
        <f t="shared" si="16"/>
        <v/>
      </c>
      <c r="S232" s="1" t="str">
        <f t="shared" si="17"/>
        <v xml:space="preserve">    </v>
      </c>
      <c r="T232" s="1" t="str">
        <f t="shared" si="18"/>
        <v xml:space="preserve">    </v>
      </c>
    </row>
    <row r="233" spans="1:20" ht="15" customHeight="1">
      <c r="A233" s="25" t="str">
        <f t="shared" si="10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5"/>
        <v/>
      </c>
      <c r="R233" s="1" t="str">
        <f t="shared" si="16"/>
        <v/>
      </c>
      <c r="S233" s="1" t="str">
        <f t="shared" si="17"/>
        <v xml:space="preserve">    </v>
      </c>
      <c r="T233" s="1" t="str">
        <f t="shared" si="18"/>
        <v xml:space="preserve">    </v>
      </c>
    </row>
    <row r="234" spans="1:20" ht="15" customHeight="1">
      <c r="A234" s="25" t="str">
        <f t="shared" si="10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5"/>
        <v/>
      </c>
      <c r="R234" s="1" t="str">
        <f t="shared" si="16"/>
        <v/>
      </c>
      <c r="S234" s="1" t="str">
        <f t="shared" si="17"/>
        <v xml:space="preserve">    </v>
      </c>
      <c r="T234" s="1" t="str">
        <f t="shared" si="18"/>
        <v xml:space="preserve">    </v>
      </c>
    </row>
    <row r="235" spans="1:20" ht="15" customHeight="1">
      <c r="A235" s="25" t="str">
        <f t="shared" si="10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5"/>
        <v/>
      </c>
      <c r="R235" s="1" t="str">
        <f t="shared" si="16"/>
        <v/>
      </c>
      <c r="S235" s="1" t="str">
        <f t="shared" si="17"/>
        <v xml:space="preserve">    </v>
      </c>
      <c r="T235" s="1" t="str">
        <f t="shared" si="18"/>
        <v xml:space="preserve">    </v>
      </c>
    </row>
    <row r="236" spans="1:20" ht="15" customHeight="1">
      <c r="A236" s="25" t="str">
        <f t="shared" si="10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5"/>
        <v/>
      </c>
      <c r="R236" s="1" t="str">
        <f t="shared" si="16"/>
        <v/>
      </c>
      <c r="S236" s="1" t="str">
        <f t="shared" si="17"/>
        <v xml:space="preserve">    </v>
      </c>
      <c r="T236" s="1" t="str">
        <f t="shared" si="18"/>
        <v xml:space="preserve">    </v>
      </c>
    </row>
    <row r="237" spans="1:20" ht="15" customHeight="1">
      <c r="A237" s="25" t="str">
        <f t="shared" si="10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5"/>
        <v/>
      </c>
      <c r="R237" s="1" t="str">
        <f t="shared" si="16"/>
        <v/>
      </c>
      <c r="S237" s="1" t="str">
        <f t="shared" si="17"/>
        <v xml:space="preserve">    </v>
      </c>
      <c r="T237" s="1" t="str">
        <f t="shared" si="18"/>
        <v xml:space="preserve">    </v>
      </c>
    </row>
    <row r="238" spans="1:20" ht="15" customHeight="1">
      <c r="A238" s="25" t="str">
        <f t="shared" si="10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5"/>
        <v/>
      </c>
      <c r="R238" s="1" t="str">
        <f t="shared" si="16"/>
        <v/>
      </c>
      <c r="S238" s="1" t="str">
        <f t="shared" si="17"/>
        <v xml:space="preserve">    </v>
      </c>
      <c r="T238" s="1" t="str">
        <f t="shared" si="18"/>
        <v xml:space="preserve">    </v>
      </c>
    </row>
    <row r="239" spans="1:20" ht="15" customHeight="1">
      <c r="A239" s="25" t="str">
        <f t="shared" si="10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5"/>
        <v/>
      </c>
      <c r="R239" s="1" t="str">
        <f t="shared" si="16"/>
        <v/>
      </c>
      <c r="S239" s="1" t="str">
        <f t="shared" si="17"/>
        <v xml:space="preserve">    </v>
      </c>
      <c r="T239" s="1" t="str">
        <f t="shared" si="18"/>
        <v xml:space="preserve">    </v>
      </c>
    </row>
    <row r="240" spans="1:20" ht="15" customHeight="1">
      <c r="A240" s="25" t="str">
        <f t="shared" si="10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5"/>
        <v/>
      </c>
      <c r="R240" s="1" t="str">
        <f t="shared" si="16"/>
        <v/>
      </c>
      <c r="S240" s="1" t="str">
        <f t="shared" si="17"/>
        <v xml:space="preserve">    </v>
      </c>
      <c r="T240" s="1" t="str">
        <f t="shared" si="18"/>
        <v xml:space="preserve">    </v>
      </c>
    </row>
    <row r="241" spans="1:20" ht="15" customHeight="1">
      <c r="A241" s="25" t="str">
        <f t="shared" si="10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5"/>
        <v/>
      </c>
      <c r="R241" s="1" t="str">
        <f t="shared" si="16"/>
        <v/>
      </c>
      <c r="S241" s="1" t="str">
        <f t="shared" si="17"/>
        <v xml:space="preserve">    </v>
      </c>
      <c r="T241" s="1" t="str">
        <f t="shared" si="18"/>
        <v xml:space="preserve">    </v>
      </c>
    </row>
    <row r="242" spans="1:20" ht="15" customHeight="1">
      <c r="A242" s="25" t="str">
        <f t="shared" si="10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5"/>
        <v/>
      </c>
      <c r="R242" s="1" t="str">
        <f t="shared" si="16"/>
        <v/>
      </c>
      <c r="S242" s="1" t="str">
        <f t="shared" si="17"/>
        <v xml:space="preserve">    </v>
      </c>
      <c r="T242" s="1" t="str">
        <f t="shared" si="18"/>
        <v xml:space="preserve">    </v>
      </c>
    </row>
    <row r="243" spans="1:20" ht="15" customHeight="1">
      <c r="A243" s="25" t="str">
        <f t="shared" si="10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5"/>
        <v/>
      </c>
      <c r="R243" s="1" t="str">
        <f t="shared" si="16"/>
        <v/>
      </c>
      <c r="S243" s="1" t="str">
        <f t="shared" si="17"/>
        <v xml:space="preserve">    </v>
      </c>
      <c r="T243" s="1" t="str">
        <f t="shared" si="18"/>
        <v xml:space="preserve">    </v>
      </c>
    </row>
    <row r="244" spans="1:20" ht="15" customHeight="1">
      <c r="A244" s="25" t="str">
        <f t="shared" si="10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5"/>
        <v/>
      </c>
      <c r="R244" s="1" t="str">
        <f t="shared" si="16"/>
        <v/>
      </c>
      <c r="S244" s="1" t="str">
        <f t="shared" si="17"/>
        <v xml:space="preserve">    </v>
      </c>
      <c r="T244" s="1" t="str">
        <f t="shared" si="18"/>
        <v xml:space="preserve">    </v>
      </c>
    </row>
    <row r="245" spans="1:20" ht="15" customHeight="1">
      <c r="A245" s="25" t="str">
        <f t="shared" si="10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5"/>
        <v/>
      </c>
      <c r="R245" s="1" t="str">
        <f t="shared" si="16"/>
        <v/>
      </c>
      <c r="S245" s="1" t="str">
        <f t="shared" si="17"/>
        <v xml:space="preserve">    </v>
      </c>
      <c r="T245" s="1" t="str">
        <f t="shared" si="18"/>
        <v xml:space="preserve">    </v>
      </c>
    </row>
    <row r="246" spans="1:20" ht="15" customHeight="1">
      <c r="A246" s="25" t="str">
        <f t="shared" si="10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5"/>
        <v/>
      </c>
      <c r="R246" s="1" t="str">
        <f t="shared" ref="R246:R309" si="19">A253</f>
        <v/>
      </c>
      <c r="S246" s="1" t="str">
        <f t="shared" ref="S246:S309" si="20">""&amp;L253&amp;"  "&amp;M253&amp;"  "&amp;N253&amp;""</f>
        <v xml:space="preserve">    </v>
      </c>
      <c r="T246" s="1" t="str">
        <f t="shared" si="18"/>
        <v xml:space="preserve">    </v>
      </c>
    </row>
    <row r="247" spans="1:20" ht="15" customHeight="1">
      <c r="A247" s="25" t="str">
        <f t="shared" si="10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5"/>
        <v/>
      </c>
      <c r="R247" s="1" t="str">
        <f t="shared" si="19"/>
        <v/>
      </c>
      <c r="S247" s="1" t="str">
        <f t="shared" si="20"/>
        <v xml:space="preserve">    </v>
      </c>
      <c r="T247" s="1" t="str">
        <f t="shared" si="18"/>
        <v xml:space="preserve">    </v>
      </c>
    </row>
    <row r="248" spans="1:20" ht="15" customHeight="1">
      <c r="A248" s="25" t="str">
        <f t="shared" si="10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5"/>
        <v/>
      </c>
      <c r="R248" s="1" t="str">
        <f t="shared" si="19"/>
        <v/>
      </c>
      <c r="S248" s="1" t="str">
        <f t="shared" si="20"/>
        <v xml:space="preserve">    </v>
      </c>
      <c r="T248" s="1" t="str">
        <f t="shared" si="18"/>
        <v xml:space="preserve">    </v>
      </c>
    </row>
    <row r="249" spans="1:20" ht="15" customHeight="1">
      <c r="A249" s="25" t="str">
        <f t="shared" si="10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5"/>
        <v/>
      </c>
      <c r="R249" s="1" t="str">
        <f t="shared" si="19"/>
        <v/>
      </c>
      <c r="S249" s="1" t="str">
        <f t="shared" si="20"/>
        <v xml:space="preserve">    </v>
      </c>
      <c r="T249" s="1" t="str">
        <f t="shared" si="18"/>
        <v xml:space="preserve">    </v>
      </c>
    </row>
    <row r="250" spans="1:20" ht="15" customHeight="1">
      <c r="A250" s="25" t="str">
        <f t="shared" si="10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5"/>
        <v/>
      </c>
      <c r="R250" s="1" t="str">
        <f t="shared" si="19"/>
        <v/>
      </c>
      <c r="S250" s="1" t="str">
        <f t="shared" si="20"/>
        <v xml:space="preserve">    </v>
      </c>
      <c r="T250" s="1" t="str">
        <f t="shared" si="18"/>
        <v xml:space="preserve">    </v>
      </c>
    </row>
    <row r="251" spans="1:20" ht="15" customHeight="1">
      <c r="A251" s="25" t="str">
        <f t="shared" si="10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5"/>
        <v/>
      </c>
      <c r="R251" s="1" t="str">
        <f t="shared" si="19"/>
        <v/>
      </c>
      <c r="S251" s="1" t="str">
        <f t="shared" si="20"/>
        <v xml:space="preserve">    </v>
      </c>
      <c r="T251" s="1" t="str">
        <f t="shared" si="18"/>
        <v xml:space="preserve">    </v>
      </c>
    </row>
    <row r="252" spans="1:20" ht="15" customHeight="1">
      <c r="A252" s="25" t="str">
        <f t="shared" si="10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5"/>
        <v/>
      </c>
      <c r="R252" s="1" t="str">
        <f t="shared" si="19"/>
        <v/>
      </c>
      <c r="S252" s="1" t="str">
        <f t="shared" si="20"/>
        <v xml:space="preserve">    </v>
      </c>
      <c r="T252" s="1" t="str">
        <f t="shared" si="18"/>
        <v xml:space="preserve">    </v>
      </c>
    </row>
    <row r="253" spans="1:20" ht="15" customHeight="1">
      <c r="A253" s="25" t="str">
        <f t="shared" si="10"/>
        <v/>
      </c>
      <c r="B253" s="16"/>
      <c r="C253" s="22"/>
      <c r="D253" s="22"/>
      <c r="E253" s="6"/>
      <c r="F253" s="7"/>
      <c r="G253" s="17"/>
      <c r="H253" s="17"/>
      <c r="I253" s="15"/>
      <c r="J253" s="15"/>
      <c r="K253" s="15"/>
      <c r="L253" s="12"/>
      <c r="M253" s="18"/>
      <c r="N253" s="19"/>
      <c r="O253" s="20"/>
      <c r="P253" s="15"/>
      <c r="Q253" s="63" t="str">
        <f t="shared" si="15"/>
        <v/>
      </c>
      <c r="R253" s="1" t="str">
        <f t="shared" si="19"/>
        <v/>
      </c>
      <c r="S253" s="1" t="str">
        <f t="shared" si="20"/>
        <v xml:space="preserve">    </v>
      </c>
      <c r="T253" s="1" t="str">
        <f t="shared" si="18"/>
        <v xml:space="preserve">    </v>
      </c>
    </row>
    <row r="254" spans="1:20" ht="15" customHeight="1">
      <c r="A254" s="25" t="str">
        <f t="shared" si="10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5"/>
        <v/>
      </c>
      <c r="R254" s="1" t="str">
        <f t="shared" si="19"/>
        <v/>
      </c>
      <c r="S254" s="1" t="str">
        <f t="shared" si="20"/>
        <v xml:space="preserve">    </v>
      </c>
      <c r="T254" s="1" t="str">
        <f t="shared" si="18"/>
        <v xml:space="preserve">    </v>
      </c>
    </row>
    <row r="255" spans="1:20" ht="15" customHeight="1">
      <c r="A255" s="25" t="str">
        <f t="shared" si="10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5"/>
        <v/>
      </c>
      <c r="R255" s="1" t="str">
        <f t="shared" si="19"/>
        <v/>
      </c>
      <c r="S255" s="1" t="str">
        <f t="shared" si="20"/>
        <v xml:space="preserve">    </v>
      </c>
      <c r="T255" s="1" t="str">
        <f t="shared" si="18"/>
        <v xml:space="preserve">    </v>
      </c>
    </row>
    <row r="256" spans="1:20" ht="15" customHeight="1">
      <c r="A256" s="25" t="str">
        <f t="shared" si="10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5"/>
        <v/>
      </c>
      <c r="R256" s="1" t="str">
        <f t="shared" si="19"/>
        <v/>
      </c>
      <c r="S256" s="1" t="str">
        <f t="shared" si="20"/>
        <v xml:space="preserve">    </v>
      </c>
      <c r="T256" s="1" t="str">
        <f t="shared" si="18"/>
        <v xml:space="preserve">    </v>
      </c>
    </row>
    <row r="257" spans="1:20" ht="15" customHeight="1">
      <c r="A257" s="25" t="str">
        <f t="shared" si="10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5"/>
        <v/>
      </c>
      <c r="R257" s="1" t="str">
        <f t="shared" si="19"/>
        <v/>
      </c>
      <c r="S257" s="1" t="str">
        <f t="shared" si="20"/>
        <v xml:space="preserve">    </v>
      </c>
      <c r="T257" s="1" t="str">
        <f t="shared" si="18"/>
        <v xml:space="preserve">    </v>
      </c>
    </row>
    <row r="258" spans="1:20" ht="15" customHeight="1">
      <c r="A258" s="25" t="str">
        <f t="shared" si="10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5"/>
        <v/>
      </c>
      <c r="R258" s="1" t="str">
        <f t="shared" si="19"/>
        <v/>
      </c>
      <c r="S258" s="1" t="str">
        <f t="shared" si="20"/>
        <v xml:space="preserve">    </v>
      </c>
      <c r="T258" s="1" t="str">
        <f t="shared" si="18"/>
        <v xml:space="preserve">    </v>
      </c>
    </row>
    <row r="259" spans="1:20" ht="15" customHeight="1">
      <c r="A259" s="25" t="str">
        <f t="shared" si="10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5"/>
        <v/>
      </c>
      <c r="R259" s="1" t="str">
        <f t="shared" si="19"/>
        <v/>
      </c>
      <c r="S259" s="1" t="str">
        <f t="shared" si="20"/>
        <v xml:space="preserve">    </v>
      </c>
      <c r="T259" s="1" t="str">
        <f t="shared" si="18"/>
        <v xml:space="preserve">    </v>
      </c>
    </row>
    <row r="260" spans="1:20" ht="15" customHeight="1">
      <c r="A260" s="25" t="str">
        <f t="shared" si="10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5"/>
        <v/>
      </c>
      <c r="R260" s="1" t="str">
        <f t="shared" si="19"/>
        <v/>
      </c>
      <c r="S260" s="1" t="str">
        <f t="shared" si="20"/>
        <v xml:space="preserve">    </v>
      </c>
      <c r="T260" s="1" t="str">
        <f t="shared" si="18"/>
        <v xml:space="preserve">    </v>
      </c>
    </row>
    <row r="261" spans="1:20" ht="15" customHeight="1">
      <c r="A261" s="25" t="str">
        <f t="shared" si="10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5"/>
        <v/>
      </c>
      <c r="R261" s="1" t="str">
        <f t="shared" si="19"/>
        <v/>
      </c>
      <c r="S261" s="1" t="str">
        <f t="shared" si="20"/>
        <v xml:space="preserve">    </v>
      </c>
      <c r="T261" s="1" t="str">
        <f t="shared" si="18"/>
        <v xml:space="preserve">    </v>
      </c>
    </row>
    <row r="262" spans="1:20" ht="15" customHeight="1">
      <c r="A262" s="25" t="str">
        <f t="shared" si="10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5"/>
        <v/>
      </c>
      <c r="R262" s="1" t="str">
        <f t="shared" si="19"/>
        <v/>
      </c>
      <c r="S262" s="1" t="str">
        <f t="shared" si="20"/>
        <v xml:space="preserve">    </v>
      </c>
      <c r="T262" s="1" t="str">
        <f t="shared" si="18"/>
        <v xml:space="preserve">    </v>
      </c>
    </row>
    <row r="263" spans="1:20" ht="15" customHeight="1">
      <c r="A263" s="25" t="str">
        <f t="shared" si="10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2" si="21">IF(P263="","",VLOOKUP(P263,$Z$7:$AA$68,2,FALSE))</f>
        <v/>
      </c>
      <c r="R263" s="1" t="str">
        <f t="shared" si="19"/>
        <v/>
      </c>
      <c r="S263" s="1" t="str">
        <f t="shared" si="20"/>
        <v xml:space="preserve">    </v>
      </c>
      <c r="T263" s="1" t="str">
        <f t="shared" si="18"/>
        <v xml:space="preserve">    </v>
      </c>
    </row>
    <row r="264" spans="1:20" ht="15" customHeight="1">
      <c r="A264" s="25" t="str">
        <f t="shared" si="1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21"/>
        <v/>
      </c>
      <c r="R264" s="1" t="str">
        <f t="shared" si="19"/>
        <v/>
      </c>
      <c r="S264" s="1" t="str">
        <f t="shared" si="20"/>
        <v xml:space="preserve">    </v>
      </c>
      <c r="T264" s="1" t="str">
        <f t="shared" si="18"/>
        <v xml:space="preserve">    </v>
      </c>
    </row>
    <row r="265" spans="1:20" ht="15" customHeight="1">
      <c r="A265" s="25" t="str">
        <f t="shared" si="1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21"/>
        <v/>
      </c>
      <c r="R265" s="1" t="str">
        <f t="shared" si="19"/>
        <v/>
      </c>
      <c r="S265" s="1" t="str">
        <f t="shared" si="20"/>
        <v xml:space="preserve">    </v>
      </c>
      <c r="T265" s="1" t="str">
        <f t="shared" si="18"/>
        <v xml:space="preserve">    </v>
      </c>
    </row>
    <row r="266" spans="1:20" ht="15" customHeight="1">
      <c r="A266" s="25" t="str">
        <f t="shared" si="1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21"/>
        <v/>
      </c>
      <c r="R266" s="1" t="str">
        <f t="shared" si="19"/>
        <v/>
      </c>
      <c r="S266" s="1" t="str">
        <f t="shared" si="20"/>
        <v xml:space="preserve">    </v>
      </c>
      <c r="T266" s="1" t="str">
        <f t="shared" ref="T266:T328" si="22">S266</f>
        <v xml:space="preserve">    </v>
      </c>
    </row>
    <row r="267" spans="1:20" ht="15" customHeight="1">
      <c r="A267" s="25" t="str">
        <f t="shared" si="1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21"/>
        <v/>
      </c>
      <c r="R267" s="1" t="str">
        <f t="shared" si="19"/>
        <v/>
      </c>
      <c r="S267" s="1" t="str">
        <f t="shared" si="20"/>
        <v xml:space="preserve">    </v>
      </c>
      <c r="T267" s="1" t="str">
        <f t="shared" si="22"/>
        <v xml:space="preserve">    </v>
      </c>
    </row>
    <row r="268" spans="1:20" ht="15" customHeight="1">
      <c r="A268" s="25" t="str">
        <f t="shared" si="1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21"/>
        <v/>
      </c>
      <c r="R268" s="1" t="str">
        <f t="shared" si="19"/>
        <v/>
      </c>
      <c r="S268" s="1" t="str">
        <f t="shared" si="20"/>
        <v xml:space="preserve">    </v>
      </c>
      <c r="T268" s="1" t="str">
        <f t="shared" si="22"/>
        <v xml:space="preserve">    </v>
      </c>
    </row>
    <row r="269" spans="1:20" ht="15" customHeight="1">
      <c r="A269" s="25" t="str">
        <f t="shared" si="1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6"/>
      <c r="Q269" s="63" t="str">
        <f t="shared" si="21"/>
        <v/>
      </c>
      <c r="R269" s="1" t="str">
        <f t="shared" si="19"/>
        <v/>
      </c>
      <c r="S269" s="1" t="str">
        <f t="shared" si="20"/>
        <v xml:space="preserve">    </v>
      </c>
      <c r="T269" s="1" t="str">
        <f t="shared" si="22"/>
        <v xml:space="preserve">    </v>
      </c>
    </row>
    <row r="270" spans="1:20" ht="15" customHeight="1">
      <c r="A270" s="25" t="str">
        <f t="shared" si="1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21"/>
        <v/>
      </c>
      <c r="R270" s="1" t="str">
        <f t="shared" si="19"/>
        <v/>
      </c>
      <c r="S270" s="1" t="str">
        <f t="shared" si="20"/>
        <v xml:space="preserve">    </v>
      </c>
      <c r="T270" s="1" t="str">
        <f t="shared" si="22"/>
        <v xml:space="preserve">    </v>
      </c>
    </row>
    <row r="271" spans="1:20" ht="15" customHeight="1">
      <c r="A271" s="25" t="str">
        <f t="shared" si="1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21"/>
        <v/>
      </c>
      <c r="R271" s="1" t="str">
        <f t="shared" si="19"/>
        <v/>
      </c>
      <c r="S271" s="1" t="str">
        <f t="shared" si="20"/>
        <v xml:space="preserve">    </v>
      </c>
      <c r="T271" s="1" t="str">
        <f t="shared" si="22"/>
        <v xml:space="preserve">    </v>
      </c>
    </row>
    <row r="272" spans="1:20" ht="15" customHeight="1">
      <c r="A272" s="25" t="str">
        <f t="shared" si="1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21"/>
        <v/>
      </c>
      <c r="R272" s="1" t="str">
        <f t="shared" si="19"/>
        <v/>
      </c>
      <c r="S272" s="1" t="str">
        <f t="shared" si="20"/>
        <v xml:space="preserve">    </v>
      </c>
      <c r="T272" s="1" t="str">
        <f t="shared" si="22"/>
        <v xml:space="preserve">    </v>
      </c>
    </row>
    <row r="273" spans="1:20" ht="15" customHeight="1">
      <c r="A273" s="25" t="str">
        <f t="shared" si="1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21"/>
        <v/>
      </c>
      <c r="R273" s="1" t="str">
        <f t="shared" si="19"/>
        <v/>
      </c>
      <c r="S273" s="1" t="str">
        <f t="shared" si="20"/>
        <v xml:space="preserve">    </v>
      </c>
      <c r="T273" s="1" t="str">
        <f t="shared" si="22"/>
        <v xml:space="preserve">    </v>
      </c>
    </row>
    <row r="274" spans="1:20" ht="15" customHeight="1">
      <c r="A274" s="25" t="str">
        <f t="shared" si="1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6"/>
      <c r="Q274" s="63" t="str">
        <f t="shared" si="21"/>
        <v/>
      </c>
      <c r="R274" s="1" t="str">
        <f t="shared" si="19"/>
        <v/>
      </c>
      <c r="S274" s="1" t="str">
        <f t="shared" si="20"/>
        <v xml:space="preserve">    </v>
      </c>
      <c r="T274" s="1" t="str">
        <f t="shared" si="22"/>
        <v xml:space="preserve">    </v>
      </c>
    </row>
    <row r="275" spans="1:20" ht="15" customHeight="1">
      <c r="A275" s="25" t="str">
        <f t="shared" si="1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21"/>
        <v/>
      </c>
      <c r="R275" s="1" t="str">
        <f t="shared" si="19"/>
        <v/>
      </c>
      <c r="S275" s="1" t="str">
        <f t="shared" si="20"/>
        <v xml:space="preserve">    </v>
      </c>
      <c r="T275" s="1" t="str">
        <f t="shared" si="22"/>
        <v xml:space="preserve">    </v>
      </c>
    </row>
    <row r="276" spans="1:20" ht="15" customHeight="1">
      <c r="A276" s="25" t="str">
        <f t="shared" si="10"/>
        <v/>
      </c>
      <c r="B276" s="16"/>
      <c r="C276" s="22"/>
      <c r="D276" s="22"/>
      <c r="E276" s="6"/>
      <c r="F276" s="7"/>
      <c r="G276" s="17"/>
      <c r="H276" s="17"/>
      <c r="I276" s="15"/>
      <c r="J276" s="15"/>
      <c r="K276" s="15"/>
      <c r="L276" s="12"/>
      <c r="M276" s="18"/>
      <c r="N276" s="19"/>
      <c r="O276" s="20"/>
      <c r="P276" s="15"/>
      <c r="Q276" s="63" t="str">
        <f t="shared" si="21"/>
        <v/>
      </c>
      <c r="R276" s="1" t="str">
        <f t="shared" si="19"/>
        <v/>
      </c>
      <c r="S276" s="1" t="str">
        <f t="shared" si="20"/>
        <v xml:space="preserve">    </v>
      </c>
      <c r="T276" s="1" t="str">
        <f t="shared" si="22"/>
        <v xml:space="preserve">    </v>
      </c>
    </row>
    <row r="277" spans="1:20" ht="15" customHeight="1">
      <c r="A277" s="25" t="str">
        <f t="shared" si="1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21"/>
        <v/>
      </c>
      <c r="R277" s="1" t="str">
        <f t="shared" si="19"/>
        <v/>
      </c>
      <c r="S277" s="1" t="str">
        <f t="shared" si="20"/>
        <v xml:space="preserve">    </v>
      </c>
      <c r="T277" s="1" t="str">
        <f t="shared" si="22"/>
        <v xml:space="preserve">    </v>
      </c>
    </row>
    <row r="278" spans="1:20" ht="15" customHeight="1">
      <c r="A278" s="25" t="str">
        <f t="shared" si="1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21"/>
        <v/>
      </c>
      <c r="R278" s="1" t="str">
        <f t="shared" si="19"/>
        <v/>
      </c>
      <c r="S278" s="1" t="str">
        <f t="shared" si="20"/>
        <v xml:space="preserve">    </v>
      </c>
      <c r="T278" s="1" t="str">
        <f t="shared" si="22"/>
        <v xml:space="preserve">    </v>
      </c>
    </row>
    <row r="279" spans="1:20" ht="15" customHeight="1">
      <c r="A279" s="25" t="str">
        <f t="shared" si="1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21"/>
        <v/>
      </c>
      <c r="R279" s="1" t="str">
        <f t="shared" si="19"/>
        <v/>
      </c>
      <c r="S279" s="1" t="str">
        <f t="shared" si="20"/>
        <v xml:space="preserve">    </v>
      </c>
      <c r="T279" s="1" t="str">
        <f t="shared" si="22"/>
        <v xml:space="preserve">    </v>
      </c>
    </row>
    <row r="280" spans="1:20" ht="15" customHeight="1">
      <c r="A280" s="25" t="str">
        <f t="shared" si="1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21"/>
        <v/>
      </c>
      <c r="R280" s="1" t="str">
        <f t="shared" si="19"/>
        <v/>
      </c>
      <c r="S280" s="1" t="str">
        <f t="shared" si="20"/>
        <v xml:space="preserve">    </v>
      </c>
      <c r="T280" s="1" t="str">
        <f t="shared" si="22"/>
        <v xml:space="preserve">    </v>
      </c>
    </row>
    <row r="281" spans="1:20" ht="15" customHeight="1">
      <c r="A281" s="25" t="str">
        <f t="shared" si="1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21"/>
        <v/>
      </c>
      <c r="R281" s="1" t="str">
        <f t="shared" si="19"/>
        <v/>
      </c>
      <c r="S281" s="1" t="str">
        <f t="shared" si="20"/>
        <v xml:space="preserve">    </v>
      </c>
      <c r="T281" s="1" t="str">
        <f t="shared" si="22"/>
        <v xml:space="preserve">    </v>
      </c>
    </row>
    <row r="282" spans="1:20" ht="15" customHeight="1">
      <c r="A282" s="25" t="str">
        <f t="shared" si="1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21"/>
        <v/>
      </c>
      <c r="R282" s="1" t="str">
        <f t="shared" si="19"/>
        <v/>
      </c>
      <c r="S282" s="1" t="str">
        <f t="shared" si="20"/>
        <v xml:space="preserve">    </v>
      </c>
      <c r="T282" s="1" t="str">
        <f t="shared" si="22"/>
        <v xml:space="preserve">    </v>
      </c>
    </row>
    <row r="283" spans="1:20" ht="15" customHeight="1">
      <c r="A283" s="25" t="str">
        <f t="shared" si="1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21"/>
        <v/>
      </c>
      <c r="R283" s="1" t="str">
        <f t="shared" si="19"/>
        <v/>
      </c>
      <c r="S283" s="1" t="str">
        <f t="shared" si="20"/>
        <v xml:space="preserve">    </v>
      </c>
      <c r="T283" s="1" t="str">
        <f t="shared" si="22"/>
        <v xml:space="preserve">    </v>
      </c>
    </row>
    <row r="284" spans="1:20" ht="15" customHeight="1">
      <c r="A284" s="25" t="str">
        <f t="shared" si="10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21"/>
        <v/>
      </c>
      <c r="R284" s="1" t="str">
        <f t="shared" si="19"/>
        <v/>
      </c>
      <c r="S284" s="1" t="str">
        <f t="shared" si="20"/>
        <v xml:space="preserve">    </v>
      </c>
      <c r="T284" s="1" t="str">
        <f t="shared" si="22"/>
        <v xml:space="preserve">    </v>
      </c>
    </row>
    <row r="285" spans="1:20" ht="15" customHeight="1">
      <c r="A285" s="25" t="str">
        <f t="shared" si="1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21"/>
        <v/>
      </c>
      <c r="R285" s="1" t="str">
        <f t="shared" si="19"/>
        <v/>
      </c>
      <c r="S285" s="1" t="str">
        <f t="shared" si="20"/>
        <v xml:space="preserve">    </v>
      </c>
      <c r="T285" s="1" t="str">
        <f t="shared" si="22"/>
        <v xml:space="preserve">    </v>
      </c>
    </row>
    <row r="286" spans="1:20" ht="15" customHeight="1">
      <c r="A286" s="25" t="str">
        <f t="shared" si="1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21"/>
        <v/>
      </c>
      <c r="R286" s="1" t="str">
        <f t="shared" si="19"/>
        <v/>
      </c>
      <c r="S286" s="1" t="str">
        <f t="shared" si="20"/>
        <v xml:space="preserve">    </v>
      </c>
      <c r="T286" s="1" t="str">
        <f t="shared" si="22"/>
        <v xml:space="preserve">    </v>
      </c>
    </row>
    <row r="287" spans="1:20" ht="15" customHeight="1">
      <c r="A287" s="25" t="str">
        <f t="shared" si="1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21"/>
        <v/>
      </c>
      <c r="R287" s="1" t="str">
        <f t="shared" si="19"/>
        <v/>
      </c>
      <c r="S287" s="1" t="str">
        <f t="shared" si="20"/>
        <v xml:space="preserve">    </v>
      </c>
      <c r="T287" s="1" t="str">
        <f t="shared" si="22"/>
        <v xml:space="preserve">    </v>
      </c>
    </row>
    <row r="288" spans="1:20" ht="15" customHeight="1">
      <c r="A288" s="25" t="str">
        <f t="shared" si="1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21"/>
        <v/>
      </c>
      <c r="R288" s="1" t="str">
        <f t="shared" si="19"/>
        <v/>
      </c>
      <c r="S288" s="1" t="str">
        <f t="shared" si="20"/>
        <v xml:space="preserve">    </v>
      </c>
      <c r="T288" s="1" t="str">
        <f t="shared" si="22"/>
        <v xml:space="preserve">    </v>
      </c>
    </row>
    <row r="289" spans="1:20" ht="15" customHeight="1">
      <c r="A289" s="25" t="str">
        <f t="shared" si="1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21"/>
        <v/>
      </c>
      <c r="R289" s="1" t="str">
        <f t="shared" si="19"/>
        <v/>
      </c>
      <c r="S289" s="1" t="str">
        <f t="shared" si="20"/>
        <v xml:space="preserve">    </v>
      </c>
      <c r="T289" s="1" t="str">
        <f t="shared" si="22"/>
        <v xml:space="preserve">    </v>
      </c>
    </row>
    <row r="290" spans="1:20" ht="15" customHeight="1">
      <c r="A290" s="25" t="str">
        <f t="shared" si="1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21"/>
        <v/>
      </c>
      <c r="R290" s="1" t="str">
        <f t="shared" si="19"/>
        <v/>
      </c>
      <c r="S290" s="1" t="str">
        <f t="shared" si="20"/>
        <v xml:space="preserve">    </v>
      </c>
      <c r="T290" s="1" t="str">
        <f t="shared" si="22"/>
        <v xml:space="preserve">    </v>
      </c>
    </row>
    <row r="291" spans="1:20" ht="15" customHeight="1">
      <c r="A291" s="25" t="str">
        <f t="shared" si="1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21"/>
        <v/>
      </c>
      <c r="R291" s="1" t="str">
        <f t="shared" si="19"/>
        <v/>
      </c>
      <c r="S291" s="1" t="str">
        <f t="shared" si="20"/>
        <v xml:space="preserve">    </v>
      </c>
      <c r="T291" s="1" t="str">
        <f t="shared" si="22"/>
        <v xml:space="preserve">    </v>
      </c>
    </row>
    <row r="292" spans="1:20" ht="15" customHeight="1">
      <c r="A292" s="25" t="str">
        <f t="shared" si="1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21"/>
        <v/>
      </c>
      <c r="R292" s="1" t="str">
        <f t="shared" si="19"/>
        <v/>
      </c>
      <c r="S292" s="1" t="str">
        <f t="shared" si="20"/>
        <v xml:space="preserve">    </v>
      </c>
      <c r="T292" s="1" t="str">
        <f t="shared" si="22"/>
        <v xml:space="preserve">    </v>
      </c>
    </row>
    <row r="293" spans="1:20" ht="15" customHeight="1">
      <c r="A293" s="25" t="str">
        <f t="shared" si="1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21"/>
        <v/>
      </c>
      <c r="R293" s="1" t="str">
        <f t="shared" si="19"/>
        <v/>
      </c>
      <c r="S293" s="1" t="str">
        <f t="shared" si="20"/>
        <v xml:space="preserve">    </v>
      </c>
      <c r="T293" s="1" t="str">
        <f t="shared" si="22"/>
        <v xml:space="preserve">    </v>
      </c>
    </row>
    <row r="294" spans="1:20" ht="15" customHeight="1">
      <c r="A294" s="25" t="str">
        <f t="shared" si="1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21"/>
        <v/>
      </c>
      <c r="R294" s="1" t="str">
        <f t="shared" si="19"/>
        <v/>
      </c>
      <c r="S294" s="1" t="str">
        <f t="shared" si="20"/>
        <v xml:space="preserve">    </v>
      </c>
      <c r="T294" s="1" t="str">
        <f t="shared" si="22"/>
        <v xml:space="preserve">    </v>
      </c>
    </row>
    <row r="295" spans="1:20" ht="15" customHeight="1">
      <c r="A295" s="25" t="str">
        <f t="shared" si="1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21"/>
        <v/>
      </c>
      <c r="R295" s="1" t="str">
        <f t="shared" si="19"/>
        <v/>
      </c>
      <c r="S295" s="1" t="str">
        <f t="shared" si="20"/>
        <v xml:space="preserve">    </v>
      </c>
      <c r="T295" s="1" t="str">
        <f t="shared" si="22"/>
        <v xml:space="preserve">    </v>
      </c>
    </row>
    <row r="296" spans="1:20" ht="15" customHeight="1">
      <c r="A296" s="25" t="str">
        <f t="shared" si="1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21"/>
        <v/>
      </c>
      <c r="R296" s="1" t="str">
        <f t="shared" si="19"/>
        <v/>
      </c>
      <c r="S296" s="1" t="str">
        <f t="shared" si="20"/>
        <v xml:space="preserve">    </v>
      </c>
      <c r="T296" s="1" t="str">
        <f t="shared" si="22"/>
        <v xml:space="preserve">    </v>
      </c>
    </row>
    <row r="297" spans="1:20" ht="15" customHeight="1">
      <c r="A297" s="25" t="str">
        <f t="shared" si="1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21"/>
        <v/>
      </c>
      <c r="R297" s="1" t="str">
        <f t="shared" si="19"/>
        <v/>
      </c>
      <c r="S297" s="1" t="str">
        <f t="shared" si="20"/>
        <v xml:space="preserve">    </v>
      </c>
      <c r="T297" s="1" t="str">
        <f t="shared" si="22"/>
        <v xml:space="preserve">    </v>
      </c>
    </row>
    <row r="298" spans="1:20" ht="15" customHeight="1">
      <c r="A298" s="25" t="str">
        <f t="shared" si="1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21"/>
        <v/>
      </c>
      <c r="R298" s="1" t="str">
        <f t="shared" si="19"/>
        <v/>
      </c>
      <c r="S298" s="1" t="str">
        <f t="shared" si="20"/>
        <v xml:space="preserve">    </v>
      </c>
      <c r="T298" s="1" t="str">
        <f t="shared" si="22"/>
        <v xml:space="preserve">    </v>
      </c>
    </row>
    <row r="299" spans="1:20" ht="15" customHeight="1">
      <c r="A299" s="25" t="str">
        <f t="shared" si="1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21"/>
        <v/>
      </c>
      <c r="R299" s="1" t="str">
        <f t="shared" si="19"/>
        <v/>
      </c>
      <c r="S299" s="1" t="str">
        <f t="shared" si="20"/>
        <v xml:space="preserve">    </v>
      </c>
      <c r="T299" s="1" t="str">
        <f t="shared" si="22"/>
        <v xml:space="preserve">    </v>
      </c>
    </row>
    <row r="300" spans="1:20" ht="15" customHeight="1">
      <c r="A300" s="25" t="str">
        <f t="shared" si="1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21"/>
        <v/>
      </c>
      <c r="R300" s="1" t="str">
        <f t="shared" si="19"/>
        <v/>
      </c>
      <c r="S300" s="1" t="str">
        <f t="shared" si="20"/>
        <v xml:space="preserve">    </v>
      </c>
      <c r="T300" s="1" t="str">
        <f t="shared" si="22"/>
        <v xml:space="preserve">    </v>
      </c>
    </row>
    <row r="301" spans="1:20" ht="15" customHeight="1">
      <c r="A301" s="25" t="str">
        <f t="shared" si="1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21"/>
        <v/>
      </c>
      <c r="R301" s="1" t="str">
        <f t="shared" si="19"/>
        <v/>
      </c>
      <c r="S301" s="1" t="str">
        <f t="shared" si="20"/>
        <v xml:space="preserve">    </v>
      </c>
      <c r="T301" s="1" t="str">
        <f t="shared" si="22"/>
        <v xml:space="preserve">    </v>
      </c>
    </row>
    <row r="302" spans="1:20" ht="15" customHeight="1">
      <c r="A302" s="25" t="str">
        <f t="shared" si="1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21"/>
        <v/>
      </c>
      <c r="R302" s="1" t="str">
        <f t="shared" si="19"/>
        <v/>
      </c>
      <c r="S302" s="1" t="str">
        <f t="shared" si="20"/>
        <v xml:space="preserve">    </v>
      </c>
      <c r="T302" s="1" t="str">
        <f t="shared" si="22"/>
        <v xml:space="preserve">    </v>
      </c>
    </row>
    <row r="303" spans="1:20" ht="15" customHeight="1">
      <c r="A303" s="25" t="str">
        <f t="shared" si="1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21"/>
        <v/>
      </c>
      <c r="R303" s="1" t="str">
        <f t="shared" si="19"/>
        <v/>
      </c>
      <c r="S303" s="1" t="str">
        <f t="shared" si="20"/>
        <v xml:space="preserve">    </v>
      </c>
      <c r="T303" s="1" t="str">
        <f t="shared" si="22"/>
        <v xml:space="preserve">    </v>
      </c>
    </row>
    <row r="304" spans="1:20" ht="15" customHeight="1">
      <c r="A304" s="25" t="str">
        <f t="shared" si="1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21"/>
        <v/>
      </c>
      <c r="R304" s="1" t="str">
        <f t="shared" si="19"/>
        <v/>
      </c>
      <c r="S304" s="1" t="str">
        <f t="shared" si="20"/>
        <v xml:space="preserve">    </v>
      </c>
      <c r="T304" s="1" t="str">
        <f t="shared" si="22"/>
        <v xml:space="preserve">    </v>
      </c>
    </row>
    <row r="305" spans="1:20" ht="15" customHeight="1">
      <c r="A305" s="25" t="str">
        <f t="shared" si="1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21"/>
        <v/>
      </c>
      <c r="R305" s="1" t="str">
        <f t="shared" si="19"/>
        <v/>
      </c>
      <c r="S305" s="1" t="str">
        <f t="shared" si="20"/>
        <v xml:space="preserve">    </v>
      </c>
      <c r="T305" s="1" t="str">
        <f t="shared" si="22"/>
        <v xml:space="preserve">    </v>
      </c>
    </row>
    <row r="306" spans="1:20" ht="15" customHeight="1">
      <c r="A306" s="25" t="str">
        <f t="shared" si="1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21"/>
        <v/>
      </c>
      <c r="R306" s="1" t="str">
        <f t="shared" si="19"/>
        <v/>
      </c>
      <c r="S306" s="1" t="str">
        <f t="shared" si="20"/>
        <v xml:space="preserve">    </v>
      </c>
      <c r="T306" s="1" t="str">
        <f t="shared" si="22"/>
        <v xml:space="preserve">    </v>
      </c>
    </row>
    <row r="307" spans="1:20" ht="15" customHeight="1">
      <c r="A307" s="25" t="str">
        <f t="shared" si="10"/>
        <v/>
      </c>
      <c r="B307" s="16"/>
      <c r="C307" s="22"/>
      <c r="D307" s="22"/>
      <c r="E307" s="6"/>
      <c r="F307" s="7"/>
      <c r="G307" s="17"/>
      <c r="H307" s="17"/>
      <c r="I307" s="15"/>
      <c r="J307" s="15"/>
      <c r="K307" s="15"/>
      <c r="L307" s="12"/>
      <c r="M307" s="18"/>
      <c r="N307" s="19"/>
      <c r="O307" s="20"/>
      <c r="P307" s="15"/>
      <c r="Q307" s="63" t="str">
        <f t="shared" si="21"/>
        <v/>
      </c>
      <c r="R307" s="1" t="str">
        <f t="shared" si="19"/>
        <v/>
      </c>
      <c r="S307" s="1" t="str">
        <f t="shared" si="20"/>
        <v xml:space="preserve">    </v>
      </c>
      <c r="T307" s="1" t="str">
        <f t="shared" si="22"/>
        <v xml:space="preserve">    </v>
      </c>
    </row>
    <row r="308" spans="1:20" ht="15" customHeight="1">
      <c r="A308" s="25" t="str">
        <f t="shared" si="1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21"/>
        <v/>
      </c>
      <c r="R308" s="1" t="str">
        <f t="shared" si="19"/>
        <v/>
      </c>
      <c r="S308" s="1" t="str">
        <f t="shared" si="20"/>
        <v xml:space="preserve">    </v>
      </c>
      <c r="T308" s="1" t="str">
        <f t="shared" si="22"/>
        <v xml:space="preserve">    </v>
      </c>
    </row>
    <row r="309" spans="1:20" ht="15" customHeight="1">
      <c r="A309" s="25" t="str">
        <f t="shared" si="1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21"/>
        <v/>
      </c>
      <c r="R309" s="1" t="str">
        <f t="shared" si="19"/>
        <v/>
      </c>
      <c r="S309" s="1" t="str">
        <f t="shared" si="20"/>
        <v xml:space="preserve">    </v>
      </c>
      <c r="T309" s="1" t="str">
        <f t="shared" si="22"/>
        <v xml:space="preserve">    </v>
      </c>
    </row>
    <row r="310" spans="1:20" ht="15" customHeight="1">
      <c r="A310" s="25" t="str">
        <f t="shared" si="1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21"/>
        <v/>
      </c>
      <c r="R310" s="1" t="str">
        <f t="shared" ref="R310:R369" si="23">A317</f>
        <v/>
      </c>
      <c r="S310" s="1" t="str">
        <f t="shared" ref="S310:S369" si="24">""&amp;L317&amp;"  "&amp;M317&amp;"  "&amp;N317&amp;""</f>
        <v xml:space="preserve">    </v>
      </c>
      <c r="T310" s="1" t="str">
        <f t="shared" si="22"/>
        <v xml:space="preserve">    </v>
      </c>
    </row>
    <row r="311" spans="1:20" ht="15" customHeight="1">
      <c r="A311" s="25" t="str">
        <f t="shared" si="1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21"/>
        <v/>
      </c>
      <c r="R311" s="1" t="str">
        <f t="shared" si="23"/>
        <v/>
      </c>
      <c r="S311" s="1" t="str">
        <f t="shared" si="24"/>
        <v xml:space="preserve">    </v>
      </c>
      <c r="T311" s="1" t="str">
        <f t="shared" si="22"/>
        <v xml:space="preserve">    </v>
      </c>
    </row>
    <row r="312" spans="1:20" ht="15" customHeight="1">
      <c r="A312" s="25" t="str">
        <f t="shared" si="1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21"/>
        <v/>
      </c>
      <c r="R312" s="1" t="str">
        <f t="shared" si="23"/>
        <v/>
      </c>
      <c r="S312" s="1" t="str">
        <f t="shared" si="24"/>
        <v xml:space="preserve">    </v>
      </c>
      <c r="T312" s="1" t="str">
        <f t="shared" si="22"/>
        <v xml:space="preserve">    </v>
      </c>
    </row>
    <row r="313" spans="1:20" ht="15" customHeight="1">
      <c r="A313" s="25" t="str">
        <f t="shared" si="1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21"/>
        <v/>
      </c>
      <c r="R313" s="1" t="str">
        <f t="shared" si="23"/>
        <v/>
      </c>
      <c r="S313" s="1" t="str">
        <f t="shared" si="24"/>
        <v xml:space="preserve">    </v>
      </c>
      <c r="T313" s="1" t="str">
        <f t="shared" si="22"/>
        <v xml:space="preserve">    </v>
      </c>
    </row>
    <row r="314" spans="1:20" ht="15" customHeight="1">
      <c r="A314" s="25" t="str">
        <f t="shared" si="1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21"/>
        <v/>
      </c>
      <c r="R314" s="1" t="str">
        <f t="shared" si="23"/>
        <v/>
      </c>
      <c r="S314" s="1" t="str">
        <f t="shared" si="24"/>
        <v xml:space="preserve">    </v>
      </c>
      <c r="T314" s="1" t="str">
        <f t="shared" si="22"/>
        <v xml:space="preserve">    </v>
      </c>
    </row>
    <row r="315" spans="1:20" ht="15" customHeight="1">
      <c r="A315" s="25" t="str">
        <f t="shared" si="10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21"/>
        <v/>
      </c>
      <c r="R315" s="1" t="str">
        <f t="shared" si="23"/>
        <v/>
      </c>
      <c r="S315" s="1" t="str">
        <f t="shared" si="24"/>
        <v xml:space="preserve">    </v>
      </c>
      <c r="T315" s="1" t="str">
        <f t="shared" si="22"/>
        <v xml:space="preserve">    </v>
      </c>
    </row>
    <row r="316" spans="1:20" ht="15" customHeight="1">
      <c r="A316" s="25" t="str">
        <f t="shared" si="1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21"/>
        <v/>
      </c>
      <c r="R316" s="1" t="str">
        <f t="shared" si="23"/>
        <v/>
      </c>
      <c r="S316" s="1" t="str">
        <f t="shared" si="24"/>
        <v xml:space="preserve">    </v>
      </c>
      <c r="T316" s="1" t="str">
        <f t="shared" si="22"/>
        <v xml:space="preserve">    </v>
      </c>
    </row>
    <row r="317" spans="1:20" ht="15" customHeight="1">
      <c r="A317" s="25" t="str">
        <f t="shared" si="1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21"/>
        <v/>
      </c>
      <c r="R317" s="1" t="str">
        <f t="shared" si="23"/>
        <v/>
      </c>
      <c r="S317" s="1" t="str">
        <f t="shared" si="24"/>
        <v xml:space="preserve">    </v>
      </c>
      <c r="T317" s="1" t="str">
        <f t="shared" si="22"/>
        <v xml:space="preserve">    </v>
      </c>
    </row>
    <row r="318" spans="1:20" ht="15" customHeight="1">
      <c r="A318" s="25" t="str">
        <f t="shared" si="1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21"/>
        <v/>
      </c>
      <c r="R318" s="1" t="str">
        <f t="shared" si="23"/>
        <v/>
      </c>
      <c r="S318" s="1" t="str">
        <f t="shared" si="24"/>
        <v xml:space="preserve">    </v>
      </c>
      <c r="T318" s="1" t="str">
        <f t="shared" si="22"/>
        <v xml:space="preserve">    </v>
      </c>
    </row>
    <row r="319" spans="1:20" ht="15" customHeight="1">
      <c r="A319" s="25" t="str">
        <f t="shared" si="1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21"/>
        <v/>
      </c>
      <c r="R319" s="1" t="str">
        <f t="shared" si="23"/>
        <v/>
      </c>
      <c r="S319" s="1" t="str">
        <f t="shared" si="24"/>
        <v xml:space="preserve">    </v>
      </c>
      <c r="T319" s="1" t="str">
        <f t="shared" si="22"/>
        <v xml:space="preserve">    </v>
      </c>
    </row>
    <row r="320" spans="1:20" ht="15" customHeight="1">
      <c r="A320" s="25" t="str">
        <f t="shared" si="1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21"/>
        <v/>
      </c>
      <c r="R320" s="1" t="str">
        <f t="shared" si="23"/>
        <v/>
      </c>
      <c r="S320" s="1" t="str">
        <f t="shared" si="24"/>
        <v xml:space="preserve">    </v>
      </c>
      <c r="T320" s="1" t="str">
        <f t="shared" si="22"/>
        <v xml:space="preserve">    </v>
      </c>
    </row>
    <row r="321" spans="1:20" ht="15" customHeight="1">
      <c r="A321" s="25" t="str">
        <f t="shared" si="1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21"/>
        <v/>
      </c>
      <c r="R321" s="1" t="str">
        <f t="shared" si="23"/>
        <v/>
      </c>
      <c r="S321" s="1" t="str">
        <f t="shared" si="24"/>
        <v xml:space="preserve">    </v>
      </c>
      <c r="T321" s="1" t="str">
        <f t="shared" si="22"/>
        <v xml:space="preserve">    </v>
      </c>
    </row>
    <row r="322" spans="1:20" ht="15" customHeight="1">
      <c r="A322" s="25" t="str">
        <f t="shared" si="1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21"/>
        <v/>
      </c>
      <c r="R322" s="1" t="str">
        <f t="shared" si="23"/>
        <v/>
      </c>
      <c r="S322" s="1" t="str">
        <f t="shared" si="24"/>
        <v xml:space="preserve">    </v>
      </c>
      <c r="T322" s="1" t="str">
        <f t="shared" si="22"/>
        <v xml:space="preserve">    </v>
      </c>
    </row>
    <row r="323" spans="1:20" ht="15" customHeight="1">
      <c r="A323" s="25" t="str">
        <f t="shared" si="1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/>
      <c r="R323" s="1" t="str">
        <f t="shared" si="23"/>
        <v/>
      </c>
      <c r="S323" s="1" t="str">
        <f t="shared" si="24"/>
        <v xml:space="preserve">    </v>
      </c>
      <c r="T323" s="1" t="str">
        <f t="shared" si="22"/>
        <v xml:space="preserve">    </v>
      </c>
    </row>
    <row r="324" spans="1:20" ht="15" customHeight="1">
      <c r="A324" s="25" t="str">
        <f t="shared" si="1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/>
      <c r="R324" s="1" t="str">
        <f t="shared" si="23"/>
        <v/>
      </c>
      <c r="S324" s="1" t="str">
        <f t="shared" si="24"/>
        <v xml:space="preserve">    </v>
      </c>
      <c r="T324" s="1" t="str">
        <f t="shared" si="22"/>
        <v xml:space="preserve">    </v>
      </c>
    </row>
    <row r="325" spans="1:20" ht="15" customHeight="1">
      <c r="A325" s="25" t="str">
        <f t="shared" si="1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/>
    </row>
    <row r="326" spans="1:20" ht="15" customHeight="1">
      <c r="A326" s="25" t="str">
        <f t="shared" si="1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/>
    </row>
    <row r="327" spans="1:20" ht="15" customHeight="1">
      <c r="A327" s="25" t="str">
        <f t="shared" si="10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/>
    </row>
    <row r="328" spans="1:20" ht="15" customHeight="1">
      <c r="A328" s="25" t="str">
        <f t="shared" si="10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/>
      <c r="R328" s="1" t="str">
        <f t="shared" si="23"/>
        <v/>
      </c>
      <c r="S328" s="1" t="str">
        <f t="shared" si="24"/>
        <v xml:space="preserve">    </v>
      </c>
      <c r="T328" s="1" t="str">
        <f t="shared" si="22"/>
        <v xml:space="preserve">    </v>
      </c>
    </row>
    <row r="329" spans="1:20" ht="15" customHeight="1">
      <c r="A329" s="25" t="str">
        <f t="shared" si="10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/>
    </row>
    <row r="330" spans="1:20" ht="15" customHeight="1">
      <c r="A330" s="25" t="str">
        <f t="shared" si="10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/>
    </row>
    <row r="331" spans="1:20" ht="15" customHeight="1">
      <c r="A331" s="25" t="str">
        <f t="shared" si="10"/>
        <v/>
      </c>
      <c r="B331" s="16"/>
      <c r="C331" s="22"/>
      <c r="D331" s="22"/>
      <c r="E331" s="6"/>
      <c r="F331" s="7"/>
      <c r="G331" s="17"/>
      <c r="H331" s="17"/>
      <c r="I331" s="15"/>
      <c r="J331" s="15"/>
      <c r="K331" s="15"/>
      <c r="L331" s="12"/>
      <c r="M331" s="18"/>
      <c r="N331" s="19"/>
      <c r="O331" s="20"/>
      <c r="P331" s="15"/>
      <c r="Q331" s="64"/>
    </row>
    <row r="332" spans="1:20" ht="15" customHeight="1">
      <c r="A332" s="25" t="str">
        <f t="shared" si="10"/>
        <v/>
      </c>
      <c r="B332" s="16"/>
      <c r="C332" s="22"/>
      <c r="D332" s="22"/>
      <c r="E332" s="6"/>
      <c r="F332" s="7"/>
      <c r="G332" s="17"/>
      <c r="H332" s="17"/>
      <c r="I332" s="15"/>
      <c r="J332" s="15"/>
      <c r="K332" s="15"/>
      <c r="L332" s="12"/>
      <c r="M332" s="18"/>
      <c r="N332" s="19"/>
      <c r="O332" s="20"/>
      <c r="P332" s="15"/>
      <c r="Q332" s="64"/>
    </row>
    <row r="333" spans="1:20" ht="15" customHeight="1">
      <c r="A333" s="25" t="str">
        <f t="shared" si="10"/>
        <v/>
      </c>
      <c r="B333" s="16"/>
      <c r="C333" s="22"/>
      <c r="D333" s="22"/>
      <c r="E333" s="6"/>
      <c r="F333" s="7"/>
      <c r="G333" s="17"/>
      <c r="H333" s="17"/>
      <c r="I333" s="15"/>
      <c r="J333" s="15"/>
      <c r="K333" s="15"/>
      <c r="L333" s="12"/>
      <c r="M333" s="18"/>
      <c r="N333" s="19"/>
      <c r="O333" s="20"/>
      <c r="P333" s="15"/>
      <c r="Q333" s="64"/>
    </row>
    <row r="334" spans="1:20" ht="15" customHeight="1">
      <c r="A334" s="25" t="str">
        <f t="shared" si="10"/>
        <v/>
      </c>
      <c r="B334" s="16"/>
      <c r="C334" s="22"/>
      <c r="D334" s="22"/>
      <c r="E334" s="6"/>
      <c r="F334" s="7"/>
      <c r="G334" s="17"/>
      <c r="H334" s="17"/>
      <c r="I334" s="15"/>
      <c r="J334" s="15"/>
      <c r="K334" s="15"/>
      <c r="L334" s="12"/>
      <c r="M334" s="18"/>
      <c r="N334" s="19"/>
      <c r="O334" s="20"/>
      <c r="P334" s="15"/>
      <c r="Q334" s="64"/>
    </row>
    <row r="335" spans="1:20" ht="15" customHeight="1">
      <c r="A335" s="25" t="str">
        <f t="shared" si="10"/>
        <v/>
      </c>
      <c r="B335" s="16"/>
      <c r="C335" s="22"/>
      <c r="D335" s="22"/>
      <c r="E335" s="6"/>
      <c r="F335" s="7"/>
      <c r="G335" s="17"/>
      <c r="H335" s="17"/>
      <c r="I335" s="15"/>
      <c r="J335" s="15"/>
      <c r="K335" s="15"/>
      <c r="L335" s="12"/>
      <c r="M335" s="18"/>
      <c r="N335" s="19"/>
      <c r="O335" s="20"/>
      <c r="P335" s="15"/>
      <c r="Q335" s="64"/>
    </row>
    <row r="336" spans="1:20" ht="15" customHeight="1">
      <c r="A336" s="25" t="str">
        <f t="shared" si="10"/>
        <v/>
      </c>
      <c r="B336" s="16"/>
      <c r="C336" s="22"/>
      <c r="D336" s="22"/>
      <c r="E336" s="6"/>
      <c r="F336" s="7"/>
      <c r="G336" s="17"/>
      <c r="H336" s="17"/>
      <c r="I336" s="15"/>
      <c r="J336" s="15"/>
      <c r="K336" s="15"/>
      <c r="L336" s="12"/>
      <c r="M336" s="18"/>
      <c r="N336" s="19"/>
      <c r="O336" s="20"/>
      <c r="P336" s="15"/>
      <c r="Q336" s="64"/>
    </row>
    <row r="337" spans="1:20" ht="15" customHeight="1">
      <c r="A337" s="25" t="str">
        <f t="shared" si="10"/>
        <v/>
      </c>
      <c r="B337" s="16"/>
      <c r="C337" s="22"/>
      <c r="D337" s="22"/>
      <c r="E337" s="6"/>
      <c r="F337" s="7"/>
      <c r="G337" s="17"/>
      <c r="H337" s="17"/>
      <c r="I337" s="15"/>
      <c r="J337" s="15"/>
      <c r="K337" s="15"/>
      <c r="L337" s="12"/>
      <c r="M337" s="18"/>
      <c r="N337" s="19"/>
      <c r="O337" s="20"/>
      <c r="P337" s="15"/>
      <c r="Q337" s="64"/>
    </row>
    <row r="338" spans="1:20" ht="15" customHeight="1">
      <c r="A338" s="25" t="str">
        <f t="shared" si="10"/>
        <v/>
      </c>
      <c r="B338" s="16"/>
      <c r="C338" s="22"/>
      <c r="D338" s="22"/>
      <c r="E338" s="6"/>
      <c r="F338" s="7"/>
      <c r="G338" s="17"/>
      <c r="H338" s="17"/>
      <c r="I338" s="15"/>
      <c r="J338" s="15"/>
      <c r="K338" s="15"/>
      <c r="L338" s="12"/>
      <c r="M338" s="18"/>
      <c r="N338" s="19"/>
      <c r="O338" s="20"/>
      <c r="P338" s="15"/>
      <c r="Q338" s="64"/>
    </row>
    <row r="339" spans="1:20" ht="15" customHeight="1">
      <c r="A339" s="25" t="str">
        <f t="shared" si="10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</row>
    <row r="340" spans="1:20" ht="15" customHeight="1">
      <c r="A340" s="25" t="str">
        <f t="shared" si="10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0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0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0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0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0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0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0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  <c r="R347" s="1" t="str">
        <f t="shared" si="23"/>
        <v/>
      </c>
      <c r="S347" s="1" t="str">
        <f t="shared" si="24"/>
        <v xml:space="preserve">    </v>
      </c>
      <c r="T347" s="1" t="str">
        <f t="shared" ref="T347:T369" si="25">S347</f>
        <v xml:space="preserve">    </v>
      </c>
    </row>
    <row r="348" spans="1:20" ht="15" customHeight="1">
      <c r="A348" s="25" t="str">
        <f t="shared" si="10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  <c r="R348" s="1" t="str">
        <f t="shared" si="23"/>
        <v/>
      </c>
      <c r="S348" s="1" t="str">
        <f t="shared" si="24"/>
        <v xml:space="preserve">    </v>
      </c>
      <c r="T348" s="1" t="str">
        <f t="shared" si="25"/>
        <v xml:space="preserve">    </v>
      </c>
    </row>
    <row r="349" spans="1:20" ht="15" customHeight="1">
      <c r="A349" s="25" t="str">
        <f t="shared" si="10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  <c r="R349" s="1" t="str">
        <f t="shared" si="23"/>
        <v/>
      </c>
      <c r="S349" s="1" t="str">
        <f t="shared" si="24"/>
        <v xml:space="preserve">    </v>
      </c>
      <c r="T349" s="1" t="str">
        <f t="shared" si="25"/>
        <v xml:space="preserve">    </v>
      </c>
    </row>
    <row r="350" spans="1:20" ht="15" customHeight="1">
      <c r="A350" s="25" t="str">
        <f t="shared" si="10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  <c r="R350" s="1" t="str">
        <f t="shared" si="23"/>
        <v/>
      </c>
      <c r="S350" s="1" t="str">
        <f t="shared" si="24"/>
        <v xml:space="preserve">    </v>
      </c>
      <c r="T350" s="1" t="str">
        <f t="shared" si="25"/>
        <v xml:space="preserve">    </v>
      </c>
    </row>
    <row r="351" spans="1:20" ht="15" customHeight="1">
      <c r="A351" s="25" t="str">
        <f t="shared" si="10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  <c r="R351" s="1" t="str">
        <f t="shared" si="23"/>
        <v/>
      </c>
      <c r="S351" s="1" t="str">
        <f t="shared" si="24"/>
        <v xml:space="preserve">    </v>
      </c>
      <c r="T351" s="1" t="str">
        <f t="shared" si="25"/>
        <v xml:space="preserve">    </v>
      </c>
    </row>
    <row r="352" spans="1:20" ht="15" customHeight="1">
      <c r="A352" s="25" t="str">
        <f t="shared" si="10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  <c r="R352" s="1" t="str">
        <f t="shared" si="23"/>
        <v/>
      </c>
      <c r="S352" s="1" t="str">
        <f t="shared" si="24"/>
        <v xml:space="preserve">    </v>
      </c>
      <c r="T352" s="1" t="str">
        <f t="shared" si="25"/>
        <v xml:space="preserve">    </v>
      </c>
    </row>
    <row r="353" spans="1:20" ht="15" customHeight="1">
      <c r="A353" s="25" t="str">
        <f t="shared" si="10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  <c r="R353" s="1" t="str">
        <f t="shared" si="23"/>
        <v/>
      </c>
      <c r="S353" s="1" t="str">
        <f t="shared" si="24"/>
        <v xml:space="preserve">    </v>
      </c>
      <c r="T353" s="1" t="str">
        <f t="shared" si="25"/>
        <v xml:space="preserve">    </v>
      </c>
    </row>
    <row r="354" spans="1:20" ht="15" customHeight="1">
      <c r="A354" s="25" t="str">
        <f t="shared" si="10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  <c r="R354" s="1" t="str">
        <f t="shared" si="23"/>
        <v/>
      </c>
      <c r="S354" s="1" t="str">
        <f t="shared" si="24"/>
        <v xml:space="preserve">    </v>
      </c>
      <c r="T354" s="1" t="str">
        <f t="shared" si="25"/>
        <v xml:space="preserve">    </v>
      </c>
    </row>
    <row r="355" spans="1:20" ht="15" customHeight="1">
      <c r="A355" s="25" t="str">
        <f t="shared" si="10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  <c r="R355" s="1" t="str">
        <f t="shared" si="23"/>
        <v/>
      </c>
      <c r="S355" s="1" t="str">
        <f t="shared" si="24"/>
        <v xml:space="preserve">    </v>
      </c>
      <c r="T355" s="1" t="str">
        <f t="shared" si="25"/>
        <v xml:space="preserve">    </v>
      </c>
    </row>
    <row r="356" spans="1:20" ht="15" customHeight="1">
      <c r="A356" s="25" t="str">
        <f t="shared" si="10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  <c r="R356" s="1" t="str">
        <f t="shared" si="23"/>
        <v/>
      </c>
      <c r="S356" s="1" t="str">
        <f t="shared" si="24"/>
        <v xml:space="preserve">    </v>
      </c>
      <c r="T356" s="1" t="str">
        <f t="shared" si="25"/>
        <v xml:space="preserve">    </v>
      </c>
    </row>
    <row r="357" spans="1:20" ht="15" customHeight="1">
      <c r="A357" s="25" t="str">
        <f t="shared" si="10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  <c r="R357" s="1" t="str">
        <f t="shared" si="23"/>
        <v/>
      </c>
      <c r="S357" s="1" t="str">
        <f t="shared" si="24"/>
        <v xml:space="preserve">    </v>
      </c>
      <c r="T357" s="1" t="str">
        <f t="shared" si="25"/>
        <v xml:space="preserve">    </v>
      </c>
    </row>
    <row r="358" spans="1:20" ht="15" customHeight="1">
      <c r="A358" s="25" t="str">
        <f t="shared" si="10"/>
        <v/>
      </c>
      <c r="B358" s="5"/>
      <c r="C358" s="21"/>
      <c r="D358" s="21"/>
      <c r="E358" s="6"/>
      <c r="F358" s="7"/>
      <c r="G358" s="6"/>
      <c r="H358" s="6"/>
      <c r="I358" s="11"/>
      <c r="J358" s="11"/>
      <c r="K358" s="11"/>
      <c r="L358" s="12"/>
      <c r="M358" s="13"/>
      <c r="N358" s="14"/>
      <c r="O358" s="7"/>
      <c r="P358" s="11"/>
      <c r="Q358" s="63"/>
      <c r="R358" s="1" t="str">
        <f t="shared" si="23"/>
        <v/>
      </c>
      <c r="S358" s="1" t="str">
        <f t="shared" si="24"/>
        <v xml:space="preserve">    </v>
      </c>
      <c r="T358" s="1" t="str">
        <f t="shared" si="25"/>
        <v xml:space="preserve">    </v>
      </c>
    </row>
    <row r="359" spans="1:20" ht="15" customHeight="1">
      <c r="A359" s="25" t="str">
        <f t="shared" si="10"/>
        <v/>
      </c>
      <c r="B359" s="5"/>
      <c r="C359" s="21"/>
      <c r="D359" s="21"/>
      <c r="E359" s="6"/>
      <c r="F359" s="7"/>
      <c r="G359" s="6"/>
      <c r="H359" s="6"/>
      <c r="I359" s="11"/>
      <c r="J359" s="11"/>
      <c r="K359" s="11"/>
      <c r="L359" s="12"/>
      <c r="M359" s="13"/>
      <c r="N359" s="14"/>
      <c r="O359" s="7"/>
      <c r="P359" s="11"/>
      <c r="Q359" s="63"/>
      <c r="R359" s="1" t="str">
        <f t="shared" si="23"/>
        <v/>
      </c>
      <c r="S359" s="1" t="str">
        <f t="shared" si="24"/>
        <v xml:space="preserve">    </v>
      </c>
      <c r="T359" s="1" t="str">
        <f t="shared" si="25"/>
        <v xml:space="preserve">    </v>
      </c>
    </row>
    <row r="360" spans="1:20" ht="15" customHeight="1">
      <c r="A360" s="25" t="str">
        <f t="shared" si="10"/>
        <v/>
      </c>
      <c r="B360" s="5"/>
      <c r="C360" s="21"/>
      <c r="D360" s="21"/>
      <c r="E360" s="6"/>
      <c r="F360" s="7"/>
      <c r="G360" s="6"/>
      <c r="H360" s="6"/>
      <c r="I360" s="11"/>
      <c r="J360" s="11"/>
      <c r="K360" s="11"/>
      <c r="L360" s="12"/>
      <c r="M360" s="13"/>
      <c r="N360" s="14"/>
      <c r="O360" s="7"/>
      <c r="P360" s="11"/>
      <c r="Q360" s="63"/>
      <c r="R360" s="1" t="str">
        <f t="shared" si="23"/>
        <v/>
      </c>
    </row>
    <row r="361" spans="1:20" ht="15" customHeight="1">
      <c r="A361" s="25" t="str">
        <f t="shared" ref="A361:A376" si="26">IF(OR(B361="",C361="",D361=""),"",TEXT(Q361,"000")&amp;B361&amp;TEXT(C361,"00")&amp;TEXT(D361,"00"))</f>
        <v/>
      </c>
      <c r="B361" s="5"/>
      <c r="C361" s="21"/>
      <c r="D361" s="21"/>
      <c r="E361" s="6"/>
      <c r="F361" s="7"/>
      <c r="G361" s="6"/>
      <c r="H361" s="6"/>
      <c r="I361" s="11"/>
      <c r="J361" s="11"/>
      <c r="K361" s="11"/>
      <c r="L361" s="12"/>
      <c r="M361" s="13"/>
      <c r="N361" s="14"/>
      <c r="O361" s="7"/>
      <c r="P361" s="11"/>
      <c r="Q361" s="63"/>
      <c r="R361" s="1" t="str">
        <f t="shared" si="23"/>
        <v/>
      </c>
      <c r="S361" s="1" t="str">
        <f t="shared" si="24"/>
        <v xml:space="preserve">    </v>
      </c>
      <c r="T361" s="1" t="str">
        <f t="shared" si="25"/>
        <v xml:space="preserve">    </v>
      </c>
    </row>
    <row r="362" spans="1:20" ht="15" customHeight="1">
      <c r="A362" s="25" t="str">
        <f t="shared" si="26"/>
        <v/>
      </c>
      <c r="B362" s="5"/>
      <c r="C362" s="21"/>
      <c r="D362" s="21"/>
      <c r="E362" s="6"/>
      <c r="F362" s="7"/>
      <c r="G362" s="6"/>
      <c r="H362" s="6"/>
      <c r="I362" s="11"/>
      <c r="J362" s="11"/>
      <c r="K362" s="11"/>
      <c r="L362" s="12"/>
      <c r="M362" s="13"/>
      <c r="N362" s="14"/>
      <c r="O362" s="7"/>
      <c r="P362" s="11"/>
      <c r="Q362" s="63"/>
      <c r="R362" s="1" t="str">
        <f t="shared" si="23"/>
        <v/>
      </c>
      <c r="S362" s="1" t="str">
        <f t="shared" si="24"/>
        <v xml:space="preserve">    </v>
      </c>
      <c r="T362" s="1" t="str">
        <f t="shared" si="25"/>
        <v xml:space="preserve">    </v>
      </c>
    </row>
    <row r="363" spans="1:20" ht="15" customHeight="1">
      <c r="A363" s="25" t="str">
        <f t="shared" si="26"/>
        <v/>
      </c>
      <c r="B363" s="5"/>
      <c r="C363" s="21"/>
      <c r="D363" s="21"/>
      <c r="E363" s="6"/>
      <c r="F363" s="7"/>
      <c r="G363" s="6"/>
      <c r="H363" s="6"/>
      <c r="I363" s="11"/>
      <c r="J363" s="11"/>
      <c r="K363" s="11"/>
      <c r="L363" s="12"/>
      <c r="M363" s="13"/>
      <c r="N363" s="14"/>
      <c r="O363" s="7"/>
      <c r="P363" s="11"/>
      <c r="Q363" s="63"/>
      <c r="R363" s="1" t="str">
        <f t="shared" si="23"/>
        <v/>
      </c>
      <c r="S363" s="1" t="str">
        <f t="shared" si="24"/>
        <v xml:space="preserve">    </v>
      </c>
      <c r="T363" s="1" t="str">
        <f t="shared" si="25"/>
        <v xml:space="preserve">    </v>
      </c>
    </row>
    <row r="364" spans="1:20" ht="15" customHeight="1">
      <c r="A364" s="25" t="str">
        <f t="shared" si="26"/>
        <v/>
      </c>
      <c r="B364" s="5"/>
      <c r="C364" s="21"/>
      <c r="D364" s="21"/>
      <c r="E364" s="6"/>
      <c r="F364" s="7"/>
      <c r="G364" s="6"/>
      <c r="H364" s="6"/>
      <c r="I364" s="11"/>
      <c r="J364" s="11"/>
      <c r="K364" s="11"/>
      <c r="L364" s="12"/>
      <c r="M364" s="13"/>
      <c r="N364" s="14"/>
      <c r="O364" s="7"/>
      <c r="P364" s="11"/>
      <c r="Q364" s="63"/>
      <c r="R364" s="1" t="str">
        <f t="shared" si="23"/>
        <v/>
      </c>
      <c r="S364" s="1" t="str">
        <f t="shared" si="24"/>
        <v xml:space="preserve">    </v>
      </c>
      <c r="T364" s="1" t="str">
        <f t="shared" si="25"/>
        <v xml:space="preserve">    </v>
      </c>
    </row>
    <row r="365" spans="1:20" ht="15" customHeight="1">
      <c r="A365" s="25" t="str">
        <f t="shared" si="26"/>
        <v/>
      </c>
      <c r="B365" s="5"/>
      <c r="C365" s="21"/>
      <c r="D365" s="21"/>
      <c r="E365" s="6"/>
      <c r="F365" s="7"/>
      <c r="G365" s="6"/>
      <c r="H365" s="6"/>
      <c r="I365" s="11"/>
      <c r="J365" s="11"/>
      <c r="K365" s="11"/>
      <c r="L365" s="12"/>
      <c r="M365" s="13"/>
      <c r="N365" s="14"/>
      <c r="O365" s="7"/>
      <c r="P365" s="11"/>
      <c r="Q365" s="63"/>
      <c r="R365" s="1" t="str">
        <f t="shared" si="23"/>
        <v/>
      </c>
      <c r="S365" s="1" t="str">
        <f t="shared" si="24"/>
        <v xml:space="preserve">    </v>
      </c>
      <c r="T365" s="1" t="str">
        <f t="shared" si="25"/>
        <v xml:space="preserve">    </v>
      </c>
    </row>
    <row r="366" spans="1:20" ht="15" customHeight="1">
      <c r="A366" s="25" t="str">
        <f t="shared" si="26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23"/>
        <v/>
      </c>
      <c r="S366" s="1" t="str">
        <f t="shared" si="24"/>
        <v xml:space="preserve">    </v>
      </c>
      <c r="T366" s="1" t="str">
        <f t="shared" si="25"/>
        <v xml:space="preserve">    </v>
      </c>
    </row>
    <row r="367" spans="1:20" ht="15" customHeight="1">
      <c r="A367" s="25" t="str">
        <f t="shared" si="26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23"/>
        <v/>
      </c>
      <c r="S367" s="1" t="str">
        <f t="shared" si="24"/>
        <v xml:space="preserve">    </v>
      </c>
      <c r="T367" s="1" t="str">
        <f t="shared" si="25"/>
        <v xml:space="preserve">    </v>
      </c>
    </row>
    <row r="368" spans="1:20" ht="15" customHeight="1">
      <c r="A368" s="25" t="str">
        <f t="shared" si="26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23"/>
        <v/>
      </c>
      <c r="S368" s="1" t="str">
        <f t="shared" si="24"/>
        <v xml:space="preserve">    </v>
      </c>
      <c r="T368" s="1" t="str">
        <f t="shared" si="25"/>
        <v xml:space="preserve">    </v>
      </c>
    </row>
    <row r="369" spans="1:20" ht="15" customHeight="1">
      <c r="A369" s="25" t="str">
        <f t="shared" si="26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23"/>
        <v/>
      </c>
      <c r="S369" s="1" t="str">
        <f t="shared" si="24"/>
        <v xml:space="preserve">    </v>
      </c>
      <c r="T369" s="1" t="str">
        <f t="shared" si="25"/>
        <v xml:space="preserve">    </v>
      </c>
    </row>
    <row r="370" spans="1:20" ht="15" customHeight="1">
      <c r="A370" s="25" t="str">
        <f t="shared" si="26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</row>
    <row r="371" spans="1:20" ht="15" customHeight="1">
      <c r="A371" s="25" t="str">
        <f t="shared" si="26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</row>
    <row r="372" spans="1:20" ht="15" customHeight="1">
      <c r="A372" s="25" t="str">
        <f t="shared" si="26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</row>
    <row r="373" spans="1:20" ht="15" customHeight="1">
      <c r="A373" s="25" t="str">
        <f t="shared" si="26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</row>
    <row r="374" spans="1:20" ht="15" customHeight="1">
      <c r="A374" s="25" t="str">
        <f t="shared" si="26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</row>
    <row r="375" spans="1:20" ht="15" customHeight="1">
      <c r="A375" s="25" t="str">
        <f t="shared" si="26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</row>
    <row r="376" spans="1:20" ht="15" customHeight="1">
      <c r="A376" s="25" t="str">
        <f t="shared" si="26"/>
        <v/>
      </c>
      <c r="B376" s="16"/>
      <c r="C376" s="22"/>
      <c r="D376" s="22"/>
      <c r="E376" s="6"/>
      <c r="F376" s="7"/>
      <c r="G376" s="17"/>
      <c r="H376" s="17"/>
      <c r="I376" s="15"/>
      <c r="J376" s="15"/>
      <c r="K376" s="15"/>
      <c r="L376" s="12"/>
      <c r="M376" s="18"/>
      <c r="N376" s="19"/>
      <c r="O376" s="20"/>
      <c r="P376" s="15"/>
      <c r="Q376" s="64"/>
    </row>
    <row r="377" spans="1:20" ht="15" customHeight="1"/>
    <row r="378" spans="1:20" ht="15" customHeight="1"/>
    <row r="379" spans="1:20" ht="15" customHeight="1"/>
    <row r="380" spans="1:20" ht="15" customHeight="1"/>
    <row r="381" spans="1:20" ht="15" customHeight="1"/>
    <row r="382" spans="1:20" ht="15" customHeight="1"/>
    <row r="383" spans="1:20" ht="15" customHeight="1"/>
    <row r="384" spans="1:20" ht="15" customHeight="1"/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15">
    <cfRule type="duplicateValues" dxfId="13" priority="2"/>
  </conditionalFormatting>
  <conditionalFormatting sqref="A16:A376">
    <cfRule type="duplicateValues" dxfId="12" priority="1"/>
  </conditionalFormatting>
  <dataValidations count="4">
    <dataValidation type="list" imeMode="on" allowBlank="1" showInputMessage="1" showErrorMessage="1" sqref="P7:P107 P109:P112 P114:P126 P128:P131 P133:P134 P136:P139 P141:P144" xr:uid="{00000000-0002-0000-0D00-000000000000}">
      <formula1>$Z$7:$Z$69</formula1>
    </dataValidation>
    <dataValidation type="list" imeMode="off" allowBlank="1" showInputMessage="1" showErrorMessage="1" sqref="L133:L134 L7:L126 L128:L131 L136:L150" xr:uid="{00000000-0002-0000-0D00-000001000000}">
      <formula1>$U$7:$U$15</formula1>
    </dataValidation>
    <dataValidation imeMode="off" allowBlank="1" showInputMessage="1" showErrorMessage="1" sqref="Q7:Q376 L151:L376 L127 L135 L132 M7:N376" xr:uid="{00000000-0002-0000-0D00-000002000000}"/>
    <dataValidation imeMode="on" allowBlank="1" showInputMessage="1" showErrorMessage="1" sqref="P108 P113 P127 P132 P135 P140 P145:P376 O7:O376 G7:K376" xr:uid="{00000000-0002-0000-0D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1766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021V0401</v>
      </c>
      <c r="B7" s="5" t="s">
        <v>1767</v>
      </c>
      <c r="C7" s="21">
        <v>4</v>
      </c>
      <c r="D7" s="21">
        <v>1</v>
      </c>
      <c r="E7" s="6" t="s">
        <v>16</v>
      </c>
      <c r="F7" s="7" t="s">
        <v>28</v>
      </c>
      <c r="G7" s="6" t="s">
        <v>526</v>
      </c>
      <c r="H7" s="6" t="s">
        <v>1769</v>
      </c>
      <c r="I7" s="6" t="s">
        <v>527</v>
      </c>
      <c r="J7" s="6" t="s">
        <v>529</v>
      </c>
      <c r="K7" s="6"/>
      <c r="L7" s="12" t="s">
        <v>55</v>
      </c>
      <c r="M7" s="13"/>
      <c r="N7" s="14"/>
      <c r="O7" s="7"/>
      <c r="P7" s="6" t="s">
        <v>1768</v>
      </c>
      <c r="Q7" s="63">
        <f t="shared" ref="Q7:Q70" si="1">IF(P7="","",VLOOKUP(P7,$Z$7:$AA$68,2,FALSE))</f>
        <v>21</v>
      </c>
      <c r="R7" s="1" t="str">
        <f>A7</f>
        <v>021V0401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25" t="str">
        <f t="shared" si="0"/>
        <v/>
      </c>
      <c r="B8" s="5"/>
      <c r="C8" s="21"/>
      <c r="D8" s="21"/>
      <c r="E8" s="6"/>
      <c r="F8" s="7"/>
      <c r="G8" s="6"/>
      <c r="H8" s="6"/>
      <c r="I8" s="6"/>
      <c r="J8" s="6"/>
      <c r="K8" s="6"/>
      <c r="L8" s="12"/>
      <c r="M8" s="13"/>
      <c r="N8" s="14"/>
      <c r="O8" s="7"/>
      <c r="P8" s="6"/>
      <c r="Q8" s="63" t="str">
        <f t="shared" si="1"/>
        <v/>
      </c>
      <c r="R8" s="1" t="str">
        <f t="shared" ref="R8:R71" si="2">A8</f>
        <v/>
      </c>
      <c r="S8" s="1" t="str">
        <f t="shared" ref="S8:S71" si="3">""&amp;L8&amp;"  "&amp;M8&amp;"  "&amp;N8&amp;""</f>
        <v xml:space="preserve">    </v>
      </c>
      <c r="T8" s="1" t="str">
        <f t="shared" ref="T8:T71" si="4">S8</f>
        <v xml:space="preserve">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021B0101</v>
      </c>
      <c r="B9" s="5" t="s">
        <v>162</v>
      </c>
      <c r="C9" s="21">
        <v>1</v>
      </c>
      <c r="D9" s="21">
        <v>1</v>
      </c>
      <c r="E9" s="6" t="s">
        <v>16</v>
      </c>
      <c r="F9" s="7" t="s">
        <v>288</v>
      </c>
      <c r="G9" s="6" t="s">
        <v>1646</v>
      </c>
      <c r="H9" s="6" t="s">
        <v>1770</v>
      </c>
      <c r="I9" s="11" t="s">
        <v>1647</v>
      </c>
      <c r="J9" s="6" t="s">
        <v>1658</v>
      </c>
      <c r="K9" s="6" t="s">
        <v>1775</v>
      </c>
      <c r="L9" s="12" t="s">
        <v>55</v>
      </c>
      <c r="M9" s="13"/>
      <c r="N9" s="14"/>
      <c r="O9" s="7" t="s">
        <v>1648</v>
      </c>
      <c r="P9" s="6" t="s">
        <v>1768</v>
      </c>
      <c r="Q9" s="63">
        <f t="shared" si="1"/>
        <v>21</v>
      </c>
      <c r="R9" s="1" t="str">
        <f t="shared" si="2"/>
        <v>021B0101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021B0102</v>
      </c>
      <c r="B10" s="5" t="s">
        <v>162</v>
      </c>
      <c r="C10" s="21">
        <v>1</v>
      </c>
      <c r="D10" s="21">
        <v>2</v>
      </c>
      <c r="E10" s="6" t="s">
        <v>16</v>
      </c>
      <c r="F10" s="7" t="s">
        <v>288</v>
      </c>
      <c r="G10" s="6" t="s">
        <v>1650</v>
      </c>
      <c r="H10" s="6" t="s">
        <v>1771</v>
      </c>
      <c r="I10" s="11" t="s">
        <v>701</v>
      </c>
      <c r="J10" s="6" t="s">
        <v>1658</v>
      </c>
      <c r="K10" s="6" t="s">
        <v>1775</v>
      </c>
      <c r="L10" s="12" t="s">
        <v>55</v>
      </c>
      <c r="M10" s="13"/>
      <c r="N10" s="14"/>
      <c r="O10" s="7" t="s">
        <v>1644</v>
      </c>
      <c r="P10" s="6" t="s">
        <v>1768</v>
      </c>
      <c r="Q10" s="63">
        <f t="shared" si="1"/>
        <v>21</v>
      </c>
      <c r="R10" s="1" t="str">
        <f t="shared" si="2"/>
        <v>021B0102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021B0103</v>
      </c>
      <c r="B11" s="5" t="s">
        <v>162</v>
      </c>
      <c r="C11" s="21">
        <v>1</v>
      </c>
      <c r="D11" s="21">
        <v>3</v>
      </c>
      <c r="E11" s="6" t="s">
        <v>16</v>
      </c>
      <c r="F11" s="7" t="s">
        <v>288</v>
      </c>
      <c r="G11" s="6" t="s">
        <v>1650</v>
      </c>
      <c r="H11" s="6" t="s">
        <v>1772</v>
      </c>
      <c r="I11" s="11" t="s">
        <v>702</v>
      </c>
      <c r="J11" s="6" t="s">
        <v>1658</v>
      </c>
      <c r="K11" s="6" t="s">
        <v>1775</v>
      </c>
      <c r="L11" s="12" t="s">
        <v>55</v>
      </c>
      <c r="M11" s="13"/>
      <c r="N11" s="14"/>
      <c r="O11" s="7" t="s">
        <v>1644</v>
      </c>
      <c r="P11" s="6" t="s">
        <v>1768</v>
      </c>
      <c r="Q11" s="63">
        <f t="shared" si="1"/>
        <v>21</v>
      </c>
      <c r="R11" s="1" t="str">
        <f t="shared" si="2"/>
        <v>021B0103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021B0104</v>
      </c>
      <c r="B12" s="5" t="s">
        <v>162</v>
      </c>
      <c r="C12" s="21">
        <v>1</v>
      </c>
      <c r="D12" s="21">
        <v>4</v>
      </c>
      <c r="E12" s="6" t="s">
        <v>16</v>
      </c>
      <c r="F12" s="7" t="s">
        <v>288</v>
      </c>
      <c r="G12" s="6" t="s">
        <v>1651</v>
      </c>
      <c r="H12" s="6" t="s">
        <v>1773</v>
      </c>
      <c r="I12" s="11" t="s">
        <v>1652</v>
      </c>
      <c r="J12" s="6" t="s">
        <v>1658</v>
      </c>
      <c r="K12" s="6" t="s">
        <v>1775</v>
      </c>
      <c r="L12" s="12" t="s">
        <v>55</v>
      </c>
      <c r="M12" s="13"/>
      <c r="N12" s="14"/>
      <c r="O12" s="7" t="s">
        <v>1644</v>
      </c>
      <c r="P12" s="6" t="s">
        <v>1768</v>
      </c>
      <c r="Q12" s="63">
        <f t="shared" si="1"/>
        <v>21</v>
      </c>
      <c r="R12" s="1" t="str">
        <f t="shared" si="2"/>
        <v>021B0104</v>
      </c>
      <c r="S12" s="1" t="str">
        <f t="shared" si="3"/>
        <v xml:space="preserve">指定承認    </v>
      </c>
      <c r="T12" s="1" t="str">
        <f t="shared" si="4"/>
        <v xml:space="preserve">指定承認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/>
      </c>
      <c r="B13" s="5"/>
      <c r="C13" s="21"/>
      <c r="D13" s="21"/>
      <c r="E13" s="6"/>
      <c r="F13" s="7"/>
      <c r="G13" s="6"/>
      <c r="H13" s="6"/>
      <c r="I13" s="11"/>
      <c r="J13" s="6"/>
      <c r="K13" s="6"/>
      <c r="L13" s="12"/>
      <c r="M13" s="13"/>
      <c r="N13" s="14"/>
      <c r="O13" s="7"/>
      <c r="P13" s="6"/>
      <c r="Q13" s="63" t="str">
        <f t="shared" si="1"/>
        <v/>
      </c>
      <c r="R13" s="1" t="str">
        <f t="shared" si="2"/>
        <v/>
      </c>
      <c r="S13" s="1" t="str">
        <f t="shared" si="3"/>
        <v xml:space="preserve">    </v>
      </c>
      <c r="T13" s="1" t="str">
        <f t="shared" si="4"/>
        <v xml:space="preserve">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021B0201</v>
      </c>
      <c r="B14" s="5" t="s">
        <v>162</v>
      </c>
      <c r="C14" s="21">
        <v>2</v>
      </c>
      <c r="D14" s="21">
        <v>1</v>
      </c>
      <c r="E14" s="6" t="s">
        <v>16</v>
      </c>
      <c r="F14" s="7" t="s">
        <v>288</v>
      </c>
      <c r="G14" s="6" t="s">
        <v>1653</v>
      </c>
      <c r="H14" s="6" t="s">
        <v>1777</v>
      </c>
      <c r="I14" s="11" t="s">
        <v>703</v>
      </c>
      <c r="J14" s="6" t="s">
        <v>1658</v>
      </c>
      <c r="K14" s="6" t="s">
        <v>1776</v>
      </c>
      <c r="L14" s="12" t="s">
        <v>55</v>
      </c>
      <c r="M14" s="13"/>
      <c r="N14" s="14"/>
      <c r="O14" s="7" t="s">
        <v>1644</v>
      </c>
      <c r="P14" s="6" t="s">
        <v>1768</v>
      </c>
      <c r="Q14" s="63">
        <f t="shared" si="1"/>
        <v>21</v>
      </c>
      <c r="R14" s="1" t="str">
        <f t="shared" si="2"/>
        <v>021B0201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11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021B0301</v>
      </c>
      <c r="B16" s="5" t="s">
        <v>162</v>
      </c>
      <c r="C16" s="21">
        <v>3</v>
      </c>
      <c r="D16" s="21">
        <v>1</v>
      </c>
      <c r="E16" s="6" t="s">
        <v>16</v>
      </c>
      <c r="F16" s="7" t="s">
        <v>288</v>
      </c>
      <c r="G16" s="6" t="s">
        <v>1779</v>
      </c>
      <c r="H16" s="6" t="s">
        <v>1778</v>
      </c>
      <c r="I16" s="11" t="s">
        <v>703</v>
      </c>
      <c r="J16" s="6" t="s">
        <v>1659</v>
      </c>
      <c r="K16" s="6" t="s">
        <v>1776</v>
      </c>
      <c r="L16" s="12" t="s">
        <v>55</v>
      </c>
      <c r="M16" s="13"/>
      <c r="N16" s="14"/>
      <c r="O16" s="7" t="s">
        <v>1644</v>
      </c>
      <c r="P16" s="6" t="s">
        <v>1768</v>
      </c>
      <c r="Q16" s="63">
        <f t="shared" si="1"/>
        <v>21</v>
      </c>
      <c r="R16" s="1" t="str">
        <f t="shared" si="2"/>
        <v>021B0301</v>
      </c>
      <c r="S16" s="1" t="str">
        <f t="shared" si="3"/>
        <v xml:space="preserve">指定承認    </v>
      </c>
      <c r="T16" s="1" t="str">
        <f t="shared" si="4"/>
        <v xml:space="preserve">指定承認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11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021B0401</v>
      </c>
      <c r="B18" s="5" t="s">
        <v>162</v>
      </c>
      <c r="C18" s="21">
        <v>4</v>
      </c>
      <c r="D18" s="21">
        <v>1</v>
      </c>
      <c r="E18" s="6" t="s">
        <v>16</v>
      </c>
      <c r="F18" s="7" t="s">
        <v>33</v>
      </c>
      <c r="G18" s="6" t="s">
        <v>698</v>
      </c>
      <c r="H18" s="6" t="s">
        <v>1780</v>
      </c>
      <c r="I18" s="11" t="s">
        <v>701</v>
      </c>
      <c r="J18" s="11"/>
      <c r="K18" s="6" t="s">
        <v>293</v>
      </c>
      <c r="L18" s="12" t="s">
        <v>55</v>
      </c>
      <c r="M18" s="13"/>
      <c r="N18" s="14"/>
      <c r="O18" s="7" t="s">
        <v>1644</v>
      </c>
      <c r="P18" s="6" t="s">
        <v>1768</v>
      </c>
      <c r="Q18" s="63">
        <f t="shared" si="1"/>
        <v>21</v>
      </c>
      <c r="R18" s="1" t="str">
        <f t="shared" si="2"/>
        <v>021B0401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021B0402</v>
      </c>
      <c r="B19" s="5" t="s">
        <v>162</v>
      </c>
      <c r="C19" s="21">
        <v>4</v>
      </c>
      <c r="D19" s="21">
        <v>2</v>
      </c>
      <c r="E19" s="6" t="s">
        <v>16</v>
      </c>
      <c r="F19" s="7" t="s">
        <v>33</v>
      </c>
      <c r="G19" s="6" t="s">
        <v>698</v>
      </c>
      <c r="H19" s="6" t="s">
        <v>1781</v>
      </c>
      <c r="I19" s="11" t="s">
        <v>701</v>
      </c>
      <c r="J19" s="11"/>
      <c r="K19" s="6" t="s">
        <v>295</v>
      </c>
      <c r="L19" s="12" t="s">
        <v>55</v>
      </c>
      <c r="M19" s="13"/>
      <c r="N19" s="14"/>
      <c r="O19" s="7" t="s">
        <v>1644</v>
      </c>
      <c r="P19" s="6" t="s">
        <v>1768</v>
      </c>
      <c r="Q19" s="63">
        <f t="shared" si="1"/>
        <v>21</v>
      </c>
      <c r="R19" s="1" t="str">
        <f t="shared" si="2"/>
        <v>021B0402</v>
      </c>
      <c r="S19" s="1" t="str">
        <f t="shared" si="3"/>
        <v xml:space="preserve">指定承認    </v>
      </c>
      <c r="T19" s="1" t="str">
        <f t="shared" si="4"/>
        <v xml:space="preserve">指定承認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021B0403</v>
      </c>
      <c r="B20" s="5" t="s">
        <v>162</v>
      </c>
      <c r="C20" s="21">
        <v>4</v>
      </c>
      <c r="D20" s="21">
        <v>3</v>
      </c>
      <c r="E20" s="6" t="s">
        <v>16</v>
      </c>
      <c r="F20" s="7" t="s">
        <v>33</v>
      </c>
      <c r="G20" s="6" t="s">
        <v>698</v>
      </c>
      <c r="H20" s="6" t="s">
        <v>1782</v>
      </c>
      <c r="I20" s="11" t="s">
        <v>702</v>
      </c>
      <c r="J20" s="11"/>
      <c r="K20" s="6" t="s">
        <v>293</v>
      </c>
      <c r="L20" s="12" t="s">
        <v>55</v>
      </c>
      <c r="M20" s="13"/>
      <c r="N20" s="14"/>
      <c r="O20" s="7" t="s">
        <v>1644</v>
      </c>
      <c r="P20" s="6" t="s">
        <v>1768</v>
      </c>
      <c r="Q20" s="63">
        <f t="shared" si="1"/>
        <v>21</v>
      </c>
      <c r="R20" s="1" t="str">
        <f t="shared" si="2"/>
        <v>021B0403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021B0404</v>
      </c>
      <c r="B21" s="5" t="s">
        <v>162</v>
      </c>
      <c r="C21" s="21">
        <v>4</v>
      </c>
      <c r="D21" s="21">
        <v>4</v>
      </c>
      <c r="E21" s="6" t="s">
        <v>16</v>
      </c>
      <c r="F21" s="7" t="s">
        <v>33</v>
      </c>
      <c r="G21" s="6" t="s">
        <v>698</v>
      </c>
      <c r="H21" s="6" t="s">
        <v>1783</v>
      </c>
      <c r="I21" s="11" t="s">
        <v>703</v>
      </c>
      <c r="J21" s="11"/>
      <c r="K21" s="6" t="s">
        <v>293</v>
      </c>
      <c r="L21" s="12" t="s">
        <v>55</v>
      </c>
      <c r="M21" s="13"/>
      <c r="N21" s="14"/>
      <c r="O21" s="7" t="s">
        <v>1644</v>
      </c>
      <c r="P21" s="6" t="s">
        <v>1768</v>
      </c>
      <c r="Q21" s="63">
        <f t="shared" si="1"/>
        <v>21</v>
      </c>
      <c r="R21" s="1" t="str">
        <f t="shared" si="2"/>
        <v>021B0404</v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021B0405</v>
      </c>
      <c r="B22" s="5" t="s">
        <v>1785</v>
      </c>
      <c r="C22" s="21">
        <v>4</v>
      </c>
      <c r="D22" s="21">
        <v>5</v>
      </c>
      <c r="E22" s="6" t="s">
        <v>16</v>
      </c>
      <c r="F22" s="7" t="s">
        <v>33</v>
      </c>
      <c r="G22" s="6" t="s">
        <v>698</v>
      </c>
      <c r="H22" s="6" t="s">
        <v>1784</v>
      </c>
      <c r="I22" s="11" t="s">
        <v>1652</v>
      </c>
      <c r="J22" s="6"/>
      <c r="K22" s="6" t="s">
        <v>293</v>
      </c>
      <c r="L22" s="12" t="s">
        <v>55</v>
      </c>
      <c r="M22" s="13"/>
      <c r="N22" s="14"/>
      <c r="O22" s="7" t="s">
        <v>1644</v>
      </c>
      <c r="P22" s="6" t="s">
        <v>1768</v>
      </c>
      <c r="Q22" s="63">
        <f t="shared" si="1"/>
        <v>21</v>
      </c>
      <c r="R22" s="1" t="str">
        <f t="shared" si="2"/>
        <v>021B0405</v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021B0406</v>
      </c>
      <c r="B23" s="5" t="s">
        <v>162</v>
      </c>
      <c r="C23" s="21">
        <v>4</v>
      </c>
      <c r="D23" s="21">
        <v>6</v>
      </c>
      <c r="E23" s="6" t="s">
        <v>16</v>
      </c>
      <c r="F23" s="7" t="s">
        <v>33</v>
      </c>
      <c r="G23" s="6" t="s">
        <v>699</v>
      </c>
      <c r="H23" s="6" t="s">
        <v>1786</v>
      </c>
      <c r="I23" s="11" t="s">
        <v>701</v>
      </c>
      <c r="J23" s="11"/>
      <c r="K23" s="6" t="s">
        <v>300</v>
      </c>
      <c r="L23" s="12" t="s">
        <v>55</v>
      </c>
      <c r="M23" s="13"/>
      <c r="N23" s="14"/>
      <c r="O23" s="7"/>
      <c r="P23" s="6" t="s">
        <v>1768</v>
      </c>
      <c r="Q23" s="63">
        <f t="shared" si="1"/>
        <v>21</v>
      </c>
      <c r="R23" s="1" t="str">
        <f t="shared" si="2"/>
        <v>021B0406</v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021B0407</v>
      </c>
      <c r="B24" s="5" t="s">
        <v>162</v>
      </c>
      <c r="C24" s="21">
        <v>4</v>
      </c>
      <c r="D24" s="21">
        <v>7</v>
      </c>
      <c r="E24" s="6" t="s">
        <v>16</v>
      </c>
      <c r="F24" s="7" t="s">
        <v>33</v>
      </c>
      <c r="G24" s="6" t="s">
        <v>699</v>
      </c>
      <c r="H24" s="6" t="s">
        <v>1787</v>
      </c>
      <c r="I24" s="11" t="s">
        <v>701</v>
      </c>
      <c r="J24" s="11"/>
      <c r="K24" s="6" t="s">
        <v>301</v>
      </c>
      <c r="L24" s="12" t="s">
        <v>55</v>
      </c>
      <c r="M24" s="13"/>
      <c r="N24" s="14"/>
      <c r="O24" s="7"/>
      <c r="P24" s="6" t="s">
        <v>1768</v>
      </c>
      <c r="Q24" s="63">
        <f t="shared" si="1"/>
        <v>21</v>
      </c>
      <c r="R24" s="1" t="str">
        <f t="shared" si="2"/>
        <v>021B0407</v>
      </c>
      <c r="S24" s="1" t="str">
        <f t="shared" si="3"/>
        <v xml:space="preserve">指定承認    </v>
      </c>
      <c r="T24" s="1" t="str">
        <f t="shared" si="4"/>
        <v xml:space="preserve">指定承認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021B0408</v>
      </c>
      <c r="B25" s="5" t="s">
        <v>162</v>
      </c>
      <c r="C25" s="21">
        <v>4</v>
      </c>
      <c r="D25" s="21">
        <v>8</v>
      </c>
      <c r="E25" s="6" t="s">
        <v>16</v>
      </c>
      <c r="F25" s="7" t="s">
        <v>33</v>
      </c>
      <c r="G25" s="6" t="s">
        <v>700</v>
      </c>
      <c r="H25" s="6" t="s">
        <v>1788</v>
      </c>
      <c r="I25" s="11" t="s">
        <v>701</v>
      </c>
      <c r="J25" s="11"/>
      <c r="K25" s="6" t="s">
        <v>304</v>
      </c>
      <c r="L25" s="12" t="s">
        <v>55</v>
      </c>
      <c r="M25" s="13"/>
      <c r="N25" s="14"/>
      <c r="O25" s="7"/>
      <c r="P25" s="6" t="s">
        <v>1768</v>
      </c>
      <c r="Q25" s="63">
        <f t="shared" si="1"/>
        <v>21</v>
      </c>
      <c r="R25" s="1" t="str">
        <f t="shared" si="2"/>
        <v>021B0408</v>
      </c>
      <c r="S25" s="1" t="str">
        <f t="shared" si="3"/>
        <v xml:space="preserve">指定承認    </v>
      </c>
      <c r="T25" s="1" t="str">
        <f t="shared" si="4"/>
        <v xml:space="preserve">指定承認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021B0409</v>
      </c>
      <c r="B26" s="5" t="s">
        <v>162</v>
      </c>
      <c r="C26" s="21">
        <v>4</v>
      </c>
      <c r="D26" s="21">
        <v>9</v>
      </c>
      <c r="E26" s="6" t="s">
        <v>16</v>
      </c>
      <c r="F26" s="7" t="s">
        <v>33</v>
      </c>
      <c r="G26" s="6" t="s">
        <v>700</v>
      </c>
      <c r="H26" s="6" t="s">
        <v>1789</v>
      </c>
      <c r="I26" s="11" t="s">
        <v>701</v>
      </c>
      <c r="J26" s="11"/>
      <c r="K26" s="6" t="s">
        <v>305</v>
      </c>
      <c r="L26" s="12" t="s">
        <v>55</v>
      </c>
      <c r="M26" s="13"/>
      <c r="N26" s="14"/>
      <c r="O26" s="7"/>
      <c r="P26" s="6" t="s">
        <v>1768</v>
      </c>
      <c r="Q26" s="63">
        <f t="shared" si="1"/>
        <v>21</v>
      </c>
      <c r="R26" s="1" t="str">
        <f t="shared" si="2"/>
        <v>021B0409</v>
      </c>
      <c r="S26" s="1" t="str">
        <f t="shared" si="3"/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021B0410</v>
      </c>
      <c r="B27" s="5" t="s">
        <v>162</v>
      </c>
      <c r="C27" s="21">
        <v>4</v>
      </c>
      <c r="D27" s="21">
        <v>10</v>
      </c>
      <c r="E27" s="6" t="s">
        <v>16</v>
      </c>
      <c r="F27" s="7" t="s">
        <v>33</v>
      </c>
      <c r="G27" s="6" t="s">
        <v>699</v>
      </c>
      <c r="H27" s="6" t="s">
        <v>1790</v>
      </c>
      <c r="I27" s="11" t="s">
        <v>702</v>
      </c>
      <c r="J27" s="11"/>
      <c r="K27" s="6" t="s">
        <v>300</v>
      </c>
      <c r="L27" s="12" t="s">
        <v>55</v>
      </c>
      <c r="M27" s="13"/>
      <c r="N27" s="14"/>
      <c r="O27" s="7"/>
      <c r="P27" s="6" t="s">
        <v>1768</v>
      </c>
      <c r="Q27" s="63">
        <f t="shared" si="1"/>
        <v>21</v>
      </c>
      <c r="R27" s="1" t="str">
        <f t="shared" si="2"/>
        <v>021B0410</v>
      </c>
      <c r="S27" s="1" t="str">
        <f t="shared" si="3"/>
        <v xml:space="preserve">指定承認    </v>
      </c>
      <c r="T27" s="1" t="str">
        <f t="shared" si="4"/>
        <v xml:space="preserve">指定承認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021B0411</v>
      </c>
      <c r="B28" s="5" t="s">
        <v>162</v>
      </c>
      <c r="C28" s="21">
        <v>4</v>
      </c>
      <c r="D28" s="21">
        <v>11</v>
      </c>
      <c r="E28" s="6" t="s">
        <v>16</v>
      </c>
      <c r="F28" s="7" t="s">
        <v>33</v>
      </c>
      <c r="G28" s="6" t="s">
        <v>699</v>
      </c>
      <c r="H28" s="6" t="s">
        <v>1791</v>
      </c>
      <c r="I28" s="11" t="s">
        <v>702</v>
      </c>
      <c r="J28" s="11"/>
      <c r="K28" s="6" t="s">
        <v>301</v>
      </c>
      <c r="L28" s="12" t="s">
        <v>55</v>
      </c>
      <c r="M28" s="13"/>
      <c r="N28" s="14"/>
      <c r="O28" s="7"/>
      <c r="P28" s="6" t="s">
        <v>1768</v>
      </c>
      <c r="Q28" s="63">
        <f t="shared" si="1"/>
        <v>21</v>
      </c>
      <c r="R28" s="1" t="str">
        <f t="shared" si="2"/>
        <v>021B0411</v>
      </c>
      <c r="S28" s="1" t="str">
        <f t="shared" si="3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021B0412</v>
      </c>
      <c r="B29" s="5" t="s">
        <v>162</v>
      </c>
      <c r="C29" s="21">
        <v>4</v>
      </c>
      <c r="D29" s="21">
        <v>12</v>
      </c>
      <c r="E29" s="6" t="s">
        <v>16</v>
      </c>
      <c r="F29" s="7" t="s">
        <v>33</v>
      </c>
      <c r="G29" s="6" t="s">
        <v>700</v>
      </c>
      <c r="H29" s="6" t="s">
        <v>1792</v>
      </c>
      <c r="I29" s="11" t="s">
        <v>702</v>
      </c>
      <c r="J29" s="11"/>
      <c r="K29" s="6" t="s">
        <v>1794</v>
      </c>
      <c r="L29" s="12" t="s">
        <v>55</v>
      </c>
      <c r="M29" s="13"/>
      <c r="N29" s="14"/>
      <c r="O29" s="7"/>
      <c r="P29" s="6" t="s">
        <v>1768</v>
      </c>
      <c r="Q29" s="63">
        <f t="shared" si="1"/>
        <v>21</v>
      </c>
      <c r="R29" s="1" t="str">
        <f t="shared" si="2"/>
        <v>021B0412</v>
      </c>
      <c r="S29" s="1" t="str">
        <f t="shared" si="3"/>
        <v xml:space="preserve">指定承認    </v>
      </c>
      <c r="T29" s="1" t="str">
        <f t="shared" si="4"/>
        <v xml:space="preserve">指定承認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021B0413</v>
      </c>
      <c r="B30" s="5" t="s">
        <v>162</v>
      </c>
      <c r="C30" s="21">
        <v>4</v>
      </c>
      <c r="D30" s="21">
        <v>13</v>
      </c>
      <c r="E30" s="6" t="s">
        <v>16</v>
      </c>
      <c r="F30" s="7" t="s">
        <v>33</v>
      </c>
      <c r="G30" s="6" t="s">
        <v>700</v>
      </c>
      <c r="H30" s="6" t="s">
        <v>1793</v>
      </c>
      <c r="I30" s="11" t="s">
        <v>702</v>
      </c>
      <c r="J30" s="11"/>
      <c r="K30" s="6" t="s">
        <v>1795</v>
      </c>
      <c r="L30" s="12" t="s">
        <v>55</v>
      </c>
      <c r="M30" s="13"/>
      <c r="N30" s="14"/>
      <c r="O30" s="7"/>
      <c r="P30" s="6" t="s">
        <v>1768</v>
      </c>
      <c r="Q30" s="63">
        <f t="shared" si="1"/>
        <v>21</v>
      </c>
      <c r="R30" s="1" t="str">
        <f t="shared" si="2"/>
        <v>021B0413</v>
      </c>
      <c r="S30" s="1" t="str">
        <f t="shared" si="3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021B0415</v>
      </c>
      <c r="B31" s="5" t="s">
        <v>162</v>
      </c>
      <c r="C31" s="21">
        <v>4</v>
      </c>
      <c r="D31" s="21">
        <v>15</v>
      </c>
      <c r="E31" s="6" t="s">
        <v>16</v>
      </c>
      <c r="F31" s="7" t="s">
        <v>33</v>
      </c>
      <c r="G31" s="6" t="s">
        <v>699</v>
      </c>
      <c r="H31" s="6" t="s">
        <v>1796</v>
      </c>
      <c r="I31" s="11" t="s">
        <v>703</v>
      </c>
      <c r="J31" s="11"/>
      <c r="K31" s="6" t="s">
        <v>300</v>
      </c>
      <c r="L31" s="12" t="s">
        <v>55</v>
      </c>
      <c r="M31" s="13"/>
      <c r="N31" s="14"/>
      <c r="O31" s="7"/>
      <c r="P31" s="6" t="s">
        <v>1768</v>
      </c>
      <c r="Q31" s="63">
        <f t="shared" si="1"/>
        <v>21</v>
      </c>
      <c r="R31" s="1" t="str">
        <f t="shared" si="2"/>
        <v>021B0415</v>
      </c>
      <c r="S31" s="1" t="str">
        <f t="shared" si="3"/>
        <v xml:space="preserve">指定承認    </v>
      </c>
      <c r="T31" s="1" t="str">
        <f t="shared" si="4"/>
        <v xml:space="preserve">指定承認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021B0416</v>
      </c>
      <c r="B32" s="5" t="s">
        <v>162</v>
      </c>
      <c r="C32" s="21">
        <v>4</v>
      </c>
      <c r="D32" s="21">
        <v>16</v>
      </c>
      <c r="E32" s="6" t="s">
        <v>16</v>
      </c>
      <c r="F32" s="7" t="s">
        <v>33</v>
      </c>
      <c r="G32" s="6" t="s">
        <v>699</v>
      </c>
      <c r="H32" s="6" t="s">
        <v>1797</v>
      </c>
      <c r="I32" s="11" t="s">
        <v>703</v>
      </c>
      <c r="J32" s="11"/>
      <c r="K32" s="6" t="s">
        <v>301</v>
      </c>
      <c r="L32" s="12" t="s">
        <v>55</v>
      </c>
      <c r="M32" s="13"/>
      <c r="N32" s="14"/>
      <c r="O32" s="7"/>
      <c r="P32" s="6" t="s">
        <v>1768</v>
      </c>
      <c r="Q32" s="63">
        <f t="shared" si="1"/>
        <v>21</v>
      </c>
      <c r="R32" s="1" t="str">
        <f t="shared" si="2"/>
        <v>021B0416</v>
      </c>
      <c r="S32" s="1" t="str">
        <f t="shared" si="3"/>
        <v xml:space="preserve">指定承認    </v>
      </c>
      <c r="T32" s="1" t="str">
        <f t="shared" si="4"/>
        <v xml:space="preserve">指定承認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021B0417</v>
      </c>
      <c r="B33" s="5" t="s">
        <v>162</v>
      </c>
      <c r="C33" s="21">
        <v>4</v>
      </c>
      <c r="D33" s="21">
        <v>17</v>
      </c>
      <c r="E33" s="6" t="s">
        <v>16</v>
      </c>
      <c r="F33" s="7" t="s">
        <v>33</v>
      </c>
      <c r="G33" s="6" t="s">
        <v>700</v>
      </c>
      <c r="H33" s="6" t="s">
        <v>1798</v>
      </c>
      <c r="I33" s="11" t="s">
        <v>703</v>
      </c>
      <c r="J33" s="11"/>
      <c r="K33" s="6" t="s">
        <v>316</v>
      </c>
      <c r="L33" s="12" t="s">
        <v>55</v>
      </c>
      <c r="M33" s="13"/>
      <c r="N33" s="14"/>
      <c r="O33" s="7"/>
      <c r="P33" s="6" t="s">
        <v>1768</v>
      </c>
      <c r="Q33" s="63">
        <f t="shared" si="1"/>
        <v>21</v>
      </c>
      <c r="R33" s="1" t="str">
        <f t="shared" si="2"/>
        <v>021B0417</v>
      </c>
      <c r="S33" s="1" t="str">
        <f t="shared" si="3"/>
        <v xml:space="preserve">指定承認    </v>
      </c>
      <c r="T33" s="1" t="str">
        <f t="shared" si="4"/>
        <v xml:space="preserve">指定承認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021B0418</v>
      </c>
      <c r="B34" s="5" t="s">
        <v>162</v>
      </c>
      <c r="C34" s="21">
        <v>4</v>
      </c>
      <c r="D34" s="21">
        <v>18</v>
      </c>
      <c r="E34" s="6" t="s">
        <v>16</v>
      </c>
      <c r="F34" s="7" t="s">
        <v>33</v>
      </c>
      <c r="G34" s="6" t="s">
        <v>700</v>
      </c>
      <c r="H34" s="6" t="s">
        <v>1799</v>
      </c>
      <c r="I34" s="11" t="s">
        <v>703</v>
      </c>
      <c r="J34" s="11"/>
      <c r="K34" s="6" t="s">
        <v>1800</v>
      </c>
      <c r="L34" s="12" t="s">
        <v>55</v>
      </c>
      <c r="M34" s="13"/>
      <c r="N34" s="14"/>
      <c r="O34" s="7"/>
      <c r="P34" s="6" t="s">
        <v>1768</v>
      </c>
      <c r="Q34" s="63">
        <f t="shared" si="1"/>
        <v>21</v>
      </c>
      <c r="R34" s="1" t="str">
        <f t="shared" si="2"/>
        <v>021B0418</v>
      </c>
      <c r="S34" s="1" t="str">
        <f t="shared" si="3"/>
        <v xml:space="preserve">指定承認    </v>
      </c>
      <c r="T34" s="1" t="str">
        <f t="shared" si="4"/>
        <v xml:space="preserve">指定承認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021B0419</v>
      </c>
      <c r="B35" s="5" t="s">
        <v>162</v>
      </c>
      <c r="C35" s="21">
        <v>4</v>
      </c>
      <c r="D35" s="21">
        <v>19</v>
      </c>
      <c r="E35" s="6" t="s">
        <v>16</v>
      </c>
      <c r="F35" s="7" t="s">
        <v>33</v>
      </c>
      <c r="G35" s="6" t="s">
        <v>699</v>
      </c>
      <c r="H35" s="6" t="s">
        <v>1802</v>
      </c>
      <c r="I35" s="11" t="s">
        <v>1801</v>
      </c>
      <c r="J35" s="11"/>
      <c r="K35" s="6" t="s">
        <v>300</v>
      </c>
      <c r="L35" s="12" t="s">
        <v>55</v>
      </c>
      <c r="M35" s="13"/>
      <c r="N35" s="14"/>
      <c r="O35" s="7"/>
      <c r="P35" s="6" t="s">
        <v>1768</v>
      </c>
      <c r="Q35" s="63">
        <f t="shared" si="1"/>
        <v>21</v>
      </c>
      <c r="R35" s="1" t="str">
        <f t="shared" si="2"/>
        <v>021B0419</v>
      </c>
      <c r="S35" s="1" t="str">
        <f t="shared" si="3"/>
        <v xml:space="preserve">指定承認    </v>
      </c>
      <c r="T35" s="1" t="str">
        <f t="shared" si="4"/>
        <v xml:space="preserve">指定承認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021B0420</v>
      </c>
      <c r="B36" s="5" t="s">
        <v>162</v>
      </c>
      <c r="C36" s="21">
        <v>4</v>
      </c>
      <c r="D36" s="21">
        <v>20</v>
      </c>
      <c r="E36" s="6" t="s">
        <v>16</v>
      </c>
      <c r="F36" s="7" t="s">
        <v>33</v>
      </c>
      <c r="G36" s="6" t="s">
        <v>699</v>
      </c>
      <c r="H36" s="6" t="s">
        <v>1803</v>
      </c>
      <c r="I36" s="11" t="s">
        <v>1801</v>
      </c>
      <c r="J36" s="11"/>
      <c r="K36" s="6" t="s">
        <v>301</v>
      </c>
      <c r="L36" s="12" t="s">
        <v>55</v>
      </c>
      <c r="M36" s="13"/>
      <c r="N36" s="14"/>
      <c r="O36" s="7"/>
      <c r="P36" s="6" t="s">
        <v>1768</v>
      </c>
      <c r="Q36" s="63">
        <f t="shared" si="1"/>
        <v>21</v>
      </c>
      <c r="R36" s="1" t="str">
        <f t="shared" si="2"/>
        <v>021B0420</v>
      </c>
      <c r="S36" s="1" t="str">
        <f t="shared" si="3"/>
        <v xml:space="preserve">指定承認    </v>
      </c>
      <c r="T36" s="1" t="str">
        <f t="shared" si="4"/>
        <v xml:space="preserve">指定承認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021B0421</v>
      </c>
      <c r="B37" s="5" t="s">
        <v>162</v>
      </c>
      <c r="C37" s="21">
        <v>4</v>
      </c>
      <c r="D37" s="21">
        <v>21</v>
      </c>
      <c r="E37" s="6" t="s">
        <v>16</v>
      </c>
      <c r="F37" s="7" t="s">
        <v>33</v>
      </c>
      <c r="G37" s="6" t="s">
        <v>700</v>
      </c>
      <c r="H37" s="6" t="s">
        <v>1804</v>
      </c>
      <c r="I37" s="11" t="s">
        <v>1801</v>
      </c>
      <c r="J37" s="11"/>
      <c r="K37" s="6" t="s">
        <v>1806</v>
      </c>
      <c r="L37" s="12" t="s">
        <v>55</v>
      </c>
      <c r="M37" s="13"/>
      <c r="N37" s="14"/>
      <c r="O37" s="7"/>
      <c r="P37" s="6" t="s">
        <v>1768</v>
      </c>
      <c r="Q37" s="63">
        <f t="shared" si="1"/>
        <v>21</v>
      </c>
      <c r="R37" s="1" t="str">
        <f t="shared" si="2"/>
        <v>021B0421</v>
      </c>
      <c r="S37" s="1" t="str">
        <f t="shared" si="3"/>
        <v xml:space="preserve">指定承認    </v>
      </c>
      <c r="T37" s="1" t="str">
        <f t="shared" si="4"/>
        <v xml:space="preserve">指定承認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021B0422</v>
      </c>
      <c r="B38" s="5" t="s">
        <v>162</v>
      </c>
      <c r="C38" s="21">
        <v>4</v>
      </c>
      <c r="D38" s="21">
        <v>22</v>
      </c>
      <c r="E38" s="6" t="s">
        <v>16</v>
      </c>
      <c r="F38" s="7" t="s">
        <v>33</v>
      </c>
      <c r="G38" s="6" t="s">
        <v>700</v>
      </c>
      <c r="H38" s="6" t="s">
        <v>1805</v>
      </c>
      <c r="I38" s="11" t="s">
        <v>1801</v>
      </c>
      <c r="J38" s="11"/>
      <c r="K38" s="6" t="s">
        <v>1807</v>
      </c>
      <c r="L38" s="12" t="s">
        <v>55</v>
      </c>
      <c r="M38" s="13"/>
      <c r="N38" s="14"/>
      <c r="O38" s="7"/>
      <c r="P38" s="6" t="s">
        <v>1768</v>
      </c>
      <c r="Q38" s="63">
        <f t="shared" si="1"/>
        <v>21</v>
      </c>
      <c r="R38" s="1" t="str">
        <f t="shared" si="2"/>
        <v>021B0422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11"/>
      <c r="J39" s="11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021B0423</v>
      </c>
      <c r="B40" s="5" t="s">
        <v>1785</v>
      </c>
      <c r="C40" s="21">
        <v>4</v>
      </c>
      <c r="D40" s="21">
        <v>23</v>
      </c>
      <c r="E40" s="6" t="s">
        <v>16</v>
      </c>
      <c r="F40" s="7" t="s">
        <v>33</v>
      </c>
      <c r="G40" s="6" t="s">
        <v>697</v>
      </c>
      <c r="H40" s="6" t="s">
        <v>1808</v>
      </c>
      <c r="I40" s="11" t="s">
        <v>701</v>
      </c>
      <c r="J40" s="11" t="s">
        <v>319</v>
      </c>
      <c r="K40" s="6" t="s">
        <v>318</v>
      </c>
      <c r="L40" s="12" t="s">
        <v>55</v>
      </c>
      <c r="M40" s="13"/>
      <c r="N40" s="14"/>
      <c r="O40" s="7" t="s">
        <v>1644</v>
      </c>
      <c r="P40" s="6" t="s">
        <v>1768</v>
      </c>
      <c r="Q40" s="63">
        <f t="shared" si="1"/>
        <v>21</v>
      </c>
      <c r="R40" s="1" t="str">
        <f t="shared" si="2"/>
        <v>021B0423</v>
      </c>
      <c r="S40" s="1" t="str">
        <f t="shared" si="3"/>
        <v xml:space="preserve">指定承認    </v>
      </c>
      <c r="T40" s="1" t="str">
        <f t="shared" si="4"/>
        <v xml:space="preserve">指定承認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021B0424</v>
      </c>
      <c r="B41" s="5" t="s">
        <v>1785</v>
      </c>
      <c r="C41" s="21">
        <v>4</v>
      </c>
      <c r="D41" s="21">
        <v>24</v>
      </c>
      <c r="E41" s="6" t="s">
        <v>16</v>
      </c>
      <c r="F41" s="7" t="s">
        <v>33</v>
      </c>
      <c r="G41" s="6" t="s">
        <v>697</v>
      </c>
      <c r="H41" s="6" t="s">
        <v>1809</v>
      </c>
      <c r="I41" s="11" t="s">
        <v>701</v>
      </c>
      <c r="J41" s="11" t="s">
        <v>321</v>
      </c>
      <c r="K41" s="6" t="s">
        <v>318</v>
      </c>
      <c r="L41" s="12" t="s">
        <v>55</v>
      </c>
      <c r="M41" s="13"/>
      <c r="N41" s="14"/>
      <c r="O41" s="7" t="s">
        <v>1644</v>
      </c>
      <c r="P41" s="6" t="s">
        <v>1768</v>
      </c>
      <c r="Q41" s="63">
        <f t="shared" si="1"/>
        <v>21</v>
      </c>
      <c r="R41" s="1" t="str">
        <f t="shared" si="2"/>
        <v>021B0424</v>
      </c>
      <c r="S41" s="1" t="str">
        <f t="shared" si="3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021B0425</v>
      </c>
      <c r="B42" s="5" t="s">
        <v>1785</v>
      </c>
      <c r="C42" s="21">
        <v>4</v>
      </c>
      <c r="D42" s="21">
        <v>25</v>
      </c>
      <c r="E42" s="6" t="s">
        <v>16</v>
      </c>
      <c r="F42" s="7" t="s">
        <v>33</v>
      </c>
      <c r="G42" s="6" t="s">
        <v>697</v>
      </c>
      <c r="H42" s="6" t="s">
        <v>1810</v>
      </c>
      <c r="I42" s="11" t="s">
        <v>701</v>
      </c>
      <c r="J42" s="11" t="s">
        <v>321</v>
      </c>
      <c r="K42" s="6" t="s">
        <v>323</v>
      </c>
      <c r="L42" s="12" t="s">
        <v>55</v>
      </c>
      <c r="M42" s="13"/>
      <c r="N42" s="14"/>
      <c r="O42" s="7" t="s">
        <v>1644</v>
      </c>
      <c r="P42" s="6" t="s">
        <v>1768</v>
      </c>
      <c r="Q42" s="63">
        <f t="shared" si="1"/>
        <v>21</v>
      </c>
      <c r="R42" s="1" t="str">
        <f t="shared" si="2"/>
        <v>021B0425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021B0426</v>
      </c>
      <c r="B43" s="5" t="s">
        <v>1785</v>
      </c>
      <c r="C43" s="21">
        <v>4</v>
      </c>
      <c r="D43" s="21">
        <v>26</v>
      </c>
      <c r="E43" s="6" t="s">
        <v>16</v>
      </c>
      <c r="F43" s="7" t="s">
        <v>33</v>
      </c>
      <c r="G43" s="6" t="s">
        <v>697</v>
      </c>
      <c r="H43" s="6" t="s">
        <v>1832</v>
      </c>
      <c r="I43" s="11" t="s">
        <v>701</v>
      </c>
      <c r="J43" s="11" t="s">
        <v>327</v>
      </c>
      <c r="K43" s="6" t="s">
        <v>295</v>
      </c>
      <c r="L43" s="12" t="s">
        <v>55</v>
      </c>
      <c r="M43" s="13"/>
      <c r="N43" s="14"/>
      <c r="O43" s="7" t="s">
        <v>1644</v>
      </c>
      <c r="P43" s="6" t="s">
        <v>1768</v>
      </c>
      <c r="Q43" s="63">
        <f t="shared" si="1"/>
        <v>21</v>
      </c>
      <c r="R43" s="1" t="str">
        <f t="shared" si="2"/>
        <v>021B0426</v>
      </c>
      <c r="S43" s="1" t="str">
        <f t="shared" si="3"/>
        <v xml:space="preserve">指定承認    </v>
      </c>
      <c r="T43" s="1" t="str">
        <f t="shared" si="4"/>
        <v xml:space="preserve">指定承認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021B0427</v>
      </c>
      <c r="B44" s="5" t="s">
        <v>1785</v>
      </c>
      <c r="C44" s="21">
        <v>4</v>
      </c>
      <c r="D44" s="21">
        <v>27</v>
      </c>
      <c r="E44" s="6" t="s">
        <v>16</v>
      </c>
      <c r="F44" s="7" t="s">
        <v>33</v>
      </c>
      <c r="G44" s="6" t="s">
        <v>697</v>
      </c>
      <c r="H44" s="6" t="s">
        <v>1833</v>
      </c>
      <c r="I44" s="11" t="s">
        <v>701</v>
      </c>
      <c r="J44" s="11" t="s">
        <v>327</v>
      </c>
      <c r="K44" s="6" t="s">
        <v>328</v>
      </c>
      <c r="L44" s="12" t="s">
        <v>55</v>
      </c>
      <c r="M44" s="13"/>
      <c r="N44" s="14"/>
      <c r="O44" s="7" t="s">
        <v>1644</v>
      </c>
      <c r="P44" s="6" t="s">
        <v>1768</v>
      </c>
      <c r="Q44" s="63">
        <f t="shared" si="1"/>
        <v>21</v>
      </c>
      <c r="R44" s="1" t="str">
        <f t="shared" si="2"/>
        <v>021B0427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021B0428</v>
      </c>
      <c r="B45" s="5" t="s">
        <v>1785</v>
      </c>
      <c r="C45" s="21">
        <v>4</v>
      </c>
      <c r="D45" s="21">
        <v>28</v>
      </c>
      <c r="E45" s="6" t="s">
        <v>16</v>
      </c>
      <c r="F45" s="7" t="s">
        <v>33</v>
      </c>
      <c r="G45" s="6" t="s">
        <v>697</v>
      </c>
      <c r="H45" s="6" t="s">
        <v>1834</v>
      </c>
      <c r="I45" s="11" t="s">
        <v>701</v>
      </c>
      <c r="J45" s="11" t="s">
        <v>327</v>
      </c>
      <c r="K45" s="6" t="s">
        <v>323</v>
      </c>
      <c r="L45" s="12" t="s">
        <v>55</v>
      </c>
      <c r="M45" s="13"/>
      <c r="N45" s="14"/>
      <c r="O45" s="7" t="s">
        <v>1644</v>
      </c>
      <c r="P45" s="6" t="s">
        <v>1768</v>
      </c>
      <c r="Q45" s="63">
        <f t="shared" si="1"/>
        <v>21</v>
      </c>
      <c r="R45" s="1" t="str">
        <f t="shared" si="2"/>
        <v>021B0428</v>
      </c>
      <c r="S45" s="1" t="str">
        <f t="shared" si="3"/>
        <v xml:space="preserve">指定承認    </v>
      </c>
      <c r="T45" s="1" t="str">
        <f t="shared" si="4"/>
        <v xml:space="preserve">指定承認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021B0429</v>
      </c>
      <c r="B46" s="5" t="s">
        <v>1785</v>
      </c>
      <c r="C46" s="21">
        <v>4</v>
      </c>
      <c r="D46" s="21">
        <v>29</v>
      </c>
      <c r="E46" s="6" t="s">
        <v>16</v>
      </c>
      <c r="F46" s="7" t="s">
        <v>33</v>
      </c>
      <c r="G46" s="6" t="s">
        <v>697</v>
      </c>
      <c r="H46" s="6" t="s">
        <v>1835</v>
      </c>
      <c r="I46" s="11" t="s">
        <v>701</v>
      </c>
      <c r="J46" s="11" t="s">
        <v>330</v>
      </c>
      <c r="K46" s="6" t="s">
        <v>323</v>
      </c>
      <c r="L46" s="12" t="s">
        <v>55</v>
      </c>
      <c r="M46" s="13"/>
      <c r="N46" s="14"/>
      <c r="O46" s="7" t="s">
        <v>1644</v>
      </c>
      <c r="P46" s="6" t="s">
        <v>1768</v>
      </c>
      <c r="Q46" s="63">
        <f t="shared" si="1"/>
        <v>21</v>
      </c>
      <c r="R46" s="1" t="str">
        <f t="shared" si="2"/>
        <v>021B0429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021B0430</v>
      </c>
      <c r="B47" s="5" t="s">
        <v>1785</v>
      </c>
      <c r="C47" s="21">
        <v>4</v>
      </c>
      <c r="D47" s="21">
        <v>30</v>
      </c>
      <c r="E47" s="6" t="s">
        <v>16</v>
      </c>
      <c r="F47" s="7" t="s">
        <v>33</v>
      </c>
      <c r="G47" s="6" t="s">
        <v>697</v>
      </c>
      <c r="H47" s="6" t="s">
        <v>1836</v>
      </c>
      <c r="I47" s="11" t="s">
        <v>701</v>
      </c>
      <c r="J47" s="11" t="s">
        <v>351</v>
      </c>
      <c r="K47" s="11" t="s">
        <v>332</v>
      </c>
      <c r="L47" s="12" t="s">
        <v>55</v>
      </c>
      <c r="M47" s="13"/>
      <c r="N47" s="14"/>
      <c r="O47" s="7" t="s">
        <v>1644</v>
      </c>
      <c r="P47" s="6" t="s">
        <v>1768</v>
      </c>
      <c r="Q47" s="63">
        <f t="shared" si="1"/>
        <v>21</v>
      </c>
      <c r="R47" s="1" t="str">
        <f t="shared" si="2"/>
        <v>021B0430</v>
      </c>
      <c r="S47" s="1" t="str">
        <f t="shared" si="3"/>
        <v xml:space="preserve">指定承認    </v>
      </c>
      <c r="T47" s="1" t="str">
        <f t="shared" si="4"/>
        <v xml:space="preserve">指定承認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021B0431</v>
      </c>
      <c r="B48" s="5" t="s">
        <v>162</v>
      </c>
      <c r="C48" s="21">
        <v>4</v>
      </c>
      <c r="D48" s="21">
        <v>31</v>
      </c>
      <c r="E48" s="6" t="s">
        <v>16</v>
      </c>
      <c r="F48" s="7" t="s">
        <v>33</v>
      </c>
      <c r="G48" s="6" t="s">
        <v>697</v>
      </c>
      <c r="H48" s="6" t="s">
        <v>1828</v>
      </c>
      <c r="I48" s="11" t="s">
        <v>702</v>
      </c>
      <c r="J48" s="11" t="s">
        <v>319</v>
      </c>
      <c r="K48" s="6" t="s">
        <v>318</v>
      </c>
      <c r="L48" s="12" t="s">
        <v>55</v>
      </c>
      <c r="M48" s="13"/>
      <c r="N48" s="14"/>
      <c r="O48" s="7" t="s">
        <v>1644</v>
      </c>
      <c r="P48" s="6" t="s">
        <v>1768</v>
      </c>
      <c r="Q48" s="63">
        <f t="shared" si="1"/>
        <v>21</v>
      </c>
      <c r="R48" s="1" t="str">
        <f t="shared" si="2"/>
        <v>021B0431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021B0432</v>
      </c>
      <c r="B49" s="5" t="s">
        <v>162</v>
      </c>
      <c r="C49" s="21">
        <v>4</v>
      </c>
      <c r="D49" s="21">
        <v>32</v>
      </c>
      <c r="E49" s="6" t="s">
        <v>16</v>
      </c>
      <c r="F49" s="7" t="s">
        <v>33</v>
      </c>
      <c r="G49" s="6" t="s">
        <v>697</v>
      </c>
      <c r="H49" s="6" t="s">
        <v>1829</v>
      </c>
      <c r="I49" s="11" t="s">
        <v>702</v>
      </c>
      <c r="J49" s="11" t="s">
        <v>321</v>
      </c>
      <c r="K49" s="6" t="s">
        <v>318</v>
      </c>
      <c r="L49" s="12" t="s">
        <v>55</v>
      </c>
      <c r="M49" s="13"/>
      <c r="N49" s="14"/>
      <c r="O49" s="7" t="s">
        <v>1644</v>
      </c>
      <c r="P49" s="6" t="s">
        <v>1768</v>
      </c>
      <c r="Q49" s="63">
        <f t="shared" si="1"/>
        <v>21</v>
      </c>
      <c r="R49" s="1" t="str">
        <f t="shared" si="2"/>
        <v>021B0432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021B0433</v>
      </c>
      <c r="B50" s="5" t="s">
        <v>162</v>
      </c>
      <c r="C50" s="21">
        <v>4</v>
      </c>
      <c r="D50" s="21">
        <v>33</v>
      </c>
      <c r="E50" s="6" t="s">
        <v>16</v>
      </c>
      <c r="F50" s="7" t="s">
        <v>33</v>
      </c>
      <c r="G50" s="6" t="s">
        <v>697</v>
      </c>
      <c r="H50" s="6" t="s">
        <v>1830</v>
      </c>
      <c r="I50" s="11" t="s">
        <v>702</v>
      </c>
      <c r="J50" s="11" t="s">
        <v>321</v>
      </c>
      <c r="K50" s="6" t="s">
        <v>323</v>
      </c>
      <c r="L50" s="12" t="s">
        <v>55</v>
      </c>
      <c r="M50" s="13"/>
      <c r="N50" s="14"/>
      <c r="O50" s="7" t="s">
        <v>1644</v>
      </c>
      <c r="P50" s="6" t="s">
        <v>1768</v>
      </c>
      <c r="Q50" s="63">
        <f t="shared" si="1"/>
        <v>21</v>
      </c>
      <c r="R50" s="1" t="str">
        <f t="shared" si="2"/>
        <v>021B0433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021B0434</v>
      </c>
      <c r="B51" s="5" t="s">
        <v>162</v>
      </c>
      <c r="C51" s="21">
        <v>4</v>
      </c>
      <c r="D51" s="21">
        <v>34</v>
      </c>
      <c r="E51" s="6" t="s">
        <v>16</v>
      </c>
      <c r="F51" s="7" t="s">
        <v>33</v>
      </c>
      <c r="G51" s="6" t="s">
        <v>697</v>
      </c>
      <c r="H51" s="6" t="s">
        <v>1837</v>
      </c>
      <c r="I51" s="11" t="s">
        <v>702</v>
      </c>
      <c r="J51" s="11" t="s">
        <v>327</v>
      </c>
      <c r="K51" s="6" t="s">
        <v>295</v>
      </c>
      <c r="L51" s="12" t="s">
        <v>55</v>
      </c>
      <c r="M51" s="13"/>
      <c r="N51" s="14"/>
      <c r="O51" s="7" t="s">
        <v>1644</v>
      </c>
      <c r="P51" s="6" t="s">
        <v>1768</v>
      </c>
      <c r="Q51" s="63">
        <f t="shared" si="1"/>
        <v>21</v>
      </c>
      <c r="R51" s="1" t="str">
        <f t="shared" si="2"/>
        <v>021B0434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021B0435</v>
      </c>
      <c r="B52" s="5" t="s">
        <v>162</v>
      </c>
      <c r="C52" s="21">
        <v>4</v>
      </c>
      <c r="D52" s="21">
        <v>35</v>
      </c>
      <c r="E52" s="6" t="s">
        <v>16</v>
      </c>
      <c r="F52" s="7" t="s">
        <v>33</v>
      </c>
      <c r="G52" s="6" t="s">
        <v>697</v>
      </c>
      <c r="H52" s="6" t="s">
        <v>1838</v>
      </c>
      <c r="I52" s="11" t="s">
        <v>702</v>
      </c>
      <c r="J52" s="11" t="s">
        <v>327</v>
      </c>
      <c r="K52" s="6" t="s">
        <v>328</v>
      </c>
      <c r="L52" s="12" t="s">
        <v>55</v>
      </c>
      <c r="M52" s="13"/>
      <c r="N52" s="14"/>
      <c r="O52" s="7" t="s">
        <v>1644</v>
      </c>
      <c r="P52" s="6" t="s">
        <v>1768</v>
      </c>
      <c r="Q52" s="63">
        <f t="shared" si="1"/>
        <v>21</v>
      </c>
      <c r="R52" s="1" t="str">
        <f t="shared" si="2"/>
        <v>021B0435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021B0436</v>
      </c>
      <c r="B53" s="5" t="s">
        <v>162</v>
      </c>
      <c r="C53" s="21">
        <v>4</v>
      </c>
      <c r="D53" s="21">
        <v>36</v>
      </c>
      <c r="E53" s="6" t="s">
        <v>16</v>
      </c>
      <c r="F53" s="7" t="s">
        <v>33</v>
      </c>
      <c r="G53" s="6" t="s">
        <v>697</v>
      </c>
      <c r="H53" s="6" t="s">
        <v>1839</v>
      </c>
      <c r="I53" s="11" t="s">
        <v>702</v>
      </c>
      <c r="J53" s="11" t="s">
        <v>327</v>
      </c>
      <c r="K53" s="6" t="s">
        <v>323</v>
      </c>
      <c r="L53" s="12" t="s">
        <v>55</v>
      </c>
      <c r="M53" s="13"/>
      <c r="N53" s="14"/>
      <c r="O53" s="7" t="s">
        <v>1644</v>
      </c>
      <c r="P53" s="6" t="s">
        <v>1768</v>
      </c>
      <c r="Q53" s="63">
        <f t="shared" si="1"/>
        <v>21</v>
      </c>
      <c r="R53" s="1" t="str">
        <f t="shared" si="2"/>
        <v>021B0436</v>
      </c>
      <c r="S53" s="1" t="str">
        <f t="shared" si="3"/>
        <v xml:space="preserve">指定承認    </v>
      </c>
      <c r="T53" s="1" t="str">
        <f t="shared" si="4"/>
        <v xml:space="preserve">指定承認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021B0437</v>
      </c>
      <c r="B54" s="5" t="s">
        <v>162</v>
      </c>
      <c r="C54" s="21">
        <v>4</v>
      </c>
      <c r="D54" s="21">
        <v>37</v>
      </c>
      <c r="E54" s="6" t="s">
        <v>16</v>
      </c>
      <c r="F54" s="7" t="s">
        <v>33</v>
      </c>
      <c r="G54" s="6" t="s">
        <v>697</v>
      </c>
      <c r="H54" s="6" t="s">
        <v>1840</v>
      </c>
      <c r="I54" s="11" t="s">
        <v>702</v>
      </c>
      <c r="J54" s="11" t="s">
        <v>330</v>
      </c>
      <c r="K54" s="6" t="s">
        <v>323</v>
      </c>
      <c r="L54" s="12" t="s">
        <v>55</v>
      </c>
      <c r="M54" s="13"/>
      <c r="N54" s="14"/>
      <c r="O54" s="7" t="s">
        <v>1644</v>
      </c>
      <c r="P54" s="6" t="s">
        <v>1768</v>
      </c>
      <c r="Q54" s="63">
        <f t="shared" si="1"/>
        <v>21</v>
      </c>
      <c r="R54" s="1" t="str">
        <f t="shared" si="2"/>
        <v>021B0437</v>
      </c>
      <c r="S54" s="1" t="str">
        <f t="shared" si="3"/>
        <v xml:space="preserve">指定承認    </v>
      </c>
      <c r="T54" s="1" t="str">
        <f t="shared" si="4"/>
        <v xml:space="preserve">指定承認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021B0438</v>
      </c>
      <c r="B55" s="5" t="s">
        <v>162</v>
      </c>
      <c r="C55" s="21">
        <v>4</v>
      </c>
      <c r="D55" s="21">
        <v>38</v>
      </c>
      <c r="E55" s="6" t="s">
        <v>16</v>
      </c>
      <c r="F55" s="7" t="s">
        <v>33</v>
      </c>
      <c r="G55" s="6" t="s">
        <v>697</v>
      </c>
      <c r="H55" s="6" t="s">
        <v>1831</v>
      </c>
      <c r="I55" s="11" t="s">
        <v>702</v>
      </c>
      <c r="J55" s="11" t="s">
        <v>351</v>
      </c>
      <c r="K55" s="11" t="s">
        <v>332</v>
      </c>
      <c r="L55" s="12" t="s">
        <v>55</v>
      </c>
      <c r="M55" s="13"/>
      <c r="N55" s="14"/>
      <c r="O55" s="7" t="s">
        <v>1644</v>
      </c>
      <c r="P55" s="6" t="s">
        <v>1768</v>
      </c>
      <c r="Q55" s="63">
        <f t="shared" si="1"/>
        <v>21</v>
      </c>
      <c r="R55" s="1" t="str">
        <f t="shared" si="2"/>
        <v>021B0438</v>
      </c>
      <c r="S55" s="1" t="str">
        <f t="shared" si="3"/>
        <v xml:space="preserve">指定承認    </v>
      </c>
      <c r="T55" s="1" t="str">
        <f t="shared" si="4"/>
        <v xml:space="preserve">指定承認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021B0439</v>
      </c>
      <c r="B56" s="5" t="s">
        <v>162</v>
      </c>
      <c r="C56" s="21">
        <v>4</v>
      </c>
      <c r="D56" s="21">
        <v>39</v>
      </c>
      <c r="E56" s="6" t="s">
        <v>16</v>
      </c>
      <c r="F56" s="7" t="s">
        <v>33</v>
      </c>
      <c r="G56" s="6" t="s">
        <v>697</v>
      </c>
      <c r="H56" s="6" t="s">
        <v>1841</v>
      </c>
      <c r="I56" s="11" t="s">
        <v>703</v>
      </c>
      <c r="J56" s="11" t="s">
        <v>319</v>
      </c>
      <c r="K56" s="6" t="s">
        <v>328</v>
      </c>
      <c r="L56" s="12" t="s">
        <v>55</v>
      </c>
      <c r="M56" s="13"/>
      <c r="N56" s="14"/>
      <c r="O56" s="7" t="s">
        <v>1644</v>
      </c>
      <c r="P56" s="6" t="s">
        <v>1768</v>
      </c>
      <c r="Q56" s="63">
        <f t="shared" si="1"/>
        <v>21</v>
      </c>
      <c r="R56" s="1" t="str">
        <f t="shared" si="2"/>
        <v>021B0439</v>
      </c>
      <c r="S56" s="1" t="str">
        <f t="shared" si="3"/>
        <v xml:space="preserve">指定承認    </v>
      </c>
      <c r="T56" s="1" t="str">
        <f t="shared" si="4"/>
        <v xml:space="preserve">指定承認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021B0440</v>
      </c>
      <c r="B57" s="5" t="s">
        <v>162</v>
      </c>
      <c r="C57" s="21">
        <v>4</v>
      </c>
      <c r="D57" s="21">
        <v>40</v>
      </c>
      <c r="E57" s="6" t="s">
        <v>16</v>
      </c>
      <c r="F57" s="7" t="s">
        <v>33</v>
      </c>
      <c r="G57" s="6" t="s">
        <v>697</v>
      </c>
      <c r="H57" s="6" t="s">
        <v>1842</v>
      </c>
      <c r="I57" s="11" t="s">
        <v>703</v>
      </c>
      <c r="J57" s="11" t="s">
        <v>327</v>
      </c>
      <c r="K57" s="6" t="s">
        <v>295</v>
      </c>
      <c r="L57" s="12" t="s">
        <v>55</v>
      </c>
      <c r="M57" s="13"/>
      <c r="N57" s="14"/>
      <c r="O57" s="7" t="s">
        <v>1644</v>
      </c>
      <c r="P57" s="6" t="s">
        <v>1768</v>
      </c>
      <c r="Q57" s="63">
        <f t="shared" si="1"/>
        <v>21</v>
      </c>
      <c r="R57" s="1" t="str">
        <f t="shared" si="2"/>
        <v>021B0440</v>
      </c>
      <c r="S57" s="1" t="str">
        <f t="shared" si="3"/>
        <v xml:space="preserve">指定承認    </v>
      </c>
      <c r="T57" s="1" t="str">
        <f t="shared" si="4"/>
        <v xml:space="preserve">指定承認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021B0441</v>
      </c>
      <c r="B58" s="5" t="s">
        <v>162</v>
      </c>
      <c r="C58" s="21">
        <v>4</v>
      </c>
      <c r="D58" s="21">
        <v>41</v>
      </c>
      <c r="E58" s="6" t="s">
        <v>16</v>
      </c>
      <c r="F58" s="7" t="s">
        <v>33</v>
      </c>
      <c r="G58" s="6" t="s">
        <v>697</v>
      </c>
      <c r="H58" s="6" t="s">
        <v>1843</v>
      </c>
      <c r="I58" s="11" t="s">
        <v>703</v>
      </c>
      <c r="J58" s="11" t="s">
        <v>327</v>
      </c>
      <c r="K58" s="6" t="s">
        <v>328</v>
      </c>
      <c r="L58" s="12" t="s">
        <v>55</v>
      </c>
      <c r="M58" s="13"/>
      <c r="N58" s="14"/>
      <c r="O58" s="7" t="s">
        <v>1644</v>
      </c>
      <c r="P58" s="6" t="s">
        <v>1768</v>
      </c>
      <c r="Q58" s="63">
        <f t="shared" si="1"/>
        <v>21</v>
      </c>
      <c r="R58" s="1" t="str">
        <f t="shared" si="2"/>
        <v>021B0441</v>
      </c>
      <c r="S58" s="1" t="str">
        <f t="shared" si="3"/>
        <v xml:space="preserve">指定承認    </v>
      </c>
      <c r="T58" s="1" t="str">
        <f t="shared" si="4"/>
        <v xml:space="preserve">指定承認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87" t="str">
        <f t="shared" si="0"/>
        <v>021B0442</v>
      </c>
      <c r="B59" s="5" t="s">
        <v>162</v>
      </c>
      <c r="C59" s="21">
        <v>4</v>
      </c>
      <c r="D59" s="21">
        <v>42</v>
      </c>
      <c r="E59" s="6" t="s">
        <v>16</v>
      </c>
      <c r="F59" s="7" t="s">
        <v>33</v>
      </c>
      <c r="G59" s="6" t="s">
        <v>697</v>
      </c>
      <c r="H59" s="6" t="s">
        <v>1844</v>
      </c>
      <c r="I59" s="11" t="s">
        <v>703</v>
      </c>
      <c r="J59" s="11" t="s">
        <v>327</v>
      </c>
      <c r="K59" s="6" t="s">
        <v>323</v>
      </c>
      <c r="L59" s="12" t="s">
        <v>55</v>
      </c>
      <c r="M59" s="13"/>
      <c r="N59" s="14"/>
      <c r="O59" s="7" t="s">
        <v>1644</v>
      </c>
      <c r="P59" s="6" t="s">
        <v>1768</v>
      </c>
      <c r="Q59" s="63">
        <f t="shared" si="1"/>
        <v>21</v>
      </c>
      <c r="R59" s="1" t="str">
        <f t="shared" si="2"/>
        <v>021B0442</v>
      </c>
      <c r="S59" s="1" t="str">
        <f t="shared" si="3"/>
        <v xml:space="preserve">指定承認    </v>
      </c>
      <c r="T59" s="1" t="str">
        <f t="shared" si="4"/>
        <v xml:space="preserve">指定承認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021B0443</v>
      </c>
      <c r="B60" s="5" t="s">
        <v>162</v>
      </c>
      <c r="C60" s="21">
        <v>4</v>
      </c>
      <c r="D60" s="21">
        <v>43</v>
      </c>
      <c r="E60" s="6" t="s">
        <v>16</v>
      </c>
      <c r="F60" s="7" t="s">
        <v>33</v>
      </c>
      <c r="G60" s="6" t="s">
        <v>697</v>
      </c>
      <c r="H60" s="6" t="s">
        <v>1845</v>
      </c>
      <c r="I60" s="11" t="s">
        <v>703</v>
      </c>
      <c r="J60" s="11" t="s">
        <v>330</v>
      </c>
      <c r="K60" s="6" t="s">
        <v>328</v>
      </c>
      <c r="L60" s="12" t="s">
        <v>55</v>
      </c>
      <c r="M60" s="13"/>
      <c r="N60" s="14"/>
      <c r="O60" s="7" t="s">
        <v>1644</v>
      </c>
      <c r="P60" s="6" t="s">
        <v>1768</v>
      </c>
      <c r="Q60" s="63">
        <f t="shared" si="1"/>
        <v>21</v>
      </c>
      <c r="R60" s="1" t="str">
        <f t="shared" si="2"/>
        <v>021B0443</v>
      </c>
      <c r="S60" s="1" t="str">
        <f t="shared" si="3"/>
        <v xml:space="preserve">指定承認    </v>
      </c>
      <c r="T60" s="1" t="str">
        <f t="shared" si="4"/>
        <v xml:space="preserve">指定承認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021B0444</v>
      </c>
      <c r="B61" s="5" t="s">
        <v>162</v>
      </c>
      <c r="C61" s="21">
        <v>4</v>
      </c>
      <c r="D61" s="21">
        <v>44</v>
      </c>
      <c r="E61" s="6" t="s">
        <v>16</v>
      </c>
      <c r="F61" s="7" t="s">
        <v>33</v>
      </c>
      <c r="G61" s="6" t="s">
        <v>697</v>
      </c>
      <c r="H61" s="6" t="s">
        <v>1846</v>
      </c>
      <c r="I61" s="11" t="s">
        <v>703</v>
      </c>
      <c r="J61" s="11" t="s">
        <v>330</v>
      </c>
      <c r="K61" s="6" t="s">
        <v>323</v>
      </c>
      <c r="L61" s="12" t="s">
        <v>55</v>
      </c>
      <c r="M61" s="13"/>
      <c r="N61" s="14"/>
      <c r="O61" s="7" t="s">
        <v>1644</v>
      </c>
      <c r="P61" s="6" t="s">
        <v>1768</v>
      </c>
      <c r="Q61" s="63">
        <f t="shared" si="1"/>
        <v>21</v>
      </c>
      <c r="R61" s="1" t="str">
        <f t="shared" si="2"/>
        <v>021B0444</v>
      </c>
      <c r="S61" s="1" t="str">
        <f t="shared" si="3"/>
        <v xml:space="preserve">指定承認    </v>
      </c>
      <c r="T61" s="1" t="str">
        <f t="shared" si="4"/>
        <v xml:space="preserve">指定承認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021B0445</v>
      </c>
      <c r="B62" s="5" t="s">
        <v>162</v>
      </c>
      <c r="C62" s="21">
        <v>4</v>
      </c>
      <c r="D62" s="21">
        <v>45</v>
      </c>
      <c r="E62" s="6" t="s">
        <v>16</v>
      </c>
      <c r="F62" s="7" t="s">
        <v>33</v>
      </c>
      <c r="G62" s="6" t="s">
        <v>697</v>
      </c>
      <c r="H62" s="6" t="s">
        <v>1847</v>
      </c>
      <c r="I62" s="11" t="s">
        <v>703</v>
      </c>
      <c r="J62" s="11" t="s">
        <v>330</v>
      </c>
      <c r="K62" s="6" t="s">
        <v>348</v>
      </c>
      <c r="L62" s="12" t="s">
        <v>55</v>
      </c>
      <c r="M62" s="13"/>
      <c r="N62" s="14"/>
      <c r="O62" s="7" t="s">
        <v>1644</v>
      </c>
      <c r="P62" s="6" t="s">
        <v>1768</v>
      </c>
      <c r="Q62" s="63">
        <f t="shared" si="1"/>
        <v>21</v>
      </c>
      <c r="R62" s="1" t="str">
        <f t="shared" si="2"/>
        <v>021B0445</v>
      </c>
      <c r="S62" s="1" t="str">
        <f t="shared" si="3"/>
        <v xml:space="preserve">指定承認    </v>
      </c>
      <c r="T62" s="1" t="str">
        <f t="shared" si="4"/>
        <v xml:space="preserve">指定承認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021B0446</v>
      </c>
      <c r="B63" s="5" t="s">
        <v>162</v>
      </c>
      <c r="C63" s="21">
        <v>4</v>
      </c>
      <c r="D63" s="21">
        <v>46</v>
      </c>
      <c r="E63" s="6" t="s">
        <v>16</v>
      </c>
      <c r="F63" s="7" t="s">
        <v>33</v>
      </c>
      <c r="G63" s="6" t="s">
        <v>697</v>
      </c>
      <c r="H63" s="6" t="s">
        <v>1849</v>
      </c>
      <c r="I63" s="11" t="s">
        <v>703</v>
      </c>
      <c r="J63" s="11" t="s">
        <v>1848</v>
      </c>
      <c r="K63" s="6" t="s">
        <v>328</v>
      </c>
      <c r="L63" s="12" t="s">
        <v>55</v>
      </c>
      <c r="M63" s="13"/>
      <c r="N63" s="14"/>
      <c r="O63" s="7" t="s">
        <v>1644</v>
      </c>
      <c r="P63" s="6" t="s">
        <v>1768</v>
      </c>
      <c r="Q63" s="63">
        <f t="shared" si="1"/>
        <v>21</v>
      </c>
      <c r="R63" s="1" t="str">
        <f t="shared" si="2"/>
        <v>021B0446</v>
      </c>
      <c r="S63" s="1" t="str">
        <f t="shared" si="3"/>
        <v xml:space="preserve">指定承認    </v>
      </c>
      <c r="T63" s="1" t="str">
        <f t="shared" si="4"/>
        <v xml:space="preserve">指定承認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021B0447</v>
      </c>
      <c r="B64" s="5" t="s">
        <v>162</v>
      </c>
      <c r="C64" s="21">
        <v>4</v>
      </c>
      <c r="D64" s="21">
        <v>47</v>
      </c>
      <c r="E64" s="6" t="s">
        <v>16</v>
      </c>
      <c r="F64" s="7" t="s">
        <v>33</v>
      </c>
      <c r="G64" s="6" t="s">
        <v>697</v>
      </c>
      <c r="H64" s="6" t="s">
        <v>1850</v>
      </c>
      <c r="I64" s="11" t="s">
        <v>703</v>
      </c>
      <c r="J64" s="11" t="s">
        <v>351</v>
      </c>
      <c r="K64" s="11" t="s">
        <v>332</v>
      </c>
      <c r="L64" s="12" t="s">
        <v>55</v>
      </c>
      <c r="M64" s="13"/>
      <c r="N64" s="14"/>
      <c r="O64" s="7" t="s">
        <v>1644</v>
      </c>
      <c r="P64" s="6" t="s">
        <v>1768</v>
      </c>
      <c r="Q64" s="63">
        <f t="shared" si="1"/>
        <v>21</v>
      </c>
      <c r="R64" s="1" t="str">
        <f t="shared" si="2"/>
        <v>021B0447</v>
      </c>
      <c r="S64" s="1" t="str">
        <f t="shared" si="3"/>
        <v xml:space="preserve">指定承認    </v>
      </c>
      <c r="T64" s="1" t="str">
        <f t="shared" si="4"/>
        <v xml:space="preserve">指定承認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87" t="str">
        <f t="shared" si="0"/>
        <v>021B0448</v>
      </c>
      <c r="B65" s="5" t="s">
        <v>162</v>
      </c>
      <c r="C65" s="21">
        <v>4</v>
      </c>
      <c r="D65" s="21">
        <v>48</v>
      </c>
      <c r="E65" s="6" t="s">
        <v>16</v>
      </c>
      <c r="F65" s="7" t="s">
        <v>33</v>
      </c>
      <c r="G65" s="6" t="s">
        <v>697</v>
      </c>
      <c r="H65" s="6" t="s">
        <v>1851</v>
      </c>
      <c r="I65" s="11" t="s">
        <v>703</v>
      </c>
      <c r="J65" s="11" t="s">
        <v>352</v>
      </c>
      <c r="K65" s="11" t="s">
        <v>332</v>
      </c>
      <c r="L65" s="12" t="s">
        <v>55</v>
      </c>
      <c r="M65" s="13"/>
      <c r="N65" s="14"/>
      <c r="O65" s="7" t="s">
        <v>1644</v>
      </c>
      <c r="P65" s="6" t="s">
        <v>1768</v>
      </c>
      <c r="Q65" s="63">
        <f t="shared" si="1"/>
        <v>21</v>
      </c>
      <c r="R65" s="1" t="str">
        <f t="shared" si="2"/>
        <v>021B0448</v>
      </c>
      <c r="S65" s="1" t="str">
        <f t="shared" si="3"/>
        <v xml:space="preserve">指定承認    </v>
      </c>
      <c r="T65" s="1" t="str">
        <f t="shared" si="4"/>
        <v xml:space="preserve">指定承認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021B0449</v>
      </c>
      <c r="B66" s="5" t="s">
        <v>162</v>
      </c>
      <c r="C66" s="21">
        <v>4</v>
      </c>
      <c r="D66" s="21">
        <v>49</v>
      </c>
      <c r="E66" s="6" t="s">
        <v>16</v>
      </c>
      <c r="F66" s="7" t="s">
        <v>33</v>
      </c>
      <c r="G66" s="6" t="s">
        <v>697</v>
      </c>
      <c r="H66" s="6" t="s">
        <v>1852</v>
      </c>
      <c r="I66" s="11" t="s">
        <v>1801</v>
      </c>
      <c r="J66" s="11" t="s">
        <v>319</v>
      </c>
      <c r="K66" s="6" t="s">
        <v>328</v>
      </c>
      <c r="L66" s="12" t="s">
        <v>55</v>
      </c>
      <c r="M66" s="13"/>
      <c r="N66" s="14"/>
      <c r="O66" s="7" t="s">
        <v>1644</v>
      </c>
      <c r="P66" s="6" t="s">
        <v>1768</v>
      </c>
      <c r="Q66" s="63">
        <f t="shared" si="1"/>
        <v>21</v>
      </c>
      <c r="R66" s="1" t="str">
        <f t="shared" si="2"/>
        <v>021B0449</v>
      </c>
      <c r="S66" s="1" t="str">
        <f t="shared" si="3"/>
        <v xml:space="preserve">指定承認    </v>
      </c>
      <c r="T66" s="1" t="str">
        <f t="shared" si="4"/>
        <v xml:space="preserve">指定承認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021B0450</v>
      </c>
      <c r="B67" s="5" t="s">
        <v>162</v>
      </c>
      <c r="C67" s="21">
        <v>4</v>
      </c>
      <c r="D67" s="21">
        <v>50</v>
      </c>
      <c r="E67" s="6" t="s">
        <v>16</v>
      </c>
      <c r="F67" s="7" t="s">
        <v>33</v>
      </c>
      <c r="G67" s="6" t="s">
        <v>697</v>
      </c>
      <c r="H67" s="6" t="s">
        <v>1853</v>
      </c>
      <c r="I67" s="11" t="s">
        <v>1801</v>
      </c>
      <c r="J67" s="11" t="s">
        <v>327</v>
      </c>
      <c r="K67" s="6" t="s">
        <v>295</v>
      </c>
      <c r="L67" s="12" t="s">
        <v>55</v>
      </c>
      <c r="M67" s="13"/>
      <c r="N67" s="14"/>
      <c r="O67" s="7" t="s">
        <v>1644</v>
      </c>
      <c r="P67" s="6" t="s">
        <v>1768</v>
      </c>
      <c r="Q67" s="63">
        <f t="shared" si="1"/>
        <v>21</v>
      </c>
      <c r="R67" s="1" t="str">
        <f t="shared" si="2"/>
        <v>021B0450</v>
      </c>
      <c r="S67" s="1" t="str">
        <f t="shared" si="3"/>
        <v xml:space="preserve">指定承認    </v>
      </c>
      <c r="T67" s="1" t="str">
        <f t="shared" si="4"/>
        <v xml:space="preserve">指定承認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021B0451</v>
      </c>
      <c r="B68" s="5" t="s">
        <v>162</v>
      </c>
      <c r="C68" s="21">
        <v>4</v>
      </c>
      <c r="D68" s="21">
        <v>51</v>
      </c>
      <c r="E68" s="6" t="s">
        <v>16</v>
      </c>
      <c r="F68" s="7" t="s">
        <v>33</v>
      </c>
      <c r="G68" s="6" t="s">
        <v>697</v>
      </c>
      <c r="H68" s="6" t="s">
        <v>1854</v>
      </c>
      <c r="I68" s="11" t="s">
        <v>1801</v>
      </c>
      <c r="J68" s="11" t="s">
        <v>327</v>
      </c>
      <c r="K68" s="6" t="s">
        <v>328</v>
      </c>
      <c r="L68" s="12" t="s">
        <v>55</v>
      </c>
      <c r="M68" s="13"/>
      <c r="N68" s="14"/>
      <c r="O68" s="7" t="s">
        <v>1644</v>
      </c>
      <c r="P68" s="6" t="s">
        <v>1768</v>
      </c>
      <c r="Q68" s="63">
        <f t="shared" si="1"/>
        <v>21</v>
      </c>
      <c r="R68" s="1" t="str">
        <f t="shared" si="2"/>
        <v>021B0451</v>
      </c>
      <c r="S68" s="1" t="str">
        <f t="shared" si="3"/>
        <v xml:space="preserve">指定承認    </v>
      </c>
      <c r="T68" s="1" t="str">
        <f t="shared" si="4"/>
        <v xml:space="preserve">指定承認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021B0452</v>
      </c>
      <c r="B69" s="5" t="s">
        <v>162</v>
      </c>
      <c r="C69" s="21">
        <v>4</v>
      </c>
      <c r="D69" s="21">
        <v>52</v>
      </c>
      <c r="E69" s="6" t="s">
        <v>16</v>
      </c>
      <c r="F69" s="7" t="s">
        <v>33</v>
      </c>
      <c r="G69" s="6" t="s">
        <v>697</v>
      </c>
      <c r="H69" s="6" t="s">
        <v>1855</v>
      </c>
      <c r="I69" s="11" t="s">
        <v>1801</v>
      </c>
      <c r="J69" s="11" t="s">
        <v>327</v>
      </c>
      <c r="K69" s="6" t="s">
        <v>323</v>
      </c>
      <c r="L69" s="12" t="s">
        <v>55</v>
      </c>
      <c r="M69" s="13"/>
      <c r="N69" s="14"/>
      <c r="O69" s="7" t="s">
        <v>1644</v>
      </c>
      <c r="P69" s="6" t="s">
        <v>1768</v>
      </c>
      <c r="Q69" s="63">
        <f t="shared" si="1"/>
        <v>21</v>
      </c>
      <c r="R69" s="1" t="str">
        <f t="shared" si="2"/>
        <v>021B0452</v>
      </c>
      <c r="S69" s="1" t="str">
        <f t="shared" si="3"/>
        <v xml:space="preserve">指定承認    </v>
      </c>
      <c r="T69" s="1" t="str">
        <f t="shared" si="4"/>
        <v xml:space="preserve">指定承認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87" t="str">
        <f t="shared" si="0"/>
        <v>021B0453</v>
      </c>
      <c r="B70" s="5" t="s">
        <v>162</v>
      </c>
      <c r="C70" s="21">
        <v>4</v>
      </c>
      <c r="D70" s="21">
        <v>53</v>
      </c>
      <c r="E70" s="6" t="s">
        <v>16</v>
      </c>
      <c r="F70" s="7" t="s">
        <v>33</v>
      </c>
      <c r="G70" s="6" t="s">
        <v>697</v>
      </c>
      <c r="H70" s="6" t="s">
        <v>1856</v>
      </c>
      <c r="I70" s="11" t="s">
        <v>1801</v>
      </c>
      <c r="J70" s="11" t="s">
        <v>330</v>
      </c>
      <c r="K70" s="6" t="s">
        <v>328</v>
      </c>
      <c r="L70" s="12" t="s">
        <v>55</v>
      </c>
      <c r="M70" s="13"/>
      <c r="N70" s="14"/>
      <c r="O70" s="7" t="s">
        <v>1644</v>
      </c>
      <c r="P70" s="6" t="s">
        <v>1768</v>
      </c>
      <c r="Q70" s="63">
        <f t="shared" si="1"/>
        <v>21</v>
      </c>
      <c r="R70" s="1" t="str">
        <f t="shared" si="2"/>
        <v>021B0453</v>
      </c>
      <c r="S70" s="1" t="str">
        <f t="shared" si="3"/>
        <v xml:space="preserve">指定承認    </v>
      </c>
      <c r="T70" s="1" t="str">
        <f t="shared" si="4"/>
        <v xml:space="preserve">指定承認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si="0"/>
        <v>021B0454</v>
      </c>
      <c r="B71" s="5" t="s">
        <v>162</v>
      </c>
      <c r="C71" s="21">
        <v>4</v>
      </c>
      <c r="D71" s="21">
        <v>54</v>
      </c>
      <c r="E71" s="6" t="s">
        <v>16</v>
      </c>
      <c r="F71" s="7" t="s">
        <v>33</v>
      </c>
      <c r="G71" s="6" t="s">
        <v>697</v>
      </c>
      <c r="H71" s="6" t="s">
        <v>1857</v>
      </c>
      <c r="I71" s="11" t="s">
        <v>1801</v>
      </c>
      <c r="J71" s="11" t="s">
        <v>330</v>
      </c>
      <c r="K71" s="6" t="s">
        <v>323</v>
      </c>
      <c r="L71" s="12" t="s">
        <v>55</v>
      </c>
      <c r="M71" s="13"/>
      <c r="N71" s="14"/>
      <c r="O71" s="7" t="s">
        <v>1644</v>
      </c>
      <c r="P71" s="6" t="s">
        <v>1768</v>
      </c>
      <c r="Q71" s="63">
        <f t="shared" ref="Q71:Q134" si="5">IF(P71="","",VLOOKUP(P71,$Z$7:$AA$68,2,FALSE))</f>
        <v>21</v>
      </c>
      <c r="R71" s="1" t="str">
        <f t="shared" si="2"/>
        <v>021B0454</v>
      </c>
      <c r="S71" s="1" t="str">
        <f t="shared" si="3"/>
        <v xml:space="preserve">指定承認    </v>
      </c>
      <c r="T71" s="1" t="str">
        <f t="shared" si="4"/>
        <v xml:space="preserve">指定承認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0"/>
        <v>021B0455</v>
      </c>
      <c r="B72" s="5" t="s">
        <v>162</v>
      </c>
      <c r="C72" s="21">
        <v>4</v>
      </c>
      <c r="D72" s="21">
        <v>55</v>
      </c>
      <c r="E72" s="6" t="s">
        <v>16</v>
      </c>
      <c r="F72" s="7" t="s">
        <v>33</v>
      </c>
      <c r="G72" s="6" t="s">
        <v>697</v>
      </c>
      <c r="H72" s="6" t="s">
        <v>1858</v>
      </c>
      <c r="I72" s="11" t="s">
        <v>1801</v>
      </c>
      <c r="J72" s="11" t="s">
        <v>330</v>
      </c>
      <c r="K72" s="6" t="s">
        <v>348</v>
      </c>
      <c r="L72" s="12" t="s">
        <v>55</v>
      </c>
      <c r="M72" s="13"/>
      <c r="N72" s="14"/>
      <c r="O72" s="7" t="s">
        <v>1644</v>
      </c>
      <c r="P72" s="6" t="s">
        <v>1768</v>
      </c>
      <c r="Q72" s="63">
        <f t="shared" si="5"/>
        <v>21</v>
      </c>
      <c r="R72" s="1" t="str">
        <f t="shared" ref="R72:R116" si="6">A72</f>
        <v>021B0455</v>
      </c>
      <c r="S72" s="1" t="str">
        <f t="shared" ref="S72:S116" si="7">""&amp;L72&amp;"  "&amp;M72&amp;"  "&amp;N72&amp;""</f>
        <v xml:space="preserve">指定承認    </v>
      </c>
      <c r="T72" s="1" t="str">
        <f t="shared" ref="T72:T297" si="8">S72</f>
        <v xml:space="preserve">指定承認    </v>
      </c>
      <c r="V72" s="2"/>
    </row>
    <row r="73" spans="1:27" ht="15" customHeight="1">
      <c r="A73" s="87" t="str">
        <f t="shared" si="0"/>
        <v>021B0456</v>
      </c>
      <c r="B73" s="5" t="s">
        <v>162</v>
      </c>
      <c r="C73" s="21">
        <v>4</v>
      </c>
      <c r="D73" s="21">
        <v>56</v>
      </c>
      <c r="E73" s="6" t="s">
        <v>16</v>
      </c>
      <c r="F73" s="7" t="s">
        <v>33</v>
      </c>
      <c r="G73" s="6" t="s">
        <v>697</v>
      </c>
      <c r="H73" s="6" t="s">
        <v>1859</v>
      </c>
      <c r="I73" s="11" t="s">
        <v>1801</v>
      </c>
      <c r="J73" s="11" t="s">
        <v>1848</v>
      </c>
      <c r="K73" s="6" t="s">
        <v>328</v>
      </c>
      <c r="L73" s="12" t="s">
        <v>55</v>
      </c>
      <c r="M73" s="13"/>
      <c r="N73" s="14"/>
      <c r="O73" s="7" t="s">
        <v>1644</v>
      </c>
      <c r="P73" s="6" t="s">
        <v>1768</v>
      </c>
      <c r="Q73" s="63">
        <f t="shared" si="5"/>
        <v>21</v>
      </c>
      <c r="R73" s="1" t="str">
        <f t="shared" si="6"/>
        <v>021B0456</v>
      </c>
      <c r="S73" s="1" t="str">
        <f t="shared" si="7"/>
        <v xml:space="preserve">指定承認    </v>
      </c>
      <c r="T73" s="1" t="str">
        <f t="shared" si="8"/>
        <v xml:space="preserve">指定承認    </v>
      </c>
      <c r="V73" s="2"/>
    </row>
    <row r="74" spans="1:27" ht="15" customHeight="1">
      <c r="A74" s="87" t="str">
        <f t="shared" si="0"/>
        <v>021B0457</v>
      </c>
      <c r="B74" s="5" t="s">
        <v>162</v>
      </c>
      <c r="C74" s="21">
        <v>4</v>
      </c>
      <c r="D74" s="21">
        <v>57</v>
      </c>
      <c r="E74" s="6" t="s">
        <v>16</v>
      </c>
      <c r="F74" s="7" t="s">
        <v>33</v>
      </c>
      <c r="G74" s="6" t="s">
        <v>697</v>
      </c>
      <c r="H74" s="6" t="s">
        <v>1860</v>
      </c>
      <c r="I74" s="11" t="s">
        <v>1801</v>
      </c>
      <c r="J74" s="11" t="s">
        <v>351</v>
      </c>
      <c r="K74" s="11" t="s">
        <v>332</v>
      </c>
      <c r="L74" s="12" t="s">
        <v>55</v>
      </c>
      <c r="M74" s="13"/>
      <c r="N74" s="14"/>
      <c r="O74" s="7" t="s">
        <v>1644</v>
      </c>
      <c r="P74" s="6" t="s">
        <v>1768</v>
      </c>
      <c r="Q74" s="63">
        <f t="shared" si="5"/>
        <v>21</v>
      </c>
      <c r="R74" s="1" t="str">
        <f t="shared" si="6"/>
        <v>021B0457</v>
      </c>
      <c r="S74" s="1" t="str">
        <f t="shared" si="7"/>
        <v xml:space="preserve">指定承認    </v>
      </c>
      <c r="T74" s="1" t="str">
        <f t="shared" si="8"/>
        <v xml:space="preserve">指定承認    </v>
      </c>
      <c r="V74" s="2"/>
    </row>
    <row r="75" spans="1:27" ht="15" customHeight="1">
      <c r="A75" s="87" t="str">
        <f t="shared" ref="A75:A138" si="9">IF(OR(B75="",C75="",D75=""),"",TEXT(Q75,"000")&amp;B75&amp;TEXT(C75,"00")&amp;TEXT(D75,"00"))</f>
        <v>021B0458</v>
      </c>
      <c r="B75" s="5" t="s">
        <v>162</v>
      </c>
      <c r="C75" s="21">
        <v>4</v>
      </c>
      <c r="D75" s="21">
        <v>58</v>
      </c>
      <c r="E75" s="6" t="s">
        <v>16</v>
      </c>
      <c r="F75" s="7" t="s">
        <v>33</v>
      </c>
      <c r="G75" s="6" t="s">
        <v>697</v>
      </c>
      <c r="H75" s="6" t="s">
        <v>1861</v>
      </c>
      <c r="I75" s="11" t="s">
        <v>1801</v>
      </c>
      <c r="J75" s="11" t="s">
        <v>352</v>
      </c>
      <c r="K75" s="11" t="s">
        <v>332</v>
      </c>
      <c r="L75" s="12" t="s">
        <v>55</v>
      </c>
      <c r="M75" s="13"/>
      <c r="N75" s="14"/>
      <c r="O75" s="7" t="s">
        <v>1644</v>
      </c>
      <c r="P75" s="6" t="s">
        <v>1768</v>
      </c>
      <c r="Q75" s="63">
        <f t="shared" si="5"/>
        <v>21</v>
      </c>
      <c r="R75" s="1" t="str">
        <f t="shared" si="6"/>
        <v>021B0458</v>
      </c>
      <c r="S75" s="1" t="str">
        <f t="shared" si="7"/>
        <v xml:space="preserve">指定承認    </v>
      </c>
      <c r="T75" s="1" t="str">
        <f t="shared" si="8"/>
        <v xml:space="preserve">指定承認    </v>
      </c>
      <c r="V75" s="2"/>
    </row>
    <row r="76" spans="1:27" ht="15" customHeight="1">
      <c r="A76" s="25" t="str">
        <f t="shared" si="9"/>
        <v/>
      </c>
      <c r="B76" s="5"/>
      <c r="C76" s="21"/>
      <c r="D76" s="21"/>
      <c r="E76" s="6"/>
      <c r="F76" s="7"/>
      <c r="G76" s="6"/>
      <c r="H76" s="6"/>
      <c r="I76" s="6"/>
      <c r="J76" s="6"/>
      <c r="K76" s="6"/>
      <c r="L76" s="12"/>
      <c r="M76" s="13"/>
      <c r="N76" s="14"/>
      <c r="O76" s="7"/>
      <c r="P76" s="6"/>
      <c r="Q76" s="63" t="str">
        <f t="shared" si="5"/>
        <v/>
      </c>
      <c r="R76" s="1" t="str">
        <f t="shared" si="6"/>
        <v/>
      </c>
      <c r="S76" s="1" t="str">
        <f t="shared" si="7"/>
        <v xml:space="preserve">    </v>
      </c>
      <c r="T76" s="1" t="str">
        <f t="shared" si="8"/>
        <v xml:space="preserve">    </v>
      </c>
      <c r="V76" s="2"/>
    </row>
    <row r="77" spans="1:27" ht="15" customHeight="1">
      <c r="A77" s="25" t="str">
        <f t="shared" si="9"/>
        <v>021Q0601</v>
      </c>
      <c r="B77" s="5" t="s">
        <v>2199</v>
      </c>
      <c r="C77" s="21">
        <v>6</v>
      </c>
      <c r="D77" s="21">
        <v>1</v>
      </c>
      <c r="E77" s="6" t="s">
        <v>2200</v>
      </c>
      <c r="F77" s="7" t="s">
        <v>33</v>
      </c>
      <c r="G77" s="6" t="s">
        <v>2204</v>
      </c>
      <c r="H77" s="6" t="s">
        <v>2202</v>
      </c>
      <c r="I77" s="6"/>
      <c r="J77" s="6" t="s">
        <v>2203</v>
      </c>
      <c r="K77" s="6" t="s">
        <v>2210</v>
      </c>
      <c r="L77" s="12" t="s">
        <v>55</v>
      </c>
      <c r="M77" s="13"/>
      <c r="N77" s="14"/>
      <c r="O77" s="7"/>
      <c r="P77" s="6" t="s">
        <v>1768</v>
      </c>
      <c r="Q77" s="63">
        <f t="shared" si="5"/>
        <v>21</v>
      </c>
      <c r="R77" s="1" t="str">
        <f t="shared" si="6"/>
        <v>021Q0601</v>
      </c>
      <c r="S77" s="1" t="str">
        <f t="shared" si="7"/>
        <v xml:space="preserve">指定承認    </v>
      </c>
      <c r="T77" s="1" t="str">
        <f t="shared" si="8"/>
        <v xml:space="preserve">指定承認    </v>
      </c>
      <c r="V77" s="2"/>
    </row>
    <row r="78" spans="1:27" ht="15" customHeight="1">
      <c r="A78" s="25" t="str">
        <f t="shared" si="9"/>
        <v>021Q0602</v>
      </c>
      <c r="B78" s="5" t="s">
        <v>2199</v>
      </c>
      <c r="C78" s="21">
        <v>6</v>
      </c>
      <c r="D78" s="21">
        <v>2</v>
      </c>
      <c r="E78" s="6" t="s">
        <v>2200</v>
      </c>
      <c r="F78" s="7" t="s">
        <v>33</v>
      </c>
      <c r="G78" s="6" t="s">
        <v>2204</v>
      </c>
      <c r="H78" s="6" t="s">
        <v>2202</v>
      </c>
      <c r="I78" s="6"/>
      <c r="J78" s="6" t="s">
        <v>2203</v>
      </c>
      <c r="K78" s="6" t="s">
        <v>2211</v>
      </c>
      <c r="L78" s="12" t="s">
        <v>55</v>
      </c>
      <c r="M78" s="13"/>
      <c r="N78" s="14"/>
      <c r="O78" s="7"/>
      <c r="P78" s="6" t="s">
        <v>1768</v>
      </c>
      <c r="Q78" s="63">
        <f t="shared" si="5"/>
        <v>21</v>
      </c>
      <c r="R78" s="1" t="str">
        <f t="shared" si="6"/>
        <v>021Q0602</v>
      </c>
      <c r="S78" s="1" t="str">
        <f t="shared" si="7"/>
        <v xml:space="preserve">指定承認    </v>
      </c>
      <c r="T78" s="1" t="str">
        <f t="shared" si="8"/>
        <v xml:space="preserve">指定承認    </v>
      </c>
    </row>
    <row r="79" spans="1:27" ht="15" customHeight="1">
      <c r="A79" s="25" t="str">
        <f t="shared" si="9"/>
        <v>021Q0603</v>
      </c>
      <c r="B79" s="5" t="s">
        <v>2199</v>
      </c>
      <c r="C79" s="21">
        <v>6</v>
      </c>
      <c r="D79" s="21">
        <v>3</v>
      </c>
      <c r="E79" s="6" t="s">
        <v>2200</v>
      </c>
      <c r="F79" s="7" t="s">
        <v>33</v>
      </c>
      <c r="G79" s="6" t="s">
        <v>2201</v>
      </c>
      <c r="H79" s="6" t="s">
        <v>2205</v>
      </c>
      <c r="I79" s="6" t="s">
        <v>2207</v>
      </c>
      <c r="J79" s="6"/>
      <c r="K79" s="6" t="s">
        <v>1948</v>
      </c>
      <c r="L79" s="12" t="s">
        <v>55</v>
      </c>
      <c r="M79" s="13"/>
      <c r="N79" s="14"/>
      <c r="O79" s="7"/>
      <c r="P79" s="6" t="s">
        <v>1768</v>
      </c>
      <c r="Q79" s="63">
        <f t="shared" si="5"/>
        <v>21</v>
      </c>
      <c r="R79" s="1" t="str">
        <f t="shared" si="6"/>
        <v>021Q0603</v>
      </c>
      <c r="S79" s="1" t="str">
        <f t="shared" si="7"/>
        <v xml:space="preserve">指定承認    </v>
      </c>
      <c r="T79" s="1" t="str">
        <f t="shared" si="8"/>
        <v xml:space="preserve">指定承認    </v>
      </c>
    </row>
    <row r="80" spans="1:27" ht="15" customHeight="1">
      <c r="A80" s="25" t="str">
        <f t="shared" si="9"/>
        <v>021Q0604</v>
      </c>
      <c r="B80" s="5" t="s">
        <v>2199</v>
      </c>
      <c r="C80" s="21">
        <v>6</v>
      </c>
      <c r="D80" s="21">
        <v>4</v>
      </c>
      <c r="E80" s="6" t="s">
        <v>2200</v>
      </c>
      <c r="F80" s="7" t="s">
        <v>33</v>
      </c>
      <c r="G80" s="6" t="s">
        <v>2206</v>
      </c>
      <c r="H80" s="6" t="s">
        <v>2208</v>
      </c>
      <c r="I80" s="6" t="s">
        <v>2209</v>
      </c>
      <c r="J80" s="6"/>
      <c r="K80" s="6" t="s">
        <v>2212</v>
      </c>
      <c r="L80" s="12" t="s">
        <v>55</v>
      </c>
      <c r="M80" s="13"/>
      <c r="N80" s="14"/>
      <c r="O80" s="7"/>
      <c r="P80" s="6" t="s">
        <v>1768</v>
      </c>
      <c r="Q80" s="63">
        <f t="shared" si="5"/>
        <v>21</v>
      </c>
      <c r="R80" s="1" t="str">
        <f t="shared" si="6"/>
        <v>021Q0604</v>
      </c>
      <c r="S80" s="1" t="str">
        <f t="shared" si="7"/>
        <v xml:space="preserve">指定承認    </v>
      </c>
      <c r="T80" s="1" t="str">
        <f t="shared" si="8"/>
        <v xml:space="preserve">指定承認    </v>
      </c>
    </row>
    <row r="81" spans="1:20" ht="15" customHeight="1">
      <c r="A81" s="25" t="str">
        <f t="shared" si="9"/>
        <v>021Q0605</v>
      </c>
      <c r="B81" s="5" t="s">
        <v>2199</v>
      </c>
      <c r="C81" s="21">
        <v>6</v>
      </c>
      <c r="D81" s="21">
        <v>5</v>
      </c>
      <c r="E81" s="6" t="s">
        <v>718</v>
      </c>
      <c r="F81" s="7" t="s">
        <v>1549</v>
      </c>
      <c r="G81" s="6" t="s">
        <v>1550</v>
      </c>
      <c r="H81" s="6" t="s">
        <v>2213</v>
      </c>
      <c r="I81" s="6" t="s">
        <v>2216</v>
      </c>
      <c r="J81" s="6" t="s">
        <v>1950</v>
      </c>
      <c r="K81" s="6" t="s">
        <v>2210</v>
      </c>
      <c r="L81" s="12" t="s">
        <v>55</v>
      </c>
      <c r="M81" s="13"/>
      <c r="N81" s="14"/>
      <c r="O81" s="7"/>
      <c r="P81" s="6" t="s">
        <v>1768</v>
      </c>
      <c r="Q81" s="63">
        <f t="shared" si="5"/>
        <v>21</v>
      </c>
      <c r="R81" s="1" t="str">
        <f t="shared" si="6"/>
        <v>021Q0605</v>
      </c>
      <c r="S81" s="1" t="str">
        <f t="shared" si="7"/>
        <v xml:space="preserve">指定承認    </v>
      </c>
      <c r="T81" s="1" t="str">
        <f t="shared" si="8"/>
        <v xml:space="preserve">指定承認    </v>
      </c>
    </row>
    <row r="82" spans="1:20" ht="15" customHeight="1">
      <c r="A82" s="25" t="str">
        <f t="shared" si="9"/>
        <v>021Q0606</v>
      </c>
      <c r="B82" s="5" t="s">
        <v>2199</v>
      </c>
      <c r="C82" s="21">
        <v>6</v>
      </c>
      <c r="D82" s="21">
        <v>6</v>
      </c>
      <c r="E82" s="6" t="s">
        <v>718</v>
      </c>
      <c r="F82" s="7" t="s">
        <v>1549</v>
      </c>
      <c r="G82" s="6" t="s">
        <v>1550</v>
      </c>
      <c r="H82" s="6" t="s">
        <v>2213</v>
      </c>
      <c r="I82" s="6" t="s">
        <v>2216</v>
      </c>
      <c r="J82" s="6" t="s">
        <v>1950</v>
      </c>
      <c r="K82" s="6" t="s">
        <v>2211</v>
      </c>
      <c r="L82" s="12" t="s">
        <v>55</v>
      </c>
      <c r="M82" s="13"/>
      <c r="N82" s="14"/>
      <c r="O82" s="7"/>
      <c r="P82" s="6" t="s">
        <v>1768</v>
      </c>
      <c r="Q82" s="63">
        <f t="shared" si="5"/>
        <v>21</v>
      </c>
      <c r="R82" s="1" t="str">
        <f t="shared" si="6"/>
        <v>021Q0606</v>
      </c>
      <c r="S82" s="1" t="str">
        <f t="shared" si="7"/>
        <v xml:space="preserve">指定承認    </v>
      </c>
      <c r="T82" s="1" t="str">
        <f t="shared" si="8"/>
        <v xml:space="preserve">指定承認    </v>
      </c>
    </row>
    <row r="83" spans="1:20" ht="15" customHeight="1">
      <c r="A83" s="25" t="str">
        <f t="shared" si="9"/>
        <v>021Q0607</v>
      </c>
      <c r="B83" s="5" t="s">
        <v>2199</v>
      </c>
      <c r="C83" s="21">
        <v>6</v>
      </c>
      <c r="D83" s="21">
        <v>7</v>
      </c>
      <c r="E83" s="6" t="s">
        <v>718</v>
      </c>
      <c r="F83" s="7" t="s">
        <v>1549</v>
      </c>
      <c r="G83" s="6" t="s">
        <v>1550</v>
      </c>
      <c r="H83" s="6" t="s">
        <v>2214</v>
      </c>
      <c r="I83" s="11" t="s">
        <v>2217</v>
      </c>
      <c r="J83" s="6" t="s">
        <v>1950</v>
      </c>
      <c r="K83" s="6" t="s">
        <v>2220</v>
      </c>
      <c r="L83" s="12" t="s">
        <v>55</v>
      </c>
      <c r="M83" s="13"/>
      <c r="N83" s="14"/>
      <c r="O83" s="7"/>
      <c r="P83" s="6" t="s">
        <v>1768</v>
      </c>
      <c r="Q83" s="63">
        <f t="shared" si="5"/>
        <v>21</v>
      </c>
      <c r="R83" s="1" t="str">
        <f t="shared" si="6"/>
        <v>021Q0607</v>
      </c>
      <c r="S83" s="1" t="str">
        <f t="shared" si="7"/>
        <v xml:space="preserve">指定承認    </v>
      </c>
      <c r="T83" s="1" t="str">
        <f t="shared" si="8"/>
        <v xml:space="preserve">指定承認    </v>
      </c>
    </row>
    <row r="84" spans="1:20" ht="15" customHeight="1">
      <c r="A84" s="25" t="str">
        <f t="shared" si="9"/>
        <v>021Q0608</v>
      </c>
      <c r="B84" s="5" t="s">
        <v>2199</v>
      </c>
      <c r="C84" s="21">
        <v>6</v>
      </c>
      <c r="D84" s="21">
        <v>8</v>
      </c>
      <c r="E84" s="6" t="s">
        <v>718</v>
      </c>
      <c r="F84" s="7" t="s">
        <v>1549</v>
      </c>
      <c r="G84" s="6" t="s">
        <v>1550</v>
      </c>
      <c r="H84" s="6" t="s">
        <v>2214</v>
      </c>
      <c r="I84" s="11" t="s">
        <v>2217</v>
      </c>
      <c r="J84" s="6" t="s">
        <v>1950</v>
      </c>
      <c r="K84" s="6" t="s">
        <v>2211</v>
      </c>
      <c r="L84" s="12" t="s">
        <v>55</v>
      </c>
      <c r="M84" s="13"/>
      <c r="N84" s="14"/>
      <c r="O84" s="7"/>
      <c r="P84" s="6" t="s">
        <v>1768</v>
      </c>
      <c r="Q84" s="63">
        <f t="shared" si="5"/>
        <v>21</v>
      </c>
      <c r="R84" s="1" t="str">
        <f t="shared" si="6"/>
        <v>021Q0608</v>
      </c>
      <c r="S84" s="1" t="str">
        <f t="shared" si="7"/>
        <v xml:space="preserve">指定承認    </v>
      </c>
      <c r="T84" s="1" t="str">
        <f t="shared" si="8"/>
        <v xml:space="preserve">指定承認    </v>
      </c>
    </row>
    <row r="85" spans="1:20" ht="15" customHeight="1">
      <c r="A85" s="25" t="str">
        <f t="shared" si="9"/>
        <v>021Q0609</v>
      </c>
      <c r="B85" s="5" t="s">
        <v>2199</v>
      </c>
      <c r="C85" s="21">
        <v>6</v>
      </c>
      <c r="D85" s="21">
        <v>9</v>
      </c>
      <c r="E85" s="6" t="s">
        <v>718</v>
      </c>
      <c r="F85" s="7" t="s">
        <v>1549</v>
      </c>
      <c r="G85" s="6" t="s">
        <v>1550</v>
      </c>
      <c r="H85" s="6" t="s">
        <v>2215</v>
      </c>
      <c r="I85" s="11" t="s">
        <v>2218</v>
      </c>
      <c r="J85" s="6" t="s">
        <v>1950</v>
      </c>
      <c r="K85" s="6" t="s">
        <v>2219</v>
      </c>
      <c r="L85" s="12" t="s">
        <v>55</v>
      </c>
      <c r="M85" s="13"/>
      <c r="N85" s="14"/>
      <c r="O85" s="7"/>
      <c r="P85" s="6" t="s">
        <v>1768</v>
      </c>
      <c r="Q85" s="63">
        <f t="shared" si="5"/>
        <v>21</v>
      </c>
      <c r="R85" s="1" t="str">
        <f t="shared" si="6"/>
        <v>021Q0609</v>
      </c>
      <c r="S85" s="1" t="str">
        <f t="shared" si="7"/>
        <v xml:space="preserve">指定承認    </v>
      </c>
      <c r="T85" s="1" t="str">
        <f t="shared" si="8"/>
        <v xml:space="preserve">指定承認    </v>
      </c>
    </row>
    <row r="86" spans="1:20" ht="15" customHeight="1">
      <c r="A86" s="25" t="str">
        <f t="shared" si="9"/>
        <v>021Q0610</v>
      </c>
      <c r="B86" s="5" t="s">
        <v>2199</v>
      </c>
      <c r="C86" s="21">
        <v>6</v>
      </c>
      <c r="D86" s="21">
        <v>10</v>
      </c>
      <c r="E86" s="6" t="s">
        <v>718</v>
      </c>
      <c r="F86" s="7" t="s">
        <v>1549</v>
      </c>
      <c r="G86" s="6" t="s">
        <v>1550</v>
      </c>
      <c r="H86" s="6" t="s">
        <v>2215</v>
      </c>
      <c r="I86" s="11" t="s">
        <v>2218</v>
      </c>
      <c r="J86" s="6" t="s">
        <v>1950</v>
      </c>
      <c r="K86" s="6" t="s">
        <v>2211</v>
      </c>
      <c r="L86" s="12" t="s">
        <v>55</v>
      </c>
      <c r="M86" s="13"/>
      <c r="N86" s="14"/>
      <c r="O86" s="7"/>
      <c r="P86" s="6" t="s">
        <v>1768</v>
      </c>
      <c r="Q86" s="63">
        <f t="shared" si="5"/>
        <v>21</v>
      </c>
      <c r="R86" s="1" t="str">
        <f t="shared" si="6"/>
        <v>021Q0610</v>
      </c>
      <c r="S86" s="1" t="str">
        <f t="shared" si="7"/>
        <v xml:space="preserve">指定承認    </v>
      </c>
      <c r="T86" s="1" t="str">
        <f t="shared" si="8"/>
        <v xml:space="preserve">指定承認    </v>
      </c>
    </row>
    <row r="87" spans="1:20" ht="15" customHeight="1">
      <c r="A87" s="25" t="str">
        <f t="shared" si="9"/>
        <v>021Q0611</v>
      </c>
      <c r="B87" s="5" t="s">
        <v>2199</v>
      </c>
      <c r="C87" s="21">
        <v>6</v>
      </c>
      <c r="D87" s="21">
        <v>11</v>
      </c>
      <c r="E87" s="6" t="s">
        <v>718</v>
      </c>
      <c r="F87" s="7" t="s">
        <v>1549</v>
      </c>
      <c r="G87" s="6" t="s">
        <v>1550</v>
      </c>
      <c r="H87" s="6" t="s">
        <v>2221</v>
      </c>
      <c r="I87" s="11" t="s">
        <v>2227</v>
      </c>
      <c r="J87" s="6" t="s">
        <v>2228</v>
      </c>
      <c r="K87" s="6"/>
      <c r="L87" s="12" t="s">
        <v>55</v>
      </c>
      <c r="M87" s="13"/>
      <c r="N87" s="14"/>
      <c r="O87" s="7"/>
      <c r="P87" s="6" t="s">
        <v>1768</v>
      </c>
      <c r="Q87" s="63">
        <f t="shared" si="5"/>
        <v>21</v>
      </c>
      <c r="R87" s="1" t="str">
        <f t="shared" si="6"/>
        <v>021Q0611</v>
      </c>
      <c r="S87" s="1" t="str">
        <f t="shared" si="7"/>
        <v xml:space="preserve">指定承認    </v>
      </c>
      <c r="T87" s="1" t="str">
        <f t="shared" si="8"/>
        <v xml:space="preserve">指定承認    </v>
      </c>
    </row>
    <row r="88" spans="1:20" ht="15" customHeight="1">
      <c r="A88" s="25" t="str">
        <f t="shared" si="9"/>
        <v>021Q0612</v>
      </c>
      <c r="B88" s="5" t="s">
        <v>714</v>
      </c>
      <c r="C88" s="21">
        <v>6</v>
      </c>
      <c r="D88" s="21">
        <v>12</v>
      </c>
      <c r="E88" s="6" t="s">
        <v>718</v>
      </c>
      <c r="F88" s="7" t="s">
        <v>1549</v>
      </c>
      <c r="G88" s="6" t="s">
        <v>1550</v>
      </c>
      <c r="H88" s="6" t="s">
        <v>2222</v>
      </c>
      <c r="I88" s="6" t="s">
        <v>2226</v>
      </c>
      <c r="J88" s="6" t="s">
        <v>2228</v>
      </c>
      <c r="K88" s="6"/>
      <c r="L88" s="12" t="s">
        <v>55</v>
      </c>
      <c r="M88" s="13"/>
      <c r="N88" s="14"/>
      <c r="O88" s="7"/>
      <c r="P88" s="6" t="s">
        <v>1768</v>
      </c>
      <c r="Q88" s="63">
        <f t="shared" si="5"/>
        <v>21</v>
      </c>
      <c r="R88" s="1" t="str">
        <f t="shared" si="6"/>
        <v>021Q0612</v>
      </c>
      <c r="S88" s="1" t="str">
        <f t="shared" si="7"/>
        <v xml:space="preserve">指定承認    </v>
      </c>
      <c r="T88" s="1" t="str">
        <f t="shared" si="8"/>
        <v xml:space="preserve">指定承認    </v>
      </c>
    </row>
    <row r="89" spans="1:20" ht="15" customHeight="1">
      <c r="A89" s="25" t="str">
        <f t="shared" si="9"/>
        <v>021Q0613</v>
      </c>
      <c r="B89" s="5" t="s">
        <v>714</v>
      </c>
      <c r="C89" s="21">
        <v>6</v>
      </c>
      <c r="D89" s="21">
        <v>13</v>
      </c>
      <c r="E89" s="6" t="s">
        <v>718</v>
      </c>
      <c r="F89" s="7" t="s">
        <v>1549</v>
      </c>
      <c r="G89" s="6" t="s">
        <v>1550</v>
      </c>
      <c r="H89" s="6" t="s">
        <v>2223</v>
      </c>
      <c r="I89" s="6" t="s">
        <v>2226</v>
      </c>
      <c r="J89" s="6" t="s">
        <v>2228</v>
      </c>
      <c r="K89" s="6"/>
      <c r="L89" s="12" t="s">
        <v>55</v>
      </c>
      <c r="M89" s="13"/>
      <c r="N89" s="14"/>
      <c r="O89" s="7"/>
      <c r="P89" s="6" t="s">
        <v>1768</v>
      </c>
      <c r="Q89" s="63">
        <f t="shared" si="5"/>
        <v>21</v>
      </c>
      <c r="R89" s="1" t="str">
        <f t="shared" si="6"/>
        <v>021Q0613</v>
      </c>
      <c r="S89" s="1" t="str">
        <f t="shared" si="7"/>
        <v xml:space="preserve">指定承認    </v>
      </c>
      <c r="T89" s="1" t="str">
        <f t="shared" si="8"/>
        <v xml:space="preserve">指定承認    </v>
      </c>
    </row>
    <row r="90" spans="1:20" ht="15" customHeight="1">
      <c r="A90" s="25" t="str">
        <f t="shared" si="9"/>
        <v>021Q0614</v>
      </c>
      <c r="B90" s="5" t="s">
        <v>714</v>
      </c>
      <c r="C90" s="21">
        <v>6</v>
      </c>
      <c r="D90" s="21">
        <v>14</v>
      </c>
      <c r="E90" s="6" t="s">
        <v>718</v>
      </c>
      <c r="F90" s="7" t="s">
        <v>1549</v>
      </c>
      <c r="G90" s="6" t="s">
        <v>1550</v>
      </c>
      <c r="H90" s="6" t="s">
        <v>2224</v>
      </c>
      <c r="I90" s="6" t="s">
        <v>2225</v>
      </c>
      <c r="J90" s="6" t="s">
        <v>2228</v>
      </c>
      <c r="K90" s="6"/>
      <c r="L90" s="12" t="s">
        <v>55</v>
      </c>
      <c r="M90" s="13"/>
      <c r="N90" s="14"/>
      <c r="O90" s="7"/>
      <c r="P90" s="6" t="s">
        <v>1768</v>
      </c>
      <c r="Q90" s="63">
        <f t="shared" si="5"/>
        <v>21</v>
      </c>
      <c r="R90" s="1" t="str">
        <f t="shared" si="6"/>
        <v>021Q0614</v>
      </c>
      <c r="S90" s="1" t="str">
        <f t="shared" si="7"/>
        <v xml:space="preserve">指定承認    </v>
      </c>
      <c r="T90" s="1" t="str">
        <f t="shared" si="8"/>
        <v xml:space="preserve">指定承認    </v>
      </c>
    </row>
    <row r="91" spans="1:20" ht="15" customHeight="1">
      <c r="A91" s="25" t="str">
        <f t="shared" si="9"/>
        <v>021Q0615</v>
      </c>
      <c r="B91" s="5" t="s">
        <v>714</v>
      </c>
      <c r="C91" s="21">
        <v>6</v>
      </c>
      <c r="D91" s="21">
        <v>15</v>
      </c>
      <c r="E91" s="6" t="s">
        <v>718</v>
      </c>
      <c r="F91" s="7" t="s">
        <v>1549</v>
      </c>
      <c r="G91" s="6" t="s">
        <v>2233</v>
      </c>
      <c r="H91" s="6" t="s">
        <v>2241</v>
      </c>
      <c r="I91" s="11" t="s">
        <v>894</v>
      </c>
      <c r="J91" s="6"/>
      <c r="K91" s="6"/>
      <c r="L91" s="12" t="s">
        <v>55</v>
      </c>
      <c r="M91" s="13"/>
      <c r="N91" s="14"/>
      <c r="O91" s="7"/>
      <c r="P91" s="6" t="s">
        <v>1768</v>
      </c>
      <c r="Q91" s="63">
        <f t="shared" si="5"/>
        <v>21</v>
      </c>
      <c r="R91" s="1" t="str">
        <f t="shared" si="6"/>
        <v>021Q0615</v>
      </c>
      <c r="S91" s="1" t="str">
        <f t="shared" si="7"/>
        <v xml:space="preserve">指定承認    </v>
      </c>
      <c r="T91" s="1" t="str">
        <f t="shared" si="8"/>
        <v xml:space="preserve">指定承認    </v>
      </c>
    </row>
    <row r="92" spans="1:20" ht="15" customHeight="1">
      <c r="A92" s="25" t="str">
        <f t="shared" si="9"/>
        <v>021Q0616</v>
      </c>
      <c r="B92" s="5" t="s">
        <v>714</v>
      </c>
      <c r="C92" s="21">
        <v>6</v>
      </c>
      <c r="D92" s="21">
        <v>16</v>
      </c>
      <c r="E92" s="6" t="s">
        <v>718</v>
      </c>
      <c r="F92" s="7" t="s">
        <v>1549</v>
      </c>
      <c r="G92" s="6" t="s">
        <v>2233</v>
      </c>
      <c r="H92" s="6" t="s">
        <v>2242</v>
      </c>
      <c r="I92" s="11" t="s">
        <v>894</v>
      </c>
      <c r="J92" s="6"/>
      <c r="K92" s="6"/>
      <c r="L92" s="12" t="s">
        <v>55</v>
      </c>
      <c r="M92" s="13"/>
      <c r="N92" s="14"/>
      <c r="O92" s="7"/>
      <c r="P92" s="6" t="s">
        <v>1768</v>
      </c>
      <c r="Q92" s="63">
        <f t="shared" si="5"/>
        <v>21</v>
      </c>
      <c r="R92" s="1" t="str">
        <f t="shared" si="6"/>
        <v>021Q0616</v>
      </c>
      <c r="S92" s="1" t="str">
        <f t="shared" si="7"/>
        <v xml:space="preserve">指定承認    </v>
      </c>
      <c r="T92" s="1" t="str">
        <f t="shared" si="8"/>
        <v xml:space="preserve">指定承認    </v>
      </c>
    </row>
    <row r="93" spans="1:20" ht="15" customHeight="1">
      <c r="A93" s="25" t="str">
        <f t="shared" si="9"/>
        <v>021Q0617</v>
      </c>
      <c r="B93" s="5" t="s">
        <v>714</v>
      </c>
      <c r="C93" s="21">
        <v>6</v>
      </c>
      <c r="D93" s="21">
        <v>17</v>
      </c>
      <c r="E93" s="6" t="s">
        <v>718</v>
      </c>
      <c r="F93" s="7" t="s">
        <v>1549</v>
      </c>
      <c r="G93" s="6" t="s">
        <v>2233</v>
      </c>
      <c r="H93" s="6" t="s">
        <v>2229</v>
      </c>
      <c r="I93" s="11" t="s">
        <v>894</v>
      </c>
      <c r="J93" s="6"/>
      <c r="K93" s="6"/>
      <c r="L93" s="12" t="s">
        <v>55</v>
      </c>
      <c r="M93" s="13"/>
      <c r="N93" s="14"/>
      <c r="O93" s="7"/>
      <c r="P93" s="6" t="s">
        <v>1768</v>
      </c>
      <c r="Q93" s="63">
        <f t="shared" si="5"/>
        <v>21</v>
      </c>
      <c r="R93" s="1" t="str">
        <f t="shared" si="6"/>
        <v>021Q0617</v>
      </c>
      <c r="S93" s="1" t="str">
        <f t="shared" si="7"/>
        <v xml:space="preserve">指定承認    </v>
      </c>
      <c r="T93" s="1" t="str">
        <f t="shared" si="8"/>
        <v xml:space="preserve">指定承認    </v>
      </c>
    </row>
    <row r="94" spans="1:20" ht="15" customHeight="1">
      <c r="A94" s="25" t="str">
        <f t="shared" si="9"/>
        <v>021Q0618</v>
      </c>
      <c r="B94" s="5" t="s">
        <v>714</v>
      </c>
      <c r="C94" s="21">
        <v>6</v>
      </c>
      <c r="D94" s="21">
        <v>18</v>
      </c>
      <c r="E94" s="6" t="s">
        <v>718</v>
      </c>
      <c r="F94" s="7" t="s">
        <v>1549</v>
      </c>
      <c r="G94" s="6" t="s">
        <v>2233</v>
      </c>
      <c r="H94" s="6" t="s">
        <v>2230</v>
      </c>
      <c r="I94" s="11" t="s">
        <v>894</v>
      </c>
      <c r="J94" s="6"/>
      <c r="K94" s="6"/>
      <c r="L94" s="12" t="s">
        <v>55</v>
      </c>
      <c r="M94" s="13"/>
      <c r="N94" s="14"/>
      <c r="O94" s="7"/>
      <c r="P94" s="6" t="s">
        <v>1768</v>
      </c>
      <c r="Q94" s="63">
        <f t="shared" si="5"/>
        <v>21</v>
      </c>
      <c r="R94" s="1" t="str">
        <f t="shared" si="6"/>
        <v>021Q0618</v>
      </c>
      <c r="S94" s="1" t="str">
        <f t="shared" si="7"/>
        <v xml:space="preserve">指定承認    </v>
      </c>
      <c r="T94" s="1" t="str">
        <f t="shared" si="8"/>
        <v xml:space="preserve">指定承認    </v>
      </c>
    </row>
    <row r="95" spans="1:20" ht="15" customHeight="1">
      <c r="A95" s="25" t="str">
        <f t="shared" si="9"/>
        <v>021Q0619</v>
      </c>
      <c r="B95" s="5" t="s">
        <v>714</v>
      </c>
      <c r="C95" s="21">
        <v>6</v>
      </c>
      <c r="D95" s="21">
        <v>19</v>
      </c>
      <c r="E95" s="6" t="s">
        <v>718</v>
      </c>
      <c r="F95" s="7" t="s">
        <v>1549</v>
      </c>
      <c r="G95" s="6" t="s">
        <v>2233</v>
      </c>
      <c r="H95" s="6" t="s">
        <v>2231</v>
      </c>
      <c r="I95" s="11" t="s">
        <v>894</v>
      </c>
      <c r="J95" s="6"/>
      <c r="K95" s="6"/>
      <c r="L95" s="12" t="s">
        <v>55</v>
      </c>
      <c r="M95" s="13"/>
      <c r="N95" s="14"/>
      <c r="O95" s="7"/>
      <c r="P95" s="6" t="s">
        <v>1768</v>
      </c>
      <c r="Q95" s="63">
        <f t="shared" si="5"/>
        <v>21</v>
      </c>
      <c r="R95" s="1" t="str">
        <f t="shared" si="6"/>
        <v>021Q0619</v>
      </c>
      <c r="S95" s="1" t="str">
        <f t="shared" si="7"/>
        <v xml:space="preserve">指定承認    </v>
      </c>
      <c r="T95" s="1" t="str">
        <f t="shared" si="8"/>
        <v xml:space="preserve">指定承認    </v>
      </c>
    </row>
    <row r="96" spans="1:20" ht="15" customHeight="1">
      <c r="A96" s="25" t="str">
        <f t="shared" si="9"/>
        <v>021Q0620</v>
      </c>
      <c r="B96" s="5" t="s">
        <v>714</v>
      </c>
      <c r="C96" s="21">
        <v>6</v>
      </c>
      <c r="D96" s="21">
        <v>20</v>
      </c>
      <c r="E96" s="6" t="s">
        <v>718</v>
      </c>
      <c r="F96" s="7" t="s">
        <v>1549</v>
      </c>
      <c r="G96" s="6" t="s">
        <v>2234</v>
      </c>
      <c r="H96" s="6" t="s">
        <v>2232</v>
      </c>
      <c r="I96" s="11" t="s">
        <v>894</v>
      </c>
      <c r="J96" s="11"/>
      <c r="K96" s="11"/>
      <c r="L96" s="12" t="s">
        <v>55</v>
      </c>
      <c r="M96" s="13"/>
      <c r="N96" s="14"/>
      <c r="O96" s="7"/>
      <c r="P96" s="6" t="s">
        <v>1768</v>
      </c>
      <c r="Q96" s="63">
        <f t="shared" si="5"/>
        <v>21</v>
      </c>
      <c r="R96" s="1" t="str">
        <f t="shared" si="6"/>
        <v>021Q0620</v>
      </c>
      <c r="S96" s="1" t="str">
        <f t="shared" si="7"/>
        <v xml:space="preserve">指定承認    </v>
      </c>
      <c r="T96" s="1" t="str">
        <f t="shared" si="8"/>
        <v xml:space="preserve">指定承認    </v>
      </c>
    </row>
    <row r="97" spans="1:20" ht="15" customHeight="1">
      <c r="A97" s="25" t="str">
        <f t="shared" si="9"/>
        <v>021Q0621</v>
      </c>
      <c r="B97" s="5" t="s">
        <v>714</v>
      </c>
      <c r="C97" s="21">
        <v>6</v>
      </c>
      <c r="D97" s="21">
        <v>21</v>
      </c>
      <c r="E97" s="6" t="s">
        <v>718</v>
      </c>
      <c r="F97" s="7" t="s">
        <v>1549</v>
      </c>
      <c r="G97" s="6" t="s">
        <v>2233</v>
      </c>
      <c r="H97" s="6" t="s">
        <v>2239</v>
      </c>
      <c r="I97" s="6" t="s">
        <v>2226</v>
      </c>
      <c r="J97" s="11"/>
      <c r="K97" s="11"/>
      <c r="L97" s="12" t="s">
        <v>55</v>
      </c>
      <c r="M97" s="13"/>
      <c r="N97" s="14"/>
      <c r="O97" s="7"/>
      <c r="P97" s="6" t="s">
        <v>1768</v>
      </c>
      <c r="Q97" s="63">
        <f t="shared" si="5"/>
        <v>21</v>
      </c>
      <c r="R97" s="1" t="str">
        <f t="shared" si="6"/>
        <v>021Q0621</v>
      </c>
      <c r="S97" s="1" t="str">
        <f t="shared" si="7"/>
        <v xml:space="preserve">指定承認    </v>
      </c>
      <c r="T97" s="1" t="str">
        <f t="shared" si="8"/>
        <v xml:space="preserve">指定承認    </v>
      </c>
    </row>
    <row r="98" spans="1:20" ht="15" customHeight="1">
      <c r="A98" s="25" t="str">
        <f t="shared" si="9"/>
        <v>021Q0622</v>
      </c>
      <c r="B98" s="5" t="s">
        <v>714</v>
      </c>
      <c r="C98" s="21">
        <v>6</v>
      </c>
      <c r="D98" s="21">
        <v>22</v>
      </c>
      <c r="E98" s="6" t="s">
        <v>718</v>
      </c>
      <c r="F98" s="7" t="s">
        <v>1549</v>
      </c>
      <c r="G98" s="6" t="s">
        <v>2233</v>
      </c>
      <c r="H98" s="6" t="s">
        <v>2240</v>
      </c>
      <c r="I98" s="6" t="s">
        <v>2226</v>
      </c>
      <c r="J98" s="11"/>
      <c r="K98" s="11"/>
      <c r="L98" s="12" t="s">
        <v>55</v>
      </c>
      <c r="M98" s="13"/>
      <c r="N98" s="14"/>
      <c r="O98" s="7"/>
      <c r="P98" s="6" t="s">
        <v>1768</v>
      </c>
      <c r="Q98" s="63">
        <f t="shared" si="5"/>
        <v>21</v>
      </c>
      <c r="R98" s="1" t="str">
        <f t="shared" si="6"/>
        <v>021Q0622</v>
      </c>
      <c r="S98" s="1" t="str">
        <f t="shared" si="7"/>
        <v xml:space="preserve">指定承認    </v>
      </c>
      <c r="T98" s="1" t="str">
        <f t="shared" si="8"/>
        <v xml:space="preserve">指定承認    </v>
      </c>
    </row>
    <row r="99" spans="1:20" ht="15" customHeight="1">
      <c r="A99" s="25" t="str">
        <f t="shared" si="9"/>
        <v>021Q0623</v>
      </c>
      <c r="B99" s="5" t="s">
        <v>714</v>
      </c>
      <c r="C99" s="21">
        <v>6</v>
      </c>
      <c r="D99" s="21">
        <v>23</v>
      </c>
      <c r="E99" s="6" t="s">
        <v>718</v>
      </c>
      <c r="F99" s="7" t="s">
        <v>1549</v>
      </c>
      <c r="G99" s="6" t="s">
        <v>2233</v>
      </c>
      <c r="H99" s="6" t="s">
        <v>2235</v>
      </c>
      <c r="I99" s="6" t="s">
        <v>2226</v>
      </c>
      <c r="J99" s="11"/>
      <c r="K99" s="11"/>
      <c r="L99" s="12" t="s">
        <v>55</v>
      </c>
      <c r="M99" s="13"/>
      <c r="N99" s="14"/>
      <c r="O99" s="7"/>
      <c r="P99" s="6" t="s">
        <v>1768</v>
      </c>
      <c r="Q99" s="63">
        <f t="shared" si="5"/>
        <v>21</v>
      </c>
      <c r="R99" s="1" t="str">
        <f t="shared" si="6"/>
        <v>021Q0623</v>
      </c>
      <c r="S99" s="1" t="str">
        <f t="shared" si="7"/>
        <v xml:space="preserve">指定承認    </v>
      </c>
      <c r="T99" s="1" t="str">
        <f t="shared" si="8"/>
        <v xml:space="preserve">指定承認    </v>
      </c>
    </row>
    <row r="100" spans="1:20" ht="15" customHeight="1">
      <c r="A100" s="25" t="str">
        <f t="shared" si="9"/>
        <v>021Q0624</v>
      </c>
      <c r="B100" s="5" t="s">
        <v>714</v>
      </c>
      <c r="C100" s="21">
        <v>6</v>
      </c>
      <c r="D100" s="21">
        <v>24</v>
      </c>
      <c r="E100" s="6" t="s">
        <v>718</v>
      </c>
      <c r="F100" s="7" t="s">
        <v>1549</v>
      </c>
      <c r="G100" s="6" t="s">
        <v>2233</v>
      </c>
      <c r="H100" s="6" t="s">
        <v>2236</v>
      </c>
      <c r="I100" s="6" t="s">
        <v>2226</v>
      </c>
      <c r="J100" s="11"/>
      <c r="K100" s="11"/>
      <c r="L100" s="12" t="s">
        <v>55</v>
      </c>
      <c r="M100" s="13"/>
      <c r="N100" s="14"/>
      <c r="O100" s="7"/>
      <c r="P100" s="6" t="s">
        <v>1768</v>
      </c>
      <c r="Q100" s="63">
        <f t="shared" si="5"/>
        <v>21</v>
      </c>
      <c r="R100" s="1" t="str">
        <f t="shared" si="6"/>
        <v>021Q0624</v>
      </c>
      <c r="S100" s="1" t="str">
        <f t="shared" si="7"/>
        <v xml:space="preserve">指定承認    </v>
      </c>
      <c r="T100" s="1" t="str">
        <f t="shared" si="8"/>
        <v xml:space="preserve">指定承認    </v>
      </c>
    </row>
    <row r="101" spans="1:20" ht="15" customHeight="1">
      <c r="A101" s="25" t="str">
        <f t="shared" si="9"/>
        <v>021Q0625</v>
      </c>
      <c r="B101" s="5" t="s">
        <v>714</v>
      </c>
      <c r="C101" s="21">
        <v>6</v>
      </c>
      <c r="D101" s="21">
        <v>25</v>
      </c>
      <c r="E101" s="6" t="s">
        <v>718</v>
      </c>
      <c r="F101" s="7" t="s">
        <v>1549</v>
      </c>
      <c r="G101" s="6" t="s">
        <v>2233</v>
      </c>
      <c r="H101" s="6" t="s">
        <v>2237</v>
      </c>
      <c r="I101" s="6" t="s">
        <v>2226</v>
      </c>
      <c r="J101" s="11"/>
      <c r="K101" s="11"/>
      <c r="L101" s="12" t="s">
        <v>55</v>
      </c>
      <c r="M101" s="13"/>
      <c r="N101" s="14"/>
      <c r="O101" s="7"/>
      <c r="P101" s="6" t="s">
        <v>1768</v>
      </c>
      <c r="Q101" s="63">
        <f t="shared" si="5"/>
        <v>21</v>
      </c>
      <c r="R101" s="1" t="str">
        <f t="shared" si="6"/>
        <v>021Q0625</v>
      </c>
      <c r="S101" s="1" t="str">
        <f t="shared" si="7"/>
        <v xml:space="preserve">指定承認    </v>
      </c>
      <c r="T101" s="1" t="str">
        <f t="shared" si="8"/>
        <v xml:space="preserve">指定承認    </v>
      </c>
    </row>
    <row r="102" spans="1:20" ht="15" customHeight="1">
      <c r="A102" s="25" t="str">
        <f t="shared" si="9"/>
        <v>021Q0626</v>
      </c>
      <c r="B102" s="5" t="s">
        <v>714</v>
      </c>
      <c r="C102" s="21">
        <v>6</v>
      </c>
      <c r="D102" s="21">
        <v>26</v>
      </c>
      <c r="E102" s="6" t="s">
        <v>718</v>
      </c>
      <c r="F102" s="7" t="s">
        <v>1549</v>
      </c>
      <c r="G102" s="6" t="s">
        <v>2234</v>
      </c>
      <c r="H102" s="6" t="s">
        <v>2243</v>
      </c>
      <c r="I102" s="6" t="s">
        <v>2226</v>
      </c>
      <c r="J102" s="11"/>
      <c r="K102" s="11"/>
      <c r="L102" s="12" t="s">
        <v>55</v>
      </c>
      <c r="M102" s="13"/>
      <c r="N102" s="14"/>
      <c r="O102" s="7"/>
      <c r="P102" s="6" t="s">
        <v>1768</v>
      </c>
      <c r="Q102" s="63">
        <f t="shared" si="5"/>
        <v>21</v>
      </c>
      <c r="R102" s="1" t="str">
        <f t="shared" si="6"/>
        <v>021Q0626</v>
      </c>
      <c r="S102" s="1" t="str">
        <f t="shared" si="7"/>
        <v xml:space="preserve">指定承認    </v>
      </c>
      <c r="T102" s="1" t="str">
        <f t="shared" si="8"/>
        <v xml:space="preserve">指定承認    </v>
      </c>
    </row>
    <row r="103" spans="1:20" ht="15" customHeight="1">
      <c r="A103" s="25" t="str">
        <f t="shared" si="9"/>
        <v>021Q0627</v>
      </c>
      <c r="B103" s="5" t="s">
        <v>714</v>
      </c>
      <c r="C103" s="21">
        <v>6</v>
      </c>
      <c r="D103" s="21">
        <v>27</v>
      </c>
      <c r="E103" s="6" t="s">
        <v>718</v>
      </c>
      <c r="F103" s="7" t="s">
        <v>1549</v>
      </c>
      <c r="G103" s="6" t="s">
        <v>2234</v>
      </c>
      <c r="H103" s="6" t="s">
        <v>2238</v>
      </c>
      <c r="I103" s="6" t="s">
        <v>2226</v>
      </c>
      <c r="J103" s="11"/>
      <c r="K103" s="11"/>
      <c r="L103" s="12" t="s">
        <v>55</v>
      </c>
      <c r="M103" s="13"/>
      <c r="N103" s="14"/>
      <c r="O103" s="7"/>
      <c r="P103" s="6" t="s">
        <v>1768</v>
      </c>
      <c r="Q103" s="63">
        <f t="shared" si="5"/>
        <v>21</v>
      </c>
      <c r="R103" s="1" t="str">
        <f t="shared" si="6"/>
        <v>021Q0627</v>
      </c>
      <c r="S103" s="1" t="str">
        <f t="shared" si="7"/>
        <v xml:space="preserve">指定承認    </v>
      </c>
      <c r="T103" s="1" t="str">
        <f t="shared" si="8"/>
        <v xml:space="preserve">指定承認    </v>
      </c>
    </row>
    <row r="104" spans="1:20" ht="15" customHeight="1">
      <c r="A104" s="25" t="str">
        <f t="shared" si="9"/>
        <v>021Q0628</v>
      </c>
      <c r="B104" s="5" t="s">
        <v>714</v>
      </c>
      <c r="C104" s="21">
        <v>6</v>
      </c>
      <c r="D104" s="21">
        <v>28</v>
      </c>
      <c r="E104" s="6" t="s">
        <v>718</v>
      </c>
      <c r="F104" s="7" t="s">
        <v>1549</v>
      </c>
      <c r="G104" s="6" t="s">
        <v>2233</v>
      </c>
      <c r="H104" s="6" t="s">
        <v>2244</v>
      </c>
      <c r="I104" s="6" t="s">
        <v>2226</v>
      </c>
      <c r="J104" s="11"/>
      <c r="K104" s="11"/>
      <c r="L104" s="12" t="s">
        <v>55</v>
      </c>
      <c r="M104" s="13"/>
      <c r="N104" s="14"/>
      <c r="O104" s="7"/>
      <c r="P104" s="6" t="s">
        <v>1768</v>
      </c>
      <c r="Q104" s="63">
        <f t="shared" si="5"/>
        <v>21</v>
      </c>
      <c r="R104" s="1" t="str">
        <f t="shared" si="6"/>
        <v>021Q0628</v>
      </c>
      <c r="S104" s="1" t="str">
        <f t="shared" si="7"/>
        <v xml:space="preserve">指定承認    </v>
      </c>
      <c r="T104" s="1" t="str">
        <f t="shared" si="8"/>
        <v xml:space="preserve">指定承認    </v>
      </c>
    </row>
    <row r="105" spans="1:20" ht="15" customHeight="1">
      <c r="A105" s="25" t="str">
        <f t="shared" si="9"/>
        <v>021Q0629</v>
      </c>
      <c r="B105" s="5" t="s">
        <v>714</v>
      </c>
      <c r="C105" s="21">
        <v>6</v>
      </c>
      <c r="D105" s="21">
        <v>29</v>
      </c>
      <c r="E105" s="6" t="s">
        <v>718</v>
      </c>
      <c r="F105" s="7" t="s">
        <v>1549</v>
      </c>
      <c r="G105" s="6" t="s">
        <v>2233</v>
      </c>
      <c r="H105" s="6" t="s">
        <v>2245</v>
      </c>
      <c r="I105" s="6" t="s">
        <v>2226</v>
      </c>
      <c r="J105" s="11"/>
      <c r="K105" s="11"/>
      <c r="L105" s="12" t="s">
        <v>55</v>
      </c>
      <c r="M105" s="13"/>
      <c r="N105" s="14"/>
      <c r="O105" s="7"/>
      <c r="P105" s="6" t="s">
        <v>1768</v>
      </c>
      <c r="Q105" s="63">
        <f t="shared" si="5"/>
        <v>21</v>
      </c>
      <c r="R105" s="1" t="str">
        <f t="shared" si="6"/>
        <v>021Q0629</v>
      </c>
      <c r="S105" s="1" t="str">
        <f t="shared" si="7"/>
        <v xml:space="preserve">指定承認    </v>
      </c>
      <c r="T105" s="1" t="str">
        <f t="shared" si="8"/>
        <v xml:space="preserve">指定承認    </v>
      </c>
    </row>
    <row r="106" spans="1:20" ht="15" customHeight="1">
      <c r="A106" s="25" t="str">
        <f t="shared" si="9"/>
        <v>021Q0630</v>
      </c>
      <c r="B106" s="5" t="s">
        <v>714</v>
      </c>
      <c r="C106" s="21">
        <v>6</v>
      </c>
      <c r="D106" s="21">
        <v>30</v>
      </c>
      <c r="E106" s="6" t="s">
        <v>718</v>
      </c>
      <c r="F106" s="7" t="s">
        <v>1549</v>
      </c>
      <c r="G106" s="6" t="s">
        <v>2233</v>
      </c>
      <c r="H106" s="6" t="s">
        <v>2246</v>
      </c>
      <c r="I106" s="6" t="s">
        <v>2226</v>
      </c>
      <c r="J106" s="11"/>
      <c r="K106" s="11"/>
      <c r="L106" s="12" t="s">
        <v>55</v>
      </c>
      <c r="M106" s="13"/>
      <c r="N106" s="14"/>
      <c r="O106" s="7"/>
      <c r="P106" s="6" t="s">
        <v>1768</v>
      </c>
      <c r="Q106" s="63">
        <f t="shared" si="5"/>
        <v>21</v>
      </c>
      <c r="R106" s="1" t="str">
        <f t="shared" si="6"/>
        <v>021Q0630</v>
      </c>
      <c r="S106" s="1" t="str">
        <f t="shared" si="7"/>
        <v xml:space="preserve">指定承認    </v>
      </c>
      <c r="T106" s="1" t="str">
        <f t="shared" si="8"/>
        <v xml:space="preserve">指定承認    </v>
      </c>
    </row>
    <row r="107" spans="1:20" ht="15" customHeight="1">
      <c r="A107" s="25" t="str">
        <f t="shared" si="9"/>
        <v>021Q0631</v>
      </c>
      <c r="B107" s="5" t="s">
        <v>714</v>
      </c>
      <c r="C107" s="21">
        <v>6</v>
      </c>
      <c r="D107" s="21">
        <v>31</v>
      </c>
      <c r="E107" s="6" t="s">
        <v>718</v>
      </c>
      <c r="F107" s="7" t="s">
        <v>1549</v>
      </c>
      <c r="G107" s="6" t="s">
        <v>2233</v>
      </c>
      <c r="H107" s="6" t="s">
        <v>2247</v>
      </c>
      <c r="I107" s="6" t="s">
        <v>2226</v>
      </c>
      <c r="J107" s="11"/>
      <c r="K107" s="11"/>
      <c r="L107" s="12" t="s">
        <v>55</v>
      </c>
      <c r="M107" s="13"/>
      <c r="N107" s="14"/>
      <c r="O107" s="7"/>
      <c r="P107" s="6" t="s">
        <v>1768</v>
      </c>
      <c r="Q107" s="63">
        <f t="shared" si="5"/>
        <v>21</v>
      </c>
      <c r="R107" s="1" t="str">
        <f t="shared" si="6"/>
        <v>021Q0631</v>
      </c>
      <c r="S107" s="1" t="str">
        <f t="shared" si="7"/>
        <v xml:space="preserve">指定承認    </v>
      </c>
      <c r="T107" s="1" t="str">
        <f t="shared" si="8"/>
        <v xml:space="preserve">指定承認    </v>
      </c>
    </row>
    <row r="108" spans="1:20" ht="15" customHeight="1">
      <c r="A108" s="25" t="str">
        <f t="shared" si="9"/>
        <v>021Q0632</v>
      </c>
      <c r="B108" s="5" t="s">
        <v>714</v>
      </c>
      <c r="C108" s="21">
        <v>6</v>
      </c>
      <c r="D108" s="21">
        <v>32</v>
      </c>
      <c r="E108" s="6" t="s">
        <v>718</v>
      </c>
      <c r="F108" s="7" t="s">
        <v>1549</v>
      </c>
      <c r="G108" s="6" t="s">
        <v>2233</v>
      </c>
      <c r="H108" s="6" t="s">
        <v>2248</v>
      </c>
      <c r="I108" s="6" t="s">
        <v>2226</v>
      </c>
      <c r="J108" s="11"/>
      <c r="K108" s="11"/>
      <c r="L108" s="12" t="s">
        <v>55</v>
      </c>
      <c r="M108" s="13"/>
      <c r="N108" s="14"/>
      <c r="O108" s="7"/>
      <c r="P108" s="6" t="s">
        <v>1768</v>
      </c>
      <c r="Q108" s="63">
        <f t="shared" si="5"/>
        <v>21</v>
      </c>
      <c r="R108" s="1" t="str">
        <f t="shared" si="6"/>
        <v>021Q0632</v>
      </c>
      <c r="S108" s="1" t="str">
        <f t="shared" si="7"/>
        <v xml:space="preserve">指定承認    </v>
      </c>
      <c r="T108" s="1" t="str">
        <f t="shared" si="8"/>
        <v xml:space="preserve">指定承認    </v>
      </c>
    </row>
    <row r="109" spans="1:20" ht="15" customHeight="1">
      <c r="A109" s="25" t="str">
        <f t="shared" si="9"/>
        <v>021Q0633</v>
      </c>
      <c r="B109" s="5" t="s">
        <v>714</v>
      </c>
      <c r="C109" s="21">
        <v>6</v>
      </c>
      <c r="D109" s="21">
        <v>33</v>
      </c>
      <c r="E109" s="6" t="s">
        <v>718</v>
      </c>
      <c r="F109" s="7" t="s">
        <v>1549</v>
      </c>
      <c r="G109" s="6" t="s">
        <v>2234</v>
      </c>
      <c r="H109" s="6" t="s">
        <v>2249</v>
      </c>
      <c r="I109" s="6" t="s">
        <v>2226</v>
      </c>
      <c r="J109" s="11"/>
      <c r="K109" s="11"/>
      <c r="L109" s="12" t="s">
        <v>55</v>
      </c>
      <c r="M109" s="13"/>
      <c r="N109" s="14"/>
      <c r="O109" s="7"/>
      <c r="P109" s="6" t="s">
        <v>1768</v>
      </c>
      <c r="Q109" s="63">
        <f t="shared" si="5"/>
        <v>21</v>
      </c>
      <c r="R109" s="1" t="str">
        <f t="shared" si="6"/>
        <v>021Q0633</v>
      </c>
      <c r="S109" s="1" t="str">
        <f t="shared" si="7"/>
        <v xml:space="preserve">指定承認    </v>
      </c>
      <c r="T109" s="1" t="str">
        <f t="shared" si="8"/>
        <v xml:space="preserve">指定承認    </v>
      </c>
    </row>
    <row r="110" spans="1:20" ht="15" customHeight="1">
      <c r="A110" s="25" t="str">
        <f t="shared" si="9"/>
        <v>021Q0634</v>
      </c>
      <c r="B110" s="5" t="s">
        <v>714</v>
      </c>
      <c r="C110" s="21">
        <v>6</v>
      </c>
      <c r="D110" s="21">
        <v>34</v>
      </c>
      <c r="E110" s="6" t="s">
        <v>718</v>
      </c>
      <c r="F110" s="7" t="s">
        <v>1549</v>
      </c>
      <c r="G110" s="6" t="s">
        <v>2234</v>
      </c>
      <c r="H110" s="6" t="s">
        <v>2250</v>
      </c>
      <c r="I110" s="6" t="s">
        <v>2226</v>
      </c>
      <c r="J110" s="11"/>
      <c r="K110" s="11"/>
      <c r="L110" s="12" t="s">
        <v>55</v>
      </c>
      <c r="M110" s="13"/>
      <c r="N110" s="14"/>
      <c r="O110" s="7"/>
      <c r="P110" s="6" t="s">
        <v>1768</v>
      </c>
      <c r="Q110" s="63">
        <f t="shared" si="5"/>
        <v>21</v>
      </c>
      <c r="R110" s="1" t="str">
        <f t="shared" si="6"/>
        <v>021Q0634</v>
      </c>
      <c r="S110" s="1" t="str">
        <f t="shared" si="7"/>
        <v xml:space="preserve">指定承認    </v>
      </c>
      <c r="T110" s="1" t="str">
        <f t="shared" si="8"/>
        <v xml:space="preserve">指定承認    </v>
      </c>
    </row>
    <row r="111" spans="1:20" ht="15" customHeight="1">
      <c r="A111" s="25" t="str">
        <f t="shared" si="9"/>
        <v>021Q0635</v>
      </c>
      <c r="B111" s="5" t="s">
        <v>714</v>
      </c>
      <c r="C111" s="21">
        <v>6</v>
      </c>
      <c r="D111" s="21">
        <v>35</v>
      </c>
      <c r="E111" s="6" t="s">
        <v>718</v>
      </c>
      <c r="F111" s="7" t="s">
        <v>1549</v>
      </c>
      <c r="G111" s="6" t="s">
        <v>2234</v>
      </c>
      <c r="H111" s="6" t="s">
        <v>2251</v>
      </c>
      <c r="I111" s="6" t="s">
        <v>2226</v>
      </c>
      <c r="J111" s="11"/>
      <c r="K111" s="11"/>
      <c r="L111" s="12" t="s">
        <v>55</v>
      </c>
      <c r="M111" s="13"/>
      <c r="N111" s="14"/>
      <c r="O111" s="7"/>
      <c r="P111" s="6" t="s">
        <v>1768</v>
      </c>
      <c r="Q111" s="63">
        <f t="shared" si="5"/>
        <v>21</v>
      </c>
      <c r="R111" s="1" t="str">
        <f t="shared" si="6"/>
        <v>021Q0635</v>
      </c>
      <c r="S111" s="1" t="str">
        <f t="shared" si="7"/>
        <v xml:space="preserve">指定承認    </v>
      </c>
      <c r="T111" s="1" t="str">
        <f t="shared" si="8"/>
        <v xml:space="preserve">指定承認    </v>
      </c>
    </row>
    <row r="112" spans="1:20" ht="15" customHeight="1">
      <c r="A112" s="25" t="str">
        <f t="shared" si="9"/>
        <v>021Q0636</v>
      </c>
      <c r="B112" s="5" t="s">
        <v>714</v>
      </c>
      <c r="C112" s="21">
        <v>6</v>
      </c>
      <c r="D112" s="21">
        <v>36</v>
      </c>
      <c r="E112" s="6" t="s">
        <v>718</v>
      </c>
      <c r="F112" s="7" t="s">
        <v>1549</v>
      </c>
      <c r="G112" s="6" t="s">
        <v>2233</v>
      </c>
      <c r="H112" s="6" t="s">
        <v>2252</v>
      </c>
      <c r="I112" s="6" t="s">
        <v>2225</v>
      </c>
      <c r="J112" s="11"/>
      <c r="K112" s="11"/>
      <c r="L112" s="12" t="s">
        <v>55</v>
      </c>
      <c r="M112" s="13"/>
      <c r="N112" s="14"/>
      <c r="O112" s="7"/>
      <c r="P112" s="6" t="s">
        <v>1768</v>
      </c>
      <c r="Q112" s="63">
        <f t="shared" si="5"/>
        <v>21</v>
      </c>
      <c r="R112" s="1" t="str">
        <f t="shared" si="6"/>
        <v>021Q0636</v>
      </c>
      <c r="S112" s="1" t="str">
        <f t="shared" si="7"/>
        <v xml:space="preserve">指定承認    </v>
      </c>
      <c r="T112" s="1" t="str">
        <f t="shared" si="8"/>
        <v xml:space="preserve">指定承認    </v>
      </c>
    </row>
    <row r="113" spans="1:20" ht="15" customHeight="1">
      <c r="A113" s="25" t="str">
        <f t="shared" si="9"/>
        <v>021Q0637</v>
      </c>
      <c r="B113" s="5" t="s">
        <v>714</v>
      </c>
      <c r="C113" s="21">
        <v>6</v>
      </c>
      <c r="D113" s="21">
        <v>37</v>
      </c>
      <c r="E113" s="6" t="s">
        <v>718</v>
      </c>
      <c r="F113" s="7" t="s">
        <v>1549</v>
      </c>
      <c r="G113" s="6" t="s">
        <v>2233</v>
      </c>
      <c r="H113" s="6" t="s">
        <v>2253</v>
      </c>
      <c r="I113" s="6" t="s">
        <v>2225</v>
      </c>
      <c r="J113" s="11"/>
      <c r="K113" s="11"/>
      <c r="L113" s="12" t="s">
        <v>55</v>
      </c>
      <c r="M113" s="13"/>
      <c r="N113" s="14"/>
      <c r="O113" s="7"/>
      <c r="P113" s="6" t="s">
        <v>1768</v>
      </c>
      <c r="Q113" s="63">
        <f t="shared" si="5"/>
        <v>21</v>
      </c>
      <c r="R113" s="1" t="str">
        <f t="shared" si="6"/>
        <v>021Q0637</v>
      </c>
      <c r="S113" s="1" t="str">
        <f t="shared" si="7"/>
        <v xml:space="preserve">指定承認    </v>
      </c>
      <c r="T113" s="1" t="str">
        <f t="shared" si="8"/>
        <v xml:space="preserve">指定承認    </v>
      </c>
    </row>
    <row r="114" spans="1:20" ht="15" customHeight="1">
      <c r="A114" s="25" t="str">
        <f t="shared" si="9"/>
        <v>021Q0638</v>
      </c>
      <c r="B114" s="5" t="s">
        <v>714</v>
      </c>
      <c r="C114" s="21">
        <v>6</v>
      </c>
      <c r="D114" s="21">
        <v>38</v>
      </c>
      <c r="E114" s="6" t="s">
        <v>718</v>
      </c>
      <c r="F114" s="7" t="s">
        <v>1549</v>
      </c>
      <c r="G114" s="6" t="s">
        <v>2233</v>
      </c>
      <c r="H114" s="6" t="s">
        <v>2254</v>
      </c>
      <c r="I114" s="6" t="s">
        <v>2225</v>
      </c>
      <c r="J114" s="11"/>
      <c r="K114" s="11"/>
      <c r="L114" s="12" t="s">
        <v>55</v>
      </c>
      <c r="M114" s="13"/>
      <c r="N114" s="14"/>
      <c r="O114" s="7"/>
      <c r="P114" s="6" t="s">
        <v>1768</v>
      </c>
      <c r="Q114" s="63">
        <f t="shared" si="5"/>
        <v>21</v>
      </c>
      <c r="R114" s="1" t="str">
        <f t="shared" si="6"/>
        <v>021Q0638</v>
      </c>
      <c r="S114" s="1" t="str">
        <f t="shared" si="7"/>
        <v xml:space="preserve">指定承認    </v>
      </c>
      <c r="T114" s="1" t="str">
        <f t="shared" si="8"/>
        <v xml:space="preserve">指定承認    </v>
      </c>
    </row>
    <row r="115" spans="1:20" ht="15" customHeight="1">
      <c r="A115" s="25" t="str">
        <f t="shared" si="9"/>
        <v>021Q0639</v>
      </c>
      <c r="B115" s="5" t="s">
        <v>714</v>
      </c>
      <c r="C115" s="21">
        <v>6</v>
      </c>
      <c r="D115" s="21">
        <v>39</v>
      </c>
      <c r="E115" s="6" t="s">
        <v>718</v>
      </c>
      <c r="F115" s="7" t="s">
        <v>1549</v>
      </c>
      <c r="G115" s="6" t="s">
        <v>2233</v>
      </c>
      <c r="H115" s="6" t="s">
        <v>2255</v>
      </c>
      <c r="I115" s="6" t="s">
        <v>2225</v>
      </c>
      <c r="J115" s="11"/>
      <c r="K115" s="11"/>
      <c r="L115" s="12" t="s">
        <v>55</v>
      </c>
      <c r="M115" s="13"/>
      <c r="N115" s="14"/>
      <c r="O115" s="7"/>
      <c r="P115" s="6" t="s">
        <v>1768</v>
      </c>
      <c r="Q115" s="63">
        <f t="shared" si="5"/>
        <v>21</v>
      </c>
      <c r="R115" s="1" t="str">
        <f t="shared" si="6"/>
        <v>021Q0639</v>
      </c>
      <c r="S115" s="1" t="str">
        <f t="shared" si="7"/>
        <v xml:space="preserve">指定承認    </v>
      </c>
      <c r="T115" s="1" t="str">
        <f t="shared" si="8"/>
        <v xml:space="preserve">指定承認    </v>
      </c>
    </row>
    <row r="116" spans="1:20" ht="15" customHeight="1">
      <c r="A116" s="25" t="str">
        <f t="shared" si="9"/>
        <v>021Q0640</v>
      </c>
      <c r="B116" s="5" t="s">
        <v>714</v>
      </c>
      <c r="C116" s="21">
        <v>6</v>
      </c>
      <c r="D116" s="21">
        <v>40</v>
      </c>
      <c r="E116" s="6" t="s">
        <v>718</v>
      </c>
      <c r="F116" s="7" t="s">
        <v>1549</v>
      </c>
      <c r="G116" s="6" t="s">
        <v>2233</v>
      </c>
      <c r="H116" s="6" t="s">
        <v>2256</v>
      </c>
      <c r="I116" s="6" t="s">
        <v>2225</v>
      </c>
      <c r="J116" s="11"/>
      <c r="K116" s="11"/>
      <c r="L116" s="12" t="s">
        <v>55</v>
      </c>
      <c r="M116" s="13"/>
      <c r="N116" s="14"/>
      <c r="O116" s="7"/>
      <c r="P116" s="6" t="s">
        <v>1768</v>
      </c>
      <c r="Q116" s="63">
        <f t="shared" si="5"/>
        <v>21</v>
      </c>
      <c r="R116" s="1" t="str">
        <f t="shared" si="6"/>
        <v>021Q0640</v>
      </c>
      <c r="S116" s="1" t="str">
        <f t="shared" si="7"/>
        <v xml:space="preserve">指定承認    </v>
      </c>
      <c r="T116" s="1" t="str">
        <f t="shared" si="8"/>
        <v xml:space="preserve">指定承認    </v>
      </c>
    </row>
    <row r="117" spans="1:20" ht="15" customHeight="1">
      <c r="A117" s="25" t="str">
        <f t="shared" si="9"/>
        <v>021Q0641</v>
      </c>
      <c r="B117" s="5" t="s">
        <v>714</v>
      </c>
      <c r="C117" s="21">
        <v>6</v>
      </c>
      <c r="D117" s="21">
        <v>41</v>
      </c>
      <c r="E117" s="6" t="s">
        <v>718</v>
      </c>
      <c r="F117" s="7" t="s">
        <v>1549</v>
      </c>
      <c r="G117" s="6" t="s">
        <v>2234</v>
      </c>
      <c r="H117" s="6" t="s">
        <v>2257</v>
      </c>
      <c r="I117" s="6" t="s">
        <v>2225</v>
      </c>
      <c r="J117" s="11"/>
      <c r="K117" s="11"/>
      <c r="L117" s="12" t="s">
        <v>55</v>
      </c>
      <c r="M117" s="13"/>
      <c r="N117" s="14"/>
      <c r="O117" s="7"/>
      <c r="P117" s="6" t="s">
        <v>1768</v>
      </c>
      <c r="Q117" s="63">
        <f t="shared" si="5"/>
        <v>21</v>
      </c>
      <c r="R117" s="1" t="str">
        <f t="shared" ref="R117:R120" si="10">A120</f>
        <v/>
      </c>
      <c r="S117" s="1" t="str">
        <f t="shared" ref="S117:S334" si="11">""&amp;L120&amp;"  "&amp;M120&amp;"  "&amp;N120&amp;""</f>
        <v xml:space="preserve">    </v>
      </c>
      <c r="T117" s="1" t="str">
        <f t="shared" si="8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5"/>
        <v/>
      </c>
      <c r="R118" s="1" t="str">
        <f t="shared" si="10"/>
        <v/>
      </c>
      <c r="S118" s="1" t="str">
        <f t="shared" si="11"/>
        <v xml:space="preserve">    </v>
      </c>
      <c r="T118" s="1" t="str">
        <f t="shared" si="8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5"/>
        <v/>
      </c>
      <c r="R119" s="1" t="str">
        <f t="shared" si="10"/>
        <v/>
      </c>
      <c r="S119" s="1" t="str">
        <f t="shared" si="11"/>
        <v xml:space="preserve">    </v>
      </c>
      <c r="T119" s="1" t="str">
        <f t="shared" si="8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5"/>
        <v/>
      </c>
      <c r="R120" s="1" t="str">
        <f t="shared" si="10"/>
        <v/>
      </c>
      <c r="S120" s="1" t="str">
        <f t="shared" si="11"/>
        <v xml:space="preserve">    </v>
      </c>
      <c r="T120" s="1" t="str">
        <f t="shared" si="8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5"/>
        <v/>
      </c>
      <c r="R121" s="1" t="str">
        <f t="shared" ref="R121:R344" si="12">A124</f>
        <v/>
      </c>
      <c r="S121" s="1" t="str">
        <f t="shared" si="11"/>
        <v xml:space="preserve">    </v>
      </c>
      <c r="T121" s="1" t="str">
        <f t="shared" si="8"/>
        <v xml:space="preserve">    </v>
      </c>
    </row>
    <row r="122" spans="1:20" ht="15" customHeight="1">
      <c r="A122" s="25" t="str">
        <f t="shared" si="9"/>
        <v/>
      </c>
      <c r="B122" s="5"/>
      <c r="C122" s="21"/>
      <c r="D122" s="21"/>
      <c r="E122" s="6"/>
      <c r="F122" s="7"/>
      <c r="G122" s="6"/>
      <c r="H122" s="6"/>
      <c r="I122" s="11"/>
      <c r="J122" s="11"/>
      <c r="K122" s="11"/>
      <c r="L122" s="12"/>
      <c r="M122" s="13"/>
      <c r="N122" s="14"/>
      <c r="O122" s="7"/>
      <c r="P122" s="11"/>
      <c r="Q122" s="63" t="str">
        <f t="shared" si="5"/>
        <v/>
      </c>
      <c r="R122" s="1" t="str">
        <f t="shared" si="12"/>
        <v/>
      </c>
      <c r="S122" s="1" t="str">
        <f t="shared" si="11"/>
        <v xml:space="preserve">    </v>
      </c>
      <c r="T122" s="1" t="str">
        <f t="shared" si="8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5"/>
        <v/>
      </c>
      <c r="R123" s="1" t="str">
        <f t="shared" si="12"/>
        <v/>
      </c>
      <c r="S123" s="1" t="str">
        <f t="shared" si="11"/>
        <v xml:space="preserve">    </v>
      </c>
      <c r="T123" s="1" t="str">
        <f t="shared" si="8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5"/>
        <v/>
      </c>
      <c r="R124" s="1" t="str">
        <f t="shared" si="12"/>
        <v/>
      </c>
      <c r="S124" s="1" t="str">
        <f t="shared" si="11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5"/>
        <v/>
      </c>
      <c r="R125" s="1" t="str">
        <f t="shared" si="12"/>
        <v/>
      </c>
      <c r="S125" s="1" t="str">
        <f t="shared" si="11"/>
        <v xml:space="preserve">    </v>
      </c>
      <c r="T125" s="1" t="str">
        <f t="shared" si="8"/>
        <v xml:space="preserve">    </v>
      </c>
    </row>
    <row r="126" spans="1:20" ht="15" customHeight="1">
      <c r="A126" s="25" t="str">
        <f t="shared" si="9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5"/>
        <v/>
      </c>
      <c r="R126" s="1" t="str">
        <f t="shared" si="12"/>
        <v/>
      </c>
      <c r="S126" s="1" t="str">
        <f t="shared" si="11"/>
        <v xml:space="preserve">    </v>
      </c>
      <c r="T126" s="1" t="str">
        <f t="shared" si="8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5"/>
        <v/>
      </c>
      <c r="R127" s="1" t="str">
        <f t="shared" si="12"/>
        <v/>
      </c>
      <c r="S127" s="1" t="str">
        <f t="shared" si="11"/>
        <v xml:space="preserve">    </v>
      </c>
      <c r="T127" s="1" t="str">
        <f t="shared" si="8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5"/>
        <v/>
      </c>
      <c r="R128" s="1" t="str">
        <f t="shared" si="12"/>
        <v/>
      </c>
      <c r="S128" s="1" t="str">
        <f t="shared" si="11"/>
        <v xml:space="preserve">    </v>
      </c>
      <c r="T128" s="1" t="str">
        <f t="shared" si="8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5"/>
        <v/>
      </c>
      <c r="R129" s="1" t="str">
        <f t="shared" si="12"/>
        <v/>
      </c>
      <c r="S129" s="1" t="str">
        <f t="shared" si="11"/>
        <v xml:space="preserve">    </v>
      </c>
      <c r="T129" s="1" t="str">
        <f t="shared" si="8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5"/>
        <v/>
      </c>
      <c r="R130" s="1" t="str">
        <f t="shared" si="12"/>
        <v/>
      </c>
      <c r="S130" s="1" t="str">
        <f t="shared" si="11"/>
        <v xml:space="preserve">    </v>
      </c>
      <c r="T130" s="1" t="str">
        <f t="shared" si="8"/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5"/>
        <v/>
      </c>
      <c r="R131" s="1" t="str">
        <f t="shared" si="12"/>
        <v/>
      </c>
      <c r="S131" s="1" t="str">
        <f t="shared" si="11"/>
        <v xml:space="preserve">    </v>
      </c>
      <c r="T131" s="1" t="str">
        <f t="shared" si="8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5"/>
        <v/>
      </c>
      <c r="R132" s="1" t="str">
        <f t="shared" si="12"/>
        <v/>
      </c>
      <c r="S132" s="1" t="str">
        <f t="shared" si="11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5"/>
        <v/>
      </c>
      <c r="R133" s="1" t="str">
        <f t="shared" si="12"/>
        <v/>
      </c>
      <c r="S133" s="1" t="str">
        <f t="shared" si="11"/>
        <v xml:space="preserve">    </v>
      </c>
      <c r="T133" s="1" t="str">
        <f t="shared" si="8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5"/>
        <v/>
      </c>
      <c r="R134" s="1" t="str">
        <f t="shared" si="12"/>
        <v/>
      </c>
      <c r="S134" s="1" t="str">
        <f t="shared" si="11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si="9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3">IF(P135="","",VLOOKUP(P135,$Z$7:$AA$68,2,FALSE))</f>
        <v/>
      </c>
      <c r="R135" s="1" t="str">
        <f t="shared" si="12"/>
        <v/>
      </c>
      <c r="S135" s="1" t="str">
        <f t="shared" si="11"/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9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3"/>
        <v/>
      </c>
      <c r="R136" s="1" t="str">
        <f t="shared" si="12"/>
        <v/>
      </c>
      <c r="S136" s="1" t="str">
        <f t="shared" si="11"/>
        <v xml:space="preserve">    </v>
      </c>
      <c r="T136" s="1" t="str">
        <f t="shared" si="8"/>
        <v xml:space="preserve">    </v>
      </c>
    </row>
    <row r="137" spans="1:20" ht="15" customHeight="1">
      <c r="A137" s="25" t="str">
        <f t="shared" si="9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3"/>
        <v/>
      </c>
      <c r="R137" s="1" t="str">
        <f t="shared" si="12"/>
        <v/>
      </c>
      <c r="S137" s="1" t="str">
        <f t="shared" si="11"/>
        <v xml:space="preserve">    </v>
      </c>
      <c r="T137" s="1" t="str">
        <f t="shared" si="8"/>
        <v xml:space="preserve">    </v>
      </c>
    </row>
    <row r="138" spans="1:20" ht="15" customHeight="1">
      <c r="A138" s="25" t="str">
        <f t="shared" si="9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3"/>
        <v/>
      </c>
      <c r="R138" s="1" t="str">
        <f t="shared" si="12"/>
        <v/>
      </c>
      <c r="S138" s="1" t="str">
        <f t="shared" si="11"/>
        <v xml:space="preserve">    </v>
      </c>
      <c r="T138" s="1" t="str">
        <f t="shared" si="8"/>
        <v xml:space="preserve">    </v>
      </c>
    </row>
    <row r="139" spans="1:20" ht="15" customHeight="1">
      <c r="A139" s="25" t="str">
        <f t="shared" ref="A139:A364" si="14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3"/>
        <v/>
      </c>
      <c r="R139" s="1" t="str">
        <f t="shared" si="12"/>
        <v/>
      </c>
      <c r="S139" s="1" t="str">
        <f t="shared" si="11"/>
        <v xml:space="preserve">    </v>
      </c>
      <c r="T139" s="1" t="str">
        <f t="shared" si="8"/>
        <v xml:space="preserve">    </v>
      </c>
    </row>
    <row r="140" spans="1:20" ht="15" customHeight="1">
      <c r="A140" s="25" t="str">
        <f t="shared" si="14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3"/>
        <v/>
      </c>
      <c r="R140" s="1" t="str">
        <f t="shared" si="12"/>
        <v/>
      </c>
      <c r="S140" s="1" t="str">
        <f t="shared" si="11"/>
        <v xml:space="preserve">    </v>
      </c>
      <c r="T140" s="1" t="str">
        <f t="shared" si="8"/>
        <v xml:space="preserve">    </v>
      </c>
    </row>
    <row r="141" spans="1:20" ht="15" customHeight="1">
      <c r="A141" s="25" t="str">
        <f t="shared" si="14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3"/>
        <v/>
      </c>
      <c r="R141" s="1" t="str">
        <f t="shared" si="12"/>
        <v/>
      </c>
      <c r="S141" s="1" t="str">
        <f t="shared" si="11"/>
        <v xml:space="preserve">    </v>
      </c>
      <c r="T141" s="1" t="str">
        <f t="shared" si="8"/>
        <v xml:space="preserve">    </v>
      </c>
    </row>
    <row r="142" spans="1:20" ht="15" customHeight="1">
      <c r="A142" s="25" t="str">
        <f t="shared" si="14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3"/>
        <v/>
      </c>
      <c r="R142" s="1" t="str">
        <f t="shared" si="12"/>
        <v/>
      </c>
      <c r="S142" s="1" t="str">
        <f t="shared" si="11"/>
        <v xml:space="preserve">    </v>
      </c>
      <c r="T142" s="1" t="str">
        <f t="shared" si="8"/>
        <v xml:space="preserve">    </v>
      </c>
    </row>
    <row r="143" spans="1:20" ht="15" customHeight="1">
      <c r="A143" s="25" t="str">
        <f t="shared" si="14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3"/>
        <v/>
      </c>
      <c r="R143" s="1" t="str">
        <f t="shared" si="12"/>
        <v/>
      </c>
      <c r="S143" s="1" t="str">
        <f t="shared" si="11"/>
        <v xml:space="preserve">    </v>
      </c>
      <c r="T143" s="1" t="str">
        <f t="shared" si="8"/>
        <v xml:space="preserve">    </v>
      </c>
    </row>
    <row r="144" spans="1:20" ht="15" customHeight="1">
      <c r="A144" s="25" t="str">
        <f t="shared" si="14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3"/>
        <v/>
      </c>
      <c r="R144" s="1" t="str">
        <f t="shared" si="12"/>
        <v/>
      </c>
      <c r="S144" s="1" t="str">
        <f t="shared" si="11"/>
        <v xml:space="preserve">    </v>
      </c>
      <c r="T144" s="1" t="str">
        <f t="shared" si="8"/>
        <v xml:space="preserve">    </v>
      </c>
    </row>
    <row r="145" spans="1:20" ht="15" customHeight="1">
      <c r="A145" s="25" t="str">
        <f t="shared" si="14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3"/>
        <v/>
      </c>
      <c r="R145" s="1" t="str">
        <f t="shared" si="12"/>
        <v/>
      </c>
      <c r="S145" s="1" t="str">
        <f t="shared" si="11"/>
        <v xml:space="preserve">    </v>
      </c>
      <c r="T145" s="1" t="str">
        <f t="shared" si="8"/>
        <v xml:space="preserve">    </v>
      </c>
    </row>
    <row r="146" spans="1:20" ht="15" customHeight="1">
      <c r="A146" s="25" t="str">
        <f t="shared" si="14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3"/>
        <v/>
      </c>
      <c r="R146" s="1" t="str">
        <f t="shared" si="12"/>
        <v/>
      </c>
      <c r="S146" s="1" t="str">
        <f t="shared" si="11"/>
        <v xml:space="preserve">    </v>
      </c>
      <c r="T146" s="1" t="str">
        <f t="shared" si="8"/>
        <v xml:space="preserve">    </v>
      </c>
    </row>
    <row r="147" spans="1:20" ht="15" customHeight="1">
      <c r="A147" s="25" t="str">
        <f t="shared" si="14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3"/>
        <v/>
      </c>
      <c r="R147" s="1" t="str">
        <f t="shared" si="12"/>
        <v/>
      </c>
      <c r="S147" s="1" t="str">
        <f t="shared" si="11"/>
        <v xml:space="preserve">    </v>
      </c>
      <c r="T147" s="1" t="str">
        <f t="shared" si="8"/>
        <v xml:space="preserve">    </v>
      </c>
    </row>
    <row r="148" spans="1:20" ht="15" customHeight="1">
      <c r="A148" s="25" t="str">
        <f t="shared" si="14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3"/>
        <v/>
      </c>
      <c r="R148" s="1" t="str">
        <f t="shared" si="12"/>
        <v/>
      </c>
      <c r="S148" s="1" t="str">
        <f t="shared" si="11"/>
        <v xml:space="preserve">    </v>
      </c>
      <c r="T148" s="1" t="str">
        <f t="shared" si="8"/>
        <v xml:space="preserve">    </v>
      </c>
    </row>
    <row r="149" spans="1:20" ht="15" customHeight="1">
      <c r="A149" s="25" t="str">
        <f t="shared" si="14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3"/>
        <v/>
      </c>
      <c r="R149" s="1" t="str">
        <f t="shared" si="12"/>
        <v/>
      </c>
      <c r="S149" s="1" t="str">
        <f t="shared" si="11"/>
        <v xml:space="preserve">    </v>
      </c>
      <c r="T149" s="1" t="str">
        <f t="shared" si="8"/>
        <v xml:space="preserve">    </v>
      </c>
    </row>
    <row r="150" spans="1:20" ht="15" customHeight="1">
      <c r="A150" s="25" t="str">
        <f t="shared" si="14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3"/>
        <v/>
      </c>
      <c r="R150" s="1" t="str">
        <f t="shared" si="12"/>
        <v/>
      </c>
      <c r="S150" s="1" t="str">
        <f t="shared" si="11"/>
        <v xml:space="preserve">    </v>
      </c>
      <c r="T150" s="1" t="str">
        <f t="shared" si="8"/>
        <v xml:space="preserve">    </v>
      </c>
    </row>
    <row r="151" spans="1:20" ht="15" customHeight="1">
      <c r="A151" s="25" t="str">
        <f t="shared" si="14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3"/>
        <v/>
      </c>
      <c r="R151" s="1" t="str">
        <f t="shared" si="12"/>
        <v/>
      </c>
      <c r="S151" s="1" t="str">
        <f t="shared" si="11"/>
        <v xml:space="preserve">    </v>
      </c>
      <c r="T151" s="1" t="str">
        <f t="shared" si="8"/>
        <v xml:space="preserve">    </v>
      </c>
    </row>
    <row r="152" spans="1:20" ht="15" customHeight="1">
      <c r="A152" s="25" t="str">
        <f t="shared" si="14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3"/>
        <v/>
      </c>
      <c r="R152" s="1" t="str">
        <f t="shared" si="12"/>
        <v/>
      </c>
      <c r="S152" s="1" t="str">
        <f t="shared" si="11"/>
        <v xml:space="preserve">    </v>
      </c>
      <c r="T152" s="1" t="str">
        <f t="shared" si="8"/>
        <v xml:space="preserve">    </v>
      </c>
    </row>
    <row r="153" spans="1:20" ht="15" customHeight="1">
      <c r="A153" s="25" t="str">
        <f t="shared" si="14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3"/>
        <v/>
      </c>
      <c r="R153" s="1" t="str">
        <f t="shared" si="12"/>
        <v/>
      </c>
      <c r="S153" s="1" t="str">
        <f t="shared" si="11"/>
        <v xml:space="preserve">    </v>
      </c>
      <c r="T153" s="1" t="str">
        <f t="shared" si="8"/>
        <v xml:space="preserve">    </v>
      </c>
    </row>
    <row r="154" spans="1:20" ht="15" customHeight="1">
      <c r="A154" s="25" t="str">
        <f t="shared" si="14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3"/>
        <v/>
      </c>
      <c r="R154" s="1" t="str">
        <f t="shared" si="12"/>
        <v/>
      </c>
      <c r="S154" s="1" t="str">
        <f t="shared" si="11"/>
        <v xml:space="preserve">    </v>
      </c>
      <c r="T154" s="1" t="str">
        <f t="shared" si="8"/>
        <v xml:space="preserve">    </v>
      </c>
    </row>
    <row r="155" spans="1:20" ht="15" customHeight="1">
      <c r="A155" s="25" t="str">
        <f t="shared" si="14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3"/>
        <v/>
      </c>
      <c r="R155" s="1" t="str">
        <f t="shared" si="12"/>
        <v/>
      </c>
      <c r="S155" s="1" t="str">
        <f t="shared" si="11"/>
        <v xml:space="preserve">    </v>
      </c>
      <c r="T155" s="1" t="str">
        <f t="shared" si="8"/>
        <v xml:space="preserve">    </v>
      </c>
    </row>
    <row r="156" spans="1:20" ht="15" customHeight="1">
      <c r="A156" s="25" t="str">
        <f t="shared" si="14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3"/>
        <v/>
      </c>
      <c r="R156" s="1" t="str">
        <f t="shared" si="12"/>
        <v/>
      </c>
      <c r="S156" s="1" t="str">
        <f t="shared" si="11"/>
        <v xml:space="preserve">    </v>
      </c>
      <c r="T156" s="1" t="str">
        <f t="shared" si="8"/>
        <v xml:space="preserve">    </v>
      </c>
    </row>
    <row r="157" spans="1:20" ht="15" customHeight="1">
      <c r="A157" s="25" t="str">
        <f t="shared" si="14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3"/>
        <v/>
      </c>
      <c r="R157" s="1" t="str">
        <f t="shared" si="12"/>
        <v/>
      </c>
      <c r="S157" s="1" t="str">
        <f t="shared" si="11"/>
        <v xml:space="preserve">    </v>
      </c>
      <c r="T157" s="1" t="str">
        <f t="shared" si="8"/>
        <v xml:space="preserve">    </v>
      </c>
    </row>
    <row r="158" spans="1:20" ht="15" customHeight="1">
      <c r="A158" s="25" t="str">
        <f t="shared" si="14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3"/>
        <v/>
      </c>
      <c r="R158" s="1" t="str">
        <f t="shared" si="12"/>
        <v/>
      </c>
      <c r="S158" s="1" t="str">
        <f t="shared" si="11"/>
        <v xml:space="preserve">    </v>
      </c>
      <c r="T158" s="1" t="str">
        <f t="shared" si="8"/>
        <v xml:space="preserve">    </v>
      </c>
    </row>
    <row r="159" spans="1:20" ht="15" customHeight="1">
      <c r="A159" s="25" t="str">
        <f t="shared" si="14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3"/>
        <v/>
      </c>
      <c r="R159" s="1" t="str">
        <f t="shared" si="12"/>
        <v/>
      </c>
      <c r="S159" s="1" t="str">
        <f t="shared" si="11"/>
        <v xml:space="preserve">    </v>
      </c>
      <c r="T159" s="1" t="str">
        <f t="shared" si="8"/>
        <v xml:space="preserve">    </v>
      </c>
    </row>
    <row r="160" spans="1:20" ht="15" customHeight="1">
      <c r="A160" s="25" t="str">
        <f t="shared" si="14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3"/>
        <v/>
      </c>
      <c r="R160" s="1" t="str">
        <f t="shared" si="12"/>
        <v/>
      </c>
      <c r="S160" s="1" t="str">
        <f t="shared" si="11"/>
        <v xml:space="preserve">    </v>
      </c>
      <c r="T160" s="1" t="str">
        <f t="shared" si="8"/>
        <v xml:space="preserve">    </v>
      </c>
    </row>
    <row r="161" spans="1:20" ht="15" customHeight="1">
      <c r="A161" s="25" t="str">
        <f t="shared" si="14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3"/>
        <v/>
      </c>
      <c r="R161" s="1" t="str">
        <f t="shared" si="12"/>
        <v/>
      </c>
      <c r="S161" s="1" t="str">
        <f t="shared" si="11"/>
        <v xml:space="preserve">    </v>
      </c>
      <c r="T161" s="1" t="str">
        <f t="shared" si="8"/>
        <v xml:space="preserve">    </v>
      </c>
    </row>
    <row r="162" spans="1:20" ht="15" customHeight="1">
      <c r="A162" s="25" t="str">
        <f t="shared" si="14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3"/>
        <v/>
      </c>
      <c r="R162" s="1" t="str">
        <f t="shared" si="12"/>
        <v/>
      </c>
      <c r="S162" s="1" t="str">
        <f t="shared" si="11"/>
        <v xml:space="preserve">    </v>
      </c>
      <c r="T162" s="1" t="str">
        <f t="shared" si="8"/>
        <v xml:space="preserve">    </v>
      </c>
    </row>
    <row r="163" spans="1:20" ht="15" customHeight="1">
      <c r="A163" s="25" t="str">
        <f t="shared" si="14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3"/>
        <v/>
      </c>
      <c r="R163" s="1" t="str">
        <f t="shared" si="12"/>
        <v/>
      </c>
      <c r="S163" s="1" t="str">
        <f t="shared" si="11"/>
        <v xml:space="preserve">    </v>
      </c>
      <c r="T163" s="1" t="str">
        <f t="shared" si="8"/>
        <v xml:space="preserve">    </v>
      </c>
    </row>
    <row r="164" spans="1:20" ht="15" customHeight="1">
      <c r="A164" s="25" t="str">
        <f t="shared" si="14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3"/>
        <v/>
      </c>
      <c r="R164" s="1" t="str">
        <f t="shared" si="12"/>
        <v/>
      </c>
      <c r="S164" s="1" t="str">
        <f t="shared" si="11"/>
        <v xml:space="preserve">    </v>
      </c>
      <c r="T164" s="1" t="str">
        <f t="shared" si="8"/>
        <v xml:space="preserve">    </v>
      </c>
    </row>
    <row r="165" spans="1:20" ht="15" customHeight="1">
      <c r="A165" s="25" t="str">
        <f t="shared" si="14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3"/>
        <v/>
      </c>
      <c r="R165" s="1" t="str">
        <f t="shared" si="12"/>
        <v/>
      </c>
      <c r="S165" s="1" t="str">
        <f t="shared" si="11"/>
        <v xml:space="preserve">    </v>
      </c>
      <c r="T165" s="1" t="str">
        <f t="shared" si="8"/>
        <v xml:space="preserve">    </v>
      </c>
    </row>
    <row r="166" spans="1:20" ht="15" customHeight="1">
      <c r="A166" s="25" t="str">
        <f t="shared" si="14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3"/>
        <v/>
      </c>
      <c r="R166" s="1" t="str">
        <f t="shared" si="12"/>
        <v/>
      </c>
      <c r="S166" s="1" t="str">
        <f t="shared" si="11"/>
        <v xml:space="preserve">    </v>
      </c>
      <c r="T166" s="1" t="str">
        <f t="shared" si="8"/>
        <v xml:space="preserve">    </v>
      </c>
    </row>
    <row r="167" spans="1:20" ht="15" customHeight="1">
      <c r="A167" s="25" t="str">
        <f t="shared" si="14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3"/>
        <v/>
      </c>
      <c r="R167" s="1" t="str">
        <f t="shared" si="12"/>
        <v/>
      </c>
      <c r="S167" s="1" t="str">
        <f t="shared" si="11"/>
        <v xml:space="preserve">    </v>
      </c>
      <c r="T167" s="1" t="str">
        <f t="shared" si="8"/>
        <v xml:space="preserve">    </v>
      </c>
    </row>
    <row r="168" spans="1:20" ht="15" customHeight="1">
      <c r="A168" s="25" t="str">
        <f t="shared" si="14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3"/>
        <v/>
      </c>
      <c r="R168" s="1" t="str">
        <f t="shared" si="12"/>
        <v/>
      </c>
      <c r="S168" s="1" t="str">
        <f t="shared" si="11"/>
        <v xml:space="preserve">    </v>
      </c>
      <c r="T168" s="1" t="str">
        <f t="shared" si="8"/>
        <v xml:space="preserve">    </v>
      </c>
    </row>
    <row r="169" spans="1:20" ht="15" customHeight="1">
      <c r="A169" s="25" t="str">
        <f t="shared" si="14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3"/>
        <v/>
      </c>
      <c r="R169" s="1" t="str">
        <f t="shared" si="12"/>
        <v/>
      </c>
      <c r="S169" s="1" t="str">
        <f t="shared" si="11"/>
        <v xml:space="preserve">    </v>
      </c>
      <c r="T169" s="1" t="str">
        <f t="shared" si="8"/>
        <v xml:space="preserve">    </v>
      </c>
    </row>
    <row r="170" spans="1:20" ht="15" customHeight="1">
      <c r="A170" s="25" t="str">
        <f t="shared" si="14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3"/>
        <v/>
      </c>
      <c r="R170" s="1" t="str">
        <f t="shared" si="12"/>
        <v/>
      </c>
      <c r="S170" s="1" t="str">
        <f t="shared" si="11"/>
        <v xml:space="preserve">    </v>
      </c>
      <c r="T170" s="1" t="str">
        <f t="shared" si="8"/>
        <v xml:space="preserve">    </v>
      </c>
    </row>
    <row r="171" spans="1:20" ht="15" customHeight="1">
      <c r="A171" s="25" t="str">
        <f t="shared" si="14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3"/>
        <v/>
      </c>
      <c r="R171" s="1" t="str">
        <f t="shared" si="12"/>
        <v/>
      </c>
      <c r="S171" s="1" t="str">
        <f t="shared" si="11"/>
        <v xml:space="preserve">    </v>
      </c>
      <c r="T171" s="1" t="str">
        <f t="shared" si="8"/>
        <v xml:space="preserve">    </v>
      </c>
    </row>
    <row r="172" spans="1:20" ht="15" customHeight="1">
      <c r="A172" s="25" t="str">
        <f t="shared" si="14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3"/>
        <v/>
      </c>
      <c r="R172" s="1" t="str">
        <f t="shared" si="12"/>
        <v/>
      </c>
      <c r="S172" s="1" t="str">
        <f t="shared" si="11"/>
        <v xml:space="preserve">    </v>
      </c>
      <c r="T172" s="1" t="str">
        <f t="shared" si="8"/>
        <v xml:space="preserve">    </v>
      </c>
    </row>
    <row r="173" spans="1:20" ht="15" customHeight="1">
      <c r="A173" s="25" t="str">
        <f t="shared" si="14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3"/>
        <v/>
      </c>
      <c r="R173" s="1" t="str">
        <f t="shared" si="12"/>
        <v/>
      </c>
      <c r="S173" s="1" t="str">
        <f t="shared" si="11"/>
        <v xml:space="preserve">    </v>
      </c>
      <c r="T173" s="1" t="str">
        <f t="shared" si="8"/>
        <v xml:space="preserve">    </v>
      </c>
    </row>
    <row r="174" spans="1:20" ht="15" customHeight="1">
      <c r="A174" s="25" t="str">
        <f t="shared" si="14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3"/>
        <v/>
      </c>
      <c r="R174" s="1" t="str">
        <f t="shared" si="12"/>
        <v/>
      </c>
      <c r="S174" s="1" t="str">
        <f t="shared" si="11"/>
        <v xml:space="preserve">    </v>
      </c>
      <c r="T174" s="1" t="str">
        <f t="shared" si="8"/>
        <v xml:space="preserve">    </v>
      </c>
    </row>
    <row r="175" spans="1:20" ht="15" customHeight="1">
      <c r="A175" s="25" t="str">
        <f t="shared" si="14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3"/>
        <v/>
      </c>
      <c r="R175" s="1" t="str">
        <f t="shared" si="12"/>
        <v/>
      </c>
      <c r="S175" s="1" t="str">
        <f t="shared" si="11"/>
        <v xml:space="preserve">    </v>
      </c>
      <c r="T175" s="1" t="str">
        <f t="shared" si="8"/>
        <v xml:space="preserve">    </v>
      </c>
    </row>
    <row r="176" spans="1:20" ht="15" customHeight="1">
      <c r="A176" s="25" t="str">
        <f t="shared" si="14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3"/>
        <v/>
      </c>
      <c r="R176" s="1" t="str">
        <f t="shared" si="12"/>
        <v/>
      </c>
      <c r="S176" s="1" t="str">
        <f t="shared" si="11"/>
        <v xml:space="preserve">    </v>
      </c>
      <c r="T176" s="1" t="str">
        <f t="shared" si="8"/>
        <v xml:space="preserve">    </v>
      </c>
    </row>
    <row r="177" spans="1:20" ht="15" customHeight="1">
      <c r="A177" s="25" t="str">
        <f t="shared" si="14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3"/>
        <v/>
      </c>
      <c r="R177" s="1" t="str">
        <f t="shared" si="12"/>
        <v/>
      </c>
      <c r="S177" s="1" t="str">
        <f t="shared" si="11"/>
        <v xml:space="preserve">    </v>
      </c>
      <c r="T177" s="1" t="str">
        <f t="shared" si="8"/>
        <v xml:space="preserve">    </v>
      </c>
    </row>
    <row r="178" spans="1:20" ht="15" customHeight="1">
      <c r="A178" s="25" t="str">
        <f t="shared" si="14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3"/>
        <v/>
      </c>
      <c r="R178" s="1" t="str">
        <f t="shared" si="12"/>
        <v/>
      </c>
      <c r="S178" s="1" t="str">
        <f t="shared" si="11"/>
        <v xml:space="preserve">    </v>
      </c>
      <c r="T178" s="1" t="str">
        <f t="shared" si="8"/>
        <v xml:space="preserve">    </v>
      </c>
    </row>
    <row r="179" spans="1:20" ht="15" customHeight="1">
      <c r="A179" s="25" t="str">
        <f t="shared" si="14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3"/>
        <v/>
      </c>
      <c r="R179" s="1" t="str">
        <f t="shared" si="12"/>
        <v/>
      </c>
      <c r="S179" s="1" t="str">
        <f t="shared" si="11"/>
        <v xml:space="preserve">    </v>
      </c>
      <c r="T179" s="1" t="str">
        <f t="shared" si="8"/>
        <v xml:space="preserve">    </v>
      </c>
    </row>
    <row r="180" spans="1:20" ht="15" customHeight="1">
      <c r="A180" s="25" t="str">
        <f t="shared" si="14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3"/>
        <v/>
      </c>
      <c r="R180" s="1" t="str">
        <f t="shared" si="12"/>
        <v/>
      </c>
      <c r="S180" s="1" t="str">
        <f t="shared" si="11"/>
        <v xml:space="preserve">    </v>
      </c>
      <c r="T180" s="1" t="str">
        <f t="shared" si="8"/>
        <v xml:space="preserve">    </v>
      </c>
    </row>
    <row r="181" spans="1:20" ht="15" customHeight="1">
      <c r="A181" s="25" t="str">
        <f t="shared" si="14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3"/>
        <v/>
      </c>
      <c r="R181" s="1" t="str">
        <f t="shared" si="12"/>
        <v/>
      </c>
      <c r="S181" s="1" t="str">
        <f t="shared" si="11"/>
        <v xml:space="preserve">    </v>
      </c>
      <c r="T181" s="1" t="str">
        <f t="shared" si="8"/>
        <v xml:space="preserve">    </v>
      </c>
    </row>
    <row r="182" spans="1:20" ht="15" customHeight="1">
      <c r="A182" s="25" t="str">
        <f t="shared" si="14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3"/>
        <v/>
      </c>
      <c r="R182" s="1" t="str">
        <f t="shared" si="12"/>
        <v/>
      </c>
      <c r="S182" s="1" t="str">
        <f t="shared" si="11"/>
        <v xml:space="preserve">    </v>
      </c>
      <c r="T182" s="1" t="str">
        <f t="shared" si="8"/>
        <v xml:space="preserve">    </v>
      </c>
    </row>
    <row r="183" spans="1:20" ht="15" customHeight="1">
      <c r="A183" s="25" t="str">
        <f t="shared" si="14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3"/>
        <v/>
      </c>
      <c r="R183" s="1" t="str">
        <f t="shared" si="12"/>
        <v/>
      </c>
      <c r="S183" s="1" t="str">
        <f t="shared" si="11"/>
        <v xml:space="preserve">    </v>
      </c>
      <c r="T183" s="1" t="str">
        <f t="shared" si="8"/>
        <v xml:space="preserve">    </v>
      </c>
    </row>
    <row r="184" spans="1:20" ht="15" customHeight="1">
      <c r="A184" s="25" t="str">
        <f t="shared" si="14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3"/>
        <v/>
      </c>
      <c r="R184" s="1" t="str">
        <f t="shared" si="12"/>
        <v/>
      </c>
      <c r="S184" s="1" t="str">
        <f t="shared" si="11"/>
        <v xml:space="preserve">    </v>
      </c>
      <c r="T184" s="1" t="str">
        <f t="shared" si="8"/>
        <v xml:space="preserve">    </v>
      </c>
    </row>
    <row r="185" spans="1:20" ht="15" customHeight="1">
      <c r="A185" s="25" t="str">
        <f t="shared" si="14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3"/>
        <v/>
      </c>
      <c r="R185" s="1" t="str">
        <f t="shared" si="12"/>
        <v/>
      </c>
      <c r="S185" s="1" t="str">
        <f t="shared" si="11"/>
        <v xml:space="preserve">    </v>
      </c>
      <c r="T185" s="1" t="str">
        <f t="shared" si="8"/>
        <v xml:space="preserve">    </v>
      </c>
    </row>
    <row r="186" spans="1:20" ht="15" customHeight="1">
      <c r="A186" s="25" t="str">
        <f t="shared" si="14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3"/>
        <v/>
      </c>
      <c r="R186" s="1" t="str">
        <f t="shared" si="12"/>
        <v/>
      </c>
      <c r="S186" s="1" t="str">
        <f t="shared" si="11"/>
        <v xml:space="preserve">    </v>
      </c>
      <c r="T186" s="1" t="str">
        <f t="shared" si="8"/>
        <v xml:space="preserve">    </v>
      </c>
    </row>
    <row r="187" spans="1:20" ht="15" customHeight="1">
      <c r="A187" s="25" t="str">
        <f t="shared" si="14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3"/>
        <v/>
      </c>
      <c r="R187" s="1" t="str">
        <f t="shared" si="12"/>
        <v/>
      </c>
      <c r="S187" s="1" t="str">
        <f t="shared" si="11"/>
        <v xml:space="preserve">    </v>
      </c>
      <c r="T187" s="1" t="str">
        <f t="shared" si="8"/>
        <v xml:space="preserve">    </v>
      </c>
    </row>
    <row r="188" spans="1:20" ht="15" customHeight="1">
      <c r="A188" s="25" t="str">
        <f t="shared" si="14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3"/>
        <v/>
      </c>
      <c r="R188" s="1" t="str">
        <f t="shared" si="12"/>
        <v/>
      </c>
      <c r="S188" s="1" t="str">
        <f t="shared" si="11"/>
        <v xml:space="preserve">    </v>
      </c>
      <c r="T188" s="1" t="str">
        <f t="shared" si="8"/>
        <v xml:space="preserve">    </v>
      </c>
    </row>
    <row r="189" spans="1:20" ht="15" customHeight="1">
      <c r="A189" s="25" t="str">
        <f t="shared" si="14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3"/>
        <v/>
      </c>
      <c r="R189" s="1" t="str">
        <f t="shared" si="12"/>
        <v/>
      </c>
      <c r="S189" s="1" t="str">
        <f t="shared" si="11"/>
        <v xml:space="preserve">    </v>
      </c>
      <c r="T189" s="1" t="str">
        <f t="shared" si="8"/>
        <v xml:space="preserve">    </v>
      </c>
    </row>
    <row r="190" spans="1:20" ht="15" customHeight="1">
      <c r="A190" s="25" t="str">
        <f t="shared" si="14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3"/>
        <v/>
      </c>
      <c r="R190" s="1" t="str">
        <f t="shared" si="12"/>
        <v/>
      </c>
      <c r="S190" s="1" t="str">
        <f t="shared" si="11"/>
        <v xml:space="preserve">    </v>
      </c>
      <c r="T190" s="1" t="str">
        <f t="shared" si="8"/>
        <v xml:space="preserve">    </v>
      </c>
    </row>
    <row r="191" spans="1:20" ht="15" customHeight="1">
      <c r="A191" s="25" t="str">
        <f t="shared" si="14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3"/>
        <v/>
      </c>
      <c r="R191" s="1" t="str">
        <f t="shared" si="12"/>
        <v/>
      </c>
      <c r="S191" s="1" t="str">
        <f t="shared" si="11"/>
        <v xml:space="preserve">    </v>
      </c>
      <c r="T191" s="1" t="str">
        <f t="shared" si="8"/>
        <v xml:space="preserve">    </v>
      </c>
    </row>
    <row r="192" spans="1:20" ht="15" customHeight="1">
      <c r="A192" s="25" t="str">
        <f t="shared" si="14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3"/>
        <v/>
      </c>
      <c r="R192" s="1" t="str">
        <f t="shared" si="12"/>
        <v/>
      </c>
      <c r="S192" s="1" t="str">
        <f t="shared" si="11"/>
        <v xml:space="preserve">    </v>
      </c>
      <c r="T192" s="1" t="str">
        <f t="shared" si="8"/>
        <v xml:space="preserve">    </v>
      </c>
    </row>
    <row r="193" spans="1:20" ht="15" customHeight="1">
      <c r="A193" s="25" t="str">
        <f t="shared" si="14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3"/>
        <v/>
      </c>
      <c r="R193" s="1" t="str">
        <f t="shared" si="12"/>
        <v/>
      </c>
      <c r="S193" s="1" t="str">
        <f t="shared" si="11"/>
        <v xml:space="preserve">    </v>
      </c>
      <c r="T193" s="1" t="str">
        <f t="shared" si="8"/>
        <v xml:space="preserve">    </v>
      </c>
    </row>
    <row r="194" spans="1:20" ht="15" customHeight="1">
      <c r="A194" s="25" t="str">
        <f t="shared" si="14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3"/>
        <v/>
      </c>
      <c r="R194" s="1" t="str">
        <f t="shared" si="12"/>
        <v/>
      </c>
      <c r="S194" s="1" t="str">
        <f t="shared" si="11"/>
        <v xml:space="preserve">    </v>
      </c>
      <c r="T194" s="1" t="str">
        <f t="shared" si="8"/>
        <v xml:space="preserve">    </v>
      </c>
    </row>
    <row r="195" spans="1:20" ht="15" customHeight="1">
      <c r="A195" s="25" t="str">
        <f t="shared" si="14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3"/>
        <v/>
      </c>
      <c r="R195" s="1" t="str">
        <f t="shared" si="12"/>
        <v/>
      </c>
      <c r="S195" s="1" t="str">
        <f t="shared" si="11"/>
        <v xml:space="preserve">    </v>
      </c>
      <c r="T195" s="1" t="str">
        <f t="shared" si="8"/>
        <v xml:space="preserve">    </v>
      </c>
    </row>
    <row r="196" spans="1:20" ht="15" customHeight="1">
      <c r="A196" s="25" t="str">
        <f t="shared" si="14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3"/>
        <v/>
      </c>
      <c r="R196" s="1" t="str">
        <f t="shared" si="12"/>
        <v/>
      </c>
      <c r="S196" s="1" t="str">
        <f t="shared" si="11"/>
        <v xml:space="preserve">    </v>
      </c>
      <c r="T196" s="1" t="str">
        <f t="shared" si="8"/>
        <v xml:space="preserve">    </v>
      </c>
    </row>
    <row r="197" spans="1:20" ht="15" customHeight="1">
      <c r="A197" s="25" t="str">
        <f t="shared" si="14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3"/>
        <v/>
      </c>
      <c r="R197" s="1" t="str">
        <f t="shared" si="12"/>
        <v/>
      </c>
      <c r="S197" s="1" t="str">
        <f t="shared" si="11"/>
        <v xml:space="preserve">    </v>
      </c>
      <c r="T197" s="1" t="str">
        <f t="shared" si="8"/>
        <v xml:space="preserve">    </v>
      </c>
    </row>
    <row r="198" spans="1:20" ht="15" customHeight="1">
      <c r="A198" s="25" t="str">
        <f t="shared" si="14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3"/>
        <v/>
      </c>
      <c r="R198" s="1" t="str">
        <f t="shared" si="12"/>
        <v/>
      </c>
      <c r="S198" s="1" t="str">
        <f t="shared" si="11"/>
        <v xml:space="preserve">    </v>
      </c>
      <c r="T198" s="1" t="str">
        <f t="shared" si="8"/>
        <v xml:space="preserve">    </v>
      </c>
    </row>
    <row r="199" spans="1:20" ht="15" customHeight="1">
      <c r="A199" s="25" t="str">
        <f t="shared" si="14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5">IF(P199="","",VLOOKUP(P199,$Z$7:$AA$68,2,FALSE))</f>
        <v/>
      </c>
      <c r="R199" s="1" t="str">
        <f t="shared" si="12"/>
        <v/>
      </c>
      <c r="S199" s="1" t="str">
        <f t="shared" si="11"/>
        <v xml:space="preserve">    </v>
      </c>
      <c r="T199" s="1" t="str">
        <f t="shared" si="8"/>
        <v xml:space="preserve">    </v>
      </c>
    </row>
    <row r="200" spans="1:20" ht="15" customHeight="1">
      <c r="A200" s="25" t="str">
        <f t="shared" si="14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5"/>
        <v/>
      </c>
      <c r="R200" s="1" t="str">
        <f t="shared" si="12"/>
        <v/>
      </c>
      <c r="S200" s="1" t="str">
        <f t="shared" si="11"/>
        <v xml:space="preserve">    </v>
      </c>
      <c r="T200" s="1" t="str">
        <f t="shared" si="8"/>
        <v xml:space="preserve">    </v>
      </c>
    </row>
    <row r="201" spans="1:20" ht="15" customHeight="1">
      <c r="A201" s="25" t="str">
        <f t="shared" si="14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5"/>
        <v/>
      </c>
      <c r="R201" s="1" t="str">
        <f t="shared" si="12"/>
        <v/>
      </c>
      <c r="S201" s="1" t="str">
        <f t="shared" si="11"/>
        <v xml:space="preserve">    </v>
      </c>
      <c r="T201" s="1" t="str">
        <f t="shared" si="8"/>
        <v xml:space="preserve">    </v>
      </c>
    </row>
    <row r="202" spans="1:20" ht="15" customHeight="1">
      <c r="A202" s="25" t="str">
        <f t="shared" si="14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5"/>
        <v/>
      </c>
      <c r="R202" s="1" t="str">
        <f t="shared" si="12"/>
        <v/>
      </c>
      <c r="S202" s="1" t="str">
        <f t="shared" si="11"/>
        <v xml:space="preserve">    </v>
      </c>
      <c r="T202" s="1" t="str">
        <f t="shared" si="8"/>
        <v xml:space="preserve">    </v>
      </c>
    </row>
    <row r="203" spans="1:20" ht="15" customHeight="1">
      <c r="A203" s="25" t="str">
        <f t="shared" si="14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5"/>
        <v/>
      </c>
      <c r="R203" s="1" t="str">
        <f t="shared" si="12"/>
        <v/>
      </c>
      <c r="S203" s="1" t="str">
        <f t="shared" si="11"/>
        <v xml:space="preserve">    </v>
      </c>
      <c r="T203" s="1" t="str">
        <f t="shared" si="8"/>
        <v xml:space="preserve">    </v>
      </c>
    </row>
    <row r="204" spans="1:20" ht="15" customHeight="1">
      <c r="A204" s="25" t="str">
        <f t="shared" si="14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5"/>
        <v/>
      </c>
      <c r="R204" s="1" t="str">
        <f t="shared" si="12"/>
        <v/>
      </c>
      <c r="S204" s="1" t="str">
        <f t="shared" si="11"/>
        <v xml:space="preserve">    </v>
      </c>
      <c r="T204" s="1" t="str">
        <f t="shared" si="8"/>
        <v xml:space="preserve">    </v>
      </c>
    </row>
    <row r="205" spans="1:20" ht="15" customHeight="1">
      <c r="A205" s="25" t="str">
        <f t="shared" si="14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5"/>
        <v/>
      </c>
      <c r="R205" s="1" t="str">
        <f t="shared" si="12"/>
        <v/>
      </c>
      <c r="S205" s="1" t="str">
        <f t="shared" si="11"/>
        <v xml:space="preserve">    </v>
      </c>
      <c r="T205" s="1" t="str">
        <f t="shared" si="8"/>
        <v xml:space="preserve">    </v>
      </c>
    </row>
    <row r="206" spans="1:20" ht="15" customHeight="1">
      <c r="A206" s="25" t="str">
        <f t="shared" si="14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5"/>
        <v/>
      </c>
      <c r="R206" s="1" t="str">
        <f t="shared" si="12"/>
        <v/>
      </c>
      <c r="S206" s="1" t="str">
        <f t="shared" si="11"/>
        <v xml:space="preserve">    </v>
      </c>
      <c r="T206" s="1" t="str">
        <f t="shared" si="8"/>
        <v xml:space="preserve">    </v>
      </c>
    </row>
    <row r="207" spans="1:20" ht="15" customHeight="1">
      <c r="A207" s="25" t="str">
        <f t="shared" si="14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5"/>
        <v/>
      </c>
      <c r="R207" s="1" t="str">
        <f t="shared" si="12"/>
        <v/>
      </c>
      <c r="S207" s="1" t="str">
        <f t="shared" si="11"/>
        <v xml:space="preserve">    </v>
      </c>
      <c r="T207" s="1" t="str">
        <f t="shared" si="8"/>
        <v xml:space="preserve">    </v>
      </c>
    </row>
    <row r="208" spans="1:20" ht="15" customHeight="1">
      <c r="A208" s="25" t="str">
        <f t="shared" si="14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5"/>
        <v/>
      </c>
      <c r="R208" s="1" t="str">
        <f t="shared" si="12"/>
        <v/>
      </c>
      <c r="S208" s="1" t="str">
        <f t="shared" si="11"/>
        <v xml:space="preserve">    </v>
      </c>
      <c r="T208" s="1" t="str">
        <f t="shared" si="8"/>
        <v xml:space="preserve">    </v>
      </c>
    </row>
    <row r="209" spans="1:20" ht="15" customHeight="1">
      <c r="A209" s="25" t="str">
        <f t="shared" si="14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5"/>
        <v/>
      </c>
      <c r="R209" s="1" t="str">
        <f t="shared" si="12"/>
        <v/>
      </c>
      <c r="S209" s="1" t="str">
        <f t="shared" si="11"/>
        <v xml:space="preserve">    </v>
      </c>
      <c r="T209" s="1" t="str">
        <f t="shared" si="8"/>
        <v xml:space="preserve">    </v>
      </c>
    </row>
    <row r="210" spans="1:20" ht="15" customHeight="1">
      <c r="A210" s="25" t="str">
        <f t="shared" si="14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5"/>
        <v/>
      </c>
      <c r="R210" s="1" t="str">
        <f t="shared" si="12"/>
        <v/>
      </c>
      <c r="S210" s="1" t="str">
        <f t="shared" si="11"/>
        <v xml:space="preserve">    </v>
      </c>
      <c r="T210" s="1" t="str">
        <f t="shared" si="8"/>
        <v xml:space="preserve">    </v>
      </c>
    </row>
    <row r="211" spans="1:20" ht="15" customHeight="1">
      <c r="A211" s="25" t="str">
        <f t="shared" si="14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5"/>
        <v/>
      </c>
      <c r="R211" s="1" t="str">
        <f t="shared" si="12"/>
        <v/>
      </c>
      <c r="S211" s="1" t="str">
        <f t="shared" si="11"/>
        <v xml:space="preserve">    </v>
      </c>
      <c r="T211" s="1" t="str">
        <f t="shared" si="8"/>
        <v xml:space="preserve">    </v>
      </c>
    </row>
    <row r="212" spans="1:20" ht="15" customHeight="1">
      <c r="A212" s="25" t="str">
        <f t="shared" si="14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5"/>
        <v/>
      </c>
      <c r="R212" s="1" t="str">
        <f t="shared" si="12"/>
        <v/>
      </c>
      <c r="S212" s="1" t="str">
        <f t="shared" si="11"/>
        <v xml:space="preserve">    </v>
      </c>
      <c r="T212" s="1" t="str">
        <f t="shared" si="8"/>
        <v xml:space="preserve">    </v>
      </c>
    </row>
    <row r="213" spans="1:20" ht="15" customHeight="1">
      <c r="A213" s="25" t="str">
        <f t="shared" si="14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5"/>
        <v/>
      </c>
      <c r="R213" s="1" t="str">
        <f t="shared" si="12"/>
        <v/>
      </c>
      <c r="S213" s="1" t="str">
        <f t="shared" si="11"/>
        <v xml:space="preserve">    </v>
      </c>
      <c r="T213" s="1" t="str">
        <f t="shared" si="8"/>
        <v xml:space="preserve">    </v>
      </c>
    </row>
    <row r="214" spans="1:20" ht="15" customHeight="1">
      <c r="A214" s="25" t="str">
        <f t="shared" si="14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5"/>
        <v/>
      </c>
      <c r="R214" s="1" t="str">
        <f t="shared" si="12"/>
        <v/>
      </c>
      <c r="S214" s="1" t="str">
        <f t="shared" si="11"/>
        <v xml:space="preserve">    </v>
      </c>
      <c r="T214" s="1" t="str">
        <f t="shared" si="8"/>
        <v xml:space="preserve">    </v>
      </c>
    </row>
    <row r="215" spans="1:20" ht="15" customHeight="1">
      <c r="A215" s="25" t="str">
        <f t="shared" si="14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5"/>
        <v/>
      </c>
      <c r="R215" s="1" t="str">
        <f t="shared" si="12"/>
        <v/>
      </c>
      <c r="S215" s="1" t="str">
        <f t="shared" si="11"/>
        <v xml:space="preserve">    </v>
      </c>
      <c r="T215" s="1" t="str">
        <f t="shared" si="8"/>
        <v xml:space="preserve">    </v>
      </c>
    </row>
    <row r="216" spans="1:20" ht="15" customHeight="1">
      <c r="A216" s="25" t="str">
        <f t="shared" si="14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5"/>
        <v/>
      </c>
      <c r="R216" s="1" t="str">
        <f t="shared" si="12"/>
        <v/>
      </c>
      <c r="S216" s="1" t="str">
        <f t="shared" si="11"/>
        <v xml:space="preserve">    </v>
      </c>
      <c r="T216" s="1" t="str">
        <f t="shared" si="8"/>
        <v xml:space="preserve">    </v>
      </c>
    </row>
    <row r="217" spans="1:20" ht="15" customHeight="1">
      <c r="A217" s="25" t="str">
        <f t="shared" si="14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5"/>
        <v/>
      </c>
      <c r="R217" s="1" t="str">
        <f t="shared" si="12"/>
        <v/>
      </c>
      <c r="S217" s="1" t="str">
        <f t="shared" si="11"/>
        <v xml:space="preserve">    </v>
      </c>
      <c r="T217" s="1" t="str">
        <f t="shared" si="8"/>
        <v xml:space="preserve">    </v>
      </c>
    </row>
    <row r="218" spans="1:20" ht="15" customHeight="1">
      <c r="A218" s="25" t="str">
        <f t="shared" si="14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5"/>
        <v/>
      </c>
      <c r="R218" s="1" t="str">
        <f t="shared" si="12"/>
        <v/>
      </c>
      <c r="S218" s="1" t="str">
        <f t="shared" si="11"/>
        <v xml:space="preserve">    </v>
      </c>
      <c r="T218" s="1" t="str">
        <f t="shared" si="8"/>
        <v xml:space="preserve">    </v>
      </c>
    </row>
    <row r="219" spans="1:20" ht="15" customHeight="1">
      <c r="A219" s="25" t="str">
        <f t="shared" si="14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5"/>
        <v/>
      </c>
      <c r="R219" s="1" t="str">
        <f t="shared" si="12"/>
        <v/>
      </c>
      <c r="S219" s="1" t="str">
        <f t="shared" si="11"/>
        <v xml:space="preserve">    </v>
      </c>
      <c r="T219" s="1" t="str">
        <f t="shared" si="8"/>
        <v xml:space="preserve">    </v>
      </c>
    </row>
    <row r="220" spans="1:20" ht="15" customHeight="1">
      <c r="A220" s="25" t="str">
        <f t="shared" si="14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5"/>
        <v/>
      </c>
      <c r="R220" s="1" t="str">
        <f t="shared" si="12"/>
        <v/>
      </c>
      <c r="S220" s="1" t="str">
        <f t="shared" si="11"/>
        <v xml:space="preserve">    </v>
      </c>
      <c r="T220" s="1" t="str">
        <f t="shared" si="8"/>
        <v xml:space="preserve">    </v>
      </c>
    </row>
    <row r="221" spans="1:20" ht="15" customHeight="1">
      <c r="A221" s="25" t="str">
        <f t="shared" si="14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5"/>
        <v/>
      </c>
      <c r="R221" s="1" t="str">
        <f t="shared" si="12"/>
        <v/>
      </c>
      <c r="S221" s="1" t="str">
        <f t="shared" si="11"/>
        <v xml:space="preserve">    </v>
      </c>
      <c r="T221" s="1" t="str">
        <f t="shared" si="8"/>
        <v xml:space="preserve">    </v>
      </c>
    </row>
    <row r="222" spans="1:20" ht="15" customHeight="1">
      <c r="A222" s="25" t="str">
        <f t="shared" si="14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5"/>
        <v/>
      </c>
      <c r="R222" s="1" t="str">
        <f t="shared" si="12"/>
        <v/>
      </c>
      <c r="S222" s="1" t="str">
        <f t="shared" si="11"/>
        <v xml:space="preserve">    </v>
      </c>
      <c r="T222" s="1" t="str">
        <f t="shared" si="8"/>
        <v xml:space="preserve">    </v>
      </c>
    </row>
    <row r="223" spans="1:20" ht="15" customHeight="1">
      <c r="A223" s="25" t="str">
        <f t="shared" si="14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5"/>
        <v/>
      </c>
      <c r="R223" s="1" t="str">
        <f t="shared" si="12"/>
        <v/>
      </c>
      <c r="S223" s="1" t="str">
        <f t="shared" si="11"/>
        <v xml:space="preserve">    </v>
      </c>
      <c r="T223" s="1" t="str">
        <f t="shared" si="8"/>
        <v xml:space="preserve">    </v>
      </c>
    </row>
    <row r="224" spans="1:20" ht="15" customHeight="1">
      <c r="A224" s="25" t="str">
        <f t="shared" si="14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5"/>
        <v/>
      </c>
      <c r="R224" s="1" t="str">
        <f t="shared" si="12"/>
        <v/>
      </c>
      <c r="S224" s="1" t="str">
        <f t="shared" si="11"/>
        <v xml:space="preserve">    </v>
      </c>
      <c r="T224" s="1" t="str">
        <f t="shared" si="8"/>
        <v xml:space="preserve">    </v>
      </c>
    </row>
    <row r="225" spans="1:20" ht="15" customHeight="1">
      <c r="A225" s="25" t="str">
        <f t="shared" si="14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5"/>
        <v/>
      </c>
      <c r="R225" s="1" t="str">
        <f t="shared" si="12"/>
        <v/>
      </c>
      <c r="S225" s="1" t="str">
        <f t="shared" si="11"/>
        <v xml:space="preserve">    </v>
      </c>
      <c r="T225" s="1" t="str">
        <f t="shared" si="8"/>
        <v xml:space="preserve">    </v>
      </c>
    </row>
    <row r="226" spans="1:20" ht="15" customHeight="1">
      <c r="A226" s="25" t="str">
        <f t="shared" si="14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5"/>
        <v/>
      </c>
      <c r="R226" s="1" t="str">
        <f t="shared" si="12"/>
        <v/>
      </c>
      <c r="S226" s="1" t="str">
        <f t="shared" si="11"/>
        <v xml:space="preserve">    </v>
      </c>
      <c r="T226" s="1" t="str">
        <f t="shared" si="8"/>
        <v xml:space="preserve">    </v>
      </c>
    </row>
    <row r="227" spans="1:20" ht="15" customHeight="1">
      <c r="A227" s="25" t="str">
        <f t="shared" si="14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5"/>
        <v/>
      </c>
      <c r="R227" s="1" t="str">
        <f t="shared" si="12"/>
        <v/>
      </c>
      <c r="S227" s="1" t="str">
        <f t="shared" si="11"/>
        <v xml:space="preserve">    </v>
      </c>
      <c r="T227" s="1" t="str">
        <f t="shared" si="8"/>
        <v xml:space="preserve">    </v>
      </c>
    </row>
    <row r="228" spans="1:20" ht="15" customHeight="1">
      <c r="A228" s="25" t="str">
        <f t="shared" si="14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5"/>
        <v/>
      </c>
      <c r="R228" s="1" t="str">
        <f t="shared" si="12"/>
        <v/>
      </c>
      <c r="S228" s="1" t="str">
        <f t="shared" si="11"/>
        <v xml:space="preserve">    </v>
      </c>
      <c r="T228" s="1" t="str">
        <f t="shared" si="8"/>
        <v xml:space="preserve">    </v>
      </c>
    </row>
    <row r="229" spans="1:20" ht="15" customHeight="1">
      <c r="A229" s="25" t="str">
        <f t="shared" si="14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5"/>
        <v/>
      </c>
      <c r="R229" s="1" t="str">
        <f t="shared" si="12"/>
        <v/>
      </c>
      <c r="S229" s="1" t="str">
        <f t="shared" si="11"/>
        <v xml:space="preserve">    </v>
      </c>
      <c r="T229" s="1" t="str">
        <f t="shared" si="8"/>
        <v xml:space="preserve">    </v>
      </c>
    </row>
    <row r="230" spans="1:20" ht="15" customHeight="1">
      <c r="A230" s="25" t="str">
        <f t="shared" si="14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5"/>
        <v/>
      </c>
      <c r="R230" s="1" t="str">
        <f t="shared" si="12"/>
        <v/>
      </c>
      <c r="S230" s="1" t="str">
        <f t="shared" si="11"/>
        <v xml:space="preserve">    </v>
      </c>
      <c r="T230" s="1" t="str">
        <f t="shared" si="8"/>
        <v xml:space="preserve">    </v>
      </c>
    </row>
    <row r="231" spans="1:20" ht="15" customHeight="1">
      <c r="A231" s="25" t="str">
        <f t="shared" si="14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5"/>
        <v/>
      </c>
      <c r="R231" s="1" t="str">
        <f t="shared" si="12"/>
        <v/>
      </c>
      <c r="S231" s="1" t="str">
        <f t="shared" si="11"/>
        <v xml:space="preserve">    </v>
      </c>
      <c r="T231" s="1" t="str">
        <f t="shared" si="8"/>
        <v xml:space="preserve">    </v>
      </c>
    </row>
    <row r="232" spans="1:20" ht="15" customHeight="1">
      <c r="A232" s="25" t="str">
        <f t="shared" si="14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5"/>
        <v/>
      </c>
      <c r="R232" s="1" t="str">
        <f t="shared" si="12"/>
        <v/>
      </c>
      <c r="S232" s="1" t="str">
        <f t="shared" si="11"/>
        <v xml:space="preserve">    </v>
      </c>
      <c r="T232" s="1" t="str">
        <f t="shared" si="8"/>
        <v xml:space="preserve">    </v>
      </c>
    </row>
    <row r="233" spans="1:20" ht="15" customHeight="1">
      <c r="A233" s="25" t="str">
        <f t="shared" si="14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5"/>
        <v/>
      </c>
      <c r="R233" s="1" t="str">
        <f t="shared" si="12"/>
        <v/>
      </c>
      <c r="S233" s="1" t="str">
        <f t="shared" si="11"/>
        <v xml:space="preserve">    </v>
      </c>
      <c r="T233" s="1" t="str">
        <f t="shared" si="8"/>
        <v xml:space="preserve">    </v>
      </c>
    </row>
    <row r="234" spans="1:20" ht="15" customHeight="1">
      <c r="A234" s="25" t="str">
        <f t="shared" si="14"/>
        <v/>
      </c>
      <c r="B234" s="16"/>
      <c r="C234" s="22"/>
      <c r="D234" s="22"/>
      <c r="E234" s="6"/>
      <c r="F234" s="7"/>
      <c r="G234" s="17"/>
      <c r="H234" s="17"/>
      <c r="I234" s="15"/>
      <c r="J234" s="15"/>
      <c r="K234" s="15"/>
      <c r="L234" s="12"/>
      <c r="M234" s="18"/>
      <c r="N234" s="19"/>
      <c r="O234" s="20"/>
      <c r="P234" s="15"/>
      <c r="Q234" s="63" t="str">
        <f t="shared" si="15"/>
        <v/>
      </c>
      <c r="R234" s="1" t="str">
        <f t="shared" si="12"/>
        <v/>
      </c>
      <c r="S234" s="1" t="str">
        <f t="shared" si="11"/>
        <v xml:space="preserve">    </v>
      </c>
      <c r="T234" s="1" t="str">
        <f t="shared" si="8"/>
        <v xml:space="preserve">    </v>
      </c>
    </row>
    <row r="235" spans="1:20" ht="15" customHeight="1">
      <c r="A235" s="25" t="str">
        <f t="shared" si="14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5"/>
        <v/>
      </c>
      <c r="R235" s="1" t="str">
        <f t="shared" si="12"/>
        <v/>
      </c>
      <c r="S235" s="1" t="str">
        <f t="shared" si="11"/>
        <v xml:space="preserve">    </v>
      </c>
      <c r="T235" s="1" t="str">
        <f t="shared" si="8"/>
        <v xml:space="preserve">    </v>
      </c>
    </row>
    <row r="236" spans="1:20" ht="15" customHeight="1">
      <c r="A236" s="25" t="str">
        <f t="shared" si="14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5"/>
        <v/>
      </c>
      <c r="R236" s="1" t="str">
        <f t="shared" si="12"/>
        <v/>
      </c>
      <c r="S236" s="1" t="str">
        <f t="shared" si="11"/>
        <v xml:space="preserve">    </v>
      </c>
      <c r="T236" s="1" t="str">
        <f t="shared" si="8"/>
        <v xml:space="preserve">    </v>
      </c>
    </row>
    <row r="237" spans="1:20" ht="15" customHeight="1">
      <c r="A237" s="25" t="str">
        <f t="shared" si="14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5"/>
        <v/>
      </c>
      <c r="R237" s="1" t="str">
        <f t="shared" si="12"/>
        <v/>
      </c>
      <c r="S237" s="1" t="str">
        <f t="shared" si="11"/>
        <v xml:space="preserve">    </v>
      </c>
      <c r="T237" s="1" t="str">
        <f t="shared" si="8"/>
        <v xml:space="preserve">    </v>
      </c>
    </row>
    <row r="238" spans="1:20" ht="15" customHeight="1">
      <c r="A238" s="25" t="str">
        <f t="shared" si="14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5"/>
        <v/>
      </c>
      <c r="R238" s="1" t="str">
        <f t="shared" si="12"/>
        <v/>
      </c>
      <c r="S238" s="1" t="str">
        <f t="shared" si="11"/>
        <v xml:space="preserve">    </v>
      </c>
      <c r="T238" s="1" t="str">
        <f t="shared" si="8"/>
        <v xml:space="preserve">    </v>
      </c>
    </row>
    <row r="239" spans="1:20" ht="15" customHeight="1">
      <c r="A239" s="25" t="str">
        <f t="shared" si="14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5"/>
        <v/>
      </c>
      <c r="R239" s="1" t="str">
        <f t="shared" si="12"/>
        <v/>
      </c>
      <c r="S239" s="1" t="str">
        <f t="shared" si="11"/>
        <v xml:space="preserve">    </v>
      </c>
      <c r="T239" s="1" t="str">
        <f t="shared" si="8"/>
        <v xml:space="preserve">    </v>
      </c>
    </row>
    <row r="240" spans="1:20" ht="15" customHeight="1">
      <c r="A240" s="25" t="str">
        <f t="shared" si="14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5"/>
        <v/>
      </c>
      <c r="R240" s="1" t="str">
        <f t="shared" si="12"/>
        <v/>
      </c>
      <c r="S240" s="1" t="str">
        <f t="shared" si="11"/>
        <v xml:space="preserve">    </v>
      </c>
      <c r="T240" s="1" t="str">
        <f t="shared" si="8"/>
        <v xml:space="preserve">    </v>
      </c>
    </row>
    <row r="241" spans="1:20" ht="15" customHeight="1">
      <c r="A241" s="25" t="str">
        <f t="shared" si="14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5"/>
        <v/>
      </c>
      <c r="R241" s="1" t="str">
        <f t="shared" si="12"/>
        <v/>
      </c>
      <c r="S241" s="1" t="str">
        <f t="shared" si="11"/>
        <v xml:space="preserve">    </v>
      </c>
      <c r="T241" s="1" t="str">
        <f t="shared" si="8"/>
        <v xml:space="preserve">    </v>
      </c>
    </row>
    <row r="242" spans="1:20" ht="15" customHeight="1">
      <c r="A242" s="25" t="str">
        <f t="shared" si="14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5"/>
        <v/>
      </c>
      <c r="R242" s="1" t="str">
        <f t="shared" si="12"/>
        <v/>
      </c>
      <c r="S242" s="1" t="str">
        <f t="shared" si="11"/>
        <v xml:space="preserve">    </v>
      </c>
      <c r="T242" s="1" t="str">
        <f t="shared" si="8"/>
        <v xml:space="preserve">    </v>
      </c>
    </row>
    <row r="243" spans="1:20" ht="15" customHeight="1">
      <c r="A243" s="25" t="str">
        <f t="shared" si="14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5"/>
        <v/>
      </c>
      <c r="R243" s="1" t="str">
        <f t="shared" si="12"/>
        <v/>
      </c>
      <c r="S243" s="1" t="str">
        <f t="shared" si="11"/>
        <v xml:space="preserve">    </v>
      </c>
      <c r="T243" s="1" t="str">
        <f t="shared" si="8"/>
        <v xml:space="preserve">    </v>
      </c>
    </row>
    <row r="244" spans="1:20" ht="15" customHeight="1">
      <c r="A244" s="25" t="str">
        <f t="shared" si="14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5"/>
        <v/>
      </c>
      <c r="R244" s="1" t="str">
        <f t="shared" si="12"/>
        <v/>
      </c>
      <c r="S244" s="1" t="str">
        <f t="shared" si="11"/>
        <v xml:space="preserve">    </v>
      </c>
      <c r="T244" s="1" t="str">
        <f t="shared" si="8"/>
        <v xml:space="preserve">    </v>
      </c>
    </row>
    <row r="245" spans="1:20" ht="15" customHeight="1">
      <c r="A245" s="25" t="str">
        <f t="shared" si="14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5"/>
        <v/>
      </c>
      <c r="R245" s="1" t="str">
        <f t="shared" si="12"/>
        <v/>
      </c>
      <c r="S245" s="1" t="str">
        <f t="shared" si="11"/>
        <v xml:space="preserve">    </v>
      </c>
      <c r="T245" s="1" t="str">
        <f t="shared" si="8"/>
        <v xml:space="preserve">    </v>
      </c>
    </row>
    <row r="246" spans="1:20" ht="15" customHeight="1">
      <c r="A246" s="25" t="str">
        <f t="shared" si="14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5"/>
        <v/>
      </c>
      <c r="R246" s="1" t="str">
        <f t="shared" si="12"/>
        <v/>
      </c>
      <c r="S246" s="1" t="str">
        <f t="shared" si="11"/>
        <v xml:space="preserve">    </v>
      </c>
      <c r="T246" s="1" t="str">
        <f t="shared" si="8"/>
        <v xml:space="preserve">    </v>
      </c>
    </row>
    <row r="247" spans="1:20" ht="15" customHeight="1">
      <c r="A247" s="25" t="str">
        <f t="shared" si="14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5"/>
        <v/>
      </c>
      <c r="R247" s="1" t="str">
        <f t="shared" si="12"/>
        <v/>
      </c>
      <c r="S247" s="1" t="str">
        <f t="shared" si="11"/>
        <v xml:space="preserve">    </v>
      </c>
      <c r="T247" s="1" t="str">
        <f t="shared" si="8"/>
        <v xml:space="preserve">    </v>
      </c>
    </row>
    <row r="248" spans="1:20" ht="15" customHeight="1">
      <c r="A248" s="25" t="str">
        <f t="shared" si="14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5"/>
        <v/>
      </c>
      <c r="R248" s="1" t="str">
        <f t="shared" si="12"/>
        <v/>
      </c>
      <c r="S248" s="1" t="str">
        <f t="shared" si="11"/>
        <v xml:space="preserve">    </v>
      </c>
      <c r="T248" s="1" t="str">
        <f t="shared" si="8"/>
        <v xml:space="preserve">    </v>
      </c>
    </row>
    <row r="249" spans="1:20" ht="15" customHeight="1">
      <c r="A249" s="25" t="str">
        <f t="shared" si="14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5"/>
        <v/>
      </c>
      <c r="R249" s="1" t="str">
        <f t="shared" si="12"/>
        <v/>
      </c>
      <c r="S249" s="1" t="str">
        <f t="shared" si="11"/>
        <v xml:space="preserve">    </v>
      </c>
      <c r="T249" s="1" t="str">
        <f t="shared" si="8"/>
        <v xml:space="preserve">    </v>
      </c>
    </row>
    <row r="250" spans="1:20" ht="15" customHeight="1">
      <c r="A250" s="25" t="str">
        <f t="shared" si="14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5"/>
        <v/>
      </c>
      <c r="R250" s="1" t="str">
        <f t="shared" si="12"/>
        <v/>
      </c>
      <c r="S250" s="1" t="str">
        <f t="shared" si="11"/>
        <v xml:space="preserve">    </v>
      </c>
      <c r="T250" s="1" t="str">
        <f t="shared" si="8"/>
        <v xml:space="preserve">    </v>
      </c>
    </row>
    <row r="251" spans="1:20" ht="15" customHeight="1">
      <c r="A251" s="25" t="str">
        <f t="shared" si="14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5"/>
        <v/>
      </c>
      <c r="R251" s="1" t="str">
        <f t="shared" si="12"/>
        <v/>
      </c>
      <c r="S251" s="1" t="str">
        <f t="shared" si="11"/>
        <v xml:space="preserve">    </v>
      </c>
      <c r="T251" s="1" t="str">
        <f t="shared" si="8"/>
        <v xml:space="preserve">    </v>
      </c>
    </row>
    <row r="252" spans="1:20" ht="15" customHeight="1">
      <c r="A252" s="25" t="str">
        <f t="shared" si="14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5"/>
        <v/>
      </c>
      <c r="R252" s="1" t="str">
        <f t="shared" si="12"/>
        <v/>
      </c>
      <c r="S252" s="1" t="str">
        <f t="shared" si="11"/>
        <v xml:space="preserve">    </v>
      </c>
      <c r="T252" s="1" t="str">
        <f t="shared" si="8"/>
        <v xml:space="preserve">    </v>
      </c>
    </row>
    <row r="253" spans="1:20" ht="15" customHeight="1">
      <c r="A253" s="25" t="str">
        <f t="shared" si="14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5"/>
        <v/>
      </c>
      <c r="R253" s="1" t="str">
        <f t="shared" si="12"/>
        <v/>
      </c>
      <c r="S253" s="1" t="str">
        <f t="shared" si="11"/>
        <v xml:space="preserve">    </v>
      </c>
      <c r="T253" s="1" t="str">
        <f t="shared" si="8"/>
        <v xml:space="preserve">    </v>
      </c>
    </row>
    <row r="254" spans="1:20" ht="15" customHeight="1">
      <c r="A254" s="25" t="str">
        <f t="shared" si="14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5"/>
        <v/>
      </c>
      <c r="R254" s="1" t="str">
        <f t="shared" si="12"/>
        <v/>
      </c>
      <c r="S254" s="1" t="str">
        <f t="shared" si="11"/>
        <v xml:space="preserve">    </v>
      </c>
      <c r="T254" s="1" t="str">
        <f t="shared" si="8"/>
        <v xml:space="preserve">    </v>
      </c>
    </row>
    <row r="255" spans="1:20" ht="15" customHeight="1">
      <c r="A255" s="25" t="str">
        <f t="shared" si="14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5"/>
        <v/>
      </c>
      <c r="R255" s="1" t="str">
        <f t="shared" si="12"/>
        <v/>
      </c>
      <c r="S255" s="1" t="str">
        <f t="shared" si="11"/>
        <v xml:space="preserve">    </v>
      </c>
      <c r="T255" s="1" t="str">
        <f t="shared" si="8"/>
        <v xml:space="preserve">    </v>
      </c>
    </row>
    <row r="256" spans="1:20" ht="15" customHeight="1">
      <c r="A256" s="25" t="str">
        <f t="shared" si="14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5"/>
        <v/>
      </c>
      <c r="R256" s="1" t="str">
        <f t="shared" si="12"/>
        <v/>
      </c>
      <c r="S256" s="1" t="str">
        <f t="shared" si="11"/>
        <v xml:space="preserve">    </v>
      </c>
      <c r="T256" s="1" t="str">
        <f t="shared" si="8"/>
        <v xml:space="preserve">    </v>
      </c>
    </row>
    <row r="257" spans="1:20" ht="15" customHeight="1">
      <c r="A257" s="25" t="str">
        <f t="shared" si="14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5"/>
        <v/>
      </c>
      <c r="R257" s="1" t="str">
        <f t="shared" si="12"/>
        <v/>
      </c>
      <c r="S257" s="1" t="str">
        <f t="shared" si="11"/>
        <v xml:space="preserve">    </v>
      </c>
      <c r="T257" s="1" t="str">
        <f t="shared" si="8"/>
        <v xml:space="preserve">    </v>
      </c>
    </row>
    <row r="258" spans="1:20" ht="15" customHeight="1">
      <c r="A258" s="25" t="str">
        <f t="shared" si="14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5"/>
        <v/>
      </c>
      <c r="R258" s="1" t="str">
        <f t="shared" si="12"/>
        <v/>
      </c>
      <c r="S258" s="1" t="str">
        <f t="shared" si="11"/>
        <v xml:space="preserve">    </v>
      </c>
      <c r="T258" s="1" t="str">
        <f t="shared" si="8"/>
        <v xml:space="preserve">    </v>
      </c>
    </row>
    <row r="259" spans="1:20" ht="15" customHeight="1">
      <c r="A259" s="25" t="str">
        <f t="shared" si="14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5"/>
        <v/>
      </c>
      <c r="R259" s="1" t="str">
        <f t="shared" si="12"/>
        <v/>
      </c>
      <c r="S259" s="1" t="str">
        <f t="shared" si="11"/>
        <v xml:space="preserve">    </v>
      </c>
      <c r="T259" s="1" t="str">
        <f t="shared" si="8"/>
        <v xml:space="preserve">    </v>
      </c>
    </row>
    <row r="260" spans="1:20" ht="15" customHeight="1">
      <c r="A260" s="25" t="str">
        <f t="shared" si="14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5"/>
        <v/>
      </c>
      <c r="R260" s="1" t="str">
        <f t="shared" si="12"/>
        <v/>
      </c>
      <c r="S260" s="1" t="str">
        <f t="shared" si="11"/>
        <v xml:space="preserve">    </v>
      </c>
      <c r="T260" s="1" t="str">
        <f t="shared" si="8"/>
        <v xml:space="preserve">    </v>
      </c>
    </row>
    <row r="261" spans="1:20" ht="15" customHeight="1">
      <c r="A261" s="25" t="str">
        <f t="shared" si="14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5"/>
        <v/>
      </c>
      <c r="R261" s="1" t="str">
        <f t="shared" si="12"/>
        <v/>
      </c>
      <c r="S261" s="1" t="str">
        <f t="shared" si="11"/>
        <v xml:space="preserve">    </v>
      </c>
      <c r="T261" s="1" t="str">
        <f t="shared" si="8"/>
        <v xml:space="preserve">    </v>
      </c>
    </row>
    <row r="262" spans="1:20" ht="15" customHeight="1">
      <c r="A262" s="25" t="str">
        <f t="shared" si="14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5"/>
        <v/>
      </c>
      <c r="R262" s="1" t="str">
        <f t="shared" si="12"/>
        <v/>
      </c>
      <c r="S262" s="1" t="str">
        <f t="shared" si="11"/>
        <v xml:space="preserve">    </v>
      </c>
      <c r="T262" s="1" t="str">
        <f t="shared" si="8"/>
        <v xml:space="preserve">    </v>
      </c>
    </row>
    <row r="263" spans="1:20" ht="15" customHeight="1">
      <c r="A263" s="25" t="str">
        <f t="shared" si="14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6">IF(P263="","",VLOOKUP(P263,$Z$7:$AA$68,2,FALSE))</f>
        <v/>
      </c>
      <c r="R263" s="1" t="str">
        <f t="shared" si="12"/>
        <v/>
      </c>
      <c r="S263" s="1" t="str">
        <f t="shared" si="11"/>
        <v xml:space="preserve">    </v>
      </c>
      <c r="T263" s="1" t="str">
        <f t="shared" si="8"/>
        <v xml:space="preserve">    </v>
      </c>
    </row>
    <row r="264" spans="1:20" ht="15" customHeight="1">
      <c r="A264" s="25" t="str">
        <f t="shared" si="14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6"/>
        <v/>
      </c>
      <c r="R264" s="1" t="str">
        <f t="shared" si="12"/>
        <v/>
      </c>
      <c r="S264" s="1" t="str">
        <f t="shared" si="11"/>
        <v xml:space="preserve">    </v>
      </c>
      <c r="T264" s="1" t="str">
        <f t="shared" si="8"/>
        <v xml:space="preserve">    </v>
      </c>
    </row>
    <row r="265" spans="1:20" ht="15" customHeight="1">
      <c r="A265" s="25" t="str">
        <f t="shared" si="14"/>
        <v/>
      </c>
      <c r="B265" s="16"/>
      <c r="C265" s="22"/>
      <c r="D265" s="22"/>
      <c r="E265" s="6"/>
      <c r="F265" s="7"/>
      <c r="G265" s="17"/>
      <c r="H265" s="17"/>
      <c r="I265" s="15"/>
      <c r="J265" s="15"/>
      <c r="K265" s="15"/>
      <c r="L265" s="12"/>
      <c r="M265" s="18"/>
      <c r="N265" s="19"/>
      <c r="O265" s="20"/>
      <c r="P265" s="15"/>
      <c r="Q265" s="63" t="str">
        <f t="shared" si="16"/>
        <v/>
      </c>
      <c r="R265" s="1" t="str">
        <f t="shared" si="12"/>
        <v/>
      </c>
      <c r="S265" s="1" t="str">
        <f t="shared" si="11"/>
        <v xml:space="preserve">    </v>
      </c>
      <c r="T265" s="1" t="str">
        <f t="shared" si="8"/>
        <v xml:space="preserve">    </v>
      </c>
    </row>
    <row r="266" spans="1:20" ht="15" customHeight="1">
      <c r="A266" s="25" t="str">
        <f t="shared" si="14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6"/>
        <v/>
      </c>
      <c r="R266" s="1" t="str">
        <f t="shared" si="12"/>
        <v/>
      </c>
      <c r="S266" s="1" t="str">
        <f t="shared" si="11"/>
        <v xml:space="preserve">    </v>
      </c>
      <c r="T266" s="1" t="str">
        <f t="shared" si="8"/>
        <v xml:space="preserve">    </v>
      </c>
    </row>
    <row r="267" spans="1:20" ht="15" customHeight="1">
      <c r="A267" s="25" t="str">
        <f t="shared" si="14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6"/>
        <v/>
      </c>
      <c r="R267" s="1" t="str">
        <f t="shared" si="12"/>
        <v/>
      </c>
      <c r="S267" s="1" t="str">
        <f t="shared" si="11"/>
        <v xml:space="preserve">    </v>
      </c>
      <c r="T267" s="1" t="str">
        <f t="shared" si="8"/>
        <v xml:space="preserve">    </v>
      </c>
    </row>
    <row r="268" spans="1:20" ht="15" customHeight="1">
      <c r="A268" s="25" t="str">
        <f t="shared" si="14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6"/>
        <v/>
      </c>
      <c r="R268" s="1" t="str">
        <f t="shared" si="12"/>
        <v/>
      </c>
      <c r="S268" s="1" t="str">
        <f t="shared" si="11"/>
        <v xml:space="preserve">    </v>
      </c>
      <c r="T268" s="1" t="str">
        <f t="shared" si="8"/>
        <v xml:space="preserve">    </v>
      </c>
    </row>
    <row r="269" spans="1:20" ht="15" customHeight="1">
      <c r="A269" s="25" t="str">
        <f t="shared" si="14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6"/>
        <v/>
      </c>
      <c r="R269" s="1" t="str">
        <f t="shared" si="12"/>
        <v/>
      </c>
      <c r="S269" s="1" t="str">
        <f t="shared" si="11"/>
        <v xml:space="preserve">    </v>
      </c>
      <c r="T269" s="1" t="str">
        <f t="shared" si="8"/>
        <v xml:space="preserve">    </v>
      </c>
    </row>
    <row r="270" spans="1:20" ht="15" customHeight="1">
      <c r="A270" s="25" t="str">
        <f t="shared" si="14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6"/>
        <v/>
      </c>
      <c r="R270" s="1" t="str">
        <f t="shared" si="12"/>
        <v/>
      </c>
      <c r="S270" s="1" t="str">
        <f t="shared" si="11"/>
        <v xml:space="preserve">    </v>
      </c>
      <c r="T270" s="1" t="str">
        <f t="shared" si="8"/>
        <v xml:space="preserve">    </v>
      </c>
    </row>
    <row r="271" spans="1:20" ht="15" customHeight="1">
      <c r="A271" s="25" t="str">
        <f t="shared" si="14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6"/>
        <v/>
      </c>
      <c r="R271" s="1" t="str">
        <f t="shared" si="12"/>
        <v/>
      </c>
      <c r="S271" s="1" t="str">
        <f t="shared" si="11"/>
        <v xml:space="preserve">    </v>
      </c>
      <c r="T271" s="1" t="str">
        <f t="shared" si="8"/>
        <v xml:space="preserve">    </v>
      </c>
    </row>
    <row r="272" spans="1:20" ht="15" customHeight="1">
      <c r="A272" s="25" t="str">
        <f t="shared" si="14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6"/>
        <v/>
      </c>
      <c r="R272" s="1" t="str">
        <f t="shared" si="12"/>
        <v/>
      </c>
      <c r="S272" s="1" t="str">
        <f t="shared" si="11"/>
        <v xml:space="preserve">    </v>
      </c>
      <c r="T272" s="1" t="str">
        <f t="shared" si="8"/>
        <v xml:space="preserve">    </v>
      </c>
    </row>
    <row r="273" spans="1:20" ht="15" customHeight="1">
      <c r="A273" s="25" t="str">
        <f t="shared" si="14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6"/>
        <v/>
      </c>
      <c r="R273" s="1" t="str">
        <f t="shared" si="12"/>
        <v/>
      </c>
      <c r="S273" s="1" t="str">
        <f t="shared" si="11"/>
        <v xml:space="preserve">    </v>
      </c>
      <c r="T273" s="1" t="str">
        <f t="shared" si="8"/>
        <v xml:space="preserve">    </v>
      </c>
    </row>
    <row r="274" spans="1:20" ht="15" customHeight="1">
      <c r="A274" s="25" t="str">
        <f t="shared" si="14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6"/>
        <v/>
      </c>
      <c r="R274" s="1" t="str">
        <f t="shared" si="12"/>
        <v/>
      </c>
      <c r="S274" s="1" t="str">
        <f t="shared" si="11"/>
        <v xml:space="preserve">    </v>
      </c>
      <c r="T274" s="1" t="str">
        <f t="shared" si="8"/>
        <v xml:space="preserve">    </v>
      </c>
    </row>
    <row r="275" spans="1:20" ht="15" customHeight="1">
      <c r="A275" s="25" t="str">
        <f t="shared" si="14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6"/>
        <v/>
      </c>
      <c r="R275" s="1" t="str">
        <f t="shared" si="12"/>
        <v/>
      </c>
      <c r="S275" s="1" t="str">
        <f t="shared" si="11"/>
        <v xml:space="preserve">    </v>
      </c>
      <c r="T275" s="1" t="str">
        <f t="shared" si="8"/>
        <v xml:space="preserve">    </v>
      </c>
    </row>
    <row r="276" spans="1:20" ht="15" customHeight="1">
      <c r="A276" s="25" t="str">
        <f t="shared" si="14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6"/>
        <v/>
      </c>
      <c r="R276" s="1" t="str">
        <f t="shared" si="12"/>
        <v/>
      </c>
      <c r="S276" s="1" t="str">
        <f t="shared" si="11"/>
        <v xml:space="preserve">    </v>
      </c>
      <c r="T276" s="1" t="str">
        <f t="shared" si="8"/>
        <v xml:space="preserve">    </v>
      </c>
    </row>
    <row r="277" spans="1:20" ht="15" customHeight="1">
      <c r="A277" s="25" t="str">
        <f t="shared" si="14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16"/>
        <v/>
      </c>
      <c r="R277" s="1" t="str">
        <f t="shared" si="12"/>
        <v/>
      </c>
      <c r="S277" s="1" t="str">
        <f t="shared" si="11"/>
        <v xml:space="preserve">    </v>
      </c>
      <c r="T277" s="1" t="str">
        <f t="shared" si="8"/>
        <v xml:space="preserve">    </v>
      </c>
    </row>
    <row r="278" spans="1:20" ht="15" customHeight="1">
      <c r="A278" s="25" t="str">
        <f t="shared" si="14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6"/>
        <v/>
      </c>
      <c r="R278" s="1" t="str">
        <f t="shared" si="12"/>
        <v/>
      </c>
      <c r="S278" s="1" t="str">
        <f t="shared" si="11"/>
        <v xml:space="preserve">    </v>
      </c>
      <c r="T278" s="1" t="str">
        <f t="shared" si="8"/>
        <v xml:space="preserve">    </v>
      </c>
    </row>
    <row r="279" spans="1:20" ht="15" customHeight="1">
      <c r="A279" s="25" t="str">
        <f t="shared" si="14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6"/>
        <v/>
      </c>
      <c r="R279" s="1" t="str">
        <f t="shared" si="12"/>
        <v/>
      </c>
      <c r="S279" s="1" t="str">
        <f t="shared" si="11"/>
        <v xml:space="preserve">    </v>
      </c>
      <c r="T279" s="1" t="str">
        <f t="shared" si="8"/>
        <v xml:space="preserve">    </v>
      </c>
    </row>
    <row r="280" spans="1:20" ht="15" customHeight="1">
      <c r="A280" s="25" t="str">
        <f t="shared" si="14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6"/>
        <v/>
      </c>
      <c r="R280" s="1" t="str">
        <f t="shared" si="12"/>
        <v/>
      </c>
      <c r="S280" s="1" t="str">
        <f t="shared" si="11"/>
        <v xml:space="preserve">    </v>
      </c>
      <c r="T280" s="1" t="str">
        <f t="shared" si="8"/>
        <v xml:space="preserve">    </v>
      </c>
    </row>
    <row r="281" spans="1:20" ht="15" customHeight="1">
      <c r="A281" s="25" t="str">
        <f t="shared" si="14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6"/>
      <c r="Q281" s="63" t="str">
        <f t="shared" si="16"/>
        <v/>
      </c>
      <c r="R281" s="1" t="str">
        <f t="shared" si="12"/>
        <v/>
      </c>
      <c r="S281" s="1" t="str">
        <f t="shared" si="11"/>
        <v xml:space="preserve">    </v>
      </c>
      <c r="T281" s="1" t="str">
        <f t="shared" si="8"/>
        <v xml:space="preserve">    </v>
      </c>
    </row>
    <row r="282" spans="1:20" ht="15" customHeight="1">
      <c r="A282" s="25" t="str">
        <f t="shared" si="14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16"/>
        <v/>
      </c>
      <c r="R282" s="1" t="str">
        <f t="shared" si="12"/>
        <v/>
      </c>
      <c r="S282" s="1" t="str">
        <f t="shared" si="11"/>
        <v xml:space="preserve">    </v>
      </c>
      <c r="T282" s="1" t="str">
        <f t="shared" si="8"/>
        <v xml:space="preserve">    </v>
      </c>
    </row>
    <row r="283" spans="1:20" ht="15" customHeight="1">
      <c r="A283" s="25" t="str">
        <f t="shared" si="14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6"/>
        <v/>
      </c>
      <c r="R283" s="1" t="str">
        <f t="shared" si="12"/>
        <v/>
      </c>
      <c r="S283" s="1" t="str">
        <f t="shared" si="11"/>
        <v xml:space="preserve">    </v>
      </c>
      <c r="T283" s="1" t="str">
        <f t="shared" si="8"/>
        <v xml:space="preserve">    </v>
      </c>
    </row>
    <row r="284" spans="1:20" ht="15" customHeight="1">
      <c r="A284" s="25" t="str">
        <f t="shared" si="14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16"/>
        <v/>
      </c>
      <c r="R284" s="1" t="str">
        <f t="shared" si="12"/>
        <v/>
      </c>
      <c r="S284" s="1" t="str">
        <f t="shared" si="11"/>
        <v xml:space="preserve">    </v>
      </c>
      <c r="T284" s="1" t="str">
        <f t="shared" si="8"/>
        <v xml:space="preserve">    </v>
      </c>
    </row>
    <row r="285" spans="1:20" ht="15" customHeight="1">
      <c r="A285" s="25" t="str">
        <f t="shared" si="14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6"/>
        <v/>
      </c>
      <c r="R285" s="1" t="str">
        <f t="shared" si="12"/>
        <v/>
      </c>
      <c r="S285" s="1" t="str">
        <f t="shared" si="11"/>
        <v xml:space="preserve">    </v>
      </c>
      <c r="T285" s="1" t="str">
        <f t="shared" si="8"/>
        <v xml:space="preserve">    </v>
      </c>
    </row>
    <row r="286" spans="1:20" ht="15" customHeight="1">
      <c r="A286" s="25" t="str">
        <f t="shared" si="14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6"/>
      <c r="Q286" s="63" t="str">
        <f t="shared" si="16"/>
        <v/>
      </c>
      <c r="R286" s="1" t="str">
        <f t="shared" si="12"/>
        <v/>
      </c>
      <c r="S286" s="1" t="str">
        <f t="shared" si="11"/>
        <v xml:space="preserve">    </v>
      </c>
      <c r="T286" s="1" t="str">
        <f t="shared" si="8"/>
        <v xml:space="preserve">    </v>
      </c>
    </row>
    <row r="287" spans="1:20" ht="15" customHeight="1">
      <c r="A287" s="25" t="str">
        <f t="shared" si="14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6"/>
        <v/>
      </c>
      <c r="R287" s="1" t="str">
        <f t="shared" si="12"/>
        <v/>
      </c>
      <c r="S287" s="1" t="str">
        <f t="shared" si="11"/>
        <v xml:space="preserve">    </v>
      </c>
      <c r="T287" s="1" t="str">
        <f t="shared" si="8"/>
        <v xml:space="preserve">    </v>
      </c>
    </row>
    <row r="288" spans="1:20" ht="15" customHeight="1">
      <c r="A288" s="25" t="str">
        <f t="shared" si="14"/>
        <v/>
      </c>
      <c r="B288" s="16"/>
      <c r="C288" s="22"/>
      <c r="D288" s="22"/>
      <c r="E288" s="6"/>
      <c r="F288" s="7"/>
      <c r="G288" s="17"/>
      <c r="H288" s="17"/>
      <c r="I288" s="15"/>
      <c r="J288" s="15"/>
      <c r="K288" s="15"/>
      <c r="L288" s="12"/>
      <c r="M288" s="18"/>
      <c r="N288" s="19"/>
      <c r="O288" s="20"/>
      <c r="P288" s="15"/>
      <c r="Q288" s="63" t="str">
        <f t="shared" si="16"/>
        <v/>
      </c>
      <c r="R288" s="1" t="str">
        <f t="shared" si="12"/>
        <v/>
      </c>
      <c r="S288" s="1" t="str">
        <f t="shared" si="11"/>
        <v xml:space="preserve">    </v>
      </c>
      <c r="T288" s="1" t="str">
        <f t="shared" si="8"/>
        <v xml:space="preserve">    </v>
      </c>
    </row>
    <row r="289" spans="1:20" ht="15" customHeight="1">
      <c r="A289" s="25" t="str">
        <f t="shared" si="14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6"/>
        <v/>
      </c>
      <c r="R289" s="1" t="str">
        <f t="shared" si="12"/>
        <v/>
      </c>
      <c r="S289" s="1" t="str">
        <f t="shared" si="11"/>
        <v xml:space="preserve">    </v>
      </c>
      <c r="T289" s="1" t="str">
        <f t="shared" si="8"/>
        <v xml:space="preserve">    </v>
      </c>
    </row>
    <row r="290" spans="1:20" ht="15" customHeight="1">
      <c r="A290" s="25" t="str">
        <f t="shared" si="14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6"/>
        <v/>
      </c>
      <c r="R290" s="1" t="str">
        <f t="shared" si="12"/>
        <v/>
      </c>
      <c r="S290" s="1" t="str">
        <f t="shared" si="11"/>
        <v xml:space="preserve">    </v>
      </c>
      <c r="T290" s="1" t="str">
        <f t="shared" si="8"/>
        <v xml:space="preserve">    </v>
      </c>
    </row>
    <row r="291" spans="1:20" ht="15" customHeight="1">
      <c r="A291" s="25" t="str">
        <f t="shared" si="14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6"/>
        <v/>
      </c>
      <c r="R291" s="1" t="str">
        <f t="shared" si="12"/>
        <v/>
      </c>
      <c r="S291" s="1" t="str">
        <f t="shared" si="11"/>
        <v xml:space="preserve">    </v>
      </c>
      <c r="T291" s="1" t="str">
        <f t="shared" si="8"/>
        <v xml:space="preserve">    </v>
      </c>
    </row>
    <row r="292" spans="1:20" ht="15" customHeight="1">
      <c r="A292" s="25" t="str">
        <f t="shared" si="14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6"/>
        <v/>
      </c>
      <c r="R292" s="1" t="str">
        <f t="shared" si="12"/>
        <v/>
      </c>
      <c r="S292" s="1" t="str">
        <f t="shared" si="11"/>
        <v xml:space="preserve">    </v>
      </c>
      <c r="T292" s="1" t="str">
        <f t="shared" si="8"/>
        <v xml:space="preserve">    </v>
      </c>
    </row>
    <row r="293" spans="1:20" ht="15" customHeight="1">
      <c r="A293" s="25" t="str">
        <f t="shared" si="14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6"/>
        <v/>
      </c>
      <c r="R293" s="1" t="str">
        <f t="shared" si="12"/>
        <v/>
      </c>
      <c r="S293" s="1" t="str">
        <f t="shared" si="11"/>
        <v xml:space="preserve">    </v>
      </c>
      <c r="T293" s="1" t="str">
        <f t="shared" si="8"/>
        <v xml:space="preserve">    </v>
      </c>
    </row>
    <row r="294" spans="1:20" ht="15" customHeight="1">
      <c r="A294" s="25" t="str">
        <f t="shared" si="14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6"/>
        <v/>
      </c>
      <c r="R294" s="1" t="str">
        <f t="shared" si="12"/>
        <v/>
      </c>
      <c r="S294" s="1" t="str">
        <f t="shared" si="11"/>
        <v xml:space="preserve">    </v>
      </c>
      <c r="T294" s="1" t="str">
        <f t="shared" si="8"/>
        <v xml:space="preserve">    </v>
      </c>
    </row>
    <row r="295" spans="1:20" ht="15" customHeight="1">
      <c r="A295" s="25" t="str">
        <f t="shared" si="14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6"/>
        <v/>
      </c>
      <c r="R295" s="1" t="str">
        <f t="shared" si="12"/>
        <v/>
      </c>
      <c r="S295" s="1" t="str">
        <f t="shared" si="11"/>
        <v xml:space="preserve">    </v>
      </c>
      <c r="T295" s="1" t="str">
        <f t="shared" si="8"/>
        <v xml:space="preserve">    </v>
      </c>
    </row>
    <row r="296" spans="1:20" ht="15" customHeight="1">
      <c r="A296" s="25" t="str">
        <f t="shared" si="14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6"/>
        <v/>
      </c>
      <c r="R296" s="1" t="str">
        <f t="shared" si="12"/>
        <v/>
      </c>
      <c r="S296" s="1" t="str">
        <f t="shared" si="11"/>
        <v xml:space="preserve">    </v>
      </c>
      <c r="T296" s="1" t="str">
        <f t="shared" si="8"/>
        <v xml:space="preserve">    </v>
      </c>
    </row>
    <row r="297" spans="1:20" ht="15" customHeight="1">
      <c r="A297" s="25" t="str">
        <f t="shared" si="14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6"/>
        <v/>
      </c>
      <c r="R297" s="1" t="str">
        <f t="shared" si="12"/>
        <v/>
      </c>
      <c r="S297" s="1" t="str">
        <f t="shared" si="11"/>
        <v xml:space="preserve">    </v>
      </c>
      <c r="T297" s="1" t="str">
        <f t="shared" si="8"/>
        <v xml:space="preserve">    </v>
      </c>
    </row>
    <row r="298" spans="1:20" ht="15" customHeight="1">
      <c r="A298" s="25" t="str">
        <f t="shared" si="14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6"/>
        <v/>
      </c>
      <c r="R298" s="1" t="str">
        <f t="shared" si="12"/>
        <v/>
      </c>
      <c r="S298" s="1" t="str">
        <f t="shared" si="11"/>
        <v xml:space="preserve">    </v>
      </c>
      <c r="T298" s="1" t="str">
        <f t="shared" ref="T298:T382" si="17">S298</f>
        <v xml:space="preserve">    </v>
      </c>
    </row>
    <row r="299" spans="1:20" ht="15" customHeight="1">
      <c r="A299" s="25" t="str">
        <f t="shared" si="14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6"/>
        <v/>
      </c>
      <c r="R299" s="1" t="str">
        <f t="shared" si="12"/>
        <v/>
      </c>
      <c r="S299" s="1" t="str">
        <f t="shared" si="11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4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6"/>
        <v/>
      </c>
      <c r="R300" s="1" t="str">
        <f t="shared" si="12"/>
        <v/>
      </c>
      <c r="S300" s="1" t="str">
        <f t="shared" si="11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4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6"/>
        <v/>
      </c>
      <c r="R301" s="1" t="str">
        <f t="shared" si="12"/>
        <v/>
      </c>
      <c r="S301" s="1" t="str">
        <f t="shared" si="11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4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6"/>
        <v/>
      </c>
      <c r="R302" s="1" t="str">
        <f t="shared" si="12"/>
        <v/>
      </c>
      <c r="S302" s="1" t="str">
        <f t="shared" si="11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4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6"/>
        <v/>
      </c>
      <c r="R303" s="1" t="str">
        <f t="shared" si="12"/>
        <v/>
      </c>
      <c r="S303" s="1" t="str">
        <f t="shared" si="11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4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6"/>
        <v/>
      </c>
      <c r="R304" s="1" t="str">
        <f t="shared" si="12"/>
        <v/>
      </c>
      <c r="S304" s="1" t="str">
        <f t="shared" si="11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4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6"/>
        <v/>
      </c>
      <c r="R305" s="1" t="str">
        <f t="shared" si="12"/>
        <v/>
      </c>
      <c r="S305" s="1" t="str">
        <f t="shared" si="11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4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6"/>
        <v/>
      </c>
      <c r="R306" s="1" t="str">
        <f t="shared" si="12"/>
        <v/>
      </c>
      <c r="S306" s="1" t="str">
        <f t="shared" si="11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4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6"/>
        <v/>
      </c>
      <c r="R307" s="1" t="str">
        <f t="shared" si="12"/>
        <v/>
      </c>
      <c r="S307" s="1" t="str">
        <f t="shared" si="11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4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6"/>
        <v/>
      </c>
      <c r="R308" s="1" t="str">
        <f t="shared" si="12"/>
        <v/>
      </c>
      <c r="S308" s="1" t="str">
        <f t="shared" si="11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4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6"/>
        <v/>
      </c>
      <c r="R309" s="1" t="str">
        <f t="shared" si="12"/>
        <v/>
      </c>
      <c r="S309" s="1" t="str">
        <f t="shared" si="11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4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6"/>
        <v/>
      </c>
      <c r="R310" s="1" t="str">
        <f t="shared" si="12"/>
        <v/>
      </c>
      <c r="S310" s="1" t="str">
        <f t="shared" si="11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4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6"/>
        <v/>
      </c>
      <c r="R311" s="1" t="str">
        <f t="shared" si="12"/>
        <v/>
      </c>
      <c r="S311" s="1" t="str">
        <f t="shared" si="11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4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6"/>
        <v/>
      </c>
      <c r="R312" s="1" t="str">
        <f t="shared" si="12"/>
        <v/>
      </c>
      <c r="S312" s="1" t="str">
        <f t="shared" si="11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4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6"/>
        <v/>
      </c>
      <c r="R313" s="1" t="str">
        <f t="shared" si="12"/>
        <v/>
      </c>
      <c r="S313" s="1" t="str">
        <f t="shared" si="11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4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6"/>
        <v/>
      </c>
      <c r="R314" s="1" t="str">
        <f t="shared" si="12"/>
        <v/>
      </c>
      <c r="S314" s="1" t="str">
        <f t="shared" si="11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4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16"/>
        <v/>
      </c>
      <c r="R315" s="1" t="str">
        <f t="shared" si="12"/>
        <v/>
      </c>
      <c r="S315" s="1" t="str">
        <f t="shared" si="11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4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6"/>
        <v/>
      </c>
      <c r="R316" s="1" t="str">
        <f t="shared" si="12"/>
        <v/>
      </c>
      <c r="S316" s="1" t="str">
        <f t="shared" si="11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4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6"/>
        <v/>
      </c>
      <c r="R317" s="1" t="str">
        <f t="shared" si="12"/>
        <v/>
      </c>
      <c r="S317" s="1" t="str">
        <f t="shared" si="11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4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6"/>
        <v/>
      </c>
      <c r="R318" s="1" t="str">
        <f t="shared" si="12"/>
        <v/>
      </c>
      <c r="S318" s="1" t="str">
        <f t="shared" si="11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4"/>
        <v/>
      </c>
      <c r="B319" s="16"/>
      <c r="C319" s="22"/>
      <c r="D319" s="22"/>
      <c r="E319" s="6"/>
      <c r="F319" s="7"/>
      <c r="G319" s="17"/>
      <c r="H319" s="17"/>
      <c r="I319" s="15"/>
      <c r="J319" s="15"/>
      <c r="K319" s="15"/>
      <c r="L319" s="12"/>
      <c r="M319" s="18"/>
      <c r="N319" s="19"/>
      <c r="O319" s="20"/>
      <c r="P319" s="15"/>
      <c r="Q319" s="63" t="str">
        <f t="shared" si="16"/>
        <v/>
      </c>
      <c r="R319" s="1" t="str">
        <f t="shared" si="12"/>
        <v/>
      </c>
      <c r="S319" s="1" t="str">
        <f t="shared" si="11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4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6"/>
        <v/>
      </c>
      <c r="R320" s="1" t="str">
        <f t="shared" si="12"/>
        <v/>
      </c>
      <c r="S320" s="1" t="str">
        <f t="shared" si="11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4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6"/>
        <v/>
      </c>
      <c r="R321" s="1" t="str">
        <f t="shared" si="12"/>
        <v/>
      </c>
      <c r="S321" s="1" t="str">
        <f t="shared" si="11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4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6"/>
        <v/>
      </c>
      <c r="R322" s="1" t="str">
        <f t="shared" si="12"/>
        <v/>
      </c>
      <c r="S322" s="1" t="str">
        <f t="shared" si="11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4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6"/>
        <v/>
      </c>
      <c r="R323" s="1" t="str">
        <f t="shared" si="12"/>
        <v/>
      </c>
      <c r="S323" s="1" t="str">
        <f t="shared" si="11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4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6"/>
        <v/>
      </c>
      <c r="R324" s="1" t="str">
        <f t="shared" si="12"/>
        <v/>
      </c>
      <c r="S324" s="1" t="str">
        <f t="shared" si="11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4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6"/>
        <v/>
      </c>
      <c r="R325" s="1" t="str">
        <f t="shared" si="12"/>
        <v/>
      </c>
      <c r="S325" s="1" t="str">
        <f t="shared" si="11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4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6"/>
        <v/>
      </c>
      <c r="R326" s="1" t="str">
        <f t="shared" si="12"/>
        <v/>
      </c>
      <c r="S326" s="1" t="str">
        <f t="shared" si="11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4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4" si="18">IF(P327="","",VLOOKUP(P327,$Z$7:$AA$68,2,FALSE))</f>
        <v/>
      </c>
      <c r="R327" s="1" t="str">
        <f t="shared" si="12"/>
        <v/>
      </c>
      <c r="S327" s="1" t="str">
        <f t="shared" si="11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4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8"/>
        <v/>
      </c>
      <c r="R328" s="1" t="str">
        <f t="shared" si="12"/>
        <v/>
      </c>
      <c r="S328" s="1" t="str">
        <f t="shared" si="11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4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8"/>
        <v/>
      </c>
      <c r="R329" s="1" t="str">
        <f t="shared" si="12"/>
        <v/>
      </c>
      <c r="S329" s="1" t="str">
        <f t="shared" si="11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4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8"/>
        <v/>
      </c>
      <c r="R330" s="1" t="str">
        <f t="shared" si="12"/>
        <v/>
      </c>
      <c r="S330" s="1" t="str">
        <f t="shared" si="11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4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 t="str">
        <f t="shared" si="18"/>
        <v/>
      </c>
      <c r="R331" s="1" t="str">
        <f t="shared" si="12"/>
        <v/>
      </c>
      <c r="S331" s="1" t="str">
        <f t="shared" si="11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4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 t="str">
        <f t="shared" si="18"/>
        <v/>
      </c>
      <c r="R332" s="1" t="str">
        <f t="shared" si="12"/>
        <v/>
      </c>
      <c r="S332" s="1" t="str">
        <f t="shared" si="11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4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 t="str">
        <f t="shared" si="18"/>
        <v/>
      </c>
      <c r="R333" s="1" t="str">
        <f t="shared" si="12"/>
        <v/>
      </c>
      <c r="S333" s="1" t="str">
        <f t="shared" si="11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4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 t="str">
        <f t="shared" si="18"/>
        <v/>
      </c>
      <c r="R334" s="1" t="str">
        <f t="shared" si="12"/>
        <v/>
      </c>
      <c r="S334" s="1" t="str">
        <f t="shared" si="11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4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2"/>
        <v/>
      </c>
      <c r="S335" s="1" t="str">
        <f t="shared" ref="S335:S385" si="19">""&amp;L338&amp;"  "&amp;M338&amp;"  "&amp;N338&amp;""</f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4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2"/>
        <v/>
      </c>
      <c r="S336" s="1" t="str">
        <f t="shared" si="19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4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2"/>
        <v/>
      </c>
      <c r="S337" s="1" t="str">
        <f t="shared" si="19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4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2"/>
        <v/>
      </c>
      <c r="S338" s="1" t="str">
        <f t="shared" si="19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4"/>
        <v/>
      </c>
      <c r="B339" s="5"/>
      <c r="C339" s="21"/>
      <c r="D339" s="21"/>
      <c r="E339" s="6"/>
      <c r="F339" s="7"/>
      <c r="G339" s="6"/>
      <c r="H339" s="6"/>
      <c r="I339" s="11"/>
      <c r="J339" s="11"/>
      <c r="K339" s="11"/>
      <c r="L339" s="12"/>
      <c r="M339" s="13"/>
      <c r="N339" s="14"/>
      <c r="O339" s="7"/>
      <c r="P339" s="11"/>
      <c r="Q339" s="63"/>
      <c r="R339" s="1" t="str">
        <f t="shared" si="12"/>
        <v/>
      </c>
      <c r="S339" s="1" t="str">
        <f t="shared" si="19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4"/>
        <v/>
      </c>
      <c r="B340" s="5"/>
      <c r="C340" s="21"/>
      <c r="D340" s="21"/>
      <c r="E340" s="6"/>
      <c r="F340" s="7"/>
      <c r="G340" s="6"/>
      <c r="H340" s="6"/>
      <c r="I340" s="11"/>
      <c r="J340" s="11"/>
      <c r="K340" s="11"/>
      <c r="L340" s="12"/>
      <c r="M340" s="13"/>
      <c r="N340" s="14"/>
      <c r="O340" s="7"/>
      <c r="P340" s="11"/>
      <c r="Q340" s="63"/>
      <c r="R340" s="1" t="str">
        <f t="shared" si="12"/>
        <v/>
      </c>
      <c r="S340" s="1" t="str">
        <f t="shared" si="19"/>
        <v xml:space="preserve">    </v>
      </c>
      <c r="T340" s="1" t="str">
        <f t="shared" si="17"/>
        <v xml:space="preserve">    </v>
      </c>
    </row>
    <row r="341" spans="1:20" ht="15" customHeight="1">
      <c r="A341" s="25" t="str">
        <f t="shared" si="14"/>
        <v/>
      </c>
      <c r="B341" s="5"/>
      <c r="C341" s="21"/>
      <c r="D341" s="21"/>
      <c r="E341" s="6"/>
      <c r="F341" s="7"/>
      <c r="G341" s="6"/>
      <c r="H341" s="6"/>
      <c r="I341" s="11"/>
      <c r="J341" s="11"/>
      <c r="K341" s="11"/>
      <c r="L341" s="12"/>
      <c r="M341" s="13"/>
      <c r="N341" s="14"/>
      <c r="O341" s="7"/>
      <c r="P341" s="11"/>
      <c r="Q341" s="63"/>
    </row>
    <row r="342" spans="1:20" ht="15" customHeight="1">
      <c r="A342" s="25" t="str">
        <f t="shared" si="14"/>
        <v/>
      </c>
      <c r="B342" s="5"/>
      <c r="C342" s="21"/>
      <c r="D342" s="21"/>
      <c r="E342" s="6"/>
      <c r="F342" s="7"/>
      <c r="G342" s="6"/>
      <c r="H342" s="6"/>
      <c r="I342" s="11"/>
      <c r="J342" s="11"/>
      <c r="K342" s="11"/>
      <c r="L342" s="12"/>
      <c r="M342" s="13"/>
      <c r="N342" s="14"/>
      <c r="O342" s="7"/>
      <c r="P342" s="11"/>
      <c r="Q342" s="63"/>
    </row>
    <row r="343" spans="1:20" ht="15" customHeight="1">
      <c r="A343" s="25" t="str">
        <f t="shared" si="14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4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  <c r="R344" s="1" t="str">
        <f t="shared" si="12"/>
        <v/>
      </c>
      <c r="S344" s="1" t="str">
        <f t="shared" si="19"/>
        <v xml:space="preserve">    </v>
      </c>
      <c r="T344" s="1" t="str">
        <f t="shared" si="17"/>
        <v xml:space="preserve">    </v>
      </c>
    </row>
    <row r="345" spans="1:20" ht="15" customHeight="1">
      <c r="A345" s="25" t="str">
        <f t="shared" si="14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4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4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4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4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4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4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4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4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4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4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4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4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4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4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4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si="14"/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4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</row>
    <row r="363" spans="1:20" ht="15" customHeight="1">
      <c r="A363" s="25" t="str">
        <f t="shared" si="14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ref="R363:R385" si="20">A366</f>
        <v/>
      </c>
      <c r="S363" s="1" t="str">
        <f t="shared" si="19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4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20"/>
        <v/>
      </c>
      <c r="S364" s="1" t="str">
        <f t="shared" si="19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ref="A365:A388" si="21">IF(OR(B365="",C365="",D365=""),"",TEXT(Q365,"000")&amp;B365&amp;TEXT(C365,"00")&amp;TEXT(D365,"00"))</f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20"/>
        <v/>
      </c>
      <c r="S365" s="1" t="str">
        <f t="shared" si="19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21"/>
        <v/>
      </c>
      <c r="B366" s="16"/>
      <c r="C366" s="22"/>
      <c r="D366" s="22"/>
      <c r="E366" s="6"/>
      <c r="F366" s="7"/>
      <c r="G366" s="17"/>
      <c r="H366" s="17"/>
      <c r="I366" s="15"/>
      <c r="J366" s="15"/>
      <c r="K366" s="15"/>
      <c r="L366" s="12"/>
      <c r="M366" s="18"/>
      <c r="N366" s="19"/>
      <c r="O366" s="20"/>
      <c r="P366" s="15"/>
      <c r="Q366" s="64"/>
      <c r="R366" s="1" t="str">
        <f t="shared" si="20"/>
        <v/>
      </c>
      <c r="S366" s="1" t="str">
        <f t="shared" si="19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21"/>
        <v/>
      </c>
      <c r="B367" s="16"/>
      <c r="C367" s="22"/>
      <c r="D367" s="22"/>
      <c r="E367" s="6"/>
      <c r="F367" s="7"/>
      <c r="G367" s="17"/>
      <c r="H367" s="17"/>
      <c r="I367" s="15"/>
      <c r="J367" s="15"/>
      <c r="K367" s="15"/>
      <c r="L367" s="12"/>
      <c r="M367" s="18"/>
      <c r="N367" s="19"/>
      <c r="O367" s="20"/>
      <c r="P367" s="15"/>
      <c r="Q367" s="64"/>
      <c r="R367" s="1" t="str">
        <f t="shared" si="20"/>
        <v/>
      </c>
      <c r="S367" s="1" t="str">
        <f t="shared" si="19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21"/>
        <v/>
      </c>
      <c r="B368" s="16"/>
      <c r="C368" s="22"/>
      <c r="D368" s="22"/>
      <c r="E368" s="6"/>
      <c r="F368" s="7"/>
      <c r="G368" s="17"/>
      <c r="H368" s="17"/>
      <c r="I368" s="15"/>
      <c r="J368" s="15"/>
      <c r="K368" s="15"/>
      <c r="L368" s="12"/>
      <c r="M368" s="18"/>
      <c r="N368" s="19"/>
      <c r="O368" s="20"/>
      <c r="P368" s="15"/>
      <c r="Q368" s="64"/>
      <c r="R368" s="1" t="str">
        <f t="shared" si="20"/>
        <v/>
      </c>
      <c r="S368" s="1" t="str">
        <f t="shared" si="19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21"/>
        <v/>
      </c>
      <c r="B369" s="16"/>
      <c r="C369" s="22"/>
      <c r="D369" s="22"/>
      <c r="E369" s="6"/>
      <c r="F369" s="7"/>
      <c r="G369" s="17"/>
      <c r="H369" s="17"/>
      <c r="I369" s="15"/>
      <c r="J369" s="15"/>
      <c r="K369" s="15"/>
      <c r="L369" s="12"/>
      <c r="M369" s="18"/>
      <c r="N369" s="19"/>
      <c r="O369" s="20"/>
      <c r="P369" s="15"/>
      <c r="Q369" s="64"/>
      <c r="R369" s="1" t="str">
        <f t="shared" si="20"/>
        <v/>
      </c>
      <c r="S369" s="1" t="str">
        <f t="shared" si="19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21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20"/>
        <v/>
      </c>
      <c r="S370" s="1" t="str">
        <f t="shared" si="19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21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20"/>
        <v/>
      </c>
      <c r="S371" s="1" t="str">
        <f t="shared" si="19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21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20"/>
        <v/>
      </c>
      <c r="S372" s="1" t="str">
        <f t="shared" si="19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21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si="20"/>
        <v/>
      </c>
      <c r="S373" s="1" t="str">
        <f t="shared" si="19"/>
        <v xml:space="preserve">    </v>
      </c>
      <c r="T373" s="1" t="str">
        <f t="shared" si="17"/>
        <v xml:space="preserve">    </v>
      </c>
    </row>
    <row r="374" spans="1:20" ht="15" customHeight="1">
      <c r="A374" s="25" t="str">
        <f t="shared" si="21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0"/>
        <v/>
      </c>
      <c r="S374" s="1" t="str">
        <f t="shared" si="19"/>
        <v xml:space="preserve">    </v>
      </c>
      <c r="T374" s="1" t="str">
        <f t="shared" si="17"/>
        <v xml:space="preserve">    </v>
      </c>
    </row>
    <row r="375" spans="1:20" ht="15" customHeight="1">
      <c r="A375" s="25" t="str">
        <f t="shared" si="21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0"/>
        <v/>
      </c>
      <c r="S375" s="1" t="str">
        <f t="shared" si="19"/>
        <v xml:space="preserve">    </v>
      </c>
      <c r="T375" s="1" t="str">
        <f t="shared" si="17"/>
        <v xml:space="preserve">    </v>
      </c>
    </row>
    <row r="376" spans="1:20" ht="15" customHeight="1">
      <c r="A376" s="25" t="str">
        <f t="shared" si="21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0"/>
        <v/>
      </c>
    </row>
    <row r="377" spans="1:20" ht="15" customHeight="1">
      <c r="A377" s="25" t="str">
        <f t="shared" si="21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0"/>
        <v/>
      </c>
      <c r="S377" s="1" t="str">
        <f t="shared" si="19"/>
        <v xml:space="preserve">    </v>
      </c>
      <c r="T377" s="1" t="str">
        <f t="shared" si="17"/>
        <v xml:space="preserve">    </v>
      </c>
    </row>
    <row r="378" spans="1:20" ht="15" customHeight="1">
      <c r="A378" s="25" t="str">
        <f t="shared" si="21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0"/>
        <v/>
      </c>
      <c r="S378" s="1" t="str">
        <f t="shared" si="19"/>
        <v xml:space="preserve">    </v>
      </c>
      <c r="T378" s="1" t="str">
        <f t="shared" si="17"/>
        <v xml:space="preserve">    </v>
      </c>
    </row>
    <row r="379" spans="1:20" ht="15" customHeight="1">
      <c r="A379" s="25" t="str">
        <f t="shared" si="21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0"/>
        <v/>
      </c>
      <c r="S379" s="1" t="str">
        <f t="shared" si="19"/>
        <v xml:space="preserve">    </v>
      </c>
      <c r="T379" s="1" t="str">
        <f t="shared" si="17"/>
        <v xml:space="preserve">    </v>
      </c>
    </row>
    <row r="380" spans="1:20" ht="15" customHeight="1">
      <c r="A380" s="25" t="str">
        <f t="shared" si="21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0"/>
        <v/>
      </c>
      <c r="S380" s="1" t="str">
        <f t="shared" si="19"/>
        <v xml:space="preserve">    </v>
      </c>
      <c r="T380" s="1" t="str">
        <f t="shared" si="17"/>
        <v xml:space="preserve">    </v>
      </c>
    </row>
    <row r="381" spans="1:20" ht="15" customHeight="1">
      <c r="A381" s="25" t="str">
        <f t="shared" si="21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0"/>
        <v/>
      </c>
      <c r="S381" s="1" t="str">
        <f t="shared" si="19"/>
        <v xml:space="preserve">    </v>
      </c>
      <c r="T381" s="1" t="str">
        <f t="shared" si="17"/>
        <v xml:space="preserve">    </v>
      </c>
    </row>
    <row r="382" spans="1:20" ht="15" customHeight="1">
      <c r="A382" s="25" t="str">
        <f t="shared" si="21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0"/>
        <v/>
      </c>
      <c r="S382" s="1" t="str">
        <f t="shared" si="19"/>
        <v xml:space="preserve">    </v>
      </c>
      <c r="T382" s="1" t="str">
        <f t="shared" si="17"/>
        <v xml:space="preserve">    </v>
      </c>
    </row>
    <row r="383" spans="1:20" ht="15" customHeight="1">
      <c r="A383" s="25" t="str">
        <f t="shared" si="21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0"/>
        <v/>
      </c>
      <c r="S383" s="1" t="str">
        <f t="shared" si="19"/>
        <v xml:space="preserve">    </v>
      </c>
      <c r="T383" s="1" t="str">
        <f t="shared" ref="T383:T385" si="22">S383</f>
        <v xml:space="preserve">    </v>
      </c>
    </row>
    <row r="384" spans="1:20" ht="15" customHeight="1">
      <c r="A384" s="25" t="str">
        <f t="shared" si="21"/>
        <v/>
      </c>
      <c r="B384" s="5"/>
      <c r="C384" s="21"/>
      <c r="D384" s="21"/>
      <c r="E384" s="6"/>
      <c r="F384" s="7"/>
      <c r="G384" s="6"/>
      <c r="H384" s="6"/>
      <c r="I384" s="11"/>
      <c r="J384" s="11"/>
      <c r="K384" s="11"/>
      <c r="L384" s="12"/>
      <c r="M384" s="13"/>
      <c r="N384" s="14"/>
      <c r="O384" s="7"/>
      <c r="P384" s="11"/>
      <c r="Q384" s="63"/>
      <c r="R384" s="1" t="str">
        <f t="shared" si="20"/>
        <v/>
      </c>
      <c r="S384" s="1" t="str">
        <f t="shared" si="19"/>
        <v xml:space="preserve">    </v>
      </c>
      <c r="T384" s="1" t="str">
        <f t="shared" si="22"/>
        <v xml:space="preserve">    </v>
      </c>
    </row>
    <row r="385" spans="1:20">
      <c r="A385" s="25" t="str">
        <f t="shared" si="21"/>
        <v/>
      </c>
      <c r="B385" s="5"/>
      <c r="C385" s="21"/>
      <c r="D385" s="21"/>
      <c r="E385" s="6"/>
      <c r="F385" s="7"/>
      <c r="G385" s="6"/>
      <c r="H385" s="6"/>
      <c r="I385" s="11"/>
      <c r="J385" s="11"/>
      <c r="K385" s="11"/>
      <c r="L385" s="12"/>
      <c r="M385" s="13"/>
      <c r="N385" s="14"/>
      <c r="O385" s="7"/>
      <c r="P385" s="11"/>
      <c r="Q385" s="63"/>
      <c r="R385" s="1" t="str">
        <f t="shared" si="20"/>
        <v/>
      </c>
      <c r="S385" s="1" t="str">
        <f t="shared" si="19"/>
        <v xml:space="preserve">    </v>
      </c>
      <c r="T385" s="1" t="str">
        <f t="shared" si="22"/>
        <v xml:space="preserve">    </v>
      </c>
    </row>
    <row r="386" spans="1:20">
      <c r="A386" s="25" t="str">
        <f t="shared" si="21"/>
        <v/>
      </c>
      <c r="B386" s="5"/>
      <c r="C386" s="21"/>
      <c r="D386" s="21"/>
      <c r="E386" s="6"/>
      <c r="F386" s="7"/>
      <c r="G386" s="6"/>
      <c r="H386" s="6"/>
      <c r="I386" s="11"/>
      <c r="J386" s="11"/>
      <c r="K386" s="11"/>
      <c r="L386" s="12"/>
      <c r="M386" s="13"/>
      <c r="N386" s="14"/>
      <c r="O386" s="7"/>
      <c r="P386" s="11"/>
      <c r="Q386" s="63"/>
    </row>
    <row r="387" spans="1:20">
      <c r="A387" s="25" t="str">
        <f t="shared" si="21"/>
        <v/>
      </c>
      <c r="B387" s="5"/>
      <c r="C387" s="21"/>
      <c r="D387" s="21"/>
      <c r="E387" s="6"/>
      <c r="F387" s="7"/>
      <c r="G387" s="6"/>
      <c r="H387" s="6"/>
      <c r="I387" s="11"/>
      <c r="J387" s="11"/>
      <c r="K387" s="11"/>
      <c r="L387" s="12"/>
      <c r="M387" s="13"/>
      <c r="N387" s="14"/>
      <c r="O387" s="7"/>
      <c r="P387" s="11"/>
      <c r="Q387" s="63"/>
    </row>
    <row r="388" spans="1:20">
      <c r="A388" s="25" t="str">
        <f t="shared" si="21"/>
        <v/>
      </c>
      <c r="B388" s="16"/>
      <c r="C388" s="22"/>
      <c r="D388" s="22"/>
      <c r="E388" s="6"/>
      <c r="F388" s="7"/>
      <c r="G388" s="17"/>
      <c r="H388" s="17"/>
      <c r="I388" s="15"/>
      <c r="J388" s="15"/>
      <c r="K388" s="15"/>
      <c r="L388" s="12"/>
      <c r="M388" s="18"/>
      <c r="N388" s="19"/>
      <c r="O388" s="20"/>
      <c r="P388" s="15"/>
      <c r="Q388" s="64"/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8">
    <cfRule type="duplicateValues" dxfId="11" priority="1"/>
  </conditionalFormatting>
  <dataValidations count="4">
    <dataValidation imeMode="off" allowBlank="1" showInputMessage="1" showErrorMessage="1" sqref="Q7:Q388 M7:N388 L118:L388" xr:uid="{00000000-0002-0000-0E00-000000000000}"/>
    <dataValidation imeMode="on" allowBlank="1" showInputMessage="1" showErrorMessage="1" sqref="P118:P388 O7:O388 G7:K388" xr:uid="{00000000-0002-0000-0E00-000001000000}"/>
    <dataValidation type="list" imeMode="off" allowBlank="1" showInputMessage="1" showErrorMessage="1" sqref="L7:L117" xr:uid="{00000000-0002-0000-0E00-000002000000}">
      <formula1>$U$7:$U$15</formula1>
    </dataValidation>
    <dataValidation type="list" imeMode="on" allowBlank="1" showInputMessage="1" showErrorMessage="1" sqref="P7:P117" xr:uid="{00000000-0002-0000-0E00-000003000000}">
      <formula1>$Z$7:$Z$69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1965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026D0101</v>
      </c>
      <c r="B7" s="5" t="s">
        <v>21</v>
      </c>
      <c r="C7" s="21">
        <v>1</v>
      </c>
      <c r="D7" s="21">
        <v>1</v>
      </c>
      <c r="E7" s="6" t="s">
        <v>2</v>
      </c>
      <c r="F7" s="7" t="s">
        <v>3</v>
      </c>
      <c r="G7" s="6" t="s">
        <v>5</v>
      </c>
      <c r="H7" s="6" t="s">
        <v>1689</v>
      </c>
      <c r="I7" s="6" t="s">
        <v>72</v>
      </c>
      <c r="J7" s="6" t="s">
        <v>67</v>
      </c>
      <c r="K7" s="6" t="s">
        <v>748</v>
      </c>
      <c r="L7" s="12" t="s">
        <v>6</v>
      </c>
      <c r="M7" s="13" t="s">
        <v>24</v>
      </c>
      <c r="N7" s="14">
        <v>120</v>
      </c>
      <c r="O7" s="7"/>
      <c r="P7" s="6" t="s">
        <v>1966</v>
      </c>
      <c r="Q7" s="63">
        <f t="shared" ref="Q7:Q70" si="1">IF(P7="","",VLOOKUP(P7,$Z$7:$AA$68,2,FALSE))</f>
        <v>26</v>
      </c>
      <c r="R7" s="1" t="str">
        <f>A7</f>
        <v>026D0101</v>
      </c>
      <c r="S7" s="1" t="str">
        <f>""&amp;L7&amp;"  "&amp;M7&amp;"  "&amp;N7&amp;""</f>
        <v>JWWA  G  120</v>
      </c>
      <c r="T7" s="1" t="str">
        <f>S7</f>
        <v>JWWA  G  120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026D0102</v>
      </c>
      <c r="B8" s="5" t="s">
        <v>21</v>
      </c>
      <c r="C8" s="21">
        <v>1</v>
      </c>
      <c r="D8" s="21">
        <v>2</v>
      </c>
      <c r="E8" s="6" t="s">
        <v>2</v>
      </c>
      <c r="F8" s="7" t="s">
        <v>3</v>
      </c>
      <c r="G8" s="6" t="s">
        <v>5</v>
      </c>
      <c r="H8" s="6" t="s">
        <v>1689</v>
      </c>
      <c r="I8" s="6" t="s">
        <v>72</v>
      </c>
      <c r="J8" s="6" t="s">
        <v>404</v>
      </c>
      <c r="K8" s="6" t="s">
        <v>748</v>
      </c>
      <c r="L8" s="12" t="s">
        <v>6</v>
      </c>
      <c r="M8" s="13" t="s">
        <v>24</v>
      </c>
      <c r="N8" s="14">
        <v>120</v>
      </c>
      <c r="O8" s="7"/>
      <c r="P8" s="6" t="s">
        <v>1966</v>
      </c>
      <c r="Q8" s="63">
        <f t="shared" si="1"/>
        <v>26</v>
      </c>
      <c r="R8" s="1" t="str">
        <f t="shared" ref="R8:R71" si="2">A8</f>
        <v>026D0102</v>
      </c>
      <c r="S8" s="1" t="str">
        <f t="shared" ref="S8:S71" si="3">""&amp;L8&amp;"  "&amp;M8&amp;"  "&amp;N8&amp;""</f>
        <v>JWWA  G  120</v>
      </c>
      <c r="T8" s="1" t="str">
        <f t="shared" ref="T8:T73" si="4">S8</f>
        <v>JWWA  G  120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026D0103</v>
      </c>
      <c r="B9" s="5" t="s">
        <v>21</v>
      </c>
      <c r="C9" s="21">
        <v>1</v>
      </c>
      <c r="D9" s="21">
        <v>3</v>
      </c>
      <c r="E9" s="6" t="s">
        <v>2</v>
      </c>
      <c r="F9" s="7" t="s">
        <v>3</v>
      </c>
      <c r="G9" s="6" t="s">
        <v>5</v>
      </c>
      <c r="H9" s="6" t="s">
        <v>1689</v>
      </c>
      <c r="I9" s="6" t="s">
        <v>369</v>
      </c>
      <c r="J9" s="6" t="s">
        <v>67</v>
      </c>
      <c r="K9" s="6" t="s">
        <v>748</v>
      </c>
      <c r="L9" s="12" t="s">
        <v>63</v>
      </c>
      <c r="M9" s="13" t="s">
        <v>24</v>
      </c>
      <c r="N9" s="14">
        <v>1049</v>
      </c>
      <c r="O9" s="7"/>
      <c r="P9" s="6" t="s">
        <v>1966</v>
      </c>
      <c r="Q9" s="63">
        <f t="shared" si="1"/>
        <v>26</v>
      </c>
      <c r="R9" s="1" t="str">
        <f t="shared" si="2"/>
        <v>026D0103</v>
      </c>
      <c r="S9" s="1" t="str">
        <f t="shared" si="3"/>
        <v>JDPA  G  1049</v>
      </c>
      <c r="T9" s="1" t="str">
        <f t="shared" si="4"/>
        <v>JDPA  G  1049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026D0104</v>
      </c>
      <c r="B10" s="5" t="s">
        <v>21</v>
      </c>
      <c r="C10" s="21">
        <v>1</v>
      </c>
      <c r="D10" s="21">
        <v>4</v>
      </c>
      <c r="E10" s="6" t="s">
        <v>2</v>
      </c>
      <c r="F10" s="7" t="s">
        <v>3</v>
      </c>
      <c r="G10" s="6" t="s">
        <v>5</v>
      </c>
      <c r="H10" s="6" t="s">
        <v>1689</v>
      </c>
      <c r="I10" s="6" t="s">
        <v>369</v>
      </c>
      <c r="J10" s="6" t="s">
        <v>404</v>
      </c>
      <c r="K10" s="6" t="s">
        <v>748</v>
      </c>
      <c r="L10" s="12" t="s">
        <v>63</v>
      </c>
      <c r="M10" s="13" t="s">
        <v>24</v>
      </c>
      <c r="N10" s="14">
        <v>1049</v>
      </c>
      <c r="O10" s="7"/>
      <c r="P10" s="6" t="s">
        <v>1966</v>
      </c>
      <c r="Q10" s="63">
        <f t="shared" si="1"/>
        <v>26</v>
      </c>
      <c r="R10" s="1" t="str">
        <f t="shared" si="2"/>
        <v>026D0104</v>
      </c>
      <c r="S10" s="1" t="str">
        <f t="shared" si="3"/>
        <v>JDPA  G  1049</v>
      </c>
      <c r="T10" s="1" t="str">
        <f t="shared" si="4"/>
        <v>JDPA  G  1049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026D0105</v>
      </c>
      <c r="B11" s="5" t="s">
        <v>21</v>
      </c>
      <c r="C11" s="21">
        <v>1</v>
      </c>
      <c r="D11" s="21">
        <v>5</v>
      </c>
      <c r="E11" s="6" t="s">
        <v>2</v>
      </c>
      <c r="F11" s="7" t="s">
        <v>3</v>
      </c>
      <c r="G11" s="6" t="s">
        <v>70</v>
      </c>
      <c r="H11" s="6" t="s">
        <v>1690</v>
      </c>
      <c r="I11" s="6" t="s">
        <v>71</v>
      </c>
      <c r="J11" s="6" t="s">
        <v>67</v>
      </c>
      <c r="K11" s="6" t="s">
        <v>560</v>
      </c>
      <c r="L11" s="12" t="s">
        <v>6</v>
      </c>
      <c r="M11" s="13" t="s">
        <v>24</v>
      </c>
      <c r="N11" s="14">
        <v>113</v>
      </c>
      <c r="O11" s="7"/>
      <c r="P11" s="6" t="s">
        <v>1966</v>
      </c>
      <c r="Q11" s="63">
        <f t="shared" si="1"/>
        <v>26</v>
      </c>
      <c r="R11" s="1" t="str">
        <f t="shared" si="2"/>
        <v>026D0105</v>
      </c>
      <c r="S11" s="1" t="str">
        <f t="shared" si="3"/>
        <v>JWWA  G  113</v>
      </c>
      <c r="T11" s="1" t="str">
        <f t="shared" si="4"/>
        <v>JWWA  G  113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026D0106</v>
      </c>
      <c r="B12" s="5" t="s">
        <v>21</v>
      </c>
      <c r="C12" s="21">
        <v>1</v>
      </c>
      <c r="D12" s="21">
        <v>6</v>
      </c>
      <c r="E12" s="6" t="s">
        <v>2</v>
      </c>
      <c r="F12" s="7" t="s">
        <v>3</v>
      </c>
      <c r="G12" s="6" t="s">
        <v>70</v>
      </c>
      <c r="H12" s="6" t="s">
        <v>1690</v>
      </c>
      <c r="I12" s="6" t="s">
        <v>71</v>
      </c>
      <c r="J12" s="6" t="s">
        <v>404</v>
      </c>
      <c r="K12" s="6" t="s">
        <v>560</v>
      </c>
      <c r="L12" s="12" t="s">
        <v>6</v>
      </c>
      <c r="M12" s="13" t="s">
        <v>24</v>
      </c>
      <c r="N12" s="14">
        <v>113</v>
      </c>
      <c r="O12" s="7"/>
      <c r="P12" s="6" t="s">
        <v>1966</v>
      </c>
      <c r="Q12" s="63">
        <f t="shared" si="1"/>
        <v>26</v>
      </c>
      <c r="R12" s="1" t="str">
        <f t="shared" si="2"/>
        <v>026D0106</v>
      </c>
      <c r="S12" s="1" t="str">
        <f t="shared" si="3"/>
        <v>JWWA  G  113</v>
      </c>
      <c r="T12" s="1" t="str">
        <f t="shared" si="4"/>
        <v>JWWA  G  113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026D0107</v>
      </c>
      <c r="B13" s="5" t="s">
        <v>21</v>
      </c>
      <c r="C13" s="21">
        <v>1</v>
      </c>
      <c r="D13" s="21">
        <v>7</v>
      </c>
      <c r="E13" s="6" t="s">
        <v>2</v>
      </c>
      <c r="F13" s="7" t="s">
        <v>3</v>
      </c>
      <c r="G13" s="6" t="s">
        <v>84</v>
      </c>
      <c r="H13" s="6" t="s">
        <v>1692</v>
      </c>
      <c r="I13" s="6" t="s">
        <v>85</v>
      </c>
      <c r="J13" s="6" t="s">
        <v>404</v>
      </c>
      <c r="K13" s="6" t="s">
        <v>748</v>
      </c>
      <c r="L13" s="12" t="s">
        <v>63</v>
      </c>
      <c r="M13" s="13" t="s">
        <v>24</v>
      </c>
      <c r="N13" s="14">
        <v>1052</v>
      </c>
      <c r="O13" s="7"/>
      <c r="P13" s="6" t="s">
        <v>1966</v>
      </c>
      <c r="Q13" s="63">
        <f t="shared" si="1"/>
        <v>26</v>
      </c>
      <c r="R13" s="1" t="str">
        <f t="shared" si="2"/>
        <v>026D0107</v>
      </c>
      <c r="S13" s="1" t="str">
        <f t="shared" si="3"/>
        <v>JDPA  G  1052</v>
      </c>
      <c r="T13" s="1" t="str">
        <f t="shared" si="4"/>
        <v>JDPA  G  1052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026D0108</v>
      </c>
      <c r="B14" s="5" t="s">
        <v>21</v>
      </c>
      <c r="C14" s="21">
        <v>1</v>
      </c>
      <c r="D14" s="21">
        <v>8</v>
      </c>
      <c r="E14" s="6" t="s">
        <v>2</v>
      </c>
      <c r="F14" s="7" t="s">
        <v>3</v>
      </c>
      <c r="G14" s="6" t="s">
        <v>77</v>
      </c>
      <c r="H14" s="6" t="s">
        <v>1694</v>
      </c>
      <c r="I14" s="6" t="s">
        <v>484</v>
      </c>
      <c r="J14" s="6" t="s">
        <v>67</v>
      </c>
      <c r="K14" s="6" t="s">
        <v>280</v>
      </c>
      <c r="L14" s="12" t="s">
        <v>6</v>
      </c>
      <c r="M14" s="13" t="s">
        <v>24</v>
      </c>
      <c r="N14" s="14">
        <v>113</v>
      </c>
      <c r="O14" s="7"/>
      <c r="P14" s="6" t="s">
        <v>1966</v>
      </c>
      <c r="Q14" s="63">
        <f t="shared" si="1"/>
        <v>26</v>
      </c>
      <c r="R14" s="1" t="str">
        <f t="shared" si="2"/>
        <v>026D0108</v>
      </c>
      <c r="S14" s="1" t="str">
        <f t="shared" si="3"/>
        <v>JWWA  G  113</v>
      </c>
      <c r="T14" s="1" t="str">
        <f t="shared" si="4"/>
        <v>JWWA  G  113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87" t="str">
        <f t="shared" si="0"/>
        <v>026D0109</v>
      </c>
      <c r="B15" s="5" t="s">
        <v>21</v>
      </c>
      <c r="C15" s="21">
        <v>1</v>
      </c>
      <c r="D15" s="21">
        <v>9</v>
      </c>
      <c r="E15" s="6" t="s">
        <v>2</v>
      </c>
      <c r="F15" s="7" t="s">
        <v>3</v>
      </c>
      <c r="G15" s="6" t="s">
        <v>77</v>
      </c>
      <c r="H15" s="6" t="s">
        <v>1694</v>
      </c>
      <c r="I15" s="6" t="s">
        <v>484</v>
      </c>
      <c r="J15" s="6" t="s">
        <v>404</v>
      </c>
      <c r="K15" s="6" t="s">
        <v>280</v>
      </c>
      <c r="L15" s="12" t="s">
        <v>6</v>
      </c>
      <c r="M15" s="13" t="s">
        <v>24</v>
      </c>
      <c r="N15" s="14">
        <v>113</v>
      </c>
      <c r="O15" s="7"/>
      <c r="P15" s="6" t="s">
        <v>1966</v>
      </c>
      <c r="Q15" s="63">
        <f t="shared" si="1"/>
        <v>26</v>
      </c>
      <c r="R15" s="1" t="str">
        <f t="shared" si="2"/>
        <v>026D0109</v>
      </c>
      <c r="S15" s="1" t="str">
        <f t="shared" si="3"/>
        <v>JWWA  G  113</v>
      </c>
      <c r="T15" s="1" t="str">
        <f t="shared" si="4"/>
        <v>JWWA  G  113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026D0201</v>
      </c>
      <c r="B17" s="5" t="s">
        <v>21</v>
      </c>
      <c r="C17" s="21">
        <v>2</v>
      </c>
      <c r="D17" s="21">
        <v>1</v>
      </c>
      <c r="E17" s="6" t="s">
        <v>2</v>
      </c>
      <c r="F17" s="7" t="s">
        <v>19</v>
      </c>
      <c r="G17" s="6" t="s">
        <v>401</v>
      </c>
      <c r="H17" s="6" t="s">
        <v>401</v>
      </c>
      <c r="I17" s="6" t="s">
        <v>403</v>
      </c>
      <c r="J17" s="6" t="s">
        <v>404</v>
      </c>
      <c r="K17" s="6"/>
      <c r="L17" s="12" t="s">
        <v>6</v>
      </c>
      <c r="M17" s="13" t="s">
        <v>24</v>
      </c>
      <c r="N17" s="14">
        <v>121</v>
      </c>
      <c r="O17" s="7"/>
      <c r="P17" s="6" t="s">
        <v>1966</v>
      </c>
      <c r="Q17" s="63">
        <f t="shared" si="1"/>
        <v>26</v>
      </c>
      <c r="R17" s="1" t="str">
        <f t="shared" si="2"/>
        <v>026D0201</v>
      </c>
      <c r="S17" s="1" t="str">
        <f t="shared" si="3"/>
        <v>JWWA  G  121</v>
      </c>
      <c r="T17" s="1" t="str">
        <f t="shared" si="4"/>
        <v>JWWA  G  121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026D0202</v>
      </c>
      <c r="B18" s="5" t="s">
        <v>21</v>
      </c>
      <c r="C18" s="21">
        <v>2</v>
      </c>
      <c r="D18" s="21">
        <v>2</v>
      </c>
      <c r="E18" s="6" t="s">
        <v>2</v>
      </c>
      <c r="F18" s="7" t="s">
        <v>19</v>
      </c>
      <c r="G18" s="6" t="s">
        <v>401</v>
      </c>
      <c r="H18" s="6" t="s">
        <v>401</v>
      </c>
      <c r="I18" s="6" t="s">
        <v>416</v>
      </c>
      <c r="J18" s="6" t="s">
        <v>404</v>
      </c>
      <c r="K18" s="6"/>
      <c r="L18" s="12" t="s">
        <v>63</v>
      </c>
      <c r="M18" s="13" t="s">
        <v>24</v>
      </c>
      <c r="N18" s="14">
        <v>1049</v>
      </c>
      <c r="O18" s="7"/>
      <c r="P18" s="6" t="s">
        <v>1966</v>
      </c>
      <c r="Q18" s="63">
        <f t="shared" si="1"/>
        <v>26</v>
      </c>
      <c r="R18" s="1" t="str">
        <f t="shared" si="2"/>
        <v>026D0202</v>
      </c>
      <c r="S18" s="1" t="str">
        <f t="shared" si="3"/>
        <v>JDPA  G  1049</v>
      </c>
      <c r="T18" s="1" t="str">
        <f t="shared" si="4"/>
        <v>JDPA  G  1049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026D0203</v>
      </c>
      <c r="B19" s="5" t="s">
        <v>21</v>
      </c>
      <c r="C19" s="21">
        <v>2</v>
      </c>
      <c r="D19" s="21">
        <v>3</v>
      </c>
      <c r="E19" s="6" t="s">
        <v>2</v>
      </c>
      <c r="F19" s="7" t="s">
        <v>19</v>
      </c>
      <c r="G19" s="6" t="s">
        <v>405</v>
      </c>
      <c r="H19" s="6" t="s">
        <v>405</v>
      </c>
      <c r="I19" s="6" t="s">
        <v>407</v>
      </c>
      <c r="J19" s="6" t="s">
        <v>404</v>
      </c>
      <c r="K19" s="6"/>
      <c r="L19" s="12" t="s">
        <v>6</v>
      </c>
      <c r="M19" s="13" t="s">
        <v>24</v>
      </c>
      <c r="N19" s="14">
        <v>121</v>
      </c>
      <c r="O19" s="7"/>
      <c r="P19" s="6" t="s">
        <v>1966</v>
      </c>
      <c r="Q19" s="63">
        <f t="shared" si="1"/>
        <v>26</v>
      </c>
      <c r="R19" s="1" t="str">
        <f t="shared" si="2"/>
        <v>026D0203</v>
      </c>
      <c r="S19" s="1" t="str">
        <f t="shared" si="3"/>
        <v>JWWA  G  121</v>
      </c>
      <c r="T19" s="1" t="str">
        <f t="shared" si="4"/>
        <v>JWWA  G  121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026D0204</v>
      </c>
      <c r="B20" s="5" t="s">
        <v>21</v>
      </c>
      <c r="C20" s="21">
        <v>2</v>
      </c>
      <c r="D20" s="21">
        <v>4</v>
      </c>
      <c r="E20" s="6" t="s">
        <v>2</v>
      </c>
      <c r="F20" s="7" t="s">
        <v>19</v>
      </c>
      <c r="G20" s="6" t="s">
        <v>405</v>
      </c>
      <c r="H20" s="6" t="s">
        <v>405</v>
      </c>
      <c r="I20" s="6" t="s">
        <v>417</v>
      </c>
      <c r="J20" s="6" t="s">
        <v>404</v>
      </c>
      <c r="K20" s="6"/>
      <c r="L20" s="12" t="s">
        <v>63</v>
      </c>
      <c r="M20" s="13" t="s">
        <v>24</v>
      </c>
      <c r="N20" s="14">
        <v>1049</v>
      </c>
      <c r="O20" s="7"/>
      <c r="P20" s="6" t="s">
        <v>1966</v>
      </c>
      <c r="Q20" s="63">
        <f t="shared" si="1"/>
        <v>26</v>
      </c>
      <c r="R20" s="1" t="str">
        <f t="shared" si="2"/>
        <v>026D0204</v>
      </c>
      <c r="S20" s="1" t="str">
        <f t="shared" si="3"/>
        <v>JDPA  G  1049</v>
      </c>
      <c r="T20" s="1" t="str">
        <f t="shared" si="4"/>
        <v>JDPA  G  1049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026D0205</v>
      </c>
      <c r="B21" s="5" t="s">
        <v>21</v>
      </c>
      <c r="C21" s="21">
        <v>2</v>
      </c>
      <c r="D21" s="21">
        <v>5</v>
      </c>
      <c r="E21" s="6" t="s">
        <v>2</v>
      </c>
      <c r="F21" s="7" t="s">
        <v>19</v>
      </c>
      <c r="G21" s="6" t="s">
        <v>408</v>
      </c>
      <c r="H21" s="6" t="s">
        <v>408</v>
      </c>
      <c r="I21" s="6" t="s">
        <v>407</v>
      </c>
      <c r="J21" s="6" t="s">
        <v>404</v>
      </c>
      <c r="K21" s="6"/>
      <c r="L21" s="12" t="s">
        <v>6</v>
      </c>
      <c r="M21" s="13" t="s">
        <v>24</v>
      </c>
      <c r="N21" s="14">
        <v>121</v>
      </c>
      <c r="O21" s="7"/>
      <c r="P21" s="6" t="s">
        <v>1966</v>
      </c>
      <c r="Q21" s="63">
        <f t="shared" si="1"/>
        <v>26</v>
      </c>
      <c r="R21" s="1" t="str">
        <f t="shared" si="2"/>
        <v>026D0205</v>
      </c>
      <c r="S21" s="1" t="str">
        <f t="shared" si="3"/>
        <v>JWWA  G  121</v>
      </c>
      <c r="T21" s="1" t="str">
        <f t="shared" si="4"/>
        <v>JWWA  G  121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026D0206</v>
      </c>
      <c r="B22" s="5" t="s">
        <v>21</v>
      </c>
      <c r="C22" s="21">
        <v>2</v>
      </c>
      <c r="D22" s="21">
        <v>6</v>
      </c>
      <c r="E22" s="6" t="s">
        <v>2</v>
      </c>
      <c r="F22" s="7" t="s">
        <v>19</v>
      </c>
      <c r="G22" s="6" t="s">
        <v>408</v>
      </c>
      <c r="H22" s="6" t="s">
        <v>408</v>
      </c>
      <c r="I22" s="6" t="s">
        <v>417</v>
      </c>
      <c r="J22" s="6" t="s">
        <v>404</v>
      </c>
      <c r="K22" s="6"/>
      <c r="L22" s="12" t="s">
        <v>63</v>
      </c>
      <c r="M22" s="13" t="s">
        <v>24</v>
      </c>
      <c r="N22" s="14">
        <v>1049</v>
      </c>
      <c r="O22" s="7"/>
      <c r="P22" s="6" t="s">
        <v>1966</v>
      </c>
      <c r="Q22" s="63">
        <f t="shared" si="1"/>
        <v>26</v>
      </c>
      <c r="R22" s="1" t="str">
        <f t="shared" si="2"/>
        <v>026D0206</v>
      </c>
      <c r="S22" s="1" t="str">
        <f t="shared" si="3"/>
        <v>JDPA  G  1049</v>
      </c>
      <c r="T22" s="1" t="str">
        <f t="shared" si="4"/>
        <v>JDPA  G  1049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026D0207</v>
      </c>
      <c r="B23" s="5" t="s">
        <v>21</v>
      </c>
      <c r="C23" s="21">
        <v>2</v>
      </c>
      <c r="D23" s="21">
        <v>7</v>
      </c>
      <c r="E23" s="6" t="s">
        <v>2</v>
      </c>
      <c r="F23" s="7" t="s">
        <v>19</v>
      </c>
      <c r="G23" s="6" t="s">
        <v>410</v>
      </c>
      <c r="H23" s="6" t="s">
        <v>532</v>
      </c>
      <c r="I23" s="6" t="s">
        <v>72</v>
      </c>
      <c r="J23" s="6" t="s">
        <v>404</v>
      </c>
      <c r="K23" s="6"/>
      <c r="L23" s="12" t="s">
        <v>6</v>
      </c>
      <c r="M23" s="13" t="s">
        <v>24</v>
      </c>
      <c r="N23" s="14">
        <v>121</v>
      </c>
      <c r="O23" s="7"/>
      <c r="P23" s="6" t="s">
        <v>1966</v>
      </c>
      <c r="Q23" s="63">
        <f t="shared" si="1"/>
        <v>26</v>
      </c>
      <c r="R23" s="1" t="str">
        <f t="shared" si="2"/>
        <v>026D0207</v>
      </c>
      <c r="S23" s="1" t="str">
        <f t="shared" si="3"/>
        <v>JWWA  G  121</v>
      </c>
      <c r="T23" s="1" t="str">
        <f t="shared" si="4"/>
        <v>JWWA  G  121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026D0208</v>
      </c>
      <c r="B24" s="5" t="s">
        <v>21</v>
      </c>
      <c r="C24" s="21">
        <v>2</v>
      </c>
      <c r="D24" s="21">
        <v>8</v>
      </c>
      <c r="E24" s="6" t="s">
        <v>2</v>
      </c>
      <c r="F24" s="7" t="s">
        <v>19</v>
      </c>
      <c r="G24" s="6" t="s">
        <v>410</v>
      </c>
      <c r="H24" s="6" t="s">
        <v>532</v>
      </c>
      <c r="I24" s="6" t="s">
        <v>369</v>
      </c>
      <c r="J24" s="6" t="s">
        <v>404</v>
      </c>
      <c r="K24" s="6"/>
      <c r="L24" s="12" t="s">
        <v>63</v>
      </c>
      <c r="M24" s="13" t="s">
        <v>24</v>
      </c>
      <c r="N24" s="14">
        <v>1049</v>
      </c>
      <c r="O24" s="7"/>
      <c r="P24" s="6" t="s">
        <v>1966</v>
      </c>
      <c r="Q24" s="63">
        <f t="shared" si="1"/>
        <v>26</v>
      </c>
      <c r="R24" s="1" t="str">
        <f t="shared" si="2"/>
        <v>026D0208</v>
      </c>
      <c r="S24" s="1" t="str">
        <f t="shared" si="3"/>
        <v>JDPA  G  1049</v>
      </c>
      <c r="T24" s="1" t="str">
        <f t="shared" si="4"/>
        <v>JDPA  G  1049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026D0209</v>
      </c>
      <c r="B25" s="5" t="s">
        <v>21</v>
      </c>
      <c r="C25" s="21">
        <v>2</v>
      </c>
      <c r="D25" s="21">
        <v>9</v>
      </c>
      <c r="E25" s="6" t="s">
        <v>2</v>
      </c>
      <c r="F25" s="7" t="s">
        <v>19</v>
      </c>
      <c r="G25" s="6" t="s">
        <v>412</v>
      </c>
      <c r="H25" s="6" t="s">
        <v>533</v>
      </c>
      <c r="I25" s="6" t="s">
        <v>72</v>
      </c>
      <c r="J25" s="6" t="s">
        <v>404</v>
      </c>
      <c r="K25" s="6"/>
      <c r="L25" s="12" t="s">
        <v>6</v>
      </c>
      <c r="M25" s="13" t="s">
        <v>24</v>
      </c>
      <c r="N25" s="14">
        <v>121</v>
      </c>
      <c r="O25" s="7"/>
      <c r="P25" s="6" t="s">
        <v>1966</v>
      </c>
      <c r="Q25" s="63">
        <f t="shared" si="1"/>
        <v>26</v>
      </c>
      <c r="R25" s="1" t="str">
        <f t="shared" si="2"/>
        <v>026D0209</v>
      </c>
      <c r="S25" s="1" t="str">
        <f t="shared" si="3"/>
        <v>JWWA  G  121</v>
      </c>
      <c r="T25" s="1" t="str">
        <f t="shared" si="4"/>
        <v>JWWA  G  121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026D0210</v>
      </c>
      <c r="B26" s="5" t="s">
        <v>21</v>
      </c>
      <c r="C26" s="21">
        <v>2</v>
      </c>
      <c r="D26" s="21">
        <v>10</v>
      </c>
      <c r="E26" s="6" t="s">
        <v>2</v>
      </c>
      <c r="F26" s="7" t="s">
        <v>19</v>
      </c>
      <c r="G26" s="6" t="s">
        <v>412</v>
      </c>
      <c r="H26" s="6" t="s">
        <v>533</v>
      </c>
      <c r="I26" s="6" t="s">
        <v>369</v>
      </c>
      <c r="J26" s="6" t="s">
        <v>404</v>
      </c>
      <c r="K26" s="6"/>
      <c r="L26" s="12" t="s">
        <v>63</v>
      </c>
      <c r="M26" s="13" t="s">
        <v>24</v>
      </c>
      <c r="N26" s="14">
        <v>1049</v>
      </c>
      <c r="O26" s="7"/>
      <c r="P26" s="6" t="s">
        <v>1966</v>
      </c>
      <c r="Q26" s="63">
        <f t="shared" si="1"/>
        <v>26</v>
      </c>
      <c r="R26" s="1" t="str">
        <f t="shared" si="2"/>
        <v>026D0210</v>
      </c>
      <c r="S26" s="1" t="str">
        <f t="shared" si="3"/>
        <v>JDPA  G  1049</v>
      </c>
      <c r="T26" s="1" t="str">
        <f t="shared" si="4"/>
        <v>JDPA  G  1049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026D0211</v>
      </c>
      <c r="B27" s="5" t="s">
        <v>21</v>
      </c>
      <c r="C27" s="21">
        <v>2</v>
      </c>
      <c r="D27" s="21">
        <v>11</v>
      </c>
      <c r="E27" s="6" t="s">
        <v>2</v>
      </c>
      <c r="F27" s="7" t="s">
        <v>19</v>
      </c>
      <c r="G27" s="6" t="s">
        <v>414</v>
      </c>
      <c r="H27" s="6" t="s">
        <v>1969</v>
      </c>
      <c r="I27" s="6" t="s">
        <v>72</v>
      </c>
      <c r="J27" s="6" t="s">
        <v>404</v>
      </c>
      <c r="K27" s="6"/>
      <c r="L27" s="12" t="s">
        <v>6</v>
      </c>
      <c r="M27" s="13" t="s">
        <v>24</v>
      </c>
      <c r="N27" s="14">
        <v>121</v>
      </c>
      <c r="O27" s="7"/>
      <c r="P27" s="6" t="s">
        <v>1966</v>
      </c>
      <c r="Q27" s="63">
        <f t="shared" si="1"/>
        <v>26</v>
      </c>
      <c r="R27" s="1" t="str">
        <f t="shared" si="2"/>
        <v>026D0211</v>
      </c>
      <c r="S27" s="1" t="str">
        <f t="shared" si="3"/>
        <v>JWWA  G  121</v>
      </c>
      <c r="T27" s="1" t="str">
        <f t="shared" si="4"/>
        <v>JWWA  G  121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026D0212</v>
      </c>
      <c r="B28" s="5" t="s">
        <v>21</v>
      </c>
      <c r="C28" s="21">
        <v>2</v>
      </c>
      <c r="D28" s="21">
        <v>12</v>
      </c>
      <c r="E28" s="6" t="s">
        <v>2</v>
      </c>
      <c r="F28" s="7" t="s">
        <v>19</v>
      </c>
      <c r="G28" s="6" t="s">
        <v>414</v>
      </c>
      <c r="H28" s="6" t="s">
        <v>1969</v>
      </c>
      <c r="I28" s="6" t="s">
        <v>369</v>
      </c>
      <c r="J28" s="6" t="s">
        <v>404</v>
      </c>
      <c r="K28" s="6"/>
      <c r="L28" s="12" t="s">
        <v>63</v>
      </c>
      <c r="M28" s="13" t="s">
        <v>24</v>
      </c>
      <c r="N28" s="14">
        <v>1049</v>
      </c>
      <c r="O28" s="7"/>
      <c r="P28" s="6" t="s">
        <v>1966</v>
      </c>
      <c r="Q28" s="63">
        <f t="shared" si="1"/>
        <v>26</v>
      </c>
      <c r="R28" s="1" t="str">
        <f t="shared" si="2"/>
        <v>026D0212</v>
      </c>
      <c r="S28" s="1" t="str">
        <f t="shared" si="3"/>
        <v>JDPA  G  1049</v>
      </c>
      <c r="T28" s="1" t="str">
        <f t="shared" si="4"/>
        <v>JDPA  G  1049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026D0213</v>
      </c>
      <c r="B29" s="5" t="s">
        <v>21</v>
      </c>
      <c r="C29" s="21">
        <v>2</v>
      </c>
      <c r="D29" s="21">
        <v>13</v>
      </c>
      <c r="E29" s="6" t="s">
        <v>2</v>
      </c>
      <c r="F29" s="7" t="s">
        <v>19</v>
      </c>
      <c r="G29" s="6" t="s">
        <v>535</v>
      </c>
      <c r="H29" s="6" t="s">
        <v>1970</v>
      </c>
      <c r="I29" s="6" t="s">
        <v>72</v>
      </c>
      <c r="J29" s="6" t="s">
        <v>404</v>
      </c>
      <c r="K29" s="6"/>
      <c r="L29" s="12" t="s">
        <v>6</v>
      </c>
      <c r="M29" s="13" t="s">
        <v>24</v>
      </c>
      <c r="N29" s="14">
        <v>121</v>
      </c>
      <c r="O29" s="7"/>
      <c r="P29" s="6" t="s">
        <v>1966</v>
      </c>
      <c r="Q29" s="63">
        <f t="shared" si="1"/>
        <v>26</v>
      </c>
      <c r="R29" s="1" t="str">
        <f t="shared" si="2"/>
        <v>026D0213</v>
      </c>
      <c r="S29" s="1" t="str">
        <f t="shared" si="3"/>
        <v>JWWA  G  121</v>
      </c>
      <c r="T29" s="1" t="str">
        <f t="shared" si="4"/>
        <v>JWWA  G  121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026D0214</v>
      </c>
      <c r="B30" s="5" t="s">
        <v>21</v>
      </c>
      <c r="C30" s="21">
        <v>2</v>
      </c>
      <c r="D30" s="21">
        <v>14</v>
      </c>
      <c r="E30" s="6" t="s">
        <v>2</v>
      </c>
      <c r="F30" s="7" t="s">
        <v>19</v>
      </c>
      <c r="G30" s="6" t="s">
        <v>535</v>
      </c>
      <c r="H30" s="6" t="s">
        <v>1970</v>
      </c>
      <c r="I30" s="6" t="s">
        <v>369</v>
      </c>
      <c r="J30" s="6" t="s">
        <v>404</v>
      </c>
      <c r="K30" s="6"/>
      <c r="L30" s="12" t="s">
        <v>63</v>
      </c>
      <c r="M30" s="13" t="s">
        <v>24</v>
      </c>
      <c r="N30" s="14">
        <v>1049</v>
      </c>
      <c r="O30" s="7"/>
      <c r="P30" s="6" t="s">
        <v>1966</v>
      </c>
      <c r="Q30" s="63">
        <f t="shared" si="1"/>
        <v>26</v>
      </c>
      <c r="R30" s="1" t="str">
        <f t="shared" si="2"/>
        <v>026D0214</v>
      </c>
      <c r="S30" s="1" t="str">
        <f t="shared" si="3"/>
        <v>JDPA  G  1049</v>
      </c>
      <c r="T30" s="1" t="str">
        <f t="shared" si="4"/>
        <v>JDPA  G  1049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026D0215</v>
      </c>
      <c r="B31" s="5" t="s">
        <v>21</v>
      </c>
      <c r="C31" s="21">
        <v>2</v>
      </c>
      <c r="D31" s="21">
        <v>15</v>
      </c>
      <c r="E31" s="6" t="s">
        <v>2</v>
      </c>
      <c r="F31" s="7" t="s">
        <v>19</v>
      </c>
      <c r="G31" s="6" t="s">
        <v>419</v>
      </c>
      <c r="H31" s="6" t="s">
        <v>1971</v>
      </c>
      <c r="I31" s="6" t="s">
        <v>72</v>
      </c>
      <c r="J31" s="6" t="s">
        <v>404</v>
      </c>
      <c r="K31" s="6"/>
      <c r="L31" s="12" t="s">
        <v>6</v>
      </c>
      <c r="M31" s="13" t="s">
        <v>24</v>
      </c>
      <c r="N31" s="14">
        <v>121</v>
      </c>
      <c r="O31" s="7"/>
      <c r="P31" s="6" t="s">
        <v>1966</v>
      </c>
      <c r="Q31" s="63">
        <f t="shared" si="1"/>
        <v>26</v>
      </c>
      <c r="R31" s="1" t="str">
        <f t="shared" si="2"/>
        <v>026D0215</v>
      </c>
      <c r="S31" s="1" t="str">
        <f t="shared" si="3"/>
        <v>JWWA  G  121</v>
      </c>
      <c r="T31" s="1" t="str">
        <f t="shared" si="4"/>
        <v>JWWA  G  121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026D0216</v>
      </c>
      <c r="B32" s="5" t="s">
        <v>21</v>
      </c>
      <c r="C32" s="21">
        <v>2</v>
      </c>
      <c r="D32" s="21">
        <v>16</v>
      </c>
      <c r="E32" s="6" t="s">
        <v>2</v>
      </c>
      <c r="F32" s="7" t="s">
        <v>19</v>
      </c>
      <c r="G32" s="6" t="s">
        <v>419</v>
      </c>
      <c r="H32" s="6" t="s">
        <v>1971</v>
      </c>
      <c r="I32" s="6" t="s">
        <v>369</v>
      </c>
      <c r="J32" s="6" t="s">
        <v>404</v>
      </c>
      <c r="K32" s="6"/>
      <c r="L32" s="12" t="s">
        <v>63</v>
      </c>
      <c r="M32" s="13" t="s">
        <v>24</v>
      </c>
      <c r="N32" s="14">
        <v>1049</v>
      </c>
      <c r="O32" s="7"/>
      <c r="P32" s="6" t="s">
        <v>1966</v>
      </c>
      <c r="Q32" s="63">
        <f t="shared" si="1"/>
        <v>26</v>
      </c>
      <c r="R32" s="1" t="str">
        <f t="shared" si="2"/>
        <v>026D0216</v>
      </c>
      <c r="S32" s="1" t="str">
        <f t="shared" si="3"/>
        <v>JDPA  G  1049</v>
      </c>
      <c r="T32" s="1" t="str">
        <f t="shared" si="4"/>
        <v>JDPA  G  1049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026D0217</v>
      </c>
      <c r="B33" s="5" t="s">
        <v>21</v>
      </c>
      <c r="C33" s="21">
        <v>2</v>
      </c>
      <c r="D33" s="21">
        <v>17</v>
      </c>
      <c r="E33" s="6" t="s">
        <v>2</v>
      </c>
      <c r="F33" s="7" t="s">
        <v>19</v>
      </c>
      <c r="G33" s="6" t="s">
        <v>421</v>
      </c>
      <c r="H33" s="6" t="s">
        <v>1972</v>
      </c>
      <c r="I33" s="6" t="s">
        <v>72</v>
      </c>
      <c r="J33" s="6" t="s">
        <v>404</v>
      </c>
      <c r="K33" s="6"/>
      <c r="L33" s="12" t="s">
        <v>6</v>
      </c>
      <c r="M33" s="13" t="s">
        <v>24</v>
      </c>
      <c r="N33" s="14">
        <v>121</v>
      </c>
      <c r="O33" s="7"/>
      <c r="P33" s="6" t="s">
        <v>1966</v>
      </c>
      <c r="Q33" s="63">
        <f t="shared" si="1"/>
        <v>26</v>
      </c>
      <c r="R33" s="1" t="str">
        <f t="shared" si="2"/>
        <v>026D0217</v>
      </c>
      <c r="S33" s="1" t="str">
        <f t="shared" si="3"/>
        <v>JWWA  G  121</v>
      </c>
      <c r="T33" s="1" t="str">
        <f t="shared" si="4"/>
        <v>JWWA  G  121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026D0218</v>
      </c>
      <c r="B34" s="5" t="s">
        <v>21</v>
      </c>
      <c r="C34" s="21">
        <v>2</v>
      </c>
      <c r="D34" s="21">
        <v>18</v>
      </c>
      <c r="E34" s="6" t="s">
        <v>2</v>
      </c>
      <c r="F34" s="7" t="s">
        <v>19</v>
      </c>
      <c r="G34" s="6" t="s">
        <v>421</v>
      </c>
      <c r="H34" s="6" t="s">
        <v>1972</v>
      </c>
      <c r="I34" s="6" t="s">
        <v>369</v>
      </c>
      <c r="J34" s="6" t="s">
        <v>404</v>
      </c>
      <c r="K34" s="6"/>
      <c r="L34" s="12" t="s">
        <v>63</v>
      </c>
      <c r="M34" s="13" t="s">
        <v>24</v>
      </c>
      <c r="N34" s="14">
        <v>1049</v>
      </c>
      <c r="O34" s="7"/>
      <c r="P34" s="6" t="s">
        <v>1966</v>
      </c>
      <c r="Q34" s="63">
        <f t="shared" si="1"/>
        <v>26</v>
      </c>
      <c r="R34" s="1" t="str">
        <f t="shared" si="2"/>
        <v>026D0218</v>
      </c>
      <c r="S34" s="1" t="str">
        <f t="shared" si="3"/>
        <v>JDPA  G  1049</v>
      </c>
      <c r="T34" s="1" t="str">
        <f t="shared" si="4"/>
        <v>JDPA  G  1049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026D0219</v>
      </c>
      <c r="B35" s="5" t="s">
        <v>21</v>
      </c>
      <c r="C35" s="21">
        <v>2</v>
      </c>
      <c r="D35" s="21">
        <v>19</v>
      </c>
      <c r="E35" s="6" t="s">
        <v>2</v>
      </c>
      <c r="F35" s="7" t="s">
        <v>19</v>
      </c>
      <c r="G35" s="6" t="s">
        <v>423</v>
      </c>
      <c r="H35" s="6" t="s">
        <v>1973</v>
      </c>
      <c r="I35" s="6" t="s">
        <v>72</v>
      </c>
      <c r="J35" s="6" t="s">
        <v>404</v>
      </c>
      <c r="K35" s="6"/>
      <c r="L35" s="12" t="s">
        <v>6</v>
      </c>
      <c r="M35" s="13" t="s">
        <v>24</v>
      </c>
      <c r="N35" s="14">
        <v>121</v>
      </c>
      <c r="O35" s="7"/>
      <c r="P35" s="6" t="s">
        <v>1966</v>
      </c>
      <c r="Q35" s="63">
        <f t="shared" si="1"/>
        <v>26</v>
      </c>
      <c r="R35" s="1" t="str">
        <f t="shared" si="2"/>
        <v>026D0219</v>
      </c>
      <c r="S35" s="1" t="str">
        <f t="shared" si="3"/>
        <v>JWWA  G  121</v>
      </c>
      <c r="T35" s="1" t="str">
        <f t="shared" si="4"/>
        <v>JWWA  G  121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026D0220</v>
      </c>
      <c r="B36" s="5" t="s">
        <v>21</v>
      </c>
      <c r="C36" s="21">
        <v>2</v>
      </c>
      <c r="D36" s="21">
        <v>20</v>
      </c>
      <c r="E36" s="6" t="s">
        <v>2</v>
      </c>
      <c r="F36" s="7" t="s">
        <v>19</v>
      </c>
      <c r="G36" s="6" t="s">
        <v>423</v>
      </c>
      <c r="H36" s="6" t="s">
        <v>1973</v>
      </c>
      <c r="I36" s="6" t="s">
        <v>369</v>
      </c>
      <c r="J36" s="6" t="s">
        <v>404</v>
      </c>
      <c r="K36" s="6"/>
      <c r="L36" s="12" t="s">
        <v>63</v>
      </c>
      <c r="M36" s="13" t="s">
        <v>24</v>
      </c>
      <c r="N36" s="14">
        <v>1049</v>
      </c>
      <c r="O36" s="7"/>
      <c r="P36" s="6" t="s">
        <v>1966</v>
      </c>
      <c r="Q36" s="63">
        <f t="shared" si="1"/>
        <v>26</v>
      </c>
      <c r="R36" s="1" t="str">
        <f t="shared" si="2"/>
        <v>026D0220</v>
      </c>
      <c r="S36" s="1" t="str">
        <f t="shared" si="3"/>
        <v>JDPA  G  1049</v>
      </c>
      <c r="T36" s="1" t="str">
        <f t="shared" si="4"/>
        <v>JDPA  G  1049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026D0221</v>
      </c>
      <c r="B37" s="5" t="s">
        <v>21</v>
      </c>
      <c r="C37" s="21">
        <v>2</v>
      </c>
      <c r="D37" s="21">
        <v>21</v>
      </c>
      <c r="E37" s="6" t="s">
        <v>2</v>
      </c>
      <c r="F37" s="7" t="s">
        <v>19</v>
      </c>
      <c r="G37" s="6" t="s">
        <v>737</v>
      </c>
      <c r="H37" s="6" t="s">
        <v>425</v>
      </c>
      <c r="I37" s="6" t="s">
        <v>427</v>
      </c>
      <c r="J37" s="6" t="s">
        <v>404</v>
      </c>
      <c r="K37" s="6" t="s">
        <v>431</v>
      </c>
      <c r="L37" s="12" t="s">
        <v>6</v>
      </c>
      <c r="M37" s="13" t="s">
        <v>24</v>
      </c>
      <c r="N37" s="14">
        <v>121</v>
      </c>
      <c r="O37" s="7"/>
      <c r="P37" s="6" t="s">
        <v>1966</v>
      </c>
      <c r="Q37" s="63">
        <f t="shared" si="1"/>
        <v>26</v>
      </c>
      <c r="R37" s="1" t="str">
        <f t="shared" si="2"/>
        <v>026D0221</v>
      </c>
      <c r="S37" s="1" t="str">
        <f t="shared" si="3"/>
        <v>JWWA  G  121</v>
      </c>
      <c r="T37" s="1" t="str">
        <f t="shared" si="4"/>
        <v>JWWA  G  121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026D0222</v>
      </c>
      <c r="B38" s="5" t="s">
        <v>21</v>
      </c>
      <c r="C38" s="21">
        <v>2</v>
      </c>
      <c r="D38" s="21">
        <v>22</v>
      </c>
      <c r="E38" s="6" t="s">
        <v>2</v>
      </c>
      <c r="F38" s="7" t="s">
        <v>19</v>
      </c>
      <c r="G38" s="6" t="s">
        <v>737</v>
      </c>
      <c r="H38" s="6" t="s">
        <v>425</v>
      </c>
      <c r="I38" s="6" t="s">
        <v>428</v>
      </c>
      <c r="J38" s="6" t="s">
        <v>404</v>
      </c>
      <c r="K38" s="6" t="s">
        <v>431</v>
      </c>
      <c r="L38" s="12" t="s">
        <v>63</v>
      </c>
      <c r="M38" s="13" t="s">
        <v>24</v>
      </c>
      <c r="N38" s="14">
        <v>1049</v>
      </c>
      <c r="O38" s="7"/>
      <c r="P38" s="6" t="s">
        <v>1966</v>
      </c>
      <c r="Q38" s="63">
        <f t="shared" si="1"/>
        <v>26</v>
      </c>
      <c r="R38" s="1" t="str">
        <f t="shared" si="2"/>
        <v>026D0222</v>
      </c>
      <c r="S38" s="1" t="str">
        <f t="shared" si="3"/>
        <v>JDPA  G  1049</v>
      </c>
      <c r="T38" s="1" t="str">
        <f t="shared" si="4"/>
        <v>JDPA  G  1049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026D0223</v>
      </c>
      <c r="B39" s="5" t="s">
        <v>21</v>
      </c>
      <c r="C39" s="21">
        <v>2</v>
      </c>
      <c r="D39" s="21">
        <v>23</v>
      </c>
      <c r="E39" s="6" t="s">
        <v>2</v>
      </c>
      <c r="F39" s="7" t="s">
        <v>19</v>
      </c>
      <c r="G39" s="6" t="s">
        <v>737</v>
      </c>
      <c r="H39" s="6" t="s">
        <v>425</v>
      </c>
      <c r="I39" s="6" t="s">
        <v>427</v>
      </c>
      <c r="J39" s="6" t="s">
        <v>404</v>
      </c>
      <c r="K39" s="6" t="s">
        <v>432</v>
      </c>
      <c r="L39" s="12" t="s">
        <v>6</v>
      </c>
      <c r="M39" s="13" t="s">
        <v>24</v>
      </c>
      <c r="N39" s="14">
        <v>121</v>
      </c>
      <c r="O39" s="7"/>
      <c r="P39" s="6" t="s">
        <v>1966</v>
      </c>
      <c r="Q39" s="63">
        <f t="shared" si="1"/>
        <v>26</v>
      </c>
      <c r="R39" s="1" t="str">
        <f t="shared" si="2"/>
        <v>026D0223</v>
      </c>
      <c r="S39" s="1" t="str">
        <f t="shared" si="3"/>
        <v>JWWA  G  121</v>
      </c>
      <c r="T39" s="1" t="str">
        <f t="shared" si="4"/>
        <v>JWWA  G  121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026D0224</v>
      </c>
      <c r="B40" s="5" t="s">
        <v>21</v>
      </c>
      <c r="C40" s="21">
        <v>2</v>
      </c>
      <c r="D40" s="21">
        <v>24</v>
      </c>
      <c r="E40" s="6" t="s">
        <v>2</v>
      </c>
      <c r="F40" s="7" t="s">
        <v>19</v>
      </c>
      <c r="G40" s="6" t="s">
        <v>737</v>
      </c>
      <c r="H40" s="6" t="s">
        <v>425</v>
      </c>
      <c r="I40" s="6" t="s">
        <v>428</v>
      </c>
      <c r="J40" s="6" t="s">
        <v>404</v>
      </c>
      <c r="K40" s="6" t="s">
        <v>432</v>
      </c>
      <c r="L40" s="12" t="s">
        <v>63</v>
      </c>
      <c r="M40" s="13" t="s">
        <v>24</v>
      </c>
      <c r="N40" s="14">
        <v>1049</v>
      </c>
      <c r="O40" s="7"/>
      <c r="P40" s="6" t="s">
        <v>1966</v>
      </c>
      <c r="Q40" s="63">
        <f t="shared" si="1"/>
        <v>26</v>
      </c>
      <c r="R40" s="1" t="str">
        <f t="shared" si="2"/>
        <v>026D0224</v>
      </c>
      <c r="S40" s="1" t="str">
        <f t="shared" si="3"/>
        <v>JDPA  G  1049</v>
      </c>
      <c r="T40" s="1" t="str">
        <f t="shared" si="4"/>
        <v>JDPA  G  1049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026D0225</v>
      </c>
      <c r="B41" s="5" t="s">
        <v>21</v>
      </c>
      <c r="C41" s="21">
        <v>2</v>
      </c>
      <c r="D41" s="21">
        <v>25</v>
      </c>
      <c r="E41" s="6" t="s">
        <v>2</v>
      </c>
      <c r="F41" s="7" t="s">
        <v>19</v>
      </c>
      <c r="G41" s="6" t="s">
        <v>738</v>
      </c>
      <c r="H41" s="6" t="s">
        <v>429</v>
      </c>
      <c r="I41" s="6" t="s">
        <v>427</v>
      </c>
      <c r="J41" s="6" t="s">
        <v>404</v>
      </c>
      <c r="K41" s="6" t="s">
        <v>431</v>
      </c>
      <c r="L41" s="12" t="s">
        <v>6</v>
      </c>
      <c r="M41" s="13" t="s">
        <v>24</v>
      </c>
      <c r="N41" s="14">
        <v>121</v>
      </c>
      <c r="O41" s="7"/>
      <c r="P41" s="6" t="s">
        <v>1966</v>
      </c>
      <c r="Q41" s="63">
        <f t="shared" si="1"/>
        <v>26</v>
      </c>
      <c r="R41" s="1" t="str">
        <f t="shared" si="2"/>
        <v>026D0225</v>
      </c>
      <c r="S41" s="1" t="str">
        <f t="shared" si="3"/>
        <v>JWWA  G  121</v>
      </c>
      <c r="T41" s="1" t="str">
        <f t="shared" si="4"/>
        <v>JWWA  G  121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026D0226</v>
      </c>
      <c r="B42" s="5" t="s">
        <v>21</v>
      </c>
      <c r="C42" s="21">
        <v>2</v>
      </c>
      <c r="D42" s="21">
        <v>26</v>
      </c>
      <c r="E42" s="6" t="s">
        <v>2</v>
      </c>
      <c r="F42" s="7" t="s">
        <v>19</v>
      </c>
      <c r="G42" s="6" t="s">
        <v>738</v>
      </c>
      <c r="H42" s="6" t="s">
        <v>429</v>
      </c>
      <c r="I42" s="6" t="s">
        <v>427</v>
      </c>
      <c r="J42" s="6" t="s">
        <v>404</v>
      </c>
      <c r="K42" s="6" t="s">
        <v>432</v>
      </c>
      <c r="L42" s="12" t="s">
        <v>55</v>
      </c>
      <c r="M42" s="13"/>
      <c r="N42" s="14"/>
      <c r="O42" s="7" t="s">
        <v>434</v>
      </c>
      <c r="P42" s="6" t="s">
        <v>1966</v>
      </c>
      <c r="Q42" s="63">
        <f t="shared" si="1"/>
        <v>26</v>
      </c>
      <c r="R42" s="1" t="str">
        <f t="shared" si="2"/>
        <v>026D0226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026D0227</v>
      </c>
      <c r="B43" s="5" t="s">
        <v>21</v>
      </c>
      <c r="C43" s="21">
        <v>2</v>
      </c>
      <c r="D43" s="21">
        <v>27</v>
      </c>
      <c r="E43" s="6" t="s">
        <v>2</v>
      </c>
      <c r="F43" s="7" t="s">
        <v>19</v>
      </c>
      <c r="G43" s="6" t="s">
        <v>739</v>
      </c>
      <c r="H43" s="6" t="s">
        <v>1967</v>
      </c>
      <c r="I43" s="6" t="s">
        <v>427</v>
      </c>
      <c r="J43" s="6" t="s">
        <v>404</v>
      </c>
      <c r="K43" s="6" t="s">
        <v>431</v>
      </c>
      <c r="L43" s="12" t="s">
        <v>6</v>
      </c>
      <c r="M43" s="13" t="s">
        <v>24</v>
      </c>
      <c r="N43" s="14">
        <v>121</v>
      </c>
      <c r="O43" s="7"/>
      <c r="P43" s="6" t="s">
        <v>1966</v>
      </c>
      <c r="Q43" s="63">
        <f t="shared" si="1"/>
        <v>26</v>
      </c>
      <c r="R43" s="1" t="str">
        <f t="shared" si="2"/>
        <v>026D0227</v>
      </c>
      <c r="S43" s="1" t="str">
        <f t="shared" si="3"/>
        <v>JWWA  G  121</v>
      </c>
      <c r="T43" s="1" t="str">
        <f t="shared" si="4"/>
        <v>JWWA  G  121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026D0228</v>
      </c>
      <c r="B44" s="5" t="s">
        <v>21</v>
      </c>
      <c r="C44" s="21">
        <v>2</v>
      </c>
      <c r="D44" s="21">
        <v>28</v>
      </c>
      <c r="E44" s="6" t="s">
        <v>2</v>
      </c>
      <c r="F44" s="7" t="s">
        <v>19</v>
      </c>
      <c r="G44" s="6" t="s">
        <v>739</v>
      </c>
      <c r="H44" s="6" t="s">
        <v>1967</v>
      </c>
      <c r="I44" s="6" t="s">
        <v>428</v>
      </c>
      <c r="J44" s="6" t="s">
        <v>404</v>
      </c>
      <c r="K44" s="6" t="s">
        <v>431</v>
      </c>
      <c r="L44" s="12" t="s">
        <v>63</v>
      </c>
      <c r="M44" s="13" t="s">
        <v>24</v>
      </c>
      <c r="N44" s="14">
        <v>1049</v>
      </c>
      <c r="O44" s="7"/>
      <c r="P44" s="6" t="s">
        <v>1966</v>
      </c>
      <c r="Q44" s="63">
        <f t="shared" si="1"/>
        <v>26</v>
      </c>
      <c r="R44" s="1" t="str">
        <f t="shared" si="2"/>
        <v>026D0228</v>
      </c>
      <c r="S44" s="1" t="str">
        <f t="shared" si="3"/>
        <v>JDPA  G  1049</v>
      </c>
      <c r="T44" s="1" t="str">
        <f t="shared" si="4"/>
        <v>JDPA  G  1049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026D0229</v>
      </c>
      <c r="B45" s="5" t="s">
        <v>21</v>
      </c>
      <c r="C45" s="21">
        <v>2</v>
      </c>
      <c r="D45" s="21">
        <v>29</v>
      </c>
      <c r="E45" s="6" t="s">
        <v>2</v>
      </c>
      <c r="F45" s="7" t="s">
        <v>19</v>
      </c>
      <c r="G45" s="6" t="s">
        <v>744</v>
      </c>
      <c r="H45" s="6" t="s">
        <v>438</v>
      </c>
      <c r="I45" s="6" t="s">
        <v>72</v>
      </c>
      <c r="J45" s="6" t="s">
        <v>404</v>
      </c>
      <c r="K45" s="6"/>
      <c r="L45" s="12" t="s">
        <v>6</v>
      </c>
      <c r="M45" s="13" t="s">
        <v>24</v>
      </c>
      <c r="N45" s="14">
        <v>121</v>
      </c>
      <c r="O45" s="7"/>
      <c r="P45" s="6" t="s">
        <v>1966</v>
      </c>
      <c r="Q45" s="63">
        <f t="shared" si="1"/>
        <v>26</v>
      </c>
      <c r="R45" s="1" t="str">
        <f t="shared" si="2"/>
        <v>026D0229</v>
      </c>
      <c r="S45" s="1" t="str">
        <f t="shared" si="3"/>
        <v>JWWA  G  121</v>
      </c>
      <c r="T45" s="1" t="str">
        <f t="shared" si="4"/>
        <v>JWWA  G  121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026D0230</v>
      </c>
      <c r="B46" s="5" t="s">
        <v>21</v>
      </c>
      <c r="C46" s="21">
        <v>2</v>
      </c>
      <c r="D46" s="21">
        <v>30</v>
      </c>
      <c r="E46" s="6" t="s">
        <v>2</v>
      </c>
      <c r="F46" s="7" t="s">
        <v>19</v>
      </c>
      <c r="G46" s="6" t="s">
        <v>744</v>
      </c>
      <c r="H46" s="6" t="s">
        <v>438</v>
      </c>
      <c r="I46" s="6" t="s">
        <v>369</v>
      </c>
      <c r="J46" s="6" t="s">
        <v>404</v>
      </c>
      <c r="K46" s="6"/>
      <c r="L46" s="12" t="s">
        <v>63</v>
      </c>
      <c r="M46" s="13" t="s">
        <v>24</v>
      </c>
      <c r="N46" s="14">
        <v>1049</v>
      </c>
      <c r="O46" s="7"/>
      <c r="P46" s="6" t="s">
        <v>1966</v>
      </c>
      <c r="Q46" s="63">
        <f t="shared" si="1"/>
        <v>26</v>
      </c>
      <c r="R46" s="1" t="str">
        <f t="shared" si="2"/>
        <v>026D0230</v>
      </c>
      <c r="S46" s="1" t="str">
        <f t="shared" si="3"/>
        <v>JDPA  G  1049</v>
      </c>
      <c r="T46" s="1" t="str">
        <f t="shared" si="4"/>
        <v>JDPA  G  1049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026D0231</v>
      </c>
      <c r="B47" s="5" t="s">
        <v>21</v>
      </c>
      <c r="C47" s="21">
        <v>2</v>
      </c>
      <c r="D47" s="21">
        <v>31</v>
      </c>
      <c r="E47" s="6" t="s">
        <v>2</v>
      </c>
      <c r="F47" s="7" t="s">
        <v>19</v>
      </c>
      <c r="G47" s="6" t="s">
        <v>440</v>
      </c>
      <c r="H47" s="6" t="s">
        <v>440</v>
      </c>
      <c r="I47" s="6" t="s">
        <v>72</v>
      </c>
      <c r="J47" s="6" t="s">
        <v>404</v>
      </c>
      <c r="K47" s="6"/>
      <c r="L47" s="12" t="s">
        <v>6</v>
      </c>
      <c r="M47" s="13" t="s">
        <v>24</v>
      </c>
      <c r="N47" s="14">
        <v>121</v>
      </c>
      <c r="O47" s="7"/>
      <c r="P47" s="6" t="s">
        <v>1966</v>
      </c>
      <c r="Q47" s="63">
        <f t="shared" si="1"/>
        <v>26</v>
      </c>
      <c r="R47" s="1" t="str">
        <f t="shared" si="2"/>
        <v>026D0231</v>
      </c>
      <c r="S47" s="1" t="str">
        <f t="shared" si="3"/>
        <v>JWWA  G  121</v>
      </c>
      <c r="T47" s="1" t="str">
        <f t="shared" si="4"/>
        <v>JWWA  G  121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026D0232</v>
      </c>
      <c r="B48" s="5" t="s">
        <v>21</v>
      </c>
      <c r="C48" s="21">
        <v>2</v>
      </c>
      <c r="D48" s="21">
        <v>32</v>
      </c>
      <c r="E48" s="6" t="s">
        <v>2</v>
      </c>
      <c r="F48" s="7" t="s">
        <v>19</v>
      </c>
      <c r="G48" s="6" t="s">
        <v>440</v>
      </c>
      <c r="H48" s="6" t="s">
        <v>440</v>
      </c>
      <c r="I48" s="6" t="s">
        <v>369</v>
      </c>
      <c r="J48" s="6" t="s">
        <v>404</v>
      </c>
      <c r="K48" s="6"/>
      <c r="L48" s="12" t="s">
        <v>63</v>
      </c>
      <c r="M48" s="13" t="s">
        <v>24</v>
      </c>
      <c r="N48" s="14">
        <v>1049</v>
      </c>
      <c r="O48" s="7"/>
      <c r="P48" s="6" t="s">
        <v>1966</v>
      </c>
      <c r="Q48" s="63">
        <f t="shared" si="1"/>
        <v>26</v>
      </c>
      <c r="R48" s="1" t="str">
        <f t="shared" si="2"/>
        <v>026D0232</v>
      </c>
      <c r="S48" s="1" t="str">
        <f t="shared" si="3"/>
        <v>JDPA  G  1049</v>
      </c>
      <c r="T48" s="1" t="str">
        <f t="shared" si="4"/>
        <v>JDPA  G  1049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026D0233</v>
      </c>
      <c r="B49" s="5" t="s">
        <v>21</v>
      </c>
      <c r="C49" s="21">
        <v>2</v>
      </c>
      <c r="D49" s="21">
        <v>33</v>
      </c>
      <c r="E49" s="6" t="s">
        <v>2</v>
      </c>
      <c r="F49" s="7" t="s">
        <v>19</v>
      </c>
      <c r="G49" s="6" t="s">
        <v>442</v>
      </c>
      <c r="H49" s="6" t="s">
        <v>442</v>
      </c>
      <c r="I49" s="6" t="s">
        <v>92</v>
      </c>
      <c r="J49" s="6" t="s">
        <v>404</v>
      </c>
      <c r="K49" s="6" t="s">
        <v>431</v>
      </c>
      <c r="L49" s="12" t="s">
        <v>55</v>
      </c>
      <c r="M49" s="13"/>
      <c r="N49" s="14"/>
      <c r="O49" s="7" t="s">
        <v>1695</v>
      </c>
      <c r="P49" s="6" t="s">
        <v>1966</v>
      </c>
      <c r="Q49" s="63">
        <f t="shared" si="1"/>
        <v>26</v>
      </c>
      <c r="R49" s="1" t="str">
        <f t="shared" si="2"/>
        <v>026D0233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026D0234</v>
      </c>
      <c r="B50" s="5" t="s">
        <v>21</v>
      </c>
      <c r="C50" s="21">
        <v>2</v>
      </c>
      <c r="D50" s="21">
        <v>34</v>
      </c>
      <c r="E50" s="6" t="s">
        <v>2</v>
      </c>
      <c r="F50" s="7" t="s">
        <v>19</v>
      </c>
      <c r="G50" s="6" t="s">
        <v>442</v>
      </c>
      <c r="H50" s="6" t="s">
        <v>442</v>
      </c>
      <c r="I50" s="6" t="s">
        <v>92</v>
      </c>
      <c r="J50" s="6" t="s">
        <v>404</v>
      </c>
      <c r="K50" s="6" t="s">
        <v>432</v>
      </c>
      <c r="L50" s="12" t="s">
        <v>55</v>
      </c>
      <c r="M50" s="13"/>
      <c r="N50" s="14"/>
      <c r="O50" s="7" t="s">
        <v>1695</v>
      </c>
      <c r="P50" s="6" t="s">
        <v>1966</v>
      </c>
      <c r="Q50" s="63">
        <f t="shared" si="1"/>
        <v>26</v>
      </c>
      <c r="R50" s="1" t="str">
        <f t="shared" si="2"/>
        <v>026D0234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026D0235</v>
      </c>
      <c r="B51" s="5" t="s">
        <v>21</v>
      </c>
      <c r="C51" s="21">
        <v>2</v>
      </c>
      <c r="D51" s="21">
        <v>35</v>
      </c>
      <c r="E51" s="6" t="s">
        <v>2</v>
      </c>
      <c r="F51" s="7" t="s">
        <v>19</v>
      </c>
      <c r="G51" s="6" t="s">
        <v>444</v>
      </c>
      <c r="H51" s="6" t="s">
        <v>444</v>
      </c>
      <c r="I51" s="6" t="s">
        <v>92</v>
      </c>
      <c r="J51" s="6" t="s">
        <v>404</v>
      </c>
      <c r="K51" s="6" t="s">
        <v>431</v>
      </c>
      <c r="L51" s="12" t="s">
        <v>55</v>
      </c>
      <c r="M51" s="13"/>
      <c r="N51" s="14"/>
      <c r="O51" s="7" t="s">
        <v>1695</v>
      </c>
      <c r="P51" s="6" t="s">
        <v>1966</v>
      </c>
      <c r="Q51" s="63">
        <f t="shared" si="1"/>
        <v>26</v>
      </c>
      <c r="R51" s="1" t="str">
        <f t="shared" si="2"/>
        <v>026D0235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026D0236</v>
      </c>
      <c r="B52" s="5" t="s">
        <v>21</v>
      </c>
      <c r="C52" s="21">
        <v>2</v>
      </c>
      <c r="D52" s="21">
        <v>36</v>
      </c>
      <c r="E52" s="6" t="s">
        <v>2</v>
      </c>
      <c r="F52" s="7" t="s">
        <v>19</v>
      </c>
      <c r="G52" s="6" t="s">
        <v>444</v>
      </c>
      <c r="H52" s="6" t="s">
        <v>444</v>
      </c>
      <c r="I52" s="6" t="s">
        <v>92</v>
      </c>
      <c r="J52" s="6" t="s">
        <v>404</v>
      </c>
      <c r="K52" s="6" t="s">
        <v>432</v>
      </c>
      <c r="L52" s="12" t="s">
        <v>55</v>
      </c>
      <c r="M52" s="13"/>
      <c r="N52" s="14"/>
      <c r="O52" s="7" t="s">
        <v>1695</v>
      </c>
      <c r="P52" s="6" t="s">
        <v>1966</v>
      </c>
      <c r="Q52" s="63">
        <f t="shared" si="1"/>
        <v>26</v>
      </c>
      <c r="R52" s="1" t="str">
        <f t="shared" si="2"/>
        <v>026D0236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026D0237</v>
      </c>
      <c r="B53" s="5" t="s">
        <v>21</v>
      </c>
      <c r="C53" s="21">
        <v>2</v>
      </c>
      <c r="D53" s="21">
        <v>37</v>
      </c>
      <c r="E53" s="6" t="s">
        <v>2</v>
      </c>
      <c r="F53" s="7" t="s">
        <v>19</v>
      </c>
      <c r="G53" s="6" t="s">
        <v>446</v>
      </c>
      <c r="H53" s="6" t="s">
        <v>1968</v>
      </c>
      <c r="I53" s="6" t="s">
        <v>448</v>
      </c>
      <c r="J53" s="6" t="s">
        <v>404</v>
      </c>
      <c r="K53" s="6"/>
      <c r="L53" s="12" t="s">
        <v>6</v>
      </c>
      <c r="M53" s="13" t="s">
        <v>24</v>
      </c>
      <c r="N53" s="14">
        <v>121</v>
      </c>
      <c r="O53" s="7"/>
      <c r="P53" s="6" t="s">
        <v>1966</v>
      </c>
      <c r="Q53" s="63">
        <f t="shared" si="1"/>
        <v>26</v>
      </c>
      <c r="R53" s="1" t="str">
        <f t="shared" si="2"/>
        <v>026D0237</v>
      </c>
      <c r="S53" s="1" t="str">
        <f t="shared" si="3"/>
        <v>JWWA  G  121</v>
      </c>
      <c r="T53" s="1" t="str">
        <f t="shared" si="4"/>
        <v>JWWA  G  121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026D0238</v>
      </c>
      <c r="B54" s="5" t="s">
        <v>21</v>
      </c>
      <c r="C54" s="21">
        <v>2</v>
      </c>
      <c r="D54" s="21">
        <v>38</v>
      </c>
      <c r="E54" s="6" t="s">
        <v>2</v>
      </c>
      <c r="F54" s="7" t="s">
        <v>19</v>
      </c>
      <c r="G54" s="6" t="s">
        <v>446</v>
      </c>
      <c r="H54" s="6" t="s">
        <v>1968</v>
      </c>
      <c r="I54" s="6" t="s">
        <v>449</v>
      </c>
      <c r="J54" s="6" t="s">
        <v>404</v>
      </c>
      <c r="K54" s="6"/>
      <c r="L54" s="12" t="s">
        <v>6</v>
      </c>
      <c r="M54" s="13" t="s">
        <v>24</v>
      </c>
      <c r="N54" s="14">
        <v>121</v>
      </c>
      <c r="O54" s="7"/>
      <c r="P54" s="6" t="s">
        <v>1966</v>
      </c>
      <c r="Q54" s="63">
        <f t="shared" si="1"/>
        <v>26</v>
      </c>
      <c r="R54" s="1" t="str">
        <f t="shared" si="2"/>
        <v>026D0238</v>
      </c>
      <c r="S54" s="1" t="str">
        <f t="shared" si="3"/>
        <v>JWWA  G  121</v>
      </c>
      <c r="T54" s="1" t="str">
        <f t="shared" si="4"/>
        <v>JWWA  G  121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026D0239</v>
      </c>
      <c r="B55" s="5" t="s">
        <v>21</v>
      </c>
      <c r="C55" s="21">
        <v>2</v>
      </c>
      <c r="D55" s="21">
        <v>39</v>
      </c>
      <c r="E55" s="6" t="s">
        <v>2</v>
      </c>
      <c r="F55" s="7" t="s">
        <v>19</v>
      </c>
      <c r="G55" s="6" t="s">
        <v>446</v>
      </c>
      <c r="H55" s="6" t="s">
        <v>1968</v>
      </c>
      <c r="I55" s="6" t="s">
        <v>450</v>
      </c>
      <c r="J55" s="6" t="s">
        <v>404</v>
      </c>
      <c r="K55" s="6"/>
      <c r="L55" s="12" t="s">
        <v>63</v>
      </c>
      <c r="M55" s="13" t="s">
        <v>24</v>
      </c>
      <c r="N55" s="14">
        <v>1049</v>
      </c>
      <c r="O55" s="7"/>
      <c r="P55" s="6" t="s">
        <v>1966</v>
      </c>
      <c r="Q55" s="63">
        <f t="shared" si="1"/>
        <v>26</v>
      </c>
      <c r="R55" s="1" t="str">
        <f t="shared" si="2"/>
        <v>026D0239</v>
      </c>
      <c r="S55" s="1" t="str">
        <f t="shared" si="3"/>
        <v>JDPA  G  1049</v>
      </c>
      <c r="T55" s="1" t="str">
        <f t="shared" si="4"/>
        <v>JDPA  G  1049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026D0240</v>
      </c>
      <c r="B56" s="5" t="s">
        <v>21</v>
      </c>
      <c r="C56" s="21">
        <v>2</v>
      </c>
      <c r="D56" s="21">
        <v>40</v>
      </c>
      <c r="E56" s="6" t="s">
        <v>2</v>
      </c>
      <c r="F56" s="7" t="s">
        <v>19</v>
      </c>
      <c r="G56" s="6" t="s">
        <v>446</v>
      </c>
      <c r="H56" s="6" t="s">
        <v>1968</v>
      </c>
      <c r="I56" s="6" t="s">
        <v>451</v>
      </c>
      <c r="J56" s="6" t="s">
        <v>404</v>
      </c>
      <c r="K56" s="6"/>
      <c r="L56" s="12" t="s">
        <v>63</v>
      </c>
      <c r="M56" s="13" t="s">
        <v>24</v>
      </c>
      <c r="N56" s="14">
        <v>1049</v>
      </c>
      <c r="O56" s="7"/>
      <c r="P56" s="6" t="s">
        <v>1966</v>
      </c>
      <c r="Q56" s="63">
        <f t="shared" si="1"/>
        <v>26</v>
      </c>
      <c r="R56" s="1" t="str">
        <f t="shared" si="2"/>
        <v>026D0240</v>
      </c>
      <c r="S56" s="1" t="str">
        <f t="shared" si="3"/>
        <v>JDPA  G  1049</v>
      </c>
      <c r="T56" s="1" t="str">
        <f t="shared" si="4"/>
        <v>JDPA  G  1049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026D0241</v>
      </c>
      <c r="B57" s="5" t="s">
        <v>21</v>
      </c>
      <c r="C57" s="21">
        <v>2</v>
      </c>
      <c r="D57" s="21">
        <v>41</v>
      </c>
      <c r="E57" s="6" t="s">
        <v>2</v>
      </c>
      <c r="F57" s="7" t="s">
        <v>19</v>
      </c>
      <c r="G57" s="6" t="s">
        <v>452</v>
      </c>
      <c r="H57" s="6" t="s">
        <v>452</v>
      </c>
      <c r="I57" s="6" t="s">
        <v>72</v>
      </c>
      <c r="J57" s="6" t="s">
        <v>494</v>
      </c>
      <c r="K57" s="6" t="s">
        <v>491</v>
      </c>
      <c r="L57" s="12" t="s">
        <v>6</v>
      </c>
      <c r="M57" s="13" t="s">
        <v>24</v>
      </c>
      <c r="N57" s="14">
        <v>121</v>
      </c>
      <c r="O57" s="7"/>
      <c r="P57" s="6" t="s">
        <v>1966</v>
      </c>
      <c r="Q57" s="63">
        <f t="shared" si="1"/>
        <v>26</v>
      </c>
      <c r="R57" s="1" t="str">
        <f t="shared" si="2"/>
        <v>026D0241</v>
      </c>
      <c r="S57" s="1" t="str">
        <f t="shared" si="3"/>
        <v>JWWA  G  121</v>
      </c>
      <c r="T57" s="1" t="str">
        <f t="shared" si="4"/>
        <v>JWWA  G  121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026D0242</v>
      </c>
      <c r="B58" s="5" t="s">
        <v>21</v>
      </c>
      <c r="C58" s="21">
        <v>2</v>
      </c>
      <c r="D58" s="21">
        <v>42</v>
      </c>
      <c r="E58" s="6" t="s">
        <v>2</v>
      </c>
      <c r="F58" s="7" t="s">
        <v>19</v>
      </c>
      <c r="G58" s="6" t="s">
        <v>452</v>
      </c>
      <c r="H58" s="6" t="s">
        <v>452</v>
      </c>
      <c r="I58" s="6" t="s">
        <v>369</v>
      </c>
      <c r="J58" s="6" t="s">
        <v>494</v>
      </c>
      <c r="K58" s="6" t="s">
        <v>491</v>
      </c>
      <c r="L58" s="12" t="s">
        <v>63</v>
      </c>
      <c r="M58" s="13" t="s">
        <v>24</v>
      </c>
      <c r="N58" s="14">
        <v>1049</v>
      </c>
      <c r="O58" s="7"/>
      <c r="P58" s="6" t="s">
        <v>1966</v>
      </c>
      <c r="Q58" s="63">
        <f t="shared" si="1"/>
        <v>26</v>
      </c>
      <c r="R58" s="1" t="str">
        <f t="shared" si="2"/>
        <v>026D0242</v>
      </c>
      <c r="S58" s="1" t="str">
        <f t="shared" si="3"/>
        <v>JDPA  G  1049</v>
      </c>
      <c r="T58" s="1" t="str">
        <f t="shared" si="4"/>
        <v>JDPA  G  1049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026D0243</v>
      </c>
      <c r="B60" s="5" t="s">
        <v>21</v>
      </c>
      <c r="C60" s="21">
        <v>2</v>
      </c>
      <c r="D60" s="21">
        <v>43</v>
      </c>
      <c r="E60" s="6" t="s">
        <v>2</v>
      </c>
      <c r="F60" s="7" t="s">
        <v>19</v>
      </c>
      <c r="G60" s="6" t="s">
        <v>455</v>
      </c>
      <c r="H60" s="6" t="s">
        <v>455</v>
      </c>
      <c r="I60" s="6" t="s">
        <v>1165</v>
      </c>
      <c r="J60" s="6" t="s">
        <v>404</v>
      </c>
      <c r="K60" s="6"/>
      <c r="L60" s="12" t="s">
        <v>6</v>
      </c>
      <c r="M60" s="13" t="s">
        <v>24</v>
      </c>
      <c r="N60" s="14">
        <v>114</v>
      </c>
      <c r="O60" s="7"/>
      <c r="P60" s="6" t="s">
        <v>1966</v>
      </c>
      <c r="Q60" s="63">
        <f t="shared" si="1"/>
        <v>26</v>
      </c>
      <c r="R60" s="1" t="str">
        <f t="shared" si="2"/>
        <v>026D0243</v>
      </c>
      <c r="S60" s="1" t="str">
        <f t="shared" si="3"/>
        <v>JWWA  G  114</v>
      </c>
      <c r="T60" s="1" t="str">
        <f t="shared" si="4"/>
        <v>JWWA  G  114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026D0244</v>
      </c>
      <c r="B61" s="5" t="s">
        <v>21</v>
      </c>
      <c r="C61" s="21">
        <v>2</v>
      </c>
      <c r="D61" s="21">
        <v>44</v>
      </c>
      <c r="E61" s="6" t="s">
        <v>2</v>
      </c>
      <c r="F61" s="7" t="s">
        <v>19</v>
      </c>
      <c r="G61" s="6" t="s">
        <v>456</v>
      </c>
      <c r="H61" s="6" t="s">
        <v>456</v>
      </c>
      <c r="I61" s="6" t="s">
        <v>1160</v>
      </c>
      <c r="J61" s="6" t="s">
        <v>404</v>
      </c>
      <c r="K61" s="6"/>
      <c r="L61" s="12" t="s">
        <v>6</v>
      </c>
      <c r="M61" s="13" t="s">
        <v>24</v>
      </c>
      <c r="N61" s="14">
        <v>114</v>
      </c>
      <c r="O61" s="7"/>
      <c r="P61" s="6" t="s">
        <v>1966</v>
      </c>
      <c r="Q61" s="63">
        <f t="shared" si="1"/>
        <v>26</v>
      </c>
      <c r="R61" s="1" t="str">
        <f t="shared" si="2"/>
        <v>026D0244</v>
      </c>
      <c r="S61" s="1" t="str">
        <f t="shared" si="3"/>
        <v>JWWA  G  114</v>
      </c>
      <c r="T61" s="1" t="str">
        <f t="shared" si="4"/>
        <v>JWWA  G  114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026D0245</v>
      </c>
      <c r="B62" s="5" t="s">
        <v>21</v>
      </c>
      <c r="C62" s="21">
        <v>2</v>
      </c>
      <c r="D62" s="21">
        <v>45</v>
      </c>
      <c r="E62" s="6" t="s">
        <v>2</v>
      </c>
      <c r="F62" s="7" t="s">
        <v>19</v>
      </c>
      <c r="G62" s="6" t="s">
        <v>457</v>
      </c>
      <c r="H62" s="6" t="s">
        <v>457</v>
      </c>
      <c r="I62" s="6" t="s">
        <v>1160</v>
      </c>
      <c r="J62" s="6" t="s">
        <v>404</v>
      </c>
      <c r="K62" s="6"/>
      <c r="L62" s="12" t="s">
        <v>6</v>
      </c>
      <c r="M62" s="13" t="s">
        <v>24</v>
      </c>
      <c r="N62" s="14">
        <v>114</v>
      </c>
      <c r="O62" s="7"/>
      <c r="P62" s="6" t="s">
        <v>1966</v>
      </c>
      <c r="Q62" s="63">
        <f t="shared" si="1"/>
        <v>26</v>
      </c>
      <c r="R62" s="1" t="str">
        <f t="shared" si="2"/>
        <v>026D0245</v>
      </c>
      <c r="S62" s="1" t="str">
        <f t="shared" si="3"/>
        <v>JWWA  G  114</v>
      </c>
      <c r="T62" s="1" t="str">
        <f t="shared" si="4"/>
        <v>JWWA  G  114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026D0246</v>
      </c>
      <c r="B63" s="5" t="s">
        <v>21</v>
      </c>
      <c r="C63" s="21">
        <v>2</v>
      </c>
      <c r="D63" s="21">
        <v>46</v>
      </c>
      <c r="E63" s="6" t="s">
        <v>2</v>
      </c>
      <c r="F63" s="7" t="s">
        <v>19</v>
      </c>
      <c r="G63" s="6" t="s">
        <v>458</v>
      </c>
      <c r="H63" s="6" t="s">
        <v>543</v>
      </c>
      <c r="I63" s="6" t="s">
        <v>71</v>
      </c>
      <c r="J63" s="6" t="s">
        <v>404</v>
      </c>
      <c r="K63" s="6"/>
      <c r="L63" s="12" t="s">
        <v>6</v>
      </c>
      <c r="M63" s="13" t="s">
        <v>24</v>
      </c>
      <c r="N63" s="14">
        <v>114</v>
      </c>
      <c r="O63" s="7"/>
      <c r="P63" s="6" t="s">
        <v>1966</v>
      </c>
      <c r="Q63" s="63">
        <f t="shared" si="1"/>
        <v>26</v>
      </c>
      <c r="R63" s="1" t="str">
        <f t="shared" si="2"/>
        <v>026D0246</v>
      </c>
      <c r="S63" s="1" t="str">
        <f t="shared" si="3"/>
        <v>JWWA  G  114</v>
      </c>
      <c r="T63" s="1" t="str">
        <f t="shared" si="4"/>
        <v>JWWA  G  114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026D0247</v>
      </c>
      <c r="B64" s="5" t="s">
        <v>21</v>
      </c>
      <c r="C64" s="21">
        <v>2</v>
      </c>
      <c r="D64" s="21">
        <v>47</v>
      </c>
      <c r="E64" s="6" t="s">
        <v>2</v>
      </c>
      <c r="F64" s="7" t="s">
        <v>19</v>
      </c>
      <c r="G64" s="6" t="s">
        <v>459</v>
      </c>
      <c r="H64" s="6" t="s">
        <v>544</v>
      </c>
      <c r="I64" s="6" t="s">
        <v>71</v>
      </c>
      <c r="J64" s="6" t="s">
        <v>404</v>
      </c>
      <c r="K64" s="6"/>
      <c r="L64" s="12" t="s">
        <v>6</v>
      </c>
      <c r="M64" s="13" t="s">
        <v>24</v>
      </c>
      <c r="N64" s="14">
        <v>114</v>
      </c>
      <c r="O64" s="7"/>
      <c r="P64" s="6" t="s">
        <v>1966</v>
      </c>
      <c r="Q64" s="63">
        <f t="shared" si="1"/>
        <v>26</v>
      </c>
      <c r="R64" s="1" t="str">
        <f t="shared" si="2"/>
        <v>026D0247</v>
      </c>
      <c r="S64" s="1" t="str">
        <f t="shared" si="3"/>
        <v>JWWA  G  114</v>
      </c>
      <c r="T64" s="1" t="str">
        <f t="shared" si="4"/>
        <v>JWWA  G  114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87" t="str">
        <f t="shared" si="0"/>
        <v>026D0248</v>
      </c>
      <c r="B65" s="5" t="s">
        <v>21</v>
      </c>
      <c r="C65" s="21">
        <v>2</v>
      </c>
      <c r="D65" s="21">
        <v>48</v>
      </c>
      <c r="E65" s="6" t="s">
        <v>2</v>
      </c>
      <c r="F65" s="7" t="s">
        <v>19</v>
      </c>
      <c r="G65" s="6" t="s">
        <v>461</v>
      </c>
      <c r="H65" s="6" t="s">
        <v>1974</v>
      </c>
      <c r="I65" s="6" t="s">
        <v>71</v>
      </c>
      <c r="J65" s="6" t="s">
        <v>404</v>
      </c>
      <c r="K65" s="6"/>
      <c r="L65" s="12" t="s">
        <v>6</v>
      </c>
      <c r="M65" s="13" t="s">
        <v>24</v>
      </c>
      <c r="N65" s="14">
        <v>114</v>
      </c>
      <c r="O65" s="7"/>
      <c r="P65" s="6" t="s">
        <v>1966</v>
      </c>
      <c r="Q65" s="63">
        <f t="shared" si="1"/>
        <v>26</v>
      </c>
      <c r="R65" s="1" t="str">
        <f t="shared" si="2"/>
        <v>026D0248</v>
      </c>
      <c r="S65" s="1" t="str">
        <f t="shared" si="3"/>
        <v>JWWA  G  114</v>
      </c>
      <c r="T65" s="1" t="str">
        <f t="shared" si="4"/>
        <v>JWWA  G  114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026D0249</v>
      </c>
      <c r="B66" s="5" t="s">
        <v>21</v>
      </c>
      <c r="C66" s="21">
        <v>2</v>
      </c>
      <c r="D66" s="21">
        <v>49</v>
      </c>
      <c r="E66" s="6" t="s">
        <v>2</v>
      </c>
      <c r="F66" s="7" t="s">
        <v>19</v>
      </c>
      <c r="G66" s="6" t="s">
        <v>537</v>
      </c>
      <c r="H66" s="6" t="s">
        <v>1975</v>
      </c>
      <c r="I66" s="6" t="s">
        <v>71</v>
      </c>
      <c r="J66" s="6" t="s">
        <v>404</v>
      </c>
      <c r="K66" s="6"/>
      <c r="L66" s="12" t="s">
        <v>6</v>
      </c>
      <c r="M66" s="13" t="s">
        <v>24</v>
      </c>
      <c r="N66" s="14">
        <v>114</v>
      </c>
      <c r="O66" s="7"/>
      <c r="P66" s="6" t="s">
        <v>1966</v>
      </c>
      <c r="Q66" s="63">
        <f t="shared" si="1"/>
        <v>26</v>
      </c>
      <c r="R66" s="1" t="str">
        <f t="shared" si="2"/>
        <v>026D0249</v>
      </c>
      <c r="S66" s="1" t="str">
        <f t="shared" si="3"/>
        <v>JWWA  G  114</v>
      </c>
      <c r="T66" s="1" t="str">
        <f t="shared" si="4"/>
        <v>JWWA  G  114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026D0250</v>
      </c>
      <c r="B67" s="5" t="s">
        <v>21</v>
      </c>
      <c r="C67" s="21">
        <v>2</v>
      </c>
      <c r="D67" s="21">
        <v>50</v>
      </c>
      <c r="E67" s="6" t="s">
        <v>2</v>
      </c>
      <c r="F67" s="7" t="s">
        <v>19</v>
      </c>
      <c r="G67" s="6" t="s">
        <v>462</v>
      </c>
      <c r="H67" s="6" t="s">
        <v>1976</v>
      </c>
      <c r="I67" s="6" t="s">
        <v>71</v>
      </c>
      <c r="J67" s="6" t="s">
        <v>404</v>
      </c>
      <c r="K67" s="6"/>
      <c r="L67" s="12" t="s">
        <v>6</v>
      </c>
      <c r="M67" s="13" t="s">
        <v>24</v>
      </c>
      <c r="N67" s="14">
        <v>114</v>
      </c>
      <c r="O67" s="7"/>
      <c r="P67" s="6" t="s">
        <v>1966</v>
      </c>
      <c r="Q67" s="63">
        <f t="shared" si="1"/>
        <v>26</v>
      </c>
      <c r="R67" s="1" t="str">
        <f t="shared" si="2"/>
        <v>026D0250</v>
      </c>
      <c r="S67" s="1" t="str">
        <f t="shared" si="3"/>
        <v>JWWA  G  114</v>
      </c>
      <c r="T67" s="1" t="str">
        <f t="shared" si="4"/>
        <v>JWWA  G  114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026D0251</v>
      </c>
      <c r="B68" s="5" t="s">
        <v>21</v>
      </c>
      <c r="C68" s="21">
        <v>2</v>
      </c>
      <c r="D68" s="21">
        <v>51</v>
      </c>
      <c r="E68" s="6" t="s">
        <v>2</v>
      </c>
      <c r="F68" s="7" t="s">
        <v>19</v>
      </c>
      <c r="G68" s="6" t="s">
        <v>463</v>
      </c>
      <c r="H68" s="6" t="s">
        <v>1977</v>
      </c>
      <c r="I68" s="6" t="s">
        <v>71</v>
      </c>
      <c r="J68" s="6" t="s">
        <v>404</v>
      </c>
      <c r="K68" s="6"/>
      <c r="L68" s="12" t="s">
        <v>6</v>
      </c>
      <c r="M68" s="13" t="s">
        <v>24</v>
      </c>
      <c r="N68" s="14">
        <v>114</v>
      </c>
      <c r="O68" s="7"/>
      <c r="P68" s="6" t="s">
        <v>1966</v>
      </c>
      <c r="Q68" s="63">
        <f t="shared" si="1"/>
        <v>26</v>
      </c>
      <c r="R68" s="1" t="str">
        <f t="shared" si="2"/>
        <v>026D0251</v>
      </c>
      <c r="S68" s="1" t="str">
        <f t="shared" si="3"/>
        <v>JWWA  G  114</v>
      </c>
      <c r="T68" s="1" t="str">
        <f t="shared" si="4"/>
        <v>JWWA  G  114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026D0252</v>
      </c>
      <c r="B69" s="5" t="s">
        <v>21</v>
      </c>
      <c r="C69" s="21">
        <v>2</v>
      </c>
      <c r="D69" s="21">
        <v>52</v>
      </c>
      <c r="E69" s="6" t="s">
        <v>2</v>
      </c>
      <c r="F69" s="7" t="s">
        <v>19</v>
      </c>
      <c r="G69" s="6" t="s">
        <v>464</v>
      </c>
      <c r="H69" s="6" t="s">
        <v>1978</v>
      </c>
      <c r="I69" s="6" t="s">
        <v>71</v>
      </c>
      <c r="J69" s="6" t="s">
        <v>404</v>
      </c>
      <c r="K69" s="6"/>
      <c r="L69" s="12" t="s">
        <v>6</v>
      </c>
      <c r="M69" s="13" t="s">
        <v>24</v>
      </c>
      <c r="N69" s="14">
        <v>114</v>
      </c>
      <c r="O69" s="7"/>
      <c r="P69" s="6" t="s">
        <v>1966</v>
      </c>
      <c r="Q69" s="63">
        <f t="shared" si="1"/>
        <v>26</v>
      </c>
      <c r="R69" s="1" t="str">
        <f t="shared" si="2"/>
        <v>026D0252</v>
      </c>
      <c r="S69" s="1" t="str">
        <f t="shared" si="3"/>
        <v>JWWA  G  114</v>
      </c>
      <c r="T69" s="1" t="str">
        <f t="shared" si="4"/>
        <v>JWWA  G  114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87" t="str">
        <f t="shared" si="0"/>
        <v>026D0253</v>
      </c>
      <c r="B70" s="5" t="s">
        <v>21</v>
      </c>
      <c r="C70" s="21">
        <v>2</v>
      </c>
      <c r="D70" s="21">
        <v>53</v>
      </c>
      <c r="E70" s="6" t="s">
        <v>2</v>
      </c>
      <c r="F70" s="7" t="s">
        <v>19</v>
      </c>
      <c r="G70" s="6" t="s">
        <v>743</v>
      </c>
      <c r="H70" s="6" t="s">
        <v>465</v>
      </c>
      <c r="I70" s="6" t="s">
        <v>466</v>
      </c>
      <c r="J70" s="6" t="s">
        <v>404</v>
      </c>
      <c r="K70" s="6" t="s">
        <v>431</v>
      </c>
      <c r="L70" s="12" t="s">
        <v>6</v>
      </c>
      <c r="M70" s="13" t="s">
        <v>24</v>
      </c>
      <c r="N70" s="14">
        <v>114</v>
      </c>
      <c r="O70" s="7"/>
      <c r="P70" s="6" t="s">
        <v>1966</v>
      </c>
      <c r="Q70" s="63">
        <f t="shared" si="1"/>
        <v>26</v>
      </c>
      <c r="R70" s="1" t="str">
        <f t="shared" si="2"/>
        <v>026D0253</v>
      </c>
      <c r="S70" s="1" t="str">
        <f t="shared" si="3"/>
        <v>JWWA  G  114</v>
      </c>
      <c r="T70" s="1" t="str">
        <f t="shared" si="4"/>
        <v>JWWA  G  114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ref="A71:A134" si="5">IF(OR(B71="",C71="",D71=""),"",TEXT(Q71,"000")&amp;B71&amp;TEXT(C71,"00")&amp;TEXT(D71,"00"))</f>
        <v>026D0254</v>
      </c>
      <c r="B71" s="5" t="s">
        <v>21</v>
      </c>
      <c r="C71" s="21">
        <v>2</v>
      </c>
      <c r="D71" s="21">
        <v>54</v>
      </c>
      <c r="E71" s="6" t="s">
        <v>2</v>
      </c>
      <c r="F71" s="7" t="s">
        <v>19</v>
      </c>
      <c r="G71" s="6" t="s">
        <v>743</v>
      </c>
      <c r="H71" s="6" t="s">
        <v>465</v>
      </c>
      <c r="I71" s="6" t="s">
        <v>466</v>
      </c>
      <c r="J71" s="6" t="s">
        <v>404</v>
      </c>
      <c r="K71" s="6" t="s">
        <v>432</v>
      </c>
      <c r="L71" s="12" t="s">
        <v>6</v>
      </c>
      <c r="M71" s="13" t="s">
        <v>24</v>
      </c>
      <c r="N71" s="14">
        <v>114</v>
      </c>
      <c r="O71" s="7"/>
      <c r="P71" s="6" t="s">
        <v>1966</v>
      </c>
      <c r="Q71" s="63">
        <f t="shared" ref="Q71:Q134" si="6">IF(P71="","",VLOOKUP(P71,$Z$7:$AA$68,2,FALSE))</f>
        <v>26</v>
      </c>
      <c r="R71" s="1" t="str">
        <f t="shared" si="2"/>
        <v>026D0254</v>
      </c>
      <c r="S71" s="1" t="str">
        <f t="shared" si="3"/>
        <v>JWWA  G  114</v>
      </c>
      <c r="T71" s="1" t="str">
        <f t="shared" si="4"/>
        <v>JWWA  G  114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5"/>
        <v>026D0255</v>
      </c>
      <c r="B72" s="5" t="s">
        <v>21</v>
      </c>
      <c r="C72" s="21">
        <v>2</v>
      </c>
      <c r="D72" s="21">
        <v>55</v>
      </c>
      <c r="E72" s="6" t="s">
        <v>2</v>
      </c>
      <c r="F72" s="7" t="s">
        <v>19</v>
      </c>
      <c r="G72" s="6" t="s">
        <v>740</v>
      </c>
      <c r="H72" s="6" t="s">
        <v>467</v>
      </c>
      <c r="I72" s="6" t="s">
        <v>427</v>
      </c>
      <c r="J72" s="6" t="s">
        <v>404</v>
      </c>
      <c r="K72" s="6" t="s">
        <v>431</v>
      </c>
      <c r="L72" s="12" t="s">
        <v>6</v>
      </c>
      <c r="M72" s="13" t="s">
        <v>24</v>
      </c>
      <c r="N72" s="14">
        <v>114</v>
      </c>
      <c r="O72" s="7"/>
      <c r="P72" s="6" t="s">
        <v>1966</v>
      </c>
      <c r="Q72" s="63">
        <f t="shared" si="6"/>
        <v>26</v>
      </c>
      <c r="R72" s="1" t="str">
        <f t="shared" ref="R72:R135" si="7">A72</f>
        <v>026D0255</v>
      </c>
      <c r="S72" s="1" t="str">
        <f t="shared" ref="S72:S135" si="8">""&amp;L72&amp;"  "&amp;M72&amp;"  "&amp;N72&amp;""</f>
        <v>JWWA  G  114</v>
      </c>
      <c r="T72" s="1" t="str">
        <f t="shared" si="4"/>
        <v>JWWA  G  114</v>
      </c>
      <c r="V72" s="2"/>
    </row>
    <row r="73" spans="1:27" ht="15" customHeight="1">
      <c r="A73" s="87" t="str">
        <f t="shared" si="5"/>
        <v>026D0256</v>
      </c>
      <c r="B73" s="5" t="s">
        <v>21</v>
      </c>
      <c r="C73" s="21">
        <v>2</v>
      </c>
      <c r="D73" s="21">
        <v>56</v>
      </c>
      <c r="E73" s="6" t="s">
        <v>2</v>
      </c>
      <c r="F73" s="7" t="s">
        <v>19</v>
      </c>
      <c r="G73" s="6" t="s">
        <v>741</v>
      </c>
      <c r="H73" s="6" t="s">
        <v>468</v>
      </c>
      <c r="I73" s="6" t="s">
        <v>469</v>
      </c>
      <c r="J73" s="6" t="s">
        <v>404</v>
      </c>
      <c r="K73" s="6" t="s">
        <v>431</v>
      </c>
      <c r="L73" s="12" t="s">
        <v>6</v>
      </c>
      <c r="M73" s="13" t="s">
        <v>24</v>
      </c>
      <c r="N73" s="14">
        <v>114</v>
      </c>
      <c r="O73" s="7"/>
      <c r="P73" s="6" t="s">
        <v>1966</v>
      </c>
      <c r="Q73" s="63">
        <f t="shared" si="6"/>
        <v>26</v>
      </c>
      <c r="R73" s="1" t="str">
        <f t="shared" si="7"/>
        <v>026D0256</v>
      </c>
      <c r="S73" s="1" t="str">
        <f t="shared" si="8"/>
        <v>JWWA  G  114</v>
      </c>
      <c r="T73" s="1" t="str">
        <f t="shared" si="4"/>
        <v>JWWA  G  114</v>
      </c>
      <c r="V73" s="2"/>
    </row>
    <row r="74" spans="1:27" ht="15" customHeight="1">
      <c r="A74" s="87" t="str">
        <f t="shared" si="5"/>
        <v>026D0257</v>
      </c>
      <c r="B74" s="5" t="s">
        <v>21</v>
      </c>
      <c r="C74" s="21">
        <v>2</v>
      </c>
      <c r="D74" s="21">
        <v>57</v>
      </c>
      <c r="E74" s="6" t="s">
        <v>2</v>
      </c>
      <c r="F74" s="7" t="s">
        <v>19</v>
      </c>
      <c r="G74" s="6" t="s">
        <v>470</v>
      </c>
      <c r="H74" s="6" t="s">
        <v>1979</v>
      </c>
      <c r="I74" s="6" t="s">
        <v>471</v>
      </c>
      <c r="J74" s="6" t="s">
        <v>404</v>
      </c>
      <c r="K74" s="6"/>
      <c r="L74" s="12" t="s">
        <v>6</v>
      </c>
      <c r="M74" s="13" t="s">
        <v>24</v>
      </c>
      <c r="N74" s="14">
        <v>114</v>
      </c>
      <c r="O74" s="7"/>
      <c r="P74" s="6" t="s">
        <v>1966</v>
      </c>
      <c r="Q74" s="63">
        <f t="shared" si="6"/>
        <v>26</v>
      </c>
      <c r="R74" s="1" t="str">
        <f t="shared" si="7"/>
        <v>026D0257</v>
      </c>
      <c r="S74" s="1" t="str">
        <f t="shared" si="8"/>
        <v>JWWA  G  114</v>
      </c>
      <c r="T74" s="1" t="str">
        <f t="shared" ref="T74:T137" si="9">S74</f>
        <v>JWWA  G  114</v>
      </c>
      <c r="V74" s="2"/>
    </row>
    <row r="75" spans="1:27" ht="15" customHeight="1">
      <c r="A75" s="87" t="str">
        <f t="shared" si="5"/>
        <v>026D0258</v>
      </c>
      <c r="B75" s="5" t="s">
        <v>21</v>
      </c>
      <c r="C75" s="21">
        <v>2</v>
      </c>
      <c r="D75" s="21">
        <v>58</v>
      </c>
      <c r="E75" s="6" t="s">
        <v>2</v>
      </c>
      <c r="F75" s="7" t="s">
        <v>19</v>
      </c>
      <c r="G75" s="6" t="s">
        <v>745</v>
      </c>
      <c r="H75" s="6" t="s">
        <v>472</v>
      </c>
      <c r="I75" s="6" t="s">
        <v>71</v>
      </c>
      <c r="J75" s="6" t="s">
        <v>404</v>
      </c>
      <c r="K75" s="6"/>
      <c r="L75" s="12" t="s">
        <v>6</v>
      </c>
      <c r="M75" s="13" t="s">
        <v>24</v>
      </c>
      <c r="N75" s="14">
        <v>114</v>
      </c>
      <c r="O75" s="7"/>
      <c r="P75" s="6" t="s">
        <v>1966</v>
      </c>
      <c r="Q75" s="63">
        <f t="shared" si="6"/>
        <v>26</v>
      </c>
      <c r="R75" s="1" t="str">
        <f t="shared" si="7"/>
        <v>026D0258</v>
      </c>
      <c r="S75" s="1" t="str">
        <f t="shared" si="8"/>
        <v>JWWA  G  114</v>
      </c>
      <c r="T75" s="1" t="str">
        <f t="shared" si="9"/>
        <v>JWWA  G  114</v>
      </c>
      <c r="V75" s="2"/>
    </row>
    <row r="76" spans="1:27" ht="15" customHeight="1">
      <c r="A76" s="87" t="str">
        <f t="shared" si="5"/>
        <v>026D0259</v>
      </c>
      <c r="B76" s="5" t="s">
        <v>21</v>
      </c>
      <c r="C76" s="21">
        <v>2</v>
      </c>
      <c r="D76" s="21">
        <v>59</v>
      </c>
      <c r="E76" s="6" t="s">
        <v>2</v>
      </c>
      <c r="F76" s="7" t="s">
        <v>19</v>
      </c>
      <c r="G76" s="6" t="s">
        <v>473</v>
      </c>
      <c r="H76" s="6" t="s">
        <v>473</v>
      </c>
      <c r="I76" s="6" t="s">
        <v>71</v>
      </c>
      <c r="J76" s="6" t="s">
        <v>404</v>
      </c>
      <c r="K76" s="6" t="s">
        <v>431</v>
      </c>
      <c r="L76" s="12" t="s">
        <v>6</v>
      </c>
      <c r="M76" s="13" t="s">
        <v>24</v>
      </c>
      <c r="N76" s="14">
        <v>114</v>
      </c>
      <c r="O76" s="7"/>
      <c r="P76" s="6" t="s">
        <v>1966</v>
      </c>
      <c r="Q76" s="63">
        <f t="shared" si="6"/>
        <v>26</v>
      </c>
      <c r="R76" s="1" t="str">
        <f t="shared" si="7"/>
        <v>026D0259</v>
      </c>
      <c r="S76" s="1" t="str">
        <f t="shared" si="8"/>
        <v>JWWA  G  114</v>
      </c>
      <c r="T76" s="1" t="str">
        <f t="shared" si="9"/>
        <v>JWWA  G  114</v>
      </c>
      <c r="V76" s="2"/>
    </row>
    <row r="77" spans="1:27" ht="15" customHeight="1">
      <c r="A77" s="87" t="str">
        <f t="shared" si="5"/>
        <v>026D0260</v>
      </c>
      <c r="B77" s="5" t="s">
        <v>21</v>
      </c>
      <c r="C77" s="21">
        <v>2</v>
      </c>
      <c r="D77" s="21">
        <v>60</v>
      </c>
      <c r="E77" s="6" t="s">
        <v>2</v>
      </c>
      <c r="F77" s="7" t="s">
        <v>19</v>
      </c>
      <c r="G77" s="6" t="s">
        <v>473</v>
      </c>
      <c r="H77" s="6" t="s">
        <v>473</v>
      </c>
      <c r="I77" s="6" t="s">
        <v>71</v>
      </c>
      <c r="J77" s="6" t="s">
        <v>404</v>
      </c>
      <c r="K77" s="6" t="s">
        <v>432</v>
      </c>
      <c r="L77" s="12" t="s">
        <v>6</v>
      </c>
      <c r="M77" s="13" t="s">
        <v>24</v>
      </c>
      <c r="N77" s="14">
        <v>114</v>
      </c>
      <c r="O77" s="7"/>
      <c r="P77" s="6" t="s">
        <v>1966</v>
      </c>
      <c r="Q77" s="63">
        <f t="shared" si="6"/>
        <v>26</v>
      </c>
      <c r="R77" s="1" t="str">
        <f t="shared" si="7"/>
        <v>026D0260</v>
      </c>
      <c r="S77" s="1" t="str">
        <f t="shared" si="8"/>
        <v>JWWA  G  114</v>
      </c>
      <c r="T77" s="1" t="str">
        <f t="shared" si="9"/>
        <v>JWWA  G  114</v>
      </c>
      <c r="V77" s="2"/>
    </row>
    <row r="78" spans="1:27" ht="15" customHeight="1">
      <c r="A78" s="87" t="str">
        <f t="shared" si="5"/>
        <v>026D0261</v>
      </c>
      <c r="B78" s="5" t="s">
        <v>21</v>
      </c>
      <c r="C78" s="21">
        <v>2</v>
      </c>
      <c r="D78" s="21">
        <v>61</v>
      </c>
      <c r="E78" s="6" t="s">
        <v>2</v>
      </c>
      <c r="F78" s="7" t="s">
        <v>19</v>
      </c>
      <c r="G78" s="6" t="s">
        <v>474</v>
      </c>
      <c r="H78" s="6" t="s">
        <v>474</v>
      </c>
      <c r="I78" s="6" t="s">
        <v>71</v>
      </c>
      <c r="J78" s="6" t="s">
        <v>404</v>
      </c>
      <c r="K78" s="6" t="s">
        <v>431</v>
      </c>
      <c r="L78" s="12" t="s">
        <v>6</v>
      </c>
      <c r="M78" s="13" t="s">
        <v>24</v>
      </c>
      <c r="N78" s="14">
        <v>114</v>
      </c>
      <c r="O78" s="7"/>
      <c r="P78" s="6" t="s">
        <v>1966</v>
      </c>
      <c r="Q78" s="63">
        <f t="shared" si="6"/>
        <v>26</v>
      </c>
      <c r="R78" s="1" t="str">
        <f t="shared" si="7"/>
        <v>026D0261</v>
      </c>
      <c r="S78" s="1" t="str">
        <f t="shared" si="8"/>
        <v>JWWA  G  114</v>
      </c>
      <c r="T78" s="1" t="str">
        <f t="shared" si="9"/>
        <v>JWWA  G  114</v>
      </c>
    </row>
    <row r="79" spans="1:27" ht="15" customHeight="1">
      <c r="A79" s="87" t="str">
        <f t="shared" si="5"/>
        <v>026D0262</v>
      </c>
      <c r="B79" s="5" t="s">
        <v>21</v>
      </c>
      <c r="C79" s="21">
        <v>2</v>
      </c>
      <c r="D79" s="21">
        <v>62</v>
      </c>
      <c r="E79" s="6" t="s">
        <v>2</v>
      </c>
      <c r="F79" s="7" t="s">
        <v>19</v>
      </c>
      <c r="G79" s="6" t="s">
        <v>474</v>
      </c>
      <c r="H79" s="6" t="s">
        <v>474</v>
      </c>
      <c r="I79" s="6" t="s">
        <v>71</v>
      </c>
      <c r="J79" s="6" t="s">
        <v>404</v>
      </c>
      <c r="K79" s="6" t="s">
        <v>432</v>
      </c>
      <c r="L79" s="12" t="s">
        <v>6</v>
      </c>
      <c r="M79" s="13" t="s">
        <v>24</v>
      </c>
      <c r="N79" s="14">
        <v>114</v>
      </c>
      <c r="O79" s="7"/>
      <c r="P79" s="6" t="s">
        <v>1966</v>
      </c>
      <c r="Q79" s="63">
        <f t="shared" si="6"/>
        <v>26</v>
      </c>
      <c r="R79" s="1" t="str">
        <f t="shared" si="7"/>
        <v>026D0262</v>
      </c>
      <c r="S79" s="1" t="str">
        <f t="shared" si="8"/>
        <v>JWWA  G  114</v>
      </c>
      <c r="T79" s="1" t="str">
        <f t="shared" si="9"/>
        <v>JWWA  G  114</v>
      </c>
    </row>
    <row r="80" spans="1:27" ht="15" customHeight="1">
      <c r="A80" s="87" t="str">
        <f t="shared" si="5"/>
        <v>026D0263</v>
      </c>
      <c r="B80" s="5" t="s">
        <v>21</v>
      </c>
      <c r="C80" s="21">
        <v>2</v>
      </c>
      <c r="D80" s="21">
        <v>63</v>
      </c>
      <c r="E80" s="6" t="s">
        <v>2</v>
      </c>
      <c r="F80" s="7" t="s">
        <v>19</v>
      </c>
      <c r="G80" s="6" t="s">
        <v>475</v>
      </c>
      <c r="H80" s="6" t="s">
        <v>475</v>
      </c>
      <c r="I80" s="6" t="s">
        <v>71</v>
      </c>
      <c r="J80" s="6" t="s">
        <v>494</v>
      </c>
      <c r="K80" s="6" t="s">
        <v>491</v>
      </c>
      <c r="L80" s="12" t="s">
        <v>6</v>
      </c>
      <c r="M80" s="13" t="s">
        <v>24</v>
      </c>
      <c r="N80" s="14">
        <v>114</v>
      </c>
      <c r="O80" s="7"/>
      <c r="P80" s="6" t="s">
        <v>1966</v>
      </c>
      <c r="Q80" s="63">
        <f t="shared" si="6"/>
        <v>26</v>
      </c>
      <c r="R80" s="1" t="str">
        <f t="shared" si="7"/>
        <v>026D0263</v>
      </c>
      <c r="S80" s="1" t="str">
        <f t="shared" si="8"/>
        <v>JWWA  G  114</v>
      </c>
      <c r="T80" s="1" t="str">
        <f t="shared" si="9"/>
        <v>JWWA  G  114</v>
      </c>
    </row>
    <row r="81" spans="1:20" ht="15" customHeight="1">
      <c r="A81" s="25" t="str">
        <f t="shared" si="5"/>
        <v/>
      </c>
      <c r="B81" s="5"/>
      <c r="C81" s="21"/>
      <c r="D81" s="21"/>
      <c r="E81" s="6"/>
      <c r="F81" s="7"/>
      <c r="G81" s="6"/>
      <c r="H81" s="6"/>
      <c r="I81" s="6"/>
      <c r="J81" s="6"/>
      <c r="K81" s="6"/>
      <c r="L81" s="12"/>
      <c r="M81" s="13"/>
      <c r="N81" s="14"/>
      <c r="O81" s="7"/>
      <c r="P81" s="6"/>
      <c r="Q81" s="63" t="str">
        <f t="shared" si="6"/>
        <v/>
      </c>
      <c r="R81" s="1" t="str">
        <f t="shared" si="7"/>
        <v/>
      </c>
      <c r="S81" s="1" t="str">
        <f t="shared" si="8"/>
        <v xml:space="preserve">    </v>
      </c>
      <c r="T81" s="1" t="str">
        <f t="shared" si="9"/>
        <v xml:space="preserve">    </v>
      </c>
    </row>
    <row r="82" spans="1:20" ht="15" customHeight="1">
      <c r="A82" s="87" t="str">
        <f t="shared" si="5"/>
        <v>026D0264</v>
      </c>
      <c r="B82" s="5" t="s">
        <v>21</v>
      </c>
      <c r="C82" s="21">
        <v>2</v>
      </c>
      <c r="D82" s="21">
        <v>64</v>
      </c>
      <c r="E82" s="6" t="s">
        <v>2</v>
      </c>
      <c r="F82" s="7" t="s">
        <v>19</v>
      </c>
      <c r="G82" s="6" t="s">
        <v>1705</v>
      </c>
      <c r="H82" s="6" t="s">
        <v>1705</v>
      </c>
      <c r="I82" s="6" t="s">
        <v>962</v>
      </c>
      <c r="J82" s="6" t="s">
        <v>404</v>
      </c>
      <c r="K82" s="6"/>
      <c r="L82" s="12" t="s">
        <v>63</v>
      </c>
      <c r="M82" s="13" t="s">
        <v>24</v>
      </c>
      <c r="N82" s="14">
        <v>1052</v>
      </c>
      <c r="O82" s="7"/>
      <c r="P82" s="6" t="s">
        <v>1966</v>
      </c>
      <c r="Q82" s="63">
        <f t="shared" si="6"/>
        <v>26</v>
      </c>
      <c r="R82" s="1" t="str">
        <f t="shared" si="7"/>
        <v>026D0264</v>
      </c>
      <c r="S82" s="1" t="str">
        <f t="shared" si="8"/>
        <v>JDPA  G  1052</v>
      </c>
      <c r="T82" s="1" t="str">
        <f t="shared" si="9"/>
        <v>JDPA  G  1052</v>
      </c>
    </row>
    <row r="83" spans="1:20" ht="15" customHeight="1">
      <c r="A83" s="87" t="str">
        <f t="shared" si="5"/>
        <v>026D0265</v>
      </c>
      <c r="B83" s="5" t="s">
        <v>21</v>
      </c>
      <c r="C83" s="21">
        <v>2</v>
      </c>
      <c r="D83" s="21">
        <v>65</v>
      </c>
      <c r="E83" s="6" t="s">
        <v>2</v>
      </c>
      <c r="F83" s="7" t="s">
        <v>19</v>
      </c>
      <c r="G83" s="6" t="s">
        <v>1708</v>
      </c>
      <c r="H83" s="6" t="s">
        <v>1980</v>
      </c>
      <c r="I83" s="6" t="s">
        <v>85</v>
      </c>
      <c r="J83" s="6" t="s">
        <v>404</v>
      </c>
      <c r="K83" s="6"/>
      <c r="L83" s="12" t="s">
        <v>63</v>
      </c>
      <c r="M83" s="13" t="s">
        <v>24</v>
      </c>
      <c r="N83" s="14">
        <v>1052</v>
      </c>
      <c r="O83" s="7"/>
      <c r="P83" s="6" t="s">
        <v>1966</v>
      </c>
      <c r="Q83" s="63">
        <f t="shared" si="6"/>
        <v>26</v>
      </c>
      <c r="R83" s="1" t="str">
        <f t="shared" si="7"/>
        <v>026D0265</v>
      </c>
      <c r="S83" s="1" t="str">
        <f t="shared" si="8"/>
        <v>JDPA  G  1052</v>
      </c>
      <c r="T83" s="1" t="str">
        <f t="shared" si="9"/>
        <v>JDPA  G  1052</v>
      </c>
    </row>
    <row r="84" spans="1:20" ht="15" customHeight="1">
      <c r="A84" s="87" t="str">
        <f t="shared" si="5"/>
        <v>026D0266</v>
      </c>
      <c r="B84" s="5" t="s">
        <v>21</v>
      </c>
      <c r="C84" s="21">
        <v>2</v>
      </c>
      <c r="D84" s="21">
        <v>66</v>
      </c>
      <c r="E84" s="6" t="s">
        <v>2</v>
      </c>
      <c r="F84" s="7" t="s">
        <v>19</v>
      </c>
      <c r="G84" s="6" t="s">
        <v>1710</v>
      </c>
      <c r="H84" s="6" t="s">
        <v>1983</v>
      </c>
      <c r="I84" s="6" t="s">
        <v>85</v>
      </c>
      <c r="J84" s="6" t="s">
        <v>404</v>
      </c>
      <c r="K84" s="6"/>
      <c r="L84" s="12" t="s">
        <v>63</v>
      </c>
      <c r="M84" s="13" t="s">
        <v>24</v>
      </c>
      <c r="N84" s="14">
        <v>1052</v>
      </c>
      <c r="O84" s="7"/>
      <c r="P84" s="6" t="s">
        <v>1966</v>
      </c>
      <c r="Q84" s="63">
        <f t="shared" si="6"/>
        <v>26</v>
      </c>
      <c r="R84" s="1" t="str">
        <f t="shared" si="7"/>
        <v>026D0266</v>
      </c>
      <c r="S84" s="1" t="str">
        <f t="shared" si="8"/>
        <v>JDPA  G  1052</v>
      </c>
      <c r="T84" s="1" t="str">
        <f t="shared" si="9"/>
        <v>JDPA  G  1052</v>
      </c>
    </row>
    <row r="85" spans="1:20" ht="15" customHeight="1">
      <c r="A85" s="87" t="str">
        <f t="shared" si="5"/>
        <v>026D0267</v>
      </c>
      <c r="B85" s="5" t="s">
        <v>21</v>
      </c>
      <c r="C85" s="21">
        <v>2</v>
      </c>
      <c r="D85" s="21">
        <v>67</v>
      </c>
      <c r="E85" s="6" t="s">
        <v>2</v>
      </c>
      <c r="F85" s="7" t="s">
        <v>19</v>
      </c>
      <c r="G85" s="6" t="s">
        <v>1711</v>
      </c>
      <c r="H85" s="6" t="s">
        <v>1986</v>
      </c>
      <c r="I85" s="6" t="s">
        <v>85</v>
      </c>
      <c r="J85" s="6" t="s">
        <v>404</v>
      </c>
      <c r="K85" s="6"/>
      <c r="L85" s="12" t="s">
        <v>63</v>
      </c>
      <c r="M85" s="13" t="s">
        <v>24</v>
      </c>
      <c r="N85" s="14">
        <v>1052</v>
      </c>
      <c r="O85" s="7"/>
      <c r="P85" s="6" t="s">
        <v>1966</v>
      </c>
      <c r="Q85" s="63">
        <f t="shared" si="6"/>
        <v>26</v>
      </c>
      <c r="R85" s="1" t="str">
        <f t="shared" si="7"/>
        <v>026D0267</v>
      </c>
      <c r="S85" s="1" t="str">
        <f t="shared" si="8"/>
        <v>JDPA  G  1052</v>
      </c>
      <c r="T85" s="1" t="str">
        <f t="shared" si="9"/>
        <v>JDPA  G  1052</v>
      </c>
    </row>
    <row r="86" spans="1:20" ht="15" customHeight="1">
      <c r="A86" s="87" t="str">
        <f t="shared" si="5"/>
        <v>026D0268</v>
      </c>
      <c r="B86" s="5" t="s">
        <v>21</v>
      </c>
      <c r="C86" s="21">
        <v>2</v>
      </c>
      <c r="D86" s="21">
        <v>68</v>
      </c>
      <c r="E86" s="6" t="s">
        <v>2</v>
      </c>
      <c r="F86" s="7" t="s">
        <v>19</v>
      </c>
      <c r="G86" s="6" t="s">
        <v>1712</v>
      </c>
      <c r="H86" s="6" t="s">
        <v>1987</v>
      </c>
      <c r="I86" s="6" t="s">
        <v>85</v>
      </c>
      <c r="J86" s="6" t="s">
        <v>404</v>
      </c>
      <c r="K86" s="6"/>
      <c r="L86" s="12" t="s">
        <v>63</v>
      </c>
      <c r="M86" s="13" t="s">
        <v>24</v>
      </c>
      <c r="N86" s="14">
        <v>1052</v>
      </c>
      <c r="O86" s="7"/>
      <c r="P86" s="6" t="s">
        <v>1966</v>
      </c>
      <c r="Q86" s="63">
        <f t="shared" si="6"/>
        <v>26</v>
      </c>
      <c r="R86" s="1" t="str">
        <f t="shared" si="7"/>
        <v>026D0268</v>
      </c>
      <c r="S86" s="1" t="str">
        <f t="shared" si="8"/>
        <v>JDPA  G  1052</v>
      </c>
      <c r="T86" s="1" t="str">
        <f t="shared" si="9"/>
        <v>JDPA  G  1052</v>
      </c>
    </row>
    <row r="87" spans="1:20" ht="15" customHeight="1">
      <c r="A87" s="87" t="str">
        <f t="shared" si="5"/>
        <v>026D0269</v>
      </c>
      <c r="B87" s="5" t="s">
        <v>21</v>
      </c>
      <c r="C87" s="21">
        <v>2</v>
      </c>
      <c r="D87" s="21">
        <v>69</v>
      </c>
      <c r="E87" s="6" t="s">
        <v>2</v>
      </c>
      <c r="F87" s="7" t="s">
        <v>19</v>
      </c>
      <c r="G87" s="6" t="s">
        <v>1713</v>
      </c>
      <c r="H87" s="6" t="s">
        <v>1988</v>
      </c>
      <c r="I87" s="6" t="s">
        <v>962</v>
      </c>
      <c r="J87" s="6" t="s">
        <v>404</v>
      </c>
      <c r="K87" s="6" t="s">
        <v>432</v>
      </c>
      <c r="L87" s="12" t="s">
        <v>63</v>
      </c>
      <c r="M87" s="13" t="s">
        <v>24</v>
      </c>
      <c r="N87" s="14">
        <v>1052</v>
      </c>
      <c r="O87" s="7"/>
      <c r="P87" s="6" t="s">
        <v>1966</v>
      </c>
      <c r="Q87" s="63">
        <f t="shared" si="6"/>
        <v>26</v>
      </c>
      <c r="R87" s="1" t="str">
        <f t="shared" si="7"/>
        <v>026D0269</v>
      </c>
      <c r="S87" s="1" t="str">
        <f t="shared" si="8"/>
        <v>JDPA  G  1052</v>
      </c>
      <c r="T87" s="1" t="str">
        <f t="shared" si="9"/>
        <v>JDPA  G  1052</v>
      </c>
    </row>
    <row r="88" spans="1:20" ht="15" customHeight="1">
      <c r="A88" s="87" t="str">
        <f t="shared" si="5"/>
        <v>026D0270</v>
      </c>
      <c r="B88" s="5" t="s">
        <v>21</v>
      </c>
      <c r="C88" s="21">
        <v>2</v>
      </c>
      <c r="D88" s="21">
        <v>70</v>
      </c>
      <c r="E88" s="6" t="s">
        <v>2</v>
      </c>
      <c r="F88" s="7" t="s">
        <v>19</v>
      </c>
      <c r="G88" s="6" t="s">
        <v>1714</v>
      </c>
      <c r="H88" s="6" t="s">
        <v>1714</v>
      </c>
      <c r="I88" s="6" t="s">
        <v>85</v>
      </c>
      <c r="J88" s="6" t="s">
        <v>404</v>
      </c>
      <c r="K88" s="6"/>
      <c r="L88" s="12" t="s">
        <v>63</v>
      </c>
      <c r="M88" s="13" t="s">
        <v>24</v>
      </c>
      <c r="N88" s="14">
        <v>1052</v>
      </c>
      <c r="O88" s="7"/>
      <c r="P88" s="6" t="s">
        <v>1966</v>
      </c>
      <c r="Q88" s="63">
        <f t="shared" si="6"/>
        <v>26</v>
      </c>
      <c r="R88" s="1" t="str">
        <f t="shared" si="7"/>
        <v>026D0270</v>
      </c>
      <c r="S88" s="1" t="str">
        <f t="shared" si="8"/>
        <v>JDPA  G  1052</v>
      </c>
      <c r="T88" s="1" t="str">
        <f t="shared" si="9"/>
        <v>JDPA  G  1052</v>
      </c>
    </row>
    <row r="89" spans="1:20" ht="15" customHeight="1">
      <c r="A89" s="87" t="str">
        <f t="shared" si="5"/>
        <v>026D0271</v>
      </c>
      <c r="B89" s="5" t="s">
        <v>21</v>
      </c>
      <c r="C89" s="21">
        <v>2</v>
      </c>
      <c r="D89" s="21">
        <v>71</v>
      </c>
      <c r="E89" s="6" t="s">
        <v>2</v>
      </c>
      <c r="F89" s="7" t="s">
        <v>19</v>
      </c>
      <c r="G89" s="6" t="s">
        <v>1715</v>
      </c>
      <c r="H89" s="6" t="s">
        <v>1715</v>
      </c>
      <c r="I89" s="6" t="s">
        <v>85</v>
      </c>
      <c r="J89" s="6" t="s">
        <v>404</v>
      </c>
      <c r="K89" s="6"/>
      <c r="L89" s="12" t="s">
        <v>63</v>
      </c>
      <c r="M89" s="13" t="s">
        <v>24</v>
      </c>
      <c r="N89" s="14">
        <v>1052</v>
      </c>
      <c r="O89" s="7"/>
      <c r="P89" s="6" t="s">
        <v>1966</v>
      </c>
      <c r="Q89" s="63">
        <f t="shared" si="6"/>
        <v>26</v>
      </c>
      <c r="R89" s="1" t="str">
        <f t="shared" si="7"/>
        <v>026D0271</v>
      </c>
      <c r="S89" s="1" t="str">
        <f t="shared" si="8"/>
        <v>JDPA  G  1052</v>
      </c>
      <c r="T89" s="1" t="str">
        <f t="shared" si="9"/>
        <v>JDPA  G  1052</v>
      </c>
    </row>
    <row r="90" spans="1:20" ht="15" customHeight="1">
      <c r="A90" s="87" t="str">
        <f t="shared" si="5"/>
        <v>026D0272</v>
      </c>
      <c r="B90" s="5" t="s">
        <v>21</v>
      </c>
      <c r="C90" s="21">
        <v>2</v>
      </c>
      <c r="D90" s="21">
        <v>72</v>
      </c>
      <c r="E90" s="6" t="s">
        <v>2</v>
      </c>
      <c r="F90" s="7" t="s">
        <v>19</v>
      </c>
      <c r="G90" s="6" t="s">
        <v>1716</v>
      </c>
      <c r="H90" s="6" t="s">
        <v>1718</v>
      </c>
      <c r="I90" s="6" t="s">
        <v>931</v>
      </c>
      <c r="J90" s="6" t="s">
        <v>404</v>
      </c>
      <c r="K90" s="6"/>
      <c r="L90" s="12" t="s">
        <v>55</v>
      </c>
      <c r="M90" s="13"/>
      <c r="N90" s="14"/>
      <c r="O90" s="7" t="s">
        <v>1717</v>
      </c>
      <c r="P90" s="6" t="s">
        <v>1966</v>
      </c>
      <c r="Q90" s="63">
        <f t="shared" si="6"/>
        <v>26</v>
      </c>
      <c r="R90" s="1" t="str">
        <f t="shared" si="7"/>
        <v>026D0272</v>
      </c>
      <c r="S90" s="1" t="str">
        <f t="shared" si="8"/>
        <v xml:space="preserve">指定承認    </v>
      </c>
      <c r="T90" s="1" t="str">
        <f t="shared" si="9"/>
        <v xml:space="preserve">指定承認    </v>
      </c>
    </row>
    <row r="91" spans="1:20" ht="15" customHeight="1">
      <c r="A91" s="87" t="str">
        <f t="shared" si="5"/>
        <v>026D0273</v>
      </c>
      <c r="B91" s="5" t="s">
        <v>21</v>
      </c>
      <c r="C91" s="21">
        <v>2</v>
      </c>
      <c r="D91" s="21">
        <v>73</v>
      </c>
      <c r="E91" s="6" t="s">
        <v>2</v>
      </c>
      <c r="F91" s="7" t="s">
        <v>19</v>
      </c>
      <c r="G91" s="6" t="s">
        <v>1716</v>
      </c>
      <c r="H91" s="6" t="s">
        <v>1720</v>
      </c>
      <c r="I91" s="6" t="s">
        <v>931</v>
      </c>
      <c r="J91" s="6" t="s">
        <v>404</v>
      </c>
      <c r="K91" s="6"/>
      <c r="L91" s="12" t="s">
        <v>55</v>
      </c>
      <c r="M91" s="13"/>
      <c r="N91" s="14"/>
      <c r="O91" s="7" t="s">
        <v>1717</v>
      </c>
      <c r="P91" s="6" t="s">
        <v>1966</v>
      </c>
      <c r="Q91" s="63">
        <f t="shared" si="6"/>
        <v>26</v>
      </c>
      <c r="R91" s="1" t="str">
        <f t="shared" si="7"/>
        <v>026D0273</v>
      </c>
      <c r="S91" s="1" t="str">
        <f t="shared" si="8"/>
        <v xml:space="preserve">指定承認    </v>
      </c>
      <c r="T91" s="1" t="str">
        <f t="shared" si="9"/>
        <v xml:space="preserve">指定承認    </v>
      </c>
    </row>
    <row r="92" spans="1:20" ht="15" customHeight="1">
      <c r="A92" s="87" t="str">
        <f t="shared" si="5"/>
        <v>026D0274</v>
      </c>
      <c r="B92" s="5" t="s">
        <v>21</v>
      </c>
      <c r="C92" s="21">
        <v>2</v>
      </c>
      <c r="D92" s="21">
        <v>74</v>
      </c>
      <c r="E92" s="6" t="s">
        <v>2</v>
      </c>
      <c r="F92" s="7" t="s">
        <v>19</v>
      </c>
      <c r="G92" s="6" t="s">
        <v>1721</v>
      </c>
      <c r="H92" s="6" t="s">
        <v>1721</v>
      </c>
      <c r="I92" s="6" t="s">
        <v>85</v>
      </c>
      <c r="J92" s="6" t="s">
        <v>404</v>
      </c>
      <c r="K92" s="6" t="s">
        <v>432</v>
      </c>
      <c r="L92" s="12" t="s">
        <v>55</v>
      </c>
      <c r="M92" s="13"/>
      <c r="N92" s="14"/>
      <c r="O92" s="7" t="s">
        <v>1717</v>
      </c>
      <c r="P92" s="6" t="s">
        <v>1966</v>
      </c>
      <c r="Q92" s="63">
        <f t="shared" si="6"/>
        <v>26</v>
      </c>
      <c r="R92" s="1" t="str">
        <f t="shared" si="7"/>
        <v>026D0274</v>
      </c>
      <c r="S92" s="1" t="str">
        <f t="shared" si="8"/>
        <v xml:space="preserve">指定承認    </v>
      </c>
      <c r="T92" s="1" t="str">
        <f t="shared" si="9"/>
        <v xml:space="preserve">指定承認    </v>
      </c>
    </row>
    <row r="93" spans="1:20" ht="15" customHeight="1">
      <c r="A93" s="87" t="str">
        <f t="shared" si="5"/>
        <v>026D0275</v>
      </c>
      <c r="B93" s="5" t="s">
        <v>21</v>
      </c>
      <c r="C93" s="21">
        <v>2</v>
      </c>
      <c r="D93" s="21">
        <v>75</v>
      </c>
      <c r="E93" s="6" t="s">
        <v>2</v>
      </c>
      <c r="F93" s="7" t="s">
        <v>19</v>
      </c>
      <c r="G93" s="6" t="s">
        <v>1722</v>
      </c>
      <c r="H93" s="6" t="s">
        <v>1722</v>
      </c>
      <c r="I93" s="6" t="s">
        <v>85</v>
      </c>
      <c r="J93" s="6" t="s">
        <v>404</v>
      </c>
      <c r="K93" s="6" t="s">
        <v>432</v>
      </c>
      <c r="L93" s="12" t="s">
        <v>55</v>
      </c>
      <c r="M93" s="13"/>
      <c r="N93" s="14"/>
      <c r="O93" s="7" t="s">
        <v>1717</v>
      </c>
      <c r="P93" s="6" t="s">
        <v>1966</v>
      </c>
      <c r="Q93" s="63">
        <f t="shared" si="6"/>
        <v>26</v>
      </c>
      <c r="R93" s="1" t="str">
        <f t="shared" si="7"/>
        <v>026D0275</v>
      </c>
      <c r="S93" s="1" t="str">
        <f t="shared" si="8"/>
        <v xml:space="preserve">指定承認    </v>
      </c>
      <c r="T93" s="1" t="str">
        <f t="shared" si="9"/>
        <v xml:space="preserve">指定承認    </v>
      </c>
    </row>
    <row r="94" spans="1:20" ht="15" customHeight="1">
      <c r="A94" s="87" t="str">
        <f t="shared" si="5"/>
        <v>026D0276</v>
      </c>
      <c r="B94" s="5" t="s">
        <v>21</v>
      </c>
      <c r="C94" s="21">
        <v>2</v>
      </c>
      <c r="D94" s="21">
        <v>76</v>
      </c>
      <c r="E94" s="6" t="s">
        <v>2</v>
      </c>
      <c r="F94" s="7" t="s">
        <v>19</v>
      </c>
      <c r="G94" s="6" t="s">
        <v>1723</v>
      </c>
      <c r="H94" s="6" t="s">
        <v>1723</v>
      </c>
      <c r="I94" s="6" t="s">
        <v>85</v>
      </c>
      <c r="J94" s="6" t="s">
        <v>494</v>
      </c>
      <c r="K94" s="6" t="s">
        <v>491</v>
      </c>
      <c r="L94" s="12" t="s">
        <v>63</v>
      </c>
      <c r="M94" s="13" t="s">
        <v>24</v>
      </c>
      <c r="N94" s="14">
        <v>1052</v>
      </c>
      <c r="O94" s="7"/>
      <c r="P94" s="6" t="s">
        <v>1966</v>
      </c>
      <c r="Q94" s="63">
        <f t="shared" si="6"/>
        <v>26</v>
      </c>
      <c r="R94" s="1" t="str">
        <f t="shared" si="7"/>
        <v>026D0276</v>
      </c>
      <c r="S94" s="1" t="str">
        <f t="shared" si="8"/>
        <v>JDPA  G  1052</v>
      </c>
      <c r="T94" s="1" t="str">
        <f t="shared" si="9"/>
        <v>JDPA  G  1052</v>
      </c>
    </row>
    <row r="95" spans="1:20" ht="15" customHeight="1">
      <c r="A95" s="25" t="str">
        <f t="shared" si="5"/>
        <v/>
      </c>
      <c r="B95" s="5"/>
      <c r="C95" s="21"/>
      <c r="D95" s="21"/>
      <c r="E95" s="6"/>
      <c r="F95" s="7"/>
      <c r="G95" s="6"/>
      <c r="H95" s="6"/>
      <c r="I95" s="6"/>
      <c r="J95" s="6"/>
      <c r="K95" s="6"/>
      <c r="L95" s="12"/>
      <c r="M95" s="13"/>
      <c r="N95" s="14"/>
      <c r="O95" s="7"/>
      <c r="P95" s="6"/>
      <c r="Q95" s="63" t="str">
        <f t="shared" si="6"/>
        <v/>
      </c>
      <c r="R95" s="1" t="str">
        <f t="shared" si="7"/>
        <v/>
      </c>
      <c r="S95" s="1" t="str">
        <f t="shared" si="8"/>
        <v xml:space="preserve">    </v>
      </c>
      <c r="T95" s="1" t="str">
        <f t="shared" si="9"/>
        <v xml:space="preserve">    </v>
      </c>
    </row>
    <row r="96" spans="1:20" ht="15" customHeight="1">
      <c r="A96" s="87" t="str">
        <f t="shared" si="5"/>
        <v>026D0301</v>
      </c>
      <c r="B96" s="16" t="s">
        <v>21</v>
      </c>
      <c r="C96" s="22">
        <v>3</v>
      </c>
      <c r="D96" s="22">
        <v>1</v>
      </c>
      <c r="E96" s="6" t="s">
        <v>54</v>
      </c>
      <c r="F96" s="7" t="s">
        <v>123</v>
      </c>
      <c r="G96" s="6" t="s">
        <v>129</v>
      </c>
      <c r="H96" s="6" t="s">
        <v>749</v>
      </c>
      <c r="I96" s="6" t="s">
        <v>72</v>
      </c>
      <c r="J96" s="6" t="s">
        <v>126</v>
      </c>
      <c r="K96" s="6"/>
      <c r="L96" s="12" t="s">
        <v>6</v>
      </c>
      <c r="M96" s="13" t="s">
        <v>24</v>
      </c>
      <c r="N96" s="14">
        <v>121</v>
      </c>
      <c r="O96" s="20"/>
      <c r="P96" s="6" t="s">
        <v>1966</v>
      </c>
      <c r="Q96" s="63">
        <f t="shared" si="6"/>
        <v>26</v>
      </c>
      <c r="R96" s="1" t="str">
        <f t="shared" si="7"/>
        <v>026D0301</v>
      </c>
      <c r="S96" s="1" t="str">
        <f t="shared" si="8"/>
        <v>JWWA  G  121</v>
      </c>
      <c r="T96" s="1" t="str">
        <f t="shared" si="9"/>
        <v>JWWA  G  121</v>
      </c>
    </row>
    <row r="97" spans="1:20" ht="15" customHeight="1">
      <c r="A97" s="87" t="str">
        <f t="shared" si="5"/>
        <v>026D0302</v>
      </c>
      <c r="B97" s="16" t="s">
        <v>21</v>
      </c>
      <c r="C97" s="21">
        <v>3</v>
      </c>
      <c r="D97" s="21">
        <v>2</v>
      </c>
      <c r="E97" s="6" t="s">
        <v>54</v>
      </c>
      <c r="F97" s="7" t="s">
        <v>123</v>
      </c>
      <c r="G97" s="6" t="s">
        <v>129</v>
      </c>
      <c r="H97" s="6" t="s">
        <v>749</v>
      </c>
      <c r="I97" s="6" t="s">
        <v>369</v>
      </c>
      <c r="J97" s="6" t="s">
        <v>126</v>
      </c>
      <c r="K97" s="6"/>
      <c r="L97" s="12" t="s">
        <v>63</v>
      </c>
      <c r="M97" s="13" t="s">
        <v>24</v>
      </c>
      <c r="N97" s="14">
        <v>1049</v>
      </c>
      <c r="O97" s="7"/>
      <c r="P97" s="6" t="s">
        <v>1966</v>
      </c>
      <c r="Q97" s="63">
        <f t="shared" si="6"/>
        <v>26</v>
      </c>
      <c r="R97" s="1" t="str">
        <f t="shared" si="7"/>
        <v>026D0302</v>
      </c>
      <c r="S97" s="1" t="str">
        <f t="shared" si="8"/>
        <v>JDPA  G  1049</v>
      </c>
      <c r="T97" s="1" t="str">
        <f t="shared" si="9"/>
        <v>JDPA  G  1049</v>
      </c>
    </row>
    <row r="98" spans="1:20" ht="15" customHeight="1">
      <c r="A98" s="87" t="str">
        <f t="shared" si="5"/>
        <v>026D0303</v>
      </c>
      <c r="B98" s="16" t="s">
        <v>21</v>
      </c>
      <c r="C98" s="22">
        <v>3</v>
      </c>
      <c r="D98" s="22">
        <v>3</v>
      </c>
      <c r="E98" s="6" t="s">
        <v>54</v>
      </c>
      <c r="F98" s="7" t="s">
        <v>123</v>
      </c>
      <c r="G98" s="6" t="s">
        <v>750</v>
      </c>
      <c r="H98" s="6" t="s">
        <v>1989</v>
      </c>
      <c r="I98" s="6" t="s">
        <v>72</v>
      </c>
      <c r="J98" s="6" t="s">
        <v>126</v>
      </c>
      <c r="K98" s="6"/>
      <c r="L98" s="12" t="s">
        <v>6</v>
      </c>
      <c r="M98" s="13" t="s">
        <v>24</v>
      </c>
      <c r="N98" s="14">
        <v>121</v>
      </c>
      <c r="O98" s="7"/>
      <c r="P98" s="6" t="s">
        <v>1966</v>
      </c>
      <c r="Q98" s="63">
        <f t="shared" si="6"/>
        <v>26</v>
      </c>
      <c r="R98" s="1" t="str">
        <f t="shared" si="7"/>
        <v>026D0303</v>
      </c>
      <c r="S98" s="1" t="str">
        <f t="shared" si="8"/>
        <v>JWWA  G  121</v>
      </c>
      <c r="T98" s="1" t="str">
        <f t="shared" si="9"/>
        <v>JWWA  G  121</v>
      </c>
    </row>
    <row r="99" spans="1:20" ht="15" customHeight="1">
      <c r="A99" s="87" t="str">
        <f t="shared" si="5"/>
        <v>026D0304</v>
      </c>
      <c r="B99" s="16" t="s">
        <v>21</v>
      </c>
      <c r="C99" s="21">
        <v>3</v>
      </c>
      <c r="D99" s="21">
        <v>4</v>
      </c>
      <c r="E99" s="6" t="s">
        <v>54</v>
      </c>
      <c r="F99" s="7" t="s">
        <v>123</v>
      </c>
      <c r="G99" s="6" t="s">
        <v>750</v>
      </c>
      <c r="H99" s="6" t="s">
        <v>1989</v>
      </c>
      <c r="I99" s="6" t="s">
        <v>369</v>
      </c>
      <c r="J99" s="6" t="s">
        <v>126</v>
      </c>
      <c r="K99" s="6"/>
      <c r="L99" s="12" t="s">
        <v>63</v>
      </c>
      <c r="M99" s="13" t="s">
        <v>24</v>
      </c>
      <c r="N99" s="14">
        <v>1049</v>
      </c>
      <c r="O99" s="7"/>
      <c r="P99" s="6" t="s">
        <v>1966</v>
      </c>
      <c r="Q99" s="63">
        <f t="shared" si="6"/>
        <v>26</v>
      </c>
      <c r="R99" s="1" t="str">
        <f t="shared" si="7"/>
        <v>026D0304</v>
      </c>
      <c r="S99" s="1" t="str">
        <f t="shared" si="8"/>
        <v>JDPA  G  1049</v>
      </c>
      <c r="T99" s="1" t="str">
        <f t="shared" si="9"/>
        <v>JDPA  G  1049</v>
      </c>
    </row>
    <row r="100" spans="1:20" ht="15" customHeight="1">
      <c r="A100" s="87" t="str">
        <f t="shared" si="5"/>
        <v>026D0305</v>
      </c>
      <c r="B100" s="16" t="s">
        <v>21</v>
      </c>
      <c r="C100" s="22">
        <v>3</v>
      </c>
      <c r="D100" s="22">
        <v>5</v>
      </c>
      <c r="E100" s="6" t="s">
        <v>54</v>
      </c>
      <c r="F100" s="7" t="s">
        <v>123</v>
      </c>
      <c r="G100" s="6" t="s">
        <v>751</v>
      </c>
      <c r="H100" s="6" t="s">
        <v>1990</v>
      </c>
      <c r="I100" s="6" t="s">
        <v>72</v>
      </c>
      <c r="J100" s="6" t="s">
        <v>752</v>
      </c>
      <c r="K100" s="6"/>
      <c r="L100" s="12" t="s">
        <v>6</v>
      </c>
      <c r="M100" s="13" t="s">
        <v>24</v>
      </c>
      <c r="N100" s="14">
        <v>121</v>
      </c>
      <c r="O100" s="7"/>
      <c r="P100" s="6" t="s">
        <v>1966</v>
      </c>
      <c r="Q100" s="63">
        <f t="shared" si="6"/>
        <v>26</v>
      </c>
      <c r="R100" s="1" t="str">
        <f t="shared" si="7"/>
        <v>026D0305</v>
      </c>
      <c r="S100" s="1" t="str">
        <f t="shared" si="8"/>
        <v>JWWA  G  121</v>
      </c>
      <c r="T100" s="1" t="str">
        <f t="shared" si="9"/>
        <v>JWWA  G  121</v>
      </c>
    </row>
    <row r="101" spans="1:20" ht="15" customHeight="1">
      <c r="A101" s="87" t="str">
        <f t="shared" si="5"/>
        <v>026D0306</v>
      </c>
      <c r="B101" s="16" t="s">
        <v>21</v>
      </c>
      <c r="C101" s="21">
        <v>3</v>
      </c>
      <c r="D101" s="21">
        <v>6</v>
      </c>
      <c r="E101" s="6" t="s">
        <v>54</v>
      </c>
      <c r="F101" s="7" t="s">
        <v>123</v>
      </c>
      <c r="G101" s="6" t="s">
        <v>751</v>
      </c>
      <c r="H101" s="6" t="s">
        <v>1990</v>
      </c>
      <c r="I101" s="6" t="s">
        <v>369</v>
      </c>
      <c r="J101" s="6" t="s">
        <v>752</v>
      </c>
      <c r="K101" s="6"/>
      <c r="L101" s="12" t="s">
        <v>63</v>
      </c>
      <c r="M101" s="13" t="s">
        <v>24</v>
      </c>
      <c r="N101" s="14">
        <v>1049</v>
      </c>
      <c r="O101" s="7"/>
      <c r="P101" s="6" t="s">
        <v>1966</v>
      </c>
      <c r="Q101" s="63">
        <f t="shared" si="6"/>
        <v>26</v>
      </c>
      <c r="R101" s="1" t="str">
        <f t="shared" si="7"/>
        <v>026D0306</v>
      </c>
      <c r="S101" s="1" t="str">
        <f t="shared" si="8"/>
        <v>JDPA  G  1049</v>
      </c>
      <c r="T101" s="1" t="str">
        <f t="shared" si="9"/>
        <v>JDPA  G  1049</v>
      </c>
    </row>
    <row r="102" spans="1:20" ht="15" customHeight="1">
      <c r="A102" s="87" t="str">
        <f t="shared" si="5"/>
        <v>026D0307</v>
      </c>
      <c r="B102" s="16" t="s">
        <v>21</v>
      </c>
      <c r="C102" s="21">
        <v>3</v>
      </c>
      <c r="D102" s="22">
        <v>7</v>
      </c>
      <c r="E102" s="6" t="s">
        <v>54</v>
      </c>
      <c r="F102" s="7" t="s">
        <v>123</v>
      </c>
      <c r="G102" s="6" t="s">
        <v>556</v>
      </c>
      <c r="H102" s="6" t="s">
        <v>1991</v>
      </c>
      <c r="I102" s="6" t="s">
        <v>72</v>
      </c>
      <c r="J102" s="6" t="s">
        <v>558</v>
      </c>
      <c r="K102" s="6"/>
      <c r="L102" s="12" t="s">
        <v>6</v>
      </c>
      <c r="M102" s="13" t="s">
        <v>24</v>
      </c>
      <c r="N102" s="14">
        <v>121</v>
      </c>
      <c r="O102" s="7"/>
      <c r="P102" s="6" t="s">
        <v>1966</v>
      </c>
      <c r="Q102" s="63">
        <f t="shared" si="6"/>
        <v>26</v>
      </c>
      <c r="R102" s="1" t="str">
        <f t="shared" si="7"/>
        <v>026D0307</v>
      </c>
      <c r="S102" s="1" t="str">
        <f t="shared" si="8"/>
        <v>JWWA  G  121</v>
      </c>
      <c r="T102" s="1" t="str">
        <f t="shared" si="9"/>
        <v>JWWA  G  121</v>
      </c>
    </row>
    <row r="103" spans="1:20" ht="15" customHeight="1">
      <c r="A103" s="87" t="str">
        <f t="shared" si="5"/>
        <v>026D0308</v>
      </c>
      <c r="B103" s="16" t="s">
        <v>21</v>
      </c>
      <c r="C103" s="21">
        <v>3</v>
      </c>
      <c r="D103" s="21">
        <v>8</v>
      </c>
      <c r="E103" s="6" t="s">
        <v>54</v>
      </c>
      <c r="F103" s="7" t="s">
        <v>123</v>
      </c>
      <c r="G103" s="6" t="s">
        <v>556</v>
      </c>
      <c r="H103" s="6" t="s">
        <v>1991</v>
      </c>
      <c r="I103" s="6" t="s">
        <v>369</v>
      </c>
      <c r="J103" s="6" t="s">
        <v>558</v>
      </c>
      <c r="K103" s="6"/>
      <c r="L103" s="12" t="s">
        <v>63</v>
      </c>
      <c r="M103" s="13" t="s">
        <v>24</v>
      </c>
      <c r="N103" s="14">
        <v>1049</v>
      </c>
      <c r="O103" s="7"/>
      <c r="P103" s="6" t="s">
        <v>1966</v>
      </c>
      <c r="Q103" s="63">
        <f t="shared" si="6"/>
        <v>26</v>
      </c>
      <c r="R103" s="1" t="str">
        <f t="shared" si="7"/>
        <v>026D0308</v>
      </c>
      <c r="S103" s="1" t="str">
        <f t="shared" si="8"/>
        <v>JDPA  G  1049</v>
      </c>
      <c r="T103" s="1" t="str">
        <f t="shared" si="9"/>
        <v>JDPA  G  1049</v>
      </c>
    </row>
    <row r="104" spans="1:20" ht="15" customHeight="1">
      <c r="A104" s="87" t="str">
        <f t="shared" si="5"/>
        <v>026D0309</v>
      </c>
      <c r="B104" s="5" t="s">
        <v>21</v>
      </c>
      <c r="C104" s="21">
        <v>3</v>
      </c>
      <c r="D104" s="21">
        <v>9</v>
      </c>
      <c r="E104" s="6" t="s">
        <v>54</v>
      </c>
      <c r="F104" s="7" t="s">
        <v>123</v>
      </c>
      <c r="G104" s="6" t="s">
        <v>559</v>
      </c>
      <c r="H104" s="6" t="s">
        <v>1992</v>
      </c>
      <c r="I104" s="6" t="s">
        <v>71</v>
      </c>
      <c r="J104" s="6" t="s">
        <v>558</v>
      </c>
      <c r="K104" s="6"/>
      <c r="L104" s="12" t="s">
        <v>6</v>
      </c>
      <c r="M104" s="13" t="s">
        <v>24</v>
      </c>
      <c r="N104" s="14">
        <v>114</v>
      </c>
      <c r="O104" s="7"/>
      <c r="P104" s="6" t="s">
        <v>1966</v>
      </c>
      <c r="Q104" s="63">
        <f t="shared" si="6"/>
        <v>26</v>
      </c>
      <c r="R104" s="1" t="str">
        <f t="shared" si="7"/>
        <v>026D0309</v>
      </c>
      <c r="S104" s="1" t="str">
        <f t="shared" si="8"/>
        <v>JWWA  G  114</v>
      </c>
      <c r="T104" s="1" t="str">
        <f t="shared" si="9"/>
        <v>JWWA  G  114</v>
      </c>
    </row>
    <row r="105" spans="1:20" ht="15" customHeight="1">
      <c r="A105" s="87" t="str">
        <f t="shared" si="5"/>
        <v>026D0310</v>
      </c>
      <c r="B105" s="5" t="s">
        <v>21</v>
      </c>
      <c r="C105" s="21">
        <v>3</v>
      </c>
      <c r="D105" s="21">
        <v>10</v>
      </c>
      <c r="E105" s="6" t="s">
        <v>54</v>
      </c>
      <c r="F105" s="7" t="s">
        <v>123</v>
      </c>
      <c r="G105" s="6" t="s">
        <v>753</v>
      </c>
      <c r="H105" s="6" t="s">
        <v>1993</v>
      </c>
      <c r="I105" s="6" t="s">
        <v>71</v>
      </c>
      <c r="J105" s="6" t="s">
        <v>563</v>
      </c>
      <c r="K105" s="6"/>
      <c r="L105" s="12" t="s">
        <v>6</v>
      </c>
      <c r="M105" s="13" t="s">
        <v>24</v>
      </c>
      <c r="N105" s="14">
        <v>114</v>
      </c>
      <c r="O105" s="7"/>
      <c r="P105" s="6" t="s">
        <v>1966</v>
      </c>
      <c r="Q105" s="63">
        <f t="shared" si="6"/>
        <v>26</v>
      </c>
      <c r="R105" s="1" t="str">
        <f t="shared" si="7"/>
        <v>026D0310</v>
      </c>
      <c r="S105" s="1" t="str">
        <f t="shared" si="8"/>
        <v>JWWA  G  114</v>
      </c>
      <c r="T105" s="1" t="str">
        <f t="shared" si="9"/>
        <v>JWWA  G  114</v>
      </c>
    </row>
    <row r="106" spans="1:20" ht="15" customHeight="1">
      <c r="A106" s="87" t="str">
        <f t="shared" si="5"/>
        <v>026D0311</v>
      </c>
      <c r="B106" s="5" t="s">
        <v>21</v>
      </c>
      <c r="C106" s="21">
        <v>3</v>
      </c>
      <c r="D106" s="21">
        <v>11</v>
      </c>
      <c r="E106" s="6" t="s">
        <v>54</v>
      </c>
      <c r="F106" s="7" t="s">
        <v>123</v>
      </c>
      <c r="G106" s="6" t="s">
        <v>1994</v>
      </c>
      <c r="H106" s="6" t="s">
        <v>1995</v>
      </c>
      <c r="I106" s="6" t="s">
        <v>71</v>
      </c>
      <c r="J106" s="6" t="s">
        <v>563</v>
      </c>
      <c r="K106" s="6"/>
      <c r="L106" s="12" t="s">
        <v>6</v>
      </c>
      <c r="M106" s="13" t="s">
        <v>24</v>
      </c>
      <c r="N106" s="14">
        <v>114</v>
      </c>
      <c r="O106" s="7"/>
      <c r="P106" s="6" t="s">
        <v>1966</v>
      </c>
      <c r="Q106" s="63">
        <f t="shared" si="6"/>
        <v>26</v>
      </c>
      <c r="R106" s="1" t="str">
        <f t="shared" si="7"/>
        <v>026D0311</v>
      </c>
      <c r="S106" s="1" t="str">
        <f t="shared" si="8"/>
        <v>JWWA  G  114</v>
      </c>
      <c r="T106" s="1" t="str">
        <f t="shared" si="9"/>
        <v>JWWA  G  114</v>
      </c>
    </row>
    <row r="107" spans="1:20" ht="15" customHeight="1">
      <c r="A107" s="87" t="str">
        <f t="shared" si="5"/>
        <v>026D0312</v>
      </c>
      <c r="B107" s="5" t="s">
        <v>21</v>
      </c>
      <c r="C107" s="21">
        <v>3</v>
      </c>
      <c r="D107" s="21">
        <v>12</v>
      </c>
      <c r="E107" s="6" t="s">
        <v>54</v>
      </c>
      <c r="F107" s="7" t="s">
        <v>123</v>
      </c>
      <c r="G107" s="6" t="s">
        <v>1996</v>
      </c>
      <c r="H107" s="6" t="s">
        <v>1724</v>
      </c>
      <c r="I107" s="6" t="s">
        <v>85</v>
      </c>
      <c r="J107" s="6" t="s">
        <v>126</v>
      </c>
      <c r="K107" s="11"/>
      <c r="L107" s="12" t="s">
        <v>63</v>
      </c>
      <c r="M107" s="13" t="s">
        <v>24</v>
      </c>
      <c r="N107" s="14">
        <v>1052</v>
      </c>
      <c r="O107" s="7"/>
      <c r="P107" s="6" t="s">
        <v>1966</v>
      </c>
      <c r="Q107" s="63">
        <f t="shared" si="6"/>
        <v>26</v>
      </c>
      <c r="R107" s="1" t="str">
        <f t="shared" si="7"/>
        <v>026D0312</v>
      </c>
      <c r="S107" s="1" t="str">
        <f t="shared" si="8"/>
        <v>JDPA  G  1052</v>
      </c>
      <c r="T107" s="1" t="str">
        <f t="shared" si="9"/>
        <v>JDPA  G  1052</v>
      </c>
    </row>
    <row r="108" spans="1:20" ht="15" customHeight="1">
      <c r="A108" s="87" t="str">
        <f t="shared" si="5"/>
        <v>026D0313</v>
      </c>
      <c r="B108" s="5" t="s">
        <v>21</v>
      </c>
      <c r="C108" s="21">
        <v>3</v>
      </c>
      <c r="D108" s="21">
        <v>13</v>
      </c>
      <c r="E108" s="6" t="s">
        <v>54</v>
      </c>
      <c r="F108" s="7" t="s">
        <v>123</v>
      </c>
      <c r="G108" s="6" t="s">
        <v>1997</v>
      </c>
      <c r="H108" s="6" t="s">
        <v>1724</v>
      </c>
      <c r="I108" s="6" t="s">
        <v>85</v>
      </c>
      <c r="J108" s="6" t="s">
        <v>126</v>
      </c>
      <c r="K108" s="11"/>
      <c r="L108" s="12" t="s">
        <v>63</v>
      </c>
      <c r="M108" s="13" t="s">
        <v>24</v>
      </c>
      <c r="N108" s="14">
        <v>1052</v>
      </c>
      <c r="O108" s="7"/>
      <c r="P108" s="6" t="s">
        <v>1966</v>
      </c>
      <c r="Q108" s="63">
        <f t="shared" si="6"/>
        <v>26</v>
      </c>
      <c r="R108" s="1" t="str">
        <f t="shared" si="7"/>
        <v>026D0313</v>
      </c>
      <c r="S108" s="1" t="str">
        <f t="shared" si="8"/>
        <v>JDPA  G  1052</v>
      </c>
      <c r="T108" s="1" t="str">
        <f t="shared" si="9"/>
        <v>JDPA  G  1052</v>
      </c>
    </row>
    <row r="109" spans="1:20" ht="15" customHeight="1">
      <c r="A109" s="87" t="str">
        <f t="shared" si="5"/>
        <v>026D0314</v>
      </c>
      <c r="B109" s="5" t="s">
        <v>21</v>
      </c>
      <c r="C109" s="21">
        <v>3</v>
      </c>
      <c r="D109" s="21">
        <v>14</v>
      </c>
      <c r="E109" s="6" t="s">
        <v>54</v>
      </c>
      <c r="F109" s="7" t="s">
        <v>123</v>
      </c>
      <c r="G109" s="6" t="s">
        <v>1725</v>
      </c>
      <c r="H109" s="6" t="s">
        <v>1998</v>
      </c>
      <c r="I109" s="6" t="s">
        <v>85</v>
      </c>
      <c r="J109" s="6" t="s">
        <v>558</v>
      </c>
      <c r="K109" s="11"/>
      <c r="L109" s="12" t="s">
        <v>63</v>
      </c>
      <c r="M109" s="13" t="s">
        <v>24</v>
      </c>
      <c r="N109" s="14">
        <v>1052</v>
      </c>
      <c r="O109" s="7"/>
      <c r="P109" s="6" t="s">
        <v>1966</v>
      </c>
      <c r="Q109" s="63">
        <f t="shared" si="6"/>
        <v>26</v>
      </c>
      <c r="R109" s="1" t="str">
        <f t="shared" si="7"/>
        <v>026D0314</v>
      </c>
      <c r="S109" s="1" t="str">
        <f t="shared" si="8"/>
        <v>JDPA  G  1052</v>
      </c>
      <c r="T109" s="1" t="str">
        <f t="shared" si="9"/>
        <v>JDPA  G  1052</v>
      </c>
    </row>
    <row r="110" spans="1:20" ht="15" customHeight="1">
      <c r="A110" s="87" t="str">
        <f t="shared" si="5"/>
        <v>026D0315</v>
      </c>
      <c r="B110" s="5" t="s">
        <v>21</v>
      </c>
      <c r="C110" s="21">
        <v>3</v>
      </c>
      <c r="D110" s="21">
        <v>15</v>
      </c>
      <c r="E110" s="6" t="s">
        <v>54</v>
      </c>
      <c r="F110" s="7" t="s">
        <v>123</v>
      </c>
      <c r="G110" s="6" t="s">
        <v>1727</v>
      </c>
      <c r="H110" s="6" t="s">
        <v>1728</v>
      </c>
      <c r="I110" s="6" t="s">
        <v>85</v>
      </c>
      <c r="J110" s="6" t="s">
        <v>404</v>
      </c>
      <c r="K110" s="11" t="s">
        <v>107</v>
      </c>
      <c r="L110" s="12" t="s">
        <v>63</v>
      </c>
      <c r="M110" s="13" t="s">
        <v>24</v>
      </c>
      <c r="N110" s="14">
        <v>1052</v>
      </c>
      <c r="O110" s="7"/>
      <c r="P110" s="6" t="s">
        <v>1966</v>
      </c>
      <c r="Q110" s="63">
        <f t="shared" si="6"/>
        <v>26</v>
      </c>
      <c r="R110" s="1" t="str">
        <f t="shared" si="7"/>
        <v>026D0315</v>
      </c>
      <c r="S110" s="1" t="str">
        <f t="shared" si="8"/>
        <v>JDPA  G  1052</v>
      </c>
      <c r="T110" s="1" t="str">
        <f t="shared" si="9"/>
        <v>JDPA  G  1052</v>
      </c>
    </row>
    <row r="111" spans="1:20" ht="15" customHeight="1">
      <c r="A111" s="25" t="str">
        <f t="shared" si="5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6"/>
      <c r="Q111" s="63" t="str">
        <f t="shared" si="6"/>
        <v/>
      </c>
      <c r="R111" s="1" t="str">
        <f t="shared" si="7"/>
        <v/>
      </c>
      <c r="S111" s="1" t="str">
        <f t="shared" si="8"/>
        <v xml:space="preserve">    </v>
      </c>
      <c r="T111" s="1" t="str">
        <f t="shared" si="9"/>
        <v xml:space="preserve">    </v>
      </c>
    </row>
    <row r="112" spans="1:20" ht="15" customHeight="1">
      <c r="A112" s="87" t="str">
        <f t="shared" si="5"/>
        <v>026D0601</v>
      </c>
      <c r="B112" s="5" t="s">
        <v>21</v>
      </c>
      <c r="C112" s="21">
        <v>6</v>
      </c>
      <c r="D112" s="21">
        <v>1</v>
      </c>
      <c r="E112" s="6" t="s">
        <v>17</v>
      </c>
      <c r="F112" s="7" t="s">
        <v>40</v>
      </c>
      <c r="G112" s="6" t="s">
        <v>216</v>
      </c>
      <c r="H112" s="6" t="s">
        <v>2001</v>
      </c>
      <c r="I112" s="6"/>
      <c r="J112" s="6"/>
      <c r="K112" s="6"/>
      <c r="L112" s="12" t="s">
        <v>6</v>
      </c>
      <c r="M112" s="13" t="s">
        <v>192</v>
      </c>
      <c r="N112" s="14">
        <v>139</v>
      </c>
      <c r="O112" s="7"/>
      <c r="P112" s="6" t="s">
        <v>1966</v>
      </c>
      <c r="Q112" s="63">
        <f t="shared" si="6"/>
        <v>26</v>
      </c>
      <c r="R112" s="1" t="str">
        <f t="shared" si="7"/>
        <v>026D0601</v>
      </c>
      <c r="S112" s="1" t="str">
        <f t="shared" si="8"/>
        <v>JWWA  K  139</v>
      </c>
      <c r="T112" s="1" t="str">
        <f t="shared" si="9"/>
        <v>JWWA  K  139</v>
      </c>
    </row>
    <row r="113" spans="1:20" ht="15" customHeight="1">
      <c r="A113" s="87" t="str">
        <f t="shared" si="5"/>
        <v>026D0602</v>
      </c>
      <c r="B113" s="5" t="s">
        <v>21</v>
      </c>
      <c r="C113" s="21">
        <v>6</v>
      </c>
      <c r="D113" s="21">
        <v>2</v>
      </c>
      <c r="E113" s="6" t="s">
        <v>17</v>
      </c>
      <c r="F113" s="7" t="s">
        <v>40</v>
      </c>
      <c r="G113" s="6" t="s">
        <v>565</v>
      </c>
      <c r="H113" s="6" t="s">
        <v>2002</v>
      </c>
      <c r="I113" s="6"/>
      <c r="J113" s="6"/>
      <c r="K113" s="6"/>
      <c r="L113" s="12" t="s">
        <v>6</v>
      </c>
      <c r="M113" s="13" t="s">
        <v>192</v>
      </c>
      <c r="N113" s="14">
        <v>139</v>
      </c>
      <c r="O113" s="7"/>
      <c r="P113" s="6" t="s">
        <v>1966</v>
      </c>
      <c r="Q113" s="63">
        <f t="shared" si="6"/>
        <v>26</v>
      </c>
      <c r="R113" s="1" t="str">
        <f t="shared" si="7"/>
        <v>026D0602</v>
      </c>
      <c r="S113" s="1" t="str">
        <f t="shared" si="8"/>
        <v>JWWA  K  139</v>
      </c>
      <c r="T113" s="1" t="str">
        <f t="shared" si="9"/>
        <v>JWWA  K  139</v>
      </c>
    </row>
    <row r="114" spans="1:20" ht="15" customHeight="1">
      <c r="A114" s="87" t="str">
        <f t="shared" si="5"/>
        <v>026D0603</v>
      </c>
      <c r="B114" s="5" t="s">
        <v>21</v>
      </c>
      <c r="C114" s="21">
        <v>6</v>
      </c>
      <c r="D114" s="21">
        <v>3</v>
      </c>
      <c r="E114" s="6" t="s">
        <v>17</v>
      </c>
      <c r="F114" s="7" t="s">
        <v>40</v>
      </c>
      <c r="G114" s="6" t="s">
        <v>2004</v>
      </c>
      <c r="H114" s="6" t="s">
        <v>2003</v>
      </c>
      <c r="I114" s="6"/>
      <c r="J114" s="6"/>
      <c r="K114" s="6"/>
      <c r="L114" s="12" t="s">
        <v>6</v>
      </c>
      <c r="M114" s="13" t="s">
        <v>192</v>
      </c>
      <c r="N114" s="14">
        <v>139</v>
      </c>
      <c r="O114" s="7"/>
      <c r="P114" s="6" t="s">
        <v>1966</v>
      </c>
      <c r="Q114" s="63">
        <f t="shared" si="6"/>
        <v>26</v>
      </c>
      <c r="R114" s="1" t="str">
        <f t="shared" si="7"/>
        <v>026D0603</v>
      </c>
      <c r="S114" s="1" t="str">
        <f t="shared" si="8"/>
        <v>JWWA  K  139</v>
      </c>
      <c r="T114" s="1" t="str">
        <f t="shared" si="9"/>
        <v>JWWA  K  139</v>
      </c>
    </row>
    <row r="115" spans="1:20" ht="15" customHeight="1">
      <c r="A115" s="87" t="str">
        <f t="shared" si="5"/>
        <v>026D0604</v>
      </c>
      <c r="B115" s="5" t="s">
        <v>21</v>
      </c>
      <c r="C115" s="21">
        <v>6</v>
      </c>
      <c r="D115" s="21">
        <v>4</v>
      </c>
      <c r="E115" s="6" t="s">
        <v>17</v>
      </c>
      <c r="F115" s="7" t="s">
        <v>40</v>
      </c>
      <c r="G115" s="6" t="s">
        <v>566</v>
      </c>
      <c r="H115" s="6" t="s">
        <v>2005</v>
      </c>
      <c r="I115" s="6"/>
      <c r="J115" s="6"/>
      <c r="K115" s="6"/>
      <c r="L115" s="12" t="s">
        <v>6</v>
      </c>
      <c r="M115" s="13" t="s">
        <v>192</v>
      </c>
      <c r="N115" s="14">
        <v>139</v>
      </c>
      <c r="O115" s="7"/>
      <c r="P115" s="6" t="s">
        <v>1966</v>
      </c>
      <c r="Q115" s="63">
        <f t="shared" si="6"/>
        <v>26</v>
      </c>
      <c r="R115" s="1" t="str">
        <f t="shared" si="7"/>
        <v>026D0604</v>
      </c>
      <c r="S115" s="1" t="str">
        <f t="shared" si="8"/>
        <v>JWWA  K  139</v>
      </c>
      <c r="T115" s="1" t="str">
        <f t="shared" si="9"/>
        <v>JWWA  K  139</v>
      </c>
    </row>
    <row r="116" spans="1:20" ht="15" customHeight="1">
      <c r="A116" s="87" t="str">
        <f t="shared" si="5"/>
        <v>026D0605</v>
      </c>
      <c r="B116" s="5" t="s">
        <v>21</v>
      </c>
      <c r="C116" s="21">
        <v>6</v>
      </c>
      <c r="D116" s="21">
        <v>5</v>
      </c>
      <c r="E116" s="6" t="s">
        <v>17</v>
      </c>
      <c r="F116" s="7" t="s">
        <v>40</v>
      </c>
      <c r="G116" s="6" t="s">
        <v>564</v>
      </c>
      <c r="H116" s="6" t="s">
        <v>1999</v>
      </c>
      <c r="I116" s="6"/>
      <c r="J116" s="6"/>
      <c r="K116" s="6"/>
      <c r="L116" s="12" t="s">
        <v>63</v>
      </c>
      <c r="M116" s="13" t="s">
        <v>196</v>
      </c>
      <c r="N116" s="14">
        <v>2002</v>
      </c>
      <c r="O116" s="7"/>
      <c r="P116" s="6" t="s">
        <v>1966</v>
      </c>
      <c r="Q116" s="63">
        <f t="shared" si="6"/>
        <v>26</v>
      </c>
      <c r="R116" s="1" t="str">
        <f t="shared" si="7"/>
        <v>026D0605</v>
      </c>
      <c r="S116" s="1" t="str">
        <f t="shared" si="8"/>
        <v>JDPA  Z  2002</v>
      </c>
      <c r="T116" s="1" t="str">
        <f t="shared" si="9"/>
        <v>JDPA  Z  2002</v>
      </c>
    </row>
    <row r="117" spans="1:20" ht="15" customHeight="1">
      <c r="A117" s="25" t="str">
        <f t="shared" si="5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6"/>
      <c r="Q117" s="63" t="str">
        <f t="shared" si="6"/>
        <v/>
      </c>
      <c r="R117" s="1" t="str">
        <f t="shared" si="7"/>
        <v/>
      </c>
      <c r="S117" s="1" t="str">
        <f t="shared" si="8"/>
        <v xml:space="preserve">    </v>
      </c>
      <c r="T117" s="1" t="str">
        <f t="shared" si="9"/>
        <v xml:space="preserve">    </v>
      </c>
    </row>
    <row r="118" spans="1:20" ht="15" customHeight="1">
      <c r="A118" s="87" t="str">
        <f t="shared" si="5"/>
        <v>026V0101</v>
      </c>
      <c r="B118" s="5" t="s">
        <v>158</v>
      </c>
      <c r="C118" s="21">
        <v>1</v>
      </c>
      <c r="D118" s="21">
        <v>1</v>
      </c>
      <c r="E118" s="6" t="s">
        <v>14</v>
      </c>
      <c r="F118" s="7" t="s">
        <v>28</v>
      </c>
      <c r="G118" s="6" t="s">
        <v>754</v>
      </c>
      <c r="H118" s="6" t="s">
        <v>2000</v>
      </c>
      <c r="I118" s="6" t="s">
        <v>157</v>
      </c>
      <c r="J118" s="6" t="s">
        <v>356</v>
      </c>
      <c r="K118" s="6" t="s">
        <v>358</v>
      </c>
      <c r="L118" s="12" t="s">
        <v>6</v>
      </c>
      <c r="M118" s="13" t="s">
        <v>162</v>
      </c>
      <c r="N118" s="14">
        <v>120</v>
      </c>
      <c r="O118" s="7"/>
      <c r="P118" s="6" t="s">
        <v>1966</v>
      </c>
      <c r="Q118" s="63">
        <f t="shared" si="6"/>
        <v>26</v>
      </c>
      <c r="R118" s="1" t="str">
        <f t="shared" si="7"/>
        <v>026V0101</v>
      </c>
      <c r="S118" s="1" t="str">
        <f t="shared" si="8"/>
        <v>JWWA  B  120</v>
      </c>
      <c r="T118" s="1" t="str">
        <f t="shared" si="9"/>
        <v>JWWA  B  120</v>
      </c>
    </row>
    <row r="119" spans="1:20" ht="15" customHeight="1">
      <c r="A119" s="87" t="str">
        <f t="shared" si="5"/>
        <v>026V0102</v>
      </c>
      <c r="B119" s="5" t="s">
        <v>158</v>
      </c>
      <c r="C119" s="21">
        <v>1</v>
      </c>
      <c r="D119" s="21">
        <v>2</v>
      </c>
      <c r="E119" s="6" t="s">
        <v>14</v>
      </c>
      <c r="F119" s="7" t="s">
        <v>28</v>
      </c>
      <c r="G119" s="6" t="s">
        <v>756</v>
      </c>
      <c r="H119" s="6" t="s">
        <v>765</v>
      </c>
      <c r="I119" s="6" t="s">
        <v>161</v>
      </c>
      <c r="J119" s="6" t="s">
        <v>361</v>
      </c>
      <c r="K119" s="6" t="s">
        <v>358</v>
      </c>
      <c r="L119" s="12" t="s">
        <v>6</v>
      </c>
      <c r="M119" s="13" t="s">
        <v>162</v>
      </c>
      <c r="N119" s="14">
        <v>122</v>
      </c>
      <c r="O119" s="7"/>
      <c r="P119" s="6" t="s">
        <v>1966</v>
      </c>
      <c r="Q119" s="63">
        <f t="shared" si="6"/>
        <v>26</v>
      </c>
      <c r="R119" s="1" t="str">
        <f t="shared" si="7"/>
        <v>026V0102</v>
      </c>
      <c r="S119" s="1" t="str">
        <f t="shared" si="8"/>
        <v>JWWA  B  122</v>
      </c>
      <c r="T119" s="1" t="str">
        <f t="shared" si="9"/>
        <v>JWWA  B  122</v>
      </c>
    </row>
    <row r="120" spans="1:20" ht="15" customHeight="1">
      <c r="A120" s="87" t="str">
        <f t="shared" si="5"/>
        <v>026V0103</v>
      </c>
      <c r="B120" s="5" t="s">
        <v>158</v>
      </c>
      <c r="C120" s="21">
        <v>1</v>
      </c>
      <c r="D120" s="21">
        <v>3</v>
      </c>
      <c r="E120" s="6" t="s">
        <v>14</v>
      </c>
      <c r="F120" s="7" t="s">
        <v>28</v>
      </c>
      <c r="G120" s="6" t="s">
        <v>757</v>
      </c>
      <c r="H120" s="6" t="s">
        <v>2006</v>
      </c>
      <c r="I120" s="11" t="s">
        <v>164</v>
      </c>
      <c r="J120" s="6" t="s">
        <v>356</v>
      </c>
      <c r="K120" s="6" t="s">
        <v>358</v>
      </c>
      <c r="L120" s="12" t="s">
        <v>6</v>
      </c>
      <c r="M120" s="13" t="s">
        <v>162</v>
      </c>
      <c r="N120" s="14">
        <v>138</v>
      </c>
      <c r="O120" s="7"/>
      <c r="P120" s="6" t="s">
        <v>1966</v>
      </c>
      <c r="Q120" s="63">
        <f t="shared" si="6"/>
        <v>26</v>
      </c>
      <c r="R120" s="1" t="str">
        <f t="shared" si="7"/>
        <v>026V0103</v>
      </c>
      <c r="S120" s="1" t="str">
        <f t="shared" si="8"/>
        <v>JWWA  B  138</v>
      </c>
      <c r="T120" s="1" t="str">
        <f t="shared" si="9"/>
        <v>JWWA  B  138</v>
      </c>
    </row>
    <row r="121" spans="1:20" ht="15" customHeight="1">
      <c r="A121" s="25" t="str">
        <f t="shared" si="5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6"/>
      <c r="Q121" s="63" t="str">
        <f t="shared" si="6"/>
        <v/>
      </c>
      <c r="R121" s="1" t="str">
        <f t="shared" si="7"/>
        <v/>
      </c>
      <c r="S121" s="1" t="str">
        <f t="shared" si="8"/>
        <v xml:space="preserve">    </v>
      </c>
      <c r="T121" s="1" t="str">
        <f t="shared" si="9"/>
        <v xml:space="preserve">    </v>
      </c>
    </row>
    <row r="122" spans="1:20" ht="15" customHeight="1">
      <c r="A122" s="87" t="str">
        <f t="shared" si="5"/>
        <v>026V0201</v>
      </c>
      <c r="B122" s="5" t="s">
        <v>158</v>
      </c>
      <c r="C122" s="21">
        <v>2</v>
      </c>
      <c r="D122" s="21">
        <v>1</v>
      </c>
      <c r="E122" s="6" t="s">
        <v>14</v>
      </c>
      <c r="F122" s="7" t="s">
        <v>28</v>
      </c>
      <c r="G122" s="6" t="s">
        <v>363</v>
      </c>
      <c r="H122" s="6" t="s">
        <v>1621</v>
      </c>
      <c r="I122" s="6" t="s">
        <v>72</v>
      </c>
      <c r="J122" s="6" t="s">
        <v>361</v>
      </c>
      <c r="K122" s="6" t="s">
        <v>359</v>
      </c>
      <c r="L122" s="12" t="s">
        <v>6</v>
      </c>
      <c r="M122" s="13" t="s">
        <v>162</v>
      </c>
      <c r="N122" s="14">
        <v>120</v>
      </c>
      <c r="O122" s="7"/>
      <c r="P122" s="6" t="s">
        <v>1966</v>
      </c>
      <c r="Q122" s="63">
        <f t="shared" si="6"/>
        <v>26</v>
      </c>
      <c r="R122" s="1" t="str">
        <f t="shared" si="7"/>
        <v>026V0201</v>
      </c>
      <c r="S122" s="1" t="str">
        <f t="shared" si="8"/>
        <v>JWWA  B  120</v>
      </c>
      <c r="T122" s="1" t="str">
        <f t="shared" si="9"/>
        <v>JWWA  B  120</v>
      </c>
    </row>
    <row r="123" spans="1:20" ht="15" customHeight="1">
      <c r="A123" s="87" t="str">
        <f t="shared" si="5"/>
        <v>026V0202</v>
      </c>
      <c r="B123" s="5" t="s">
        <v>158</v>
      </c>
      <c r="C123" s="21">
        <v>2</v>
      </c>
      <c r="D123" s="21">
        <v>2</v>
      </c>
      <c r="E123" s="6" t="s">
        <v>14</v>
      </c>
      <c r="F123" s="7" t="s">
        <v>28</v>
      </c>
      <c r="G123" s="6" t="s">
        <v>363</v>
      </c>
      <c r="H123" s="6" t="s">
        <v>1621</v>
      </c>
      <c r="I123" s="6" t="s">
        <v>369</v>
      </c>
      <c r="J123" s="6" t="s">
        <v>361</v>
      </c>
      <c r="K123" s="6" t="s">
        <v>359</v>
      </c>
      <c r="L123" s="12" t="s">
        <v>63</v>
      </c>
      <c r="M123" s="13" t="s">
        <v>24</v>
      </c>
      <c r="N123" s="14">
        <v>1049</v>
      </c>
      <c r="O123" s="7"/>
      <c r="P123" s="6" t="s">
        <v>1966</v>
      </c>
      <c r="Q123" s="63">
        <f t="shared" si="6"/>
        <v>26</v>
      </c>
      <c r="R123" s="1" t="str">
        <f t="shared" si="7"/>
        <v>026V0202</v>
      </c>
      <c r="S123" s="1" t="str">
        <f t="shared" si="8"/>
        <v>JDPA  G  1049</v>
      </c>
      <c r="T123" s="1" t="str">
        <f t="shared" si="9"/>
        <v>JDPA  G  1049</v>
      </c>
    </row>
    <row r="124" spans="1:20" ht="15" customHeight="1">
      <c r="A124" s="87" t="str">
        <f t="shared" si="5"/>
        <v>026V0203</v>
      </c>
      <c r="B124" s="5" t="s">
        <v>158</v>
      </c>
      <c r="C124" s="21">
        <v>2</v>
      </c>
      <c r="D124" s="21">
        <v>3</v>
      </c>
      <c r="E124" s="6" t="s">
        <v>14</v>
      </c>
      <c r="F124" s="7" t="s">
        <v>28</v>
      </c>
      <c r="G124" s="6" t="s">
        <v>370</v>
      </c>
      <c r="H124" s="6" t="s">
        <v>1736</v>
      </c>
      <c r="I124" s="6" t="s">
        <v>72</v>
      </c>
      <c r="J124" s="6" t="s">
        <v>356</v>
      </c>
      <c r="K124" s="6" t="s">
        <v>359</v>
      </c>
      <c r="L124" s="12" t="s">
        <v>6</v>
      </c>
      <c r="M124" s="13" t="s">
        <v>162</v>
      </c>
      <c r="N124" s="14">
        <v>120</v>
      </c>
      <c r="O124" s="7"/>
      <c r="P124" s="6" t="s">
        <v>1966</v>
      </c>
      <c r="Q124" s="63">
        <f t="shared" si="6"/>
        <v>26</v>
      </c>
      <c r="R124" s="1" t="str">
        <f t="shared" si="7"/>
        <v>026V0203</v>
      </c>
      <c r="S124" s="1" t="str">
        <f t="shared" si="8"/>
        <v>JWWA  B  120</v>
      </c>
      <c r="T124" s="1" t="str">
        <f t="shared" si="9"/>
        <v>JWWA  B  120</v>
      </c>
    </row>
    <row r="125" spans="1:20" ht="15" customHeight="1">
      <c r="A125" s="87" t="str">
        <f t="shared" si="5"/>
        <v>026V0204</v>
      </c>
      <c r="B125" s="5" t="s">
        <v>158</v>
      </c>
      <c r="C125" s="21">
        <v>2</v>
      </c>
      <c r="D125" s="21">
        <v>4</v>
      </c>
      <c r="E125" s="6" t="s">
        <v>14</v>
      </c>
      <c r="F125" s="7" t="s">
        <v>28</v>
      </c>
      <c r="G125" s="6" t="s">
        <v>370</v>
      </c>
      <c r="H125" s="6" t="s">
        <v>1736</v>
      </c>
      <c r="I125" s="6" t="s">
        <v>369</v>
      </c>
      <c r="J125" s="6" t="s">
        <v>356</v>
      </c>
      <c r="K125" s="6" t="s">
        <v>359</v>
      </c>
      <c r="L125" s="12" t="s">
        <v>55</v>
      </c>
      <c r="M125" s="13"/>
      <c r="N125" s="14"/>
      <c r="O125" s="7" t="s">
        <v>373</v>
      </c>
      <c r="P125" s="6" t="s">
        <v>1966</v>
      </c>
      <c r="Q125" s="63">
        <f t="shared" si="6"/>
        <v>26</v>
      </c>
      <c r="R125" s="1" t="str">
        <f t="shared" si="7"/>
        <v>026V0204</v>
      </c>
      <c r="S125" s="1" t="str">
        <f t="shared" si="8"/>
        <v xml:space="preserve">指定承認    </v>
      </c>
      <c r="T125" s="1" t="str">
        <f t="shared" si="9"/>
        <v xml:space="preserve">指定承認    </v>
      </c>
    </row>
    <row r="126" spans="1:20" ht="15" customHeight="1">
      <c r="A126" s="25" t="str">
        <f t="shared" si="5"/>
        <v/>
      </c>
      <c r="B126" s="5"/>
      <c r="C126" s="21"/>
      <c r="D126" s="21"/>
      <c r="E126" s="6"/>
      <c r="F126" s="7"/>
      <c r="G126" s="6"/>
      <c r="H126" s="6"/>
      <c r="I126" s="6"/>
      <c r="J126" s="6"/>
      <c r="K126" s="6"/>
      <c r="L126" s="12"/>
      <c r="M126" s="13"/>
      <c r="N126" s="14"/>
      <c r="O126" s="7"/>
      <c r="P126" s="11"/>
      <c r="Q126" s="63" t="str">
        <f t="shared" si="6"/>
        <v/>
      </c>
      <c r="R126" s="1" t="str">
        <f t="shared" si="7"/>
        <v/>
      </c>
      <c r="S126" s="1" t="str">
        <f t="shared" si="8"/>
        <v xml:space="preserve">    </v>
      </c>
      <c r="T126" s="1" t="str">
        <f t="shared" si="9"/>
        <v xml:space="preserve">    </v>
      </c>
    </row>
    <row r="127" spans="1:20" ht="15" customHeight="1">
      <c r="A127" s="87" t="str">
        <f t="shared" si="5"/>
        <v>026V0301</v>
      </c>
      <c r="B127" s="5" t="s">
        <v>158</v>
      </c>
      <c r="C127" s="21">
        <v>3</v>
      </c>
      <c r="D127" s="21">
        <v>1</v>
      </c>
      <c r="E127" s="6" t="s">
        <v>14</v>
      </c>
      <c r="F127" s="7" t="s">
        <v>28</v>
      </c>
      <c r="G127" s="6" t="s">
        <v>375</v>
      </c>
      <c r="H127" s="6" t="s">
        <v>1737</v>
      </c>
      <c r="I127" s="6" t="s">
        <v>92</v>
      </c>
      <c r="J127" s="6" t="s">
        <v>361</v>
      </c>
      <c r="K127" s="6" t="s">
        <v>359</v>
      </c>
      <c r="L127" s="12" t="s">
        <v>55</v>
      </c>
      <c r="M127" s="13"/>
      <c r="N127" s="14"/>
      <c r="O127" s="7" t="s">
        <v>373</v>
      </c>
      <c r="P127" s="6" t="s">
        <v>1966</v>
      </c>
      <c r="Q127" s="63">
        <f t="shared" si="6"/>
        <v>26</v>
      </c>
      <c r="R127" s="1" t="str">
        <f t="shared" si="7"/>
        <v>026V0301</v>
      </c>
      <c r="S127" s="1" t="str">
        <f t="shared" si="8"/>
        <v xml:space="preserve">指定承認    </v>
      </c>
      <c r="T127" s="1" t="str">
        <f t="shared" si="9"/>
        <v xml:space="preserve">指定承認    </v>
      </c>
    </row>
    <row r="128" spans="1:20" ht="15" customHeight="1">
      <c r="A128" s="87" t="str">
        <f t="shared" si="5"/>
        <v>026V0302</v>
      </c>
      <c r="B128" s="5" t="s">
        <v>158</v>
      </c>
      <c r="C128" s="21">
        <v>3</v>
      </c>
      <c r="D128" s="21">
        <v>2</v>
      </c>
      <c r="E128" s="6" t="s">
        <v>14</v>
      </c>
      <c r="F128" s="7" t="s">
        <v>28</v>
      </c>
      <c r="G128" s="6" t="s">
        <v>378</v>
      </c>
      <c r="H128" s="6" t="s">
        <v>1738</v>
      </c>
      <c r="I128" s="6" t="s">
        <v>92</v>
      </c>
      <c r="J128" s="6" t="s">
        <v>356</v>
      </c>
      <c r="K128" s="6" t="s">
        <v>359</v>
      </c>
      <c r="L128" s="12" t="s">
        <v>55</v>
      </c>
      <c r="M128" s="13"/>
      <c r="N128" s="14"/>
      <c r="O128" s="7" t="s">
        <v>373</v>
      </c>
      <c r="P128" s="6" t="s">
        <v>1966</v>
      </c>
      <c r="Q128" s="63">
        <f t="shared" si="6"/>
        <v>26</v>
      </c>
      <c r="R128" s="1" t="str">
        <f t="shared" si="7"/>
        <v>026V0302</v>
      </c>
      <c r="S128" s="1" t="str">
        <f t="shared" si="8"/>
        <v xml:space="preserve">指定承認    </v>
      </c>
      <c r="T128" s="1" t="str">
        <f t="shared" si="9"/>
        <v xml:space="preserve">指定承認    </v>
      </c>
    </row>
    <row r="129" spans="1:20" ht="15" customHeight="1">
      <c r="A129" s="87" t="str">
        <f t="shared" si="5"/>
        <v>026V0303</v>
      </c>
      <c r="B129" s="5" t="s">
        <v>158</v>
      </c>
      <c r="C129" s="21">
        <v>3</v>
      </c>
      <c r="D129" s="21">
        <v>3</v>
      </c>
      <c r="E129" s="6" t="s">
        <v>14</v>
      </c>
      <c r="F129" s="7" t="s">
        <v>28</v>
      </c>
      <c r="G129" s="6" t="s">
        <v>855</v>
      </c>
      <c r="H129" s="6" t="s">
        <v>1759</v>
      </c>
      <c r="I129" s="6" t="s">
        <v>85</v>
      </c>
      <c r="J129" s="6" t="s">
        <v>356</v>
      </c>
      <c r="K129" s="6" t="s">
        <v>359</v>
      </c>
      <c r="L129" s="12" t="s">
        <v>55</v>
      </c>
      <c r="M129" s="13"/>
      <c r="N129" s="14"/>
      <c r="O129" s="7" t="s">
        <v>373</v>
      </c>
      <c r="P129" s="6" t="s">
        <v>1966</v>
      </c>
      <c r="Q129" s="63">
        <f t="shared" si="6"/>
        <v>26</v>
      </c>
      <c r="R129" s="1" t="str">
        <f t="shared" si="7"/>
        <v>026V0303</v>
      </c>
      <c r="S129" s="1" t="str">
        <f t="shared" si="8"/>
        <v xml:space="preserve">指定承認    </v>
      </c>
      <c r="T129" s="1" t="str">
        <f t="shared" si="9"/>
        <v xml:space="preserve">指定承認    </v>
      </c>
    </row>
    <row r="130" spans="1:20" ht="15" customHeight="1">
      <c r="A130" s="87" t="str">
        <f t="shared" si="5"/>
        <v>026V0304</v>
      </c>
      <c r="B130" s="5" t="s">
        <v>158</v>
      </c>
      <c r="C130" s="21">
        <v>3</v>
      </c>
      <c r="D130" s="21">
        <v>4</v>
      </c>
      <c r="E130" s="6" t="s">
        <v>14</v>
      </c>
      <c r="F130" s="7" t="s">
        <v>28</v>
      </c>
      <c r="G130" s="6" t="s">
        <v>381</v>
      </c>
      <c r="H130" s="6" t="s">
        <v>381</v>
      </c>
      <c r="I130" s="6" t="s">
        <v>78</v>
      </c>
      <c r="J130" s="6" t="s">
        <v>356</v>
      </c>
      <c r="K130" s="6" t="s">
        <v>359</v>
      </c>
      <c r="L130" s="12" t="s">
        <v>55</v>
      </c>
      <c r="M130" s="13"/>
      <c r="N130" s="14"/>
      <c r="O130" s="7" t="s">
        <v>373</v>
      </c>
      <c r="P130" s="6" t="s">
        <v>1966</v>
      </c>
      <c r="Q130" s="63">
        <f t="shared" si="6"/>
        <v>26</v>
      </c>
      <c r="R130" s="1" t="str">
        <f t="shared" si="7"/>
        <v>026V0304</v>
      </c>
      <c r="S130" s="1" t="str">
        <f t="shared" si="8"/>
        <v xml:space="preserve">指定承認    </v>
      </c>
      <c r="T130" s="1" t="str">
        <f t="shared" si="9"/>
        <v xml:space="preserve">指定承認    </v>
      </c>
    </row>
    <row r="131" spans="1:20" ht="15" customHeight="1">
      <c r="A131" s="25" t="str">
        <f t="shared" si="5"/>
        <v/>
      </c>
      <c r="B131" s="5"/>
      <c r="C131" s="21"/>
      <c r="D131" s="21"/>
      <c r="E131" s="6"/>
      <c r="F131" s="7"/>
      <c r="G131" s="6"/>
      <c r="H131" s="6"/>
      <c r="I131" s="6"/>
      <c r="J131" s="6"/>
      <c r="K131" s="6"/>
      <c r="L131" s="12"/>
      <c r="M131" s="13"/>
      <c r="N131" s="14"/>
      <c r="O131" s="7"/>
      <c r="P131" s="11"/>
      <c r="Q131" s="63" t="str">
        <f t="shared" si="6"/>
        <v/>
      </c>
      <c r="R131" s="1" t="str">
        <f t="shared" si="7"/>
        <v/>
      </c>
      <c r="S131" s="1" t="str">
        <f t="shared" si="8"/>
        <v xml:space="preserve">    </v>
      </c>
      <c r="T131" s="1" t="str">
        <f t="shared" si="9"/>
        <v xml:space="preserve">    </v>
      </c>
    </row>
    <row r="132" spans="1:20" ht="15" customHeight="1">
      <c r="A132" s="87" t="str">
        <f t="shared" si="5"/>
        <v>026A0101</v>
      </c>
      <c r="B132" s="5" t="s">
        <v>2017</v>
      </c>
      <c r="C132" s="21">
        <v>1</v>
      </c>
      <c r="D132" s="21">
        <v>1</v>
      </c>
      <c r="E132" s="6" t="s">
        <v>14</v>
      </c>
      <c r="F132" s="7" t="s">
        <v>29</v>
      </c>
      <c r="G132" s="6" t="s">
        <v>690</v>
      </c>
      <c r="H132" s="6" t="s">
        <v>2007</v>
      </c>
      <c r="I132" s="6" t="s">
        <v>512</v>
      </c>
      <c r="J132" s="6" t="s">
        <v>356</v>
      </c>
      <c r="K132" s="6" t="s">
        <v>386</v>
      </c>
      <c r="L132" s="12" t="s">
        <v>6</v>
      </c>
      <c r="M132" s="13" t="s">
        <v>162</v>
      </c>
      <c r="N132" s="14">
        <v>137</v>
      </c>
      <c r="O132" s="7"/>
      <c r="P132" s="6" t="s">
        <v>1966</v>
      </c>
      <c r="Q132" s="63">
        <f t="shared" si="6"/>
        <v>26</v>
      </c>
      <c r="R132" s="1" t="str">
        <f t="shared" si="7"/>
        <v>026A0101</v>
      </c>
      <c r="S132" s="1" t="str">
        <f t="shared" si="8"/>
        <v>JWWA  B  137</v>
      </c>
      <c r="T132" s="1" t="str">
        <f t="shared" si="9"/>
        <v>JWWA  B  137</v>
      </c>
    </row>
    <row r="133" spans="1:20" ht="15" customHeight="1">
      <c r="A133" s="87" t="str">
        <f t="shared" si="5"/>
        <v>026A0102</v>
      </c>
      <c r="B133" s="5" t="s">
        <v>2017</v>
      </c>
      <c r="C133" s="21">
        <v>1</v>
      </c>
      <c r="D133" s="21">
        <v>2</v>
      </c>
      <c r="E133" s="6" t="s">
        <v>14</v>
      </c>
      <c r="F133" s="7" t="s">
        <v>29</v>
      </c>
      <c r="G133" s="6" t="s">
        <v>690</v>
      </c>
      <c r="H133" s="6" t="s">
        <v>2007</v>
      </c>
      <c r="I133" s="6" t="s">
        <v>120</v>
      </c>
      <c r="J133" s="6" t="s">
        <v>356</v>
      </c>
      <c r="K133" s="6" t="s">
        <v>386</v>
      </c>
      <c r="L133" s="12" t="s">
        <v>6</v>
      </c>
      <c r="M133" s="13" t="s">
        <v>162</v>
      </c>
      <c r="N133" s="14">
        <v>137</v>
      </c>
      <c r="O133" s="7"/>
      <c r="P133" s="6" t="s">
        <v>1966</v>
      </c>
      <c r="Q133" s="63">
        <f t="shared" si="6"/>
        <v>26</v>
      </c>
      <c r="R133" s="1" t="str">
        <f t="shared" si="7"/>
        <v>026A0102</v>
      </c>
      <c r="S133" s="1" t="str">
        <f t="shared" si="8"/>
        <v>JWWA  B  137</v>
      </c>
      <c r="T133" s="1" t="str">
        <f t="shared" si="9"/>
        <v>JWWA  B  137</v>
      </c>
    </row>
    <row r="134" spans="1:20" ht="15" customHeight="1">
      <c r="A134" s="87" t="str">
        <f t="shared" si="5"/>
        <v>026A0103</v>
      </c>
      <c r="B134" s="5" t="s">
        <v>2017</v>
      </c>
      <c r="C134" s="21">
        <v>1</v>
      </c>
      <c r="D134" s="21">
        <v>3</v>
      </c>
      <c r="E134" s="6" t="s">
        <v>14</v>
      </c>
      <c r="F134" s="7" t="s">
        <v>29</v>
      </c>
      <c r="G134" s="6" t="s">
        <v>179</v>
      </c>
      <c r="H134" s="6" t="s">
        <v>2008</v>
      </c>
      <c r="I134" s="6" t="s">
        <v>120</v>
      </c>
      <c r="J134" s="6" t="s">
        <v>356</v>
      </c>
      <c r="K134" s="6" t="s">
        <v>386</v>
      </c>
      <c r="L134" s="12" t="s">
        <v>6</v>
      </c>
      <c r="M134" s="13" t="s">
        <v>162</v>
      </c>
      <c r="N134" s="14">
        <v>137</v>
      </c>
      <c r="O134" s="7"/>
      <c r="P134" s="6" t="s">
        <v>1966</v>
      </c>
      <c r="Q134" s="63">
        <f t="shared" si="6"/>
        <v>26</v>
      </c>
      <c r="R134" s="1" t="str">
        <f t="shared" si="7"/>
        <v>026A0103</v>
      </c>
      <c r="S134" s="1" t="str">
        <f t="shared" si="8"/>
        <v>JWWA  B  137</v>
      </c>
      <c r="T134" s="1" t="str">
        <f t="shared" si="9"/>
        <v>JWWA  B  137</v>
      </c>
    </row>
    <row r="135" spans="1:20" ht="15" customHeight="1">
      <c r="A135" s="87" t="str">
        <f t="shared" ref="A135:A360" si="10">IF(OR(B135="",C135="",D135=""),"",TEXT(Q135,"000")&amp;B135&amp;TEXT(C135,"00")&amp;TEXT(D135,"00"))</f>
        <v>026A0104</v>
      </c>
      <c r="B135" s="5" t="s">
        <v>2017</v>
      </c>
      <c r="C135" s="21">
        <v>1</v>
      </c>
      <c r="D135" s="21">
        <v>4</v>
      </c>
      <c r="E135" s="6" t="s">
        <v>14</v>
      </c>
      <c r="F135" s="7" t="s">
        <v>29</v>
      </c>
      <c r="G135" s="6" t="s">
        <v>179</v>
      </c>
      <c r="H135" s="6" t="s">
        <v>2008</v>
      </c>
      <c r="I135" s="6" t="s">
        <v>120</v>
      </c>
      <c r="J135" s="6" t="s">
        <v>356</v>
      </c>
      <c r="K135" s="6" t="s">
        <v>389</v>
      </c>
      <c r="L135" s="12" t="s">
        <v>6</v>
      </c>
      <c r="M135" s="13" t="s">
        <v>162</v>
      </c>
      <c r="N135" s="14">
        <v>137</v>
      </c>
      <c r="O135" s="7"/>
      <c r="P135" s="6" t="s">
        <v>1966</v>
      </c>
      <c r="Q135" s="63">
        <f t="shared" ref="Q135:Q198" si="11">IF(P135="","",VLOOKUP(P135,$Z$7:$AA$68,2,FALSE))</f>
        <v>26</v>
      </c>
      <c r="R135" s="1" t="str">
        <f t="shared" si="7"/>
        <v>026A0104</v>
      </c>
      <c r="S135" s="1" t="str">
        <f t="shared" si="8"/>
        <v>JWWA  B  137</v>
      </c>
      <c r="T135" s="1" t="str">
        <f t="shared" si="9"/>
        <v>JWWA  B  137</v>
      </c>
    </row>
    <row r="136" spans="1:20" ht="15" customHeight="1">
      <c r="A136" s="87" t="str">
        <f t="shared" si="10"/>
        <v>026A0105</v>
      </c>
      <c r="B136" s="5" t="s">
        <v>2017</v>
      </c>
      <c r="C136" s="21">
        <v>1</v>
      </c>
      <c r="D136" s="21">
        <v>5</v>
      </c>
      <c r="E136" s="6" t="s">
        <v>14</v>
      </c>
      <c r="F136" s="7" t="s">
        <v>29</v>
      </c>
      <c r="G136" s="6" t="s">
        <v>861</v>
      </c>
      <c r="H136" s="6" t="s">
        <v>2008</v>
      </c>
      <c r="I136" s="11" t="s">
        <v>721</v>
      </c>
      <c r="J136" s="6" t="s">
        <v>356</v>
      </c>
      <c r="K136" s="6" t="s">
        <v>385</v>
      </c>
      <c r="L136" s="12" t="s">
        <v>55</v>
      </c>
      <c r="M136" s="13"/>
      <c r="N136" s="14"/>
      <c r="O136" s="7"/>
      <c r="P136" s="6" t="s">
        <v>1966</v>
      </c>
      <c r="Q136" s="63">
        <f t="shared" si="11"/>
        <v>26</v>
      </c>
      <c r="R136" s="1" t="str">
        <f t="shared" ref="R136:R199" si="12">A136</f>
        <v>026A0105</v>
      </c>
      <c r="S136" s="1" t="str">
        <f t="shared" ref="S136:S199" si="13">""&amp;L136&amp;"  "&amp;M136&amp;"  "&amp;N136&amp;""</f>
        <v xml:space="preserve">指定承認    </v>
      </c>
      <c r="T136" s="1" t="str">
        <f t="shared" si="9"/>
        <v xml:space="preserve">指定承認    </v>
      </c>
    </row>
    <row r="137" spans="1:20" ht="15" customHeight="1">
      <c r="A137" s="87" t="str">
        <f t="shared" si="10"/>
        <v>026A0106</v>
      </c>
      <c r="B137" s="5" t="s">
        <v>2017</v>
      </c>
      <c r="C137" s="21">
        <v>1</v>
      </c>
      <c r="D137" s="21">
        <v>6</v>
      </c>
      <c r="E137" s="6" t="s">
        <v>14</v>
      </c>
      <c r="F137" s="7" t="s">
        <v>29</v>
      </c>
      <c r="G137" s="6" t="s">
        <v>861</v>
      </c>
      <c r="H137" s="6" t="s">
        <v>2008</v>
      </c>
      <c r="I137" s="11" t="s">
        <v>721</v>
      </c>
      <c r="J137" s="6" t="s">
        <v>356</v>
      </c>
      <c r="K137" s="6" t="s">
        <v>388</v>
      </c>
      <c r="L137" s="12" t="s">
        <v>55</v>
      </c>
      <c r="M137" s="13"/>
      <c r="N137" s="14"/>
      <c r="O137" s="7"/>
      <c r="P137" s="6" t="s">
        <v>1966</v>
      </c>
      <c r="Q137" s="63">
        <f t="shared" si="11"/>
        <v>26</v>
      </c>
      <c r="R137" s="1" t="str">
        <f t="shared" si="12"/>
        <v>026A0106</v>
      </c>
      <c r="S137" s="1" t="str">
        <f t="shared" si="13"/>
        <v xml:space="preserve">指定承認    </v>
      </c>
      <c r="T137" s="1" t="str">
        <f t="shared" si="9"/>
        <v xml:space="preserve">指定承認    </v>
      </c>
    </row>
    <row r="138" spans="1:20" ht="15" customHeight="1">
      <c r="A138" s="87" t="str">
        <f t="shared" si="10"/>
        <v>026A0107</v>
      </c>
      <c r="B138" s="5" t="s">
        <v>2017</v>
      </c>
      <c r="C138" s="21">
        <v>1</v>
      </c>
      <c r="D138" s="21">
        <v>7</v>
      </c>
      <c r="E138" s="6" t="s">
        <v>14</v>
      </c>
      <c r="F138" s="7" t="s">
        <v>29</v>
      </c>
      <c r="G138" s="6" t="s">
        <v>861</v>
      </c>
      <c r="H138" s="6" t="s">
        <v>2008</v>
      </c>
      <c r="I138" s="11" t="s">
        <v>721</v>
      </c>
      <c r="J138" s="6" t="s">
        <v>356</v>
      </c>
      <c r="K138" s="6" t="s">
        <v>386</v>
      </c>
      <c r="L138" s="12" t="s">
        <v>55</v>
      </c>
      <c r="M138" s="13"/>
      <c r="N138" s="14"/>
      <c r="O138" s="7"/>
      <c r="P138" s="6" t="s">
        <v>1966</v>
      </c>
      <c r="Q138" s="63">
        <f t="shared" si="11"/>
        <v>26</v>
      </c>
      <c r="R138" s="1" t="str">
        <f t="shared" si="12"/>
        <v>026A0107</v>
      </c>
      <c r="S138" s="1" t="str">
        <f t="shared" si="13"/>
        <v xml:space="preserve">指定承認    </v>
      </c>
      <c r="T138" s="1" t="str">
        <f t="shared" ref="T138:T201" si="14">S138</f>
        <v xml:space="preserve">指定承認    </v>
      </c>
    </row>
    <row r="139" spans="1:20" ht="15" customHeight="1">
      <c r="A139" s="87" t="str">
        <f t="shared" si="10"/>
        <v>026A0108</v>
      </c>
      <c r="B139" s="5" t="s">
        <v>2017</v>
      </c>
      <c r="C139" s="21">
        <v>1</v>
      </c>
      <c r="D139" s="21">
        <v>8</v>
      </c>
      <c r="E139" s="6" t="s">
        <v>14</v>
      </c>
      <c r="F139" s="7" t="s">
        <v>29</v>
      </c>
      <c r="G139" s="6" t="s">
        <v>861</v>
      </c>
      <c r="H139" s="6" t="s">
        <v>2008</v>
      </c>
      <c r="I139" s="11" t="s">
        <v>721</v>
      </c>
      <c r="J139" s="6" t="s">
        <v>356</v>
      </c>
      <c r="K139" s="6" t="s">
        <v>389</v>
      </c>
      <c r="L139" s="12" t="s">
        <v>55</v>
      </c>
      <c r="M139" s="13"/>
      <c r="N139" s="14"/>
      <c r="O139" s="7"/>
      <c r="P139" s="6" t="s">
        <v>1966</v>
      </c>
      <c r="Q139" s="63">
        <f t="shared" si="11"/>
        <v>26</v>
      </c>
      <c r="R139" s="1" t="str">
        <f t="shared" si="12"/>
        <v>026A0108</v>
      </c>
      <c r="S139" s="1" t="str">
        <f t="shared" si="13"/>
        <v xml:space="preserve">指定承認    </v>
      </c>
      <c r="T139" s="1" t="str">
        <f t="shared" si="14"/>
        <v xml:space="preserve">指定承認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6"/>
      <c r="J140" s="6"/>
      <c r="K140" s="6"/>
      <c r="L140" s="12"/>
      <c r="M140" s="13"/>
      <c r="N140" s="14"/>
      <c r="O140" s="7"/>
      <c r="P140" s="6"/>
      <c r="Q140" s="63" t="str">
        <f t="shared" si="11"/>
        <v/>
      </c>
      <c r="R140" s="1" t="str">
        <f t="shared" si="12"/>
        <v/>
      </c>
      <c r="S140" s="1" t="str">
        <f t="shared" si="13"/>
        <v xml:space="preserve">    </v>
      </c>
      <c r="T140" s="1" t="str">
        <f t="shared" si="14"/>
        <v xml:space="preserve">    </v>
      </c>
    </row>
    <row r="141" spans="1:20" ht="15" customHeight="1">
      <c r="A141" s="87" t="str">
        <f t="shared" si="10"/>
        <v>026A0501</v>
      </c>
      <c r="B141" s="5" t="s">
        <v>2017</v>
      </c>
      <c r="C141" s="21">
        <v>5</v>
      </c>
      <c r="D141" s="21">
        <v>1</v>
      </c>
      <c r="E141" s="6" t="s">
        <v>14</v>
      </c>
      <c r="F141" s="7" t="s">
        <v>30</v>
      </c>
      <c r="G141" s="6" t="s">
        <v>691</v>
      </c>
      <c r="H141" s="6" t="s">
        <v>2009</v>
      </c>
      <c r="I141" s="6" t="s">
        <v>394</v>
      </c>
      <c r="J141" s="6" t="s">
        <v>356</v>
      </c>
      <c r="K141" s="6" t="s">
        <v>664</v>
      </c>
      <c r="L141" s="12" t="s">
        <v>6</v>
      </c>
      <c r="M141" s="13" t="s">
        <v>162</v>
      </c>
      <c r="N141" s="14">
        <v>126</v>
      </c>
      <c r="O141" s="7"/>
      <c r="P141" s="6" t="s">
        <v>1966</v>
      </c>
      <c r="Q141" s="63">
        <f t="shared" si="11"/>
        <v>26</v>
      </c>
      <c r="R141" s="1" t="str">
        <f t="shared" si="12"/>
        <v>026A0501</v>
      </c>
      <c r="S141" s="1" t="str">
        <f t="shared" si="13"/>
        <v>JWWA  B  126</v>
      </c>
      <c r="T141" s="1" t="str">
        <f t="shared" si="14"/>
        <v>JWWA  B  126</v>
      </c>
    </row>
    <row r="142" spans="1:20" ht="15" customHeight="1">
      <c r="A142" s="87" t="str">
        <f t="shared" si="10"/>
        <v>026A0502</v>
      </c>
      <c r="B142" s="5" t="s">
        <v>2017</v>
      </c>
      <c r="C142" s="21">
        <v>5</v>
      </c>
      <c r="D142" s="21">
        <v>2</v>
      </c>
      <c r="E142" s="6" t="s">
        <v>14</v>
      </c>
      <c r="F142" s="7" t="s">
        <v>30</v>
      </c>
      <c r="G142" s="6" t="s">
        <v>692</v>
      </c>
      <c r="H142" s="6" t="s">
        <v>2010</v>
      </c>
      <c r="I142" s="6" t="s">
        <v>394</v>
      </c>
      <c r="J142" s="6" t="s">
        <v>356</v>
      </c>
      <c r="K142" s="6" t="s">
        <v>664</v>
      </c>
      <c r="L142" s="12" t="s">
        <v>6</v>
      </c>
      <c r="M142" s="13" t="s">
        <v>162</v>
      </c>
      <c r="N142" s="14">
        <v>126</v>
      </c>
      <c r="O142" s="7"/>
      <c r="P142" s="6" t="s">
        <v>1966</v>
      </c>
      <c r="Q142" s="63">
        <f t="shared" si="11"/>
        <v>26</v>
      </c>
      <c r="R142" s="1" t="str">
        <f t="shared" si="12"/>
        <v>026A0502</v>
      </c>
      <c r="S142" s="1" t="str">
        <f t="shared" si="13"/>
        <v>JWWA  B  126</v>
      </c>
      <c r="T142" s="1" t="str">
        <f t="shared" si="14"/>
        <v>JWWA  B  126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6"/>
      <c r="J143" s="6"/>
      <c r="K143" s="6"/>
      <c r="L143" s="12"/>
      <c r="M143" s="13"/>
      <c r="N143" s="14"/>
      <c r="O143" s="7"/>
      <c r="P143" s="15"/>
      <c r="Q143" s="63" t="str">
        <f t="shared" si="11"/>
        <v/>
      </c>
      <c r="R143" s="1" t="str">
        <f t="shared" si="12"/>
        <v/>
      </c>
      <c r="S143" s="1" t="str">
        <f t="shared" si="13"/>
        <v xml:space="preserve">    </v>
      </c>
      <c r="T143" s="1" t="str">
        <f t="shared" si="14"/>
        <v xml:space="preserve">    </v>
      </c>
    </row>
    <row r="144" spans="1:20" ht="15" customHeight="1">
      <c r="A144" s="87" t="str">
        <f t="shared" si="10"/>
        <v>026F0101</v>
      </c>
      <c r="B144" s="5" t="s">
        <v>2018</v>
      </c>
      <c r="C144" s="21">
        <v>1</v>
      </c>
      <c r="D144" s="21">
        <v>1</v>
      </c>
      <c r="E144" s="6" t="s">
        <v>14</v>
      </c>
      <c r="F144" s="7" t="s">
        <v>31</v>
      </c>
      <c r="G144" s="6" t="s">
        <v>693</v>
      </c>
      <c r="H144" s="6" t="s">
        <v>2011</v>
      </c>
      <c r="I144" s="6" t="s">
        <v>120</v>
      </c>
      <c r="J144" s="6" t="s">
        <v>356</v>
      </c>
      <c r="K144" s="6" t="s">
        <v>392</v>
      </c>
      <c r="L144" s="12" t="s">
        <v>6</v>
      </c>
      <c r="M144" s="13" t="s">
        <v>162</v>
      </c>
      <c r="N144" s="14">
        <v>103</v>
      </c>
      <c r="O144" s="7"/>
      <c r="P144" s="6" t="s">
        <v>1966</v>
      </c>
      <c r="Q144" s="63">
        <f t="shared" si="11"/>
        <v>26</v>
      </c>
      <c r="R144" s="1" t="str">
        <f t="shared" si="12"/>
        <v>026F0101</v>
      </c>
      <c r="S144" s="1" t="str">
        <f t="shared" si="13"/>
        <v>JWWA  B  103</v>
      </c>
      <c r="T144" s="1" t="str">
        <f t="shared" si="14"/>
        <v>JWWA  B  103</v>
      </c>
    </row>
    <row r="145" spans="1:20" ht="15" customHeight="1">
      <c r="A145" s="87" t="str">
        <f t="shared" si="10"/>
        <v>026F0102</v>
      </c>
      <c r="B145" s="5" t="s">
        <v>2018</v>
      </c>
      <c r="C145" s="21">
        <v>1</v>
      </c>
      <c r="D145" s="21">
        <v>2</v>
      </c>
      <c r="E145" s="6" t="s">
        <v>14</v>
      </c>
      <c r="F145" s="7" t="s">
        <v>31</v>
      </c>
      <c r="G145" s="6" t="s">
        <v>694</v>
      </c>
      <c r="H145" s="6" t="s">
        <v>2012</v>
      </c>
      <c r="I145" s="6" t="s">
        <v>120</v>
      </c>
      <c r="J145" s="6" t="s">
        <v>356</v>
      </c>
      <c r="K145" s="6" t="s">
        <v>392</v>
      </c>
      <c r="L145" s="12" t="s">
        <v>6</v>
      </c>
      <c r="M145" s="13" t="s">
        <v>162</v>
      </c>
      <c r="N145" s="14">
        <v>135</v>
      </c>
      <c r="O145" s="7"/>
      <c r="P145" s="6" t="s">
        <v>1966</v>
      </c>
      <c r="Q145" s="63">
        <f t="shared" si="11"/>
        <v>26</v>
      </c>
      <c r="R145" s="1" t="str">
        <f t="shared" si="12"/>
        <v>026F0102</v>
      </c>
      <c r="S145" s="1" t="str">
        <f t="shared" si="13"/>
        <v>JWWA  B  135</v>
      </c>
      <c r="T145" s="1" t="str">
        <f t="shared" si="14"/>
        <v>JWWA  B  135</v>
      </c>
    </row>
    <row r="146" spans="1:20" ht="15" customHeight="1">
      <c r="A146" s="87" t="str">
        <f t="shared" si="10"/>
        <v>026F0103</v>
      </c>
      <c r="B146" s="5" t="s">
        <v>2018</v>
      </c>
      <c r="C146" s="21">
        <v>1</v>
      </c>
      <c r="D146" s="21">
        <v>3</v>
      </c>
      <c r="E146" s="6" t="s">
        <v>14</v>
      </c>
      <c r="F146" s="7" t="s">
        <v>31</v>
      </c>
      <c r="G146" s="6" t="s">
        <v>695</v>
      </c>
      <c r="H146" s="6" t="s">
        <v>2013</v>
      </c>
      <c r="I146" s="6" t="s">
        <v>120</v>
      </c>
      <c r="J146" s="6" t="s">
        <v>356</v>
      </c>
      <c r="K146" s="6" t="s">
        <v>392</v>
      </c>
      <c r="L146" s="12" t="s">
        <v>55</v>
      </c>
      <c r="M146" s="13"/>
      <c r="N146" s="14"/>
      <c r="O146" s="7"/>
      <c r="P146" s="6" t="s">
        <v>1966</v>
      </c>
      <c r="Q146" s="63">
        <f t="shared" si="11"/>
        <v>26</v>
      </c>
      <c r="R146" s="1" t="str">
        <f t="shared" si="12"/>
        <v>026F0103</v>
      </c>
      <c r="S146" s="1" t="str">
        <f t="shared" si="13"/>
        <v xml:space="preserve">指定承認    </v>
      </c>
      <c r="T146" s="1" t="str">
        <f t="shared" si="14"/>
        <v xml:space="preserve">指定承認    </v>
      </c>
    </row>
    <row r="147" spans="1:20" ht="15" customHeight="1">
      <c r="A147" s="87" t="str">
        <f t="shared" si="10"/>
        <v>026F0201</v>
      </c>
      <c r="B147" s="5" t="s">
        <v>2018</v>
      </c>
      <c r="C147" s="21">
        <v>2</v>
      </c>
      <c r="D147" s="21">
        <v>1</v>
      </c>
      <c r="E147" s="6" t="s">
        <v>14</v>
      </c>
      <c r="F147" s="7" t="s">
        <v>31</v>
      </c>
      <c r="G147" s="6" t="s">
        <v>696</v>
      </c>
      <c r="H147" s="6" t="s">
        <v>2014</v>
      </c>
      <c r="I147" s="6" t="s">
        <v>398</v>
      </c>
      <c r="J147" s="6" t="s">
        <v>356</v>
      </c>
      <c r="K147" s="6" t="s">
        <v>392</v>
      </c>
      <c r="L147" s="12" t="s">
        <v>55</v>
      </c>
      <c r="M147" s="13"/>
      <c r="N147" s="14"/>
      <c r="O147" s="7"/>
      <c r="P147" s="6" t="s">
        <v>1966</v>
      </c>
      <c r="Q147" s="63">
        <f t="shared" si="11"/>
        <v>26</v>
      </c>
      <c r="R147" s="1" t="str">
        <f t="shared" si="12"/>
        <v>026F0201</v>
      </c>
      <c r="S147" s="1" t="str">
        <f t="shared" si="13"/>
        <v xml:space="preserve">指定承認    </v>
      </c>
      <c r="T147" s="1" t="str">
        <f t="shared" si="14"/>
        <v xml:space="preserve">指定承認    </v>
      </c>
    </row>
    <row r="148" spans="1:20" ht="15" customHeight="1">
      <c r="A148" s="87" t="str">
        <f t="shared" si="10"/>
        <v>026F0202</v>
      </c>
      <c r="B148" s="5" t="s">
        <v>2018</v>
      </c>
      <c r="C148" s="21">
        <v>2</v>
      </c>
      <c r="D148" s="21">
        <v>2</v>
      </c>
      <c r="E148" s="6" t="s">
        <v>14</v>
      </c>
      <c r="F148" s="7" t="s">
        <v>31</v>
      </c>
      <c r="G148" s="6" t="s">
        <v>2664</v>
      </c>
      <c r="H148" s="6" t="s">
        <v>2015</v>
      </c>
      <c r="I148" s="6" t="s">
        <v>398</v>
      </c>
      <c r="J148" s="6" t="s">
        <v>356</v>
      </c>
      <c r="K148" s="6" t="s">
        <v>879</v>
      </c>
      <c r="L148" s="12" t="s">
        <v>55</v>
      </c>
      <c r="M148" s="13"/>
      <c r="N148" s="14"/>
      <c r="O148" s="7"/>
      <c r="P148" s="6" t="s">
        <v>1966</v>
      </c>
      <c r="Q148" s="63">
        <f t="shared" si="11"/>
        <v>26</v>
      </c>
      <c r="R148" s="1" t="str">
        <f t="shared" si="12"/>
        <v>026F0202</v>
      </c>
      <c r="S148" s="1" t="str">
        <f t="shared" si="13"/>
        <v xml:space="preserve">指定承認    </v>
      </c>
      <c r="T148" s="1" t="str">
        <f t="shared" si="14"/>
        <v xml:space="preserve">指定承認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12"/>
        <v/>
      </c>
      <c r="S149" s="1" t="str">
        <f t="shared" si="13"/>
        <v xml:space="preserve">    </v>
      </c>
      <c r="T149" s="1" t="str">
        <f t="shared" si="14"/>
        <v xml:space="preserve">    </v>
      </c>
    </row>
    <row r="150" spans="1:20" ht="15" customHeight="1">
      <c r="A150" s="87" t="str">
        <f t="shared" si="10"/>
        <v>026E0101</v>
      </c>
      <c r="B150" s="5" t="s">
        <v>2016</v>
      </c>
      <c r="C150" s="21">
        <v>1</v>
      </c>
      <c r="D150" s="21">
        <v>1</v>
      </c>
      <c r="E150" s="6" t="s">
        <v>17</v>
      </c>
      <c r="F150" s="7" t="s">
        <v>40</v>
      </c>
      <c r="G150" s="6" t="s">
        <v>1598</v>
      </c>
      <c r="H150" s="6" t="s">
        <v>1598</v>
      </c>
      <c r="I150" s="6" t="s">
        <v>71</v>
      </c>
      <c r="J150" s="6"/>
      <c r="K150" s="6"/>
      <c r="L150" s="12" t="s">
        <v>6</v>
      </c>
      <c r="M150" s="13" t="s">
        <v>192</v>
      </c>
      <c r="N150" s="14">
        <v>158</v>
      </c>
      <c r="O150" s="7"/>
      <c r="P150" s="6" t="s">
        <v>1966</v>
      </c>
      <c r="Q150" s="63">
        <f t="shared" si="11"/>
        <v>26</v>
      </c>
      <c r="R150" s="1" t="str">
        <f t="shared" si="12"/>
        <v>026E0101</v>
      </c>
      <c r="S150" s="1" t="str">
        <f t="shared" si="13"/>
        <v>JWWA  K  158</v>
      </c>
      <c r="T150" s="1" t="str">
        <f t="shared" si="14"/>
        <v>JWWA  K  158</v>
      </c>
    </row>
    <row r="151" spans="1:20" ht="15" customHeight="1">
      <c r="A151" s="87" t="str">
        <f t="shared" si="10"/>
        <v>026E0102</v>
      </c>
      <c r="B151" s="5" t="s">
        <v>190</v>
      </c>
      <c r="C151" s="21">
        <v>1</v>
      </c>
      <c r="D151" s="21">
        <v>2</v>
      </c>
      <c r="E151" s="6" t="s">
        <v>17</v>
      </c>
      <c r="F151" s="7" t="s">
        <v>40</v>
      </c>
      <c r="G151" s="6" t="s">
        <v>1602</v>
      </c>
      <c r="H151" s="6" t="s">
        <v>1602</v>
      </c>
      <c r="I151" s="6" t="s">
        <v>202</v>
      </c>
      <c r="J151" s="6"/>
      <c r="K151" s="6"/>
      <c r="L151" s="12" t="s">
        <v>6</v>
      </c>
      <c r="M151" s="13" t="s">
        <v>192</v>
      </c>
      <c r="N151" s="14">
        <v>158</v>
      </c>
      <c r="O151" s="7"/>
      <c r="P151" s="6" t="s">
        <v>1966</v>
      </c>
      <c r="Q151" s="63">
        <f t="shared" si="11"/>
        <v>26</v>
      </c>
      <c r="R151" s="1" t="str">
        <f t="shared" si="12"/>
        <v>026E0102</v>
      </c>
      <c r="S151" s="1" t="str">
        <f t="shared" si="13"/>
        <v>JWWA  K  158</v>
      </c>
      <c r="T151" s="1" t="str">
        <f t="shared" si="14"/>
        <v>JWWA  K  158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6"/>
      <c r="J152" s="6"/>
      <c r="K152" s="6"/>
      <c r="L152" s="12"/>
      <c r="M152" s="13"/>
      <c r="N152" s="14"/>
      <c r="O152" s="7"/>
      <c r="P152" s="6"/>
      <c r="Q152" s="63" t="str">
        <f t="shared" si="11"/>
        <v/>
      </c>
      <c r="R152" s="1" t="str">
        <f t="shared" si="12"/>
        <v/>
      </c>
      <c r="S152" s="1" t="str">
        <f t="shared" si="13"/>
        <v xml:space="preserve">    </v>
      </c>
      <c r="T152" s="1" t="str">
        <f t="shared" si="14"/>
        <v xml:space="preserve">    </v>
      </c>
    </row>
    <row r="153" spans="1:20" ht="15" customHeight="1">
      <c r="A153" s="25" t="str">
        <f t="shared" si="10"/>
        <v/>
      </c>
      <c r="B153" s="5"/>
      <c r="C153" s="21"/>
      <c r="D153" s="21"/>
      <c r="E153" s="6"/>
      <c r="F153" s="7"/>
      <c r="G153" s="6"/>
      <c r="H153" s="6"/>
      <c r="I153" s="6"/>
      <c r="J153" s="6"/>
      <c r="K153" s="6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12"/>
        <v/>
      </c>
      <c r="S153" s="1" t="str">
        <f t="shared" si="13"/>
        <v xml:space="preserve">    </v>
      </c>
      <c r="T153" s="1" t="str">
        <f t="shared" si="14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6"/>
      <c r="J154" s="6"/>
      <c r="K154" s="6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2"/>
        <v/>
      </c>
      <c r="S154" s="1" t="str">
        <f t="shared" si="13"/>
        <v xml:space="preserve">    </v>
      </c>
      <c r="T154" s="1" t="str">
        <f t="shared" si="14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6"/>
      <c r="J155" s="6"/>
      <c r="K155" s="6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2"/>
        <v/>
      </c>
      <c r="S155" s="1" t="str">
        <f t="shared" si="13"/>
        <v xml:space="preserve">    </v>
      </c>
      <c r="T155" s="1" t="str">
        <f t="shared" si="14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6"/>
      <c r="J156" s="6"/>
      <c r="K156" s="6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2"/>
        <v/>
      </c>
      <c r="S156" s="1" t="str">
        <f t="shared" si="13"/>
        <v xml:space="preserve">    </v>
      </c>
      <c r="T156" s="1" t="str">
        <f t="shared" si="14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6"/>
      <c r="J157" s="6"/>
      <c r="K157" s="6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12"/>
        <v/>
      </c>
      <c r="S157" s="1" t="str">
        <f t="shared" si="13"/>
        <v xml:space="preserve">    </v>
      </c>
      <c r="T157" s="1" t="str">
        <f t="shared" si="14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6"/>
      <c r="J158" s="6"/>
      <c r="K158" s="6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2"/>
        <v/>
      </c>
      <c r="S158" s="1" t="str">
        <f t="shared" si="13"/>
        <v xml:space="preserve">    </v>
      </c>
      <c r="T158" s="1" t="str">
        <f t="shared" si="14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6"/>
      <c r="J159" s="6"/>
      <c r="K159" s="6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2"/>
        <v/>
      </c>
      <c r="S159" s="1" t="str">
        <f t="shared" si="13"/>
        <v xml:space="preserve">    </v>
      </c>
      <c r="T159" s="1" t="str">
        <f t="shared" si="14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6"/>
      <c r="J160" s="6"/>
      <c r="K160" s="6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2"/>
        <v/>
      </c>
      <c r="S160" s="1" t="str">
        <f t="shared" si="13"/>
        <v xml:space="preserve">    </v>
      </c>
      <c r="T160" s="1" t="str">
        <f t="shared" si="14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2"/>
        <v/>
      </c>
      <c r="S161" s="1" t="str">
        <f t="shared" si="13"/>
        <v xml:space="preserve">    </v>
      </c>
      <c r="T161" s="1" t="str">
        <f t="shared" si="14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2"/>
        <v/>
      </c>
      <c r="S162" s="1" t="str">
        <f t="shared" si="13"/>
        <v xml:space="preserve">    </v>
      </c>
      <c r="T162" s="1" t="str">
        <f t="shared" si="14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2"/>
        <v/>
      </c>
      <c r="S163" s="1" t="str">
        <f t="shared" si="13"/>
        <v xml:space="preserve">    </v>
      </c>
      <c r="T163" s="1" t="str">
        <f t="shared" si="14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2"/>
        <v/>
      </c>
      <c r="S164" s="1" t="str">
        <f t="shared" si="13"/>
        <v xml:space="preserve">    </v>
      </c>
      <c r="T164" s="1" t="str">
        <f t="shared" si="14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2"/>
        <v/>
      </c>
      <c r="S165" s="1" t="str">
        <f t="shared" si="13"/>
        <v xml:space="preserve">    </v>
      </c>
      <c r="T165" s="1" t="str">
        <f t="shared" si="14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2"/>
        <v/>
      </c>
      <c r="S166" s="1" t="str">
        <f t="shared" si="13"/>
        <v xml:space="preserve">    </v>
      </c>
      <c r="T166" s="1" t="str">
        <f t="shared" si="14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2"/>
        <v/>
      </c>
      <c r="S167" s="1" t="str">
        <f t="shared" si="13"/>
        <v xml:space="preserve">    </v>
      </c>
      <c r="T167" s="1" t="str">
        <f t="shared" si="14"/>
        <v xml:space="preserve">    </v>
      </c>
    </row>
    <row r="168" spans="1:20" ht="15" customHeight="1">
      <c r="A168" s="25" t="str">
        <f t="shared" si="10"/>
        <v/>
      </c>
      <c r="B168" s="16"/>
      <c r="C168" s="22"/>
      <c r="D168" s="22"/>
      <c r="E168" s="6"/>
      <c r="F168" s="7"/>
      <c r="G168" s="17"/>
      <c r="H168" s="17"/>
      <c r="I168" s="15"/>
      <c r="J168" s="15"/>
      <c r="K168" s="15"/>
      <c r="L168" s="12"/>
      <c r="M168" s="18"/>
      <c r="N168" s="19"/>
      <c r="O168" s="20"/>
      <c r="P168" s="15"/>
      <c r="Q168" s="63" t="str">
        <f t="shared" si="11"/>
        <v/>
      </c>
      <c r="R168" s="1" t="str">
        <f t="shared" si="12"/>
        <v/>
      </c>
      <c r="S168" s="1" t="str">
        <f t="shared" si="13"/>
        <v xml:space="preserve">    </v>
      </c>
      <c r="T168" s="1" t="str">
        <f t="shared" si="14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2"/>
        <v/>
      </c>
      <c r="S169" s="1" t="str">
        <f t="shared" si="13"/>
        <v xml:space="preserve">    </v>
      </c>
      <c r="T169" s="1" t="str">
        <f t="shared" si="14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2"/>
        <v/>
      </c>
      <c r="S170" s="1" t="str">
        <f t="shared" si="13"/>
        <v xml:space="preserve">    </v>
      </c>
      <c r="T170" s="1" t="str">
        <f t="shared" si="14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2"/>
        <v/>
      </c>
      <c r="S171" s="1" t="str">
        <f t="shared" si="13"/>
        <v xml:space="preserve">    </v>
      </c>
      <c r="T171" s="1" t="str">
        <f t="shared" si="14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12"/>
        <v/>
      </c>
      <c r="S172" s="1" t="str">
        <f t="shared" si="13"/>
        <v xml:space="preserve">    </v>
      </c>
      <c r="T172" s="1" t="str">
        <f t="shared" si="14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12"/>
        <v/>
      </c>
      <c r="S173" s="1" t="str">
        <f t="shared" si="13"/>
        <v xml:space="preserve">    </v>
      </c>
      <c r="T173" s="1" t="str">
        <f t="shared" si="14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12"/>
        <v/>
      </c>
      <c r="S174" s="1" t="str">
        <f t="shared" si="13"/>
        <v xml:space="preserve">    </v>
      </c>
      <c r="T174" s="1" t="str">
        <f t="shared" si="14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12"/>
        <v/>
      </c>
      <c r="S175" s="1" t="str">
        <f t="shared" si="13"/>
        <v xml:space="preserve">    </v>
      </c>
      <c r="T175" s="1" t="str">
        <f t="shared" si="14"/>
        <v xml:space="preserve">    </v>
      </c>
    </row>
    <row r="176" spans="1:20" ht="15" customHeight="1">
      <c r="A176" s="25" t="str">
        <f t="shared" si="10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1"/>
        <v/>
      </c>
      <c r="R176" s="1" t="str">
        <f t="shared" si="12"/>
        <v/>
      </c>
      <c r="S176" s="1" t="str">
        <f t="shared" si="13"/>
        <v xml:space="preserve">    </v>
      </c>
      <c r="T176" s="1" t="str">
        <f t="shared" si="14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12"/>
        <v/>
      </c>
      <c r="S177" s="1" t="str">
        <f t="shared" si="13"/>
        <v xml:space="preserve">    </v>
      </c>
      <c r="T177" s="1" t="str">
        <f t="shared" si="14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12"/>
        <v/>
      </c>
      <c r="S178" s="1" t="str">
        <f t="shared" si="13"/>
        <v xml:space="preserve">    </v>
      </c>
      <c r="T178" s="1" t="str">
        <f t="shared" si="14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12"/>
        <v/>
      </c>
      <c r="S179" s="1" t="str">
        <f t="shared" si="13"/>
        <v xml:space="preserve">    </v>
      </c>
      <c r="T179" s="1" t="str">
        <f t="shared" si="14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12"/>
        <v/>
      </c>
      <c r="S180" s="1" t="str">
        <f t="shared" si="13"/>
        <v xml:space="preserve">    </v>
      </c>
      <c r="T180" s="1" t="str">
        <f t="shared" si="14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12"/>
        <v/>
      </c>
      <c r="S181" s="1" t="str">
        <f t="shared" si="13"/>
        <v xml:space="preserve">    </v>
      </c>
      <c r="T181" s="1" t="str">
        <f t="shared" si="14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12"/>
        <v/>
      </c>
      <c r="S182" s="1" t="str">
        <f t="shared" si="13"/>
        <v xml:space="preserve">    </v>
      </c>
      <c r="T182" s="1" t="str">
        <f t="shared" si="14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12"/>
        <v/>
      </c>
      <c r="S183" s="1" t="str">
        <f t="shared" si="13"/>
        <v xml:space="preserve">    </v>
      </c>
      <c r="T183" s="1" t="str">
        <f t="shared" si="14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12"/>
        <v/>
      </c>
      <c r="S184" s="1" t="str">
        <f t="shared" si="13"/>
        <v xml:space="preserve">    </v>
      </c>
      <c r="T184" s="1" t="str">
        <f t="shared" si="14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12"/>
        <v/>
      </c>
      <c r="S185" s="1" t="str">
        <f t="shared" si="13"/>
        <v xml:space="preserve">    </v>
      </c>
      <c r="T185" s="1" t="str">
        <f t="shared" si="14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12"/>
        <v/>
      </c>
      <c r="S186" s="1" t="str">
        <f t="shared" si="13"/>
        <v xml:space="preserve">    </v>
      </c>
      <c r="T186" s="1" t="str">
        <f t="shared" si="14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12"/>
        <v/>
      </c>
      <c r="S187" s="1" t="str">
        <f t="shared" si="13"/>
        <v xml:space="preserve">    </v>
      </c>
      <c r="T187" s="1" t="str">
        <f t="shared" si="14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12"/>
        <v/>
      </c>
      <c r="S188" s="1" t="str">
        <f t="shared" si="13"/>
        <v xml:space="preserve">    </v>
      </c>
      <c r="T188" s="1" t="str">
        <f t="shared" si="14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12"/>
        <v/>
      </c>
      <c r="S189" s="1" t="str">
        <f t="shared" si="13"/>
        <v xml:space="preserve">    </v>
      </c>
      <c r="T189" s="1" t="str">
        <f t="shared" si="14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12"/>
        <v/>
      </c>
      <c r="S190" s="1" t="str">
        <f t="shared" si="13"/>
        <v xml:space="preserve">    </v>
      </c>
      <c r="T190" s="1" t="str">
        <f t="shared" si="14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12"/>
        <v/>
      </c>
      <c r="S191" s="1" t="str">
        <f t="shared" si="13"/>
        <v xml:space="preserve">    </v>
      </c>
      <c r="T191" s="1" t="str">
        <f t="shared" si="14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12"/>
        <v/>
      </c>
      <c r="S192" s="1" t="str">
        <f t="shared" si="13"/>
        <v xml:space="preserve">    </v>
      </c>
      <c r="T192" s="1" t="str">
        <f t="shared" si="14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12"/>
        <v/>
      </c>
      <c r="S193" s="1" t="str">
        <f t="shared" si="13"/>
        <v xml:space="preserve">    </v>
      </c>
      <c r="T193" s="1" t="str">
        <f t="shared" si="14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12"/>
        <v/>
      </c>
      <c r="S194" s="1" t="str">
        <f t="shared" si="13"/>
        <v xml:space="preserve">    </v>
      </c>
      <c r="T194" s="1" t="str">
        <f t="shared" si="14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12"/>
        <v/>
      </c>
      <c r="S195" s="1" t="str">
        <f t="shared" si="13"/>
        <v xml:space="preserve">    </v>
      </c>
      <c r="T195" s="1" t="str">
        <f t="shared" si="14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12"/>
        <v/>
      </c>
      <c r="S196" s="1" t="str">
        <f t="shared" si="13"/>
        <v xml:space="preserve">    </v>
      </c>
      <c r="T196" s="1" t="str">
        <f t="shared" si="14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12"/>
        <v/>
      </c>
      <c r="S197" s="1" t="str">
        <f t="shared" si="13"/>
        <v xml:space="preserve">    </v>
      </c>
      <c r="T197" s="1" t="str">
        <f t="shared" si="14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12"/>
        <v/>
      </c>
      <c r="S198" s="1" t="str">
        <f t="shared" si="13"/>
        <v xml:space="preserve">    </v>
      </c>
      <c r="T198" s="1" t="str">
        <f t="shared" si="14"/>
        <v xml:space="preserve">    </v>
      </c>
    </row>
    <row r="199" spans="1:20" ht="15" customHeight="1">
      <c r="A199" s="25" t="str">
        <f t="shared" si="10"/>
        <v/>
      </c>
      <c r="B199" s="16"/>
      <c r="C199" s="22"/>
      <c r="D199" s="22"/>
      <c r="E199" s="6"/>
      <c r="F199" s="7"/>
      <c r="G199" s="17"/>
      <c r="H199" s="17"/>
      <c r="I199" s="15"/>
      <c r="J199" s="15"/>
      <c r="K199" s="15"/>
      <c r="L199" s="12"/>
      <c r="M199" s="18"/>
      <c r="N199" s="19"/>
      <c r="O199" s="20"/>
      <c r="P199" s="15"/>
      <c r="Q199" s="63" t="str">
        <f t="shared" ref="Q199:Q262" si="15">IF(P199="","",VLOOKUP(P199,$Z$7:$AA$68,2,FALSE))</f>
        <v/>
      </c>
      <c r="R199" s="1" t="str">
        <f t="shared" si="12"/>
        <v/>
      </c>
      <c r="S199" s="1" t="str">
        <f t="shared" si="13"/>
        <v xml:space="preserve">    </v>
      </c>
      <c r="T199" s="1" t="str">
        <f t="shared" si="14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5"/>
        <v/>
      </c>
      <c r="R200" s="1" t="str">
        <f t="shared" ref="R200:R245" si="16">A200</f>
        <v/>
      </c>
      <c r="S200" s="1" t="str">
        <f t="shared" ref="S200:S245" si="17">""&amp;L200&amp;"  "&amp;M200&amp;"  "&amp;N200&amp;""</f>
        <v xml:space="preserve">    </v>
      </c>
      <c r="T200" s="1" t="str">
        <f t="shared" si="14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5"/>
        <v/>
      </c>
      <c r="R201" s="1" t="str">
        <f t="shared" si="16"/>
        <v/>
      </c>
      <c r="S201" s="1" t="str">
        <f t="shared" si="17"/>
        <v xml:space="preserve">    </v>
      </c>
      <c r="T201" s="1" t="str">
        <f t="shared" si="14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5"/>
        <v/>
      </c>
      <c r="R202" s="1" t="str">
        <f t="shared" si="16"/>
        <v/>
      </c>
      <c r="S202" s="1" t="str">
        <f t="shared" si="17"/>
        <v xml:space="preserve">    </v>
      </c>
      <c r="T202" s="1" t="str">
        <f t="shared" ref="T202:T265" si="18">S202</f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5"/>
        <v/>
      </c>
      <c r="R203" s="1" t="str">
        <f t="shared" si="16"/>
        <v/>
      </c>
      <c r="S203" s="1" t="str">
        <f t="shared" si="17"/>
        <v xml:space="preserve">    </v>
      </c>
      <c r="T203" s="1" t="str">
        <f t="shared" si="18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5"/>
        <v/>
      </c>
      <c r="R204" s="1" t="str">
        <f t="shared" si="16"/>
        <v/>
      </c>
      <c r="S204" s="1" t="str">
        <f t="shared" si="17"/>
        <v xml:space="preserve">    </v>
      </c>
      <c r="T204" s="1" t="str">
        <f t="shared" si="18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5"/>
        <v/>
      </c>
      <c r="R205" s="1" t="str">
        <f t="shared" si="16"/>
        <v/>
      </c>
      <c r="S205" s="1" t="str">
        <f t="shared" si="17"/>
        <v xml:space="preserve">    </v>
      </c>
      <c r="T205" s="1" t="str">
        <f t="shared" si="18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5"/>
        <v/>
      </c>
      <c r="R206" s="1" t="str">
        <f t="shared" si="16"/>
        <v/>
      </c>
      <c r="S206" s="1" t="str">
        <f t="shared" si="17"/>
        <v xml:space="preserve">    </v>
      </c>
      <c r="T206" s="1" t="str">
        <f t="shared" si="18"/>
        <v xml:space="preserve">    </v>
      </c>
    </row>
    <row r="207" spans="1:20" ht="15" customHeight="1">
      <c r="A207" s="25" t="str">
        <f t="shared" si="10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5"/>
        <v/>
      </c>
      <c r="R207" s="1" t="str">
        <f t="shared" si="16"/>
        <v/>
      </c>
      <c r="S207" s="1" t="str">
        <f t="shared" si="17"/>
        <v xml:space="preserve">    </v>
      </c>
      <c r="T207" s="1" t="str">
        <f t="shared" si="18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5"/>
        <v/>
      </c>
      <c r="R208" s="1" t="str">
        <f t="shared" si="16"/>
        <v/>
      </c>
      <c r="S208" s="1" t="str">
        <f t="shared" si="17"/>
        <v xml:space="preserve">    </v>
      </c>
      <c r="T208" s="1" t="str">
        <f t="shared" si="18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5"/>
        <v/>
      </c>
      <c r="R209" s="1" t="str">
        <f t="shared" si="16"/>
        <v/>
      </c>
      <c r="S209" s="1" t="str">
        <f t="shared" si="17"/>
        <v xml:space="preserve">    </v>
      </c>
      <c r="T209" s="1" t="str">
        <f t="shared" si="18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5"/>
        <v/>
      </c>
      <c r="R210" s="1" t="str">
        <f t="shared" si="16"/>
        <v/>
      </c>
      <c r="S210" s="1" t="str">
        <f t="shared" si="17"/>
        <v xml:space="preserve">    </v>
      </c>
      <c r="T210" s="1" t="str">
        <f t="shared" si="18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5"/>
        <v/>
      </c>
      <c r="R211" s="1" t="str">
        <f t="shared" si="16"/>
        <v/>
      </c>
      <c r="S211" s="1" t="str">
        <f t="shared" si="17"/>
        <v xml:space="preserve">    </v>
      </c>
      <c r="T211" s="1" t="str">
        <f t="shared" si="18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5"/>
        <v/>
      </c>
      <c r="R212" s="1" t="str">
        <f t="shared" si="16"/>
        <v/>
      </c>
      <c r="S212" s="1" t="str">
        <f t="shared" si="17"/>
        <v xml:space="preserve">    </v>
      </c>
      <c r="T212" s="1" t="str">
        <f t="shared" si="18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5"/>
        <v/>
      </c>
      <c r="R213" s="1" t="str">
        <f t="shared" si="16"/>
        <v/>
      </c>
      <c r="S213" s="1" t="str">
        <f t="shared" si="17"/>
        <v xml:space="preserve">    </v>
      </c>
      <c r="T213" s="1" t="str">
        <f t="shared" si="18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5"/>
        <v/>
      </c>
      <c r="R214" s="1" t="str">
        <f t="shared" si="16"/>
        <v/>
      </c>
      <c r="S214" s="1" t="str">
        <f t="shared" si="17"/>
        <v xml:space="preserve">    </v>
      </c>
      <c r="T214" s="1" t="str">
        <f t="shared" si="18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5"/>
        <v/>
      </c>
      <c r="R215" s="1" t="str">
        <f t="shared" si="16"/>
        <v/>
      </c>
      <c r="S215" s="1" t="str">
        <f t="shared" si="17"/>
        <v xml:space="preserve">    </v>
      </c>
      <c r="T215" s="1" t="str">
        <f t="shared" si="18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5"/>
        <v/>
      </c>
      <c r="R216" s="1" t="str">
        <f t="shared" si="16"/>
        <v/>
      </c>
      <c r="S216" s="1" t="str">
        <f t="shared" si="17"/>
        <v xml:space="preserve">    </v>
      </c>
      <c r="T216" s="1" t="str">
        <f t="shared" si="18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5"/>
        <v/>
      </c>
      <c r="R217" s="1" t="str">
        <f t="shared" si="16"/>
        <v/>
      </c>
      <c r="S217" s="1" t="str">
        <f t="shared" si="17"/>
        <v xml:space="preserve">    </v>
      </c>
      <c r="T217" s="1" t="str">
        <f t="shared" si="18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5"/>
        <v/>
      </c>
      <c r="R218" s="1" t="str">
        <f t="shared" si="16"/>
        <v/>
      </c>
      <c r="S218" s="1" t="str">
        <f t="shared" si="17"/>
        <v xml:space="preserve">    </v>
      </c>
      <c r="T218" s="1" t="str">
        <f t="shared" si="18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5"/>
        <v/>
      </c>
      <c r="R219" s="1" t="str">
        <f t="shared" si="16"/>
        <v/>
      </c>
      <c r="S219" s="1" t="str">
        <f t="shared" si="17"/>
        <v xml:space="preserve">    </v>
      </c>
      <c r="T219" s="1" t="str">
        <f t="shared" si="18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5"/>
        <v/>
      </c>
      <c r="R220" s="1" t="str">
        <f t="shared" si="16"/>
        <v/>
      </c>
      <c r="S220" s="1" t="str">
        <f t="shared" si="17"/>
        <v xml:space="preserve">    </v>
      </c>
      <c r="T220" s="1" t="str">
        <f t="shared" si="18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5"/>
        <v/>
      </c>
      <c r="R221" s="1" t="str">
        <f t="shared" si="16"/>
        <v/>
      </c>
      <c r="S221" s="1" t="str">
        <f t="shared" si="17"/>
        <v xml:space="preserve">    </v>
      </c>
      <c r="T221" s="1" t="str">
        <f t="shared" si="18"/>
        <v xml:space="preserve">    </v>
      </c>
    </row>
    <row r="222" spans="1:20" ht="15" customHeight="1">
      <c r="A222" s="25" t="str">
        <f t="shared" si="10"/>
        <v/>
      </c>
      <c r="B222" s="16"/>
      <c r="C222" s="22"/>
      <c r="D222" s="22"/>
      <c r="E222" s="6"/>
      <c r="F222" s="7"/>
      <c r="G222" s="17"/>
      <c r="H222" s="17"/>
      <c r="I222" s="15"/>
      <c r="J222" s="15"/>
      <c r="K222" s="15"/>
      <c r="L222" s="12"/>
      <c r="M222" s="18"/>
      <c r="N222" s="19"/>
      <c r="O222" s="20"/>
      <c r="P222" s="15"/>
      <c r="Q222" s="63" t="str">
        <f t="shared" si="15"/>
        <v/>
      </c>
      <c r="R222" s="1" t="str">
        <f t="shared" si="16"/>
        <v/>
      </c>
      <c r="S222" s="1" t="str">
        <f t="shared" si="17"/>
        <v xml:space="preserve">    </v>
      </c>
      <c r="T222" s="1" t="str">
        <f t="shared" si="18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5"/>
        <v/>
      </c>
      <c r="R223" s="1" t="str">
        <f t="shared" si="16"/>
        <v/>
      </c>
      <c r="S223" s="1" t="str">
        <f t="shared" si="17"/>
        <v xml:space="preserve">    </v>
      </c>
      <c r="T223" s="1" t="str">
        <f t="shared" si="18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5"/>
        <v/>
      </c>
      <c r="R224" s="1" t="str">
        <f t="shared" si="16"/>
        <v/>
      </c>
      <c r="S224" s="1" t="str">
        <f t="shared" si="17"/>
        <v xml:space="preserve">    </v>
      </c>
      <c r="T224" s="1" t="str">
        <f t="shared" si="18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5"/>
        <v/>
      </c>
      <c r="R225" s="1" t="str">
        <f t="shared" si="16"/>
        <v/>
      </c>
      <c r="S225" s="1" t="str">
        <f t="shared" si="17"/>
        <v xml:space="preserve">    </v>
      </c>
      <c r="T225" s="1" t="str">
        <f t="shared" si="18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5"/>
        <v/>
      </c>
      <c r="R226" s="1" t="str">
        <f t="shared" si="16"/>
        <v/>
      </c>
      <c r="S226" s="1" t="str">
        <f t="shared" si="17"/>
        <v xml:space="preserve">    </v>
      </c>
      <c r="T226" s="1" t="str">
        <f t="shared" si="18"/>
        <v xml:space="preserve">    </v>
      </c>
    </row>
    <row r="227" spans="1:20" ht="15" customHeight="1">
      <c r="A227" s="25" t="str">
        <f t="shared" si="10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5"/>
        <v/>
      </c>
      <c r="R227" s="1" t="str">
        <f t="shared" si="16"/>
        <v/>
      </c>
      <c r="S227" s="1" t="str">
        <f t="shared" si="17"/>
        <v xml:space="preserve">    </v>
      </c>
      <c r="T227" s="1" t="str">
        <f t="shared" si="18"/>
        <v xml:space="preserve">    </v>
      </c>
    </row>
    <row r="228" spans="1:20" ht="15" customHeight="1">
      <c r="A228" s="25" t="str">
        <f t="shared" si="10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5"/>
        <v/>
      </c>
      <c r="R228" s="1" t="str">
        <f t="shared" si="16"/>
        <v/>
      </c>
      <c r="S228" s="1" t="str">
        <f t="shared" si="17"/>
        <v xml:space="preserve">    </v>
      </c>
      <c r="T228" s="1" t="str">
        <f t="shared" si="18"/>
        <v xml:space="preserve">    </v>
      </c>
    </row>
    <row r="229" spans="1:20" ht="15" customHeight="1">
      <c r="A229" s="25" t="str">
        <f t="shared" si="10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5"/>
        <v/>
      </c>
      <c r="R229" s="1" t="str">
        <f t="shared" si="16"/>
        <v/>
      </c>
      <c r="S229" s="1" t="str">
        <f t="shared" si="17"/>
        <v xml:space="preserve">    </v>
      </c>
      <c r="T229" s="1" t="str">
        <f t="shared" si="18"/>
        <v xml:space="preserve">    </v>
      </c>
    </row>
    <row r="230" spans="1:20" ht="15" customHeight="1">
      <c r="A230" s="25" t="str">
        <f t="shared" si="10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5"/>
        <v/>
      </c>
      <c r="R230" s="1" t="str">
        <f t="shared" si="16"/>
        <v/>
      </c>
      <c r="S230" s="1" t="str">
        <f t="shared" si="17"/>
        <v xml:space="preserve">    </v>
      </c>
      <c r="T230" s="1" t="str">
        <f t="shared" si="18"/>
        <v xml:space="preserve">    </v>
      </c>
    </row>
    <row r="231" spans="1:20" ht="15" customHeight="1">
      <c r="A231" s="25" t="str">
        <f t="shared" si="10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5"/>
        <v/>
      </c>
      <c r="R231" s="1" t="str">
        <f t="shared" si="16"/>
        <v/>
      </c>
      <c r="S231" s="1" t="str">
        <f t="shared" si="17"/>
        <v xml:space="preserve">    </v>
      </c>
      <c r="T231" s="1" t="str">
        <f t="shared" si="18"/>
        <v xml:space="preserve">    </v>
      </c>
    </row>
    <row r="232" spans="1:20" ht="15" customHeight="1">
      <c r="A232" s="25" t="str">
        <f t="shared" si="10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5"/>
        <v/>
      </c>
      <c r="R232" s="1" t="str">
        <f t="shared" si="16"/>
        <v/>
      </c>
      <c r="S232" s="1" t="str">
        <f t="shared" si="17"/>
        <v xml:space="preserve">    </v>
      </c>
      <c r="T232" s="1" t="str">
        <f t="shared" si="18"/>
        <v xml:space="preserve">    </v>
      </c>
    </row>
    <row r="233" spans="1:20" ht="15" customHeight="1">
      <c r="A233" s="25" t="str">
        <f t="shared" si="10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5"/>
        <v/>
      </c>
      <c r="R233" s="1" t="str">
        <f t="shared" si="16"/>
        <v/>
      </c>
      <c r="S233" s="1" t="str">
        <f t="shared" si="17"/>
        <v xml:space="preserve">    </v>
      </c>
      <c r="T233" s="1" t="str">
        <f t="shared" si="18"/>
        <v xml:space="preserve">    </v>
      </c>
    </row>
    <row r="234" spans="1:20" ht="15" customHeight="1">
      <c r="A234" s="25" t="str">
        <f t="shared" si="10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5"/>
        <v/>
      </c>
      <c r="R234" s="1" t="str">
        <f t="shared" si="16"/>
        <v/>
      </c>
      <c r="S234" s="1" t="str">
        <f t="shared" si="17"/>
        <v xml:space="preserve">    </v>
      </c>
      <c r="T234" s="1" t="str">
        <f t="shared" si="18"/>
        <v xml:space="preserve">    </v>
      </c>
    </row>
    <row r="235" spans="1:20" ht="15" customHeight="1">
      <c r="A235" s="25" t="str">
        <f t="shared" si="10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5"/>
        <v/>
      </c>
      <c r="R235" s="1" t="str">
        <f t="shared" si="16"/>
        <v/>
      </c>
      <c r="S235" s="1" t="str">
        <f t="shared" si="17"/>
        <v xml:space="preserve">    </v>
      </c>
      <c r="T235" s="1" t="str">
        <f t="shared" si="18"/>
        <v xml:space="preserve">    </v>
      </c>
    </row>
    <row r="236" spans="1:20" ht="15" customHeight="1">
      <c r="A236" s="25" t="str">
        <f t="shared" si="10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5"/>
        <v/>
      </c>
      <c r="R236" s="1" t="str">
        <f t="shared" si="16"/>
        <v/>
      </c>
      <c r="S236" s="1" t="str">
        <f t="shared" si="17"/>
        <v xml:space="preserve">    </v>
      </c>
      <c r="T236" s="1" t="str">
        <f t="shared" si="18"/>
        <v xml:space="preserve">    </v>
      </c>
    </row>
    <row r="237" spans="1:20" ht="15" customHeight="1">
      <c r="A237" s="25" t="str">
        <f t="shared" si="10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5"/>
        <v/>
      </c>
      <c r="R237" s="1" t="str">
        <f t="shared" si="16"/>
        <v/>
      </c>
      <c r="S237" s="1" t="str">
        <f t="shared" si="17"/>
        <v xml:space="preserve">    </v>
      </c>
      <c r="T237" s="1" t="str">
        <f t="shared" si="18"/>
        <v xml:space="preserve">    </v>
      </c>
    </row>
    <row r="238" spans="1:20" ht="15" customHeight="1">
      <c r="A238" s="25" t="str">
        <f t="shared" si="10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5"/>
        <v/>
      </c>
      <c r="R238" s="1" t="str">
        <f t="shared" si="16"/>
        <v/>
      </c>
      <c r="S238" s="1" t="str">
        <f t="shared" si="17"/>
        <v xml:space="preserve">    </v>
      </c>
      <c r="T238" s="1" t="str">
        <f t="shared" si="18"/>
        <v xml:space="preserve">    </v>
      </c>
    </row>
    <row r="239" spans="1:20" ht="15" customHeight="1">
      <c r="A239" s="25" t="str">
        <f t="shared" si="10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5"/>
        <v/>
      </c>
      <c r="R239" s="1" t="str">
        <f t="shared" si="16"/>
        <v/>
      </c>
      <c r="S239" s="1" t="str">
        <f t="shared" si="17"/>
        <v xml:space="preserve">    </v>
      </c>
      <c r="T239" s="1" t="str">
        <f t="shared" si="18"/>
        <v xml:space="preserve">    </v>
      </c>
    </row>
    <row r="240" spans="1:20" ht="15" customHeight="1">
      <c r="A240" s="25" t="str">
        <f t="shared" si="10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5"/>
        <v/>
      </c>
      <c r="R240" s="1" t="str">
        <f t="shared" si="16"/>
        <v/>
      </c>
      <c r="S240" s="1" t="str">
        <f t="shared" si="17"/>
        <v xml:space="preserve">    </v>
      </c>
      <c r="T240" s="1" t="str">
        <f t="shared" si="18"/>
        <v xml:space="preserve">    </v>
      </c>
    </row>
    <row r="241" spans="1:20" ht="15" customHeight="1">
      <c r="A241" s="25" t="str">
        <f t="shared" si="10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5"/>
        <v/>
      </c>
      <c r="R241" s="1" t="str">
        <f t="shared" si="16"/>
        <v/>
      </c>
      <c r="S241" s="1" t="str">
        <f t="shared" si="17"/>
        <v xml:space="preserve">    </v>
      </c>
      <c r="T241" s="1" t="str">
        <f t="shared" si="18"/>
        <v xml:space="preserve">    </v>
      </c>
    </row>
    <row r="242" spans="1:20" ht="15" customHeight="1">
      <c r="A242" s="25" t="str">
        <f t="shared" si="10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5"/>
        <v/>
      </c>
      <c r="R242" s="1" t="str">
        <f t="shared" si="16"/>
        <v/>
      </c>
      <c r="S242" s="1" t="str">
        <f t="shared" si="17"/>
        <v xml:space="preserve">    </v>
      </c>
      <c r="T242" s="1" t="str">
        <f t="shared" si="18"/>
        <v xml:space="preserve">    </v>
      </c>
    </row>
    <row r="243" spans="1:20" ht="15" customHeight="1">
      <c r="A243" s="25" t="str">
        <f t="shared" si="10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5"/>
        <v/>
      </c>
      <c r="R243" s="1" t="str">
        <f t="shared" si="16"/>
        <v/>
      </c>
      <c r="S243" s="1" t="str">
        <f t="shared" si="17"/>
        <v xml:space="preserve">    </v>
      </c>
      <c r="T243" s="1" t="str">
        <f t="shared" si="18"/>
        <v xml:space="preserve">    </v>
      </c>
    </row>
    <row r="244" spans="1:20" ht="15" customHeight="1">
      <c r="A244" s="25" t="str">
        <f t="shared" si="10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5"/>
        <v/>
      </c>
      <c r="R244" s="1" t="str">
        <f t="shared" si="16"/>
        <v/>
      </c>
      <c r="S244" s="1" t="str">
        <f t="shared" si="17"/>
        <v xml:space="preserve">    </v>
      </c>
      <c r="T244" s="1" t="str">
        <f t="shared" si="18"/>
        <v xml:space="preserve">    </v>
      </c>
    </row>
    <row r="245" spans="1:20" ht="15" customHeight="1">
      <c r="A245" s="25" t="str">
        <f t="shared" si="10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5"/>
        <v/>
      </c>
      <c r="R245" s="1" t="str">
        <f t="shared" si="16"/>
        <v/>
      </c>
      <c r="S245" s="1" t="str">
        <f t="shared" si="17"/>
        <v xml:space="preserve">    </v>
      </c>
      <c r="T245" s="1" t="str">
        <f t="shared" si="18"/>
        <v xml:space="preserve">    </v>
      </c>
    </row>
    <row r="246" spans="1:20" ht="15" customHeight="1">
      <c r="A246" s="25" t="str">
        <f t="shared" si="10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5"/>
        <v/>
      </c>
      <c r="R246" s="1" t="str">
        <f t="shared" ref="R246:R309" si="19">A253</f>
        <v/>
      </c>
      <c r="S246" s="1" t="str">
        <f t="shared" ref="S246:S309" si="20">""&amp;L253&amp;"  "&amp;M253&amp;"  "&amp;N253&amp;""</f>
        <v xml:space="preserve">    </v>
      </c>
      <c r="T246" s="1" t="str">
        <f t="shared" si="18"/>
        <v xml:space="preserve">    </v>
      </c>
    </row>
    <row r="247" spans="1:20" ht="15" customHeight="1">
      <c r="A247" s="25" t="str">
        <f t="shared" si="10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5"/>
        <v/>
      </c>
      <c r="R247" s="1" t="str">
        <f t="shared" si="19"/>
        <v/>
      </c>
      <c r="S247" s="1" t="str">
        <f t="shared" si="20"/>
        <v xml:space="preserve">    </v>
      </c>
      <c r="T247" s="1" t="str">
        <f t="shared" si="18"/>
        <v xml:space="preserve">    </v>
      </c>
    </row>
    <row r="248" spans="1:20" ht="15" customHeight="1">
      <c r="A248" s="25" t="str">
        <f t="shared" si="10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5"/>
        <v/>
      </c>
      <c r="R248" s="1" t="str">
        <f t="shared" si="19"/>
        <v/>
      </c>
      <c r="S248" s="1" t="str">
        <f t="shared" si="20"/>
        <v xml:space="preserve">    </v>
      </c>
      <c r="T248" s="1" t="str">
        <f t="shared" si="18"/>
        <v xml:space="preserve">    </v>
      </c>
    </row>
    <row r="249" spans="1:20" ht="15" customHeight="1">
      <c r="A249" s="25" t="str">
        <f t="shared" si="10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5"/>
        <v/>
      </c>
      <c r="R249" s="1" t="str">
        <f t="shared" si="19"/>
        <v/>
      </c>
      <c r="S249" s="1" t="str">
        <f t="shared" si="20"/>
        <v xml:space="preserve">    </v>
      </c>
      <c r="T249" s="1" t="str">
        <f t="shared" si="18"/>
        <v xml:space="preserve">    </v>
      </c>
    </row>
    <row r="250" spans="1:20" ht="15" customHeight="1">
      <c r="A250" s="25" t="str">
        <f t="shared" si="10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5"/>
        <v/>
      </c>
      <c r="R250" s="1" t="str">
        <f t="shared" si="19"/>
        <v/>
      </c>
      <c r="S250" s="1" t="str">
        <f t="shared" si="20"/>
        <v xml:space="preserve">    </v>
      </c>
      <c r="T250" s="1" t="str">
        <f t="shared" si="18"/>
        <v xml:space="preserve">    </v>
      </c>
    </row>
    <row r="251" spans="1:20" ht="15" customHeight="1">
      <c r="A251" s="25" t="str">
        <f t="shared" si="10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5"/>
        <v/>
      </c>
      <c r="R251" s="1" t="str">
        <f t="shared" si="19"/>
        <v/>
      </c>
      <c r="S251" s="1" t="str">
        <f t="shared" si="20"/>
        <v xml:space="preserve">    </v>
      </c>
      <c r="T251" s="1" t="str">
        <f t="shared" si="18"/>
        <v xml:space="preserve">    </v>
      </c>
    </row>
    <row r="252" spans="1:20" ht="15" customHeight="1">
      <c r="A252" s="25" t="str">
        <f t="shared" si="10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5"/>
        <v/>
      </c>
      <c r="R252" s="1" t="str">
        <f t="shared" si="19"/>
        <v/>
      </c>
      <c r="S252" s="1" t="str">
        <f t="shared" si="20"/>
        <v xml:space="preserve">    </v>
      </c>
      <c r="T252" s="1" t="str">
        <f t="shared" si="18"/>
        <v xml:space="preserve">    </v>
      </c>
    </row>
    <row r="253" spans="1:20" ht="15" customHeight="1">
      <c r="A253" s="25" t="str">
        <f t="shared" si="10"/>
        <v/>
      </c>
      <c r="B253" s="16"/>
      <c r="C253" s="22"/>
      <c r="D253" s="22"/>
      <c r="E253" s="6"/>
      <c r="F253" s="7"/>
      <c r="G253" s="17"/>
      <c r="H253" s="17"/>
      <c r="I253" s="15"/>
      <c r="J253" s="15"/>
      <c r="K253" s="15"/>
      <c r="L253" s="12"/>
      <c r="M253" s="18"/>
      <c r="N253" s="19"/>
      <c r="O253" s="20"/>
      <c r="P253" s="15"/>
      <c r="Q253" s="63" t="str">
        <f t="shared" si="15"/>
        <v/>
      </c>
      <c r="R253" s="1" t="str">
        <f t="shared" si="19"/>
        <v/>
      </c>
      <c r="S253" s="1" t="str">
        <f t="shared" si="20"/>
        <v xml:space="preserve">    </v>
      </c>
      <c r="T253" s="1" t="str">
        <f t="shared" si="18"/>
        <v xml:space="preserve">    </v>
      </c>
    </row>
    <row r="254" spans="1:20" ht="15" customHeight="1">
      <c r="A254" s="25" t="str">
        <f t="shared" si="10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5"/>
        <v/>
      </c>
      <c r="R254" s="1" t="str">
        <f t="shared" si="19"/>
        <v/>
      </c>
      <c r="S254" s="1" t="str">
        <f t="shared" si="20"/>
        <v xml:space="preserve">    </v>
      </c>
      <c r="T254" s="1" t="str">
        <f t="shared" si="18"/>
        <v xml:space="preserve">    </v>
      </c>
    </row>
    <row r="255" spans="1:20" ht="15" customHeight="1">
      <c r="A255" s="25" t="str">
        <f t="shared" si="10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5"/>
        <v/>
      </c>
      <c r="R255" s="1" t="str">
        <f t="shared" si="19"/>
        <v/>
      </c>
      <c r="S255" s="1" t="str">
        <f t="shared" si="20"/>
        <v xml:space="preserve">    </v>
      </c>
      <c r="T255" s="1" t="str">
        <f t="shared" si="18"/>
        <v xml:space="preserve">    </v>
      </c>
    </row>
    <row r="256" spans="1:20" ht="15" customHeight="1">
      <c r="A256" s="25" t="str">
        <f t="shared" si="10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5"/>
        <v/>
      </c>
      <c r="R256" s="1" t="str">
        <f t="shared" si="19"/>
        <v/>
      </c>
      <c r="S256" s="1" t="str">
        <f t="shared" si="20"/>
        <v xml:space="preserve">    </v>
      </c>
      <c r="T256" s="1" t="str">
        <f t="shared" si="18"/>
        <v xml:space="preserve">    </v>
      </c>
    </row>
    <row r="257" spans="1:20" ht="15" customHeight="1">
      <c r="A257" s="25" t="str">
        <f t="shared" si="10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5"/>
        <v/>
      </c>
      <c r="R257" s="1" t="str">
        <f t="shared" si="19"/>
        <v/>
      </c>
      <c r="S257" s="1" t="str">
        <f t="shared" si="20"/>
        <v xml:space="preserve">    </v>
      </c>
      <c r="T257" s="1" t="str">
        <f t="shared" si="18"/>
        <v xml:space="preserve">    </v>
      </c>
    </row>
    <row r="258" spans="1:20" ht="15" customHeight="1">
      <c r="A258" s="25" t="str">
        <f t="shared" si="10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5"/>
        <v/>
      </c>
      <c r="R258" s="1" t="str">
        <f t="shared" si="19"/>
        <v/>
      </c>
      <c r="S258" s="1" t="str">
        <f t="shared" si="20"/>
        <v xml:space="preserve">    </v>
      </c>
      <c r="T258" s="1" t="str">
        <f t="shared" si="18"/>
        <v xml:space="preserve">    </v>
      </c>
    </row>
    <row r="259" spans="1:20" ht="15" customHeight="1">
      <c r="A259" s="25" t="str">
        <f t="shared" si="10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5"/>
        <v/>
      </c>
      <c r="R259" s="1" t="str">
        <f t="shared" si="19"/>
        <v/>
      </c>
      <c r="S259" s="1" t="str">
        <f t="shared" si="20"/>
        <v xml:space="preserve">    </v>
      </c>
      <c r="T259" s="1" t="str">
        <f t="shared" si="18"/>
        <v xml:space="preserve">    </v>
      </c>
    </row>
    <row r="260" spans="1:20" ht="15" customHeight="1">
      <c r="A260" s="25" t="str">
        <f t="shared" si="10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5"/>
        <v/>
      </c>
      <c r="R260" s="1" t="str">
        <f t="shared" si="19"/>
        <v/>
      </c>
      <c r="S260" s="1" t="str">
        <f t="shared" si="20"/>
        <v xml:space="preserve">    </v>
      </c>
      <c r="T260" s="1" t="str">
        <f t="shared" si="18"/>
        <v xml:space="preserve">    </v>
      </c>
    </row>
    <row r="261" spans="1:20" ht="15" customHeight="1">
      <c r="A261" s="25" t="str">
        <f t="shared" si="10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5"/>
        <v/>
      </c>
      <c r="R261" s="1" t="str">
        <f t="shared" si="19"/>
        <v/>
      </c>
      <c r="S261" s="1" t="str">
        <f t="shared" si="20"/>
        <v xml:space="preserve">    </v>
      </c>
      <c r="T261" s="1" t="str">
        <f t="shared" si="18"/>
        <v xml:space="preserve">    </v>
      </c>
    </row>
    <row r="262" spans="1:20" ht="15" customHeight="1">
      <c r="A262" s="25" t="str">
        <f t="shared" si="10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5"/>
        <v/>
      </c>
      <c r="R262" s="1" t="str">
        <f t="shared" si="19"/>
        <v/>
      </c>
      <c r="S262" s="1" t="str">
        <f t="shared" si="20"/>
        <v xml:space="preserve">    </v>
      </c>
      <c r="T262" s="1" t="str">
        <f t="shared" si="18"/>
        <v xml:space="preserve">    </v>
      </c>
    </row>
    <row r="263" spans="1:20" ht="15" customHeight="1">
      <c r="A263" s="25" t="str">
        <f t="shared" si="10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2" si="21">IF(P263="","",VLOOKUP(P263,$Z$7:$AA$68,2,FALSE))</f>
        <v/>
      </c>
      <c r="R263" s="1" t="str">
        <f t="shared" si="19"/>
        <v/>
      </c>
      <c r="S263" s="1" t="str">
        <f t="shared" si="20"/>
        <v xml:space="preserve">    </v>
      </c>
      <c r="T263" s="1" t="str">
        <f t="shared" si="18"/>
        <v xml:space="preserve">    </v>
      </c>
    </row>
    <row r="264" spans="1:20" ht="15" customHeight="1">
      <c r="A264" s="25" t="str">
        <f t="shared" si="1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21"/>
        <v/>
      </c>
      <c r="R264" s="1" t="str">
        <f t="shared" si="19"/>
        <v/>
      </c>
      <c r="S264" s="1" t="str">
        <f t="shared" si="20"/>
        <v xml:space="preserve">    </v>
      </c>
      <c r="T264" s="1" t="str">
        <f t="shared" si="18"/>
        <v xml:space="preserve">    </v>
      </c>
    </row>
    <row r="265" spans="1:20" ht="15" customHeight="1">
      <c r="A265" s="25" t="str">
        <f t="shared" si="1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21"/>
        <v/>
      </c>
      <c r="R265" s="1" t="str">
        <f t="shared" si="19"/>
        <v/>
      </c>
      <c r="S265" s="1" t="str">
        <f t="shared" si="20"/>
        <v xml:space="preserve">    </v>
      </c>
      <c r="T265" s="1" t="str">
        <f t="shared" si="18"/>
        <v xml:space="preserve">    </v>
      </c>
    </row>
    <row r="266" spans="1:20" ht="15" customHeight="1">
      <c r="A266" s="25" t="str">
        <f t="shared" si="1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21"/>
        <v/>
      </c>
      <c r="R266" s="1" t="str">
        <f t="shared" si="19"/>
        <v/>
      </c>
      <c r="S266" s="1" t="str">
        <f t="shared" si="20"/>
        <v xml:space="preserve">    </v>
      </c>
      <c r="T266" s="1" t="str">
        <f t="shared" ref="T266:T328" si="22">S266</f>
        <v xml:space="preserve">    </v>
      </c>
    </row>
    <row r="267" spans="1:20" ht="15" customHeight="1">
      <c r="A267" s="25" t="str">
        <f t="shared" si="1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21"/>
        <v/>
      </c>
      <c r="R267" s="1" t="str">
        <f t="shared" si="19"/>
        <v/>
      </c>
      <c r="S267" s="1" t="str">
        <f t="shared" si="20"/>
        <v xml:space="preserve">    </v>
      </c>
      <c r="T267" s="1" t="str">
        <f t="shared" si="22"/>
        <v xml:space="preserve">    </v>
      </c>
    </row>
    <row r="268" spans="1:20" ht="15" customHeight="1">
      <c r="A268" s="25" t="str">
        <f t="shared" si="1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21"/>
        <v/>
      </c>
      <c r="R268" s="1" t="str">
        <f t="shared" si="19"/>
        <v/>
      </c>
      <c r="S268" s="1" t="str">
        <f t="shared" si="20"/>
        <v xml:space="preserve">    </v>
      </c>
      <c r="T268" s="1" t="str">
        <f t="shared" si="22"/>
        <v xml:space="preserve">    </v>
      </c>
    </row>
    <row r="269" spans="1:20" ht="15" customHeight="1">
      <c r="A269" s="25" t="str">
        <f t="shared" si="1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6"/>
      <c r="Q269" s="63" t="str">
        <f t="shared" si="21"/>
        <v/>
      </c>
      <c r="R269" s="1" t="str">
        <f t="shared" si="19"/>
        <v/>
      </c>
      <c r="S269" s="1" t="str">
        <f t="shared" si="20"/>
        <v xml:space="preserve">    </v>
      </c>
      <c r="T269" s="1" t="str">
        <f t="shared" si="22"/>
        <v xml:space="preserve">    </v>
      </c>
    </row>
    <row r="270" spans="1:20" ht="15" customHeight="1">
      <c r="A270" s="25" t="str">
        <f t="shared" si="1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21"/>
        <v/>
      </c>
      <c r="R270" s="1" t="str">
        <f t="shared" si="19"/>
        <v/>
      </c>
      <c r="S270" s="1" t="str">
        <f t="shared" si="20"/>
        <v xml:space="preserve">    </v>
      </c>
      <c r="T270" s="1" t="str">
        <f t="shared" si="22"/>
        <v xml:space="preserve">    </v>
      </c>
    </row>
    <row r="271" spans="1:20" ht="15" customHeight="1">
      <c r="A271" s="25" t="str">
        <f t="shared" si="1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21"/>
        <v/>
      </c>
      <c r="R271" s="1" t="str">
        <f t="shared" si="19"/>
        <v/>
      </c>
      <c r="S271" s="1" t="str">
        <f t="shared" si="20"/>
        <v xml:space="preserve">    </v>
      </c>
      <c r="T271" s="1" t="str">
        <f t="shared" si="22"/>
        <v xml:space="preserve">    </v>
      </c>
    </row>
    <row r="272" spans="1:20" ht="15" customHeight="1">
      <c r="A272" s="25" t="str">
        <f t="shared" si="1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21"/>
        <v/>
      </c>
      <c r="R272" s="1" t="str">
        <f t="shared" si="19"/>
        <v/>
      </c>
      <c r="S272" s="1" t="str">
        <f t="shared" si="20"/>
        <v xml:space="preserve">    </v>
      </c>
      <c r="T272" s="1" t="str">
        <f t="shared" si="22"/>
        <v xml:space="preserve">    </v>
      </c>
    </row>
    <row r="273" spans="1:20" ht="15" customHeight="1">
      <c r="A273" s="25" t="str">
        <f t="shared" si="1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21"/>
        <v/>
      </c>
      <c r="R273" s="1" t="str">
        <f t="shared" si="19"/>
        <v/>
      </c>
      <c r="S273" s="1" t="str">
        <f t="shared" si="20"/>
        <v xml:space="preserve">    </v>
      </c>
      <c r="T273" s="1" t="str">
        <f t="shared" si="22"/>
        <v xml:space="preserve">    </v>
      </c>
    </row>
    <row r="274" spans="1:20" ht="15" customHeight="1">
      <c r="A274" s="25" t="str">
        <f t="shared" si="1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6"/>
      <c r="Q274" s="63" t="str">
        <f t="shared" si="21"/>
        <v/>
      </c>
      <c r="R274" s="1" t="str">
        <f t="shared" si="19"/>
        <v/>
      </c>
      <c r="S274" s="1" t="str">
        <f t="shared" si="20"/>
        <v xml:space="preserve">    </v>
      </c>
      <c r="T274" s="1" t="str">
        <f t="shared" si="22"/>
        <v xml:space="preserve">    </v>
      </c>
    </row>
    <row r="275" spans="1:20" ht="15" customHeight="1">
      <c r="A275" s="25" t="str">
        <f t="shared" si="1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21"/>
        <v/>
      </c>
      <c r="R275" s="1" t="str">
        <f t="shared" si="19"/>
        <v/>
      </c>
      <c r="S275" s="1" t="str">
        <f t="shared" si="20"/>
        <v xml:space="preserve">    </v>
      </c>
      <c r="T275" s="1" t="str">
        <f t="shared" si="22"/>
        <v xml:space="preserve">    </v>
      </c>
    </row>
    <row r="276" spans="1:20" ht="15" customHeight="1">
      <c r="A276" s="25" t="str">
        <f t="shared" si="10"/>
        <v/>
      </c>
      <c r="B276" s="16"/>
      <c r="C276" s="22"/>
      <c r="D276" s="22"/>
      <c r="E276" s="6"/>
      <c r="F276" s="7"/>
      <c r="G276" s="17"/>
      <c r="H276" s="17"/>
      <c r="I276" s="15"/>
      <c r="J276" s="15"/>
      <c r="K276" s="15"/>
      <c r="L276" s="12"/>
      <c r="M276" s="18"/>
      <c r="N276" s="19"/>
      <c r="O276" s="20"/>
      <c r="P276" s="15"/>
      <c r="Q276" s="63" t="str">
        <f t="shared" si="21"/>
        <v/>
      </c>
      <c r="R276" s="1" t="str">
        <f t="shared" si="19"/>
        <v/>
      </c>
      <c r="S276" s="1" t="str">
        <f t="shared" si="20"/>
        <v xml:space="preserve">    </v>
      </c>
      <c r="T276" s="1" t="str">
        <f t="shared" si="22"/>
        <v xml:space="preserve">    </v>
      </c>
    </row>
    <row r="277" spans="1:20" ht="15" customHeight="1">
      <c r="A277" s="25" t="str">
        <f t="shared" si="1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21"/>
        <v/>
      </c>
      <c r="R277" s="1" t="str">
        <f t="shared" si="19"/>
        <v/>
      </c>
      <c r="S277" s="1" t="str">
        <f t="shared" si="20"/>
        <v xml:space="preserve">    </v>
      </c>
      <c r="T277" s="1" t="str">
        <f t="shared" si="22"/>
        <v xml:space="preserve">    </v>
      </c>
    </row>
    <row r="278" spans="1:20" ht="15" customHeight="1">
      <c r="A278" s="25" t="str">
        <f t="shared" si="1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21"/>
        <v/>
      </c>
      <c r="R278" s="1" t="str">
        <f t="shared" si="19"/>
        <v/>
      </c>
      <c r="S278" s="1" t="str">
        <f t="shared" si="20"/>
        <v xml:space="preserve">    </v>
      </c>
      <c r="T278" s="1" t="str">
        <f t="shared" si="22"/>
        <v xml:space="preserve">    </v>
      </c>
    </row>
    <row r="279" spans="1:20" ht="15" customHeight="1">
      <c r="A279" s="25" t="str">
        <f t="shared" si="1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21"/>
        <v/>
      </c>
      <c r="R279" s="1" t="str">
        <f t="shared" si="19"/>
        <v/>
      </c>
      <c r="S279" s="1" t="str">
        <f t="shared" si="20"/>
        <v xml:space="preserve">    </v>
      </c>
      <c r="T279" s="1" t="str">
        <f t="shared" si="22"/>
        <v xml:space="preserve">    </v>
      </c>
    </row>
    <row r="280" spans="1:20" ht="15" customHeight="1">
      <c r="A280" s="25" t="str">
        <f t="shared" si="1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21"/>
        <v/>
      </c>
      <c r="R280" s="1" t="str">
        <f t="shared" si="19"/>
        <v/>
      </c>
      <c r="S280" s="1" t="str">
        <f t="shared" si="20"/>
        <v xml:space="preserve">    </v>
      </c>
      <c r="T280" s="1" t="str">
        <f t="shared" si="22"/>
        <v xml:space="preserve">    </v>
      </c>
    </row>
    <row r="281" spans="1:20" ht="15" customHeight="1">
      <c r="A281" s="25" t="str">
        <f t="shared" si="1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21"/>
        <v/>
      </c>
      <c r="R281" s="1" t="str">
        <f t="shared" si="19"/>
        <v/>
      </c>
      <c r="S281" s="1" t="str">
        <f t="shared" si="20"/>
        <v xml:space="preserve">    </v>
      </c>
      <c r="T281" s="1" t="str">
        <f t="shared" si="22"/>
        <v xml:space="preserve">    </v>
      </c>
    </row>
    <row r="282" spans="1:20" ht="15" customHeight="1">
      <c r="A282" s="25" t="str">
        <f t="shared" si="1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21"/>
        <v/>
      </c>
      <c r="R282" s="1" t="str">
        <f t="shared" si="19"/>
        <v/>
      </c>
      <c r="S282" s="1" t="str">
        <f t="shared" si="20"/>
        <v xml:space="preserve">    </v>
      </c>
      <c r="T282" s="1" t="str">
        <f t="shared" si="22"/>
        <v xml:space="preserve">    </v>
      </c>
    </row>
    <row r="283" spans="1:20" ht="15" customHeight="1">
      <c r="A283" s="25" t="str">
        <f t="shared" si="1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21"/>
        <v/>
      </c>
      <c r="R283" s="1" t="str">
        <f t="shared" si="19"/>
        <v/>
      </c>
      <c r="S283" s="1" t="str">
        <f t="shared" si="20"/>
        <v xml:space="preserve">    </v>
      </c>
      <c r="T283" s="1" t="str">
        <f t="shared" si="22"/>
        <v xml:space="preserve">    </v>
      </c>
    </row>
    <row r="284" spans="1:20" ht="15" customHeight="1">
      <c r="A284" s="25" t="str">
        <f t="shared" si="10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21"/>
        <v/>
      </c>
      <c r="R284" s="1" t="str">
        <f t="shared" si="19"/>
        <v/>
      </c>
      <c r="S284" s="1" t="str">
        <f t="shared" si="20"/>
        <v xml:space="preserve">    </v>
      </c>
      <c r="T284" s="1" t="str">
        <f t="shared" si="22"/>
        <v xml:space="preserve">    </v>
      </c>
    </row>
    <row r="285" spans="1:20" ht="15" customHeight="1">
      <c r="A285" s="25" t="str">
        <f t="shared" si="1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21"/>
        <v/>
      </c>
      <c r="R285" s="1" t="str">
        <f t="shared" si="19"/>
        <v/>
      </c>
      <c r="S285" s="1" t="str">
        <f t="shared" si="20"/>
        <v xml:space="preserve">    </v>
      </c>
      <c r="T285" s="1" t="str">
        <f t="shared" si="22"/>
        <v xml:space="preserve">    </v>
      </c>
    </row>
    <row r="286" spans="1:20" ht="15" customHeight="1">
      <c r="A286" s="25" t="str">
        <f t="shared" si="1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21"/>
        <v/>
      </c>
      <c r="R286" s="1" t="str">
        <f t="shared" si="19"/>
        <v/>
      </c>
      <c r="S286" s="1" t="str">
        <f t="shared" si="20"/>
        <v xml:space="preserve">    </v>
      </c>
      <c r="T286" s="1" t="str">
        <f t="shared" si="22"/>
        <v xml:space="preserve">    </v>
      </c>
    </row>
    <row r="287" spans="1:20" ht="15" customHeight="1">
      <c r="A287" s="25" t="str">
        <f t="shared" si="1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21"/>
        <v/>
      </c>
      <c r="R287" s="1" t="str">
        <f t="shared" si="19"/>
        <v/>
      </c>
      <c r="S287" s="1" t="str">
        <f t="shared" si="20"/>
        <v xml:space="preserve">    </v>
      </c>
      <c r="T287" s="1" t="str">
        <f t="shared" si="22"/>
        <v xml:space="preserve">    </v>
      </c>
    </row>
    <row r="288" spans="1:20" ht="15" customHeight="1">
      <c r="A288" s="25" t="str">
        <f t="shared" si="1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21"/>
        <v/>
      </c>
      <c r="R288" s="1" t="str">
        <f t="shared" si="19"/>
        <v/>
      </c>
      <c r="S288" s="1" t="str">
        <f t="shared" si="20"/>
        <v xml:space="preserve">    </v>
      </c>
      <c r="T288" s="1" t="str">
        <f t="shared" si="22"/>
        <v xml:space="preserve">    </v>
      </c>
    </row>
    <row r="289" spans="1:20" ht="15" customHeight="1">
      <c r="A289" s="25" t="str">
        <f t="shared" si="1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21"/>
        <v/>
      </c>
      <c r="R289" s="1" t="str">
        <f t="shared" si="19"/>
        <v/>
      </c>
      <c r="S289" s="1" t="str">
        <f t="shared" si="20"/>
        <v xml:space="preserve">    </v>
      </c>
      <c r="T289" s="1" t="str">
        <f t="shared" si="22"/>
        <v xml:space="preserve">    </v>
      </c>
    </row>
    <row r="290" spans="1:20" ht="15" customHeight="1">
      <c r="A290" s="25" t="str">
        <f t="shared" si="1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21"/>
        <v/>
      </c>
      <c r="R290" s="1" t="str">
        <f t="shared" si="19"/>
        <v/>
      </c>
      <c r="S290" s="1" t="str">
        <f t="shared" si="20"/>
        <v xml:space="preserve">    </v>
      </c>
      <c r="T290" s="1" t="str">
        <f t="shared" si="22"/>
        <v xml:space="preserve">    </v>
      </c>
    </row>
    <row r="291" spans="1:20" ht="15" customHeight="1">
      <c r="A291" s="25" t="str">
        <f t="shared" si="1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21"/>
        <v/>
      </c>
      <c r="R291" s="1" t="str">
        <f t="shared" si="19"/>
        <v/>
      </c>
      <c r="S291" s="1" t="str">
        <f t="shared" si="20"/>
        <v xml:space="preserve">    </v>
      </c>
      <c r="T291" s="1" t="str">
        <f t="shared" si="22"/>
        <v xml:space="preserve">    </v>
      </c>
    </row>
    <row r="292" spans="1:20" ht="15" customHeight="1">
      <c r="A292" s="25" t="str">
        <f t="shared" si="1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21"/>
        <v/>
      </c>
      <c r="R292" s="1" t="str">
        <f t="shared" si="19"/>
        <v/>
      </c>
      <c r="S292" s="1" t="str">
        <f t="shared" si="20"/>
        <v xml:space="preserve">    </v>
      </c>
      <c r="T292" s="1" t="str">
        <f t="shared" si="22"/>
        <v xml:space="preserve">    </v>
      </c>
    </row>
    <row r="293" spans="1:20" ht="15" customHeight="1">
      <c r="A293" s="25" t="str">
        <f t="shared" si="1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21"/>
        <v/>
      </c>
      <c r="R293" s="1" t="str">
        <f t="shared" si="19"/>
        <v/>
      </c>
      <c r="S293" s="1" t="str">
        <f t="shared" si="20"/>
        <v xml:space="preserve">    </v>
      </c>
      <c r="T293" s="1" t="str">
        <f t="shared" si="22"/>
        <v xml:space="preserve">    </v>
      </c>
    </row>
    <row r="294" spans="1:20" ht="15" customHeight="1">
      <c r="A294" s="25" t="str">
        <f t="shared" si="1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21"/>
        <v/>
      </c>
      <c r="R294" s="1" t="str">
        <f t="shared" si="19"/>
        <v/>
      </c>
      <c r="S294" s="1" t="str">
        <f t="shared" si="20"/>
        <v xml:space="preserve">    </v>
      </c>
      <c r="T294" s="1" t="str">
        <f t="shared" si="22"/>
        <v xml:space="preserve">    </v>
      </c>
    </row>
    <row r="295" spans="1:20" ht="15" customHeight="1">
      <c r="A295" s="25" t="str">
        <f t="shared" si="1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21"/>
        <v/>
      </c>
      <c r="R295" s="1" t="str">
        <f t="shared" si="19"/>
        <v/>
      </c>
      <c r="S295" s="1" t="str">
        <f t="shared" si="20"/>
        <v xml:space="preserve">    </v>
      </c>
      <c r="T295" s="1" t="str">
        <f t="shared" si="22"/>
        <v xml:space="preserve">    </v>
      </c>
    </row>
    <row r="296" spans="1:20" ht="15" customHeight="1">
      <c r="A296" s="25" t="str">
        <f t="shared" si="1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21"/>
        <v/>
      </c>
      <c r="R296" s="1" t="str">
        <f t="shared" si="19"/>
        <v/>
      </c>
      <c r="S296" s="1" t="str">
        <f t="shared" si="20"/>
        <v xml:space="preserve">    </v>
      </c>
      <c r="T296" s="1" t="str">
        <f t="shared" si="22"/>
        <v xml:space="preserve">    </v>
      </c>
    </row>
    <row r="297" spans="1:20" ht="15" customHeight="1">
      <c r="A297" s="25" t="str">
        <f t="shared" si="1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21"/>
        <v/>
      </c>
      <c r="R297" s="1" t="str">
        <f t="shared" si="19"/>
        <v/>
      </c>
      <c r="S297" s="1" t="str">
        <f t="shared" si="20"/>
        <v xml:space="preserve">    </v>
      </c>
      <c r="T297" s="1" t="str">
        <f t="shared" si="22"/>
        <v xml:space="preserve">    </v>
      </c>
    </row>
    <row r="298" spans="1:20" ht="15" customHeight="1">
      <c r="A298" s="25" t="str">
        <f t="shared" si="1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21"/>
        <v/>
      </c>
      <c r="R298" s="1" t="str">
        <f t="shared" si="19"/>
        <v/>
      </c>
      <c r="S298" s="1" t="str">
        <f t="shared" si="20"/>
        <v xml:space="preserve">    </v>
      </c>
      <c r="T298" s="1" t="str">
        <f t="shared" si="22"/>
        <v xml:space="preserve">    </v>
      </c>
    </row>
    <row r="299" spans="1:20" ht="15" customHeight="1">
      <c r="A299" s="25" t="str">
        <f t="shared" si="1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21"/>
        <v/>
      </c>
      <c r="R299" s="1" t="str">
        <f t="shared" si="19"/>
        <v/>
      </c>
      <c r="S299" s="1" t="str">
        <f t="shared" si="20"/>
        <v xml:space="preserve">    </v>
      </c>
      <c r="T299" s="1" t="str">
        <f t="shared" si="22"/>
        <v xml:space="preserve">    </v>
      </c>
    </row>
    <row r="300" spans="1:20" ht="15" customHeight="1">
      <c r="A300" s="25" t="str">
        <f t="shared" si="1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21"/>
        <v/>
      </c>
      <c r="R300" s="1" t="str">
        <f t="shared" si="19"/>
        <v/>
      </c>
      <c r="S300" s="1" t="str">
        <f t="shared" si="20"/>
        <v xml:space="preserve">    </v>
      </c>
      <c r="T300" s="1" t="str">
        <f t="shared" si="22"/>
        <v xml:space="preserve">    </v>
      </c>
    </row>
    <row r="301" spans="1:20" ht="15" customHeight="1">
      <c r="A301" s="25" t="str">
        <f t="shared" si="1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21"/>
        <v/>
      </c>
      <c r="R301" s="1" t="str">
        <f t="shared" si="19"/>
        <v/>
      </c>
      <c r="S301" s="1" t="str">
        <f t="shared" si="20"/>
        <v xml:space="preserve">    </v>
      </c>
      <c r="T301" s="1" t="str">
        <f t="shared" si="22"/>
        <v xml:space="preserve">    </v>
      </c>
    </row>
    <row r="302" spans="1:20" ht="15" customHeight="1">
      <c r="A302" s="25" t="str">
        <f t="shared" si="1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21"/>
        <v/>
      </c>
      <c r="R302" s="1" t="str">
        <f t="shared" si="19"/>
        <v/>
      </c>
      <c r="S302" s="1" t="str">
        <f t="shared" si="20"/>
        <v xml:space="preserve">    </v>
      </c>
      <c r="T302" s="1" t="str">
        <f t="shared" si="22"/>
        <v xml:space="preserve">    </v>
      </c>
    </row>
    <row r="303" spans="1:20" ht="15" customHeight="1">
      <c r="A303" s="25" t="str">
        <f t="shared" si="1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21"/>
        <v/>
      </c>
      <c r="R303" s="1" t="str">
        <f t="shared" si="19"/>
        <v/>
      </c>
      <c r="S303" s="1" t="str">
        <f t="shared" si="20"/>
        <v xml:space="preserve">    </v>
      </c>
      <c r="T303" s="1" t="str">
        <f t="shared" si="22"/>
        <v xml:space="preserve">    </v>
      </c>
    </row>
    <row r="304" spans="1:20" ht="15" customHeight="1">
      <c r="A304" s="25" t="str">
        <f t="shared" si="1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21"/>
        <v/>
      </c>
      <c r="R304" s="1" t="str">
        <f t="shared" si="19"/>
        <v/>
      </c>
      <c r="S304" s="1" t="str">
        <f t="shared" si="20"/>
        <v xml:space="preserve">    </v>
      </c>
      <c r="T304" s="1" t="str">
        <f t="shared" si="22"/>
        <v xml:space="preserve">    </v>
      </c>
    </row>
    <row r="305" spans="1:20" ht="15" customHeight="1">
      <c r="A305" s="25" t="str">
        <f t="shared" si="1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21"/>
        <v/>
      </c>
      <c r="R305" s="1" t="str">
        <f t="shared" si="19"/>
        <v/>
      </c>
      <c r="S305" s="1" t="str">
        <f t="shared" si="20"/>
        <v xml:space="preserve">    </v>
      </c>
      <c r="T305" s="1" t="str">
        <f t="shared" si="22"/>
        <v xml:space="preserve">    </v>
      </c>
    </row>
    <row r="306" spans="1:20" ht="15" customHeight="1">
      <c r="A306" s="25" t="str">
        <f t="shared" si="1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21"/>
        <v/>
      </c>
      <c r="R306" s="1" t="str">
        <f t="shared" si="19"/>
        <v/>
      </c>
      <c r="S306" s="1" t="str">
        <f t="shared" si="20"/>
        <v xml:space="preserve">    </v>
      </c>
      <c r="T306" s="1" t="str">
        <f t="shared" si="22"/>
        <v xml:space="preserve">    </v>
      </c>
    </row>
    <row r="307" spans="1:20" ht="15" customHeight="1">
      <c r="A307" s="25" t="str">
        <f t="shared" si="10"/>
        <v/>
      </c>
      <c r="B307" s="16"/>
      <c r="C307" s="22"/>
      <c r="D307" s="22"/>
      <c r="E307" s="6"/>
      <c r="F307" s="7"/>
      <c r="G307" s="17"/>
      <c r="H307" s="17"/>
      <c r="I307" s="15"/>
      <c r="J307" s="15"/>
      <c r="K307" s="15"/>
      <c r="L307" s="12"/>
      <c r="M307" s="18"/>
      <c r="N307" s="19"/>
      <c r="O307" s="20"/>
      <c r="P307" s="15"/>
      <c r="Q307" s="63" t="str">
        <f t="shared" si="21"/>
        <v/>
      </c>
      <c r="R307" s="1" t="str">
        <f t="shared" si="19"/>
        <v/>
      </c>
      <c r="S307" s="1" t="str">
        <f t="shared" si="20"/>
        <v xml:space="preserve">    </v>
      </c>
      <c r="T307" s="1" t="str">
        <f t="shared" si="22"/>
        <v xml:space="preserve">    </v>
      </c>
    </row>
    <row r="308" spans="1:20" ht="15" customHeight="1">
      <c r="A308" s="25" t="str">
        <f t="shared" si="1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21"/>
        <v/>
      </c>
      <c r="R308" s="1" t="str">
        <f t="shared" si="19"/>
        <v/>
      </c>
      <c r="S308" s="1" t="str">
        <f t="shared" si="20"/>
        <v xml:space="preserve">    </v>
      </c>
      <c r="T308" s="1" t="str">
        <f t="shared" si="22"/>
        <v xml:space="preserve">    </v>
      </c>
    </row>
    <row r="309" spans="1:20" ht="15" customHeight="1">
      <c r="A309" s="25" t="str">
        <f t="shared" si="1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21"/>
        <v/>
      </c>
      <c r="R309" s="1" t="str">
        <f t="shared" si="19"/>
        <v/>
      </c>
      <c r="S309" s="1" t="str">
        <f t="shared" si="20"/>
        <v xml:space="preserve">    </v>
      </c>
      <c r="T309" s="1" t="str">
        <f t="shared" si="22"/>
        <v xml:space="preserve">    </v>
      </c>
    </row>
    <row r="310" spans="1:20" ht="15" customHeight="1">
      <c r="A310" s="25" t="str">
        <f t="shared" si="1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21"/>
        <v/>
      </c>
      <c r="R310" s="1" t="str">
        <f t="shared" ref="R310:R369" si="23">A317</f>
        <v/>
      </c>
      <c r="S310" s="1" t="str">
        <f t="shared" ref="S310:S369" si="24">""&amp;L317&amp;"  "&amp;M317&amp;"  "&amp;N317&amp;""</f>
        <v xml:space="preserve">    </v>
      </c>
      <c r="T310" s="1" t="str">
        <f t="shared" si="22"/>
        <v xml:space="preserve">    </v>
      </c>
    </row>
    <row r="311" spans="1:20" ht="15" customHeight="1">
      <c r="A311" s="25" t="str">
        <f t="shared" si="1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21"/>
        <v/>
      </c>
      <c r="R311" s="1" t="str">
        <f t="shared" si="23"/>
        <v/>
      </c>
      <c r="S311" s="1" t="str">
        <f t="shared" si="24"/>
        <v xml:space="preserve">    </v>
      </c>
      <c r="T311" s="1" t="str">
        <f t="shared" si="22"/>
        <v xml:space="preserve">    </v>
      </c>
    </row>
    <row r="312" spans="1:20" ht="15" customHeight="1">
      <c r="A312" s="25" t="str">
        <f t="shared" si="1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21"/>
        <v/>
      </c>
      <c r="R312" s="1" t="str">
        <f t="shared" si="23"/>
        <v/>
      </c>
      <c r="S312" s="1" t="str">
        <f t="shared" si="24"/>
        <v xml:space="preserve">    </v>
      </c>
      <c r="T312" s="1" t="str">
        <f t="shared" si="22"/>
        <v xml:space="preserve">    </v>
      </c>
    </row>
    <row r="313" spans="1:20" ht="15" customHeight="1">
      <c r="A313" s="25" t="str">
        <f t="shared" si="1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21"/>
        <v/>
      </c>
      <c r="R313" s="1" t="str">
        <f t="shared" si="23"/>
        <v/>
      </c>
      <c r="S313" s="1" t="str">
        <f t="shared" si="24"/>
        <v xml:space="preserve">    </v>
      </c>
      <c r="T313" s="1" t="str">
        <f t="shared" si="22"/>
        <v xml:space="preserve">    </v>
      </c>
    </row>
    <row r="314" spans="1:20" ht="15" customHeight="1">
      <c r="A314" s="25" t="str">
        <f t="shared" si="1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21"/>
        <v/>
      </c>
      <c r="R314" s="1" t="str">
        <f t="shared" si="23"/>
        <v/>
      </c>
      <c r="S314" s="1" t="str">
        <f t="shared" si="24"/>
        <v xml:space="preserve">    </v>
      </c>
      <c r="T314" s="1" t="str">
        <f t="shared" si="22"/>
        <v xml:space="preserve">    </v>
      </c>
    </row>
    <row r="315" spans="1:20" ht="15" customHeight="1">
      <c r="A315" s="25" t="str">
        <f t="shared" si="10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21"/>
        <v/>
      </c>
      <c r="R315" s="1" t="str">
        <f t="shared" si="23"/>
        <v/>
      </c>
      <c r="S315" s="1" t="str">
        <f t="shared" si="24"/>
        <v xml:space="preserve">    </v>
      </c>
      <c r="T315" s="1" t="str">
        <f t="shared" si="22"/>
        <v xml:space="preserve">    </v>
      </c>
    </row>
    <row r="316" spans="1:20" ht="15" customHeight="1">
      <c r="A316" s="25" t="str">
        <f t="shared" si="1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21"/>
        <v/>
      </c>
      <c r="R316" s="1" t="str">
        <f t="shared" si="23"/>
        <v/>
      </c>
      <c r="S316" s="1" t="str">
        <f t="shared" si="24"/>
        <v xml:space="preserve">    </v>
      </c>
      <c r="T316" s="1" t="str">
        <f t="shared" si="22"/>
        <v xml:space="preserve">    </v>
      </c>
    </row>
    <row r="317" spans="1:20" ht="15" customHeight="1">
      <c r="A317" s="25" t="str">
        <f t="shared" si="1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21"/>
        <v/>
      </c>
      <c r="R317" s="1" t="str">
        <f t="shared" si="23"/>
        <v/>
      </c>
      <c r="S317" s="1" t="str">
        <f t="shared" si="24"/>
        <v xml:space="preserve">    </v>
      </c>
      <c r="T317" s="1" t="str">
        <f t="shared" si="22"/>
        <v xml:space="preserve">    </v>
      </c>
    </row>
    <row r="318" spans="1:20" ht="15" customHeight="1">
      <c r="A318" s="25" t="str">
        <f t="shared" si="1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21"/>
        <v/>
      </c>
      <c r="R318" s="1" t="str">
        <f t="shared" si="23"/>
        <v/>
      </c>
      <c r="S318" s="1" t="str">
        <f t="shared" si="24"/>
        <v xml:space="preserve">    </v>
      </c>
      <c r="T318" s="1" t="str">
        <f t="shared" si="22"/>
        <v xml:space="preserve">    </v>
      </c>
    </row>
    <row r="319" spans="1:20" ht="15" customHeight="1">
      <c r="A319" s="25" t="str">
        <f t="shared" si="1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21"/>
        <v/>
      </c>
      <c r="R319" s="1" t="str">
        <f t="shared" si="23"/>
        <v/>
      </c>
      <c r="S319" s="1" t="str">
        <f t="shared" si="24"/>
        <v xml:space="preserve">    </v>
      </c>
      <c r="T319" s="1" t="str">
        <f t="shared" si="22"/>
        <v xml:space="preserve">    </v>
      </c>
    </row>
    <row r="320" spans="1:20" ht="15" customHeight="1">
      <c r="A320" s="25" t="str">
        <f t="shared" si="1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21"/>
        <v/>
      </c>
      <c r="R320" s="1" t="str">
        <f t="shared" si="23"/>
        <v/>
      </c>
      <c r="S320" s="1" t="str">
        <f t="shared" si="24"/>
        <v xml:space="preserve">    </v>
      </c>
      <c r="T320" s="1" t="str">
        <f t="shared" si="22"/>
        <v xml:space="preserve">    </v>
      </c>
    </row>
    <row r="321" spans="1:20" ht="15" customHeight="1">
      <c r="A321" s="25" t="str">
        <f t="shared" si="1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21"/>
        <v/>
      </c>
      <c r="R321" s="1" t="str">
        <f t="shared" si="23"/>
        <v/>
      </c>
      <c r="S321" s="1" t="str">
        <f t="shared" si="24"/>
        <v xml:space="preserve">    </v>
      </c>
      <c r="T321" s="1" t="str">
        <f t="shared" si="22"/>
        <v xml:space="preserve">    </v>
      </c>
    </row>
    <row r="322" spans="1:20" ht="15" customHeight="1">
      <c r="A322" s="25" t="str">
        <f t="shared" si="1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21"/>
        <v/>
      </c>
      <c r="R322" s="1" t="str">
        <f t="shared" si="23"/>
        <v/>
      </c>
      <c r="S322" s="1" t="str">
        <f t="shared" si="24"/>
        <v xml:space="preserve">    </v>
      </c>
      <c r="T322" s="1" t="str">
        <f t="shared" si="22"/>
        <v xml:space="preserve">    </v>
      </c>
    </row>
    <row r="323" spans="1:20" ht="15" customHeight="1">
      <c r="A323" s="25" t="str">
        <f t="shared" si="1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/>
      <c r="R323" s="1" t="str">
        <f t="shared" si="23"/>
        <v/>
      </c>
      <c r="S323" s="1" t="str">
        <f t="shared" si="24"/>
        <v xml:space="preserve">    </v>
      </c>
      <c r="T323" s="1" t="str">
        <f t="shared" si="22"/>
        <v xml:space="preserve">    </v>
      </c>
    </row>
    <row r="324" spans="1:20" ht="15" customHeight="1">
      <c r="A324" s="25" t="str">
        <f t="shared" si="1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/>
      <c r="R324" s="1" t="str">
        <f t="shared" si="23"/>
        <v/>
      </c>
      <c r="S324" s="1" t="str">
        <f t="shared" si="24"/>
        <v xml:space="preserve">    </v>
      </c>
      <c r="T324" s="1" t="str">
        <f t="shared" si="22"/>
        <v xml:space="preserve">    </v>
      </c>
    </row>
    <row r="325" spans="1:20" ht="15" customHeight="1">
      <c r="A325" s="25" t="str">
        <f t="shared" si="1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/>
    </row>
    <row r="326" spans="1:20" ht="15" customHeight="1">
      <c r="A326" s="25" t="str">
        <f t="shared" si="1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/>
    </row>
    <row r="327" spans="1:20" ht="15" customHeight="1">
      <c r="A327" s="25" t="str">
        <f t="shared" si="10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/>
    </row>
    <row r="328" spans="1:20" ht="15" customHeight="1">
      <c r="A328" s="25" t="str">
        <f t="shared" si="10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/>
      <c r="R328" s="1" t="str">
        <f t="shared" si="23"/>
        <v/>
      </c>
      <c r="S328" s="1" t="str">
        <f t="shared" si="24"/>
        <v xml:space="preserve">    </v>
      </c>
      <c r="T328" s="1" t="str">
        <f t="shared" si="22"/>
        <v xml:space="preserve">    </v>
      </c>
    </row>
    <row r="329" spans="1:20" ht="15" customHeight="1">
      <c r="A329" s="25" t="str">
        <f t="shared" si="10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/>
    </row>
    <row r="330" spans="1:20" ht="15" customHeight="1">
      <c r="A330" s="25" t="str">
        <f t="shared" si="10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/>
    </row>
    <row r="331" spans="1:20" ht="15" customHeight="1">
      <c r="A331" s="25" t="str">
        <f t="shared" si="10"/>
        <v/>
      </c>
      <c r="B331" s="16"/>
      <c r="C331" s="22"/>
      <c r="D331" s="22"/>
      <c r="E331" s="6"/>
      <c r="F331" s="7"/>
      <c r="G331" s="17"/>
      <c r="H331" s="17"/>
      <c r="I331" s="15"/>
      <c r="J331" s="15"/>
      <c r="K331" s="15"/>
      <c r="L331" s="12"/>
      <c r="M331" s="18"/>
      <c r="N331" s="19"/>
      <c r="O331" s="20"/>
      <c r="P331" s="15"/>
      <c r="Q331" s="64"/>
    </row>
    <row r="332" spans="1:20" ht="15" customHeight="1">
      <c r="A332" s="25" t="str">
        <f t="shared" si="10"/>
        <v/>
      </c>
      <c r="B332" s="16"/>
      <c r="C332" s="22"/>
      <c r="D332" s="22"/>
      <c r="E332" s="6"/>
      <c r="F332" s="7"/>
      <c r="G332" s="17"/>
      <c r="H332" s="17"/>
      <c r="I332" s="15"/>
      <c r="J332" s="15"/>
      <c r="K332" s="15"/>
      <c r="L332" s="12"/>
      <c r="M332" s="18"/>
      <c r="N332" s="19"/>
      <c r="O332" s="20"/>
      <c r="P332" s="15"/>
      <c r="Q332" s="64"/>
    </row>
    <row r="333" spans="1:20" ht="15" customHeight="1">
      <c r="A333" s="25" t="str">
        <f t="shared" si="10"/>
        <v/>
      </c>
      <c r="B333" s="16"/>
      <c r="C333" s="22"/>
      <c r="D333" s="22"/>
      <c r="E333" s="6"/>
      <c r="F333" s="7"/>
      <c r="G333" s="17"/>
      <c r="H333" s="17"/>
      <c r="I333" s="15"/>
      <c r="J333" s="15"/>
      <c r="K333" s="15"/>
      <c r="L333" s="12"/>
      <c r="M333" s="18"/>
      <c r="N333" s="19"/>
      <c r="O333" s="20"/>
      <c r="P333" s="15"/>
      <c r="Q333" s="64"/>
    </row>
    <row r="334" spans="1:20" ht="15" customHeight="1">
      <c r="A334" s="25" t="str">
        <f t="shared" si="10"/>
        <v/>
      </c>
      <c r="B334" s="16"/>
      <c r="C334" s="22"/>
      <c r="D334" s="22"/>
      <c r="E334" s="6"/>
      <c r="F334" s="7"/>
      <c r="G334" s="17"/>
      <c r="H334" s="17"/>
      <c r="I334" s="15"/>
      <c r="J334" s="15"/>
      <c r="K334" s="15"/>
      <c r="L334" s="12"/>
      <c r="M334" s="18"/>
      <c r="N334" s="19"/>
      <c r="O334" s="20"/>
      <c r="P334" s="15"/>
      <c r="Q334" s="64"/>
    </row>
    <row r="335" spans="1:20" ht="15" customHeight="1">
      <c r="A335" s="25" t="str">
        <f t="shared" si="10"/>
        <v/>
      </c>
      <c r="B335" s="16"/>
      <c r="C335" s="22"/>
      <c r="D335" s="22"/>
      <c r="E335" s="6"/>
      <c r="F335" s="7"/>
      <c r="G335" s="17"/>
      <c r="H335" s="17"/>
      <c r="I335" s="15"/>
      <c r="J335" s="15"/>
      <c r="K335" s="15"/>
      <c r="L335" s="12"/>
      <c r="M335" s="18"/>
      <c r="N335" s="19"/>
      <c r="O335" s="20"/>
      <c r="P335" s="15"/>
      <c r="Q335" s="64"/>
    </row>
    <row r="336" spans="1:20" ht="15" customHeight="1">
      <c r="A336" s="25" t="str">
        <f t="shared" si="10"/>
        <v/>
      </c>
      <c r="B336" s="16"/>
      <c r="C336" s="22"/>
      <c r="D336" s="22"/>
      <c r="E336" s="6"/>
      <c r="F336" s="7"/>
      <c r="G336" s="17"/>
      <c r="H336" s="17"/>
      <c r="I336" s="15"/>
      <c r="J336" s="15"/>
      <c r="K336" s="15"/>
      <c r="L336" s="12"/>
      <c r="M336" s="18"/>
      <c r="N336" s="19"/>
      <c r="O336" s="20"/>
      <c r="P336" s="15"/>
      <c r="Q336" s="64"/>
    </row>
    <row r="337" spans="1:20" ht="15" customHeight="1">
      <c r="A337" s="25" t="str">
        <f t="shared" si="10"/>
        <v/>
      </c>
      <c r="B337" s="16"/>
      <c r="C337" s="22"/>
      <c r="D337" s="22"/>
      <c r="E337" s="6"/>
      <c r="F337" s="7"/>
      <c r="G337" s="17"/>
      <c r="H337" s="17"/>
      <c r="I337" s="15"/>
      <c r="J337" s="15"/>
      <c r="K337" s="15"/>
      <c r="L337" s="12"/>
      <c r="M337" s="18"/>
      <c r="N337" s="19"/>
      <c r="O337" s="20"/>
      <c r="P337" s="15"/>
      <c r="Q337" s="64"/>
    </row>
    <row r="338" spans="1:20" ht="15" customHeight="1">
      <c r="A338" s="25" t="str">
        <f t="shared" si="10"/>
        <v/>
      </c>
      <c r="B338" s="16"/>
      <c r="C338" s="22"/>
      <c r="D338" s="22"/>
      <c r="E338" s="6"/>
      <c r="F338" s="7"/>
      <c r="G338" s="17"/>
      <c r="H338" s="17"/>
      <c r="I338" s="15"/>
      <c r="J338" s="15"/>
      <c r="K338" s="15"/>
      <c r="L338" s="12"/>
      <c r="M338" s="18"/>
      <c r="N338" s="19"/>
      <c r="O338" s="20"/>
      <c r="P338" s="15"/>
      <c r="Q338" s="64"/>
    </row>
    <row r="339" spans="1:20" ht="15" customHeight="1">
      <c r="A339" s="25" t="str">
        <f t="shared" si="10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</row>
    <row r="340" spans="1:20" ht="15" customHeight="1">
      <c r="A340" s="25" t="str">
        <f t="shared" si="10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0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0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0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0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0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0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0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  <c r="R347" s="1" t="str">
        <f t="shared" si="23"/>
        <v/>
      </c>
      <c r="S347" s="1" t="str">
        <f t="shared" si="24"/>
        <v xml:space="preserve">    </v>
      </c>
      <c r="T347" s="1" t="str">
        <f t="shared" ref="T347:T369" si="25">S347</f>
        <v xml:space="preserve">    </v>
      </c>
    </row>
    <row r="348" spans="1:20" ht="15" customHeight="1">
      <c r="A348" s="25" t="str">
        <f t="shared" si="10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  <c r="R348" s="1" t="str">
        <f t="shared" si="23"/>
        <v/>
      </c>
      <c r="S348" s="1" t="str">
        <f t="shared" si="24"/>
        <v xml:space="preserve">    </v>
      </c>
      <c r="T348" s="1" t="str">
        <f t="shared" si="25"/>
        <v xml:space="preserve">    </v>
      </c>
    </row>
    <row r="349" spans="1:20" ht="15" customHeight="1">
      <c r="A349" s="25" t="str">
        <f t="shared" si="10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  <c r="R349" s="1" t="str">
        <f t="shared" si="23"/>
        <v/>
      </c>
      <c r="S349" s="1" t="str">
        <f t="shared" si="24"/>
        <v xml:space="preserve">    </v>
      </c>
      <c r="T349" s="1" t="str">
        <f t="shared" si="25"/>
        <v xml:space="preserve">    </v>
      </c>
    </row>
    <row r="350" spans="1:20" ht="15" customHeight="1">
      <c r="A350" s="25" t="str">
        <f t="shared" si="10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  <c r="R350" s="1" t="str">
        <f t="shared" si="23"/>
        <v/>
      </c>
      <c r="S350" s="1" t="str">
        <f t="shared" si="24"/>
        <v xml:space="preserve">    </v>
      </c>
      <c r="T350" s="1" t="str">
        <f t="shared" si="25"/>
        <v xml:space="preserve">    </v>
      </c>
    </row>
    <row r="351" spans="1:20" ht="15" customHeight="1">
      <c r="A351" s="25" t="str">
        <f t="shared" si="10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  <c r="R351" s="1" t="str">
        <f t="shared" si="23"/>
        <v/>
      </c>
      <c r="S351" s="1" t="str">
        <f t="shared" si="24"/>
        <v xml:space="preserve">    </v>
      </c>
      <c r="T351" s="1" t="str">
        <f t="shared" si="25"/>
        <v xml:space="preserve">    </v>
      </c>
    </row>
    <row r="352" spans="1:20" ht="15" customHeight="1">
      <c r="A352" s="25" t="str">
        <f t="shared" si="10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  <c r="R352" s="1" t="str">
        <f t="shared" si="23"/>
        <v/>
      </c>
      <c r="S352" s="1" t="str">
        <f t="shared" si="24"/>
        <v xml:space="preserve">    </v>
      </c>
      <c r="T352" s="1" t="str">
        <f t="shared" si="25"/>
        <v xml:space="preserve">    </v>
      </c>
    </row>
    <row r="353" spans="1:20" ht="15" customHeight="1">
      <c r="A353" s="25" t="str">
        <f t="shared" si="10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  <c r="R353" s="1" t="str">
        <f t="shared" si="23"/>
        <v/>
      </c>
      <c r="S353" s="1" t="str">
        <f t="shared" si="24"/>
        <v xml:space="preserve">    </v>
      </c>
      <c r="T353" s="1" t="str">
        <f t="shared" si="25"/>
        <v xml:space="preserve">    </v>
      </c>
    </row>
    <row r="354" spans="1:20" ht="15" customHeight="1">
      <c r="A354" s="25" t="str">
        <f t="shared" si="10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  <c r="R354" s="1" t="str">
        <f t="shared" si="23"/>
        <v/>
      </c>
      <c r="S354" s="1" t="str">
        <f t="shared" si="24"/>
        <v xml:space="preserve">    </v>
      </c>
      <c r="T354" s="1" t="str">
        <f t="shared" si="25"/>
        <v xml:space="preserve">    </v>
      </c>
    </row>
    <row r="355" spans="1:20" ht="15" customHeight="1">
      <c r="A355" s="25" t="str">
        <f t="shared" si="10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  <c r="R355" s="1" t="str">
        <f t="shared" si="23"/>
        <v/>
      </c>
      <c r="S355" s="1" t="str">
        <f t="shared" si="24"/>
        <v xml:space="preserve">    </v>
      </c>
      <c r="T355" s="1" t="str">
        <f t="shared" si="25"/>
        <v xml:space="preserve">    </v>
      </c>
    </row>
    <row r="356" spans="1:20" ht="15" customHeight="1">
      <c r="A356" s="25" t="str">
        <f t="shared" si="10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  <c r="R356" s="1" t="str">
        <f t="shared" si="23"/>
        <v/>
      </c>
      <c r="S356" s="1" t="str">
        <f t="shared" si="24"/>
        <v xml:space="preserve">    </v>
      </c>
      <c r="T356" s="1" t="str">
        <f t="shared" si="25"/>
        <v xml:space="preserve">    </v>
      </c>
    </row>
    <row r="357" spans="1:20" ht="15" customHeight="1">
      <c r="A357" s="25" t="str">
        <f t="shared" si="10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  <c r="R357" s="1" t="str">
        <f t="shared" si="23"/>
        <v/>
      </c>
      <c r="S357" s="1" t="str">
        <f t="shared" si="24"/>
        <v xml:space="preserve">    </v>
      </c>
      <c r="T357" s="1" t="str">
        <f t="shared" si="25"/>
        <v xml:space="preserve">    </v>
      </c>
    </row>
    <row r="358" spans="1:20" ht="15" customHeight="1">
      <c r="A358" s="25" t="str">
        <f t="shared" si="10"/>
        <v/>
      </c>
      <c r="B358" s="5"/>
      <c r="C358" s="21"/>
      <c r="D358" s="21"/>
      <c r="E358" s="6"/>
      <c r="F358" s="7"/>
      <c r="G358" s="6"/>
      <c r="H358" s="6"/>
      <c r="I358" s="11"/>
      <c r="J358" s="11"/>
      <c r="K358" s="11"/>
      <c r="L358" s="12"/>
      <c r="M358" s="13"/>
      <c r="N358" s="14"/>
      <c r="O358" s="7"/>
      <c r="P358" s="11"/>
      <c r="Q358" s="63"/>
      <c r="R358" s="1" t="str">
        <f t="shared" si="23"/>
        <v/>
      </c>
      <c r="S358" s="1" t="str">
        <f t="shared" si="24"/>
        <v xml:space="preserve">    </v>
      </c>
      <c r="T358" s="1" t="str">
        <f t="shared" si="25"/>
        <v xml:space="preserve">    </v>
      </c>
    </row>
    <row r="359" spans="1:20" ht="15" customHeight="1">
      <c r="A359" s="25" t="str">
        <f t="shared" si="10"/>
        <v/>
      </c>
      <c r="B359" s="5"/>
      <c r="C359" s="21"/>
      <c r="D359" s="21"/>
      <c r="E359" s="6"/>
      <c r="F359" s="7"/>
      <c r="G359" s="6"/>
      <c r="H359" s="6"/>
      <c r="I359" s="11"/>
      <c r="J359" s="11"/>
      <c r="K359" s="11"/>
      <c r="L359" s="12"/>
      <c r="M359" s="13"/>
      <c r="N359" s="14"/>
      <c r="O359" s="7"/>
      <c r="P359" s="11"/>
      <c r="Q359" s="63"/>
      <c r="R359" s="1" t="str">
        <f t="shared" si="23"/>
        <v/>
      </c>
      <c r="S359" s="1" t="str">
        <f t="shared" si="24"/>
        <v xml:space="preserve">    </v>
      </c>
      <c r="T359" s="1" t="str">
        <f t="shared" si="25"/>
        <v xml:space="preserve">    </v>
      </c>
    </row>
    <row r="360" spans="1:20" ht="15" customHeight="1">
      <c r="A360" s="25" t="str">
        <f t="shared" si="10"/>
        <v/>
      </c>
      <c r="B360" s="5"/>
      <c r="C360" s="21"/>
      <c r="D360" s="21"/>
      <c r="E360" s="6"/>
      <c r="F360" s="7"/>
      <c r="G360" s="6"/>
      <c r="H360" s="6"/>
      <c r="I360" s="11"/>
      <c r="J360" s="11"/>
      <c r="K360" s="11"/>
      <c r="L360" s="12"/>
      <c r="M360" s="13"/>
      <c r="N360" s="14"/>
      <c r="O360" s="7"/>
      <c r="P360" s="11"/>
      <c r="Q360" s="63"/>
      <c r="R360" s="1" t="str">
        <f t="shared" si="23"/>
        <v/>
      </c>
    </row>
    <row r="361" spans="1:20" ht="15" customHeight="1">
      <c r="A361" s="25" t="str">
        <f t="shared" ref="A361:A376" si="26">IF(OR(B361="",C361="",D361=""),"",TEXT(Q361,"000")&amp;B361&amp;TEXT(C361,"00")&amp;TEXT(D361,"00"))</f>
        <v/>
      </c>
      <c r="B361" s="5"/>
      <c r="C361" s="21"/>
      <c r="D361" s="21"/>
      <c r="E361" s="6"/>
      <c r="F361" s="7"/>
      <c r="G361" s="6"/>
      <c r="H361" s="6"/>
      <c r="I361" s="11"/>
      <c r="J361" s="11"/>
      <c r="K361" s="11"/>
      <c r="L361" s="12"/>
      <c r="M361" s="13"/>
      <c r="N361" s="14"/>
      <c r="O361" s="7"/>
      <c r="P361" s="11"/>
      <c r="Q361" s="63"/>
      <c r="R361" s="1" t="str">
        <f t="shared" si="23"/>
        <v/>
      </c>
      <c r="S361" s="1" t="str">
        <f t="shared" si="24"/>
        <v xml:space="preserve">    </v>
      </c>
      <c r="T361" s="1" t="str">
        <f t="shared" si="25"/>
        <v xml:space="preserve">    </v>
      </c>
    </row>
    <row r="362" spans="1:20" ht="15" customHeight="1">
      <c r="A362" s="25" t="str">
        <f t="shared" si="26"/>
        <v/>
      </c>
      <c r="B362" s="5"/>
      <c r="C362" s="21"/>
      <c r="D362" s="21"/>
      <c r="E362" s="6"/>
      <c r="F362" s="7"/>
      <c r="G362" s="6"/>
      <c r="H362" s="6"/>
      <c r="I362" s="11"/>
      <c r="J362" s="11"/>
      <c r="K362" s="11"/>
      <c r="L362" s="12"/>
      <c r="M362" s="13"/>
      <c r="N362" s="14"/>
      <c r="O362" s="7"/>
      <c r="P362" s="11"/>
      <c r="Q362" s="63"/>
      <c r="R362" s="1" t="str">
        <f t="shared" si="23"/>
        <v/>
      </c>
      <c r="S362" s="1" t="str">
        <f t="shared" si="24"/>
        <v xml:space="preserve">    </v>
      </c>
      <c r="T362" s="1" t="str">
        <f t="shared" si="25"/>
        <v xml:space="preserve">    </v>
      </c>
    </row>
    <row r="363" spans="1:20" ht="15" customHeight="1">
      <c r="A363" s="25" t="str">
        <f t="shared" si="26"/>
        <v/>
      </c>
      <c r="B363" s="5"/>
      <c r="C363" s="21"/>
      <c r="D363" s="21"/>
      <c r="E363" s="6"/>
      <c r="F363" s="7"/>
      <c r="G363" s="6"/>
      <c r="H363" s="6"/>
      <c r="I363" s="11"/>
      <c r="J363" s="11"/>
      <c r="K363" s="11"/>
      <c r="L363" s="12"/>
      <c r="M363" s="13"/>
      <c r="N363" s="14"/>
      <c r="O363" s="7"/>
      <c r="P363" s="11"/>
      <c r="Q363" s="63"/>
      <c r="R363" s="1" t="str">
        <f t="shared" si="23"/>
        <v/>
      </c>
      <c r="S363" s="1" t="str">
        <f t="shared" si="24"/>
        <v xml:space="preserve">    </v>
      </c>
      <c r="T363" s="1" t="str">
        <f t="shared" si="25"/>
        <v xml:space="preserve">    </v>
      </c>
    </row>
    <row r="364" spans="1:20" ht="15" customHeight="1">
      <c r="A364" s="25" t="str">
        <f t="shared" si="26"/>
        <v/>
      </c>
      <c r="B364" s="5"/>
      <c r="C364" s="21"/>
      <c r="D364" s="21"/>
      <c r="E364" s="6"/>
      <c r="F364" s="7"/>
      <c r="G364" s="6"/>
      <c r="H364" s="6"/>
      <c r="I364" s="11"/>
      <c r="J364" s="11"/>
      <c r="K364" s="11"/>
      <c r="L364" s="12"/>
      <c r="M364" s="13"/>
      <c r="N364" s="14"/>
      <c r="O364" s="7"/>
      <c r="P364" s="11"/>
      <c r="Q364" s="63"/>
      <c r="R364" s="1" t="str">
        <f t="shared" si="23"/>
        <v/>
      </c>
      <c r="S364" s="1" t="str">
        <f t="shared" si="24"/>
        <v xml:space="preserve">    </v>
      </c>
      <c r="T364" s="1" t="str">
        <f t="shared" si="25"/>
        <v xml:space="preserve">    </v>
      </c>
    </row>
    <row r="365" spans="1:20" ht="15" customHeight="1">
      <c r="A365" s="25" t="str">
        <f t="shared" si="26"/>
        <v/>
      </c>
      <c r="B365" s="5"/>
      <c r="C365" s="21"/>
      <c r="D365" s="21"/>
      <c r="E365" s="6"/>
      <c r="F365" s="7"/>
      <c r="G365" s="6"/>
      <c r="H365" s="6"/>
      <c r="I365" s="11"/>
      <c r="J365" s="11"/>
      <c r="K365" s="11"/>
      <c r="L365" s="12"/>
      <c r="M365" s="13"/>
      <c r="N365" s="14"/>
      <c r="O365" s="7"/>
      <c r="P365" s="11"/>
      <c r="Q365" s="63"/>
      <c r="R365" s="1" t="str">
        <f t="shared" si="23"/>
        <v/>
      </c>
      <c r="S365" s="1" t="str">
        <f t="shared" si="24"/>
        <v xml:space="preserve">    </v>
      </c>
      <c r="T365" s="1" t="str">
        <f t="shared" si="25"/>
        <v xml:space="preserve">    </v>
      </c>
    </row>
    <row r="366" spans="1:20" ht="15" customHeight="1">
      <c r="A366" s="25" t="str">
        <f t="shared" si="26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23"/>
        <v/>
      </c>
      <c r="S366" s="1" t="str">
        <f t="shared" si="24"/>
        <v xml:space="preserve">    </v>
      </c>
      <c r="T366" s="1" t="str">
        <f t="shared" si="25"/>
        <v xml:space="preserve">    </v>
      </c>
    </row>
    <row r="367" spans="1:20" ht="15" customHeight="1">
      <c r="A367" s="25" t="str">
        <f t="shared" si="26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23"/>
        <v/>
      </c>
      <c r="S367" s="1" t="str">
        <f t="shared" si="24"/>
        <v xml:space="preserve">    </v>
      </c>
      <c r="T367" s="1" t="str">
        <f t="shared" si="25"/>
        <v xml:space="preserve">    </v>
      </c>
    </row>
    <row r="368" spans="1:20" ht="15" customHeight="1">
      <c r="A368" s="25" t="str">
        <f t="shared" si="26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23"/>
        <v/>
      </c>
      <c r="S368" s="1" t="str">
        <f t="shared" si="24"/>
        <v xml:space="preserve">    </v>
      </c>
      <c r="T368" s="1" t="str">
        <f t="shared" si="25"/>
        <v xml:space="preserve">    </v>
      </c>
    </row>
    <row r="369" spans="1:20" ht="15" customHeight="1">
      <c r="A369" s="25" t="str">
        <f t="shared" si="26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23"/>
        <v/>
      </c>
      <c r="S369" s="1" t="str">
        <f t="shared" si="24"/>
        <v xml:space="preserve">    </v>
      </c>
      <c r="T369" s="1" t="str">
        <f t="shared" si="25"/>
        <v xml:space="preserve">    </v>
      </c>
    </row>
    <row r="370" spans="1:20" ht="15" customHeight="1">
      <c r="A370" s="25" t="str">
        <f t="shared" si="26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</row>
    <row r="371" spans="1:20" ht="15" customHeight="1">
      <c r="A371" s="25" t="str">
        <f t="shared" si="26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</row>
    <row r="372" spans="1:20" ht="15" customHeight="1">
      <c r="A372" s="25" t="str">
        <f t="shared" si="26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</row>
    <row r="373" spans="1:20" ht="15" customHeight="1">
      <c r="A373" s="25" t="str">
        <f t="shared" si="26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</row>
    <row r="374" spans="1:20" ht="15" customHeight="1">
      <c r="A374" s="25" t="str">
        <f t="shared" si="26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</row>
    <row r="375" spans="1:20" ht="15" customHeight="1">
      <c r="A375" s="25" t="str">
        <f t="shared" si="26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</row>
    <row r="376" spans="1:20" ht="15" customHeight="1">
      <c r="A376" s="25" t="str">
        <f t="shared" si="26"/>
        <v/>
      </c>
      <c r="B376" s="16"/>
      <c r="C376" s="22"/>
      <c r="D376" s="22"/>
      <c r="E376" s="6"/>
      <c r="F376" s="7"/>
      <c r="G376" s="17"/>
      <c r="H376" s="17"/>
      <c r="I376" s="15"/>
      <c r="J376" s="15"/>
      <c r="K376" s="15"/>
      <c r="L376" s="12"/>
      <c r="M376" s="18"/>
      <c r="N376" s="19"/>
      <c r="O376" s="20"/>
      <c r="P376" s="15"/>
      <c r="Q376" s="64"/>
    </row>
    <row r="377" spans="1:20" ht="15" customHeight="1"/>
    <row r="378" spans="1:20" ht="15" customHeight="1"/>
    <row r="379" spans="1:20" ht="15" customHeight="1"/>
    <row r="380" spans="1:20" ht="15" customHeight="1"/>
    <row r="381" spans="1:20" ht="15" customHeight="1"/>
    <row r="382" spans="1:20" ht="15" customHeight="1"/>
    <row r="383" spans="1:20" ht="15" customHeight="1"/>
    <row r="384" spans="1:20" ht="15" customHeight="1"/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15">
    <cfRule type="duplicateValues" dxfId="10" priority="2"/>
  </conditionalFormatting>
  <conditionalFormatting sqref="A16:A376">
    <cfRule type="duplicateValues" dxfId="9" priority="1"/>
  </conditionalFormatting>
  <dataValidations count="4">
    <dataValidation imeMode="on" allowBlank="1" showInputMessage="1" showErrorMessage="1" sqref="P153:P376 P131 P126 O7:O376 P149 P143 G7:K376" xr:uid="{00000000-0002-0000-0F00-000000000000}"/>
    <dataValidation imeMode="off" allowBlank="1" showInputMessage="1" showErrorMessage="1" sqref="Q7:Q376 L161:L376 L111 L117 L121 M7:N376 L149" xr:uid="{00000000-0002-0000-0F00-000001000000}"/>
    <dataValidation type="list" imeMode="off" allowBlank="1" showInputMessage="1" showErrorMessage="1" sqref="L122:L148 L7:L110 L112:L116 L118:L120 L150:L160" xr:uid="{00000000-0002-0000-0F00-000002000000}">
      <formula1>$U$7:$U$15</formula1>
    </dataValidation>
    <dataValidation type="list" imeMode="on" allowBlank="1" showInputMessage="1" showErrorMessage="1" sqref="P7:P125 P127:P130 P150:P152 P132:P142 P144:P148" xr:uid="{00000000-0002-0000-0F00-000003000000}">
      <formula1>$Z$7:$Z$69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0070C0"/>
  </sheetPr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1183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027H0201</v>
      </c>
      <c r="B7" s="5" t="s">
        <v>277</v>
      </c>
      <c r="C7" s="21">
        <v>2</v>
      </c>
      <c r="D7" s="21">
        <v>1</v>
      </c>
      <c r="E7" s="6" t="s">
        <v>1338</v>
      </c>
      <c r="F7" s="7" t="s">
        <v>938</v>
      </c>
      <c r="G7" s="6" t="s">
        <v>806</v>
      </c>
      <c r="H7" s="6" t="s">
        <v>1739</v>
      </c>
      <c r="I7" s="6" t="s">
        <v>689</v>
      </c>
      <c r="J7" s="6" t="s">
        <v>2527</v>
      </c>
      <c r="K7" s="6"/>
      <c r="L7" s="12" t="s">
        <v>239</v>
      </c>
      <c r="M7" s="13"/>
      <c r="N7" s="14"/>
      <c r="O7" s="7"/>
      <c r="P7" s="6" t="s">
        <v>1182</v>
      </c>
      <c r="Q7" s="63">
        <f t="shared" ref="Q7:Q70" si="1">IF(P7="","",VLOOKUP(P7,$Z$7:$AA$68,2,FALSE))</f>
        <v>27</v>
      </c>
      <c r="R7" s="1" t="str">
        <f>A7</f>
        <v>027H0201</v>
      </c>
      <c r="S7" s="1" t="str">
        <f>""&amp;L7&amp;"  "&amp;M7&amp;"  "&amp;N7&amp;""</f>
        <v xml:space="preserve">JWWA認証    </v>
      </c>
      <c r="T7" s="1" t="str">
        <f>S7</f>
        <v xml:space="preserve">JWWA認証    </v>
      </c>
      <c r="U7" s="2" t="s">
        <v>80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027H0202</v>
      </c>
      <c r="B8" s="5" t="s">
        <v>2737</v>
      </c>
      <c r="C8" s="21">
        <v>2</v>
      </c>
      <c r="D8" s="21">
        <v>2</v>
      </c>
      <c r="E8" s="6" t="s">
        <v>1338</v>
      </c>
      <c r="F8" s="7" t="s">
        <v>938</v>
      </c>
      <c r="G8" s="6" t="s">
        <v>2694</v>
      </c>
      <c r="H8" s="6" t="s">
        <v>2773</v>
      </c>
      <c r="I8" s="6" t="s">
        <v>2774</v>
      </c>
      <c r="J8" s="6" t="s">
        <v>2527</v>
      </c>
      <c r="K8" s="6"/>
      <c r="L8" s="12" t="s">
        <v>239</v>
      </c>
      <c r="M8" s="13"/>
      <c r="N8" s="14"/>
      <c r="O8" s="7"/>
      <c r="P8" s="6" t="s">
        <v>1182</v>
      </c>
      <c r="Q8" s="63">
        <f t="shared" si="1"/>
        <v>27</v>
      </c>
      <c r="R8" s="1" t="str">
        <f t="shared" ref="R8:R56" si="2">A8</f>
        <v>027H0202</v>
      </c>
      <c r="S8" s="1" t="str">
        <f t="shared" ref="S8:S21" si="3">""&amp;L8&amp;"  "&amp;M8&amp;"  "&amp;N8&amp;""</f>
        <v xml:space="preserve">JWWA認証    </v>
      </c>
      <c r="T8" s="1" t="str">
        <f t="shared" ref="T8:T71" si="4">S8</f>
        <v xml:space="preserve">JWWA認証    </v>
      </c>
      <c r="U8" s="2" t="s">
        <v>2775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027H0203</v>
      </c>
      <c r="B9" s="5" t="s">
        <v>2737</v>
      </c>
      <c r="C9" s="21">
        <v>2</v>
      </c>
      <c r="D9" s="21">
        <v>3</v>
      </c>
      <c r="E9" s="6" t="s">
        <v>1338</v>
      </c>
      <c r="F9" s="7" t="s">
        <v>938</v>
      </c>
      <c r="G9" s="6" t="s">
        <v>808</v>
      </c>
      <c r="H9" s="6" t="s">
        <v>2776</v>
      </c>
      <c r="I9" s="6" t="s">
        <v>2741</v>
      </c>
      <c r="J9" s="6" t="s">
        <v>2527</v>
      </c>
      <c r="K9" s="6"/>
      <c r="L9" s="12" t="s">
        <v>239</v>
      </c>
      <c r="M9" s="13"/>
      <c r="N9" s="14"/>
      <c r="O9" s="7"/>
      <c r="P9" s="6" t="s">
        <v>1182</v>
      </c>
      <c r="Q9" s="63">
        <f t="shared" si="1"/>
        <v>27</v>
      </c>
      <c r="R9" s="1" t="str">
        <f t="shared" si="2"/>
        <v>027H0203</v>
      </c>
      <c r="S9" s="1" t="str">
        <f t="shared" si="3"/>
        <v xml:space="preserve">JWWA認証    </v>
      </c>
      <c r="T9" s="1" t="str">
        <f t="shared" si="4"/>
        <v xml:space="preserve">JWWA認証    </v>
      </c>
      <c r="U9" s="2" t="s">
        <v>2777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87" t="str">
        <f t="shared" si="0"/>
        <v>027H0204</v>
      </c>
      <c r="B10" s="5" t="s">
        <v>2737</v>
      </c>
      <c r="C10" s="21">
        <v>2</v>
      </c>
      <c r="D10" s="21">
        <v>4</v>
      </c>
      <c r="E10" s="6" t="s">
        <v>1338</v>
      </c>
      <c r="F10" s="7" t="s">
        <v>938</v>
      </c>
      <c r="G10" s="6" t="s">
        <v>812</v>
      </c>
      <c r="H10" s="6" t="s">
        <v>1740</v>
      </c>
      <c r="I10" s="6" t="s">
        <v>2741</v>
      </c>
      <c r="J10" s="6" t="s">
        <v>2527</v>
      </c>
      <c r="K10" s="6"/>
      <c r="L10" s="12" t="s">
        <v>239</v>
      </c>
      <c r="M10" s="13"/>
      <c r="N10" s="14"/>
      <c r="O10" s="7"/>
      <c r="P10" s="6" t="s">
        <v>1182</v>
      </c>
      <c r="Q10" s="63">
        <f t="shared" si="1"/>
        <v>27</v>
      </c>
      <c r="R10" s="1" t="str">
        <f t="shared" si="2"/>
        <v>027H0204</v>
      </c>
      <c r="S10" s="1" t="str">
        <f t="shared" si="3"/>
        <v xml:space="preserve">JWWA認証    </v>
      </c>
      <c r="T10" s="1" t="str">
        <f t="shared" si="4"/>
        <v xml:space="preserve">JWWA認証    </v>
      </c>
      <c r="U10" s="2" t="s">
        <v>2778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87" t="str">
        <f t="shared" si="0"/>
        <v>027H0205</v>
      </c>
      <c r="B11" s="5" t="s">
        <v>2737</v>
      </c>
      <c r="C11" s="21">
        <v>2</v>
      </c>
      <c r="D11" s="21">
        <v>5</v>
      </c>
      <c r="E11" s="6" t="s">
        <v>1338</v>
      </c>
      <c r="F11" s="7" t="s">
        <v>938</v>
      </c>
      <c r="G11" s="6" t="s">
        <v>2260</v>
      </c>
      <c r="H11" s="6" t="s">
        <v>2259</v>
      </c>
      <c r="I11" s="6" t="s">
        <v>2741</v>
      </c>
      <c r="J11" s="6" t="s">
        <v>2527</v>
      </c>
      <c r="K11" s="6"/>
      <c r="L11" s="12" t="s">
        <v>239</v>
      </c>
      <c r="M11" s="13"/>
      <c r="N11" s="14"/>
      <c r="O11" s="7"/>
      <c r="P11" s="6" t="s">
        <v>1182</v>
      </c>
      <c r="Q11" s="63">
        <f t="shared" si="1"/>
        <v>27</v>
      </c>
      <c r="R11" s="1" t="str">
        <f t="shared" si="2"/>
        <v>027H0205</v>
      </c>
      <c r="S11" s="1" t="str">
        <f t="shared" si="3"/>
        <v xml:space="preserve">JWWA認証    </v>
      </c>
      <c r="T11" s="1" t="str">
        <f t="shared" si="4"/>
        <v xml:space="preserve">JWWA認証    </v>
      </c>
      <c r="U11" s="2" t="s">
        <v>2779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87" t="str">
        <f t="shared" si="0"/>
        <v>027H0206</v>
      </c>
      <c r="B12" s="5" t="s">
        <v>2737</v>
      </c>
      <c r="C12" s="21">
        <v>2</v>
      </c>
      <c r="D12" s="21">
        <v>6</v>
      </c>
      <c r="E12" s="6" t="s">
        <v>1338</v>
      </c>
      <c r="F12" s="7" t="s">
        <v>938</v>
      </c>
      <c r="G12" s="6" t="s">
        <v>2261</v>
      </c>
      <c r="H12" s="6" t="s">
        <v>2780</v>
      </c>
      <c r="I12" s="6" t="s">
        <v>2741</v>
      </c>
      <c r="J12" s="6" t="s">
        <v>2527</v>
      </c>
      <c r="K12" s="6"/>
      <c r="L12" s="12" t="s">
        <v>239</v>
      </c>
      <c r="M12" s="13"/>
      <c r="N12" s="14"/>
      <c r="O12" s="7"/>
      <c r="P12" s="6" t="s">
        <v>1182</v>
      </c>
      <c r="Q12" s="63">
        <f t="shared" si="1"/>
        <v>27</v>
      </c>
      <c r="R12" s="1" t="str">
        <f t="shared" si="2"/>
        <v>027H0206</v>
      </c>
      <c r="S12" s="1" t="str">
        <f t="shared" si="3"/>
        <v xml:space="preserve">JWWA認証    </v>
      </c>
      <c r="T12" s="1" t="str">
        <f t="shared" si="4"/>
        <v xml:space="preserve">JWWA認証    </v>
      </c>
      <c r="U12" s="2" t="s">
        <v>2781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87" t="str">
        <f t="shared" si="0"/>
        <v>027H0207</v>
      </c>
      <c r="B13" s="5" t="s">
        <v>2737</v>
      </c>
      <c r="C13" s="21">
        <v>2</v>
      </c>
      <c r="D13" s="21">
        <v>7</v>
      </c>
      <c r="E13" s="6" t="s">
        <v>1338</v>
      </c>
      <c r="F13" s="7" t="s">
        <v>938</v>
      </c>
      <c r="G13" s="6" t="s">
        <v>2263</v>
      </c>
      <c r="H13" s="6" t="s">
        <v>2262</v>
      </c>
      <c r="I13" s="6" t="s">
        <v>2743</v>
      </c>
      <c r="J13" s="6" t="s">
        <v>2527</v>
      </c>
      <c r="K13" s="6"/>
      <c r="L13" s="12" t="s">
        <v>239</v>
      </c>
      <c r="M13" s="13"/>
      <c r="N13" s="14"/>
      <c r="O13" s="7"/>
      <c r="P13" s="6" t="s">
        <v>1182</v>
      </c>
      <c r="Q13" s="63">
        <f t="shared" si="1"/>
        <v>27</v>
      </c>
      <c r="R13" s="1" t="str">
        <f t="shared" si="2"/>
        <v>027H0207</v>
      </c>
      <c r="S13" s="1" t="str">
        <f t="shared" si="3"/>
        <v xml:space="preserve">JWWA認証    </v>
      </c>
      <c r="T13" s="1" t="str">
        <f t="shared" si="4"/>
        <v xml:space="preserve">JWWA認証    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399</v>
      </c>
      <c r="AA13" s="67">
        <v>9</v>
      </c>
    </row>
    <row r="14" spans="1:27" ht="15" customHeight="1">
      <c r="A14" s="87" t="str">
        <f t="shared" si="0"/>
        <v>027H0208</v>
      </c>
      <c r="B14" s="5" t="s">
        <v>2737</v>
      </c>
      <c r="C14" s="21">
        <v>2</v>
      </c>
      <c r="D14" s="21">
        <v>8</v>
      </c>
      <c r="E14" s="6" t="s">
        <v>1338</v>
      </c>
      <c r="F14" s="7" t="s">
        <v>938</v>
      </c>
      <c r="G14" s="6" t="s">
        <v>2264</v>
      </c>
      <c r="H14" s="6" t="s">
        <v>2265</v>
      </c>
      <c r="I14" s="6" t="s">
        <v>2743</v>
      </c>
      <c r="J14" s="6" t="s">
        <v>2527</v>
      </c>
      <c r="K14" s="6"/>
      <c r="L14" s="12" t="s">
        <v>239</v>
      </c>
      <c r="M14" s="13"/>
      <c r="N14" s="14"/>
      <c r="O14" s="7"/>
      <c r="P14" s="6" t="s">
        <v>1182</v>
      </c>
      <c r="Q14" s="63">
        <f t="shared" si="1"/>
        <v>27</v>
      </c>
      <c r="R14" s="1" t="str">
        <f t="shared" si="2"/>
        <v>027H0208</v>
      </c>
      <c r="S14" s="1" t="str">
        <f t="shared" si="3"/>
        <v xml:space="preserve">JWWA認証    </v>
      </c>
      <c r="T14" s="1" t="str">
        <f t="shared" si="4"/>
        <v xml:space="preserve">JWWA認証    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027H0209</v>
      </c>
      <c r="B15" s="5" t="s">
        <v>2737</v>
      </c>
      <c r="C15" s="21">
        <v>2</v>
      </c>
      <c r="D15" s="21">
        <v>9</v>
      </c>
      <c r="E15" s="6" t="s">
        <v>1338</v>
      </c>
      <c r="F15" s="7" t="s">
        <v>938</v>
      </c>
      <c r="G15" s="6" t="s">
        <v>804</v>
      </c>
      <c r="H15" s="6" t="s">
        <v>2782</v>
      </c>
      <c r="I15" s="6" t="s">
        <v>2741</v>
      </c>
      <c r="J15" s="6" t="s">
        <v>2527</v>
      </c>
      <c r="K15" s="6"/>
      <c r="L15" s="12" t="s">
        <v>239</v>
      </c>
      <c r="M15" s="13"/>
      <c r="N15" s="14"/>
      <c r="O15" s="7"/>
      <c r="P15" s="6" t="s">
        <v>1182</v>
      </c>
      <c r="Q15" s="63">
        <f t="shared" si="1"/>
        <v>27</v>
      </c>
      <c r="R15" s="1" t="str">
        <f t="shared" si="2"/>
        <v>027H0209</v>
      </c>
      <c r="S15" s="1" t="str">
        <f t="shared" si="3"/>
        <v xml:space="preserve">JWWA認証    </v>
      </c>
      <c r="T15" s="1" t="str">
        <f t="shared" si="4"/>
        <v xml:space="preserve">JWWA認証    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87" t="str">
        <f t="shared" si="0"/>
        <v>027H0210</v>
      </c>
      <c r="B16" s="5" t="s">
        <v>2737</v>
      </c>
      <c r="C16" s="21">
        <v>2</v>
      </c>
      <c r="D16" s="21">
        <v>10</v>
      </c>
      <c r="E16" s="6" t="s">
        <v>1338</v>
      </c>
      <c r="F16" s="7" t="s">
        <v>938</v>
      </c>
      <c r="G16" s="6" t="s">
        <v>801</v>
      </c>
      <c r="H16" s="6" t="s">
        <v>2783</v>
      </c>
      <c r="I16" s="6" t="s">
        <v>2741</v>
      </c>
      <c r="J16" s="6" t="s">
        <v>2527</v>
      </c>
      <c r="K16" s="6"/>
      <c r="L16" s="12" t="s">
        <v>239</v>
      </c>
      <c r="M16" s="13"/>
      <c r="N16" s="14"/>
      <c r="O16" s="7"/>
      <c r="P16" s="6" t="s">
        <v>1182</v>
      </c>
      <c r="Q16" s="63">
        <f t="shared" si="1"/>
        <v>27</v>
      </c>
      <c r="R16" s="1" t="str">
        <f t="shared" si="2"/>
        <v>027H0210</v>
      </c>
      <c r="S16" s="1" t="str">
        <f t="shared" si="3"/>
        <v xml:space="preserve">JWWA認証    </v>
      </c>
      <c r="T16" s="1" t="str">
        <f t="shared" si="4"/>
        <v xml:space="preserve">JWWA認証    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87" t="str">
        <f t="shared" si="0"/>
        <v>027H0211</v>
      </c>
      <c r="B17" s="5" t="s">
        <v>2737</v>
      </c>
      <c r="C17" s="21">
        <v>2</v>
      </c>
      <c r="D17" s="21">
        <v>11</v>
      </c>
      <c r="E17" s="6" t="s">
        <v>1338</v>
      </c>
      <c r="F17" s="7" t="s">
        <v>938</v>
      </c>
      <c r="G17" s="6" t="s">
        <v>803</v>
      </c>
      <c r="H17" s="6" t="s">
        <v>2784</v>
      </c>
      <c r="I17" s="6" t="s">
        <v>2741</v>
      </c>
      <c r="J17" s="6" t="s">
        <v>2527</v>
      </c>
      <c r="K17" s="6"/>
      <c r="L17" s="12" t="s">
        <v>239</v>
      </c>
      <c r="M17" s="13"/>
      <c r="N17" s="14"/>
      <c r="O17" s="7"/>
      <c r="P17" s="6" t="s">
        <v>1182</v>
      </c>
      <c r="Q17" s="63">
        <f t="shared" si="1"/>
        <v>27</v>
      </c>
      <c r="R17" s="1" t="str">
        <f t="shared" si="2"/>
        <v>027H0211</v>
      </c>
      <c r="S17" s="1" t="str">
        <f t="shared" si="3"/>
        <v xml:space="preserve">JWWA認証    </v>
      </c>
      <c r="T17" s="1" t="str">
        <f t="shared" si="4"/>
        <v xml:space="preserve">JWWA認証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87" t="str">
        <f t="shared" si="0"/>
        <v>027H0212</v>
      </c>
      <c r="B18" s="5" t="s">
        <v>277</v>
      </c>
      <c r="C18" s="21">
        <v>2</v>
      </c>
      <c r="D18" s="21">
        <v>12</v>
      </c>
      <c r="E18" s="6" t="s">
        <v>1338</v>
      </c>
      <c r="F18" s="7" t="s">
        <v>938</v>
      </c>
      <c r="G18" s="6" t="s">
        <v>2530</v>
      </c>
      <c r="H18" s="6" t="s">
        <v>1741</v>
      </c>
      <c r="I18" s="6" t="s">
        <v>725</v>
      </c>
      <c r="J18" s="6" t="s">
        <v>2527</v>
      </c>
      <c r="K18" s="6"/>
      <c r="L18" s="12" t="s">
        <v>239</v>
      </c>
      <c r="M18" s="13"/>
      <c r="N18" s="14"/>
      <c r="O18" s="7"/>
      <c r="P18" s="6" t="s">
        <v>1182</v>
      </c>
      <c r="Q18" s="63">
        <f t="shared" si="1"/>
        <v>27</v>
      </c>
      <c r="R18" s="1" t="str">
        <f t="shared" si="2"/>
        <v>027H0212</v>
      </c>
      <c r="S18" s="1" t="str">
        <f t="shared" si="3"/>
        <v xml:space="preserve">JWWA認証    </v>
      </c>
      <c r="T18" s="1" t="str">
        <f t="shared" si="4"/>
        <v xml:space="preserve">JWWA認証    </v>
      </c>
      <c r="V18" s="2">
        <v>12</v>
      </c>
      <c r="W18" s="1" t="s">
        <v>17</v>
      </c>
      <c r="X18" s="1" t="s">
        <v>37</v>
      </c>
      <c r="Z18" s="1" t="s">
        <v>3919</v>
      </c>
      <c r="AA18" s="67">
        <v>0</v>
      </c>
    </row>
    <row r="19" spans="1:27" ht="15" customHeight="1">
      <c r="A19" s="87" t="str">
        <f t="shared" si="0"/>
        <v>027H0213</v>
      </c>
      <c r="B19" s="5" t="s">
        <v>277</v>
      </c>
      <c r="C19" s="21">
        <v>2</v>
      </c>
      <c r="D19" s="21">
        <v>13</v>
      </c>
      <c r="E19" s="6" t="s">
        <v>1338</v>
      </c>
      <c r="F19" s="7" t="s">
        <v>938</v>
      </c>
      <c r="G19" s="6" t="s">
        <v>2529</v>
      </c>
      <c r="H19" s="6" t="s">
        <v>1742</v>
      </c>
      <c r="I19" s="6" t="s">
        <v>2547</v>
      </c>
      <c r="J19" s="6" t="s">
        <v>2527</v>
      </c>
      <c r="K19" s="6"/>
      <c r="L19" s="12" t="s">
        <v>239</v>
      </c>
      <c r="M19" s="13"/>
      <c r="N19" s="14"/>
      <c r="O19" s="7"/>
      <c r="P19" s="6" t="s">
        <v>1182</v>
      </c>
      <c r="Q19" s="63">
        <f t="shared" si="1"/>
        <v>27</v>
      </c>
      <c r="R19" s="1" t="str">
        <f t="shared" si="2"/>
        <v>027H0213</v>
      </c>
      <c r="S19" s="1" t="str">
        <f t="shared" si="3"/>
        <v xml:space="preserve">JWWA認証    </v>
      </c>
      <c r="T19" s="1" t="str">
        <f t="shared" si="4"/>
        <v xml:space="preserve">JWWA認証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87" t="str">
        <f t="shared" si="0"/>
        <v>027H0214</v>
      </c>
      <c r="B20" s="5" t="s">
        <v>277</v>
      </c>
      <c r="C20" s="21">
        <v>2</v>
      </c>
      <c r="D20" s="21">
        <v>14</v>
      </c>
      <c r="E20" s="6" t="s">
        <v>671</v>
      </c>
      <c r="F20" s="7" t="s">
        <v>27</v>
      </c>
      <c r="G20" s="6" t="s">
        <v>806</v>
      </c>
      <c r="H20" s="6" t="s">
        <v>1743</v>
      </c>
      <c r="I20" s="6" t="s">
        <v>689</v>
      </c>
      <c r="J20" s="6" t="s">
        <v>818</v>
      </c>
      <c r="K20" s="6"/>
      <c r="L20" s="12" t="s">
        <v>239</v>
      </c>
      <c r="M20" s="13"/>
      <c r="N20" s="14"/>
      <c r="O20" s="7"/>
      <c r="P20" s="6" t="s">
        <v>1182</v>
      </c>
      <c r="Q20" s="63">
        <f t="shared" si="1"/>
        <v>27</v>
      </c>
      <c r="R20" s="1" t="str">
        <f t="shared" si="2"/>
        <v>027H0214</v>
      </c>
      <c r="S20" s="1" t="str">
        <f t="shared" si="3"/>
        <v xml:space="preserve">JWWA認証    </v>
      </c>
      <c r="T20" s="1" t="str">
        <f t="shared" si="4"/>
        <v xml:space="preserve">JWWA認証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87" t="str">
        <f t="shared" si="0"/>
        <v>027H0215</v>
      </c>
      <c r="B21" s="5" t="s">
        <v>277</v>
      </c>
      <c r="C21" s="21">
        <v>2</v>
      </c>
      <c r="D21" s="21">
        <v>15</v>
      </c>
      <c r="E21" s="6" t="s">
        <v>671</v>
      </c>
      <c r="F21" s="7" t="s">
        <v>27</v>
      </c>
      <c r="G21" s="6" t="s">
        <v>2694</v>
      </c>
      <c r="H21" s="6" t="s">
        <v>2785</v>
      </c>
      <c r="I21" s="6" t="s">
        <v>1077</v>
      </c>
      <c r="J21" s="6" t="s">
        <v>818</v>
      </c>
      <c r="K21" s="6"/>
      <c r="L21" s="12" t="s">
        <v>239</v>
      </c>
      <c r="M21" s="13"/>
      <c r="N21" s="14"/>
      <c r="O21" s="7"/>
      <c r="P21" s="6" t="s">
        <v>1182</v>
      </c>
      <c r="Q21" s="63">
        <f t="shared" si="1"/>
        <v>27</v>
      </c>
      <c r="R21" s="1" t="str">
        <f t="shared" si="2"/>
        <v>027H0215</v>
      </c>
      <c r="S21" s="1" t="str">
        <f t="shared" si="3"/>
        <v xml:space="preserve">JWWA認証    </v>
      </c>
      <c r="T21" s="1" t="str">
        <f t="shared" si="4"/>
        <v xml:space="preserve">JWWA認証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87" t="str">
        <f t="shared" si="0"/>
        <v>027H0216</v>
      </c>
      <c r="B22" s="5" t="s">
        <v>277</v>
      </c>
      <c r="C22" s="21">
        <v>2</v>
      </c>
      <c r="D22" s="21">
        <v>16</v>
      </c>
      <c r="E22" s="6" t="s">
        <v>671</v>
      </c>
      <c r="F22" s="7" t="s">
        <v>27</v>
      </c>
      <c r="G22" s="6" t="s">
        <v>808</v>
      </c>
      <c r="H22" s="6" t="s">
        <v>1744</v>
      </c>
      <c r="I22" s="6" t="s">
        <v>689</v>
      </c>
      <c r="J22" s="6" t="s">
        <v>818</v>
      </c>
      <c r="K22" s="6"/>
      <c r="L22" s="12" t="s">
        <v>239</v>
      </c>
      <c r="M22" s="13"/>
      <c r="N22" s="14"/>
      <c r="O22" s="7"/>
      <c r="P22" s="6" t="s">
        <v>1182</v>
      </c>
      <c r="Q22" s="63">
        <f t="shared" si="1"/>
        <v>27</v>
      </c>
      <c r="R22" s="1" t="str">
        <f t="shared" si="2"/>
        <v>027H0216</v>
      </c>
      <c r="S22" s="1" t="str">
        <f>""&amp;L22&amp;"  "&amp;M22&amp;"  "&amp;N22&amp;""</f>
        <v xml:space="preserve">JWWA認証    </v>
      </c>
      <c r="T22" s="1" t="str">
        <f t="shared" si="4"/>
        <v xml:space="preserve">JWWA認証    </v>
      </c>
      <c r="Z22" s="1" t="s">
        <v>1811</v>
      </c>
      <c r="AA22" s="67">
        <v>45</v>
      </c>
    </row>
    <row r="23" spans="1:27" ht="15" customHeight="1">
      <c r="A23" s="87" t="str">
        <f t="shared" si="0"/>
        <v>027H0217</v>
      </c>
      <c r="B23" s="5" t="s">
        <v>277</v>
      </c>
      <c r="C23" s="21">
        <v>2</v>
      </c>
      <c r="D23" s="21">
        <v>17</v>
      </c>
      <c r="E23" s="6" t="s">
        <v>671</v>
      </c>
      <c r="F23" s="7" t="s">
        <v>27</v>
      </c>
      <c r="G23" s="6" t="s">
        <v>2266</v>
      </c>
      <c r="H23" s="6" t="s">
        <v>2267</v>
      </c>
      <c r="I23" s="6" t="s">
        <v>689</v>
      </c>
      <c r="J23" s="6" t="s">
        <v>818</v>
      </c>
      <c r="K23" s="6"/>
      <c r="L23" s="12" t="s">
        <v>239</v>
      </c>
      <c r="M23" s="13"/>
      <c r="N23" s="14"/>
      <c r="O23" s="7"/>
      <c r="P23" s="6" t="s">
        <v>1182</v>
      </c>
      <c r="Q23" s="63">
        <f t="shared" si="1"/>
        <v>27</v>
      </c>
      <c r="R23" s="1" t="str">
        <f t="shared" si="2"/>
        <v>027H0217</v>
      </c>
      <c r="S23" s="1" t="str">
        <f>""&amp;L23&amp;"  "&amp;M23&amp;"  "&amp;N23&amp;""</f>
        <v xml:space="preserve">JWWA認証    </v>
      </c>
      <c r="T23" s="1" t="str">
        <f t="shared" si="4"/>
        <v xml:space="preserve">JWWA認証    </v>
      </c>
      <c r="Z23" s="1" t="s">
        <v>1816</v>
      </c>
      <c r="AA23" s="67">
        <v>35</v>
      </c>
    </row>
    <row r="24" spans="1:27" ht="15" customHeight="1">
      <c r="A24" s="87" t="str">
        <f t="shared" si="0"/>
        <v>027H0218</v>
      </c>
      <c r="B24" s="5" t="s">
        <v>277</v>
      </c>
      <c r="C24" s="21">
        <v>2</v>
      </c>
      <c r="D24" s="21">
        <v>18</v>
      </c>
      <c r="E24" s="6" t="s">
        <v>671</v>
      </c>
      <c r="F24" s="7" t="s">
        <v>27</v>
      </c>
      <c r="G24" s="6" t="s">
        <v>2786</v>
      </c>
      <c r="H24" s="6" t="s">
        <v>2787</v>
      </c>
      <c r="I24" s="6" t="s">
        <v>1075</v>
      </c>
      <c r="J24" s="6" t="s">
        <v>818</v>
      </c>
      <c r="K24" s="6"/>
      <c r="L24" s="12" t="s">
        <v>239</v>
      </c>
      <c r="M24" s="13"/>
      <c r="N24" s="14"/>
      <c r="O24" s="7"/>
      <c r="P24" s="6" t="s">
        <v>1182</v>
      </c>
      <c r="Q24" s="63">
        <f t="shared" si="1"/>
        <v>27</v>
      </c>
      <c r="R24" s="1" t="str">
        <f t="shared" si="2"/>
        <v>027H0218</v>
      </c>
      <c r="S24" s="1" t="str">
        <f>""&amp;L24&amp;"  "&amp;M24&amp;"  "&amp;N24&amp;""</f>
        <v xml:space="preserve">JWWA認証    </v>
      </c>
      <c r="T24" s="1" t="str">
        <f t="shared" si="4"/>
        <v xml:space="preserve">JWWA認証    </v>
      </c>
      <c r="Z24" s="1" t="s">
        <v>3920</v>
      </c>
      <c r="AA24" s="67">
        <v>0</v>
      </c>
    </row>
    <row r="25" spans="1:27" ht="15" customHeight="1">
      <c r="A25" s="87" t="str">
        <f t="shared" si="0"/>
        <v>027H0219</v>
      </c>
      <c r="B25" s="5" t="s">
        <v>277</v>
      </c>
      <c r="C25" s="21">
        <v>2</v>
      </c>
      <c r="D25" s="21">
        <v>19</v>
      </c>
      <c r="E25" s="6" t="s">
        <v>671</v>
      </c>
      <c r="F25" s="7" t="s">
        <v>27</v>
      </c>
      <c r="G25" s="6" t="s">
        <v>804</v>
      </c>
      <c r="H25" s="6" t="s">
        <v>1745</v>
      </c>
      <c r="I25" s="6" t="s">
        <v>689</v>
      </c>
      <c r="J25" s="6" t="s">
        <v>818</v>
      </c>
      <c r="K25" s="6"/>
      <c r="L25" s="12" t="s">
        <v>239</v>
      </c>
      <c r="M25" s="13"/>
      <c r="N25" s="14"/>
      <c r="O25" s="7"/>
      <c r="P25" s="6" t="s">
        <v>1182</v>
      </c>
      <c r="Q25" s="63">
        <f t="shared" si="1"/>
        <v>27</v>
      </c>
      <c r="R25" s="1" t="str">
        <f t="shared" si="2"/>
        <v>027H0219</v>
      </c>
      <c r="S25" s="1" t="str">
        <f>""&amp;L25&amp;"  "&amp;M25&amp;"  "&amp;N25&amp;""</f>
        <v xml:space="preserve">JWWA認証    </v>
      </c>
      <c r="T25" s="1" t="str">
        <f t="shared" si="4"/>
        <v xml:space="preserve">JWWA認証    </v>
      </c>
      <c r="Z25" s="1" t="s">
        <v>3921</v>
      </c>
      <c r="AA25" s="67">
        <v>0</v>
      </c>
    </row>
    <row r="26" spans="1:27" ht="15" customHeight="1">
      <c r="A26" s="87" t="str">
        <f t="shared" si="0"/>
        <v>027H0220</v>
      </c>
      <c r="B26" s="5" t="s">
        <v>277</v>
      </c>
      <c r="C26" s="21">
        <v>2</v>
      </c>
      <c r="D26" s="21">
        <v>20</v>
      </c>
      <c r="E26" s="6" t="s">
        <v>671</v>
      </c>
      <c r="F26" s="7" t="s">
        <v>27</v>
      </c>
      <c r="G26" s="6" t="s">
        <v>814</v>
      </c>
      <c r="H26" s="6" t="s">
        <v>2788</v>
      </c>
      <c r="I26" s="6" t="s">
        <v>815</v>
      </c>
      <c r="J26" s="6" t="s">
        <v>818</v>
      </c>
      <c r="K26" s="6"/>
      <c r="L26" s="12" t="s">
        <v>239</v>
      </c>
      <c r="M26" s="13"/>
      <c r="N26" s="14"/>
      <c r="O26" s="7"/>
      <c r="P26" s="6" t="s">
        <v>1182</v>
      </c>
      <c r="Q26" s="63">
        <f t="shared" si="1"/>
        <v>27</v>
      </c>
      <c r="R26" s="1" t="str">
        <f t="shared" si="2"/>
        <v>027H0220</v>
      </c>
      <c r="S26" s="1" t="str">
        <f t="shared" ref="S26:S44" si="5">""&amp;L26&amp;"  "&amp;M26&amp;"  "&amp;N26&amp;""</f>
        <v xml:space="preserve">JWWA認証    </v>
      </c>
      <c r="T26" s="1" t="str">
        <f t="shared" si="4"/>
        <v xml:space="preserve">JWWA認証    </v>
      </c>
      <c r="Z26" s="1" t="s">
        <v>3922</v>
      </c>
      <c r="AA26" s="67">
        <v>0</v>
      </c>
    </row>
    <row r="27" spans="1:27" ht="15" customHeight="1">
      <c r="A27" s="87" t="str">
        <f t="shared" si="0"/>
        <v>027H0221</v>
      </c>
      <c r="B27" s="5" t="s">
        <v>277</v>
      </c>
      <c r="C27" s="21">
        <v>2</v>
      </c>
      <c r="D27" s="21">
        <v>21</v>
      </c>
      <c r="E27" s="6" t="s">
        <v>671</v>
      </c>
      <c r="F27" s="7" t="s">
        <v>27</v>
      </c>
      <c r="G27" s="6" t="s">
        <v>801</v>
      </c>
      <c r="H27" s="6" t="s">
        <v>1746</v>
      </c>
      <c r="I27" s="6" t="s">
        <v>689</v>
      </c>
      <c r="J27" s="6" t="s">
        <v>818</v>
      </c>
      <c r="K27" s="6"/>
      <c r="L27" s="12" t="s">
        <v>239</v>
      </c>
      <c r="M27" s="13"/>
      <c r="N27" s="14"/>
      <c r="O27" s="7"/>
      <c r="P27" s="6" t="s">
        <v>1182</v>
      </c>
      <c r="Q27" s="63">
        <f t="shared" si="1"/>
        <v>27</v>
      </c>
      <c r="R27" s="1" t="str">
        <f t="shared" si="2"/>
        <v>027H0221</v>
      </c>
      <c r="S27" s="1" t="str">
        <f t="shared" si="5"/>
        <v xml:space="preserve">JWWA認証    </v>
      </c>
      <c r="T27" s="1" t="str">
        <f t="shared" si="4"/>
        <v xml:space="preserve">JWWA認証    </v>
      </c>
      <c r="Z27" s="1" t="s">
        <v>3023</v>
      </c>
      <c r="AA27" s="67">
        <v>0</v>
      </c>
    </row>
    <row r="28" spans="1:27" ht="15" customHeight="1">
      <c r="A28" s="87" t="str">
        <f t="shared" si="0"/>
        <v>027H0222</v>
      </c>
      <c r="B28" s="5" t="s">
        <v>277</v>
      </c>
      <c r="C28" s="21">
        <v>2</v>
      </c>
      <c r="D28" s="21">
        <v>22</v>
      </c>
      <c r="E28" s="6" t="s">
        <v>671</v>
      </c>
      <c r="F28" s="7" t="s">
        <v>27</v>
      </c>
      <c r="G28" s="6" t="s">
        <v>2261</v>
      </c>
      <c r="H28" s="6" t="s">
        <v>2268</v>
      </c>
      <c r="I28" s="6" t="s">
        <v>689</v>
      </c>
      <c r="J28" s="6" t="s">
        <v>818</v>
      </c>
      <c r="K28" s="6"/>
      <c r="L28" s="12" t="s">
        <v>239</v>
      </c>
      <c r="M28" s="13"/>
      <c r="N28" s="14"/>
      <c r="O28" s="7"/>
      <c r="P28" s="6" t="s">
        <v>1182</v>
      </c>
      <c r="Q28" s="63">
        <f t="shared" si="1"/>
        <v>27</v>
      </c>
      <c r="R28" s="1" t="str">
        <f t="shared" si="2"/>
        <v>027H0222</v>
      </c>
      <c r="S28" s="1" t="str">
        <f t="shared" si="5"/>
        <v xml:space="preserve">JWWA認証    </v>
      </c>
      <c r="T28" s="1" t="str">
        <f t="shared" si="4"/>
        <v xml:space="preserve">JWWA認証    </v>
      </c>
      <c r="Z28" s="1" t="s">
        <v>3923</v>
      </c>
      <c r="AA28" s="67">
        <v>0</v>
      </c>
    </row>
    <row r="29" spans="1:27" ht="15" customHeight="1">
      <c r="A29" s="87" t="str">
        <f t="shared" si="0"/>
        <v>027H0223</v>
      </c>
      <c r="B29" s="5" t="s">
        <v>277</v>
      </c>
      <c r="C29" s="21">
        <v>2</v>
      </c>
      <c r="D29" s="21">
        <v>23</v>
      </c>
      <c r="E29" s="6" t="s">
        <v>671</v>
      </c>
      <c r="F29" s="7" t="s">
        <v>27</v>
      </c>
      <c r="G29" s="6" t="s">
        <v>2789</v>
      </c>
      <c r="H29" s="6" t="s">
        <v>2790</v>
      </c>
      <c r="I29" s="6" t="s">
        <v>815</v>
      </c>
      <c r="J29" s="6" t="s">
        <v>818</v>
      </c>
      <c r="K29" s="6"/>
      <c r="L29" s="12" t="s">
        <v>239</v>
      </c>
      <c r="M29" s="13"/>
      <c r="N29" s="14"/>
      <c r="O29" s="7"/>
      <c r="P29" s="6" t="s">
        <v>1182</v>
      </c>
      <c r="Q29" s="63">
        <f t="shared" si="1"/>
        <v>27</v>
      </c>
      <c r="R29" s="1" t="str">
        <f t="shared" si="2"/>
        <v>027H0223</v>
      </c>
      <c r="S29" s="1" t="str">
        <f t="shared" si="5"/>
        <v xml:space="preserve">JWWA認証    </v>
      </c>
      <c r="T29" s="1" t="str">
        <f t="shared" si="4"/>
        <v xml:space="preserve">JWWA認証    </v>
      </c>
      <c r="Z29" s="1" t="s">
        <v>3924</v>
      </c>
      <c r="AA29" s="67">
        <v>0</v>
      </c>
    </row>
    <row r="30" spans="1:27" ht="15" customHeight="1">
      <c r="A30" s="87" t="str">
        <f t="shared" si="0"/>
        <v>027H0224</v>
      </c>
      <c r="B30" s="5" t="s">
        <v>277</v>
      </c>
      <c r="C30" s="21">
        <v>2</v>
      </c>
      <c r="D30" s="21">
        <v>24</v>
      </c>
      <c r="E30" s="6" t="s">
        <v>671</v>
      </c>
      <c r="F30" s="7" t="s">
        <v>27</v>
      </c>
      <c r="G30" s="6" t="s">
        <v>812</v>
      </c>
      <c r="H30" s="6" t="s">
        <v>1747</v>
      </c>
      <c r="I30" s="6" t="s">
        <v>689</v>
      </c>
      <c r="J30" s="6" t="s">
        <v>818</v>
      </c>
      <c r="K30" s="6"/>
      <c r="L30" s="12" t="s">
        <v>239</v>
      </c>
      <c r="M30" s="13"/>
      <c r="N30" s="14"/>
      <c r="O30" s="7"/>
      <c r="P30" s="6" t="s">
        <v>1182</v>
      </c>
      <c r="Q30" s="63">
        <f t="shared" si="1"/>
        <v>27</v>
      </c>
      <c r="R30" s="1" t="str">
        <f t="shared" si="2"/>
        <v>027H0224</v>
      </c>
      <c r="S30" s="1" t="str">
        <f t="shared" si="5"/>
        <v xml:space="preserve">JWWA認証    </v>
      </c>
      <c r="T30" s="1" t="str">
        <f t="shared" si="4"/>
        <v xml:space="preserve">JWWA認証    </v>
      </c>
      <c r="Z30" s="1" t="s">
        <v>3925</v>
      </c>
      <c r="AA30" s="67">
        <v>42</v>
      </c>
    </row>
    <row r="31" spans="1:27" ht="15" customHeight="1">
      <c r="A31" s="87" t="str">
        <f t="shared" si="0"/>
        <v>027H0225</v>
      </c>
      <c r="B31" s="5" t="s">
        <v>277</v>
      </c>
      <c r="C31" s="21">
        <v>2</v>
      </c>
      <c r="D31" s="21">
        <v>25</v>
      </c>
      <c r="E31" s="6" t="s">
        <v>671</v>
      </c>
      <c r="F31" s="7" t="s">
        <v>27</v>
      </c>
      <c r="G31" s="6" t="s">
        <v>819</v>
      </c>
      <c r="H31" s="6" t="s">
        <v>1748</v>
      </c>
      <c r="I31" s="6" t="s">
        <v>689</v>
      </c>
      <c r="J31" s="6" t="s">
        <v>818</v>
      </c>
      <c r="K31" s="6"/>
      <c r="L31" s="12" t="s">
        <v>239</v>
      </c>
      <c r="M31" s="13"/>
      <c r="N31" s="14"/>
      <c r="O31" s="7"/>
      <c r="P31" s="6" t="s">
        <v>1182</v>
      </c>
      <c r="Q31" s="63">
        <f t="shared" si="1"/>
        <v>27</v>
      </c>
      <c r="R31" s="1" t="str">
        <f t="shared" si="2"/>
        <v>027H0225</v>
      </c>
      <c r="S31" s="1" t="str">
        <f t="shared" si="5"/>
        <v xml:space="preserve">JWWA認証    </v>
      </c>
      <c r="T31" s="1" t="str">
        <f t="shared" si="4"/>
        <v xml:space="preserve">JWWA認証    </v>
      </c>
      <c r="Z31" s="1" t="s">
        <v>3926</v>
      </c>
      <c r="AA31" s="67"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5"/>
        <v xml:space="preserve">    </v>
      </c>
      <c r="T32" s="1" t="str">
        <f t="shared" si="4"/>
        <v xml:space="preserve">    </v>
      </c>
      <c r="Z32" s="1" t="s">
        <v>835</v>
      </c>
      <c r="AA32" s="67">
        <v>17</v>
      </c>
    </row>
    <row r="33" spans="1:27" ht="15" customHeight="1">
      <c r="A33" s="25" t="str">
        <f t="shared" si="0"/>
        <v>027Q0101</v>
      </c>
      <c r="B33" s="5" t="s">
        <v>714</v>
      </c>
      <c r="C33" s="21">
        <v>1</v>
      </c>
      <c r="D33" s="21">
        <v>1</v>
      </c>
      <c r="E33" s="6" t="s">
        <v>718</v>
      </c>
      <c r="F33" s="7" t="s">
        <v>921</v>
      </c>
      <c r="G33" s="6" t="s">
        <v>1029</v>
      </c>
      <c r="H33" s="6" t="s">
        <v>1749</v>
      </c>
      <c r="I33" s="6" t="s">
        <v>1665</v>
      </c>
      <c r="J33" s="6" t="s">
        <v>923</v>
      </c>
      <c r="K33" s="6" t="s">
        <v>924</v>
      </c>
      <c r="L33" s="12" t="s">
        <v>6</v>
      </c>
      <c r="M33" s="13" t="s">
        <v>162</v>
      </c>
      <c r="N33" s="14">
        <v>117</v>
      </c>
      <c r="O33" s="7"/>
      <c r="P33" s="6" t="s">
        <v>1182</v>
      </c>
      <c r="Q33" s="63">
        <f t="shared" si="1"/>
        <v>27</v>
      </c>
      <c r="R33" s="1" t="str">
        <f t="shared" si="2"/>
        <v>027Q0101</v>
      </c>
      <c r="S33" s="1" t="str">
        <f t="shared" si="5"/>
        <v>JWWA  B  117</v>
      </c>
      <c r="T33" s="1" t="str">
        <f t="shared" si="4"/>
        <v>JWWA  B  117</v>
      </c>
      <c r="Z33" s="1" t="s">
        <v>763</v>
      </c>
      <c r="AA33" s="67">
        <v>23</v>
      </c>
    </row>
    <row r="34" spans="1:27" ht="15" customHeight="1">
      <c r="A34" s="25" t="str">
        <f t="shared" si="0"/>
        <v>027Q0102</v>
      </c>
      <c r="B34" s="5" t="s">
        <v>714</v>
      </c>
      <c r="C34" s="21">
        <v>1</v>
      </c>
      <c r="D34" s="21">
        <v>2</v>
      </c>
      <c r="E34" s="6" t="s">
        <v>718</v>
      </c>
      <c r="F34" s="7" t="s">
        <v>921</v>
      </c>
      <c r="G34" s="6" t="s">
        <v>1029</v>
      </c>
      <c r="H34" s="6" t="s">
        <v>1750</v>
      </c>
      <c r="I34" s="6" t="s">
        <v>931</v>
      </c>
      <c r="J34" s="6" t="s">
        <v>923</v>
      </c>
      <c r="K34" s="6" t="s">
        <v>924</v>
      </c>
      <c r="L34" s="12" t="s">
        <v>55</v>
      </c>
      <c r="M34" s="13"/>
      <c r="N34" s="14"/>
      <c r="O34" s="7"/>
      <c r="P34" s="6" t="s">
        <v>1182</v>
      </c>
      <c r="Q34" s="63">
        <f t="shared" si="1"/>
        <v>27</v>
      </c>
      <c r="R34" s="1" t="str">
        <f t="shared" si="2"/>
        <v>027Q0102</v>
      </c>
      <c r="S34" s="1" t="str">
        <f t="shared" si="5"/>
        <v xml:space="preserve">指定承認    </v>
      </c>
      <c r="T34" s="1" t="str">
        <f t="shared" si="4"/>
        <v xml:space="preserve">指定承認    </v>
      </c>
      <c r="Z34" s="1" t="s">
        <v>779</v>
      </c>
      <c r="AA34" s="67">
        <v>4</v>
      </c>
    </row>
    <row r="35" spans="1:27" ht="15" customHeight="1">
      <c r="A35" s="25" t="str">
        <f t="shared" si="0"/>
        <v>027Q0103</v>
      </c>
      <c r="B35" s="5" t="s">
        <v>714</v>
      </c>
      <c r="C35" s="21">
        <v>1</v>
      </c>
      <c r="D35" s="21">
        <v>3</v>
      </c>
      <c r="E35" s="6" t="s">
        <v>718</v>
      </c>
      <c r="F35" s="7" t="s">
        <v>921</v>
      </c>
      <c r="G35" s="6" t="s">
        <v>1029</v>
      </c>
      <c r="H35" s="6" t="s">
        <v>1750</v>
      </c>
      <c r="I35" s="6" t="s">
        <v>1626</v>
      </c>
      <c r="J35" s="6" t="s">
        <v>923</v>
      </c>
      <c r="K35" s="6" t="s">
        <v>924</v>
      </c>
      <c r="L35" s="12" t="s">
        <v>6</v>
      </c>
      <c r="M35" s="13" t="s">
        <v>162</v>
      </c>
      <c r="N35" s="14">
        <v>117</v>
      </c>
      <c r="O35" s="7"/>
      <c r="P35" s="6" t="s">
        <v>1182</v>
      </c>
      <c r="Q35" s="63">
        <f t="shared" si="1"/>
        <v>27</v>
      </c>
      <c r="R35" s="1" t="str">
        <f t="shared" si="2"/>
        <v>027Q0103</v>
      </c>
      <c r="S35" s="1" t="str">
        <f t="shared" si="5"/>
        <v>JWWA  B  117</v>
      </c>
      <c r="T35" s="1" t="str">
        <f t="shared" si="4"/>
        <v>JWWA  B  117</v>
      </c>
      <c r="Z35" s="1" t="s">
        <v>881</v>
      </c>
      <c r="AA35" s="67">
        <v>25</v>
      </c>
    </row>
    <row r="36" spans="1:27" ht="15" customHeight="1">
      <c r="A36" s="25" t="str">
        <f t="shared" si="0"/>
        <v>027Q0104</v>
      </c>
      <c r="B36" s="5" t="s">
        <v>714</v>
      </c>
      <c r="C36" s="21">
        <v>1</v>
      </c>
      <c r="D36" s="21">
        <v>4</v>
      </c>
      <c r="E36" s="6" t="s">
        <v>718</v>
      </c>
      <c r="F36" s="7" t="s">
        <v>921</v>
      </c>
      <c r="G36" s="6" t="s">
        <v>1029</v>
      </c>
      <c r="H36" s="6" t="s">
        <v>1751</v>
      </c>
      <c r="I36" s="6" t="s">
        <v>1028</v>
      </c>
      <c r="J36" s="6" t="s">
        <v>923</v>
      </c>
      <c r="K36" s="6" t="s">
        <v>924</v>
      </c>
      <c r="L36" s="12" t="s">
        <v>55</v>
      </c>
      <c r="M36" s="13"/>
      <c r="N36" s="14"/>
      <c r="O36" s="7"/>
      <c r="P36" s="6" t="s">
        <v>1182</v>
      </c>
      <c r="Q36" s="63">
        <f t="shared" si="1"/>
        <v>27</v>
      </c>
      <c r="R36" s="1" t="str">
        <f t="shared" si="2"/>
        <v>027Q0104</v>
      </c>
      <c r="S36" s="1" t="str">
        <f t="shared" si="5"/>
        <v xml:space="preserve">指定承認    </v>
      </c>
      <c r="T36" s="1" t="str">
        <f t="shared" si="4"/>
        <v xml:space="preserve">指定承認    </v>
      </c>
      <c r="Z36" s="1" t="s">
        <v>902</v>
      </c>
      <c r="AA36" s="67">
        <v>18</v>
      </c>
    </row>
    <row r="37" spans="1:27" ht="15" customHeight="1">
      <c r="A37" s="25" t="str">
        <f t="shared" si="0"/>
        <v>027Q0105</v>
      </c>
      <c r="B37" s="5" t="s">
        <v>714</v>
      </c>
      <c r="C37" s="21">
        <v>1</v>
      </c>
      <c r="D37" s="21">
        <v>5</v>
      </c>
      <c r="E37" s="6" t="s">
        <v>718</v>
      </c>
      <c r="F37" s="7" t="s">
        <v>921</v>
      </c>
      <c r="G37" s="6" t="s">
        <v>1032</v>
      </c>
      <c r="H37" s="6" t="s">
        <v>1752</v>
      </c>
      <c r="I37" s="6" t="s">
        <v>2557</v>
      </c>
      <c r="J37" s="6" t="s">
        <v>923</v>
      </c>
      <c r="K37" s="6" t="s">
        <v>927</v>
      </c>
      <c r="L37" s="12" t="s">
        <v>788</v>
      </c>
      <c r="M37" s="13" t="s">
        <v>162</v>
      </c>
      <c r="N37" s="14">
        <v>20</v>
      </c>
      <c r="O37" s="7"/>
      <c r="P37" s="6" t="s">
        <v>1182</v>
      </c>
      <c r="Q37" s="63">
        <f t="shared" si="1"/>
        <v>27</v>
      </c>
      <c r="R37" s="1" t="str">
        <f t="shared" si="2"/>
        <v>027Q0105</v>
      </c>
      <c r="S37" s="1" t="str">
        <f t="shared" si="5"/>
        <v>PTC  B  20</v>
      </c>
      <c r="T37" s="1" t="str">
        <f t="shared" si="4"/>
        <v>PTC  B  20</v>
      </c>
      <c r="Z37" s="1" t="s">
        <v>354</v>
      </c>
      <c r="AA37" s="67">
        <v>3</v>
      </c>
    </row>
    <row r="38" spans="1:27" ht="15" customHeight="1">
      <c r="A38" s="25" t="str">
        <f t="shared" si="0"/>
        <v>027Q0106</v>
      </c>
      <c r="B38" s="5" t="s">
        <v>714</v>
      </c>
      <c r="C38" s="21">
        <v>1</v>
      </c>
      <c r="D38" s="21">
        <v>6</v>
      </c>
      <c r="E38" s="6" t="s">
        <v>718</v>
      </c>
      <c r="F38" s="7" t="s">
        <v>921</v>
      </c>
      <c r="G38" s="6" t="s">
        <v>1033</v>
      </c>
      <c r="H38" s="6" t="s">
        <v>1750</v>
      </c>
      <c r="I38" s="6" t="s">
        <v>1627</v>
      </c>
      <c r="J38" s="6" t="s">
        <v>923</v>
      </c>
      <c r="K38" s="6" t="s">
        <v>928</v>
      </c>
      <c r="L38" s="12" t="s">
        <v>6</v>
      </c>
      <c r="M38" s="13" t="s">
        <v>162</v>
      </c>
      <c r="N38" s="14">
        <v>117</v>
      </c>
      <c r="O38" s="7"/>
      <c r="P38" s="6" t="s">
        <v>1182</v>
      </c>
      <c r="Q38" s="63">
        <f t="shared" si="1"/>
        <v>27</v>
      </c>
      <c r="R38" s="1" t="str">
        <f t="shared" si="2"/>
        <v>027Q0106</v>
      </c>
      <c r="S38" s="1" t="str">
        <f t="shared" si="5"/>
        <v>JWWA  B  117</v>
      </c>
      <c r="T38" s="1" t="str">
        <f t="shared" si="4"/>
        <v>JWWA  B  117</v>
      </c>
      <c r="Z38" s="1" t="s">
        <v>1672</v>
      </c>
      <c r="AA38" s="67">
        <v>2</v>
      </c>
    </row>
    <row r="39" spans="1:27" ht="15" customHeight="1">
      <c r="A39" s="25" t="str">
        <f t="shared" si="0"/>
        <v>027Q0109</v>
      </c>
      <c r="B39" s="5" t="s">
        <v>714</v>
      </c>
      <c r="C39" s="21">
        <v>1</v>
      </c>
      <c r="D39" s="21">
        <v>9</v>
      </c>
      <c r="E39" s="6" t="s">
        <v>718</v>
      </c>
      <c r="F39" s="7" t="s">
        <v>921</v>
      </c>
      <c r="G39" s="6" t="s">
        <v>1033</v>
      </c>
      <c r="H39" s="6" t="s">
        <v>1750</v>
      </c>
      <c r="I39" s="6" t="s">
        <v>932</v>
      </c>
      <c r="J39" s="6" t="s">
        <v>923</v>
      </c>
      <c r="K39" s="6" t="s">
        <v>928</v>
      </c>
      <c r="L39" s="12" t="s">
        <v>55</v>
      </c>
      <c r="M39" s="13"/>
      <c r="N39" s="14"/>
      <c r="O39" s="7"/>
      <c r="P39" s="6" t="s">
        <v>1182</v>
      </c>
      <c r="Q39" s="63">
        <f t="shared" si="1"/>
        <v>27</v>
      </c>
      <c r="R39" s="1" t="str">
        <f t="shared" si="2"/>
        <v>027Q0109</v>
      </c>
      <c r="S39" s="1" t="str">
        <f t="shared" si="5"/>
        <v xml:space="preserve">指定承認    </v>
      </c>
      <c r="T39" s="1" t="str">
        <f t="shared" si="4"/>
        <v xml:space="preserve">指定承認    </v>
      </c>
      <c r="Z39" s="1" t="s">
        <v>1561</v>
      </c>
      <c r="AA39" s="67">
        <v>15</v>
      </c>
    </row>
    <row r="40" spans="1:27" ht="15" customHeight="1">
      <c r="A40" s="25" t="str">
        <f t="shared" si="0"/>
        <v>027Q0110</v>
      </c>
      <c r="B40" s="5" t="s">
        <v>714</v>
      </c>
      <c r="C40" s="21">
        <v>1</v>
      </c>
      <c r="D40" s="21">
        <v>10</v>
      </c>
      <c r="E40" s="6" t="s">
        <v>718</v>
      </c>
      <c r="F40" s="7" t="s">
        <v>921</v>
      </c>
      <c r="G40" s="6" t="s">
        <v>1033</v>
      </c>
      <c r="H40" s="6" t="s">
        <v>1750</v>
      </c>
      <c r="I40" s="6" t="s">
        <v>1758</v>
      </c>
      <c r="J40" s="6" t="s">
        <v>923</v>
      </c>
      <c r="K40" s="6" t="s">
        <v>928</v>
      </c>
      <c r="L40" s="12" t="s">
        <v>6</v>
      </c>
      <c r="M40" s="13" t="s">
        <v>162</v>
      </c>
      <c r="N40" s="14">
        <v>117</v>
      </c>
      <c r="O40" s="7"/>
      <c r="P40" s="6" t="s">
        <v>1182</v>
      </c>
      <c r="Q40" s="63">
        <f t="shared" si="1"/>
        <v>27</v>
      </c>
      <c r="R40" s="1" t="str">
        <f t="shared" si="2"/>
        <v>027Q0110</v>
      </c>
      <c r="S40" s="1" t="str">
        <f t="shared" si="5"/>
        <v>JWWA  B  117</v>
      </c>
      <c r="T40" s="1" t="str">
        <f t="shared" si="4"/>
        <v>JWWA  B  117</v>
      </c>
      <c r="Z40" s="1" t="s">
        <v>1182</v>
      </c>
      <c r="AA40" s="67">
        <v>27</v>
      </c>
    </row>
    <row r="41" spans="1:27" ht="15" customHeight="1">
      <c r="A41" s="25" t="str">
        <f t="shared" si="0"/>
        <v>027Q0111</v>
      </c>
      <c r="B41" s="5" t="s">
        <v>714</v>
      </c>
      <c r="C41" s="21">
        <v>1</v>
      </c>
      <c r="D41" s="21">
        <v>11</v>
      </c>
      <c r="E41" s="6" t="s">
        <v>718</v>
      </c>
      <c r="F41" s="7" t="s">
        <v>921</v>
      </c>
      <c r="G41" s="6" t="s">
        <v>1033</v>
      </c>
      <c r="H41" s="6" t="s">
        <v>1750</v>
      </c>
      <c r="I41" s="6" t="s">
        <v>931</v>
      </c>
      <c r="J41" s="6" t="s">
        <v>923</v>
      </c>
      <c r="K41" s="6" t="s">
        <v>928</v>
      </c>
      <c r="L41" s="12" t="s">
        <v>55</v>
      </c>
      <c r="M41" s="13"/>
      <c r="N41" s="14"/>
      <c r="O41" s="7"/>
      <c r="P41" s="6" t="s">
        <v>1182</v>
      </c>
      <c r="Q41" s="63">
        <f t="shared" si="1"/>
        <v>27</v>
      </c>
      <c r="R41" s="1" t="str">
        <f t="shared" si="2"/>
        <v>027Q0111</v>
      </c>
      <c r="S41" s="1" t="str">
        <f t="shared" si="5"/>
        <v xml:space="preserve">指定承認    </v>
      </c>
      <c r="T41" s="1" t="str">
        <f t="shared" si="4"/>
        <v xml:space="preserve">指定承認    </v>
      </c>
      <c r="Z41" s="1" t="s">
        <v>1309</v>
      </c>
      <c r="AA41" s="67">
        <v>34</v>
      </c>
    </row>
    <row r="42" spans="1:27" ht="15" customHeight="1">
      <c r="A42" s="25" t="str">
        <f t="shared" si="0"/>
        <v>027Q0112</v>
      </c>
      <c r="B42" s="5" t="s">
        <v>714</v>
      </c>
      <c r="C42" s="21">
        <v>1</v>
      </c>
      <c r="D42" s="21">
        <v>12</v>
      </c>
      <c r="E42" s="6" t="s">
        <v>718</v>
      </c>
      <c r="F42" s="7" t="s">
        <v>921</v>
      </c>
      <c r="G42" s="6" t="s">
        <v>1033</v>
      </c>
      <c r="H42" s="6" t="s">
        <v>1750</v>
      </c>
      <c r="I42" s="6" t="s">
        <v>1629</v>
      </c>
      <c r="J42" s="6" t="s">
        <v>923</v>
      </c>
      <c r="K42" s="6" t="s">
        <v>928</v>
      </c>
      <c r="L42" s="12" t="s">
        <v>6</v>
      </c>
      <c r="M42" s="13" t="s">
        <v>162</v>
      </c>
      <c r="N42" s="14">
        <v>117</v>
      </c>
      <c r="O42" s="7"/>
      <c r="P42" s="6" t="s">
        <v>1182</v>
      </c>
      <c r="Q42" s="63">
        <f t="shared" si="1"/>
        <v>27</v>
      </c>
      <c r="R42" s="1" t="str">
        <f t="shared" si="2"/>
        <v>027Q0112</v>
      </c>
      <c r="S42" s="1" t="str">
        <f t="shared" si="5"/>
        <v>JWWA  B  117</v>
      </c>
      <c r="T42" s="1" t="str">
        <f t="shared" si="4"/>
        <v>JWWA  B  117</v>
      </c>
      <c r="Z42" s="1" t="s">
        <v>802</v>
      </c>
      <c r="AA42" s="67"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5"/>
        <v xml:space="preserve">    </v>
      </c>
      <c r="T43" s="1" t="str">
        <f t="shared" si="4"/>
        <v xml:space="preserve">    </v>
      </c>
      <c r="Z43" s="1" t="s">
        <v>2176</v>
      </c>
      <c r="AA43" s="67">
        <v>46</v>
      </c>
    </row>
    <row r="44" spans="1:27" ht="15" customHeight="1">
      <c r="A44" s="87" t="str">
        <f t="shared" si="0"/>
        <v>027Q0201</v>
      </c>
      <c r="B44" s="5" t="s">
        <v>2791</v>
      </c>
      <c r="C44" s="21">
        <v>2</v>
      </c>
      <c r="D44" s="21">
        <v>1</v>
      </c>
      <c r="E44" s="6" t="s">
        <v>718</v>
      </c>
      <c r="F44" s="7" t="s">
        <v>921</v>
      </c>
      <c r="G44" s="6" t="s">
        <v>1031</v>
      </c>
      <c r="H44" s="6" t="s">
        <v>1031</v>
      </c>
      <c r="I44" s="6" t="s">
        <v>2792</v>
      </c>
      <c r="J44" s="6"/>
      <c r="K44" s="6"/>
      <c r="L44" s="12" t="s">
        <v>55</v>
      </c>
      <c r="M44" s="13"/>
      <c r="N44" s="14"/>
      <c r="O44" s="7"/>
      <c r="P44" s="6" t="s">
        <v>1182</v>
      </c>
      <c r="Q44" s="63">
        <f t="shared" si="1"/>
        <v>27</v>
      </c>
      <c r="R44" s="1" t="str">
        <f t="shared" si="2"/>
        <v>027Q0201</v>
      </c>
      <c r="S44" s="1" t="str">
        <f t="shared" si="5"/>
        <v xml:space="preserve">指定承認    </v>
      </c>
      <c r="T44" s="1" t="str">
        <f t="shared" si="4"/>
        <v xml:space="preserve">指定承認    </v>
      </c>
      <c r="Z44" s="1" t="s">
        <v>1768</v>
      </c>
      <c r="AA44" s="67"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6"/>
      <c r="J45" s="6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ref="S45:S108" si="6">""&amp;L48&amp;"  "&amp;M48&amp;"  "&amp;N48&amp;""</f>
        <v xml:space="preserve">JWWA認証    </v>
      </c>
      <c r="T45" s="1" t="str">
        <f t="shared" si="4"/>
        <v xml:space="preserve">JWWA認証    </v>
      </c>
      <c r="Z45" s="1" t="s">
        <v>1649</v>
      </c>
      <c r="AA45" s="67">
        <v>41</v>
      </c>
    </row>
    <row r="46" spans="1:27" ht="15" customHeight="1">
      <c r="A46" s="25" t="str">
        <f t="shared" si="0"/>
        <v>027Q0301</v>
      </c>
      <c r="B46" s="5" t="s">
        <v>2791</v>
      </c>
      <c r="C46" s="21">
        <v>3</v>
      </c>
      <c r="D46" s="21">
        <v>1</v>
      </c>
      <c r="E46" s="6" t="s">
        <v>718</v>
      </c>
      <c r="F46" s="7" t="s">
        <v>921</v>
      </c>
      <c r="G46" s="6" t="s">
        <v>1030</v>
      </c>
      <c r="H46" s="6" t="s">
        <v>2793</v>
      </c>
      <c r="I46" s="6" t="s">
        <v>2794</v>
      </c>
      <c r="J46" s="6" t="s">
        <v>933</v>
      </c>
      <c r="K46" s="6"/>
      <c r="L46" s="12" t="s">
        <v>55</v>
      </c>
      <c r="M46" s="13"/>
      <c r="N46" s="14"/>
      <c r="O46" s="7"/>
      <c r="P46" s="6" t="s">
        <v>1182</v>
      </c>
      <c r="Q46" s="63">
        <f t="shared" si="1"/>
        <v>27</v>
      </c>
      <c r="R46" s="1" t="str">
        <f t="shared" si="2"/>
        <v>027Q0301</v>
      </c>
      <c r="S46" s="1" t="str">
        <f t="shared" si="6"/>
        <v xml:space="preserve">JWWA認証    </v>
      </c>
      <c r="T46" s="1" t="str">
        <f t="shared" si="4"/>
        <v xml:space="preserve">JWWA認証    </v>
      </c>
      <c r="Z46" s="1" t="s">
        <v>3927</v>
      </c>
      <c r="AA46" s="67"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6"/>
      <c r="J47" s="6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6"/>
        <v xml:space="preserve">JWWA認証    </v>
      </c>
      <c r="T47" s="1" t="str">
        <f t="shared" si="4"/>
        <v xml:space="preserve">JWWA認証    </v>
      </c>
      <c r="Z47" s="1" t="s">
        <v>287</v>
      </c>
      <c r="AA47" s="67">
        <v>8</v>
      </c>
    </row>
    <row r="48" spans="1:27" ht="15" customHeight="1">
      <c r="A48" s="25" t="str">
        <f t="shared" si="0"/>
        <v>027Q0401</v>
      </c>
      <c r="B48" s="5" t="s">
        <v>2791</v>
      </c>
      <c r="C48" s="21">
        <v>4</v>
      </c>
      <c r="D48" s="21">
        <v>1</v>
      </c>
      <c r="E48" s="6" t="s">
        <v>718</v>
      </c>
      <c r="F48" s="7" t="s">
        <v>891</v>
      </c>
      <c r="G48" s="6" t="s">
        <v>1034</v>
      </c>
      <c r="H48" s="6" t="s">
        <v>1753</v>
      </c>
      <c r="I48" s="6" t="s">
        <v>2795</v>
      </c>
      <c r="J48" s="6" t="s">
        <v>892</v>
      </c>
      <c r="K48" s="6"/>
      <c r="L48" s="12" t="s">
        <v>239</v>
      </c>
      <c r="M48" s="13"/>
      <c r="N48" s="14"/>
      <c r="O48" s="7"/>
      <c r="P48" s="6" t="s">
        <v>1182</v>
      </c>
      <c r="Q48" s="63">
        <f t="shared" si="1"/>
        <v>27</v>
      </c>
      <c r="R48" s="1" t="str">
        <f t="shared" si="2"/>
        <v>027Q0401</v>
      </c>
      <c r="S48" s="1" t="str">
        <f t="shared" si="6"/>
        <v xml:space="preserve">JWWA認証    </v>
      </c>
      <c r="T48" s="1" t="str">
        <f t="shared" si="4"/>
        <v xml:space="preserve">JWWA認証    </v>
      </c>
      <c r="Z48" s="1" t="s">
        <v>1180</v>
      </c>
      <c r="AA48" s="67">
        <v>37</v>
      </c>
    </row>
    <row r="49" spans="1:27" ht="15" customHeight="1">
      <c r="A49" s="25" t="str">
        <f t="shared" si="0"/>
        <v>027Q0402</v>
      </c>
      <c r="B49" s="5" t="s">
        <v>2791</v>
      </c>
      <c r="C49" s="21">
        <v>4</v>
      </c>
      <c r="D49" s="21">
        <v>2</v>
      </c>
      <c r="E49" s="6" t="s">
        <v>718</v>
      </c>
      <c r="F49" s="7" t="s">
        <v>891</v>
      </c>
      <c r="G49" s="6" t="s">
        <v>1034</v>
      </c>
      <c r="H49" s="6" t="s">
        <v>1754</v>
      </c>
      <c r="I49" s="6" t="s">
        <v>2796</v>
      </c>
      <c r="J49" s="6" t="s">
        <v>936</v>
      </c>
      <c r="K49" s="6"/>
      <c r="L49" s="12" t="s">
        <v>239</v>
      </c>
      <c r="M49" s="13"/>
      <c r="N49" s="14"/>
      <c r="O49" s="7"/>
      <c r="P49" s="6" t="s">
        <v>1182</v>
      </c>
      <c r="Q49" s="63">
        <f t="shared" si="1"/>
        <v>27</v>
      </c>
      <c r="R49" s="1" t="str">
        <f t="shared" si="2"/>
        <v>027Q0402</v>
      </c>
      <c r="S49" s="1" t="str">
        <f t="shared" si="6"/>
        <v xml:space="preserve">JWWA認証    </v>
      </c>
      <c r="T49" s="1" t="str">
        <f t="shared" si="4"/>
        <v xml:space="preserve">JWWA認証    </v>
      </c>
      <c r="Z49" s="1" t="s">
        <v>1169</v>
      </c>
      <c r="AA49" s="67">
        <v>32</v>
      </c>
    </row>
    <row r="50" spans="1:27" ht="15" customHeight="1">
      <c r="A50" s="25" t="str">
        <f t="shared" si="0"/>
        <v>027Q0403</v>
      </c>
      <c r="B50" s="5" t="s">
        <v>2791</v>
      </c>
      <c r="C50" s="21">
        <v>4</v>
      </c>
      <c r="D50" s="21">
        <v>3</v>
      </c>
      <c r="E50" s="6" t="s">
        <v>718</v>
      </c>
      <c r="F50" s="7" t="s">
        <v>891</v>
      </c>
      <c r="G50" s="6" t="s">
        <v>2548</v>
      </c>
      <c r="H50" s="6" t="s">
        <v>2565</v>
      </c>
      <c r="I50" s="6" t="s">
        <v>2796</v>
      </c>
      <c r="J50" s="6" t="s">
        <v>2550</v>
      </c>
      <c r="K50" s="6" t="s">
        <v>895</v>
      </c>
      <c r="L50" s="12" t="s">
        <v>239</v>
      </c>
      <c r="M50" s="13"/>
      <c r="N50" s="14"/>
      <c r="O50" s="7"/>
      <c r="P50" s="6" t="s">
        <v>1182</v>
      </c>
      <c r="Q50" s="63">
        <f t="shared" si="1"/>
        <v>27</v>
      </c>
      <c r="R50" s="1" t="str">
        <f t="shared" si="2"/>
        <v>027Q0403</v>
      </c>
      <c r="S50" s="1" t="str">
        <f t="shared" si="6"/>
        <v xml:space="preserve">    </v>
      </c>
      <c r="T50" s="1" t="str">
        <f t="shared" si="4"/>
        <v xml:space="preserve">    </v>
      </c>
      <c r="Z50" s="1" t="s">
        <v>1589</v>
      </c>
      <c r="AA50" s="67">
        <v>31</v>
      </c>
    </row>
    <row r="51" spans="1:27" ht="15" customHeight="1">
      <c r="A51" s="25" t="str">
        <f t="shared" si="0"/>
        <v>027Q0404</v>
      </c>
      <c r="B51" s="5" t="s">
        <v>2791</v>
      </c>
      <c r="C51" s="21">
        <v>4</v>
      </c>
      <c r="D51" s="21">
        <v>4</v>
      </c>
      <c r="E51" s="6" t="s">
        <v>718</v>
      </c>
      <c r="F51" s="7" t="s">
        <v>896</v>
      </c>
      <c r="G51" s="6" t="s">
        <v>2551</v>
      </c>
      <c r="H51" s="6" t="s">
        <v>2566</v>
      </c>
      <c r="I51" s="6" t="s">
        <v>2796</v>
      </c>
      <c r="J51" s="6" t="s">
        <v>2550</v>
      </c>
      <c r="K51" s="6"/>
      <c r="L51" s="12" t="s">
        <v>239</v>
      </c>
      <c r="M51" s="13"/>
      <c r="N51" s="14"/>
      <c r="O51" s="7"/>
      <c r="P51" s="6" t="s">
        <v>1182</v>
      </c>
      <c r="Q51" s="63">
        <f t="shared" si="1"/>
        <v>27</v>
      </c>
      <c r="R51" s="1" t="str">
        <f t="shared" si="2"/>
        <v>027Q0404</v>
      </c>
      <c r="S51" s="1" t="str">
        <f t="shared" si="6"/>
        <v xml:space="preserve">JWWA認証    </v>
      </c>
      <c r="T51" s="1" t="str">
        <f t="shared" si="4"/>
        <v xml:space="preserve">JWWA認証    </v>
      </c>
      <c r="Z51" s="1" t="s">
        <v>2026</v>
      </c>
      <c r="AA51" s="67">
        <v>44</v>
      </c>
    </row>
    <row r="52" spans="1:27" ht="15" customHeight="1">
      <c r="A52" s="25" t="str">
        <f t="shared" si="0"/>
        <v>Q0405</v>
      </c>
      <c r="B52" s="5" t="s">
        <v>714</v>
      </c>
      <c r="C52" s="21">
        <v>4</v>
      </c>
      <c r="D52" s="21">
        <v>5</v>
      </c>
      <c r="E52" s="6" t="s">
        <v>718</v>
      </c>
      <c r="F52" s="7" t="s">
        <v>896</v>
      </c>
      <c r="G52" s="6" t="s">
        <v>2551</v>
      </c>
      <c r="H52" s="6" t="s">
        <v>2567</v>
      </c>
      <c r="I52" s="6" t="s">
        <v>120</v>
      </c>
      <c r="J52" s="6"/>
      <c r="K52" s="6"/>
      <c r="L52" s="12" t="s">
        <v>239</v>
      </c>
      <c r="M52" s="13"/>
      <c r="N52" s="14"/>
      <c r="O52" s="7"/>
      <c r="P52" s="6"/>
      <c r="Q52" s="63" t="str">
        <f t="shared" si="1"/>
        <v/>
      </c>
      <c r="R52" s="1" t="str">
        <f t="shared" si="2"/>
        <v>Q0405</v>
      </c>
      <c r="S52" s="1" t="str">
        <f t="shared" si="6"/>
        <v xml:space="preserve">    </v>
      </c>
      <c r="T52" s="1" t="str">
        <f t="shared" si="4"/>
        <v xml:space="preserve">    </v>
      </c>
      <c r="Z52" s="1" t="s">
        <v>3928</v>
      </c>
      <c r="AA52" s="67"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6"/>
      <c r="J53" s="6"/>
      <c r="K53" s="6"/>
      <c r="L53" s="12"/>
      <c r="M53" s="13"/>
      <c r="N53" s="14"/>
      <c r="O53" s="7"/>
      <c r="P53" s="6"/>
      <c r="Q53" s="63" t="str">
        <f t="shared" si="1"/>
        <v/>
      </c>
      <c r="R53" s="1" t="str">
        <f t="shared" si="2"/>
        <v/>
      </c>
      <c r="S53" s="1" t="str">
        <f t="shared" si="6"/>
        <v xml:space="preserve">JWWA認証    </v>
      </c>
      <c r="T53" s="1" t="str">
        <f t="shared" si="4"/>
        <v xml:space="preserve">JWWA認証    </v>
      </c>
      <c r="Z53" s="1" t="s">
        <v>3929</v>
      </c>
      <c r="AA53" s="67">
        <v>0</v>
      </c>
    </row>
    <row r="54" spans="1:27" ht="15" customHeight="1">
      <c r="A54" s="25" t="str">
        <f t="shared" si="0"/>
        <v>027Q0501</v>
      </c>
      <c r="B54" s="5" t="s">
        <v>714</v>
      </c>
      <c r="C54" s="21">
        <v>5</v>
      </c>
      <c r="D54" s="21">
        <v>1</v>
      </c>
      <c r="E54" s="6" t="s">
        <v>718</v>
      </c>
      <c r="F54" s="7" t="s">
        <v>938</v>
      </c>
      <c r="G54" s="6" t="s">
        <v>1635</v>
      </c>
      <c r="H54" s="6" t="s">
        <v>1755</v>
      </c>
      <c r="I54" s="6" t="s">
        <v>689</v>
      </c>
      <c r="J54" s="6" t="s">
        <v>1636</v>
      </c>
      <c r="K54" s="6"/>
      <c r="L54" s="12" t="s">
        <v>239</v>
      </c>
      <c r="M54" s="13"/>
      <c r="N54" s="14"/>
      <c r="O54" s="7"/>
      <c r="P54" s="6" t="s">
        <v>1182</v>
      </c>
      <c r="Q54" s="63">
        <f t="shared" si="1"/>
        <v>27</v>
      </c>
      <c r="R54" s="1" t="str">
        <f t="shared" si="2"/>
        <v>027Q0501</v>
      </c>
      <c r="S54" s="1" t="str">
        <f t="shared" si="6"/>
        <v xml:space="preserve">JWWA認証    </v>
      </c>
      <c r="T54" s="1" t="str">
        <f t="shared" si="4"/>
        <v xml:space="preserve">JWWA認証    </v>
      </c>
      <c r="Z54" s="1" t="s">
        <v>567</v>
      </c>
      <c r="AA54" s="67"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14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6"/>
        <v xml:space="preserve">JWWA認証    </v>
      </c>
      <c r="T55" s="1" t="str">
        <f t="shared" si="4"/>
        <v xml:space="preserve">JWWA認証    </v>
      </c>
      <c r="Z55" s="1" t="s">
        <v>3930</v>
      </c>
      <c r="AA55" s="67">
        <v>0</v>
      </c>
    </row>
    <row r="56" spans="1:27" ht="15" customHeight="1">
      <c r="A56" s="25" t="str">
        <f t="shared" si="0"/>
        <v>027Q0701</v>
      </c>
      <c r="B56" s="5" t="s">
        <v>714</v>
      </c>
      <c r="C56" s="21">
        <v>7</v>
      </c>
      <c r="D56" s="21">
        <v>1</v>
      </c>
      <c r="E56" s="6" t="s">
        <v>718</v>
      </c>
      <c r="F56" s="7" t="s">
        <v>896</v>
      </c>
      <c r="G56" s="6" t="s">
        <v>939</v>
      </c>
      <c r="H56" s="6" t="s">
        <v>1756</v>
      </c>
      <c r="I56" s="6" t="s">
        <v>898</v>
      </c>
      <c r="J56" s="6" t="s">
        <v>899</v>
      </c>
      <c r="K56" s="6"/>
      <c r="L56" s="12" t="s">
        <v>239</v>
      </c>
      <c r="M56" s="13"/>
      <c r="N56" s="14"/>
      <c r="O56" s="7"/>
      <c r="P56" s="6" t="s">
        <v>1182</v>
      </c>
      <c r="Q56" s="63">
        <f t="shared" si="1"/>
        <v>27</v>
      </c>
      <c r="R56" s="1" t="str">
        <f t="shared" si="2"/>
        <v>027Q0701</v>
      </c>
      <c r="S56" s="1" t="str">
        <f t="shared" si="6"/>
        <v xml:space="preserve">    </v>
      </c>
      <c r="T56" s="1" t="str">
        <f t="shared" si="4"/>
        <v xml:space="preserve">    </v>
      </c>
      <c r="Z56" s="1" t="s">
        <v>3931</v>
      </c>
      <c r="AA56" s="67">
        <v>0</v>
      </c>
    </row>
    <row r="57" spans="1:27" ht="15" customHeight="1">
      <c r="A57" s="25" t="str">
        <f t="shared" si="0"/>
        <v>027Q0702</v>
      </c>
      <c r="B57" s="5" t="s">
        <v>714</v>
      </c>
      <c r="C57" s="21">
        <v>7</v>
      </c>
      <c r="D57" s="21">
        <v>2</v>
      </c>
      <c r="E57" s="6" t="s">
        <v>718</v>
      </c>
      <c r="F57" s="7" t="s">
        <v>896</v>
      </c>
      <c r="G57" s="6" t="s">
        <v>2562</v>
      </c>
      <c r="H57" s="6" t="s">
        <v>2568</v>
      </c>
      <c r="I57" s="6" t="s">
        <v>1640</v>
      </c>
      <c r="J57" s="6" t="s">
        <v>899</v>
      </c>
      <c r="K57" s="6"/>
      <c r="L57" s="12" t="s">
        <v>239</v>
      </c>
      <c r="M57" s="13"/>
      <c r="N57" s="14"/>
      <c r="O57" s="7"/>
      <c r="P57" s="6" t="s">
        <v>1182</v>
      </c>
      <c r="Q57" s="63">
        <f t="shared" si="1"/>
        <v>27</v>
      </c>
      <c r="R57" s="1" t="str">
        <f t="shared" ref="R57:R120" si="7">A60</f>
        <v>027R0201</v>
      </c>
      <c r="S57" s="1" t="str">
        <f t="shared" si="6"/>
        <v xml:space="preserve">JWWA認証    </v>
      </c>
      <c r="T57" s="1" t="str">
        <f t="shared" si="4"/>
        <v xml:space="preserve">JWWA認証    </v>
      </c>
      <c r="Z57" s="1" t="s">
        <v>1547</v>
      </c>
      <c r="AA57" s="67">
        <v>24</v>
      </c>
    </row>
    <row r="58" spans="1:27" ht="15" customHeight="1">
      <c r="A58" s="25" t="str">
        <f t="shared" si="0"/>
        <v>027Q0703</v>
      </c>
      <c r="B58" s="5" t="s">
        <v>714</v>
      </c>
      <c r="C58" s="21">
        <v>7</v>
      </c>
      <c r="D58" s="21">
        <v>3</v>
      </c>
      <c r="E58" s="6" t="s">
        <v>718</v>
      </c>
      <c r="F58" s="7" t="s">
        <v>896</v>
      </c>
      <c r="G58" s="6" t="s">
        <v>2562</v>
      </c>
      <c r="H58" s="6" t="s">
        <v>2569</v>
      </c>
      <c r="I58" s="6" t="s">
        <v>911</v>
      </c>
      <c r="J58" s="6" t="s">
        <v>899</v>
      </c>
      <c r="K58" s="6"/>
      <c r="L58" s="12" t="s">
        <v>239</v>
      </c>
      <c r="M58" s="13"/>
      <c r="N58" s="14"/>
      <c r="O58" s="7"/>
      <c r="P58" s="6" t="s">
        <v>1182</v>
      </c>
      <c r="Q58" s="63">
        <f t="shared" si="1"/>
        <v>27</v>
      </c>
      <c r="R58" s="1" t="str">
        <f t="shared" si="7"/>
        <v>027R0202</v>
      </c>
      <c r="S58" s="1" t="str">
        <f t="shared" si="6"/>
        <v xml:space="preserve">JWWA認証    </v>
      </c>
      <c r="T58" s="1" t="str">
        <f t="shared" si="4"/>
        <v xml:space="preserve">JWWA認証    </v>
      </c>
      <c r="Z58" s="1" t="s">
        <v>3932</v>
      </c>
      <c r="AA58" s="67"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7"/>
        <v>027R0203</v>
      </c>
      <c r="S59" s="1" t="str">
        <f t="shared" si="6"/>
        <v xml:space="preserve">JWWA認証    </v>
      </c>
      <c r="T59" s="1" t="str">
        <f t="shared" si="4"/>
        <v xml:space="preserve">JWWA認証    </v>
      </c>
      <c r="Z59" s="1" t="s">
        <v>3933</v>
      </c>
      <c r="AA59" s="67">
        <v>0</v>
      </c>
    </row>
    <row r="60" spans="1:27" ht="15" customHeight="1">
      <c r="A60" s="25" t="str">
        <f t="shared" si="0"/>
        <v>027R0201</v>
      </c>
      <c r="B60" s="5" t="s">
        <v>1229</v>
      </c>
      <c r="C60" s="21">
        <v>2</v>
      </c>
      <c r="D60" s="21">
        <v>1</v>
      </c>
      <c r="E60" s="6" t="s">
        <v>1230</v>
      </c>
      <c r="F60" s="7" t="s">
        <v>39</v>
      </c>
      <c r="G60" s="6" t="s">
        <v>1677</v>
      </c>
      <c r="H60" s="6" t="s">
        <v>1753</v>
      </c>
      <c r="I60" s="6" t="s">
        <v>2570</v>
      </c>
      <c r="J60" s="6" t="s">
        <v>1684</v>
      </c>
      <c r="K60" s="6"/>
      <c r="L60" s="12" t="s">
        <v>239</v>
      </c>
      <c r="M60" s="13"/>
      <c r="N60" s="14"/>
      <c r="O60" s="7"/>
      <c r="P60" s="6" t="s">
        <v>1182</v>
      </c>
      <c r="Q60" s="63">
        <f t="shared" si="1"/>
        <v>27</v>
      </c>
      <c r="R60" s="1" t="str">
        <f t="shared" si="7"/>
        <v/>
      </c>
      <c r="S60" s="1" t="str">
        <f t="shared" si="6"/>
        <v xml:space="preserve">    </v>
      </c>
      <c r="T60" s="1" t="str">
        <f t="shared" si="4"/>
        <v xml:space="preserve">    </v>
      </c>
      <c r="Z60" s="1" t="s">
        <v>525</v>
      </c>
      <c r="AA60" s="67">
        <v>36</v>
      </c>
    </row>
    <row r="61" spans="1:27" ht="15" customHeight="1">
      <c r="A61" s="25" t="str">
        <f t="shared" si="0"/>
        <v>027R0202</v>
      </c>
      <c r="B61" s="5" t="s">
        <v>1229</v>
      </c>
      <c r="C61" s="21">
        <v>2</v>
      </c>
      <c r="D61" s="21">
        <v>2</v>
      </c>
      <c r="E61" s="6" t="s">
        <v>1230</v>
      </c>
      <c r="F61" s="7" t="s">
        <v>39</v>
      </c>
      <c r="G61" s="6" t="s">
        <v>1685</v>
      </c>
      <c r="H61" s="6" t="s">
        <v>1754</v>
      </c>
      <c r="I61" s="6" t="s">
        <v>1572</v>
      </c>
      <c r="J61" s="6" t="s">
        <v>1684</v>
      </c>
      <c r="K61" s="6"/>
      <c r="L61" s="12" t="s">
        <v>239</v>
      </c>
      <c r="M61" s="13"/>
      <c r="N61" s="14"/>
      <c r="O61" s="7"/>
      <c r="P61" s="6" t="s">
        <v>1182</v>
      </c>
      <c r="Q61" s="63">
        <f t="shared" si="1"/>
        <v>27</v>
      </c>
      <c r="R61" s="1" t="str">
        <f t="shared" si="7"/>
        <v/>
      </c>
      <c r="S61" s="1" t="str">
        <f t="shared" si="6"/>
        <v xml:space="preserve">    </v>
      </c>
      <c r="T61" s="1" t="str">
        <f t="shared" si="4"/>
        <v xml:space="preserve">    </v>
      </c>
      <c r="V61" s="2"/>
      <c r="Z61" s="1" t="s">
        <v>3934</v>
      </c>
      <c r="AA61" s="67">
        <v>0</v>
      </c>
    </row>
    <row r="62" spans="1:27" ht="15" customHeight="1">
      <c r="A62" s="87" t="str">
        <f t="shared" si="0"/>
        <v>027R0203</v>
      </c>
      <c r="B62" s="5" t="s">
        <v>1229</v>
      </c>
      <c r="C62" s="21">
        <v>2</v>
      </c>
      <c r="D62" s="21">
        <v>3</v>
      </c>
      <c r="E62" s="6" t="s">
        <v>1230</v>
      </c>
      <c r="F62" s="7" t="s">
        <v>39</v>
      </c>
      <c r="G62" s="6" t="s">
        <v>1685</v>
      </c>
      <c r="H62" s="6" t="s">
        <v>1757</v>
      </c>
      <c r="I62" s="6" t="s">
        <v>1678</v>
      </c>
      <c r="J62" s="6" t="s">
        <v>1684</v>
      </c>
      <c r="K62" s="6" t="s">
        <v>895</v>
      </c>
      <c r="L62" s="12" t="s">
        <v>239</v>
      </c>
      <c r="M62" s="13"/>
      <c r="N62" s="14"/>
      <c r="O62" s="7"/>
      <c r="P62" s="6" t="s">
        <v>1182</v>
      </c>
      <c r="Q62" s="63">
        <f t="shared" si="1"/>
        <v>27</v>
      </c>
      <c r="R62" s="1" t="str">
        <f t="shared" si="7"/>
        <v/>
      </c>
      <c r="S62" s="1" t="str">
        <f t="shared" si="6"/>
        <v xml:space="preserve">    </v>
      </c>
      <c r="T62" s="1" t="str">
        <f t="shared" si="4"/>
        <v xml:space="preserve">    </v>
      </c>
      <c r="U62" s="2"/>
      <c r="V62" s="2"/>
      <c r="Z62" s="1" t="s">
        <v>1234</v>
      </c>
      <c r="AA62" s="67"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6"/>
      <c r="J63" s="6"/>
      <c r="K63" s="6"/>
      <c r="L63" s="12"/>
      <c r="M63" s="13"/>
      <c r="N63" s="14"/>
      <c r="O63" s="7"/>
      <c r="P63" s="6"/>
      <c r="Q63" s="63" t="str">
        <f t="shared" si="1"/>
        <v/>
      </c>
      <c r="R63" s="1" t="str">
        <f t="shared" si="7"/>
        <v/>
      </c>
      <c r="S63" s="1" t="str">
        <f t="shared" si="6"/>
        <v xml:space="preserve">    </v>
      </c>
      <c r="T63" s="1" t="str">
        <f t="shared" si="4"/>
        <v xml:space="preserve">    </v>
      </c>
      <c r="U63" s="2"/>
      <c r="V63" s="2"/>
      <c r="Z63" s="1" t="s">
        <v>3935</v>
      </c>
      <c r="AA63" s="67"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7"/>
        <v/>
      </c>
      <c r="S64" s="1" t="str">
        <f t="shared" si="6"/>
        <v xml:space="preserve">    </v>
      </c>
      <c r="T64" s="1" t="str">
        <f t="shared" si="4"/>
        <v xml:space="preserve">    </v>
      </c>
      <c r="U64" s="2"/>
      <c r="V64" s="2"/>
      <c r="Z64" s="1" t="s">
        <v>3936</v>
      </c>
      <c r="AA64" s="67"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8"/>
      <c r="G65" s="6"/>
      <c r="H65" s="6"/>
      <c r="I65" s="6"/>
      <c r="J65" s="6"/>
      <c r="K65" s="6"/>
      <c r="L65" s="5"/>
      <c r="M65" s="9"/>
      <c r="N65" s="10"/>
      <c r="O65" s="7"/>
      <c r="P65" s="6"/>
      <c r="Q65" s="63" t="str">
        <f t="shared" si="1"/>
        <v/>
      </c>
      <c r="R65" s="1" t="str">
        <f t="shared" si="7"/>
        <v/>
      </c>
      <c r="S65" s="1" t="str">
        <f t="shared" si="6"/>
        <v xml:space="preserve">    </v>
      </c>
      <c r="T65" s="1" t="str">
        <f t="shared" si="4"/>
        <v xml:space="preserve">    </v>
      </c>
      <c r="U65" s="2"/>
      <c r="V65" s="2"/>
      <c r="Z65" s="1" t="s">
        <v>3937</v>
      </c>
      <c r="AA65" s="67"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7"/>
        <v/>
      </c>
      <c r="S66" s="1" t="str">
        <f t="shared" si="6"/>
        <v xml:space="preserve">    </v>
      </c>
      <c r="T66" s="1" t="str">
        <f t="shared" si="4"/>
        <v xml:space="preserve">    </v>
      </c>
      <c r="U66" s="2"/>
      <c r="V66" s="2"/>
      <c r="Z66" s="1" t="s">
        <v>3938</v>
      </c>
      <c r="AA66" s="67"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7"/>
        <v/>
      </c>
      <c r="S67" s="1" t="str">
        <f t="shared" si="6"/>
        <v xml:space="preserve">    </v>
      </c>
      <c r="T67" s="1" t="str">
        <f t="shared" si="4"/>
        <v xml:space="preserve">    </v>
      </c>
      <c r="U67" s="2"/>
      <c r="V67" s="2"/>
      <c r="Z67" s="1" t="s">
        <v>882</v>
      </c>
      <c r="AA67" s="67"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7"/>
        <v/>
      </c>
      <c r="S68" s="1" t="str">
        <f t="shared" si="6"/>
        <v xml:space="preserve">    </v>
      </c>
      <c r="T68" s="1" t="str">
        <f t="shared" si="4"/>
        <v xml:space="preserve">    </v>
      </c>
      <c r="U68" s="2"/>
      <c r="V68" s="2"/>
      <c r="Z68" s="1" t="s">
        <v>2031</v>
      </c>
      <c r="AA68" s="67"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7"/>
        <v/>
      </c>
      <c r="S69" s="1" t="str">
        <f t="shared" si="6"/>
        <v xml:space="preserve">    </v>
      </c>
      <c r="T69" s="1" t="str">
        <f t="shared" si="4"/>
        <v xml:space="preserve">    </v>
      </c>
      <c r="U69" s="2"/>
      <c r="V69" s="2"/>
      <c r="Z69" s="1" t="s">
        <v>2071</v>
      </c>
      <c r="AA69" s="67"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7"/>
        <v/>
      </c>
      <c r="S70" s="1" t="str">
        <f t="shared" si="6"/>
        <v xml:space="preserve">    </v>
      </c>
      <c r="T70" s="1" t="str">
        <f t="shared" si="4"/>
        <v xml:space="preserve">    </v>
      </c>
      <c r="U70" s="2"/>
      <c r="V70" s="2"/>
      <c r="Z70" s="1" t="s">
        <v>1167</v>
      </c>
      <c r="AA70" s="67">
        <v>28</v>
      </c>
    </row>
    <row r="71" spans="1:27" ht="15" customHeight="1">
      <c r="A71" s="25" t="str">
        <f t="shared" si="0"/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8">IF(P71="","",VLOOKUP(P71,$Z$7:$AA$68,2,FALSE))</f>
        <v/>
      </c>
      <c r="R71" s="1" t="str">
        <f t="shared" si="7"/>
        <v/>
      </c>
      <c r="S71" s="1" t="str">
        <f t="shared" si="6"/>
        <v xml:space="preserve">    </v>
      </c>
      <c r="T71" s="1" t="str">
        <f t="shared" si="4"/>
        <v xml:space="preserve">    </v>
      </c>
      <c r="U71" s="2"/>
      <c r="V71" s="2"/>
      <c r="Z71" s="1" t="s">
        <v>1546</v>
      </c>
      <c r="AA71" s="67">
        <v>40</v>
      </c>
    </row>
    <row r="72" spans="1:27" ht="15" customHeight="1">
      <c r="A72" s="25" t="str">
        <f t="shared" si="0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8"/>
        <v/>
      </c>
      <c r="R72" s="1" t="str">
        <f t="shared" si="7"/>
        <v/>
      </c>
      <c r="S72" s="1" t="str">
        <f t="shared" si="6"/>
        <v xml:space="preserve">    </v>
      </c>
      <c r="T72" s="1" t="str">
        <f t="shared" ref="T72:T297" si="9">S72</f>
        <v xml:space="preserve">    </v>
      </c>
      <c r="V72" s="2"/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8"/>
        <v/>
      </c>
      <c r="R73" s="1" t="str">
        <f t="shared" si="7"/>
        <v/>
      </c>
      <c r="S73" s="1" t="str">
        <f t="shared" si="6"/>
        <v xml:space="preserve">    </v>
      </c>
      <c r="T73" s="1" t="str">
        <f t="shared" si="9"/>
        <v xml:space="preserve">    </v>
      </c>
      <c r="V73" s="2"/>
    </row>
    <row r="74" spans="1:27" ht="15" customHeight="1">
      <c r="A74" s="25" t="str">
        <f t="shared" si="0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8"/>
        <v/>
      </c>
      <c r="R74" s="1" t="str">
        <f t="shared" si="7"/>
        <v/>
      </c>
      <c r="S74" s="1" t="str">
        <f t="shared" si="6"/>
        <v xml:space="preserve">    </v>
      </c>
      <c r="T74" s="1" t="str">
        <f t="shared" si="9"/>
        <v xml:space="preserve">    </v>
      </c>
      <c r="V74" s="2"/>
    </row>
    <row r="75" spans="1:27" ht="15" customHeight="1">
      <c r="A75" s="25" t="str">
        <f t="shared" ref="A75:A138" si="10">IF(OR(B75="",C75="",D75=""),"",TEXT(Q75,"000")&amp;B75&amp;TEXT(C75,"00")&amp;TEXT(D75,"00"))</f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8"/>
        <v/>
      </c>
      <c r="R75" s="1" t="str">
        <f t="shared" si="7"/>
        <v/>
      </c>
      <c r="S75" s="1" t="str">
        <f t="shared" si="6"/>
        <v xml:space="preserve">    </v>
      </c>
      <c r="T75" s="1" t="str">
        <f t="shared" si="9"/>
        <v xml:space="preserve">    </v>
      </c>
      <c r="V75" s="2"/>
    </row>
    <row r="76" spans="1:27" ht="15" customHeight="1">
      <c r="A76" s="25" t="str">
        <f t="shared" si="10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8"/>
        <v/>
      </c>
      <c r="R76" s="1" t="str">
        <f t="shared" si="7"/>
        <v/>
      </c>
      <c r="S76" s="1" t="str">
        <f t="shared" si="6"/>
        <v xml:space="preserve">    </v>
      </c>
      <c r="T76" s="1" t="str">
        <f t="shared" si="9"/>
        <v xml:space="preserve">    </v>
      </c>
      <c r="V76" s="2"/>
    </row>
    <row r="77" spans="1:27" ht="15" customHeight="1">
      <c r="A77" s="25" t="str">
        <f t="shared" si="10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8"/>
        <v/>
      </c>
      <c r="R77" s="1" t="str">
        <f t="shared" si="7"/>
        <v/>
      </c>
      <c r="S77" s="1" t="str">
        <f t="shared" si="6"/>
        <v xml:space="preserve">    </v>
      </c>
      <c r="T77" s="1" t="str">
        <f t="shared" si="9"/>
        <v xml:space="preserve">    </v>
      </c>
      <c r="V77" s="2"/>
    </row>
    <row r="78" spans="1:27" ht="15" customHeight="1">
      <c r="A78" s="25" t="str">
        <f t="shared" si="10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8"/>
        <v/>
      </c>
      <c r="R78" s="1" t="str">
        <f t="shared" si="7"/>
        <v/>
      </c>
      <c r="S78" s="1" t="str">
        <f t="shared" si="6"/>
        <v xml:space="preserve">    </v>
      </c>
      <c r="T78" s="1" t="str">
        <f t="shared" si="9"/>
        <v xml:space="preserve">    </v>
      </c>
    </row>
    <row r="79" spans="1:27" ht="15" customHeight="1">
      <c r="A79" s="25" t="str">
        <f t="shared" si="10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8"/>
        <v/>
      </c>
      <c r="R79" s="1" t="str">
        <f t="shared" si="7"/>
        <v/>
      </c>
      <c r="S79" s="1" t="str">
        <f t="shared" si="6"/>
        <v xml:space="preserve">    </v>
      </c>
      <c r="T79" s="1" t="str">
        <f t="shared" si="9"/>
        <v xml:space="preserve">    </v>
      </c>
    </row>
    <row r="80" spans="1:27" ht="15" customHeight="1">
      <c r="A80" s="25" t="str">
        <f t="shared" si="10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8"/>
        <v/>
      </c>
      <c r="R80" s="1" t="str">
        <f t="shared" si="7"/>
        <v/>
      </c>
      <c r="S80" s="1" t="str">
        <f t="shared" si="6"/>
        <v xml:space="preserve">    </v>
      </c>
      <c r="T80" s="1" t="str">
        <f t="shared" si="9"/>
        <v xml:space="preserve">    </v>
      </c>
    </row>
    <row r="81" spans="1:20" ht="15" customHeight="1">
      <c r="A81" s="25" t="str">
        <f t="shared" si="10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8"/>
        <v/>
      </c>
      <c r="R81" s="1" t="str">
        <f t="shared" si="7"/>
        <v/>
      </c>
      <c r="S81" s="1" t="str">
        <f t="shared" si="6"/>
        <v xml:space="preserve">    </v>
      </c>
      <c r="T81" s="1" t="str">
        <f t="shared" si="9"/>
        <v xml:space="preserve">    </v>
      </c>
    </row>
    <row r="82" spans="1:20" ht="15" customHeight="1">
      <c r="A82" s="25" t="str">
        <f t="shared" si="10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8"/>
        <v/>
      </c>
      <c r="R82" s="1" t="str">
        <f t="shared" si="7"/>
        <v/>
      </c>
      <c r="S82" s="1" t="str">
        <f t="shared" si="6"/>
        <v xml:space="preserve">    </v>
      </c>
      <c r="T82" s="1" t="str">
        <f t="shared" si="9"/>
        <v xml:space="preserve">    </v>
      </c>
    </row>
    <row r="83" spans="1:20" ht="15" customHeight="1">
      <c r="A83" s="25" t="str">
        <f t="shared" si="10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8"/>
        <v/>
      </c>
      <c r="R83" s="1" t="str">
        <f t="shared" si="7"/>
        <v/>
      </c>
      <c r="S83" s="1" t="str">
        <f t="shared" si="6"/>
        <v xml:space="preserve">    </v>
      </c>
      <c r="T83" s="1" t="str">
        <f t="shared" si="9"/>
        <v xml:space="preserve">    </v>
      </c>
    </row>
    <row r="84" spans="1:20" ht="15" customHeight="1">
      <c r="A84" s="25" t="str">
        <f t="shared" si="10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8"/>
        <v/>
      </c>
      <c r="R84" s="1" t="str">
        <f t="shared" si="7"/>
        <v/>
      </c>
      <c r="S84" s="1" t="str">
        <f t="shared" si="6"/>
        <v xml:space="preserve">    </v>
      </c>
      <c r="T84" s="1" t="str">
        <f t="shared" si="9"/>
        <v xml:space="preserve">    </v>
      </c>
    </row>
    <row r="85" spans="1:20" ht="15" customHeight="1">
      <c r="A85" s="25" t="str">
        <f t="shared" si="10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8"/>
        <v/>
      </c>
      <c r="R85" s="1" t="str">
        <f t="shared" si="7"/>
        <v/>
      </c>
      <c r="S85" s="1" t="str">
        <f t="shared" si="6"/>
        <v xml:space="preserve">    </v>
      </c>
      <c r="T85" s="1" t="str">
        <f t="shared" si="9"/>
        <v xml:space="preserve">    </v>
      </c>
    </row>
    <row r="86" spans="1:20" ht="15" customHeight="1">
      <c r="A86" s="25" t="str">
        <f t="shared" si="10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8"/>
        <v/>
      </c>
      <c r="R86" s="1" t="str">
        <f t="shared" si="7"/>
        <v/>
      </c>
      <c r="S86" s="1" t="str">
        <f t="shared" si="6"/>
        <v xml:space="preserve">    </v>
      </c>
      <c r="T86" s="1" t="str">
        <f t="shared" si="9"/>
        <v xml:space="preserve">    </v>
      </c>
    </row>
    <row r="87" spans="1:20" ht="15" customHeight="1">
      <c r="A87" s="25" t="str">
        <f t="shared" si="10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8"/>
        <v/>
      </c>
      <c r="R87" s="1" t="str">
        <f t="shared" si="7"/>
        <v/>
      </c>
      <c r="S87" s="1" t="str">
        <f t="shared" si="6"/>
        <v xml:space="preserve">    </v>
      </c>
      <c r="T87" s="1" t="str">
        <f t="shared" si="9"/>
        <v xml:space="preserve">    </v>
      </c>
    </row>
    <row r="88" spans="1:20" ht="15" customHeight="1">
      <c r="A88" s="25" t="str">
        <f t="shared" si="10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8"/>
        <v/>
      </c>
      <c r="R88" s="1" t="str">
        <f t="shared" si="7"/>
        <v/>
      </c>
      <c r="S88" s="1" t="str">
        <f t="shared" si="6"/>
        <v xml:space="preserve">    </v>
      </c>
      <c r="T88" s="1" t="str">
        <f t="shared" si="9"/>
        <v xml:space="preserve">    </v>
      </c>
    </row>
    <row r="89" spans="1:20" ht="15" customHeight="1">
      <c r="A89" s="25" t="str">
        <f t="shared" si="10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8"/>
        <v/>
      </c>
      <c r="R89" s="1" t="str">
        <f t="shared" si="7"/>
        <v/>
      </c>
      <c r="S89" s="1" t="str">
        <f t="shared" si="6"/>
        <v xml:space="preserve">    </v>
      </c>
      <c r="T89" s="1" t="str">
        <f t="shared" si="9"/>
        <v xml:space="preserve">    </v>
      </c>
    </row>
    <row r="90" spans="1:20" ht="15" customHeight="1">
      <c r="A90" s="25" t="str">
        <f t="shared" si="10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8"/>
        <v/>
      </c>
      <c r="R90" s="1" t="str">
        <f t="shared" si="7"/>
        <v/>
      </c>
      <c r="S90" s="1" t="str">
        <f t="shared" si="6"/>
        <v xml:space="preserve">    </v>
      </c>
      <c r="T90" s="1" t="str">
        <f t="shared" si="9"/>
        <v xml:space="preserve">    </v>
      </c>
    </row>
    <row r="91" spans="1:20" ht="15" customHeight="1">
      <c r="A91" s="25" t="str">
        <f t="shared" si="10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8"/>
        <v/>
      </c>
      <c r="R91" s="1" t="str">
        <f t="shared" si="7"/>
        <v/>
      </c>
      <c r="S91" s="1" t="str">
        <f t="shared" si="6"/>
        <v xml:space="preserve">    </v>
      </c>
      <c r="T91" s="1" t="str">
        <f t="shared" si="9"/>
        <v xml:space="preserve">    </v>
      </c>
    </row>
    <row r="92" spans="1:20" ht="15" customHeight="1">
      <c r="A92" s="25" t="str">
        <f t="shared" si="10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8"/>
        <v/>
      </c>
      <c r="R92" s="1" t="str">
        <f t="shared" si="7"/>
        <v/>
      </c>
      <c r="S92" s="1" t="str">
        <f t="shared" si="6"/>
        <v xml:space="preserve">    </v>
      </c>
      <c r="T92" s="1" t="str">
        <f t="shared" si="9"/>
        <v xml:space="preserve">    </v>
      </c>
    </row>
    <row r="93" spans="1:20" ht="15" customHeight="1">
      <c r="A93" s="25" t="str">
        <f t="shared" si="10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8"/>
        <v/>
      </c>
      <c r="R93" s="1" t="str">
        <f t="shared" si="7"/>
        <v/>
      </c>
      <c r="S93" s="1" t="str">
        <f t="shared" si="6"/>
        <v xml:space="preserve">    </v>
      </c>
      <c r="T93" s="1" t="str">
        <f t="shared" si="9"/>
        <v xml:space="preserve">    </v>
      </c>
    </row>
    <row r="94" spans="1:20" ht="15" customHeight="1">
      <c r="A94" s="25" t="str">
        <f t="shared" si="10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8"/>
        <v/>
      </c>
      <c r="R94" s="1" t="str">
        <f t="shared" si="7"/>
        <v/>
      </c>
      <c r="S94" s="1" t="str">
        <f t="shared" si="6"/>
        <v xml:space="preserve">    </v>
      </c>
      <c r="T94" s="1" t="str">
        <f t="shared" si="9"/>
        <v xml:space="preserve">    </v>
      </c>
    </row>
    <row r="95" spans="1:20" ht="15" customHeight="1">
      <c r="A95" s="25" t="str">
        <f t="shared" si="10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8"/>
        <v/>
      </c>
      <c r="R95" s="1" t="str">
        <f t="shared" si="7"/>
        <v/>
      </c>
      <c r="S95" s="1" t="str">
        <f t="shared" si="6"/>
        <v xml:space="preserve">    </v>
      </c>
      <c r="T95" s="1" t="str">
        <f t="shared" si="9"/>
        <v xml:space="preserve">    </v>
      </c>
    </row>
    <row r="96" spans="1:20" ht="15" customHeight="1">
      <c r="A96" s="25" t="str">
        <f t="shared" si="10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8"/>
        <v/>
      </c>
      <c r="R96" s="1" t="str">
        <f t="shared" si="7"/>
        <v/>
      </c>
      <c r="S96" s="1" t="str">
        <f t="shared" si="6"/>
        <v xml:space="preserve">    </v>
      </c>
      <c r="T96" s="1" t="str">
        <f t="shared" si="9"/>
        <v xml:space="preserve">    </v>
      </c>
    </row>
    <row r="97" spans="1:20" ht="15" customHeight="1">
      <c r="A97" s="25" t="str">
        <f t="shared" si="10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8"/>
        <v/>
      </c>
      <c r="R97" s="1" t="str">
        <f t="shared" si="7"/>
        <v/>
      </c>
      <c r="S97" s="1" t="str">
        <f t="shared" si="6"/>
        <v xml:space="preserve">    </v>
      </c>
      <c r="T97" s="1" t="str">
        <f t="shared" si="9"/>
        <v xml:space="preserve">    </v>
      </c>
    </row>
    <row r="98" spans="1:20" ht="15" customHeight="1">
      <c r="A98" s="25" t="str">
        <f t="shared" si="10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8"/>
        <v/>
      </c>
      <c r="R98" s="1" t="str">
        <f t="shared" si="7"/>
        <v/>
      </c>
      <c r="S98" s="1" t="str">
        <f t="shared" si="6"/>
        <v xml:space="preserve">    </v>
      </c>
      <c r="T98" s="1" t="str">
        <f t="shared" si="9"/>
        <v xml:space="preserve">    </v>
      </c>
    </row>
    <row r="99" spans="1:20" ht="15" customHeight="1">
      <c r="A99" s="25" t="str">
        <f t="shared" si="10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8"/>
        <v/>
      </c>
      <c r="R99" s="1" t="str">
        <f t="shared" si="7"/>
        <v/>
      </c>
      <c r="S99" s="1" t="str">
        <f t="shared" si="6"/>
        <v xml:space="preserve">    </v>
      </c>
      <c r="T99" s="1" t="str">
        <f t="shared" si="9"/>
        <v xml:space="preserve">    </v>
      </c>
    </row>
    <row r="100" spans="1:20" ht="15" customHeight="1">
      <c r="A100" s="25" t="str">
        <f t="shared" si="10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8"/>
        <v/>
      </c>
      <c r="R100" s="1" t="str">
        <f t="shared" si="7"/>
        <v/>
      </c>
      <c r="S100" s="1" t="str">
        <f t="shared" si="6"/>
        <v xml:space="preserve">    </v>
      </c>
      <c r="T100" s="1" t="str">
        <f t="shared" si="9"/>
        <v xml:space="preserve">    </v>
      </c>
    </row>
    <row r="101" spans="1:20" ht="15" customHeight="1">
      <c r="A101" s="25" t="str">
        <f t="shared" si="10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8"/>
        <v/>
      </c>
      <c r="R101" s="1" t="str">
        <f t="shared" si="7"/>
        <v/>
      </c>
      <c r="S101" s="1" t="str">
        <f t="shared" si="6"/>
        <v xml:space="preserve">    </v>
      </c>
      <c r="T101" s="1" t="str">
        <f t="shared" si="9"/>
        <v xml:space="preserve">    </v>
      </c>
    </row>
    <row r="102" spans="1:20" ht="15" customHeight="1">
      <c r="A102" s="25" t="str">
        <f t="shared" si="10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8"/>
        <v/>
      </c>
      <c r="R102" s="1" t="str">
        <f t="shared" si="7"/>
        <v/>
      </c>
      <c r="S102" s="1" t="str">
        <f t="shared" si="6"/>
        <v xml:space="preserve">    </v>
      </c>
      <c r="T102" s="1" t="str">
        <f t="shared" si="9"/>
        <v xml:space="preserve">    </v>
      </c>
    </row>
    <row r="103" spans="1:20" ht="15" customHeight="1">
      <c r="A103" s="25" t="str">
        <f t="shared" si="10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8"/>
        <v/>
      </c>
      <c r="R103" s="1" t="str">
        <f t="shared" si="7"/>
        <v/>
      </c>
      <c r="S103" s="1" t="str">
        <f t="shared" si="6"/>
        <v xml:space="preserve">    </v>
      </c>
      <c r="T103" s="1" t="str">
        <f t="shared" si="9"/>
        <v xml:space="preserve">    </v>
      </c>
    </row>
    <row r="104" spans="1:20" ht="15" customHeight="1">
      <c r="A104" s="25" t="str">
        <f t="shared" si="10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8"/>
        <v/>
      </c>
      <c r="R104" s="1" t="str">
        <f t="shared" si="7"/>
        <v/>
      </c>
      <c r="S104" s="1" t="str">
        <f t="shared" si="6"/>
        <v xml:space="preserve">    </v>
      </c>
      <c r="T104" s="1" t="str">
        <f t="shared" si="9"/>
        <v xml:space="preserve">    </v>
      </c>
    </row>
    <row r="105" spans="1:20" ht="15" customHeight="1">
      <c r="A105" s="25" t="str">
        <f t="shared" si="10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8"/>
        <v/>
      </c>
      <c r="R105" s="1" t="str">
        <f t="shared" si="7"/>
        <v/>
      </c>
      <c r="S105" s="1" t="str">
        <f t="shared" si="6"/>
        <v xml:space="preserve">    </v>
      </c>
      <c r="T105" s="1" t="str">
        <f t="shared" si="9"/>
        <v xml:space="preserve">    </v>
      </c>
    </row>
    <row r="106" spans="1:20" ht="15" customHeight="1">
      <c r="A106" s="25" t="str">
        <f t="shared" si="10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8"/>
        <v/>
      </c>
      <c r="R106" s="1" t="str">
        <f t="shared" si="7"/>
        <v/>
      </c>
      <c r="S106" s="1" t="str">
        <f t="shared" si="6"/>
        <v xml:space="preserve">    </v>
      </c>
      <c r="T106" s="1" t="str">
        <f t="shared" si="9"/>
        <v xml:space="preserve">    </v>
      </c>
    </row>
    <row r="107" spans="1:20" ht="15" customHeight="1">
      <c r="A107" s="25" t="str">
        <f t="shared" si="10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8"/>
        <v/>
      </c>
      <c r="R107" s="1" t="str">
        <f t="shared" si="7"/>
        <v/>
      </c>
      <c r="S107" s="1" t="str">
        <f t="shared" si="6"/>
        <v xml:space="preserve">    </v>
      </c>
      <c r="T107" s="1" t="str">
        <f t="shared" si="9"/>
        <v xml:space="preserve">    </v>
      </c>
    </row>
    <row r="108" spans="1:20" ht="15" customHeight="1">
      <c r="A108" s="25" t="str">
        <f t="shared" si="10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8"/>
        <v/>
      </c>
      <c r="R108" s="1" t="str">
        <f t="shared" si="7"/>
        <v/>
      </c>
      <c r="S108" s="1" t="str">
        <f t="shared" si="6"/>
        <v xml:space="preserve">    </v>
      </c>
      <c r="T108" s="1" t="str">
        <f t="shared" si="9"/>
        <v xml:space="preserve">    </v>
      </c>
    </row>
    <row r="109" spans="1:20" ht="15" customHeight="1">
      <c r="A109" s="25" t="str">
        <f t="shared" si="10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8"/>
        <v/>
      </c>
      <c r="R109" s="1" t="str">
        <f t="shared" si="7"/>
        <v/>
      </c>
      <c r="S109" s="1" t="str">
        <f t="shared" ref="S109:S334" si="11">""&amp;L112&amp;"  "&amp;M112&amp;"  "&amp;N112&amp;""</f>
        <v xml:space="preserve">    </v>
      </c>
      <c r="T109" s="1" t="str">
        <f t="shared" si="9"/>
        <v xml:space="preserve">    </v>
      </c>
    </row>
    <row r="110" spans="1:20" ht="15" customHeight="1">
      <c r="A110" s="25" t="str">
        <f t="shared" si="10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8"/>
        <v/>
      </c>
      <c r="R110" s="1" t="str">
        <f t="shared" si="7"/>
        <v/>
      </c>
      <c r="S110" s="1" t="str">
        <f t="shared" si="11"/>
        <v xml:space="preserve">    </v>
      </c>
      <c r="T110" s="1" t="str">
        <f t="shared" si="9"/>
        <v xml:space="preserve">    </v>
      </c>
    </row>
    <row r="111" spans="1:20" ht="15" customHeight="1">
      <c r="A111" s="25" t="str">
        <f t="shared" si="10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8"/>
        <v/>
      </c>
      <c r="R111" s="1" t="str">
        <f t="shared" si="7"/>
        <v/>
      </c>
      <c r="S111" s="1" t="str">
        <f t="shared" si="11"/>
        <v xml:space="preserve">    </v>
      </c>
      <c r="T111" s="1" t="str">
        <f t="shared" si="9"/>
        <v xml:space="preserve">    </v>
      </c>
    </row>
    <row r="112" spans="1:20" ht="15" customHeight="1">
      <c r="A112" s="25" t="str">
        <f t="shared" si="10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8"/>
        <v/>
      </c>
      <c r="R112" s="1" t="str">
        <f t="shared" si="7"/>
        <v/>
      </c>
      <c r="S112" s="1" t="str">
        <f t="shared" si="11"/>
        <v xml:space="preserve">    </v>
      </c>
      <c r="T112" s="1" t="str">
        <f t="shared" si="9"/>
        <v xml:space="preserve">    </v>
      </c>
    </row>
    <row r="113" spans="1:20" ht="15" customHeight="1">
      <c r="A113" s="25" t="str">
        <f t="shared" si="10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8"/>
        <v/>
      </c>
      <c r="R113" s="1" t="str">
        <f t="shared" si="7"/>
        <v/>
      </c>
      <c r="S113" s="1" t="str">
        <f t="shared" si="11"/>
        <v xml:space="preserve">    </v>
      </c>
      <c r="T113" s="1" t="str">
        <f t="shared" si="9"/>
        <v xml:space="preserve">    </v>
      </c>
    </row>
    <row r="114" spans="1:20" ht="15" customHeight="1">
      <c r="A114" s="25" t="str">
        <f t="shared" si="10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8"/>
        <v/>
      </c>
      <c r="R114" s="1" t="str">
        <f t="shared" si="7"/>
        <v/>
      </c>
      <c r="S114" s="1" t="str">
        <f t="shared" si="11"/>
        <v xml:space="preserve">    </v>
      </c>
      <c r="T114" s="1" t="str">
        <f t="shared" si="9"/>
        <v xml:space="preserve">    </v>
      </c>
    </row>
    <row r="115" spans="1:20" ht="15" customHeight="1">
      <c r="A115" s="25" t="str">
        <f t="shared" si="10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8"/>
        <v/>
      </c>
      <c r="R115" s="1" t="str">
        <f t="shared" si="7"/>
        <v/>
      </c>
      <c r="S115" s="1" t="str">
        <f t="shared" si="11"/>
        <v xml:space="preserve">    </v>
      </c>
      <c r="T115" s="1" t="str">
        <f t="shared" si="9"/>
        <v xml:space="preserve">    </v>
      </c>
    </row>
    <row r="116" spans="1:20" ht="15" customHeight="1">
      <c r="A116" s="25" t="str">
        <f t="shared" si="10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8"/>
        <v/>
      </c>
      <c r="R116" s="1" t="str">
        <f t="shared" si="7"/>
        <v/>
      </c>
      <c r="S116" s="1" t="str">
        <f t="shared" si="11"/>
        <v xml:space="preserve">    </v>
      </c>
      <c r="T116" s="1" t="str">
        <f t="shared" si="9"/>
        <v xml:space="preserve">    </v>
      </c>
    </row>
    <row r="117" spans="1:20" ht="15" customHeight="1">
      <c r="A117" s="25" t="str">
        <f t="shared" si="10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8"/>
        <v/>
      </c>
      <c r="R117" s="1" t="str">
        <f t="shared" si="7"/>
        <v/>
      </c>
      <c r="S117" s="1" t="str">
        <f t="shared" si="11"/>
        <v xml:space="preserve">    </v>
      </c>
      <c r="T117" s="1" t="str">
        <f t="shared" si="9"/>
        <v xml:space="preserve">    </v>
      </c>
    </row>
    <row r="118" spans="1:20" ht="15" customHeight="1">
      <c r="A118" s="25" t="str">
        <f t="shared" si="10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8"/>
        <v/>
      </c>
      <c r="R118" s="1" t="str">
        <f t="shared" si="7"/>
        <v/>
      </c>
      <c r="S118" s="1" t="str">
        <f t="shared" si="11"/>
        <v xml:space="preserve">    </v>
      </c>
      <c r="T118" s="1" t="str">
        <f t="shared" si="9"/>
        <v xml:space="preserve">    </v>
      </c>
    </row>
    <row r="119" spans="1:20" ht="15" customHeight="1">
      <c r="A119" s="25" t="str">
        <f t="shared" si="10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8"/>
        <v/>
      </c>
      <c r="R119" s="1" t="str">
        <f t="shared" si="7"/>
        <v/>
      </c>
      <c r="S119" s="1" t="str">
        <f t="shared" si="11"/>
        <v xml:space="preserve">    </v>
      </c>
      <c r="T119" s="1" t="str">
        <f t="shared" si="9"/>
        <v xml:space="preserve">    </v>
      </c>
    </row>
    <row r="120" spans="1:20" ht="15" customHeight="1">
      <c r="A120" s="25" t="str">
        <f t="shared" si="10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8"/>
        <v/>
      </c>
      <c r="R120" s="1" t="str">
        <f t="shared" si="7"/>
        <v/>
      </c>
      <c r="S120" s="1" t="str">
        <f t="shared" si="11"/>
        <v xml:space="preserve">    </v>
      </c>
      <c r="T120" s="1" t="str">
        <f t="shared" si="9"/>
        <v xml:space="preserve">    </v>
      </c>
    </row>
    <row r="121" spans="1:20" ht="15" customHeight="1">
      <c r="A121" s="25" t="str">
        <f t="shared" si="10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8"/>
        <v/>
      </c>
      <c r="R121" s="1" t="str">
        <f t="shared" ref="R121:R344" si="12">A124</f>
        <v/>
      </c>
      <c r="S121" s="1" t="str">
        <f t="shared" si="11"/>
        <v xml:space="preserve">    </v>
      </c>
      <c r="T121" s="1" t="str">
        <f t="shared" si="9"/>
        <v xml:space="preserve">    </v>
      </c>
    </row>
    <row r="122" spans="1:20" ht="15" customHeight="1">
      <c r="A122" s="25" t="str">
        <f t="shared" si="10"/>
        <v/>
      </c>
      <c r="B122" s="5"/>
      <c r="C122" s="21"/>
      <c r="D122" s="21"/>
      <c r="E122" s="6"/>
      <c r="F122" s="7"/>
      <c r="G122" s="6"/>
      <c r="H122" s="6"/>
      <c r="I122" s="11"/>
      <c r="J122" s="11"/>
      <c r="K122" s="11"/>
      <c r="L122" s="12"/>
      <c r="M122" s="13"/>
      <c r="N122" s="14"/>
      <c r="O122" s="7"/>
      <c r="P122" s="11"/>
      <c r="Q122" s="63" t="str">
        <f t="shared" si="8"/>
        <v/>
      </c>
      <c r="R122" s="1" t="str">
        <f t="shared" si="12"/>
        <v/>
      </c>
      <c r="S122" s="1" t="str">
        <f t="shared" si="11"/>
        <v xml:space="preserve">    </v>
      </c>
      <c r="T122" s="1" t="str">
        <f t="shared" si="9"/>
        <v xml:space="preserve">    </v>
      </c>
    </row>
    <row r="123" spans="1:20" ht="15" customHeight="1">
      <c r="A123" s="25" t="str">
        <f t="shared" si="10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8"/>
        <v/>
      </c>
      <c r="R123" s="1" t="str">
        <f t="shared" si="12"/>
        <v/>
      </c>
      <c r="S123" s="1" t="str">
        <f t="shared" si="11"/>
        <v xml:space="preserve">    </v>
      </c>
      <c r="T123" s="1" t="str">
        <f t="shared" si="9"/>
        <v xml:space="preserve">    </v>
      </c>
    </row>
    <row r="124" spans="1:20" ht="15" customHeight="1">
      <c r="A124" s="25" t="str">
        <f t="shared" si="10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8"/>
        <v/>
      </c>
      <c r="R124" s="1" t="str">
        <f t="shared" si="12"/>
        <v/>
      </c>
      <c r="S124" s="1" t="str">
        <f t="shared" si="11"/>
        <v xml:space="preserve">    </v>
      </c>
      <c r="T124" s="1" t="str">
        <f t="shared" si="9"/>
        <v xml:space="preserve">    </v>
      </c>
    </row>
    <row r="125" spans="1:20" ht="15" customHeight="1">
      <c r="A125" s="25" t="str">
        <f t="shared" si="10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8"/>
        <v/>
      </c>
      <c r="R125" s="1" t="str">
        <f t="shared" si="12"/>
        <v/>
      </c>
      <c r="S125" s="1" t="str">
        <f t="shared" si="11"/>
        <v xml:space="preserve">    </v>
      </c>
      <c r="T125" s="1" t="str">
        <f t="shared" si="9"/>
        <v xml:space="preserve">    </v>
      </c>
    </row>
    <row r="126" spans="1:20" ht="15" customHeight="1">
      <c r="A126" s="25" t="str">
        <f t="shared" si="10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8"/>
        <v/>
      </c>
      <c r="R126" s="1" t="str">
        <f t="shared" si="12"/>
        <v/>
      </c>
      <c r="S126" s="1" t="str">
        <f t="shared" si="11"/>
        <v xml:space="preserve">    </v>
      </c>
      <c r="T126" s="1" t="str">
        <f t="shared" si="9"/>
        <v xml:space="preserve">    </v>
      </c>
    </row>
    <row r="127" spans="1:20" ht="15" customHeight="1">
      <c r="A127" s="25" t="str">
        <f t="shared" si="10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8"/>
        <v/>
      </c>
      <c r="R127" s="1" t="str">
        <f t="shared" si="12"/>
        <v/>
      </c>
      <c r="S127" s="1" t="str">
        <f t="shared" si="11"/>
        <v xml:space="preserve">    </v>
      </c>
      <c r="T127" s="1" t="str">
        <f t="shared" si="9"/>
        <v xml:space="preserve">    </v>
      </c>
    </row>
    <row r="128" spans="1:20" ht="15" customHeight="1">
      <c r="A128" s="25" t="str">
        <f t="shared" si="10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8"/>
        <v/>
      </c>
      <c r="R128" s="1" t="str">
        <f t="shared" si="12"/>
        <v/>
      </c>
      <c r="S128" s="1" t="str">
        <f t="shared" si="11"/>
        <v xml:space="preserve">    </v>
      </c>
      <c r="T128" s="1" t="str">
        <f t="shared" si="9"/>
        <v xml:space="preserve">    </v>
      </c>
    </row>
    <row r="129" spans="1:20" ht="15" customHeight="1">
      <c r="A129" s="25" t="str">
        <f t="shared" si="10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8"/>
        <v/>
      </c>
      <c r="R129" s="1" t="str">
        <f t="shared" si="12"/>
        <v/>
      </c>
      <c r="S129" s="1" t="str">
        <f t="shared" si="11"/>
        <v xml:space="preserve">    </v>
      </c>
      <c r="T129" s="1" t="str">
        <f t="shared" si="9"/>
        <v xml:space="preserve">    </v>
      </c>
    </row>
    <row r="130" spans="1:20" ht="15" customHeight="1">
      <c r="A130" s="25" t="str">
        <f t="shared" si="10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8"/>
        <v/>
      </c>
      <c r="R130" s="1" t="str">
        <f t="shared" si="12"/>
        <v/>
      </c>
      <c r="S130" s="1" t="str">
        <f t="shared" si="11"/>
        <v xml:space="preserve">    </v>
      </c>
      <c r="T130" s="1" t="str">
        <f t="shared" si="9"/>
        <v xml:space="preserve">    </v>
      </c>
    </row>
    <row r="131" spans="1:20" ht="15" customHeight="1">
      <c r="A131" s="25" t="str">
        <f t="shared" si="10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8"/>
        <v/>
      </c>
      <c r="R131" s="1" t="str">
        <f t="shared" si="12"/>
        <v/>
      </c>
      <c r="S131" s="1" t="str">
        <f t="shared" si="11"/>
        <v xml:space="preserve">    </v>
      </c>
      <c r="T131" s="1" t="str">
        <f t="shared" si="9"/>
        <v xml:space="preserve">    </v>
      </c>
    </row>
    <row r="132" spans="1:20" ht="15" customHeight="1">
      <c r="A132" s="25" t="str">
        <f t="shared" si="10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8"/>
        <v/>
      </c>
      <c r="R132" s="1" t="str">
        <f t="shared" si="12"/>
        <v/>
      </c>
      <c r="S132" s="1" t="str">
        <f t="shared" si="11"/>
        <v xml:space="preserve">    </v>
      </c>
      <c r="T132" s="1" t="str">
        <f t="shared" si="9"/>
        <v xml:space="preserve">    </v>
      </c>
    </row>
    <row r="133" spans="1:20" ht="15" customHeight="1">
      <c r="A133" s="25" t="str">
        <f t="shared" si="10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8"/>
        <v/>
      </c>
      <c r="R133" s="1" t="str">
        <f t="shared" si="12"/>
        <v/>
      </c>
      <c r="S133" s="1" t="str">
        <f t="shared" si="11"/>
        <v xml:space="preserve">    </v>
      </c>
      <c r="T133" s="1" t="str">
        <f t="shared" si="9"/>
        <v xml:space="preserve">    </v>
      </c>
    </row>
    <row r="134" spans="1:20" ht="15" customHeight="1">
      <c r="A134" s="25" t="str">
        <f t="shared" si="10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8"/>
        <v/>
      </c>
      <c r="R134" s="1" t="str">
        <f t="shared" si="12"/>
        <v/>
      </c>
      <c r="S134" s="1" t="str">
        <f t="shared" si="11"/>
        <v xml:space="preserve">    </v>
      </c>
      <c r="T134" s="1" t="str">
        <f t="shared" si="9"/>
        <v xml:space="preserve">    </v>
      </c>
    </row>
    <row r="135" spans="1:20" ht="15" customHeight="1">
      <c r="A135" s="25" t="str">
        <f t="shared" si="10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3">IF(P135="","",VLOOKUP(P135,$Z$7:$AA$68,2,FALSE))</f>
        <v/>
      </c>
      <c r="R135" s="1" t="str">
        <f t="shared" si="12"/>
        <v/>
      </c>
      <c r="S135" s="1" t="str">
        <f t="shared" si="11"/>
        <v xml:space="preserve">    </v>
      </c>
      <c r="T135" s="1" t="str">
        <f t="shared" si="9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3"/>
        <v/>
      </c>
      <c r="R136" s="1" t="str">
        <f t="shared" si="12"/>
        <v/>
      </c>
      <c r="S136" s="1" t="str">
        <f t="shared" si="11"/>
        <v xml:space="preserve">    </v>
      </c>
      <c r="T136" s="1" t="str">
        <f t="shared" si="9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3"/>
        <v/>
      </c>
      <c r="R137" s="1" t="str">
        <f t="shared" si="12"/>
        <v/>
      </c>
      <c r="S137" s="1" t="str">
        <f t="shared" si="11"/>
        <v xml:space="preserve">    </v>
      </c>
      <c r="T137" s="1" t="str">
        <f t="shared" si="9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3"/>
        <v/>
      </c>
      <c r="R138" s="1" t="str">
        <f t="shared" si="12"/>
        <v/>
      </c>
      <c r="S138" s="1" t="str">
        <f t="shared" si="11"/>
        <v xml:space="preserve">    </v>
      </c>
      <c r="T138" s="1" t="str">
        <f t="shared" si="9"/>
        <v xml:space="preserve">    </v>
      </c>
    </row>
    <row r="139" spans="1:20" ht="15" customHeight="1">
      <c r="A139" s="25" t="str">
        <f t="shared" ref="A139:A364" si="14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3"/>
        <v/>
      </c>
      <c r="R139" s="1" t="str">
        <f t="shared" si="12"/>
        <v/>
      </c>
      <c r="S139" s="1" t="str">
        <f t="shared" si="11"/>
        <v xml:space="preserve">    </v>
      </c>
      <c r="T139" s="1" t="str">
        <f t="shared" si="9"/>
        <v xml:space="preserve">    </v>
      </c>
    </row>
    <row r="140" spans="1:20" ht="15" customHeight="1">
      <c r="A140" s="25" t="str">
        <f t="shared" si="14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3"/>
        <v/>
      </c>
      <c r="R140" s="1" t="str">
        <f t="shared" si="12"/>
        <v/>
      </c>
      <c r="S140" s="1" t="str">
        <f t="shared" si="11"/>
        <v xml:space="preserve">    </v>
      </c>
      <c r="T140" s="1" t="str">
        <f t="shared" si="9"/>
        <v xml:space="preserve">    </v>
      </c>
    </row>
    <row r="141" spans="1:20" ht="15" customHeight="1">
      <c r="A141" s="25" t="str">
        <f t="shared" si="14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3"/>
        <v/>
      </c>
      <c r="R141" s="1" t="str">
        <f t="shared" si="12"/>
        <v/>
      </c>
      <c r="S141" s="1" t="str">
        <f t="shared" si="11"/>
        <v xml:space="preserve">    </v>
      </c>
      <c r="T141" s="1" t="str">
        <f t="shared" si="9"/>
        <v xml:space="preserve">    </v>
      </c>
    </row>
    <row r="142" spans="1:20" ht="15" customHeight="1">
      <c r="A142" s="25" t="str">
        <f t="shared" si="14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3"/>
        <v/>
      </c>
      <c r="R142" s="1" t="str">
        <f t="shared" si="12"/>
        <v/>
      </c>
      <c r="S142" s="1" t="str">
        <f t="shared" si="11"/>
        <v xml:space="preserve">    </v>
      </c>
      <c r="T142" s="1" t="str">
        <f t="shared" si="9"/>
        <v xml:space="preserve">    </v>
      </c>
    </row>
    <row r="143" spans="1:20" ht="15" customHeight="1">
      <c r="A143" s="25" t="str">
        <f t="shared" si="14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3"/>
        <v/>
      </c>
      <c r="R143" s="1" t="str">
        <f t="shared" si="12"/>
        <v/>
      </c>
      <c r="S143" s="1" t="str">
        <f t="shared" si="11"/>
        <v xml:space="preserve">    </v>
      </c>
      <c r="T143" s="1" t="str">
        <f t="shared" si="9"/>
        <v xml:space="preserve">    </v>
      </c>
    </row>
    <row r="144" spans="1:20" ht="15" customHeight="1">
      <c r="A144" s="25" t="str">
        <f t="shared" si="14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3"/>
        <v/>
      </c>
      <c r="R144" s="1" t="str">
        <f t="shared" si="12"/>
        <v/>
      </c>
      <c r="S144" s="1" t="str">
        <f t="shared" si="11"/>
        <v xml:space="preserve">    </v>
      </c>
      <c r="T144" s="1" t="str">
        <f t="shared" si="9"/>
        <v xml:space="preserve">    </v>
      </c>
    </row>
    <row r="145" spans="1:20" ht="15" customHeight="1">
      <c r="A145" s="25" t="str">
        <f t="shared" si="14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3"/>
        <v/>
      </c>
      <c r="R145" s="1" t="str">
        <f t="shared" si="12"/>
        <v/>
      </c>
      <c r="S145" s="1" t="str">
        <f t="shared" si="11"/>
        <v xml:space="preserve">    </v>
      </c>
      <c r="T145" s="1" t="str">
        <f t="shared" si="9"/>
        <v xml:space="preserve">    </v>
      </c>
    </row>
    <row r="146" spans="1:20" ht="15" customHeight="1">
      <c r="A146" s="25" t="str">
        <f t="shared" si="14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3"/>
        <v/>
      </c>
      <c r="R146" s="1" t="str">
        <f t="shared" si="12"/>
        <v/>
      </c>
      <c r="S146" s="1" t="str">
        <f t="shared" si="11"/>
        <v xml:space="preserve">    </v>
      </c>
      <c r="T146" s="1" t="str">
        <f t="shared" si="9"/>
        <v xml:space="preserve">    </v>
      </c>
    </row>
    <row r="147" spans="1:20" ht="15" customHeight="1">
      <c r="A147" s="25" t="str">
        <f t="shared" si="14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3"/>
        <v/>
      </c>
      <c r="R147" s="1" t="str">
        <f t="shared" si="12"/>
        <v/>
      </c>
      <c r="S147" s="1" t="str">
        <f t="shared" si="11"/>
        <v xml:space="preserve">    </v>
      </c>
      <c r="T147" s="1" t="str">
        <f t="shared" si="9"/>
        <v xml:space="preserve">    </v>
      </c>
    </row>
    <row r="148" spans="1:20" ht="15" customHeight="1">
      <c r="A148" s="25" t="str">
        <f t="shared" si="14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3"/>
        <v/>
      </c>
      <c r="R148" s="1" t="str">
        <f t="shared" si="12"/>
        <v/>
      </c>
      <c r="S148" s="1" t="str">
        <f t="shared" si="11"/>
        <v xml:space="preserve">    </v>
      </c>
      <c r="T148" s="1" t="str">
        <f t="shared" si="9"/>
        <v xml:space="preserve">    </v>
      </c>
    </row>
    <row r="149" spans="1:20" ht="15" customHeight="1">
      <c r="A149" s="25" t="str">
        <f t="shared" si="14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3"/>
        <v/>
      </c>
      <c r="R149" s="1" t="str">
        <f t="shared" si="12"/>
        <v/>
      </c>
      <c r="S149" s="1" t="str">
        <f t="shared" si="11"/>
        <v xml:space="preserve">    </v>
      </c>
      <c r="T149" s="1" t="str">
        <f t="shared" si="9"/>
        <v xml:space="preserve">    </v>
      </c>
    </row>
    <row r="150" spans="1:20" ht="15" customHeight="1">
      <c r="A150" s="25" t="str">
        <f t="shared" si="14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3"/>
        <v/>
      </c>
      <c r="R150" s="1" t="str">
        <f t="shared" si="12"/>
        <v/>
      </c>
      <c r="S150" s="1" t="str">
        <f t="shared" si="11"/>
        <v xml:space="preserve">    </v>
      </c>
      <c r="T150" s="1" t="str">
        <f t="shared" si="9"/>
        <v xml:space="preserve">    </v>
      </c>
    </row>
    <row r="151" spans="1:20" ht="15" customHeight="1">
      <c r="A151" s="25" t="str">
        <f t="shared" si="14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3"/>
        <v/>
      </c>
      <c r="R151" s="1" t="str">
        <f t="shared" si="12"/>
        <v/>
      </c>
      <c r="S151" s="1" t="str">
        <f t="shared" si="11"/>
        <v xml:space="preserve">    </v>
      </c>
      <c r="T151" s="1" t="str">
        <f t="shared" si="9"/>
        <v xml:space="preserve">    </v>
      </c>
    </row>
    <row r="152" spans="1:20" ht="15" customHeight="1">
      <c r="A152" s="25" t="str">
        <f t="shared" si="14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3"/>
        <v/>
      </c>
      <c r="R152" s="1" t="str">
        <f t="shared" si="12"/>
        <v/>
      </c>
      <c r="S152" s="1" t="str">
        <f t="shared" si="11"/>
        <v xml:space="preserve">    </v>
      </c>
      <c r="T152" s="1" t="str">
        <f t="shared" si="9"/>
        <v xml:space="preserve">    </v>
      </c>
    </row>
    <row r="153" spans="1:20" ht="15" customHeight="1">
      <c r="A153" s="25" t="str">
        <f t="shared" si="14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3"/>
        <v/>
      </c>
      <c r="R153" s="1" t="str">
        <f t="shared" si="12"/>
        <v/>
      </c>
      <c r="S153" s="1" t="str">
        <f t="shared" si="11"/>
        <v xml:space="preserve">    </v>
      </c>
      <c r="T153" s="1" t="str">
        <f t="shared" si="9"/>
        <v xml:space="preserve">    </v>
      </c>
    </row>
    <row r="154" spans="1:20" ht="15" customHeight="1">
      <c r="A154" s="25" t="str">
        <f t="shared" si="14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3"/>
        <v/>
      </c>
      <c r="R154" s="1" t="str">
        <f t="shared" si="12"/>
        <v/>
      </c>
      <c r="S154" s="1" t="str">
        <f t="shared" si="11"/>
        <v xml:space="preserve">    </v>
      </c>
      <c r="T154" s="1" t="str">
        <f t="shared" si="9"/>
        <v xml:space="preserve">    </v>
      </c>
    </row>
    <row r="155" spans="1:20" ht="15" customHeight="1">
      <c r="A155" s="25" t="str">
        <f t="shared" si="14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3"/>
        <v/>
      </c>
      <c r="R155" s="1" t="str">
        <f t="shared" si="12"/>
        <v/>
      </c>
      <c r="S155" s="1" t="str">
        <f t="shared" si="11"/>
        <v xml:space="preserve">    </v>
      </c>
      <c r="T155" s="1" t="str">
        <f t="shared" si="9"/>
        <v xml:space="preserve">    </v>
      </c>
    </row>
    <row r="156" spans="1:20" ht="15" customHeight="1">
      <c r="A156" s="25" t="str">
        <f t="shared" si="14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3"/>
        <v/>
      </c>
      <c r="R156" s="1" t="str">
        <f t="shared" si="12"/>
        <v/>
      </c>
      <c r="S156" s="1" t="str">
        <f t="shared" si="11"/>
        <v xml:space="preserve">    </v>
      </c>
      <c r="T156" s="1" t="str">
        <f t="shared" si="9"/>
        <v xml:space="preserve">    </v>
      </c>
    </row>
    <row r="157" spans="1:20" ht="15" customHeight="1">
      <c r="A157" s="25" t="str">
        <f t="shared" si="14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3"/>
        <v/>
      </c>
      <c r="R157" s="1" t="str">
        <f t="shared" si="12"/>
        <v/>
      </c>
      <c r="S157" s="1" t="str">
        <f t="shared" si="11"/>
        <v xml:space="preserve">    </v>
      </c>
      <c r="T157" s="1" t="str">
        <f t="shared" si="9"/>
        <v xml:space="preserve">    </v>
      </c>
    </row>
    <row r="158" spans="1:20" ht="15" customHeight="1">
      <c r="A158" s="25" t="str">
        <f t="shared" si="14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3"/>
        <v/>
      </c>
      <c r="R158" s="1" t="str">
        <f t="shared" si="12"/>
        <v/>
      </c>
      <c r="S158" s="1" t="str">
        <f t="shared" si="11"/>
        <v xml:space="preserve">    </v>
      </c>
      <c r="T158" s="1" t="str">
        <f t="shared" si="9"/>
        <v xml:space="preserve">    </v>
      </c>
    </row>
    <row r="159" spans="1:20" ht="15" customHeight="1">
      <c r="A159" s="25" t="str">
        <f t="shared" si="14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3"/>
        <v/>
      </c>
      <c r="R159" s="1" t="str">
        <f t="shared" si="12"/>
        <v/>
      </c>
      <c r="S159" s="1" t="str">
        <f t="shared" si="11"/>
        <v xml:space="preserve">    </v>
      </c>
      <c r="T159" s="1" t="str">
        <f t="shared" si="9"/>
        <v xml:space="preserve">    </v>
      </c>
    </row>
    <row r="160" spans="1:20" ht="15" customHeight="1">
      <c r="A160" s="25" t="str">
        <f t="shared" si="14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3"/>
        <v/>
      </c>
      <c r="R160" s="1" t="str">
        <f t="shared" si="12"/>
        <v/>
      </c>
      <c r="S160" s="1" t="str">
        <f t="shared" si="11"/>
        <v xml:space="preserve">    </v>
      </c>
      <c r="T160" s="1" t="str">
        <f t="shared" si="9"/>
        <v xml:space="preserve">    </v>
      </c>
    </row>
    <row r="161" spans="1:20" ht="15" customHeight="1">
      <c r="A161" s="25" t="str">
        <f t="shared" si="14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3"/>
        <v/>
      </c>
      <c r="R161" s="1" t="str">
        <f t="shared" si="12"/>
        <v/>
      </c>
      <c r="S161" s="1" t="str">
        <f t="shared" si="11"/>
        <v xml:space="preserve">    </v>
      </c>
      <c r="T161" s="1" t="str">
        <f t="shared" si="9"/>
        <v xml:space="preserve">    </v>
      </c>
    </row>
    <row r="162" spans="1:20" ht="15" customHeight="1">
      <c r="A162" s="25" t="str">
        <f t="shared" si="14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3"/>
        <v/>
      </c>
      <c r="R162" s="1" t="str">
        <f t="shared" si="12"/>
        <v/>
      </c>
      <c r="S162" s="1" t="str">
        <f t="shared" si="11"/>
        <v xml:space="preserve">    </v>
      </c>
      <c r="T162" s="1" t="str">
        <f t="shared" si="9"/>
        <v xml:space="preserve">    </v>
      </c>
    </row>
    <row r="163" spans="1:20" ht="15" customHeight="1">
      <c r="A163" s="25" t="str">
        <f t="shared" si="14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3"/>
        <v/>
      </c>
      <c r="R163" s="1" t="str">
        <f t="shared" si="12"/>
        <v/>
      </c>
      <c r="S163" s="1" t="str">
        <f t="shared" si="11"/>
        <v xml:space="preserve">    </v>
      </c>
      <c r="T163" s="1" t="str">
        <f t="shared" si="9"/>
        <v xml:space="preserve">    </v>
      </c>
    </row>
    <row r="164" spans="1:20" ht="15" customHeight="1">
      <c r="A164" s="25" t="str">
        <f t="shared" si="14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3"/>
        <v/>
      </c>
      <c r="R164" s="1" t="str">
        <f t="shared" si="12"/>
        <v/>
      </c>
      <c r="S164" s="1" t="str">
        <f t="shared" si="11"/>
        <v xml:space="preserve">    </v>
      </c>
      <c r="T164" s="1" t="str">
        <f t="shared" si="9"/>
        <v xml:space="preserve">    </v>
      </c>
    </row>
    <row r="165" spans="1:20" ht="15" customHeight="1">
      <c r="A165" s="25" t="str">
        <f t="shared" si="14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3"/>
        <v/>
      </c>
      <c r="R165" s="1" t="str">
        <f t="shared" si="12"/>
        <v/>
      </c>
      <c r="S165" s="1" t="str">
        <f t="shared" si="11"/>
        <v xml:space="preserve">    </v>
      </c>
      <c r="T165" s="1" t="str">
        <f t="shared" si="9"/>
        <v xml:space="preserve">    </v>
      </c>
    </row>
    <row r="166" spans="1:20" ht="15" customHeight="1">
      <c r="A166" s="25" t="str">
        <f t="shared" si="14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3"/>
        <v/>
      </c>
      <c r="R166" s="1" t="str">
        <f t="shared" si="12"/>
        <v/>
      </c>
      <c r="S166" s="1" t="str">
        <f t="shared" si="11"/>
        <v xml:space="preserve">    </v>
      </c>
      <c r="T166" s="1" t="str">
        <f t="shared" si="9"/>
        <v xml:space="preserve">    </v>
      </c>
    </row>
    <row r="167" spans="1:20" ht="15" customHeight="1">
      <c r="A167" s="25" t="str">
        <f t="shared" si="14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3"/>
        <v/>
      </c>
      <c r="R167" s="1" t="str">
        <f t="shared" si="12"/>
        <v/>
      </c>
      <c r="S167" s="1" t="str">
        <f t="shared" si="11"/>
        <v xml:space="preserve">    </v>
      </c>
      <c r="T167" s="1" t="str">
        <f t="shared" si="9"/>
        <v xml:space="preserve">    </v>
      </c>
    </row>
    <row r="168" spans="1:20" ht="15" customHeight="1">
      <c r="A168" s="25" t="str">
        <f t="shared" si="14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3"/>
        <v/>
      </c>
      <c r="R168" s="1" t="str">
        <f t="shared" si="12"/>
        <v/>
      </c>
      <c r="S168" s="1" t="str">
        <f t="shared" si="11"/>
        <v xml:space="preserve">    </v>
      </c>
      <c r="T168" s="1" t="str">
        <f t="shared" si="9"/>
        <v xml:space="preserve">    </v>
      </c>
    </row>
    <row r="169" spans="1:20" ht="15" customHeight="1">
      <c r="A169" s="25" t="str">
        <f t="shared" si="14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3"/>
        <v/>
      </c>
      <c r="R169" s="1" t="str">
        <f t="shared" si="12"/>
        <v/>
      </c>
      <c r="S169" s="1" t="str">
        <f t="shared" si="11"/>
        <v xml:space="preserve">    </v>
      </c>
      <c r="T169" s="1" t="str">
        <f t="shared" si="9"/>
        <v xml:space="preserve">    </v>
      </c>
    </row>
    <row r="170" spans="1:20" ht="15" customHeight="1">
      <c r="A170" s="25" t="str">
        <f t="shared" si="14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3"/>
        <v/>
      </c>
      <c r="R170" s="1" t="str">
        <f t="shared" si="12"/>
        <v/>
      </c>
      <c r="S170" s="1" t="str">
        <f t="shared" si="11"/>
        <v xml:space="preserve">    </v>
      </c>
      <c r="T170" s="1" t="str">
        <f t="shared" si="9"/>
        <v xml:space="preserve">    </v>
      </c>
    </row>
    <row r="171" spans="1:20" ht="15" customHeight="1">
      <c r="A171" s="25" t="str">
        <f t="shared" si="14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3"/>
        <v/>
      </c>
      <c r="R171" s="1" t="str">
        <f t="shared" si="12"/>
        <v/>
      </c>
      <c r="S171" s="1" t="str">
        <f t="shared" si="11"/>
        <v xml:space="preserve">    </v>
      </c>
      <c r="T171" s="1" t="str">
        <f t="shared" si="9"/>
        <v xml:space="preserve">    </v>
      </c>
    </row>
    <row r="172" spans="1:20" ht="15" customHeight="1">
      <c r="A172" s="25" t="str">
        <f t="shared" si="14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3"/>
        <v/>
      </c>
      <c r="R172" s="1" t="str">
        <f t="shared" si="12"/>
        <v/>
      </c>
      <c r="S172" s="1" t="str">
        <f t="shared" si="11"/>
        <v xml:space="preserve">    </v>
      </c>
      <c r="T172" s="1" t="str">
        <f t="shared" si="9"/>
        <v xml:space="preserve">    </v>
      </c>
    </row>
    <row r="173" spans="1:20" ht="15" customHeight="1">
      <c r="A173" s="25" t="str">
        <f t="shared" si="14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3"/>
        <v/>
      </c>
      <c r="R173" s="1" t="str">
        <f t="shared" si="12"/>
        <v/>
      </c>
      <c r="S173" s="1" t="str">
        <f t="shared" si="11"/>
        <v xml:space="preserve">    </v>
      </c>
      <c r="T173" s="1" t="str">
        <f t="shared" si="9"/>
        <v xml:space="preserve">    </v>
      </c>
    </row>
    <row r="174" spans="1:20" ht="15" customHeight="1">
      <c r="A174" s="25" t="str">
        <f t="shared" si="14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3"/>
        <v/>
      </c>
      <c r="R174" s="1" t="str">
        <f t="shared" si="12"/>
        <v/>
      </c>
      <c r="S174" s="1" t="str">
        <f t="shared" si="11"/>
        <v xml:space="preserve">    </v>
      </c>
      <c r="T174" s="1" t="str">
        <f t="shared" si="9"/>
        <v xml:space="preserve">    </v>
      </c>
    </row>
    <row r="175" spans="1:20" ht="15" customHeight="1">
      <c r="A175" s="25" t="str">
        <f t="shared" si="14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3"/>
        <v/>
      </c>
      <c r="R175" s="1" t="str">
        <f t="shared" si="12"/>
        <v/>
      </c>
      <c r="S175" s="1" t="str">
        <f t="shared" si="11"/>
        <v xml:space="preserve">    </v>
      </c>
      <c r="T175" s="1" t="str">
        <f t="shared" si="9"/>
        <v xml:space="preserve">    </v>
      </c>
    </row>
    <row r="176" spans="1:20" ht="15" customHeight="1">
      <c r="A176" s="25" t="str">
        <f t="shared" si="14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3"/>
        <v/>
      </c>
      <c r="R176" s="1" t="str">
        <f t="shared" si="12"/>
        <v/>
      </c>
      <c r="S176" s="1" t="str">
        <f t="shared" si="11"/>
        <v xml:space="preserve">    </v>
      </c>
      <c r="T176" s="1" t="str">
        <f t="shared" si="9"/>
        <v xml:space="preserve">    </v>
      </c>
    </row>
    <row r="177" spans="1:20" ht="15" customHeight="1">
      <c r="A177" s="25" t="str">
        <f t="shared" si="14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3"/>
        <v/>
      </c>
      <c r="R177" s="1" t="str">
        <f t="shared" si="12"/>
        <v/>
      </c>
      <c r="S177" s="1" t="str">
        <f t="shared" si="11"/>
        <v xml:space="preserve">    </v>
      </c>
      <c r="T177" s="1" t="str">
        <f t="shared" si="9"/>
        <v xml:space="preserve">    </v>
      </c>
    </row>
    <row r="178" spans="1:20" ht="15" customHeight="1">
      <c r="A178" s="25" t="str">
        <f t="shared" si="14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3"/>
        <v/>
      </c>
      <c r="R178" s="1" t="str">
        <f t="shared" si="12"/>
        <v/>
      </c>
      <c r="S178" s="1" t="str">
        <f t="shared" si="11"/>
        <v xml:space="preserve">    </v>
      </c>
      <c r="T178" s="1" t="str">
        <f t="shared" si="9"/>
        <v xml:space="preserve">    </v>
      </c>
    </row>
    <row r="179" spans="1:20" ht="15" customHeight="1">
      <c r="A179" s="25" t="str">
        <f t="shared" si="14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3"/>
        <v/>
      </c>
      <c r="R179" s="1" t="str">
        <f t="shared" si="12"/>
        <v/>
      </c>
      <c r="S179" s="1" t="str">
        <f t="shared" si="11"/>
        <v xml:space="preserve">    </v>
      </c>
      <c r="T179" s="1" t="str">
        <f t="shared" si="9"/>
        <v xml:space="preserve">    </v>
      </c>
    </row>
    <row r="180" spans="1:20" ht="15" customHeight="1">
      <c r="A180" s="25" t="str">
        <f t="shared" si="14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3"/>
        <v/>
      </c>
      <c r="R180" s="1" t="str">
        <f t="shared" si="12"/>
        <v/>
      </c>
      <c r="S180" s="1" t="str">
        <f t="shared" si="11"/>
        <v xml:space="preserve">    </v>
      </c>
      <c r="T180" s="1" t="str">
        <f t="shared" si="9"/>
        <v xml:space="preserve">    </v>
      </c>
    </row>
    <row r="181" spans="1:20" ht="15" customHeight="1">
      <c r="A181" s="25" t="str">
        <f t="shared" si="14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3"/>
        <v/>
      </c>
      <c r="R181" s="1" t="str">
        <f t="shared" si="12"/>
        <v/>
      </c>
      <c r="S181" s="1" t="str">
        <f t="shared" si="11"/>
        <v xml:space="preserve">    </v>
      </c>
      <c r="T181" s="1" t="str">
        <f t="shared" si="9"/>
        <v xml:space="preserve">    </v>
      </c>
    </row>
    <row r="182" spans="1:20" ht="15" customHeight="1">
      <c r="A182" s="25" t="str">
        <f t="shared" si="14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3"/>
        <v/>
      </c>
      <c r="R182" s="1" t="str">
        <f t="shared" si="12"/>
        <v/>
      </c>
      <c r="S182" s="1" t="str">
        <f t="shared" si="11"/>
        <v xml:space="preserve">    </v>
      </c>
      <c r="T182" s="1" t="str">
        <f t="shared" si="9"/>
        <v xml:space="preserve">    </v>
      </c>
    </row>
    <row r="183" spans="1:20" ht="15" customHeight="1">
      <c r="A183" s="25" t="str">
        <f t="shared" si="14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3"/>
        <v/>
      </c>
      <c r="R183" s="1" t="str">
        <f t="shared" si="12"/>
        <v/>
      </c>
      <c r="S183" s="1" t="str">
        <f t="shared" si="11"/>
        <v xml:space="preserve">    </v>
      </c>
      <c r="T183" s="1" t="str">
        <f t="shared" si="9"/>
        <v xml:space="preserve">    </v>
      </c>
    </row>
    <row r="184" spans="1:20" ht="15" customHeight="1">
      <c r="A184" s="25" t="str">
        <f t="shared" si="14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3"/>
        <v/>
      </c>
      <c r="R184" s="1" t="str">
        <f t="shared" si="12"/>
        <v/>
      </c>
      <c r="S184" s="1" t="str">
        <f t="shared" si="11"/>
        <v xml:space="preserve">    </v>
      </c>
      <c r="T184" s="1" t="str">
        <f t="shared" si="9"/>
        <v xml:space="preserve">    </v>
      </c>
    </row>
    <row r="185" spans="1:20" ht="15" customHeight="1">
      <c r="A185" s="25" t="str">
        <f t="shared" si="14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3"/>
        <v/>
      </c>
      <c r="R185" s="1" t="str">
        <f t="shared" si="12"/>
        <v/>
      </c>
      <c r="S185" s="1" t="str">
        <f t="shared" si="11"/>
        <v xml:space="preserve">    </v>
      </c>
      <c r="T185" s="1" t="str">
        <f t="shared" si="9"/>
        <v xml:space="preserve">    </v>
      </c>
    </row>
    <row r="186" spans="1:20" ht="15" customHeight="1">
      <c r="A186" s="25" t="str">
        <f t="shared" si="14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3"/>
        <v/>
      </c>
      <c r="R186" s="1" t="str">
        <f t="shared" si="12"/>
        <v/>
      </c>
      <c r="S186" s="1" t="str">
        <f t="shared" si="11"/>
        <v xml:space="preserve">    </v>
      </c>
      <c r="T186" s="1" t="str">
        <f t="shared" si="9"/>
        <v xml:space="preserve">    </v>
      </c>
    </row>
    <row r="187" spans="1:20" ht="15" customHeight="1">
      <c r="A187" s="25" t="str">
        <f t="shared" si="14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3"/>
        <v/>
      </c>
      <c r="R187" s="1" t="str">
        <f t="shared" si="12"/>
        <v/>
      </c>
      <c r="S187" s="1" t="str">
        <f t="shared" si="11"/>
        <v xml:space="preserve">    </v>
      </c>
      <c r="T187" s="1" t="str">
        <f t="shared" si="9"/>
        <v xml:space="preserve">    </v>
      </c>
    </row>
    <row r="188" spans="1:20" ht="15" customHeight="1">
      <c r="A188" s="25" t="str">
        <f t="shared" si="14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3"/>
        <v/>
      </c>
      <c r="R188" s="1" t="str">
        <f t="shared" si="12"/>
        <v/>
      </c>
      <c r="S188" s="1" t="str">
        <f t="shared" si="11"/>
        <v xml:space="preserve">    </v>
      </c>
      <c r="T188" s="1" t="str">
        <f t="shared" si="9"/>
        <v xml:space="preserve">    </v>
      </c>
    </row>
    <row r="189" spans="1:20" ht="15" customHeight="1">
      <c r="A189" s="25" t="str">
        <f t="shared" si="14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3"/>
        <v/>
      </c>
      <c r="R189" s="1" t="str">
        <f t="shared" si="12"/>
        <v/>
      </c>
      <c r="S189" s="1" t="str">
        <f t="shared" si="11"/>
        <v xml:space="preserve">    </v>
      </c>
      <c r="T189" s="1" t="str">
        <f t="shared" si="9"/>
        <v xml:space="preserve">    </v>
      </c>
    </row>
    <row r="190" spans="1:20" ht="15" customHeight="1">
      <c r="A190" s="25" t="str">
        <f t="shared" si="14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3"/>
        <v/>
      </c>
      <c r="R190" s="1" t="str">
        <f t="shared" si="12"/>
        <v/>
      </c>
      <c r="S190" s="1" t="str">
        <f t="shared" si="11"/>
        <v xml:space="preserve">    </v>
      </c>
      <c r="T190" s="1" t="str">
        <f t="shared" si="9"/>
        <v xml:space="preserve">    </v>
      </c>
    </row>
    <row r="191" spans="1:20" ht="15" customHeight="1">
      <c r="A191" s="25" t="str">
        <f t="shared" si="14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3"/>
        <v/>
      </c>
      <c r="R191" s="1" t="str">
        <f t="shared" si="12"/>
        <v/>
      </c>
      <c r="S191" s="1" t="str">
        <f t="shared" si="11"/>
        <v xml:space="preserve">    </v>
      </c>
      <c r="T191" s="1" t="str">
        <f t="shared" si="9"/>
        <v xml:space="preserve">    </v>
      </c>
    </row>
    <row r="192" spans="1:20" ht="15" customHeight="1">
      <c r="A192" s="25" t="str">
        <f t="shared" si="14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3"/>
        <v/>
      </c>
      <c r="R192" s="1" t="str">
        <f t="shared" si="12"/>
        <v/>
      </c>
      <c r="S192" s="1" t="str">
        <f t="shared" si="11"/>
        <v xml:space="preserve">    </v>
      </c>
      <c r="T192" s="1" t="str">
        <f t="shared" si="9"/>
        <v xml:space="preserve">    </v>
      </c>
    </row>
    <row r="193" spans="1:20" ht="15" customHeight="1">
      <c r="A193" s="25" t="str">
        <f t="shared" si="14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3"/>
        <v/>
      </c>
      <c r="R193" s="1" t="str">
        <f t="shared" si="12"/>
        <v/>
      </c>
      <c r="S193" s="1" t="str">
        <f t="shared" si="11"/>
        <v xml:space="preserve">    </v>
      </c>
      <c r="T193" s="1" t="str">
        <f t="shared" si="9"/>
        <v xml:space="preserve">    </v>
      </c>
    </row>
    <row r="194" spans="1:20" ht="15" customHeight="1">
      <c r="A194" s="25" t="str">
        <f t="shared" si="14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3"/>
        <v/>
      </c>
      <c r="R194" s="1" t="str">
        <f t="shared" si="12"/>
        <v/>
      </c>
      <c r="S194" s="1" t="str">
        <f t="shared" si="11"/>
        <v xml:space="preserve">    </v>
      </c>
      <c r="T194" s="1" t="str">
        <f t="shared" si="9"/>
        <v xml:space="preserve">    </v>
      </c>
    </row>
    <row r="195" spans="1:20" ht="15" customHeight="1">
      <c r="A195" s="25" t="str">
        <f t="shared" si="14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3"/>
        <v/>
      </c>
      <c r="R195" s="1" t="str">
        <f t="shared" si="12"/>
        <v/>
      </c>
      <c r="S195" s="1" t="str">
        <f t="shared" si="11"/>
        <v xml:space="preserve">    </v>
      </c>
      <c r="T195" s="1" t="str">
        <f t="shared" si="9"/>
        <v xml:space="preserve">    </v>
      </c>
    </row>
    <row r="196" spans="1:20" ht="15" customHeight="1">
      <c r="A196" s="25" t="str">
        <f t="shared" si="14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3"/>
        <v/>
      </c>
      <c r="R196" s="1" t="str">
        <f t="shared" si="12"/>
        <v/>
      </c>
      <c r="S196" s="1" t="str">
        <f t="shared" si="11"/>
        <v xml:space="preserve">    </v>
      </c>
      <c r="T196" s="1" t="str">
        <f t="shared" si="9"/>
        <v xml:space="preserve">    </v>
      </c>
    </row>
    <row r="197" spans="1:20" ht="15" customHeight="1">
      <c r="A197" s="25" t="str">
        <f t="shared" si="14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3"/>
        <v/>
      </c>
      <c r="R197" s="1" t="str">
        <f t="shared" si="12"/>
        <v/>
      </c>
      <c r="S197" s="1" t="str">
        <f t="shared" si="11"/>
        <v xml:space="preserve">    </v>
      </c>
      <c r="T197" s="1" t="str">
        <f t="shared" si="9"/>
        <v xml:space="preserve">    </v>
      </c>
    </row>
    <row r="198" spans="1:20" ht="15" customHeight="1">
      <c r="A198" s="25" t="str">
        <f t="shared" si="14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3"/>
        <v/>
      </c>
      <c r="R198" s="1" t="str">
        <f t="shared" si="12"/>
        <v/>
      </c>
      <c r="S198" s="1" t="str">
        <f t="shared" si="11"/>
        <v xml:space="preserve">    </v>
      </c>
      <c r="T198" s="1" t="str">
        <f t="shared" si="9"/>
        <v xml:space="preserve">    </v>
      </c>
    </row>
    <row r="199" spans="1:20" ht="15" customHeight="1">
      <c r="A199" s="25" t="str">
        <f t="shared" si="14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5">IF(P199="","",VLOOKUP(P199,$Z$7:$AA$68,2,FALSE))</f>
        <v/>
      </c>
      <c r="R199" s="1" t="str">
        <f t="shared" si="12"/>
        <v/>
      </c>
      <c r="S199" s="1" t="str">
        <f t="shared" si="11"/>
        <v xml:space="preserve">    </v>
      </c>
      <c r="T199" s="1" t="str">
        <f t="shared" si="9"/>
        <v xml:space="preserve">    </v>
      </c>
    </row>
    <row r="200" spans="1:20" ht="15" customHeight="1">
      <c r="A200" s="25" t="str">
        <f t="shared" si="14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5"/>
        <v/>
      </c>
      <c r="R200" s="1" t="str">
        <f t="shared" si="12"/>
        <v/>
      </c>
      <c r="S200" s="1" t="str">
        <f t="shared" si="11"/>
        <v xml:space="preserve">    </v>
      </c>
      <c r="T200" s="1" t="str">
        <f t="shared" si="9"/>
        <v xml:space="preserve">    </v>
      </c>
    </row>
    <row r="201" spans="1:20" ht="15" customHeight="1">
      <c r="A201" s="25" t="str">
        <f t="shared" si="14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5"/>
        <v/>
      </c>
      <c r="R201" s="1" t="str">
        <f t="shared" si="12"/>
        <v/>
      </c>
      <c r="S201" s="1" t="str">
        <f t="shared" si="11"/>
        <v xml:space="preserve">    </v>
      </c>
      <c r="T201" s="1" t="str">
        <f t="shared" si="9"/>
        <v xml:space="preserve">    </v>
      </c>
    </row>
    <row r="202" spans="1:20" ht="15" customHeight="1">
      <c r="A202" s="25" t="str">
        <f t="shared" si="14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5"/>
        <v/>
      </c>
      <c r="R202" s="1" t="str">
        <f t="shared" si="12"/>
        <v/>
      </c>
      <c r="S202" s="1" t="str">
        <f t="shared" si="11"/>
        <v xml:space="preserve">    </v>
      </c>
      <c r="T202" s="1" t="str">
        <f t="shared" si="9"/>
        <v xml:space="preserve">    </v>
      </c>
    </row>
    <row r="203" spans="1:20" ht="15" customHeight="1">
      <c r="A203" s="25" t="str">
        <f t="shared" si="14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5"/>
        <v/>
      </c>
      <c r="R203" s="1" t="str">
        <f t="shared" si="12"/>
        <v/>
      </c>
      <c r="S203" s="1" t="str">
        <f t="shared" si="11"/>
        <v xml:space="preserve">    </v>
      </c>
      <c r="T203" s="1" t="str">
        <f t="shared" si="9"/>
        <v xml:space="preserve">    </v>
      </c>
    </row>
    <row r="204" spans="1:20" ht="15" customHeight="1">
      <c r="A204" s="25" t="str">
        <f t="shared" si="14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5"/>
        <v/>
      </c>
      <c r="R204" s="1" t="str">
        <f t="shared" si="12"/>
        <v/>
      </c>
      <c r="S204" s="1" t="str">
        <f t="shared" si="11"/>
        <v xml:space="preserve">    </v>
      </c>
      <c r="T204" s="1" t="str">
        <f t="shared" si="9"/>
        <v xml:space="preserve">    </v>
      </c>
    </row>
    <row r="205" spans="1:20" ht="15" customHeight="1">
      <c r="A205" s="25" t="str">
        <f t="shared" si="14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5"/>
        <v/>
      </c>
      <c r="R205" s="1" t="str">
        <f t="shared" si="12"/>
        <v/>
      </c>
      <c r="S205" s="1" t="str">
        <f t="shared" si="11"/>
        <v xml:space="preserve">    </v>
      </c>
      <c r="T205" s="1" t="str">
        <f t="shared" si="9"/>
        <v xml:space="preserve">    </v>
      </c>
    </row>
    <row r="206" spans="1:20" ht="15" customHeight="1">
      <c r="A206" s="25" t="str">
        <f t="shared" si="14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5"/>
        <v/>
      </c>
      <c r="R206" s="1" t="str">
        <f t="shared" si="12"/>
        <v/>
      </c>
      <c r="S206" s="1" t="str">
        <f t="shared" si="11"/>
        <v xml:space="preserve">    </v>
      </c>
      <c r="T206" s="1" t="str">
        <f t="shared" si="9"/>
        <v xml:space="preserve">    </v>
      </c>
    </row>
    <row r="207" spans="1:20" ht="15" customHeight="1">
      <c r="A207" s="25" t="str">
        <f t="shared" si="14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5"/>
        <v/>
      </c>
      <c r="R207" s="1" t="str">
        <f t="shared" si="12"/>
        <v/>
      </c>
      <c r="S207" s="1" t="str">
        <f t="shared" si="11"/>
        <v xml:space="preserve">    </v>
      </c>
      <c r="T207" s="1" t="str">
        <f t="shared" si="9"/>
        <v xml:space="preserve">    </v>
      </c>
    </row>
    <row r="208" spans="1:20" ht="15" customHeight="1">
      <c r="A208" s="25" t="str">
        <f t="shared" si="14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5"/>
        <v/>
      </c>
      <c r="R208" s="1" t="str">
        <f t="shared" si="12"/>
        <v/>
      </c>
      <c r="S208" s="1" t="str">
        <f t="shared" si="11"/>
        <v xml:space="preserve">    </v>
      </c>
      <c r="T208" s="1" t="str">
        <f t="shared" si="9"/>
        <v xml:space="preserve">    </v>
      </c>
    </row>
    <row r="209" spans="1:20" ht="15" customHeight="1">
      <c r="A209" s="25" t="str">
        <f t="shared" si="14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5"/>
        <v/>
      </c>
      <c r="R209" s="1" t="str">
        <f t="shared" si="12"/>
        <v/>
      </c>
      <c r="S209" s="1" t="str">
        <f t="shared" si="11"/>
        <v xml:space="preserve">    </v>
      </c>
      <c r="T209" s="1" t="str">
        <f t="shared" si="9"/>
        <v xml:space="preserve">    </v>
      </c>
    </row>
    <row r="210" spans="1:20" ht="15" customHeight="1">
      <c r="A210" s="25" t="str">
        <f t="shared" si="14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5"/>
        <v/>
      </c>
      <c r="R210" s="1" t="str">
        <f t="shared" si="12"/>
        <v/>
      </c>
      <c r="S210" s="1" t="str">
        <f t="shared" si="11"/>
        <v xml:space="preserve">    </v>
      </c>
      <c r="T210" s="1" t="str">
        <f t="shared" si="9"/>
        <v xml:space="preserve">    </v>
      </c>
    </row>
    <row r="211" spans="1:20" ht="15" customHeight="1">
      <c r="A211" s="25" t="str">
        <f t="shared" si="14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5"/>
        <v/>
      </c>
      <c r="R211" s="1" t="str">
        <f t="shared" si="12"/>
        <v/>
      </c>
      <c r="S211" s="1" t="str">
        <f t="shared" si="11"/>
        <v xml:space="preserve">    </v>
      </c>
      <c r="T211" s="1" t="str">
        <f t="shared" si="9"/>
        <v xml:space="preserve">    </v>
      </c>
    </row>
    <row r="212" spans="1:20" ht="15" customHeight="1">
      <c r="A212" s="25" t="str">
        <f t="shared" si="14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5"/>
        <v/>
      </c>
      <c r="R212" s="1" t="str">
        <f t="shared" si="12"/>
        <v/>
      </c>
      <c r="S212" s="1" t="str">
        <f t="shared" si="11"/>
        <v xml:space="preserve">    </v>
      </c>
      <c r="T212" s="1" t="str">
        <f t="shared" si="9"/>
        <v xml:space="preserve">    </v>
      </c>
    </row>
    <row r="213" spans="1:20" ht="15" customHeight="1">
      <c r="A213" s="25" t="str">
        <f t="shared" si="14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5"/>
        <v/>
      </c>
      <c r="R213" s="1" t="str">
        <f t="shared" si="12"/>
        <v/>
      </c>
      <c r="S213" s="1" t="str">
        <f t="shared" si="11"/>
        <v xml:space="preserve">    </v>
      </c>
      <c r="T213" s="1" t="str">
        <f t="shared" si="9"/>
        <v xml:space="preserve">    </v>
      </c>
    </row>
    <row r="214" spans="1:20" ht="15" customHeight="1">
      <c r="A214" s="25" t="str">
        <f t="shared" si="14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5"/>
        <v/>
      </c>
      <c r="R214" s="1" t="str">
        <f t="shared" si="12"/>
        <v/>
      </c>
      <c r="S214" s="1" t="str">
        <f t="shared" si="11"/>
        <v xml:space="preserve">    </v>
      </c>
      <c r="T214" s="1" t="str">
        <f t="shared" si="9"/>
        <v xml:space="preserve">    </v>
      </c>
    </row>
    <row r="215" spans="1:20" ht="15" customHeight="1">
      <c r="A215" s="25" t="str">
        <f t="shared" si="14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5"/>
        <v/>
      </c>
      <c r="R215" s="1" t="str">
        <f t="shared" si="12"/>
        <v/>
      </c>
      <c r="S215" s="1" t="str">
        <f t="shared" si="11"/>
        <v xml:space="preserve">    </v>
      </c>
      <c r="T215" s="1" t="str">
        <f t="shared" si="9"/>
        <v xml:space="preserve">    </v>
      </c>
    </row>
    <row r="216" spans="1:20" ht="15" customHeight="1">
      <c r="A216" s="25" t="str">
        <f t="shared" si="14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5"/>
        <v/>
      </c>
      <c r="R216" s="1" t="str">
        <f t="shared" si="12"/>
        <v/>
      </c>
      <c r="S216" s="1" t="str">
        <f t="shared" si="11"/>
        <v xml:space="preserve">    </v>
      </c>
      <c r="T216" s="1" t="str">
        <f t="shared" si="9"/>
        <v xml:space="preserve">    </v>
      </c>
    </row>
    <row r="217" spans="1:20" ht="15" customHeight="1">
      <c r="A217" s="25" t="str">
        <f t="shared" si="14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5"/>
        <v/>
      </c>
      <c r="R217" s="1" t="str">
        <f t="shared" si="12"/>
        <v/>
      </c>
      <c r="S217" s="1" t="str">
        <f t="shared" si="11"/>
        <v xml:space="preserve">    </v>
      </c>
      <c r="T217" s="1" t="str">
        <f t="shared" si="9"/>
        <v xml:space="preserve">    </v>
      </c>
    </row>
    <row r="218" spans="1:20" ht="15" customHeight="1">
      <c r="A218" s="25" t="str">
        <f t="shared" si="14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5"/>
        <v/>
      </c>
      <c r="R218" s="1" t="str">
        <f t="shared" si="12"/>
        <v/>
      </c>
      <c r="S218" s="1" t="str">
        <f t="shared" si="11"/>
        <v xml:space="preserve">    </v>
      </c>
      <c r="T218" s="1" t="str">
        <f t="shared" si="9"/>
        <v xml:space="preserve">    </v>
      </c>
    </row>
    <row r="219" spans="1:20" ht="15" customHeight="1">
      <c r="A219" s="25" t="str">
        <f t="shared" si="14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5"/>
        <v/>
      </c>
      <c r="R219" s="1" t="str">
        <f t="shared" si="12"/>
        <v/>
      </c>
      <c r="S219" s="1" t="str">
        <f t="shared" si="11"/>
        <v xml:space="preserve">    </v>
      </c>
      <c r="T219" s="1" t="str">
        <f t="shared" si="9"/>
        <v xml:space="preserve">    </v>
      </c>
    </row>
    <row r="220" spans="1:20" ht="15" customHeight="1">
      <c r="A220" s="25" t="str">
        <f t="shared" si="14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5"/>
        <v/>
      </c>
      <c r="R220" s="1" t="str">
        <f t="shared" si="12"/>
        <v/>
      </c>
      <c r="S220" s="1" t="str">
        <f t="shared" si="11"/>
        <v xml:space="preserve">    </v>
      </c>
      <c r="T220" s="1" t="str">
        <f t="shared" si="9"/>
        <v xml:space="preserve">    </v>
      </c>
    </row>
    <row r="221" spans="1:20" ht="15" customHeight="1">
      <c r="A221" s="25" t="str">
        <f t="shared" si="14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5"/>
        <v/>
      </c>
      <c r="R221" s="1" t="str">
        <f t="shared" si="12"/>
        <v/>
      </c>
      <c r="S221" s="1" t="str">
        <f t="shared" si="11"/>
        <v xml:space="preserve">    </v>
      </c>
      <c r="T221" s="1" t="str">
        <f t="shared" si="9"/>
        <v xml:space="preserve">    </v>
      </c>
    </row>
    <row r="222" spans="1:20" ht="15" customHeight="1">
      <c r="A222" s="25" t="str">
        <f t="shared" si="14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5"/>
        <v/>
      </c>
      <c r="R222" s="1" t="str">
        <f t="shared" si="12"/>
        <v/>
      </c>
      <c r="S222" s="1" t="str">
        <f t="shared" si="11"/>
        <v xml:space="preserve">    </v>
      </c>
      <c r="T222" s="1" t="str">
        <f t="shared" si="9"/>
        <v xml:space="preserve">    </v>
      </c>
    </row>
    <row r="223" spans="1:20" ht="15" customHeight="1">
      <c r="A223" s="25" t="str">
        <f t="shared" si="14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5"/>
        <v/>
      </c>
      <c r="R223" s="1" t="str">
        <f t="shared" si="12"/>
        <v/>
      </c>
      <c r="S223" s="1" t="str">
        <f t="shared" si="11"/>
        <v xml:space="preserve">    </v>
      </c>
      <c r="T223" s="1" t="str">
        <f t="shared" si="9"/>
        <v xml:space="preserve">    </v>
      </c>
    </row>
    <row r="224" spans="1:20" ht="15" customHeight="1">
      <c r="A224" s="25" t="str">
        <f t="shared" si="14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5"/>
        <v/>
      </c>
      <c r="R224" s="1" t="str">
        <f t="shared" si="12"/>
        <v/>
      </c>
      <c r="S224" s="1" t="str">
        <f t="shared" si="11"/>
        <v xml:space="preserve">    </v>
      </c>
      <c r="T224" s="1" t="str">
        <f t="shared" si="9"/>
        <v xml:space="preserve">    </v>
      </c>
    </row>
    <row r="225" spans="1:20" ht="15" customHeight="1">
      <c r="A225" s="25" t="str">
        <f t="shared" si="14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5"/>
        <v/>
      </c>
      <c r="R225" s="1" t="str">
        <f t="shared" si="12"/>
        <v/>
      </c>
      <c r="S225" s="1" t="str">
        <f t="shared" si="11"/>
        <v xml:space="preserve">    </v>
      </c>
      <c r="T225" s="1" t="str">
        <f t="shared" si="9"/>
        <v xml:space="preserve">    </v>
      </c>
    </row>
    <row r="226" spans="1:20" ht="15" customHeight="1">
      <c r="A226" s="25" t="str">
        <f t="shared" si="14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5"/>
        <v/>
      </c>
      <c r="R226" s="1" t="str">
        <f t="shared" si="12"/>
        <v/>
      </c>
      <c r="S226" s="1" t="str">
        <f t="shared" si="11"/>
        <v xml:space="preserve">    </v>
      </c>
      <c r="T226" s="1" t="str">
        <f t="shared" si="9"/>
        <v xml:space="preserve">    </v>
      </c>
    </row>
    <row r="227" spans="1:20" ht="15" customHeight="1">
      <c r="A227" s="25" t="str">
        <f t="shared" si="14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5"/>
        <v/>
      </c>
      <c r="R227" s="1" t="str">
        <f t="shared" si="12"/>
        <v/>
      </c>
      <c r="S227" s="1" t="str">
        <f t="shared" si="11"/>
        <v xml:space="preserve">    </v>
      </c>
      <c r="T227" s="1" t="str">
        <f t="shared" si="9"/>
        <v xml:space="preserve">    </v>
      </c>
    </row>
    <row r="228" spans="1:20" ht="15" customHeight="1">
      <c r="A228" s="25" t="str">
        <f t="shared" si="14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5"/>
        <v/>
      </c>
      <c r="R228" s="1" t="str">
        <f t="shared" si="12"/>
        <v/>
      </c>
      <c r="S228" s="1" t="str">
        <f t="shared" si="11"/>
        <v xml:space="preserve">    </v>
      </c>
      <c r="T228" s="1" t="str">
        <f t="shared" si="9"/>
        <v xml:space="preserve">    </v>
      </c>
    </row>
    <row r="229" spans="1:20" ht="15" customHeight="1">
      <c r="A229" s="25" t="str">
        <f t="shared" si="14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5"/>
        <v/>
      </c>
      <c r="R229" s="1" t="str">
        <f t="shared" si="12"/>
        <v/>
      </c>
      <c r="S229" s="1" t="str">
        <f t="shared" si="11"/>
        <v xml:space="preserve">    </v>
      </c>
      <c r="T229" s="1" t="str">
        <f t="shared" si="9"/>
        <v xml:space="preserve">    </v>
      </c>
    </row>
    <row r="230" spans="1:20" ht="15" customHeight="1">
      <c r="A230" s="25" t="str">
        <f t="shared" si="14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5"/>
        <v/>
      </c>
      <c r="R230" s="1" t="str">
        <f t="shared" si="12"/>
        <v/>
      </c>
      <c r="S230" s="1" t="str">
        <f t="shared" si="11"/>
        <v xml:space="preserve">    </v>
      </c>
      <c r="T230" s="1" t="str">
        <f t="shared" si="9"/>
        <v xml:space="preserve">    </v>
      </c>
    </row>
    <row r="231" spans="1:20" ht="15" customHeight="1">
      <c r="A231" s="25" t="str">
        <f t="shared" si="14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5"/>
        <v/>
      </c>
      <c r="R231" s="1" t="str">
        <f t="shared" si="12"/>
        <v/>
      </c>
      <c r="S231" s="1" t="str">
        <f t="shared" si="11"/>
        <v xml:space="preserve">    </v>
      </c>
      <c r="T231" s="1" t="str">
        <f t="shared" si="9"/>
        <v xml:space="preserve">    </v>
      </c>
    </row>
    <row r="232" spans="1:20" ht="15" customHeight="1">
      <c r="A232" s="25" t="str">
        <f t="shared" si="14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5"/>
        <v/>
      </c>
      <c r="R232" s="1" t="str">
        <f t="shared" si="12"/>
        <v/>
      </c>
      <c r="S232" s="1" t="str">
        <f t="shared" si="11"/>
        <v xml:space="preserve">    </v>
      </c>
      <c r="T232" s="1" t="str">
        <f t="shared" si="9"/>
        <v xml:space="preserve">    </v>
      </c>
    </row>
    <row r="233" spans="1:20" ht="15" customHeight="1">
      <c r="A233" s="25" t="str">
        <f t="shared" si="14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5"/>
        <v/>
      </c>
      <c r="R233" s="1" t="str">
        <f t="shared" si="12"/>
        <v/>
      </c>
      <c r="S233" s="1" t="str">
        <f t="shared" si="11"/>
        <v xml:space="preserve">    </v>
      </c>
      <c r="T233" s="1" t="str">
        <f t="shared" si="9"/>
        <v xml:space="preserve">    </v>
      </c>
    </row>
    <row r="234" spans="1:20" ht="15" customHeight="1">
      <c r="A234" s="25" t="str">
        <f t="shared" si="14"/>
        <v/>
      </c>
      <c r="B234" s="16"/>
      <c r="C234" s="22"/>
      <c r="D234" s="22"/>
      <c r="E234" s="6"/>
      <c r="F234" s="7"/>
      <c r="G234" s="17"/>
      <c r="H234" s="17"/>
      <c r="I234" s="15"/>
      <c r="J234" s="15"/>
      <c r="K234" s="15"/>
      <c r="L234" s="12"/>
      <c r="M234" s="18"/>
      <c r="N234" s="19"/>
      <c r="O234" s="20"/>
      <c r="P234" s="15"/>
      <c r="Q234" s="63" t="str">
        <f t="shared" si="15"/>
        <v/>
      </c>
      <c r="R234" s="1" t="str">
        <f t="shared" si="12"/>
        <v/>
      </c>
      <c r="S234" s="1" t="str">
        <f t="shared" si="11"/>
        <v xml:space="preserve">    </v>
      </c>
      <c r="T234" s="1" t="str">
        <f t="shared" si="9"/>
        <v xml:space="preserve">    </v>
      </c>
    </row>
    <row r="235" spans="1:20" ht="15" customHeight="1">
      <c r="A235" s="25" t="str">
        <f t="shared" si="14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5"/>
        <v/>
      </c>
      <c r="R235" s="1" t="str">
        <f t="shared" si="12"/>
        <v/>
      </c>
      <c r="S235" s="1" t="str">
        <f t="shared" si="11"/>
        <v xml:space="preserve">    </v>
      </c>
      <c r="T235" s="1" t="str">
        <f t="shared" si="9"/>
        <v xml:space="preserve">    </v>
      </c>
    </row>
    <row r="236" spans="1:20" ht="15" customHeight="1">
      <c r="A236" s="25" t="str">
        <f t="shared" si="14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5"/>
        <v/>
      </c>
      <c r="R236" s="1" t="str">
        <f t="shared" si="12"/>
        <v/>
      </c>
      <c r="S236" s="1" t="str">
        <f t="shared" si="11"/>
        <v xml:space="preserve">    </v>
      </c>
      <c r="T236" s="1" t="str">
        <f t="shared" si="9"/>
        <v xml:space="preserve">    </v>
      </c>
    </row>
    <row r="237" spans="1:20" ht="15" customHeight="1">
      <c r="A237" s="25" t="str">
        <f t="shared" si="14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5"/>
        <v/>
      </c>
      <c r="R237" s="1" t="str">
        <f t="shared" si="12"/>
        <v/>
      </c>
      <c r="S237" s="1" t="str">
        <f t="shared" si="11"/>
        <v xml:space="preserve">    </v>
      </c>
      <c r="T237" s="1" t="str">
        <f t="shared" si="9"/>
        <v xml:space="preserve">    </v>
      </c>
    </row>
    <row r="238" spans="1:20" ht="15" customHeight="1">
      <c r="A238" s="25" t="str">
        <f t="shared" si="14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5"/>
        <v/>
      </c>
      <c r="R238" s="1" t="str">
        <f t="shared" si="12"/>
        <v/>
      </c>
      <c r="S238" s="1" t="str">
        <f t="shared" si="11"/>
        <v xml:space="preserve">    </v>
      </c>
      <c r="T238" s="1" t="str">
        <f t="shared" si="9"/>
        <v xml:space="preserve">    </v>
      </c>
    </row>
    <row r="239" spans="1:20" ht="15" customHeight="1">
      <c r="A239" s="25" t="str">
        <f t="shared" si="14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5"/>
        <v/>
      </c>
      <c r="R239" s="1" t="str">
        <f t="shared" si="12"/>
        <v/>
      </c>
      <c r="S239" s="1" t="str">
        <f t="shared" si="11"/>
        <v xml:space="preserve">    </v>
      </c>
      <c r="T239" s="1" t="str">
        <f t="shared" si="9"/>
        <v xml:space="preserve">    </v>
      </c>
    </row>
    <row r="240" spans="1:20" ht="15" customHeight="1">
      <c r="A240" s="25" t="str">
        <f t="shared" si="14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5"/>
        <v/>
      </c>
      <c r="R240" s="1" t="str">
        <f t="shared" si="12"/>
        <v/>
      </c>
      <c r="S240" s="1" t="str">
        <f t="shared" si="11"/>
        <v xml:space="preserve">    </v>
      </c>
      <c r="T240" s="1" t="str">
        <f t="shared" si="9"/>
        <v xml:space="preserve">    </v>
      </c>
    </row>
    <row r="241" spans="1:20" ht="15" customHeight="1">
      <c r="A241" s="25" t="str">
        <f t="shared" si="14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5"/>
        <v/>
      </c>
      <c r="R241" s="1" t="str">
        <f t="shared" si="12"/>
        <v/>
      </c>
      <c r="S241" s="1" t="str">
        <f t="shared" si="11"/>
        <v xml:space="preserve">    </v>
      </c>
      <c r="T241" s="1" t="str">
        <f t="shared" si="9"/>
        <v xml:space="preserve">    </v>
      </c>
    </row>
    <row r="242" spans="1:20" ht="15" customHeight="1">
      <c r="A242" s="25" t="str">
        <f t="shared" si="14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5"/>
        <v/>
      </c>
      <c r="R242" s="1" t="str">
        <f t="shared" si="12"/>
        <v/>
      </c>
      <c r="S242" s="1" t="str">
        <f t="shared" si="11"/>
        <v xml:space="preserve">    </v>
      </c>
      <c r="T242" s="1" t="str">
        <f t="shared" si="9"/>
        <v xml:space="preserve">    </v>
      </c>
    </row>
    <row r="243" spans="1:20" ht="15" customHeight="1">
      <c r="A243" s="25" t="str">
        <f t="shared" si="14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5"/>
        <v/>
      </c>
      <c r="R243" s="1" t="str">
        <f t="shared" si="12"/>
        <v/>
      </c>
      <c r="S243" s="1" t="str">
        <f t="shared" si="11"/>
        <v xml:space="preserve">    </v>
      </c>
      <c r="T243" s="1" t="str">
        <f t="shared" si="9"/>
        <v xml:space="preserve">    </v>
      </c>
    </row>
    <row r="244" spans="1:20" ht="15" customHeight="1">
      <c r="A244" s="25" t="str">
        <f t="shared" si="14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5"/>
        <v/>
      </c>
      <c r="R244" s="1" t="str">
        <f t="shared" si="12"/>
        <v/>
      </c>
      <c r="S244" s="1" t="str">
        <f t="shared" si="11"/>
        <v xml:space="preserve">    </v>
      </c>
      <c r="T244" s="1" t="str">
        <f t="shared" si="9"/>
        <v xml:space="preserve">    </v>
      </c>
    </row>
    <row r="245" spans="1:20" ht="15" customHeight="1">
      <c r="A245" s="25" t="str">
        <f t="shared" si="14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5"/>
        <v/>
      </c>
      <c r="R245" s="1" t="str">
        <f t="shared" si="12"/>
        <v/>
      </c>
      <c r="S245" s="1" t="str">
        <f t="shared" si="11"/>
        <v xml:space="preserve">    </v>
      </c>
      <c r="T245" s="1" t="str">
        <f t="shared" si="9"/>
        <v xml:space="preserve">    </v>
      </c>
    </row>
    <row r="246" spans="1:20" ht="15" customHeight="1">
      <c r="A246" s="25" t="str">
        <f t="shared" si="14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5"/>
        <v/>
      </c>
      <c r="R246" s="1" t="str">
        <f t="shared" si="12"/>
        <v/>
      </c>
      <c r="S246" s="1" t="str">
        <f t="shared" si="11"/>
        <v xml:space="preserve">    </v>
      </c>
      <c r="T246" s="1" t="str">
        <f t="shared" si="9"/>
        <v xml:space="preserve">    </v>
      </c>
    </row>
    <row r="247" spans="1:20" ht="15" customHeight="1">
      <c r="A247" s="25" t="str">
        <f t="shared" si="14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5"/>
        <v/>
      </c>
      <c r="R247" s="1" t="str">
        <f t="shared" si="12"/>
        <v/>
      </c>
      <c r="S247" s="1" t="str">
        <f t="shared" si="11"/>
        <v xml:space="preserve">    </v>
      </c>
      <c r="T247" s="1" t="str">
        <f t="shared" si="9"/>
        <v xml:space="preserve">    </v>
      </c>
    </row>
    <row r="248" spans="1:20" ht="15" customHeight="1">
      <c r="A248" s="25" t="str">
        <f t="shared" si="14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5"/>
        <v/>
      </c>
      <c r="R248" s="1" t="str">
        <f t="shared" si="12"/>
        <v/>
      </c>
      <c r="S248" s="1" t="str">
        <f t="shared" si="11"/>
        <v xml:space="preserve">    </v>
      </c>
      <c r="T248" s="1" t="str">
        <f t="shared" si="9"/>
        <v xml:space="preserve">    </v>
      </c>
    </row>
    <row r="249" spans="1:20" ht="15" customHeight="1">
      <c r="A249" s="25" t="str">
        <f t="shared" si="14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5"/>
        <v/>
      </c>
      <c r="R249" s="1" t="str">
        <f t="shared" si="12"/>
        <v/>
      </c>
      <c r="S249" s="1" t="str">
        <f t="shared" si="11"/>
        <v xml:space="preserve">    </v>
      </c>
      <c r="T249" s="1" t="str">
        <f t="shared" si="9"/>
        <v xml:space="preserve">    </v>
      </c>
    </row>
    <row r="250" spans="1:20" ht="15" customHeight="1">
      <c r="A250" s="25" t="str">
        <f t="shared" si="14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5"/>
        <v/>
      </c>
      <c r="R250" s="1" t="str">
        <f t="shared" si="12"/>
        <v/>
      </c>
      <c r="S250" s="1" t="str">
        <f t="shared" si="11"/>
        <v xml:space="preserve">    </v>
      </c>
      <c r="T250" s="1" t="str">
        <f t="shared" si="9"/>
        <v xml:space="preserve">    </v>
      </c>
    </row>
    <row r="251" spans="1:20" ht="15" customHeight="1">
      <c r="A251" s="25" t="str">
        <f t="shared" si="14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5"/>
        <v/>
      </c>
      <c r="R251" s="1" t="str">
        <f t="shared" si="12"/>
        <v/>
      </c>
      <c r="S251" s="1" t="str">
        <f t="shared" si="11"/>
        <v xml:space="preserve">    </v>
      </c>
      <c r="T251" s="1" t="str">
        <f t="shared" si="9"/>
        <v xml:space="preserve">    </v>
      </c>
    </row>
    <row r="252" spans="1:20" ht="15" customHeight="1">
      <c r="A252" s="25" t="str">
        <f t="shared" si="14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5"/>
        <v/>
      </c>
      <c r="R252" s="1" t="str">
        <f t="shared" si="12"/>
        <v/>
      </c>
      <c r="S252" s="1" t="str">
        <f t="shared" si="11"/>
        <v xml:space="preserve">    </v>
      </c>
      <c r="T252" s="1" t="str">
        <f t="shared" si="9"/>
        <v xml:space="preserve">    </v>
      </c>
    </row>
    <row r="253" spans="1:20" ht="15" customHeight="1">
      <c r="A253" s="25" t="str">
        <f t="shared" si="14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5"/>
        <v/>
      </c>
      <c r="R253" s="1" t="str">
        <f t="shared" si="12"/>
        <v/>
      </c>
      <c r="S253" s="1" t="str">
        <f t="shared" si="11"/>
        <v xml:space="preserve">    </v>
      </c>
      <c r="T253" s="1" t="str">
        <f t="shared" si="9"/>
        <v xml:space="preserve">    </v>
      </c>
    </row>
    <row r="254" spans="1:20" ht="15" customHeight="1">
      <c r="A254" s="25" t="str">
        <f t="shared" si="14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5"/>
        <v/>
      </c>
      <c r="R254" s="1" t="str">
        <f t="shared" si="12"/>
        <v/>
      </c>
      <c r="S254" s="1" t="str">
        <f t="shared" si="11"/>
        <v xml:space="preserve">    </v>
      </c>
      <c r="T254" s="1" t="str">
        <f t="shared" si="9"/>
        <v xml:space="preserve">    </v>
      </c>
    </row>
    <row r="255" spans="1:20" ht="15" customHeight="1">
      <c r="A255" s="25" t="str">
        <f t="shared" si="14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5"/>
        <v/>
      </c>
      <c r="R255" s="1" t="str">
        <f t="shared" si="12"/>
        <v/>
      </c>
      <c r="S255" s="1" t="str">
        <f t="shared" si="11"/>
        <v xml:space="preserve">    </v>
      </c>
      <c r="T255" s="1" t="str">
        <f t="shared" si="9"/>
        <v xml:space="preserve">    </v>
      </c>
    </row>
    <row r="256" spans="1:20" ht="15" customHeight="1">
      <c r="A256" s="25" t="str">
        <f t="shared" si="14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5"/>
        <v/>
      </c>
      <c r="R256" s="1" t="str">
        <f t="shared" si="12"/>
        <v/>
      </c>
      <c r="S256" s="1" t="str">
        <f t="shared" si="11"/>
        <v xml:space="preserve">    </v>
      </c>
      <c r="T256" s="1" t="str">
        <f t="shared" si="9"/>
        <v xml:space="preserve">    </v>
      </c>
    </row>
    <row r="257" spans="1:20" ht="15" customHeight="1">
      <c r="A257" s="25" t="str">
        <f t="shared" si="14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5"/>
        <v/>
      </c>
      <c r="R257" s="1" t="str">
        <f t="shared" si="12"/>
        <v/>
      </c>
      <c r="S257" s="1" t="str">
        <f t="shared" si="11"/>
        <v xml:space="preserve">    </v>
      </c>
      <c r="T257" s="1" t="str">
        <f t="shared" si="9"/>
        <v xml:space="preserve">    </v>
      </c>
    </row>
    <row r="258" spans="1:20" ht="15" customHeight="1">
      <c r="A258" s="25" t="str">
        <f t="shared" si="14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5"/>
        <v/>
      </c>
      <c r="R258" s="1" t="str">
        <f t="shared" si="12"/>
        <v/>
      </c>
      <c r="S258" s="1" t="str">
        <f t="shared" si="11"/>
        <v xml:space="preserve">    </v>
      </c>
      <c r="T258" s="1" t="str">
        <f t="shared" si="9"/>
        <v xml:space="preserve">    </v>
      </c>
    </row>
    <row r="259" spans="1:20" ht="15" customHeight="1">
      <c r="A259" s="25" t="str">
        <f t="shared" si="14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5"/>
        <v/>
      </c>
      <c r="R259" s="1" t="str">
        <f t="shared" si="12"/>
        <v/>
      </c>
      <c r="S259" s="1" t="str">
        <f t="shared" si="11"/>
        <v xml:space="preserve">    </v>
      </c>
      <c r="T259" s="1" t="str">
        <f t="shared" si="9"/>
        <v xml:space="preserve">    </v>
      </c>
    </row>
    <row r="260" spans="1:20" ht="15" customHeight="1">
      <c r="A260" s="25" t="str">
        <f t="shared" si="14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5"/>
        <v/>
      </c>
      <c r="R260" s="1" t="str">
        <f t="shared" si="12"/>
        <v/>
      </c>
      <c r="S260" s="1" t="str">
        <f t="shared" si="11"/>
        <v xml:space="preserve">    </v>
      </c>
      <c r="T260" s="1" t="str">
        <f t="shared" si="9"/>
        <v xml:space="preserve">    </v>
      </c>
    </row>
    <row r="261" spans="1:20" ht="15" customHeight="1">
      <c r="A261" s="25" t="str">
        <f t="shared" si="14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5"/>
        <v/>
      </c>
      <c r="R261" s="1" t="str">
        <f t="shared" si="12"/>
        <v/>
      </c>
      <c r="S261" s="1" t="str">
        <f t="shared" si="11"/>
        <v xml:space="preserve">    </v>
      </c>
      <c r="T261" s="1" t="str">
        <f t="shared" si="9"/>
        <v xml:space="preserve">    </v>
      </c>
    </row>
    <row r="262" spans="1:20" ht="15" customHeight="1">
      <c r="A262" s="25" t="str">
        <f t="shared" si="14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5"/>
        <v/>
      </c>
      <c r="R262" s="1" t="str">
        <f t="shared" si="12"/>
        <v/>
      </c>
      <c r="S262" s="1" t="str">
        <f t="shared" si="11"/>
        <v xml:space="preserve">    </v>
      </c>
      <c r="T262" s="1" t="str">
        <f t="shared" si="9"/>
        <v xml:space="preserve">    </v>
      </c>
    </row>
    <row r="263" spans="1:20" ht="15" customHeight="1">
      <c r="A263" s="25" t="str">
        <f t="shared" si="14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6">IF(P263="","",VLOOKUP(P263,$Z$7:$AA$68,2,FALSE))</f>
        <v/>
      </c>
      <c r="R263" s="1" t="str">
        <f t="shared" si="12"/>
        <v/>
      </c>
      <c r="S263" s="1" t="str">
        <f t="shared" si="11"/>
        <v xml:space="preserve">    </v>
      </c>
      <c r="T263" s="1" t="str">
        <f t="shared" si="9"/>
        <v xml:space="preserve">    </v>
      </c>
    </row>
    <row r="264" spans="1:20" ht="15" customHeight="1">
      <c r="A264" s="25" t="str">
        <f t="shared" si="14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6"/>
        <v/>
      </c>
      <c r="R264" s="1" t="str">
        <f t="shared" si="12"/>
        <v/>
      </c>
      <c r="S264" s="1" t="str">
        <f t="shared" si="11"/>
        <v xml:space="preserve">    </v>
      </c>
      <c r="T264" s="1" t="str">
        <f t="shared" si="9"/>
        <v xml:space="preserve">    </v>
      </c>
    </row>
    <row r="265" spans="1:20" ht="15" customHeight="1">
      <c r="A265" s="25" t="str">
        <f t="shared" si="14"/>
        <v/>
      </c>
      <c r="B265" s="16"/>
      <c r="C265" s="22"/>
      <c r="D265" s="22"/>
      <c r="E265" s="6"/>
      <c r="F265" s="7"/>
      <c r="G265" s="17"/>
      <c r="H265" s="17"/>
      <c r="I265" s="15"/>
      <c r="J265" s="15"/>
      <c r="K265" s="15"/>
      <c r="L265" s="12"/>
      <c r="M265" s="18"/>
      <c r="N265" s="19"/>
      <c r="O265" s="20"/>
      <c r="P265" s="15"/>
      <c r="Q265" s="63" t="str">
        <f t="shared" si="16"/>
        <v/>
      </c>
      <c r="R265" s="1" t="str">
        <f t="shared" si="12"/>
        <v/>
      </c>
      <c r="S265" s="1" t="str">
        <f t="shared" si="11"/>
        <v xml:space="preserve">    </v>
      </c>
      <c r="T265" s="1" t="str">
        <f t="shared" si="9"/>
        <v xml:space="preserve">    </v>
      </c>
    </row>
    <row r="266" spans="1:20" ht="15" customHeight="1">
      <c r="A266" s="25" t="str">
        <f t="shared" si="14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6"/>
        <v/>
      </c>
      <c r="R266" s="1" t="str">
        <f t="shared" si="12"/>
        <v/>
      </c>
      <c r="S266" s="1" t="str">
        <f t="shared" si="11"/>
        <v xml:space="preserve">    </v>
      </c>
      <c r="T266" s="1" t="str">
        <f t="shared" si="9"/>
        <v xml:space="preserve">    </v>
      </c>
    </row>
    <row r="267" spans="1:20" ht="15" customHeight="1">
      <c r="A267" s="25" t="str">
        <f t="shared" si="14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6"/>
        <v/>
      </c>
      <c r="R267" s="1" t="str">
        <f t="shared" si="12"/>
        <v/>
      </c>
      <c r="S267" s="1" t="str">
        <f t="shared" si="11"/>
        <v xml:space="preserve">    </v>
      </c>
      <c r="T267" s="1" t="str">
        <f t="shared" si="9"/>
        <v xml:space="preserve">    </v>
      </c>
    </row>
    <row r="268" spans="1:20" ht="15" customHeight="1">
      <c r="A268" s="25" t="str">
        <f t="shared" si="14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6"/>
        <v/>
      </c>
      <c r="R268" s="1" t="str">
        <f t="shared" si="12"/>
        <v/>
      </c>
      <c r="S268" s="1" t="str">
        <f t="shared" si="11"/>
        <v xml:space="preserve">    </v>
      </c>
      <c r="T268" s="1" t="str">
        <f t="shared" si="9"/>
        <v xml:space="preserve">    </v>
      </c>
    </row>
    <row r="269" spans="1:20" ht="15" customHeight="1">
      <c r="A269" s="25" t="str">
        <f t="shared" si="14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6"/>
        <v/>
      </c>
      <c r="R269" s="1" t="str">
        <f t="shared" si="12"/>
        <v/>
      </c>
      <c r="S269" s="1" t="str">
        <f t="shared" si="11"/>
        <v xml:space="preserve">    </v>
      </c>
      <c r="T269" s="1" t="str">
        <f t="shared" si="9"/>
        <v xml:space="preserve">    </v>
      </c>
    </row>
    <row r="270" spans="1:20" ht="15" customHeight="1">
      <c r="A270" s="25" t="str">
        <f t="shared" si="14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6"/>
        <v/>
      </c>
      <c r="R270" s="1" t="str">
        <f t="shared" si="12"/>
        <v/>
      </c>
      <c r="S270" s="1" t="str">
        <f t="shared" si="11"/>
        <v xml:space="preserve">    </v>
      </c>
      <c r="T270" s="1" t="str">
        <f t="shared" si="9"/>
        <v xml:space="preserve">    </v>
      </c>
    </row>
    <row r="271" spans="1:20" ht="15" customHeight="1">
      <c r="A271" s="25" t="str">
        <f t="shared" si="14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6"/>
        <v/>
      </c>
      <c r="R271" s="1" t="str">
        <f t="shared" si="12"/>
        <v/>
      </c>
      <c r="S271" s="1" t="str">
        <f t="shared" si="11"/>
        <v xml:space="preserve">    </v>
      </c>
      <c r="T271" s="1" t="str">
        <f t="shared" si="9"/>
        <v xml:space="preserve">    </v>
      </c>
    </row>
    <row r="272" spans="1:20" ht="15" customHeight="1">
      <c r="A272" s="25" t="str">
        <f t="shared" si="14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6"/>
        <v/>
      </c>
      <c r="R272" s="1" t="str">
        <f t="shared" si="12"/>
        <v/>
      </c>
      <c r="S272" s="1" t="str">
        <f t="shared" si="11"/>
        <v xml:space="preserve">    </v>
      </c>
      <c r="T272" s="1" t="str">
        <f t="shared" si="9"/>
        <v xml:space="preserve">    </v>
      </c>
    </row>
    <row r="273" spans="1:20" ht="15" customHeight="1">
      <c r="A273" s="25" t="str">
        <f t="shared" si="14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6"/>
        <v/>
      </c>
      <c r="R273" s="1" t="str">
        <f t="shared" si="12"/>
        <v/>
      </c>
      <c r="S273" s="1" t="str">
        <f t="shared" si="11"/>
        <v xml:space="preserve">    </v>
      </c>
      <c r="T273" s="1" t="str">
        <f t="shared" si="9"/>
        <v xml:space="preserve">    </v>
      </c>
    </row>
    <row r="274" spans="1:20" ht="15" customHeight="1">
      <c r="A274" s="25" t="str">
        <f t="shared" si="14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6"/>
        <v/>
      </c>
      <c r="R274" s="1" t="str">
        <f t="shared" si="12"/>
        <v/>
      </c>
      <c r="S274" s="1" t="str">
        <f t="shared" si="11"/>
        <v xml:space="preserve">    </v>
      </c>
      <c r="T274" s="1" t="str">
        <f t="shared" si="9"/>
        <v xml:space="preserve">    </v>
      </c>
    </row>
    <row r="275" spans="1:20" ht="15" customHeight="1">
      <c r="A275" s="25" t="str">
        <f t="shared" si="14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6"/>
        <v/>
      </c>
      <c r="R275" s="1" t="str">
        <f t="shared" si="12"/>
        <v/>
      </c>
      <c r="S275" s="1" t="str">
        <f t="shared" si="11"/>
        <v xml:space="preserve">    </v>
      </c>
      <c r="T275" s="1" t="str">
        <f t="shared" si="9"/>
        <v xml:space="preserve">    </v>
      </c>
    </row>
    <row r="276" spans="1:20" ht="15" customHeight="1">
      <c r="A276" s="25" t="str">
        <f t="shared" si="14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6"/>
        <v/>
      </c>
      <c r="R276" s="1" t="str">
        <f t="shared" si="12"/>
        <v/>
      </c>
      <c r="S276" s="1" t="str">
        <f t="shared" si="11"/>
        <v xml:space="preserve">    </v>
      </c>
      <c r="T276" s="1" t="str">
        <f t="shared" si="9"/>
        <v xml:space="preserve">    </v>
      </c>
    </row>
    <row r="277" spans="1:20" ht="15" customHeight="1">
      <c r="A277" s="25" t="str">
        <f t="shared" si="14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16"/>
        <v/>
      </c>
      <c r="R277" s="1" t="str">
        <f t="shared" si="12"/>
        <v/>
      </c>
      <c r="S277" s="1" t="str">
        <f t="shared" si="11"/>
        <v xml:space="preserve">    </v>
      </c>
      <c r="T277" s="1" t="str">
        <f t="shared" si="9"/>
        <v xml:space="preserve">    </v>
      </c>
    </row>
    <row r="278" spans="1:20" ht="15" customHeight="1">
      <c r="A278" s="25" t="str">
        <f t="shared" si="14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6"/>
        <v/>
      </c>
      <c r="R278" s="1" t="str">
        <f t="shared" si="12"/>
        <v/>
      </c>
      <c r="S278" s="1" t="str">
        <f t="shared" si="11"/>
        <v xml:space="preserve">    </v>
      </c>
      <c r="T278" s="1" t="str">
        <f t="shared" si="9"/>
        <v xml:space="preserve">    </v>
      </c>
    </row>
    <row r="279" spans="1:20" ht="15" customHeight="1">
      <c r="A279" s="25" t="str">
        <f t="shared" si="14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6"/>
        <v/>
      </c>
      <c r="R279" s="1" t="str">
        <f t="shared" si="12"/>
        <v/>
      </c>
      <c r="S279" s="1" t="str">
        <f t="shared" si="11"/>
        <v xml:space="preserve">    </v>
      </c>
      <c r="T279" s="1" t="str">
        <f t="shared" si="9"/>
        <v xml:space="preserve">    </v>
      </c>
    </row>
    <row r="280" spans="1:20" ht="15" customHeight="1">
      <c r="A280" s="25" t="str">
        <f t="shared" si="14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6"/>
        <v/>
      </c>
      <c r="R280" s="1" t="str">
        <f t="shared" si="12"/>
        <v/>
      </c>
      <c r="S280" s="1" t="str">
        <f t="shared" si="11"/>
        <v xml:space="preserve">    </v>
      </c>
      <c r="T280" s="1" t="str">
        <f t="shared" si="9"/>
        <v xml:space="preserve">    </v>
      </c>
    </row>
    <row r="281" spans="1:20" ht="15" customHeight="1">
      <c r="A281" s="25" t="str">
        <f t="shared" si="14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6"/>
      <c r="Q281" s="63" t="str">
        <f t="shared" si="16"/>
        <v/>
      </c>
      <c r="R281" s="1" t="str">
        <f t="shared" si="12"/>
        <v/>
      </c>
      <c r="S281" s="1" t="str">
        <f t="shared" si="11"/>
        <v xml:space="preserve">    </v>
      </c>
      <c r="T281" s="1" t="str">
        <f t="shared" si="9"/>
        <v xml:space="preserve">    </v>
      </c>
    </row>
    <row r="282" spans="1:20" ht="15" customHeight="1">
      <c r="A282" s="25" t="str">
        <f t="shared" si="14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16"/>
        <v/>
      </c>
      <c r="R282" s="1" t="str">
        <f t="shared" si="12"/>
        <v/>
      </c>
      <c r="S282" s="1" t="str">
        <f t="shared" si="11"/>
        <v xml:space="preserve">    </v>
      </c>
      <c r="T282" s="1" t="str">
        <f t="shared" si="9"/>
        <v xml:space="preserve">    </v>
      </c>
    </row>
    <row r="283" spans="1:20" ht="15" customHeight="1">
      <c r="A283" s="25" t="str">
        <f t="shared" si="14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6"/>
        <v/>
      </c>
      <c r="R283" s="1" t="str">
        <f t="shared" si="12"/>
        <v/>
      </c>
      <c r="S283" s="1" t="str">
        <f t="shared" si="11"/>
        <v xml:space="preserve">    </v>
      </c>
      <c r="T283" s="1" t="str">
        <f t="shared" si="9"/>
        <v xml:space="preserve">    </v>
      </c>
    </row>
    <row r="284" spans="1:20" ht="15" customHeight="1">
      <c r="A284" s="25" t="str">
        <f t="shared" si="14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16"/>
        <v/>
      </c>
      <c r="R284" s="1" t="str">
        <f t="shared" si="12"/>
        <v/>
      </c>
      <c r="S284" s="1" t="str">
        <f t="shared" si="11"/>
        <v xml:space="preserve">    </v>
      </c>
      <c r="T284" s="1" t="str">
        <f t="shared" si="9"/>
        <v xml:space="preserve">    </v>
      </c>
    </row>
    <row r="285" spans="1:20" ht="15" customHeight="1">
      <c r="A285" s="25" t="str">
        <f t="shared" si="14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6"/>
        <v/>
      </c>
      <c r="R285" s="1" t="str">
        <f t="shared" si="12"/>
        <v/>
      </c>
      <c r="S285" s="1" t="str">
        <f t="shared" si="11"/>
        <v xml:space="preserve">    </v>
      </c>
      <c r="T285" s="1" t="str">
        <f t="shared" si="9"/>
        <v xml:space="preserve">    </v>
      </c>
    </row>
    <row r="286" spans="1:20" ht="15" customHeight="1">
      <c r="A286" s="25" t="str">
        <f t="shared" si="14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6"/>
      <c r="Q286" s="63" t="str">
        <f t="shared" si="16"/>
        <v/>
      </c>
      <c r="R286" s="1" t="str">
        <f t="shared" si="12"/>
        <v/>
      </c>
      <c r="S286" s="1" t="str">
        <f t="shared" si="11"/>
        <v xml:space="preserve">    </v>
      </c>
      <c r="T286" s="1" t="str">
        <f t="shared" si="9"/>
        <v xml:space="preserve">    </v>
      </c>
    </row>
    <row r="287" spans="1:20" ht="15" customHeight="1">
      <c r="A287" s="25" t="str">
        <f t="shared" si="14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6"/>
        <v/>
      </c>
      <c r="R287" s="1" t="str">
        <f t="shared" si="12"/>
        <v/>
      </c>
      <c r="S287" s="1" t="str">
        <f t="shared" si="11"/>
        <v xml:space="preserve">    </v>
      </c>
      <c r="T287" s="1" t="str">
        <f t="shared" si="9"/>
        <v xml:space="preserve">    </v>
      </c>
    </row>
    <row r="288" spans="1:20" ht="15" customHeight="1">
      <c r="A288" s="25" t="str">
        <f t="shared" si="14"/>
        <v/>
      </c>
      <c r="B288" s="16"/>
      <c r="C288" s="22"/>
      <c r="D288" s="22"/>
      <c r="E288" s="6"/>
      <c r="F288" s="7"/>
      <c r="G288" s="17"/>
      <c r="H288" s="17"/>
      <c r="I288" s="15"/>
      <c r="J288" s="15"/>
      <c r="K288" s="15"/>
      <c r="L288" s="12"/>
      <c r="M288" s="18"/>
      <c r="N288" s="19"/>
      <c r="O288" s="20"/>
      <c r="P288" s="15"/>
      <c r="Q288" s="63" t="str">
        <f t="shared" si="16"/>
        <v/>
      </c>
      <c r="R288" s="1" t="str">
        <f t="shared" si="12"/>
        <v/>
      </c>
      <c r="S288" s="1" t="str">
        <f t="shared" si="11"/>
        <v xml:space="preserve">    </v>
      </c>
      <c r="T288" s="1" t="str">
        <f t="shared" si="9"/>
        <v xml:space="preserve">    </v>
      </c>
    </row>
    <row r="289" spans="1:20" ht="15" customHeight="1">
      <c r="A289" s="25" t="str">
        <f t="shared" si="14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6"/>
        <v/>
      </c>
      <c r="R289" s="1" t="str">
        <f t="shared" si="12"/>
        <v/>
      </c>
      <c r="S289" s="1" t="str">
        <f t="shared" si="11"/>
        <v xml:space="preserve">    </v>
      </c>
      <c r="T289" s="1" t="str">
        <f t="shared" si="9"/>
        <v xml:space="preserve">    </v>
      </c>
    </row>
    <row r="290" spans="1:20" ht="15" customHeight="1">
      <c r="A290" s="25" t="str">
        <f t="shared" si="14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6"/>
        <v/>
      </c>
      <c r="R290" s="1" t="str">
        <f t="shared" si="12"/>
        <v/>
      </c>
      <c r="S290" s="1" t="str">
        <f t="shared" si="11"/>
        <v xml:space="preserve">    </v>
      </c>
      <c r="T290" s="1" t="str">
        <f t="shared" si="9"/>
        <v xml:space="preserve">    </v>
      </c>
    </row>
    <row r="291" spans="1:20" ht="15" customHeight="1">
      <c r="A291" s="25" t="str">
        <f t="shared" si="14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6"/>
        <v/>
      </c>
      <c r="R291" s="1" t="str">
        <f t="shared" si="12"/>
        <v/>
      </c>
      <c r="S291" s="1" t="str">
        <f t="shared" si="11"/>
        <v xml:space="preserve">    </v>
      </c>
      <c r="T291" s="1" t="str">
        <f t="shared" si="9"/>
        <v xml:space="preserve">    </v>
      </c>
    </row>
    <row r="292" spans="1:20" ht="15" customHeight="1">
      <c r="A292" s="25" t="str">
        <f t="shared" si="14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6"/>
        <v/>
      </c>
      <c r="R292" s="1" t="str">
        <f t="shared" si="12"/>
        <v/>
      </c>
      <c r="S292" s="1" t="str">
        <f t="shared" si="11"/>
        <v xml:space="preserve">    </v>
      </c>
      <c r="T292" s="1" t="str">
        <f t="shared" si="9"/>
        <v xml:space="preserve">    </v>
      </c>
    </row>
    <row r="293" spans="1:20" ht="15" customHeight="1">
      <c r="A293" s="25" t="str">
        <f t="shared" si="14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6"/>
        <v/>
      </c>
      <c r="R293" s="1" t="str">
        <f t="shared" si="12"/>
        <v/>
      </c>
      <c r="S293" s="1" t="str">
        <f t="shared" si="11"/>
        <v xml:space="preserve">    </v>
      </c>
      <c r="T293" s="1" t="str">
        <f t="shared" si="9"/>
        <v xml:space="preserve">    </v>
      </c>
    </row>
    <row r="294" spans="1:20" ht="15" customHeight="1">
      <c r="A294" s="25" t="str">
        <f t="shared" si="14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6"/>
        <v/>
      </c>
      <c r="R294" s="1" t="str">
        <f t="shared" si="12"/>
        <v/>
      </c>
      <c r="S294" s="1" t="str">
        <f t="shared" si="11"/>
        <v xml:space="preserve">    </v>
      </c>
      <c r="T294" s="1" t="str">
        <f t="shared" si="9"/>
        <v xml:space="preserve">    </v>
      </c>
    </row>
    <row r="295" spans="1:20" ht="15" customHeight="1">
      <c r="A295" s="25" t="str">
        <f t="shared" si="14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6"/>
        <v/>
      </c>
      <c r="R295" s="1" t="str">
        <f t="shared" si="12"/>
        <v/>
      </c>
      <c r="S295" s="1" t="str">
        <f t="shared" si="11"/>
        <v xml:space="preserve">    </v>
      </c>
      <c r="T295" s="1" t="str">
        <f t="shared" si="9"/>
        <v xml:space="preserve">    </v>
      </c>
    </row>
    <row r="296" spans="1:20" ht="15" customHeight="1">
      <c r="A296" s="25" t="str">
        <f t="shared" si="14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6"/>
        <v/>
      </c>
      <c r="R296" s="1" t="str">
        <f t="shared" si="12"/>
        <v/>
      </c>
      <c r="S296" s="1" t="str">
        <f t="shared" si="11"/>
        <v xml:space="preserve">    </v>
      </c>
      <c r="T296" s="1" t="str">
        <f t="shared" si="9"/>
        <v xml:space="preserve">    </v>
      </c>
    </row>
    <row r="297" spans="1:20" ht="15" customHeight="1">
      <c r="A297" s="25" t="str">
        <f t="shared" si="14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6"/>
        <v/>
      </c>
      <c r="R297" s="1" t="str">
        <f t="shared" si="12"/>
        <v/>
      </c>
      <c r="S297" s="1" t="str">
        <f t="shared" si="11"/>
        <v xml:space="preserve">    </v>
      </c>
      <c r="T297" s="1" t="str">
        <f t="shared" si="9"/>
        <v xml:space="preserve">    </v>
      </c>
    </row>
    <row r="298" spans="1:20" ht="15" customHeight="1">
      <c r="A298" s="25" t="str">
        <f t="shared" si="14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6"/>
        <v/>
      </c>
      <c r="R298" s="1" t="str">
        <f t="shared" si="12"/>
        <v/>
      </c>
      <c r="S298" s="1" t="str">
        <f t="shared" si="11"/>
        <v xml:space="preserve">    </v>
      </c>
      <c r="T298" s="1" t="str">
        <f t="shared" ref="T298:T382" si="17">S298</f>
        <v xml:space="preserve">    </v>
      </c>
    </row>
    <row r="299" spans="1:20" ht="15" customHeight="1">
      <c r="A299" s="25" t="str">
        <f t="shared" si="14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6"/>
        <v/>
      </c>
      <c r="R299" s="1" t="str">
        <f t="shared" si="12"/>
        <v/>
      </c>
      <c r="S299" s="1" t="str">
        <f t="shared" si="11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4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6"/>
        <v/>
      </c>
      <c r="R300" s="1" t="str">
        <f t="shared" si="12"/>
        <v/>
      </c>
      <c r="S300" s="1" t="str">
        <f t="shared" si="11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4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6"/>
        <v/>
      </c>
      <c r="R301" s="1" t="str">
        <f t="shared" si="12"/>
        <v/>
      </c>
      <c r="S301" s="1" t="str">
        <f t="shared" si="11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4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6"/>
        <v/>
      </c>
      <c r="R302" s="1" t="str">
        <f t="shared" si="12"/>
        <v/>
      </c>
      <c r="S302" s="1" t="str">
        <f t="shared" si="11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4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6"/>
        <v/>
      </c>
      <c r="R303" s="1" t="str">
        <f t="shared" si="12"/>
        <v/>
      </c>
      <c r="S303" s="1" t="str">
        <f t="shared" si="11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4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6"/>
        <v/>
      </c>
      <c r="R304" s="1" t="str">
        <f t="shared" si="12"/>
        <v/>
      </c>
      <c r="S304" s="1" t="str">
        <f t="shared" si="11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4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6"/>
        <v/>
      </c>
      <c r="R305" s="1" t="str">
        <f t="shared" si="12"/>
        <v/>
      </c>
      <c r="S305" s="1" t="str">
        <f t="shared" si="11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4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6"/>
        <v/>
      </c>
      <c r="R306" s="1" t="str">
        <f t="shared" si="12"/>
        <v/>
      </c>
      <c r="S306" s="1" t="str">
        <f t="shared" si="11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4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6"/>
        <v/>
      </c>
      <c r="R307" s="1" t="str">
        <f t="shared" si="12"/>
        <v/>
      </c>
      <c r="S307" s="1" t="str">
        <f t="shared" si="11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4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6"/>
        <v/>
      </c>
      <c r="R308" s="1" t="str">
        <f t="shared" si="12"/>
        <v/>
      </c>
      <c r="S308" s="1" t="str">
        <f t="shared" si="11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4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6"/>
        <v/>
      </c>
      <c r="R309" s="1" t="str">
        <f t="shared" si="12"/>
        <v/>
      </c>
      <c r="S309" s="1" t="str">
        <f t="shared" si="11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4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6"/>
        <v/>
      </c>
      <c r="R310" s="1" t="str">
        <f t="shared" si="12"/>
        <v/>
      </c>
      <c r="S310" s="1" t="str">
        <f t="shared" si="11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4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6"/>
        <v/>
      </c>
      <c r="R311" s="1" t="str">
        <f t="shared" si="12"/>
        <v/>
      </c>
      <c r="S311" s="1" t="str">
        <f t="shared" si="11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4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6"/>
        <v/>
      </c>
      <c r="R312" s="1" t="str">
        <f t="shared" si="12"/>
        <v/>
      </c>
      <c r="S312" s="1" t="str">
        <f t="shared" si="11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4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6"/>
        <v/>
      </c>
      <c r="R313" s="1" t="str">
        <f t="shared" si="12"/>
        <v/>
      </c>
      <c r="S313" s="1" t="str">
        <f t="shared" si="11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4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6"/>
        <v/>
      </c>
      <c r="R314" s="1" t="str">
        <f t="shared" si="12"/>
        <v/>
      </c>
      <c r="S314" s="1" t="str">
        <f t="shared" si="11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4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16"/>
        <v/>
      </c>
      <c r="R315" s="1" t="str">
        <f t="shared" si="12"/>
        <v/>
      </c>
      <c r="S315" s="1" t="str">
        <f t="shared" si="11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4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6"/>
        <v/>
      </c>
      <c r="R316" s="1" t="str">
        <f t="shared" si="12"/>
        <v/>
      </c>
      <c r="S316" s="1" t="str">
        <f t="shared" si="11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4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6"/>
        <v/>
      </c>
      <c r="R317" s="1" t="str">
        <f t="shared" si="12"/>
        <v/>
      </c>
      <c r="S317" s="1" t="str">
        <f t="shared" si="11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4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6"/>
        <v/>
      </c>
      <c r="R318" s="1" t="str">
        <f t="shared" si="12"/>
        <v/>
      </c>
      <c r="S318" s="1" t="str">
        <f t="shared" si="11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4"/>
        <v/>
      </c>
      <c r="B319" s="16"/>
      <c r="C319" s="22"/>
      <c r="D319" s="22"/>
      <c r="E319" s="6"/>
      <c r="F319" s="7"/>
      <c r="G319" s="17"/>
      <c r="H319" s="17"/>
      <c r="I319" s="15"/>
      <c r="J319" s="15"/>
      <c r="K319" s="15"/>
      <c r="L319" s="12"/>
      <c r="M319" s="18"/>
      <c r="N319" s="19"/>
      <c r="O319" s="20"/>
      <c r="P319" s="15"/>
      <c r="Q319" s="63" t="str">
        <f t="shared" si="16"/>
        <v/>
      </c>
      <c r="R319" s="1" t="str">
        <f t="shared" si="12"/>
        <v/>
      </c>
      <c r="S319" s="1" t="str">
        <f t="shared" si="11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4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6"/>
        <v/>
      </c>
      <c r="R320" s="1" t="str">
        <f t="shared" si="12"/>
        <v/>
      </c>
      <c r="S320" s="1" t="str">
        <f t="shared" si="11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4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6"/>
        <v/>
      </c>
      <c r="R321" s="1" t="str">
        <f t="shared" si="12"/>
        <v/>
      </c>
      <c r="S321" s="1" t="str">
        <f t="shared" si="11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4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6"/>
        <v/>
      </c>
      <c r="R322" s="1" t="str">
        <f t="shared" si="12"/>
        <v/>
      </c>
      <c r="S322" s="1" t="str">
        <f t="shared" si="11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4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6"/>
        <v/>
      </c>
      <c r="R323" s="1" t="str">
        <f t="shared" si="12"/>
        <v/>
      </c>
      <c r="S323" s="1" t="str">
        <f t="shared" si="11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4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6"/>
        <v/>
      </c>
      <c r="R324" s="1" t="str">
        <f t="shared" si="12"/>
        <v/>
      </c>
      <c r="S324" s="1" t="str">
        <f t="shared" si="11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4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6"/>
        <v/>
      </c>
      <c r="R325" s="1" t="str">
        <f t="shared" si="12"/>
        <v/>
      </c>
      <c r="S325" s="1" t="str">
        <f t="shared" si="11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4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6"/>
        <v/>
      </c>
      <c r="R326" s="1" t="str">
        <f t="shared" si="12"/>
        <v/>
      </c>
      <c r="S326" s="1" t="str">
        <f t="shared" si="11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4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4" si="18">IF(P327="","",VLOOKUP(P327,$Z$7:$AA$68,2,FALSE))</f>
        <v/>
      </c>
      <c r="R327" s="1" t="str">
        <f t="shared" si="12"/>
        <v/>
      </c>
      <c r="S327" s="1" t="str">
        <f t="shared" si="11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4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8"/>
        <v/>
      </c>
      <c r="R328" s="1" t="str">
        <f t="shared" si="12"/>
        <v/>
      </c>
      <c r="S328" s="1" t="str">
        <f t="shared" si="11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4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8"/>
        <v/>
      </c>
      <c r="R329" s="1" t="str">
        <f t="shared" si="12"/>
        <v/>
      </c>
      <c r="S329" s="1" t="str">
        <f t="shared" si="11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4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8"/>
        <v/>
      </c>
      <c r="R330" s="1" t="str">
        <f t="shared" si="12"/>
        <v/>
      </c>
      <c r="S330" s="1" t="str">
        <f t="shared" si="11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4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 t="str">
        <f t="shared" si="18"/>
        <v/>
      </c>
      <c r="R331" s="1" t="str">
        <f t="shared" si="12"/>
        <v/>
      </c>
      <c r="S331" s="1" t="str">
        <f t="shared" si="11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4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 t="str">
        <f t="shared" si="18"/>
        <v/>
      </c>
      <c r="R332" s="1" t="str">
        <f t="shared" si="12"/>
        <v/>
      </c>
      <c r="S332" s="1" t="str">
        <f t="shared" si="11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4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 t="str">
        <f t="shared" si="18"/>
        <v/>
      </c>
      <c r="R333" s="1" t="str">
        <f t="shared" si="12"/>
        <v/>
      </c>
      <c r="S333" s="1" t="str">
        <f t="shared" si="11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4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 t="str">
        <f t="shared" si="18"/>
        <v/>
      </c>
      <c r="R334" s="1" t="str">
        <f t="shared" si="12"/>
        <v/>
      </c>
      <c r="S334" s="1" t="str">
        <f t="shared" si="11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4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2"/>
        <v/>
      </c>
      <c r="S335" s="1" t="str">
        <f t="shared" ref="S335:S385" si="19">""&amp;L338&amp;"  "&amp;M338&amp;"  "&amp;N338&amp;""</f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4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2"/>
        <v/>
      </c>
      <c r="S336" s="1" t="str">
        <f t="shared" si="19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4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2"/>
        <v/>
      </c>
      <c r="S337" s="1" t="str">
        <f t="shared" si="19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4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2"/>
        <v/>
      </c>
      <c r="S338" s="1" t="str">
        <f t="shared" si="19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4"/>
        <v/>
      </c>
      <c r="B339" s="5"/>
      <c r="C339" s="21"/>
      <c r="D339" s="21"/>
      <c r="E339" s="6"/>
      <c r="F339" s="7"/>
      <c r="G339" s="6"/>
      <c r="H339" s="6"/>
      <c r="I339" s="11"/>
      <c r="J339" s="11"/>
      <c r="K339" s="11"/>
      <c r="L339" s="12"/>
      <c r="M339" s="13"/>
      <c r="N339" s="14"/>
      <c r="O339" s="7"/>
      <c r="P339" s="11"/>
      <c r="Q339" s="63"/>
      <c r="R339" s="1" t="str">
        <f t="shared" si="12"/>
        <v/>
      </c>
      <c r="S339" s="1" t="str">
        <f t="shared" si="19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4"/>
        <v/>
      </c>
      <c r="B340" s="5"/>
      <c r="C340" s="21"/>
      <c r="D340" s="21"/>
      <c r="E340" s="6"/>
      <c r="F340" s="7"/>
      <c r="G340" s="6"/>
      <c r="H340" s="6"/>
      <c r="I340" s="11"/>
      <c r="J340" s="11"/>
      <c r="K340" s="11"/>
      <c r="L340" s="12"/>
      <c r="M340" s="13"/>
      <c r="N340" s="14"/>
      <c r="O340" s="7"/>
      <c r="P340" s="11"/>
      <c r="Q340" s="63"/>
      <c r="R340" s="1" t="str">
        <f t="shared" si="12"/>
        <v/>
      </c>
      <c r="S340" s="1" t="str">
        <f t="shared" si="19"/>
        <v xml:space="preserve">    </v>
      </c>
      <c r="T340" s="1" t="str">
        <f t="shared" si="17"/>
        <v xml:space="preserve">    </v>
      </c>
    </row>
    <row r="341" spans="1:20" ht="15" customHeight="1">
      <c r="A341" s="25" t="str">
        <f t="shared" si="14"/>
        <v/>
      </c>
      <c r="B341" s="5"/>
      <c r="C341" s="21"/>
      <c r="D341" s="21"/>
      <c r="E341" s="6"/>
      <c r="F341" s="7"/>
      <c r="G341" s="6"/>
      <c r="H341" s="6"/>
      <c r="I341" s="11"/>
      <c r="J341" s="11"/>
      <c r="K341" s="11"/>
      <c r="L341" s="12"/>
      <c r="M341" s="13"/>
      <c r="N341" s="14"/>
      <c r="O341" s="7"/>
      <c r="P341" s="11"/>
      <c r="Q341" s="63"/>
    </row>
    <row r="342" spans="1:20" ht="15" customHeight="1">
      <c r="A342" s="25" t="str">
        <f t="shared" si="14"/>
        <v/>
      </c>
      <c r="B342" s="5"/>
      <c r="C342" s="21"/>
      <c r="D342" s="21"/>
      <c r="E342" s="6"/>
      <c r="F342" s="7"/>
      <c r="G342" s="6"/>
      <c r="H342" s="6"/>
      <c r="I342" s="11"/>
      <c r="J342" s="11"/>
      <c r="K342" s="11"/>
      <c r="L342" s="12"/>
      <c r="M342" s="13"/>
      <c r="N342" s="14"/>
      <c r="O342" s="7"/>
      <c r="P342" s="11"/>
      <c r="Q342" s="63"/>
    </row>
    <row r="343" spans="1:20" ht="15" customHeight="1">
      <c r="A343" s="25" t="str">
        <f t="shared" si="14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4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  <c r="R344" s="1" t="str">
        <f t="shared" si="12"/>
        <v/>
      </c>
      <c r="S344" s="1" t="str">
        <f t="shared" si="19"/>
        <v xml:space="preserve">    </v>
      </c>
      <c r="T344" s="1" t="str">
        <f t="shared" si="17"/>
        <v xml:space="preserve">    </v>
      </c>
    </row>
    <row r="345" spans="1:20" ht="15" customHeight="1">
      <c r="A345" s="25" t="str">
        <f t="shared" si="14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4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4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4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4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4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4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4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4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4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4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4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4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4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4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4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si="14"/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4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</row>
    <row r="363" spans="1:20" ht="15" customHeight="1">
      <c r="A363" s="25" t="str">
        <f t="shared" si="14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ref="R363:R385" si="20">A366</f>
        <v/>
      </c>
      <c r="S363" s="1" t="str">
        <f t="shared" si="19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4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20"/>
        <v/>
      </c>
      <c r="S364" s="1" t="str">
        <f t="shared" si="19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ref="A365:A388" si="21">IF(OR(B365="",C365="",D365=""),"",TEXT(Q365,"000")&amp;B365&amp;TEXT(C365,"00")&amp;TEXT(D365,"00"))</f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20"/>
        <v/>
      </c>
      <c r="S365" s="1" t="str">
        <f t="shared" si="19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21"/>
        <v/>
      </c>
      <c r="B366" s="16"/>
      <c r="C366" s="22"/>
      <c r="D366" s="22"/>
      <c r="E366" s="6"/>
      <c r="F366" s="7"/>
      <c r="G366" s="17"/>
      <c r="H366" s="17"/>
      <c r="I366" s="15"/>
      <c r="J366" s="15"/>
      <c r="K366" s="15"/>
      <c r="L366" s="12"/>
      <c r="M366" s="18"/>
      <c r="N366" s="19"/>
      <c r="O366" s="20"/>
      <c r="P366" s="15"/>
      <c r="Q366" s="64"/>
      <c r="R366" s="1" t="str">
        <f t="shared" si="20"/>
        <v/>
      </c>
      <c r="S366" s="1" t="str">
        <f t="shared" si="19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21"/>
        <v/>
      </c>
      <c r="B367" s="16"/>
      <c r="C367" s="22"/>
      <c r="D367" s="22"/>
      <c r="E367" s="6"/>
      <c r="F367" s="7"/>
      <c r="G367" s="17"/>
      <c r="H367" s="17"/>
      <c r="I367" s="15"/>
      <c r="J367" s="15"/>
      <c r="K367" s="15"/>
      <c r="L367" s="12"/>
      <c r="M367" s="18"/>
      <c r="N367" s="19"/>
      <c r="O367" s="20"/>
      <c r="P367" s="15"/>
      <c r="Q367" s="64"/>
      <c r="R367" s="1" t="str">
        <f t="shared" si="20"/>
        <v/>
      </c>
      <c r="S367" s="1" t="str">
        <f t="shared" si="19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21"/>
        <v/>
      </c>
      <c r="B368" s="16"/>
      <c r="C368" s="22"/>
      <c r="D368" s="22"/>
      <c r="E368" s="6"/>
      <c r="F368" s="7"/>
      <c r="G368" s="17"/>
      <c r="H368" s="17"/>
      <c r="I368" s="15"/>
      <c r="J368" s="15"/>
      <c r="K368" s="15"/>
      <c r="L368" s="12"/>
      <c r="M368" s="18"/>
      <c r="N368" s="19"/>
      <c r="O368" s="20"/>
      <c r="P368" s="15"/>
      <c r="Q368" s="64"/>
      <c r="R368" s="1" t="str">
        <f t="shared" si="20"/>
        <v/>
      </c>
      <c r="S368" s="1" t="str">
        <f t="shared" si="19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21"/>
        <v/>
      </c>
      <c r="B369" s="16"/>
      <c r="C369" s="22"/>
      <c r="D369" s="22"/>
      <c r="E369" s="6"/>
      <c r="F369" s="7"/>
      <c r="G369" s="17"/>
      <c r="H369" s="17"/>
      <c r="I369" s="15"/>
      <c r="J369" s="15"/>
      <c r="K369" s="15"/>
      <c r="L369" s="12"/>
      <c r="M369" s="18"/>
      <c r="N369" s="19"/>
      <c r="O369" s="20"/>
      <c r="P369" s="15"/>
      <c r="Q369" s="64"/>
      <c r="R369" s="1" t="str">
        <f t="shared" si="20"/>
        <v/>
      </c>
      <c r="S369" s="1" t="str">
        <f t="shared" si="19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21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20"/>
        <v/>
      </c>
      <c r="S370" s="1" t="str">
        <f t="shared" si="19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21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20"/>
        <v/>
      </c>
      <c r="S371" s="1" t="str">
        <f t="shared" si="19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21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20"/>
        <v/>
      </c>
      <c r="S372" s="1" t="str">
        <f t="shared" si="19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21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si="20"/>
        <v/>
      </c>
      <c r="S373" s="1" t="str">
        <f t="shared" si="19"/>
        <v xml:space="preserve">    </v>
      </c>
      <c r="T373" s="1" t="str">
        <f t="shared" si="17"/>
        <v xml:space="preserve">    </v>
      </c>
    </row>
    <row r="374" spans="1:20" ht="15" customHeight="1">
      <c r="A374" s="25" t="str">
        <f t="shared" si="21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0"/>
        <v/>
      </c>
      <c r="S374" s="1" t="str">
        <f t="shared" si="19"/>
        <v xml:space="preserve">    </v>
      </c>
      <c r="T374" s="1" t="str">
        <f t="shared" si="17"/>
        <v xml:space="preserve">    </v>
      </c>
    </row>
    <row r="375" spans="1:20" ht="15" customHeight="1">
      <c r="A375" s="25" t="str">
        <f t="shared" si="21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0"/>
        <v/>
      </c>
      <c r="S375" s="1" t="str">
        <f t="shared" si="19"/>
        <v xml:space="preserve">    </v>
      </c>
      <c r="T375" s="1" t="str">
        <f t="shared" si="17"/>
        <v xml:space="preserve">    </v>
      </c>
    </row>
    <row r="376" spans="1:20" ht="15" customHeight="1">
      <c r="A376" s="25" t="str">
        <f t="shared" si="21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0"/>
        <v/>
      </c>
    </row>
    <row r="377" spans="1:20" ht="15" customHeight="1">
      <c r="A377" s="25" t="str">
        <f t="shared" si="21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0"/>
        <v/>
      </c>
      <c r="S377" s="1" t="str">
        <f t="shared" si="19"/>
        <v xml:space="preserve">    </v>
      </c>
      <c r="T377" s="1" t="str">
        <f t="shared" si="17"/>
        <v xml:space="preserve">    </v>
      </c>
    </row>
    <row r="378" spans="1:20" ht="15" customHeight="1">
      <c r="A378" s="25" t="str">
        <f t="shared" si="21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0"/>
        <v/>
      </c>
      <c r="S378" s="1" t="str">
        <f t="shared" si="19"/>
        <v xml:space="preserve">    </v>
      </c>
      <c r="T378" s="1" t="str">
        <f t="shared" si="17"/>
        <v xml:space="preserve">    </v>
      </c>
    </row>
    <row r="379" spans="1:20" ht="15" customHeight="1">
      <c r="A379" s="25" t="str">
        <f t="shared" si="21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0"/>
        <v/>
      </c>
      <c r="S379" s="1" t="str">
        <f t="shared" si="19"/>
        <v xml:space="preserve">    </v>
      </c>
      <c r="T379" s="1" t="str">
        <f t="shared" si="17"/>
        <v xml:space="preserve">    </v>
      </c>
    </row>
    <row r="380" spans="1:20" ht="15" customHeight="1">
      <c r="A380" s="25" t="str">
        <f t="shared" si="21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0"/>
        <v/>
      </c>
      <c r="S380" s="1" t="str">
        <f t="shared" si="19"/>
        <v xml:space="preserve">    </v>
      </c>
      <c r="T380" s="1" t="str">
        <f t="shared" si="17"/>
        <v xml:space="preserve">    </v>
      </c>
    </row>
    <row r="381" spans="1:20" ht="15" customHeight="1">
      <c r="A381" s="25" t="str">
        <f t="shared" si="21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0"/>
        <v/>
      </c>
      <c r="S381" s="1" t="str">
        <f t="shared" si="19"/>
        <v xml:space="preserve">    </v>
      </c>
      <c r="T381" s="1" t="str">
        <f t="shared" si="17"/>
        <v xml:space="preserve">    </v>
      </c>
    </row>
    <row r="382" spans="1:20" ht="15" customHeight="1">
      <c r="A382" s="25" t="str">
        <f t="shared" si="21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0"/>
        <v/>
      </c>
      <c r="S382" s="1" t="str">
        <f t="shared" si="19"/>
        <v xml:space="preserve">    </v>
      </c>
      <c r="T382" s="1" t="str">
        <f t="shared" si="17"/>
        <v xml:space="preserve">    </v>
      </c>
    </row>
    <row r="383" spans="1:20" ht="15" customHeight="1">
      <c r="A383" s="25" t="str">
        <f t="shared" si="21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0"/>
        <v/>
      </c>
      <c r="S383" s="1" t="str">
        <f t="shared" si="19"/>
        <v xml:space="preserve">    </v>
      </c>
      <c r="T383" s="1" t="str">
        <f t="shared" ref="T383:T385" si="22">S383</f>
        <v xml:space="preserve">    </v>
      </c>
    </row>
    <row r="384" spans="1:20" ht="15" customHeight="1">
      <c r="A384" s="25" t="str">
        <f t="shared" si="21"/>
        <v/>
      </c>
      <c r="B384" s="5"/>
      <c r="C384" s="21"/>
      <c r="D384" s="21"/>
      <c r="E384" s="6"/>
      <c r="F384" s="7"/>
      <c r="G384" s="6"/>
      <c r="H384" s="6"/>
      <c r="I384" s="11"/>
      <c r="J384" s="11"/>
      <c r="K384" s="11"/>
      <c r="L384" s="12"/>
      <c r="M384" s="13"/>
      <c r="N384" s="14"/>
      <c r="O384" s="7"/>
      <c r="P384" s="11"/>
      <c r="Q384" s="63"/>
      <c r="R384" s="1" t="str">
        <f t="shared" si="20"/>
        <v/>
      </c>
      <c r="S384" s="1" t="str">
        <f t="shared" si="19"/>
        <v xml:space="preserve">    </v>
      </c>
      <c r="T384" s="1" t="str">
        <f t="shared" si="22"/>
        <v xml:space="preserve">    </v>
      </c>
    </row>
    <row r="385" spans="1:20">
      <c r="A385" s="25" t="str">
        <f t="shared" si="21"/>
        <v/>
      </c>
      <c r="B385" s="5"/>
      <c r="C385" s="21"/>
      <c r="D385" s="21"/>
      <c r="E385" s="6"/>
      <c r="F385" s="7"/>
      <c r="G385" s="6"/>
      <c r="H385" s="6"/>
      <c r="I385" s="11"/>
      <c r="J385" s="11"/>
      <c r="K385" s="11"/>
      <c r="L385" s="12"/>
      <c r="M385" s="13"/>
      <c r="N385" s="14"/>
      <c r="O385" s="7"/>
      <c r="P385" s="11"/>
      <c r="Q385" s="63"/>
      <c r="R385" s="1" t="str">
        <f t="shared" si="20"/>
        <v/>
      </c>
      <c r="S385" s="1" t="str">
        <f t="shared" si="19"/>
        <v xml:space="preserve">    </v>
      </c>
      <c r="T385" s="1" t="str">
        <f t="shared" si="22"/>
        <v xml:space="preserve">    </v>
      </c>
    </row>
    <row r="386" spans="1:20">
      <c r="A386" s="25" t="str">
        <f t="shared" si="21"/>
        <v/>
      </c>
      <c r="B386" s="5"/>
      <c r="C386" s="21"/>
      <c r="D386" s="21"/>
      <c r="E386" s="6"/>
      <c r="F386" s="7"/>
      <c r="G386" s="6"/>
      <c r="H386" s="6"/>
      <c r="I386" s="11"/>
      <c r="J386" s="11"/>
      <c r="K386" s="11"/>
      <c r="L386" s="12"/>
      <c r="M386" s="13"/>
      <c r="N386" s="14"/>
      <c r="O386" s="7"/>
      <c r="P386" s="11"/>
      <c r="Q386" s="63"/>
    </row>
    <row r="387" spans="1:20">
      <c r="A387" s="25" t="str">
        <f t="shared" si="21"/>
        <v/>
      </c>
      <c r="B387" s="5"/>
      <c r="C387" s="21"/>
      <c r="D387" s="21"/>
      <c r="E387" s="6"/>
      <c r="F387" s="7"/>
      <c r="G387" s="6"/>
      <c r="H387" s="6"/>
      <c r="I387" s="11"/>
      <c r="J387" s="11"/>
      <c r="K387" s="11"/>
      <c r="L387" s="12"/>
      <c r="M387" s="13"/>
      <c r="N387" s="14"/>
      <c r="O387" s="7"/>
      <c r="P387" s="11"/>
      <c r="Q387" s="63"/>
    </row>
    <row r="388" spans="1:20">
      <c r="A388" s="25" t="str">
        <f t="shared" si="21"/>
        <v/>
      </c>
      <c r="B388" s="16"/>
      <c r="C388" s="22"/>
      <c r="D388" s="22"/>
      <c r="E388" s="6"/>
      <c r="F388" s="7"/>
      <c r="G388" s="17"/>
      <c r="H388" s="17"/>
      <c r="I388" s="15"/>
      <c r="J388" s="15"/>
      <c r="K388" s="15"/>
      <c r="L388" s="12"/>
      <c r="M388" s="18"/>
      <c r="N388" s="19"/>
      <c r="O388" s="20"/>
      <c r="P388" s="15"/>
      <c r="Q388" s="64"/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8">
    <cfRule type="duplicateValues" dxfId="8" priority="1"/>
  </conditionalFormatting>
  <dataValidations count="4">
    <dataValidation type="list" imeMode="off" allowBlank="1" showInputMessage="1" showErrorMessage="1" sqref="L7:L63" xr:uid="{00000000-0002-0000-1000-000000000000}">
      <formula1>$U$7:$U$15</formula1>
    </dataValidation>
    <dataValidation type="list" imeMode="on" allowBlank="1" showInputMessage="1" showErrorMessage="1" sqref="P7:P63" xr:uid="{00000000-0002-0000-1000-000001000000}">
      <formula1>$Z$7:$Z$91</formula1>
    </dataValidation>
    <dataValidation imeMode="off" allowBlank="1" showInputMessage="1" showErrorMessage="1" sqref="Q7:Q388 L64:L388 M7:N388" xr:uid="{00000000-0002-0000-1000-000002000000}"/>
    <dataValidation imeMode="on" allowBlank="1" showInputMessage="1" showErrorMessage="1" sqref="P64:P388 G48:G50 O7:O388 G59:K388 G56:G58 H33:K58 G7:K32" xr:uid="{00000000-0002-0000-10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1166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25" t="str">
        <f t="shared" ref="A7:A70" si="0">IF(OR(B7="",C7="",D7=""),"",TEXT(Q7,"000")&amp;B7&amp;TEXT(C7,"00")&amp;TEXT(D7,"00"))</f>
        <v>028Q0701</v>
      </c>
      <c r="B7" s="5" t="s">
        <v>714</v>
      </c>
      <c r="C7" s="21">
        <v>7</v>
      </c>
      <c r="D7" s="21">
        <v>1</v>
      </c>
      <c r="E7" s="6" t="s">
        <v>718</v>
      </c>
      <c r="F7" s="7" t="s">
        <v>896</v>
      </c>
      <c r="G7" s="6" t="s">
        <v>939</v>
      </c>
      <c r="H7" s="6" t="s">
        <v>1168</v>
      </c>
      <c r="I7" s="11" t="s">
        <v>898</v>
      </c>
      <c r="J7" s="6" t="s">
        <v>899</v>
      </c>
      <c r="K7" s="6" t="s">
        <v>900</v>
      </c>
      <c r="L7" s="12" t="s">
        <v>239</v>
      </c>
      <c r="M7" s="13"/>
      <c r="N7" s="14"/>
      <c r="O7" s="7"/>
      <c r="P7" s="6" t="s">
        <v>1167</v>
      </c>
      <c r="Q7" s="63">
        <f>IF(P7="","",VLOOKUP(P7,$Z$7:$AA$71,2,FALSE))</f>
        <v>28</v>
      </c>
      <c r="R7" s="1" t="str">
        <f>A7</f>
        <v>028Q0701</v>
      </c>
      <c r="S7" s="1" t="str">
        <f>""&amp;L7&amp;"  "&amp;M7&amp;"  "&amp;N7&amp;""</f>
        <v xml:space="preserve">JWWA認証    </v>
      </c>
      <c r="T7" s="1" t="str">
        <f>S7</f>
        <v xml:space="preserve">JWWA認証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25" t="str">
        <f t="shared" si="0"/>
        <v/>
      </c>
      <c r="B8" s="5"/>
      <c r="C8" s="21"/>
      <c r="D8" s="21"/>
      <c r="E8" s="6"/>
      <c r="F8" s="7"/>
      <c r="G8" s="6"/>
      <c r="H8" s="6"/>
      <c r="I8" s="6"/>
      <c r="J8" s="6"/>
      <c r="K8" s="6"/>
      <c r="L8" s="12"/>
      <c r="M8" s="13"/>
      <c r="N8" s="14"/>
      <c r="O8" s="7"/>
      <c r="P8" s="6"/>
      <c r="Q8" s="63" t="str">
        <f t="shared" ref="Q8:Q25" si="1">IF(P8="","",VLOOKUP(P8,$Z$7:$AA$71,2,FALSE))</f>
        <v/>
      </c>
      <c r="R8" s="1" t="str">
        <f t="shared" ref="R8:R60" si="2">A8</f>
        <v/>
      </c>
      <c r="S8" s="1" t="str">
        <f t="shared" ref="S8:S60" si="3">""&amp;L8&amp;"  "&amp;M8&amp;"  "&amp;N8&amp;""</f>
        <v xml:space="preserve">    </v>
      </c>
      <c r="T8" s="1" t="str">
        <f t="shared" ref="T8:T60" si="4">S8</f>
        <v xml:space="preserve">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/>
      <c r="Q9" s="63" t="str">
        <f t="shared" si="1"/>
        <v/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25" t="str">
        <f t="shared" si="0"/>
        <v/>
      </c>
      <c r="B10" s="5"/>
      <c r="C10" s="21"/>
      <c r="D10" s="21"/>
      <c r="E10" s="6"/>
      <c r="F10" s="7"/>
      <c r="G10" s="6"/>
      <c r="H10" s="6"/>
      <c r="I10" s="6"/>
      <c r="J10" s="6"/>
      <c r="K10" s="6"/>
      <c r="L10" s="12"/>
      <c r="M10" s="13"/>
      <c r="N10" s="14"/>
      <c r="O10" s="7"/>
      <c r="P10" s="6"/>
      <c r="Q10" s="63" t="str">
        <f t="shared" si="1"/>
        <v/>
      </c>
      <c r="R10" s="1" t="str">
        <f t="shared" si="2"/>
        <v/>
      </c>
      <c r="S10" s="1" t="str">
        <f t="shared" si="3"/>
        <v xml:space="preserve">    </v>
      </c>
      <c r="T10" s="1" t="str">
        <f t="shared" si="4"/>
        <v xml:space="preserve">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/>
      </c>
      <c r="B11" s="5"/>
      <c r="C11" s="21"/>
      <c r="D11" s="21"/>
      <c r="E11" s="6"/>
      <c r="F11" s="7"/>
      <c r="G11" s="6"/>
      <c r="H11" s="6"/>
      <c r="I11" s="6"/>
      <c r="J11" s="6"/>
      <c r="K11" s="6"/>
      <c r="L11" s="12"/>
      <c r="M11" s="13"/>
      <c r="N11" s="14"/>
      <c r="O11" s="7"/>
      <c r="P11" s="6"/>
      <c r="Q11" s="63" t="str">
        <f t="shared" si="1"/>
        <v/>
      </c>
      <c r="R11" s="1" t="str">
        <f t="shared" si="2"/>
        <v/>
      </c>
      <c r="S11" s="1" t="str">
        <f t="shared" si="3"/>
        <v xml:space="preserve">    </v>
      </c>
      <c r="T11" s="1" t="str">
        <f t="shared" si="4"/>
        <v xml:space="preserve">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/>
      </c>
      <c r="B12" s="5"/>
      <c r="C12" s="21"/>
      <c r="D12" s="21"/>
      <c r="E12" s="6"/>
      <c r="F12" s="7"/>
      <c r="G12" s="6"/>
      <c r="H12" s="6"/>
      <c r="I12" s="6"/>
      <c r="J12" s="6"/>
      <c r="K12" s="6"/>
      <c r="L12" s="12"/>
      <c r="M12" s="13"/>
      <c r="N12" s="14"/>
      <c r="O12" s="7"/>
      <c r="P12" s="6"/>
      <c r="Q12" s="63" t="str">
        <f t="shared" si="1"/>
        <v/>
      </c>
      <c r="R12" s="1" t="str">
        <f t="shared" si="2"/>
        <v/>
      </c>
      <c r="S12" s="1" t="str">
        <f t="shared" si="3"/>
        <v xml:space="preserve">    </v>
      </c>
      <c r="T12" s="1" t="str">
        <f t="shared" si="4"/>
        <v xml:space="preserve">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/>
      </c>
      <c r="B13" s="5"/>
      <c r="C13" s="21"/>
      <c r="D13" s="21"/>
      <c r="E13" s="6"/>
      <c r="F13" s="7"/>
      <c r="G13" s="6"/>
      <c r="H13" s="6"/>
      <c r="I13" s="6"/>
      <c r="J13" s="6"/>
      <c r="K13" s="6"/>
      <c r="L13" s="12"/>
      <c r="M13" s="13"/>
      <c r="N13" s="14"/>
      <c r="O13" s="7"/>
      <c r="P13" s="6"/>
      <c r="Q13" s="63" t="str">
        <f t="shared" si="1"/>
        <v/>
      </c>
      <c r="R13" s="1" t="str">
        <f t="shared" si="2"/>
        <v/>
      </c>
      <c r="S13" s="1" t="str">
        <f t="shared" si="3"/>
        <v xml:space="preserve">    </v>
      </c>
      <c r="T13" s="1" t="str">
        <f t="shared" si="4"/>
        <v xml:space="preserve">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25" t="str">
        <f t="shared" si="0"/>
        <v/>
      </c>
      <c r="B14" s="5"/>
      <c r="C14" s="21"/>
      <c r="D14" s="21"/>
      <c r="E14" s="6"/>
      <c r="F14" s="7"/>
      <c r="G14" s="6"/>
      <c r="H14" s="6"/>
      <c r="I14" s="6"/>
      <c r="J14" s="6"/>
      <c r="K14" s="6"/>
      <c r="L14" s="12"/>
      <c r="M14" s="13"/>
      <c r="N14" s="14"/>
      <c r="O14" s="7"/>
      <c r="P14" s="6"/>
      <c r="Q14" s="63" t="str">
        <f t="shared" si="1"/>
        <v/>
      </c>
      <c r="R14" s="1" t="str">
        <f t="shared" si="2"/>
        <v/>
      </c>
      <c r="S14" s="1" t="str">
        <f t="shared" si="3"/>
        <v xml:space="preserve">    </v>
      </c>
      <c r="T14" s="1" t="str">
        <f t="shared" si="4"/>
        <v xml:space="preserve">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6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25" t="str">
        <f t="shared" si="0"/>
        <v/>
      </c>
      <c r="B18" s="5"/>
      <c r="C18" s="21"/>
      <c r="D18" s="21"/>
      <c r="E18" s="6"/>
      <c r="F18" s="7"/>
      <c r="G18" s="6"/>
      <c r="H18" s="6"/>
      <c r="I18" s="6"/>
      <c r="J18" s="6"/>
      <c r="K18" s="6"/>
      <c r="L18" s="12"/>
      <c r="M18" s="13"/>
      <c r="N18" s="14"/>
      <c r="O18" s="7"/>
      <c r="P18" s="6"/>
      <c r="Q18" s="63" t="str">
        <f t="shared" si="1"/>
        <v/>
      </c>
      <c r="R18" s="1" t="str">
        <f t="shared" si="2"/>
        <v/>
      </c>
      <c r="S18" s="1" t="str">
        <f t="shared" si="3"/>
        <v xml:space="preserve">    </v>
      </c>
      <c r="T18" s="1" t="str">
        <f t="shared" si="4"/>
        <v xml:space="preserve">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/>
      <c r="F20" s="7"/>
      <c r="G20" s="6"/>
      <c r="H20" s="6"/>
      <c r="I20" s="6"/>
      <c r="J20" s="6"/>
      <c r="K20" s="6"/>
      <c r="L20" s="12"/>
      <c r="M20" s="13"/>
      <c r="N20" s="14"/>
      <c r="O20" s="7"/>
      <c r="P20" s="6"/>
      <c r="Q20" s="63" t="str">
        <f t="shared" si="1"/>
        <v/>
      </c>
      <c r="R20" s="1" t="str">
        <f t="shared" si="2"/>
        <v/>
      </c>
      <c r="S20" s="1" t="str">
        <f t="shared" si="3"/>
        <v xml:space="preserve">    </v>
      </c>
      <c r="T20" s="1" t="str">
        <f t="shared" si="4"/>
        <v xml:space="preserve">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6"/>
      <c r="J21" s="6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/>
      </c>
      <c r="B22" s="5"/>
      <c r="C22" s="21"/>
      <c r="D22" s="21"/>
      <c r="E22" s="6"/>
      <c r="F22" s="7"/>
      <c r="G22" s="6"/>
      <c r="H22" s="6"/>
      <c r="I22" s="11"/>
      <c r="J22" s="6"/>
      <c r="K22" s="6"/>
      <c r="L22" s="12"/>
      <c r="M22" s="13"/>
      <c r="N22" s="14"/>
      <c r="O22" s="7"/>
      <c r="P22" s="6"/>
      <c r="Q22" s="63" t="str">
        <f t="shared" si="1"/>
        <v/>
      </c>
      <c r="R22" s="1" t="str">
        <f t="shared" si="2"/>
        <v/>
      </c>
      <c r="S22" s="1" t="str">
        <f t="shared" si="3"/>
        <v xml:space="preserve">    </v>
      </c>
      <c r="T22" s="1" t="str">
        <f t="shared" si="4"/>
        <v xml:space="preserve">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/>
      </c>
      <c r="B23" s="5"/>
      <c r="C23" s="21"/>
      <c r="D23" s="21"/>
      <c r="E23" s="6"/>
      <c r="F23" s="7"/>
      <c r="G23" s="6"/>
      <c r="H23" s="6"/>
      <c r="I23" s="11"/>
      <c r="J23" s="6"/>
      <c r="K23" s="6"/>
      <c r="L23" s="12"/>
      <c r="M23" s="13"/>
      <c r="N23" s="14"/>
      <c r="O23" s="7"/>
      <c r="P23" s="6"/>
      <c r="Q23" s="63" t="str">
        <f t="shared" si="1"/>
        <v/>
      </c>
      <c r="R23" s="1" t="str">
        <f t="shared" si="2"/>
        <v/>
      </c>
      <c r="S23" s="1" t="str">
        <f t="shared" si="3"/>
        <v xml:space="preserve">    </v>
      </c>
      <c r="T23" s="1" t="str">
        <f t="shared" si="4"/>
        <v xml:space="preserve">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11"/>
      <c r="J24" s="11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11"/>
      <c r="J25" s="11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11"/>
      <c r="J26" s="11"/>
      <c r="K26" s="6"/>
      <c r="L26" s="12"/>
      <c r="M26" s="13"/>
      <c r="N26" s="14"/>
      <c r="O26" s="7"/>
      <c r="P26" s="6"/>
      <c r="Q26" s="63" t="str">
        <f t="shared" ref="Q26:Q70" si="5">IF(P26="","",VLOOKUP(P26,$Z$7:$AA$68,2,FALSE))</f>
        <v/>
      </c>
      <c r="R26" s="1" t="str">
        <f t="shared" si="2"/>
        <v/>
      </c>
      <c r="S26" s="1" t="str">
        <f t="shared" si="3"/>
        <v xml:space="preserve">    </v>
      </c>
      <c r="T26" s="1" t="str">
        <f t="shared" si="4"/>
        <v xml:space="preserve">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11"/>
      <c r="J27" s="11"/>
      <c r="K27" s="6"/>
      <c r="L27" s="12"/>
      <c r="M27" s="13"/>
      <c r="N27" s="14"/>
      <c r="O27" s="7"/>
      <c r="P27" s="6"/>
      <c r="Q27" s="63" t="str">
        <f t="shared" si="5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11"/>
      <c r="J28" s="11"/>
      <c r="K28" s="6"/>
      <c r="L28" s="12"/>
      <c r="M28" s="13"/>
      <c r="N28" s="14"/>
      <c r="O28" s="7"/>
      <c r="P28" s="6"/>
      <c r="Q28" s="63" t="str">
        <f t="shared" si="5"/>
        <v/>
      </c>
      <c r="R28" s="1" t="str">
        <f t="shared" si="2"/>
        <v/>
      </c>
      <c r="S28" s="1" t="str">
        <f t="shared" si="3"/>
        <v xml:space="preserve">    </v>
      </c>
      <c r="T28" s="1" t="str">
        <f t="shared" si="4"/>
        <v xml:space="preserve">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25" t="str">
        <f t="shared" si="0"/>
        <v/>
      </c>
      <c r="B29" s="5"/>
      <c r="C29" s="21"/>
      <c r="D29" s="21"/>
      <c r="E29" s="6"/>
      <c r="F29" s="7"/>
      <c r="G29" s="6"/>
      <c r="H29" s="6"/>
      <c r="I29" s="11"/>
      <c r="J29" s="11"/>
      <c r="K29" s="6"/>
      <c r="L29" s="12"/>
      <c r="M29" s="13"/>
      <c r="N29" s="14"/>
      <c r="O29" s="7"/>
      <c r="P29" s="6"/>
      <c r="Q29" s="63" t="str">
        <f t="shared" si="5"/>
        <v/>
      </c>
      <c r="R29" s="1" t="str">
        <f t="shared" si="2"/>
        <v/>
      </c>
      <c r="S29" s="1" t="str">
        <f t="shared" si="3"/>
        <v xml:space="preserve">    </v>
      </c>
      <c r="T29" s="1" t="str">
        <f t="shared" si="4"/>
        <v xml:space="preserve">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/>
      <c r="F30" s="7"/>
      <c r="G30" s="6"/>
      <c r="H30" s="6"/>
      <c r="I30" s="11"/>
      <c r="J30" s="11"/>
      <c r="K30" s="6"/>
      <c r="L30" s="12"/>
      <c r="M30" s="13"/>
      <c r="N30" s="14"/>
      <c r="O30" s="7"/>
      <c r="P30" s="6"/>
      <c r="Q30" s="63" t="str">
        <f t="shared" si="5"/>
        <v/>
      </c>
      <c r="R30" s="1" t="str">
        <f t="shared" si="2"/>
        <v/>
      </c>
      <c r="S30" s="1" t="str">
        <f t="shared" si="3"/>
        <v xml:space="preserve">    </v>
      </c>
      <c r="T30" s="1" t="str">
        <f t="shared" si="4"/>
        <v xml:space="preserve">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11"/>
      <c r="J31" s="11"/>
      <c r="K31" s="6"/>
      <c r="L31" s="12"/>
      <c r="M31" s="13"/>
      <c r="N31" s="14"/>
      <c r="O31" s="7"/>
      <c r="P31" s="6"/>
      <c r="Q31" s="63" t="str">
        <f t="shared" si="5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11"/>
      <c r="J32" s="11"/>
      <c r="K32" s="6"/>
      <c r="L32" s="12"/>
      <c r="M32" s="13"/>
      <c r="N32" s="14"/>
      <c r="O32" s="7"/>
      <c r="P32" s="6"/>
      <c r="Q32" s="63" t="str">
        <f t="shared" si="5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11"/>
      <c r="J33" s="11"/>
      <c r="K33" s="6"/>
      <c r="L33" s="12"/>
      <c r="M33" s="13"/>
      <c r="N33" s="14"/>
      <c r="O33" s="7"/>
      <c r="P33" s="6"/>
      <c r="Q33" s="63" t="str">
        <f t="shared" si="5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11"/>
      <c r="J34" s="11"/>
      <c r="K34" s="6"/>
      <c r="L34" s="12"/>
      <c r="M34" s="13"/>
      <c r="N34" s="14"/>
      <c r="O34" s="7"/>
      <c r="P34" s="6"/>
      <c r="Q34" s="63" t="str">
        <f t="shared" si="5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11"/>
      <c r="J35" s="11"/>
      <c r="K35" s="11"/>
      <c r="L35" s="12"/>
      <c r="M35" s="13"/>
      <c r="N35" s="14"/>
      <c r="O35" s="7"/>
      <c r="P35" s="6"/>
      <c r="Q35" s="63" t="str">
        <f t="shared" si="5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11"/>
      <c r="J36" s="11"/>
      <c r="K36" s="6"/>
      <c r="L36" s="12"/>
      <c r="M36" s="13"/>
      <c r="N36" s="14"/>
      <c r="O36" s="7"/>
      <c r="P36" s="6"/>
      <c r="Q36" s="63" t="str">
        <f t="shared" si="5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11"/>
      <c r="J37" s="11"/>
      <c r="K37" s="6"/>
      <c r="L37" s="12"/>
      <c r="M37" s="13"/>
      <c r="N37" s="14"/>
      <c r="O37" s="7"/>
      <c r="P37" s="6"/>
      <c r="Q37" s="63" t="str">
        <f t="shared" si="5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11"/>
      <c r="J38" s="11"/>
      <c r="K38" s="6"/>
      <c r="L38" s="12"/>
      <c r="M38" s="13"/>
      <c r="N38" s="14"/>
      <c r="O38" s="7"/>
      <c r="P38" s="6"/>
      <c r="Q38" s="63" t="str">
        <f t="shared" si="5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11"/>
      <c r="J39" s="11"/>
      <c r="K39" s="6"/>
      <c r="L39" s="12"/>
      <c r="M39" s="13"/>
      <c r="N39" s="14"/>
      <c r="O39" s="7"/>
      <c r="P39" s="6"/>
      <c r="Q39" s="63" t="str">
        <f t="shared" si="5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11"/>
      <c r="J40" s="11"/>
      <c r="K40" s="6"/>
      <c r="L40" s="12"/>
      <c r="M40" s="13"/>
      <c r="N40" s="14"/>
      <c r="O40" s="7"/>
      <c r="P40" s="6"/>
      <c r="Q40" s="63" t="str">
        <f t="shared" si="5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11"/>
      <c r="J41" s="11"/>
      <c r="K41" s="6"/>
      <c r="L41" s="12"/>
      <c r="M41" s="13"/>
      <c r="N41" s="14"/>
      <c r="O41" s="7"/>
      <c r="P41" s="6"/>
      <c r="Q41" s="63" t="str">
        <f t="shared" si="5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11"/>
      <c r="J42" s="11"/>
      <c r="K42" s="11"/>
      <c r="L42" s="12"/>
      <c r="M42" s="13"/>
      <c r="N42" s="14"/>
      <c r="O42" s="7"/>
      <c r="P42" s="6"/>
      <c r="Q42" s="63" t="str">
        <f t="shared" si="5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11"/>
      <c r="J43" s="11"/>
      <c r="K43" s="6"/>
      <c r="L43" s="12"/>
      <c r="M43" s="13"/>
      <c r="N43" s="14"/>
      <c r="O43" s="7"/>
      <c r="P43" s="6"/>
      <c r="Q43" s="63" t="str">
        <f t="shared" si="5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11"/>
      <c r="J44" s="11"/>
      <c r="K44" s="6"/>
      <c r="L44" s="12"/>
      <c r="M44" s="13"/>
      <c r="N44" s="14"/>
      <c r="O44" s="7"/>
      <c r="P44" s="6"/>
      <c r="Q44" s="63" t="str">
        <f t="shared" si="5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11"/>
      <c r="J45" s="11"/>
      <c r="K45" s="6"/>
      <c r="L45" s="12"/>
      <c r="M45" s="13"/>
      <c r="N45" s="14"/>
      <c r="O45" s="7"/>
      <c r="P45" s="6"/>
      <c r="Q45" s="63" t="str">
        <f t="shared" si="5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11"/>
      <c r="J46" s="11"/>
      <c r="K46" s="6"/>
      <c r="L46" s="12"/>
      <c r="M46" s="13"/>
      <c r="N46" s="14"/>
      <c r="O46" s="7"/>
      <c r="P46" s="6"/>
      <c r="Q46" s="63" t="str">
        <f t="shared" si="5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11"/>
      <c r="J47" s="11"/>
      <c r="K47" s="6"/>
      <c r="L47" s="12"/>
      <c r="M47" s="13"/>
      <c r="N47" s="14"/>
      <c r="O47" s="7"/>
      <c r="P47" s="6"/>
      <c r="Q47" s="63" t="str">
        <f t="shared" si="5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11"/>
      <c r="J48" s="11"/>
      <c r="K48" s="6"/>
      <c r="L48" s="12"/>
      <c r="M48" s="13"/>
      <c r="N48" s="14"/>
      <c r="O48" s="7"/>
      <c r="P48" s="6"/>
      <c r="Q48" s="63" t="str">
        <f t="shared" si="5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11"/>
      <c r="J49" s="11"/>
      <c r="K49" s="6"/>
      <c r="L49" s="12"/>
      <c r="M49" s="13"/>
      <c r="N49" s="14"/>
      <c r="O49" s="7"/>
      <c r="P49" s="6"/>
      <c r="Q49" s="63" t="str">
        <f t="shared" si="5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11"/>
      <c r="J50" s="11"/>
      <c r="K50" s="6"/>
      <c r="L50" s="12"/>
      <c r="M50" s="13"/>
      <c r="N50" s="14"/>
      <c r="O50" s="7"/>
      <c r="P50" s="6"/>
      <c r="Q50" s="63" t="str">
        <f t="shared" si="5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11"/>
      <c r="J51" s="11"/>
      <c r="K51" s="11"/>
      <c r="L51" s="12"/>
      <c r="M51" s="13"/>
      <c r="N51" s="14"/>
      <c r="O51" s="7"/>
      <c r="P51" s="6"/>
      <c r="Q51" s="63" t="str">
        <f t="shared" si="5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11"/>
      <c r="J52" s="11"/>
      <c r="K52" s="11"/>
      <c r="L52" s="12"/>
      <c r="M52" s="13"/>
      <c r="N52" s="14"/>
      <c r="O52" s="7"/>
      <c r="P52" s="6"/>
      <c r="Q52" s="63" t="str">
        <f t="shared" si="5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11"/>
      <c r="J53" s="11"/>
      <c r="K53" s="11"/>
      <c r="L53" s="12"/>
      <c r="M53" s="13"/>
      <c r="N53" s="14"/>
      <c r="O53" s="7"/>
      <c r="P53" s="11"/>
      <c r="Q53" s="63" t="str">
        <f t="shared" si="5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11"/>
      <c r="J54" s="11"/>
      <c r="K54" s="11"/>
      <c r="L54" s="12"/>
      <c r="M54" s="13"/>
      <c r="N54" s="14"/>
      <c r="O54" s="7"/>
      <c r="P54" s="11"/>
      <c r="Q54" s="63" t="str">
        <f t="shared" si="5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11"/>
      <c r="J55" s="11"/>
      <c r="K55" s="11"/>
      <c r="L55" s="12"/>
      <c r="M55" s="13"/>
      <c r="N55" s="14"/>
      <c r="O55" s="7"/>
      <c r="P55" s="11"/>
      <c r="Q55" s="63" t="str">
        <f t="shared" si="5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11"/>
      <c r="J56" s="11"/>
      <c r="K56" s="11"/>
      <c r="L56" s="12"/>
      <c r="M56" s="13"/>
      <c r="N56" s="14"/>
      <c r="O56" s="7"/>
      <c r="P56" s="11"/>
      <c r="Q56" s="63" t="str">
        <f t="shared" si="5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11"/>
      <c r="J57" s="11"/>
      <c r="K57" s="11"/>
      <c r="L57" s="12"/>
      <c r="M57" s="13"/>
      <c r="N57" s="14"/>
      <c r="O57" s="7"/>
      <c r="P57" s="11"/>
      <c r="Q57" s="63" t="str">
        <f t="shared" si="5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11"/>
      <c r="J58" s="11"/>
      <c r="K58" s="11"/>
      <c r="L58" s="12"/>
      <c r="M58" s="13"/>
      <c r="N58" s="14"/>
      <c r="O58" s="7"/>
      <c r="P58" s="11"/>
      <c r="Q58" s="63" t="str">
        <f t="shared" si="5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11"/>
      <c r="L59" s="12"/>
      <c r="M59" s="13"/>
      <c r="N59" s="14"/>
      <c r="O59" s="7"/>
      <c r="P59" s="11"/>
      <c r="Q59" s="63" t="str">
        <f t="shared" si="5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11"/>
      <c r="Q60" s="63" t="str">
        <f t="shared" si="5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5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si="5"/>
        <v/>
      </c>
      <c r="R62" s="1" t="str">
        <f t="shared" ref="R62:R287" si="6">A62</f>
        <v/>
      </c>
      <c r="S62" s="1" t="str">
        <f t="shared" ref="S62:S287" si="7">""&amp;L62&amp;"  "&amp;M62&amp;"  "&amp;N62&amp;""</f>
        <v xml:space="preserve">    </v>
      </c>
      <c r="T62" s="1" t="str">
        <f t="shared" ref="T62:T287" si="8">S62</f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5"/>
        <v/>
      </c>
      <c r="R63" s="1" t="str">
        <f t="shared" si="6"/>
        <v/>
      </c>
      <c r="S63" s="1" t="str">
        <f t="shared" si="7"/>
        <v xml:space="preserve">    </v>
      </c>
      <c r="T63" s="1" t="str">
        <f t="shared" si="8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5"/>
        <v/>
      </c>
      <c r="R64" s="1" t="str">
        <f t="shared" si="6"/>
        <v/>
      </c>
      <c r="S64" s="1" t="str">
        <f t="shared" si="7"/>
        <v xml:space="preserve">    </v>
      </c>
      <c r="T64" s="1" t="str">
        <f t="shared" si="8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5"/>
        <v/>
      </c>
      <c r="R65" s="1" t="str">
        <f t="shared" si="6"/>
        <v/>
      </c>
      <c r="S65" s="1" t="str">
        <f t="shared" si="7"/>
        <v xml:space="preserve">    </v>
      </c>
      <c r="T65" s="1" t="str">
        <f t="shared" si="8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5"/>
        <v/>
      </c>
      <c r="R66" s="1" t="str">
        <f t="shared" si="6"/>
        <v/>
      </c>
      <c r="S66" s="1" t="str">
        <f t="shared" si="7"/>
        <v xml:space="preserve">    </v>
      </c>
      <c r="T66" s="1" t="str">
        <f t="shared" si="8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5"/>
        <v/>
      </c>
      <c r="R67" s="1" t="str">
        <f t="shared" si="6"/>
        <v/>
      </c>
      <c r="S67" s="1" t="str">
        <f t="shared" si="7"/>
        <v xml:space="preserve">    </v>
      </c>
      <c r="T67" s="1" t="str">
        <f t="shared" si="8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5"/>
        <v/>
      </c>
      <c r="R68" s="1" t="str">
        <f t="shared" si="6"/>
        <v/>
      </c>
      <c r="S68" s="1" t="str">
        <f t="shared" si="7"/>
        <v xml:space="preserve">    </v>
      </c>
      <c r="T68" s="1" t="str">
        <f t="shared" si="8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5"/>
        <v/>
      </c>
      <c r="R69" s="1" t="str">
        <f t="shared" si="6"/>
        <v/>
      </c>
      <c r="S69" s="1" t="str">
        <f t="shared" si="7"/>
        <v xml:space="preserve">    </v>
      </c>
      <c r="T69" s="1" t="str">
        <f t="shared" si="8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5"/>
        <v/>
      </c>
      <c r="R70" s="1" t="str">
        <f t="shared" si="6"/>
        <v/>
      </c>
      <c r="S70" s="1" t="str">
        <f t="shared" si="7"/>
        <v xml:space="preserve">    </v>
      </c>
      <c r="T70" s="1" t="str">
        <f t="shared" si="8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ref="A71:A134" si="9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10">IF(P71="","",VLOOKUP(P71,$Z$7:$AA$68,2,FALSE))</f>
        <v/>
      </c>
      <c r="R71" s="1" t="str">
        <f t="shared" si="6"/>
        <v/>
      </c>
      <c r="S71" s="1" t="str">
        <f t="shared" si="7"/>
        <v xml:space="preserve">    </v>
      </c>
      <c r="T71" s="1" t="str">
        <f t="shared" si="8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9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10"/>
        <v/>
      </c>
      <c r="R72" s="1" t="str">
        <f t="shared" si="6"/>
        <v/>
      </c>
      <c r="S72" s="1" t="str">
        <f t="shared" si="7"/>
        <v xml:space="preserve">    </v>
      </c>
      <c r="T72" s="1" t="str">
        <f t="shared" si="8"/>
        <v xml:space="preserve">    </v>
      </c>
      <c r="V72" s="2"/>
    </row>
    <row r="73" spans="1:27" ht="15" customHeight="1">
      <c r="A73" s="25" t="str">
        <f t="shared" si="9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10"/>
        <v/>
      </c>
      <c r="R73" s="1" t="str">
        <f t="shared" si="6"/>
        <v/>
      </c>
      <c r="S73" s="1" t="str">
        <f t="shared" si="7"/>
        <v xml:space="preserve">    </v>
      </c>
      <c r="T73" s="1" t="str">
        <f t="shared" si="8"/>
        <v xml:space="preserve">    </v>
      </c>
      <c r="V73" s="2"/>
    </row>
    <row r="74" spans="1:27" ht="15" customHeight="1">
      <c r="A74" s="25" t="str">
        <f t="shared" si="9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10"/>
        <v/>
      </c>
      <c r="R74" s="1" t="str">
        <f t="shared" si="6"/>
        <v/>
      </c>
      <c r="S74" s="1" t="str">
        <f t="shared" si="7"/>
        <v xml:space="preserve">    </v>
      </c>
      <c r="T74" s="1" t="str">
        <f t="shared" si="8"/>
        <v xml:space="preserve">    </v>
      </c>
      <c r="V74" s="2"/>
    </row>
    <row r="75" spans="1:27" ht="15" customHeight="1">
      <c r="A75" s="25" t="str">
        <f t="shared" si="9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10"/>
        <v/>
      </c>
      <c r="R75" s="1" t="str">
        <f t="shared" si="6"/>
        <v/>
      </c>
      <c r="S75" s="1" t="str">
        <f t="shared" si="7"/>
        <v xml:space="preserve">    </v>
      </c>
      <c r="T75" s="1" t="str">
        <f t="shared" si="8"/>
        <v xml:space="preserve">    </v>
      </c>
      <c r="V75" s="2"/>
    </row>
    <row r="76" spans="1:27" ht="15" customHeight="1">
      <c r="A76" s="25" t="str">
        <f t="shared" si="9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10"/>
        <v/>
      </c>
      <c r="R76" s="1" t="str">
        <f t="shared" si="6"/>
        <v/>
      </c>
      <c r="S76" s="1" t="str">
        <f t="shared" si="7"/>
        <v xml:space="preserve">    </v>
      </c>
      <c r="T76" s="1" t="str">
        <f t="shared" si="8"/>
        <v xml:space="preserve">    </v>
      </c>
      <c r="V76" s="2"/>
    </row>
    <row r="77" spans="1:27" ht="15" customHeight="1">
      <c r="A77" s="25" t="str">
        <f t="shared" si="9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10"/>
        <v/>
      </c>
      <c r="R77" s="1" t="str">
        <f t="shared" si="6"/>
        <v/>
      </c>
      <c r="S77" s="1" t="str">
        <f t="shared" si="7"/>
        <v xml:space="preserve">    </v>
      </c>
      <c r="T77" s="1" t="str">
        <f t="shared" si="8"/>
        <v xml:space="preserve">    </v>
      </c>
      <c r="V77" s="2"/>
    </row>
    <row r="78" spans="1:27" ht="15" customHeight="1">
      <c r="A78" s="25" t="str">
        <f t="shared" si="9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10"/>
        <v/>
      </c>
      <c r="R78" s="1" t="str">
        <f t="shared" si="6"/>
        <v/>
      </c>
      <c r="S78" s="1" t="str">
        <f t="shared" si="7"/>
        <v xml:space="preserve">    </v>
      </c>
      <c r="T78" s="1" t="str">
        <f t="shared" si="8"/>
        <v xml:space="preserve">    </v>
      </c>
    </row>
    <row r="79" spans="1:27" ht="15" customHeight="1">
      <c r="A79" s="25" t="str">
        <f t="shared" si="9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10"/>
        <v/>
      </c>
      <c r="R79" s="1" t="str">
        <f t="shared" si="6"/>
        <v/>
      </c>
      <c r="S79" s="1" t="str">
        <f t="shared" si="7"/>
        <v xml:space="preserve">    </v>
      </c>
      <c r="T79" s="1" t="str">
        <f t="shared" si="8"/>
        <v xml:space="preserve">    </v>
      </c>
    </row>
    <row r="80" spans="1:27" ht="15" customHeight="1">
      <c r="A80" s="25" t="str">
        <f t="shared" si="9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10"/>
        <v/>
      </c>
      <c r="R80" s="1" t="str">
        <f t="shared" si="6"/>
        <v/>
      </c>
      <c r="S80" s="1" t="str">
        <f t="shared" si="7"/>
        <v xml:space="preserve">    </v>
      </c>
      <c r="T80" s="1" t="str">
        <f t="shared" si="8"/>
        <v xml:space="preserve">    </v>
      </c>
    </row>
    <row r="81" spans="1:20" ht="15" customHeight="1">
      <c r="A81" s="25" t="str">
        <f t="shared" si="9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10"/>
        <v/>
      </c>
      <c r="R81" s="1" t="str">
        <f t="shared" si="6"/>
        <v/>
      </c>
      <c r="S81" s="1" t="str">
        <f t="shared" si="7"/>
        <v xml:space="preserve">    </v>
      </c>
      <c r="T81" s="1" t="str">
        <f t="shared" si="8"/>
        <v xml:space="preserve">    </v>
      </c>
    </row>
    <row r="82" spans="1:20" ht="15" customHeight="1">
      <c r="A82" s="25" t="str">
        <f t="shared" si="9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10"/>
        <v/>
      </c>
      <c r="R82" s="1" t="str">
        <f t="shared" si="6"/>
        <v/>
      </c>
      <c r="S82" s="1" t="str">
        <f t="shared" si="7"/>
        <v xml:space="preserve">    </v>
      </c>
      <c r="T82" s="1" t="str">
        <f t="shared" si="8"/>
        <v xml:space="preserve">    </v>
      </c>
    </row>
    <row r="83" spans="1:20" ht="15" customHeight="1">
      <c r="A83" s="25" t="str">
        <f t="shared" si="9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10"/>
        <v/>
      </c>
      <c r="R83" s="1" t="str">
        <f t="shared" si="6"/>
        <v/>
      </c>
      <c r="S83" s="1" t="str">
        <f t="shared" si="7"/>
        <v xml:space="preserve">    </v>
      </c>
      <c r="T83" s="1" t="str">
        <f t="shared" si="8"/>
        <v xml:space="preserve">    </v>
      </c>
    </row>
    <row r="84" spans="1:20" ht="15" customHeight="1">
      <c r="A84" s="25" t="str">
        <f t="shared" si="9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10"/>
        <v/>
      </c>
      <c r="R84" s="1" t="str">
        <f t="shared" si="6"/>
        <v/>
      </c>
      <c r="S84" s="1" t="str">
        <f t="shared" si="7"/>
        <v xml:space="preserve">    </v>
      </c>
      <c r="T84" s="1" t="str">
        <f t="shared" si="8"/>
        <v xml:space="preserve">    </v>
      </c>
    </row>
    <row r="85" spans="1:20" ht="15" customHeight="1">
      <c r="A85" s="25" t="str">
        <f t="shared" si="9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10"/>
        <v/>
      </c>
      <c r="R85" s="1" t="str">
        <f t="shared" si="6"/>
        <v/>
      </c>
      <c r="S85" s="1" t="str">
        <f t="shared" si="7"/>
        <v xml:space="preserve">    </v>
      </c>
      <c r="T85" s="1" t="str">
        <f t="shared" si="8"/>
        <v xml:space="preserve">    </v>
      </c>
    </row>
    <row r="86" spans="1:20" ht="15" customHeight="1">
      <c r="A86" s="25" t="str">
        <f t="shared" si="9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10"/>
        <v/>
      </c>
      <c r="R86" s="1" t="str">
        <f t="shared" si="6"/>
        <v/>
      </c>
      <c r="S86" s="1" t="str">
        <f t="shared" si="7"/>
        <v xml:space="preserve">    </v>
      </c>
      <c r="T86" s="1" t="str">
        <f t="shared" si="8"/>
        <v xml:space="preserve">    </v>
      </c>
    </row>
    <row r="87" spans="1:20" ht="15" customHeight="1">
      <c r="A87" s="25" t="str">
        <f t="shared" si="9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10"/>
        <v/>
      </c>
      <c r="R87" s="1" t="str">
        <f t="shared" si="6"/>
        <v/>
      </c>
      <c r="S87" s="1" t="str">
        <f t="shared" si="7"/>
        <v xml:space="preserve">    </v>
      </c>
      <c r="T87" s="1" t="str">
        <f t="shared" si="8"/>
        <v xml:space="preserve">    </v>
      </c>
    </row>
    <row r="88" spans="1:20" ht="15" customHeight="1">
      <c r="A88" s="25" t="str">
        <f t="shared" si="9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10"/>
        <v/>
      </c>
      <c r="R88" s="1" t="str">
        <f t="shared" si="6"/>
        <v/>
      </c>
      <c r="S88" s="1" t="str">
        <f t="shared" si="7"/>
        <v xml:space="preserve">    </v>
      </c>
      <c r="T88" s="1" t="str">
        <f t="shared" si="8"/>
        <v xml:space="preserve">    </v>
      </c>
    </row>
    <row r="89" spans="1:20" ht="15" customHeight="1">
      <c r="A89" s="25" t="str">
        <f t="shared" si="9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10"/>
        <v/>
      </c>
      <c r="R89" s="1" t="str">
        <f t="shared" si="6"/>
        <v/>
      </c>
      <c r="S89" s="1" t="str">
        <f t="shared" si="7"/>
        <v xml:space="preserve">    </v>
      </c>
      <c r="T89" s="1" t="str">
        <f t="shared" si="8"/>
        <v xml:space="preserve">    </v>
      </c>
    </row>
    <row r="90" spans="1:20" ht="15" customHeight="1">
      <c r="A90" s="25" t="str">
        <f t="shared" si="9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10"/>
        <v/>
      </c>
      <c r="R90" s="1" t="str">
        <f t="shared" si="6"/>
        <v/>
      </c>
      <c r="S90" s="1" t="str">
        <f t="shared" si="7"/>
        <v xml:space="preserve">    </v>
      </c>
      <c r="T90" s="1" t="str">
        <f t="shared" si="8"/>
        <v xml:space="preserve">    </v>
      </c>
    </row>
    <row r="91" spans="1:20" ht="15" customHeight="1">
      <c r="A91" s="25" t="str">
        <f t="shared" si="9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10"/>
        <v/>
      </c>
      <c r="R91" s="1" t="str">
        <f t="shared" si="6"/>
        <v/>
      </c>
      <c r="S91" s="1" t="str">
        <f t="shared" si="7"/>
        <v xml:space="preserve">    </v>
      </c>
      <c r="T91" s="1" t="str">
        <f t="shared" si="8"/>
        <v xml:space="preserve">    </v>
      </c>
    </row>
    <row r="92" spans="1:20" ht="15" customHeight="1">
      <c r="A92" s="25" t="str">
        <f t="shared" si="9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10"/>
        <v/>
      </c>
      <c r="R92" s="1" t="str">
        <f t="shared" si="6"/>
        <v/>
      </c>
      <c r="S92" s="1" t="str">
        <f t="shared" si="7"/>
        <v xml:space="preserve">    </v>
      </c>
      <c r="T92" s="1" t="str">
        <f t="shared" si="8"/>
        <v xml:space="preserve">    </v>
      </c>
    </row>
    <row r="93" spans="1:20" ht="15" customHeight="1">
      <c r="A93" s="25" t="str">
        <f t="shared" si="9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10"/>
        <v/>
      </c>
      <c r="R93" s="1" t="str">
        <f t="shared" si="6"/>
        <v/>
      </c>
      <c r="S93" s="1" t="str">
        <f t="shared" si="7"/>
        <v xml:space="preserve">    </v>
      </c>
      <c r="T93" s="1" t="str">
        <f t="shared" si="8"/>
        <v xml:space="preserve">    </v>
      </c>
    </row>
    <row r="94" spans="1:20" ht="15" customHeight="1">
      <c r="A94" s="25" t="str">
        <f t="shared" si="9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10"/>
        <v/>
      </c>
      <c r="R94" s="1" t="str">
        <f t="shared" si="6"/>
        <v/>
      </c>
      <c r="S94" s="1" t="str">
        <f t="shared" si="7"/>
        <v xml:space="preserve">    </v>
      </c>
      <c r="T94" s="1" t="str">
        <f t="shared" si="8"/>
        <v xml:space="preserve">    </v>
      </c>
    </row>
    <row r="95" spans="1:20" ht="15" customHeight="1">
      <c r="A95" s="25" t="str">
        <f t="shared" si="9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10"/>
        <v/>
      </c>
      <c r="R95" s="1" t="str">
        <f t="shared" si="6"/>
        <v/>
      </c>
      <c r="S95" s="1" t="str">
        <f t="shared" si="7"/>
        <v xml:space="preserve">    </v>
      </c>
      <c r="T95" s="1" t="str">
        <f t="shared" si="8"/>
        <v xml:space="preserve">    </v>
      </c>
    </row>
    <row r="96" spans="1:20" ht="15" customHeight="1">
      <c r="A96" s="25" t="str">
        <f t="shared" si="9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10"/>
        <v/>
      </c>
      <c r="R96" s="1" t="str">
        <f t="shared" si="6"/>
        <v/>
      </c>
      <c r="S96" s="1" t="str">
        <f t="shared" si="7"/>
        <v xml:space="preserve">    </v>
      </c>
      <c r="T96" s="1" t="str">
        <f t="shared" si="8"/>
        <v xml:space="preserve">    </v>
      </c>
    </row>
    <row r="97" spans="1:20" ht="15" customHeight="1">
      <c r="A97" s="25" t="str">
        <f t="shared" si="9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10"/>
        <v/>
      </c>
      <c r="R97" s="1" t="str">
        <f t="shared" si="6"/>
        <v/>
      </c>
      <c r="S97" s="1" t="str">
        <f t="shared" si="7"/>
        <v xml:space="preserve">    </v>
      </c>
      <c r="T97" s="1" t="str">
        <f t="shared" si="8"/>
        <v xml:space="preserve">    </v>
      </c>
    </row>
    <row r="98" spans="1:20" ht="15" customHeight="1">
      <c r="A98" s="25" t="str">
        <f t="shared" si="9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10"/>
        <v/>
      </c>
      <c r="R98" s="1" t="str">
        <f t="shared" si="6"/>
        <v/>
      </c>
      <c r="S98" s="1" t="str">
        <f t="shared" si="7"/>
        <v xml:space="preserve">    </v>
      </c>
      <c r="T98" s="1" t="str">
        <f t="shared" si="8"/>
        <v xml:space="preserve">    </v>
      </c>
    </row>
    <row r="99" spans="1:20" ht="15" customHeight="1">
      <c r="A99" s="25" t="str">
        <f t="shared" si="9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10"/>
        <v/>
      </c>
      <c r="R99" s="1" t="str">
        <f t="shared" si="6"/>
        <v/>
      </c>
      <c r="S99" s="1" t="str">
        <f t="shared" si="7"/>
        <v xml:space="preserve">    </v>
      </c>
      <c r="T99" s="1" t="str">
        <f t="shared" si="8"/>
        <v xml:space="preserve">    </v>
      </c>
    </row>
    <row r="100" spans="1:20" ht="15" customHeight="1">
      <c r="A100" s="25" t="str">
        <f t="shared" si="9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10"/>
        <v/>
      </c>
      <c r="R100" s="1" t="str">
        <f t="shared" si="6"/>
        <v/>
      </c>
      <c r="S100" s="1" t="str">
        <f t="shared" si="7"/>
        <v xml:space="preserve">    </v>
      </c>
      <c r="T100" s="1" t="str">
        <f t="shared" si="8"/>
        <v xml:space="preserve">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10"/>
        <v/>
      </c>
      <c r="R101" s="1" t="str">
        <f t="shared" si="6"/>
        <v/>
      </c>
      <c r="S101" s="1" t="str">
        <f t="shared" si="7"/>
        <v xml:space="preserve">    </v>
      </c>
      <c r="T101" s="1" t="str">
        <f t="shared" si="8"/>
        <v xml:space="preserve">    </v>
      </c>
    </row>
    <row r="102" spans="1:20" ht="15" customHeight="1">
      <c r="A102" s="25" t="str">
        <f t="shared" si="9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10"/>
        <v/>
      </c>
      <c r="R102" s="1" t="str">
        <f t="shared" si="6"/>
        <v/>
      </c>
      <c r="S102" s="1" t="str">
        <f t="shared" si="7"/>
        <v xml:space="preserve">    </v>
      </c>
      <c r="T102" s="1" t="str">
        <f t="shared" si="8"/>
        <v xml:space="preserve">    </v>
      </c>
    </row>
    <row r="103" spans="1:20" ht="15" customHeight="1">
      <c r="A103" s="25" t="str">
        <f t="shared" si="9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10"/>
        <v/>
      </c>
      <c r="R103" s="1" t="str">
        <f t="shared" si="6"/>
        <v/>
      </c>
      <c r="S103" s="1" t="str">
        <f t="shared" si="7"/>
        <v xml:space="preserve">    </v>
      </c>
      <c r="T103" s="1" t="str">
        <f t="shared" si="8"/>
        <v xml:space="preserve">    </v>
      </c>
    </row>
    <row r="104" spans="1:20" ht="15" customHeight="1">
      <c r="A104" s="25" t="str">
        <f t="shared" si="9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10"/>
        <v/>
      </c>
      <c r="R104" s="1" t="str">
        <f t="shared" si="6"/>
        <v/>
      </c>
      <c r="S104" s="1" t="str">
        <f t="shared" si="7"/>
        <v xml:space="preserve">    </v>
      </c>
      <c r="T104" s="1" t="str">
        <f t="shared" si="8"/>
        <v xml:space="preserve">    </v>
      </c>
    </row>
    <row r="105" spans="1:20" ht="15" customHeight="1">
      <c r="A105" s="25" t="str">
        <f t="shared" si="9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10"/>
        <v/>
      </c>
      <c r="R105" s="1" t="str">
        <f t="shared" si="6"/>
        <v/>
      </c>
      <c r="S105" s="1" t="str">
        <f t="shared" si="7"/>
        <v xml:space="preserve">    </v>
      </c>
      <c r="T105" s="1" t="str">
        <f t="shared" si="8"/>
        <v xml:space="preserve">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10"/>
        <v/>
      </c>
      <c r="R106" s="1" t="str">
        <f t="shared" si="6"/>
        <v/>
      </c>
      <c r="S106" s="1" t="str">
        <f t="shared" si="7"/>
        <v xml:space="preserve">    </v>
      </c>
      <c r="T106" s="1" t="str">
        <f t="shared" si="8"/>
        <v xml:space="preserve">    </v>
      </c>
    </row>
    <row r="107" spans="1:20" ht="15" customHeight="1">
      <c r="A107" s="25" t="str">
        <f t="shared" si="9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10"/>
        <v/>
      </c>
      <c r="R107" s="1" t="str">
        <f t="shared" si="6"/>
        <v/>
      </c>
      <c r="S107" s="1" t="str">
        <f t="shared" si="7"/>
        <v xml:space="preserve">    </v>
      </c>
      <c r="T107" s="1" t="str">
        <f t="shared" si="8"/>
        <v xml:space="preserve">    </v>
      </c>
    </row>
    <row r="108" spans="1:20" ht="15" customHeight="1">
      <c r="A108" s="25" t="str">
        <f t="shared" si="9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10"/>
        <v/>
      </c>
      <c r="R108" s="1" t="str">
        <f t="shared" si="6"/>
        <v/>
      </c>
      <c r="S108" s="1" t="str">
        <f t="shared" si="7"/>
        <v xml:space="preserve">    </v>
      </c>
      <c r="T108" s="1" t="str">
        <f t="shared" si="8"/>
        <v xml:space="preserve">    </v>
      </c>
    </row>
    <row r="109" spans="1:20" ht="15" customHeight="1">
      <c r="A109" s="25" t="str">
        <f t="shared" si="9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10"/>
        <v/>
      </c>
      <c r="R109" s="1" t="str">
        <f t="shared" si="6"/>
        <v/>
      </c>
      <c r="S109" s="1" t="str">
        <f t="shared" si="7"/>
        <v xml:space="preserve">    </v>
      </c>
      <c r="T109" s="1" t="str">
        <f t="shared" si="8"/>
        <v xml:space="preserve">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10"/>
        <v/>
      </c>
      <c r="R110" s="1" t="str">
        <f t="shared" si="6"/>
        <v/>
      </c>
      <c r="S110" s="1" t="str">
        <f t="shared" si="7"/>
        <v xml:space="preserve">    </v>
      </c>
      <c r="T110" s="1" t="str">
        <f t="shared" si="8"/>
        <v xml:space="preserve">    </v>
      </c>
    </row>
    <row r="111" spans="1:20" ht="15" customHeight="1">
      <c r="A111" s="25" t="str">
        <f t="shared" si="9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10"/>
        <v/>
      </c>
      <c r="R111" s="1" t="str">
        <f t="shared" si="6"/>
        <v/>
      </c>
      <c r="S111" s="1" t="str">
        <f t="shared" si="7"/>
        <v xml:space="preserve">    </v>
      </c>
      <c r="T111" s="1" t="str">
        <f t="shared" si="8"/>
        <v xml:space="preserve">    </v>
      </c>
    </row>
    <row r="112" spans="1:20" ht="15" customHeight="1">
      <c r="A112" s="25" t="str">
        <f t="shared" si="9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10"/>
        <v/>
      </c>
      <c r="R112" s="1" t="str">
        <f t="shared" si="6"/>
        <v/>
      </c>
      <c r="S112" s="1" t="str">
        <f t="shared" si="7"/>
        <v xml:space="preserve">    </v>
      </c>
      <c r="T112" s="1" t="str">
        <f t="shared" si="8"/>
        <v xml:space="preserve">    </v>
      </c>
    </row>
    <row r="113" spans="1:20" ht="15" customHeight="1">
      <c r="A113" s="25" t="str">
        <f t="shared" si="9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10"/>
        <v/>
      </c>
      <c r="R113" s="1" t="str">
        <f t="shared" si="6"/>
        <v/>
      </c>
      <c r="S113" s="1" t="str">
        <f t="shared" si="7"/>
        <v xml:space="preserve">    </v>
      </c>
      <c r="T113" s="1" t="str">
        <f t="shared" si="8"/>
        <v xml:space="preserve">    </v>
      </c>
    </row>
    <row r="114" spans="1:20" ht="15" customHeight="1">
      <c r="A114" s="25" t="str">
        <f t="shared" si="9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10"/>
        <v/>
      </c>
      <c r="R114" s="1" t="str">
        <f t="shared" si="6"/>
        <v/>
      </c>
      <c r="S114" s="1" t="str">
        <f t="shared" si="7"/>
        <v xml:space="preserve">    </v>
      </c>
      <c r="T114" s="1" t="str">
        <f t="shared" si="8"/>
        <v xml:space="preserve">    </v>
      </c>
    </row>
    <row r="115" spans="1:20" ht="15" customHeight="1">
      <c r="A115" s="25" t="str">
        <f t="shared" si="9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10"/>
        <v/>
      </c>
      <c r="R115" s="1" t="str">
        <f t="shared" si="6"/>
        <v/>
      </c>
      <c r="S115" s="1" t="str">
        <f t="shared" si="7"/>
        <v xml:space="preserve">    </v>
      </c>
      <c r="T115" s="1" t="str">
        <f t="shared" si="8"/>
        <v xml:space="preserve">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10"/>
        <v/>
      </c>
      <c r="R116" s="1" t="str">
        <f t="shared" si="6"/>
        <v/>
      </c>
      <c r="S116" s="1" t="str">
        <f t="shared" si="7"/>
        <v xml:space="preserve">    </v>
      </c>
      <c r="T116" s="1" t="str">
        <f t="shared" si="8"/>
        <v xml:space="preserve">    </v>
      </c>
    </row>
    <row r="117" spans="1:20" ht="15" customHeight="1">
      <c r="A117" s="25" t="str">
        <f t="shared" si="9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10"/>
        <v/>
      </c>
      <c r="R117" s="1" t="str">
        <f t="shared" si="6"/>
        <v/>
      </c>
      <c r="S117" s="1" t="str">
        <f t="shared" si="7"/>
        <v xml:space="preserve">    </v>
      </c>
      <c r="T117" s="1" t="str">
        <f t="shared" si="8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10"/>
        <v/>
      </c>
      <c r="R118" s="1" t="str">
        <f t="shared" si="6"/>
        <v/>
      </c>
      <c r="S118" s="1" t="str">
        <f t="shared" si="7"/>
        <v xml:space="preserve">    </v>
      </c>
      <c r="T118" s="1" t="str">
        <f t="shared" si="8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10"/>
        <v/>
      </c>
      <c r="R119" s="1" t="str">
        <f t="shared" si="6"/>
        <v/>
      </c>
      <c r="S119" s="1" t="str">
        <f t="shared" si="7"/>
        <v xml:space="preserve">    </v>
      </c>
      <c r="T119" s="1" t="str">
        <f t="shared" si="8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10"/>
        <v/>
      </c>
      <c r="R120" s="1" t="str">
        <f t="shared" si="6"/>
        <v/>
      </c>
      <c r="S120" s="1" t="str">
        <f t="shared" si="7"/>
        <v xml:space="preserve">    </v>
      </c>
      <c r="T120" s="1" t="str">
        <f t="shared" si="8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10"/>
        <v/>
      </c>
      <c r="R121" s="1" t="str">
        <f t="shared" si="6"/>
        <v/>
      </c>
      <c r="S121" s="1" t="str">
        <f t="shared" si="7"/>
        <v xml:space="preserve">    </v>
      </c>
      <c r="T121" s="1" t="str">
        <f t="shared" si="8"/>
        <v xml:space="preserve">    </v>
      </c>
    </row>
    <row r="122" spans="1:20" ht="15" customHeight="1">
      <c r="A122" s="25" t="str">
        <f t="shared" si="9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10"/>
        <v/>
      </c>
      <c r="R122" s="1" t="str">
        <f t="shared" si="6"/>
        <v/>
      </c>
      <c r="S122" s="1" t="str">
        <f t="shared" si="7"/>
        <v xml:space="preserve">    </v>
      </c>
      <c r="T122" s="1" t="str">
        <f t="shared" si="8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10"/>
        <v/>
      </c>
      <c r="R123" s="1" t="str">
        <f t="shared" si="6"/>
        <v/>
      </c>
      <c r="S123" s="1" t="str">
        <f t="shared" si="7"/>
        <v xml:space="preserve">    </v>
      </c>
      <c r="T123" s="1" t="str">
        <f t="shared" si="8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10"/>
        <v/>
      </c>
      <c r="R124" s="1" t="str">
        <f t="shared" si="6"/>
        <v/>
      </c>
      <c r="S124" s="1" t="str">
        <f t="shared" si="7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10"/>
        <v/>
      </c>
      <c r="R125" s="1" t="str">
        <f t="shared" si="6"/>
        <v/>
      </c>
      <c r="S125" s="1" t="str">
        <f t="shared" si="7"/>
        <v xml:space="preserve">    </v>
      </c>
      <c r="T125" s="1" t="str">
        <f t="shared" si="8"/>
        <v xml:space="preserve">    </v>
      </c>
    </row>
    <row r="126" spans="1:20" ht="15" customHeight="1">
      <c r="A126" s="25" t="str">
        <f t="shared" si="9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10"/>
        <v/>
      </c>
      <c r="R126" s="1" t="str">
        <f t="shared" si="6"/>
        <v/>
      </c>
      <c r="S126" s="1" t="str">
        <f t="shared" si="7"/>
        <v xml:space="preserve">    </v>
      </c>
      <c r="T126" s="1" t="str">
        <f t="shared" si="8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10"/>
        <v/>
      </c>
      <c r="R127" s="1" t="str">
        <f t="shared" si="6"/>
        <v/>
      </c>
      <c r="S127" s="1" t="str">
        <f t="shared" si="7"/>
        <v xml:space="preserve">    </v>
      </c>
      <c r="T127" s="1" t="str">
        <f t="shared" si="8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10"/>
        <v/>
      </c>
      <c r="R128" s="1" t="str">
        <f t="shared" si="6"/>
        <v/>
      </c>
      <c r="S128" s="1" t="str">
        <f t="shared" si="7"/>
        <v xml:space="preserve">    </v>
      </c>
      <c r="T128" s="1" t="str">
        <f t="shared" si="8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10"/>
        <v/>
      </c>
      <c r="R129" s="1" t="str">
        <f t="shared" si="6"/>
        <v/>
      </c>
      <c r="S129" s="1" t="str">
        <f t="shared" si="7"/>
        <v xml:space="preserve">    </v>
      </c>
      <c r="T129" s="1" t="str">
        <f t="shared" si="8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10"/>
        <v/>
      </c>
      <c r="R130" s="1" t="str">
        <f t="shared" si="6"/>
        <v/>
      </c>
      <c r="S130" s="1" t="str">
        <f t="shared" si="7"/>
        <v xml:space="preserve">    </v>
      </c>
      <c r="T130" s="1" t="str">
        <f t="shared" si="8"/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10"/>
        <v/>
      </c>
      <c r="R131" s="1" t="str">
        <f t="shared" si="6"/>
        <v/>
      </c>
      <c r="S131" s="1" t="str">
        <f t="shared" si="7"/>
        <v xml:space="preserve">    </v>
      </c>
      <c r="T131" s="1" t="str">
        <f t="shared" si="8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10"/>
        <v/>
      </c>
      <c r="R132" s="1" t="str">
        <f t="shared" si="6"/>
        <v/>
      </c>
      <c r="S132" s="1" t="str">
        <f t="shared" si="7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10"/>
        <v/>
      </c>
      <c r="R133" s="1" t="str">
        <f t="shared" si="6"/>
        <v/>
      </c>
      <c r="S133" s="1" t="str">
        <f t="shared" si="7"/>
        <v xml:space="preserve">    </v>
      </c>
      <c r="T133" s="1" t="str">
        <f t="shared" si="8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10"/>
        <v/>
      </c>
      <c r="R134" s="1" t="str">
        <f t="shared" si="6"/>
        <v/>
      </c>
      <c r="S134" s="1" t="str">
        <f t="shared" si="7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ref="A135:A360" si="11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2">IF(P135="","",VLOOKUP(P135,$Z$7:$AA$68,2,FALSE))</f>
        <v/>
      </c>
      <c r="R135" s="1" t="str">
        <f t="shared" si="6"/>
        <v/>
      </c>
      <c r="S135" s="1" t="str">
        <f t="shared" si="7"/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11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2"/>
        <v/>
      </c>
      <c r="R136" s="1" t="str">
        <f t="shared" si="6"/>
        <v/>
      </c>
      <c r="S136" s="1" t="str">
        <f t="shared" si="7"/>
        <v xml:space="preserve">    </v>
      </c>
      <c r="T136" s="1" t="str">
        <f t="shared" si="8"/>
        <v xml:space="preserve">    </v>
      </c>
    </row>
    <row r="137" spans="1:20" ht="15" customHeight="1">
      <c r="A137" s="25" t="str">
        <f t="shared" si="11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2"/>
        <v/>
      </c>
      <c r="R137" s="1" t="str">
        <f t="shared" si="6"/>
        <v/>
      </c>
      <c r="S137" s="1" t="str">
        <f t="shared" si="7"/>
        <v xml:space="preserve">    </v>
      </c>
      <c r="T137" s="1" t="str">
        <f t="shared" si="8"/>
        <v xml:space="preserve">    </v>
      </c>
    </row>
    <row r="138" spans="1:20" ht="15" customHeight="1">
      <c r="A138" s="25" t="str">
        <f t="shared" si="11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2"/>
        <v/>
      </c>
      <c r="R138" s="1" t="str">
        <f t="shared" si="6"/>
        <v/>
      </c>
      <c r="S138" s="1" t="str">
        <f t="shared" si="7"/>
        <v xml:space="preserve">    </v>
      </c>
      <c r="T138" s="1" t="str">
        <f t="shared" si="8"/>
        <v xml:space="preserve">    </v>
      </c>
    </row>
    <row r="139" spans="1:20" ht="15" customHeight="1">
      <c r="A139" s="25" t="str">
        <f t="shared" si="11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2"/>
        <v/>
      </c>
      <c r="R139" s="1" t="str">
        <f t="shared" si="6"/>
        <v/>
      </c>
      <c r="S139" s="1" t="str">
        <f t="shared" si="7"/>
        <v xml:space="preserve">    </v>
      </c>
      <c r="T139" s="1" t="str">
        <f t="shared" si="8"/>
        <v xml:space="preserve">    </v>
      </c>
    </row>
    <row r="140" spans="1:20" ht="15" customHeight="1">
      <c r="A140" s="25" t="str">
        <f t="shared" si="11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2"/>
        <v/>
      </c>
      <c r="R140" s="1" t="str">
        <f t="shared" si="6"/>
        <v/>
      </c>
      <c r="S140" s="1" t="str">
        <f t="shared" si="7"/>
        <v xml:space="preserve">    </v>
      </c>
      <c r="T140" s="1" t="str">
        <f t="shared" si="8"/>
        <v xml:space="preserve">    </v>
      </c>
    </row>
    <row r="141" spans="1:20" ht="15" customHeight="1">
      <c r="A141" s="25" t="str">
        <f t="shared" si="11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2"/>
        <v/>
      </c>
      <c r="R141" s="1" t="str">
        <f t="shared" si="6"/>
        <v/>
      </c>
      <c r="S141" s="1" t="str">
        <f t="shared" si="7"/>
        <v xml:space="preserve">    </v>
      </c>
      <c r="T141" s="1" t="str">
        <f t="shared" si="8"/>
        <v xml:space="preserve">    </v>
      </c>
    </row>
    <row r="142" spans="1:20" ht="15" customHeight="1">
      <c r="A142" s="25" t="str">
        <f t="shared" si="11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2"/>
        <v/>
      </c>
      <c r="R142" s="1" t="str">
        <f t="shared" si="6"/>
        <v/>
      </c>
      <c r="S142" s="1" t="str">
        <f t="shared" si="7"/>
        <v xml:space="preserve">    </v>
      </c>
      <c r="T142" s="1" t="str">
        <f t="shared" si="8"/>
        <v xml:space="preserve">    </v>
      </c>
    </row>
    <row r="143" spans="1:20" ht="15" customHeight="1">
      <c r="A143" s="25" t="str">
        <f t="shared" si="11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2"/>
        <v/>
      </c>
      <c r="R143" s="1" t="str">
        <f t="shared" si="6"/>
        <v/>
      </c>
      <c r="S143" s="1" t="str">
        <f t="shared" si="7"/>
        <v xml:space="preserve">    </v>
      </c>
      <c r="T143" s="1" t="str">
        <f t="shared" si="8"/>
        <v xml:space="preserve">    </v>
      </c>
    </row>
    <row r="144" spans="1:20" ht="15" customHeight="1">
      <c r="A144" s="25" t="str">
        <f t="shared" si="11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2"/>
        <v/>
      </c>
      <c r="R144" s="1" t="str">
        <f t="shared" si="6"/>
        <v/>
      </c>
      <c r="S144" s="1" t="str">
        <f t="shared" si="7"/>
        <v xml:space="preserve">    </v>
      </c>
      <c r="T144" s="1" t="str">
        <f t="shared" si="8"/>
        <v xml:space="preserve">    </v>
      </c>
    </row>
    <row r="145" spans="1:20" ht="15" customHeight="1">
      <c r="A145" s="25" t="str">
        <f t="shared" si="11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2"/>
        <v/>
      </c>
      <c r="R145" s="1" t="str">
        <f t="shared" si="6"/>
        <v/>
      </c>
      <c r="S145" s="1" t="str">
        <f t="shared" si="7"/>
        <v xml:space="preserve">    </v>
      </c>
      <c r="T145" s="1" t="str">
        <f t="shared" si="8"/>
        <v xml:space="preserve">    </v>
      </c>
    </row>
    <row r="146" spans="1:20" ht="15" customHeight="1">
      <c r="A146" s="25" t="str">
        <f t="shared" si="11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2"/>
        <v/>
      </c>
      <c r="R146" s="1" t="str">
        <f t="shared" si="6"/>
        <v/>
      </c>
      <c r="S146" s="1" t="str">
        <f t="shared" si="7"/>
        <v xml:space="preserve">    </v>
      </c>
      <c r="T146" s="1" t="str">
        <f t="shared" si="8"/>
        <v xml:space="preserve">    </v>
      </c>
    </row>
    <row r="147" spans="1:20" ht="15" customHeight="1">
      <c r="A147" s="25" t="str">
        <f t="shared" si="11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2"/>
        <v/>
      </c>
      <c r="R147" s="1" t="str">
        <f t="shared" si="6"/>
        <v/>
      </c>
      <c r="S147" s="1" t="str">
        <f t="shared" si="7"/>
        <v xml:space="preserve">    </v>
      </c>
      <c r="T147" s="1" t="str">
        <f t="shared" si="8"/>
        <v xml:space="preserve">    </v>
      </c>
    </row>
    <row r="148" spans="1:20" ht="15" customHeight="1">
      <c r="A148" s="25" t="str">
        <f t="shared" si="11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2"/>
        <v/>
      </c>
      <c r="R148" s="1" t="str">
        <f t="shared" si="6"/>
        <v/>
      </c>
      <c r="S148" s="1" t="str">
        <f t="shared" si="7"/>
        <v xml:space="preserve">    </v>
      </c>
      <c r="T148" s="1" t="str">
        <f t="shared" si="8"/>
        <v xml:space="preserve">    </v>
      </c>
    </row>
    <row r="149" spans="1:20" ht="15" customHeight="1">
      <c r="A149" s="25" t="str">
        <f t="shared" si="11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2"/>
        <v/>
      </c>
      <c r="R149" s="1" t="str">
        <f t="shared" si="6"/>
        <v/>
      </c>
      <c r="S149" s="1" t="str">
        <f t="shared" si="7"/>
        <v xml:space="preserve">    </v>
      </c>
      <c r="T149" s="1" t="str">
        <f t="shared" si="8"/>
        <v xml:space="preserve">    </v>
      </c>
    </row>
    <row r="150" spans="1:20" ht="15" customHeight="1">
      <c r="A150" s="25" t="str">
        <f t="shared" si="11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2"/>
        <v/>
      </c>
      <c r="R150" s="1" t="str">
        <f t="shared" si="6"/>
        <v/>
      </c>
      <c r="S150" s="1" t="str">
        <f t="shared" si="7"/>
        <v xml:space="preserve">    </v>
      </c>
      <c r="T150" s="1" t="str">
        <f t="shared" si="8"/>
        <v xml:space="preserve">    </v>
      </c>
    </row>
    <row r="151" spans="1:20" ht="15" customHeight="1">
      <c r="A151" s="25" t="str">
        <f t="shared" si="11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2"/>
        <v/>
      </c>
      <c r="R151" s="1" t="str">
        <f t="shared" si="6"/>
        <v/>
      </c>
      <c r="S151" s="1" t="str">
        <f t="shared" si="7"/>
        <v xml:space="preserve">    </v>
      </c>
      <c r="T151" s="1" t="str">
        <f t="shared" si="8"/>
        <v xml:space="preserve">    </v>
      </c>
    </row>
    <row r="152" spans="1:20" ht="15" customHeight="1">
      <c r="A152" s="25" t="str">
        <f t="shared" si="11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2"/>
        <v/>
      </c>
      <c r="R152" s="1" t="str">
        <f t="shared" si="6"/>
        <v/>
      </c>
      <c r="S152" s="1" t="str">
        <f t="shared" si="7"/>
        <v xml:space="preserve">    </v>
      </c>
      <c r="T152" s="1" t="str">
        <f t="shared" si="8"/>
        <v xml:space="preserve">    </v>
      </c>
    </row>
    <row r="153" spans="1:20" ht="15" customHeight="1">
      <c r="A153" s="25" t="str">
        <f t="shared" si="11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2"/>
        <v/>
      </c>
      <c r="R153" s="1" t="str">
        <f t="shared" si="6"/>
        <v/>
      </c>
      <c r="S153" s="1" t="str">
        <f t="shared" si="7"/>
        <v xml:space="preserve">    </v>
      </c>
      <c r="T153" s="1" t="str">
        <f t="shared" si="8"/>
        <v xml:space="preserve">    </v>
      </c>
    </row>
    <row r="154" spans="1:20" ht="15" customHeight="1">
      <c r="A154" s="25" t="str">
        <f t="shared" si="11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2"/>
        <v/>
      </c>
      <c r="R154" s="1" t="str">
        <f t="shared" si="6"/>
        <v/>
      </c>
      <c r="S154" s="1" t="str">
        <f t="shared" si="7"/>
        <v xml:space="preserve">    </v>
      </c>
      <c r="T154" s="1" t="str">
        <f t="shared" si="8"/>
        <v xml:space="preserve">    </v>
      </c>
    </row>
    <row r="155" spans="1:20" ht="15" customHeight="1">
      <c r="A155" s="25" t="str">
        <f t="shared" si="11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2"/>
        <v/>
      </c>
      <c r="R155" s="1" t="str">
        <f t="shared" si="6"/>
        <v/>
      </c>
      <c r="S155" s="1" t="str">
        <f t="shared" si="7"/>
        <v xml:space="preserve">    </v>
      </c>
      <c r="T155" s="1" t="str">
        <f t="shared" si="8"/>
        <v xml:space="preserve">    </v>
      </c>
    </row>
    <row r="156" spans="1:20" ht="15" customHeight="1">
      <c r="A156" s="25" t="str">
        <f t="shared" si="11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2"/>
        <v/>
      </c>
      <c r="R156" s="1" t="str">
        <f t="shared" si="6"/>
        <v/>
      </c>
      <c r="S156" s="1" t="str">
        <f t="shared" si="7"/>
        <v xml:space="preserve">    </v>
      </c>
      <c r="T156" s="1" t="str">
        <f t="shared" si="8"/>
        <v xml:space="preserve">    </v>
      </c>
    </row>
    <row r="157" spans="1:20" ht="15" customHeight="1">
      <c r="A157" s="25" t="str">
        <f t="shared" si="11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2"/>
        <v/>
      </c>
      <c r="R157" s="1" t="str">
        <f t="shared" si="6"/>
        <v/>
      </c>
      <c r="S157" s="1" t="str">
        <f t="shared" si="7"/>
        <v xml:space="preserve">    </v>
      </c>
      <c r="T157" s="1" t="str">
        <f t="shared" si="8"/>
        <v xml:space="preserve">    </v>
      </c>
    </row>
    <row r="158" spans="1:20" ht="15" customHeight="1">
      <c r="A158" s="25" t="str">
        <f t="shared" si="11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2"/>
        <v/>
      </c>
      <c r="R158" s="1" t="str">
        <f t="shared" si="6"/>
        <v/>
      </c>
      <c r="S158" s="1" t="str">
        <f t="shared" si="7"/>
        <v xml:space="preserve">    </v>
      </c>
      <c r="T158" s="1" t="str">
        <f t="shared" si="8"/>
        <v xml:space="preserve">    </v>
      </c>
    </row>
    <row r="159" spans="1:20" ht="15" customHeight="1">
      <c r="A159" s="25" t="str">
        <f t="shared" si="11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2"/>
        <v/>
      </c>
      <c r="R159" s="1" t="str">
        <f t="shared" si="6"/>
        <v/>
      </c>
      <c r="S159" s="1" t="str">
        <f t="shared" si="7"/>
        <v xml:space="preserve">    </v>
      </c>
      <c r="T159" s="1" t="str">
        <f t="shared" si="8"/>
        <v xml:space="preserve">    </v>
      </c>
    </row>
    <row r="160" spans="1:20" ht="15" customHeight="1">
      <c r="A160" s="25" t="str">
        <f t="shared" si="11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2"/>
        <v/>
      </c>
      <c r="R160" s="1" t="str">
        <f t="shared" si="6"/>
        <v/>
      </c>
      <c r="S160" s="1" t="str">
        <f t="shared" si="7"/>
        <v xml:space="preserve">    </v>
      </c>
      <c r="T160" s="1" t="str">
        <f t="shared" si="8"/>
        <v xml:space="preserve">    </v>
      </c>
    </row>
    <row r="161" spans="1:20" ht="15" customHeight="1">
      <c r="A161" s="25" t="str">
        <f t="shared" si="11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2"/>
        <v/>
      </c>
      <c r="R161" s="1" t="str">
        <f t="shared" si="6"/>
        <v/>
      </c>
      <c r="S161" s="1" t="str">
        <f t="shared" si="7"/>
        <v xml:space="preserve">    </v>
      </c>
      <c r="T161" s="1" t="str">
        <f t="shared" si="8"/>
        <v xml:space="preserve">    </v>
      </c>
    </row>
    <row r="162" spans="1:20" ht="15" customHeight="1">
      <c r="A162" s="25" t="str">
        <f t="shared" si="11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2"/>
        <v/>
      </c>
      <c r="R162" s="1" t="str">
        <f t="shared" si="6"/>
        <v/>
      </c>
      <c r="S162" s="1" t="str">
        <f t="shared" si="7"/>
        <v xml:space="preserve">    </v>
      </c>
      <c r="T162" s="1" t="str">
        <f t="shared" si="8"/>
        <v xml:space="preserve">    </v>
      </c>
    </row>
    <row r="163" spans="1:20" ht="15" customHeight="1">
      <c r="A163" s="25" t="str">
        <f t="shared" si="11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2"/>
        <v/>
      </c>
      <c r="R163" s="1" t="str">
        <f t="shared" si="6"/>
        <v/>
      </c>
      <c r="S163" s="1" t="str">
        <f t="shared" si="7"/>
        <v xml:space="preserve">    </v>
      </c>
      <c r="T163" s="1" t="str">
        <f t="shared" si="8"/>
        <v xml:space="preserve">    </v>
      </c>
    </row>
    <row r="164" spans="1:20" ht="15" customHeight="1">
      <c r="A164" s="25" t="str">
        <f t="shared" si="11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2"/>
        <v/>
      </c>
      <c r="R164" s="1" t="str">
        <f t="shared" si="6"/>
        <v/>
      </c>
      <c r="S164" s="1" t="str">
        <f t="shared" si="7"/>
        <v xml:space="preserve">    </v>
      </c>
      <c r="T164" s="1" t="str">
        <f t="shared" si="8"/>
        <v xml:space="preserve">    </v>
      </c>
    </row>
    <row r="165" spans="1:20" ht="15" customHeight="1">
      <c r="A165" s="25" t="str">
        <f t="shared" si="11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2"/>
        <v/>
      </c>
      <c r="R165" s="1" t="str">
        <f t="shared" si="6"/>
        <v/>
      </c>
      <c r="S165" s="1" t="str">
        <f t="shared" si="7"/>
        <v xml:space="preserve">    </v>
      </c>
      <c r="T165" s="1" t="str">
        <f t="shared" si="8"/>
        <v xml:space="preserve">    </v>
      </c>
    </row>
    <row r="166" spans="1:20" ht="15" customHeight="1">
      <c r="A166" s="25" t="str">
        <f t="shared" si="11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2"/>
        <v/>
      </c>
      <c r="R166" s="1" t="str">
        <f t="shared" si="6"/>
        <v/>
      </c>
      <c r="S166" s="1" t="str">
        <f t="shared" si="7"/>
        <v xml:space="preserve">    </v>
      </c>
      <c r="T166" s="1" t="str">
        <f t="shared" si="8"/>
        <v xml:space="preserve">    </v>
      </c>
    </row>
    <row r="167" spans="1:20" ht="15" customHeight="1">
      <c r="A167" s="25" t="str">
        <f t="shared" si="11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2"/>
        <v/>
      </c>
      <c r="R167" s="1" t="str">
        <f t="shared" si="6"/>
        <v/>
      </c>
      <c r="S167" s="1" t="str">
        <f t="shared" si="7"/>
        <v xml:space="preserve">    </v>
      </c>
      <c r="T167" s="1" t="str">
        <f t="shared" si="8"/>
        <v xml:space="preserve">    </v>
      </c>
    </row>
    <row r="168" spans="1:20" ht="15" customHeight="1">
      <c r="A168" s="25" t="str">
        <f t="shared" si="11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2"/>
        <v/>
      </c>
      <c r="R168" s="1" t="str">
        <f t="shared" si="6"/>
        <v/>
      </c>
      <c r="S168" s="1" t="str">
        <f t="shared" si="7"/>
        <v xml:space="preserve">    </v>
      </c>
      <c r="T168" s="1" t="str">
        <f t="shared" si="8"/>
        <v xml:space="preserve">    </v>
      </c>
    </row>
    <row r="169" spans="1:20" ht="15" customHeight="1">
      <c r="A169" s="25" t="str">
        <f t="shared" si="11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2"/>
        <v/>
      </c>
      <c r="R169" s="1" t="str">
        <f t="shared" si="6"/>
        <v/>
      </c>
      <c r="S169" s="1" t="str">
        <f t="shared" si="7"/>
        <v xml:space="preserve">    </v>
      </c>
      <c r="T169" s="1" t="str">
        <f t="shared" si="8"/>
        <v xml:space="preserve">    </v>
      </c>
    </row>
    <row r="170" spans="1:20" ht="15" customHeight="1">
      <c r="A170" s="25" t="str">
        <f t="shared" si="11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2"/>
        <v/>
      </c>
      <c r="R170" s="1" t="str">
        <f t="shared" si="6"/>
        <v/>
      </c>
      <c r="S170" s="1" t="str">
        <f t="shared" si="7"/>
        <v xml:space="preserve">    </v>
      </c>
      <c r="T170" s="1" t="str">
        <f t="shared" si="8"/>
        <v xml:space="preserve">    </v>
      </c>
    </row>
    <row r="171" spans="1:20" ht="15" customHeight="1">
      <c r="A171" s="25" t="str">
        <f t="shared" si="11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2"/>
        <v/>
      </c>
      <c r="R171" s="1" t="str">
        <f t="shared" si="6"/>
        <v/>
      </c>
      <c r="S171" s="1" t="str">
        <f t="shared" si="7"/>
        <v xml:space="preserve">    </v>
      </c>
      <c r="T171" s="1" t="str">
        <f t="shared" si="8"/>
        <v xml:space="preserve">    </v>
      </c>
    </row>
    <row r="172" spans="1:20" ht="15" customHeight="1">
      <c r="A172" s="25" t="str">
        <f t="shared" si="11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2"/>
        <v/>
      </c>
      <c r="R172" s="1" t="str">
        <f t="shared" si="6"/>
        <v/>
      </c>
      <c r="S172" s="1" t="str">
        <f t="shared" si="7"/>
        <v xml:space="preserve">    </v>
      </c>
      <c r="T172" s="1" t="str">
        <f t="shared" si="8"/>
        <v xml:space="preserve">    </v>
      </c>
    </row>
    <row r="173" spans="1:20" ht="15" customHeight="1">
      <c r="A173" s="25" t="str">
        <f t="shared" si="11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2"/>
        <v/>
      </c>
      <c r="R173" s="1" t="str">
        <f t="shared" si="6"/>
        <v/>
      </c>
      <c r="S173" s="1" t="str">
        <f t="shared" si="7"/>
        <v xml:space="preserve">    </v>
      </c>
      <c r="T173" s="1" t="str">
        <f t="shared" si="8"/>
        <v xml:space="preserve">    </v>
      </c>
    </row>
    <row r="174" spans="1:20" ht="15" customHeight="1">
      <c r="A174" s="25" t="str">
        <f t="shared" si="11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2"/>
        <v/>
      </c>
      <c r="R174" s="1" t="str">
        <f t="shared" si="6"/>
        <v/>
      </c>
      <c r="S174" s="1" t="str">
        <f t="shared" si="7"/>
        <v xml:space="preserve">    </v>
      </c>
      <c r="T174" s="1" t="str">
        <f t="shared" si="8"/>
        <v xml:space="preserve">    </v>
      </c>
    </row>
    <row r="175" spans="1:20" ht="15" customHeight="1">
      <c r="A175" s="25" t="str">
        <f t="shared" si="11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2"/>
        <v/>
      </c>
      <c r="R175" s="1" t="str">
        <f t="shared" si="6"/>
        <v/>
      </c>
      <c r="S175" s="1" t="str">
        <f t="shared" si="7"/>
        <v xml:space="preserve">    </v>
      </c>
      <c r="T175" s="1" t="str">
        <f t="shared" si="8"/>
        <v xml:space="preserve">    </v>
      </c>
    </row>
    <row r="176" spans="1:20" ht="15" customHeight="1">
      <c r="A176" s="25" t="str">
        <f t="shared" si="11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2"/>
        <v/>
      </c>
      <c r="R176" s="1" t="str">
        <f t="shared" si="6"/>
        <v/>
      </c>
      <c r="S176" s="1" t="str">
        <f t="shared" si="7"/>
        <v xml:space="preserve">    </v>
      </c>
      <c r="T176" s="1" t="str">
        <f t="shared" si="8"/>
        <v xml:space="preserve">    </v>
      </c>
    </row>
    <row r="177" spans="1:20" ht="15" customHeight="1">
      <c r="A177" s="25" t="str">
        <f t="shared" si="11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2"/>
        <v/>
      </c>
      <c r="R177" s="1" t="str">
        <f t="shared" si="6"/>
        <v/>
      </c>
      <c r="S177" s="1" t="str">
        <f t="shared" si="7"/>
        <v xml:space="preserve">    </v>
      </c>
      <c r="T177" s="1" t="str">
        <f t="shared" si="8"/>
        <v xml:space="preserve">    </v>
      </c>
    </row>
    <row r="178" spans="1:20" ht="15" customHeight="1">
      <c r="A178" s="25" t="str">
        <f t="shared" si="11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2"/>
        <v/>
      </c>
      <c r="R178" s="1" t="str">
        <f t="shared" si="6"/>
        <v/>
      </c>
      <c r="S178" s="1" t="str">
        <f t="shared" si="7"/>
        <v xml:space="preserve">    </v>
      </c>
      <c r="T178" s="1" t="str">
        <f t="shared" si="8"/>
        <v xml:space="preserve">    </v>
      </c>
    </row>
    <row r="179" spans="1:20" ht="15" customHeight="1">
      <c r="A179" s="25" t="str">
        <f t="shared" si="11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2"/>
        <v/>
      </c>
      <c r="R179" s="1" t="str">
        <f t="shared" si="6"/>
        <v/>
      </c>
      <c r="S179" s="1" t="str">
        <f t="shared" si="7"/>
        <v xml:space="preserve">    </v>
      </c>
      <c r="T179" s="1" t="str">
        <f t="shared" si="8"/>
        <v xml:space="preserve">    </v>
      </c>
    </row>
    <row r="180" spans="1:20" ht="15" customHeight="1">
      <c r="A180" s="25" t="str">
        <f t="shared" si="11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2"/>
        <v/>
      </c>
      <c r="R180" s="1" t="str">
        <f t="shared" si="6"/>
        <v/>
      </c>
      <c r="S180" s="1" t="str">
        <f t="shared" si="7"/>
        <v xml:space="preserve">    </v>
      </c>
      <c r="T180" s="1" t="str">
        <f t="shared" si="8"/>
        <v xml:space="preserve">    </v>
      </c>
    </row>
    <row r="181" spans="1:20" ht="15" customHeight="1">
      <c r="A181" s="25" t="str">
        <f t="shared" si="11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2"/>
        <v/>
      </c>
      <c r="R181" s="1" t="str">
        <f t="shared" si="6"/>
        <v/>
      </c>
      <c r="S181" s="1" t="str">
        <f t="shared" si="7"/>
        <v xml:space="preserve">    </v>
      </c>
      <c r="T181" s="1" t="str">
        <f t="shared" si="8"/>
        <v xml:space="preserve">    </v>
      </c>
    </row>
    <row r="182" spans="1:20" ht="15" customHeight="1">
      <c r="A182" s="25" t="str">
        <f t="shared" si="11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2"/>
        <v/>
      </c>
      <c r="R182" s="1" t="str">
        <f t="shared" si="6"/>
        <v/>
      </c>
      <c r="S182" s="1" t="str">
        <f t="shared" si="7"/>
        <v xml:space="preserve">    </v>
      </c>
      <c r="T182" s="1" t="str">
        <f t="shared" si="8"/>
        <v xml:space="preserve">    </v>
      </c>
    </row>
    <row r="183" spans="1:20" ht="15" customHeight="1">
      <c r="A183" s="25" t="str">
        <f t="shared" si="11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2"/>
        <v/>
      </c>
      <c r="R183" s="1" t="str">
        <f t="shared" si="6"/>
        <v/>
      </c>
      <c r="S183" s="1" t="str">
        <f t="shared" si="7"/>
        <v xml:space="preserve">    </v>
      </c>
      <c r="T183" s="1" t="str">
        <f t="shared" si="8"/>
        <v xml:space="preserve">    </v>
      </c>
    </row>
    <row r="184" spans="1:20" ht="15" customHeight="1">
      <c r="A184" s="25" t="str">
        <f t="shared" si="11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2"/>
        <v/>
      </c>
      <c r="R184" s="1" t="str">
        <f t="shared" si="6"/>
        <v/>
      </c>
      <c r="S184" s="1" t="str">
        <f t="shared" si="7"/>
        <v xml:space="preserve">    </v>
      </c>
      <c r="T184" s="1" t="str">
        <f t="shared" si="8"/>
        <v xml:space="preserve">    </v>
      </c>
    </row>
    <row r="185" spans="1:20" ht="15" customHeight="1">
      <c r="A185" s="25" t="str">
        <f t="shared" si="11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2"/>
        <v/>
      </c>
      <c r="R185" s="1" t="str">
        <f t="shared" si="6"/>
        <v/>
      </c>
      <c r="S185" s="1" t="str">
        <f t="shared" si="7"/>
        <v xml:space="preserve">    </v>
      </c>
      <c r="T185" s="1" t="str">
        <f t="shared" si="8"/>
        <v xml:space="preserve">    </v>
      </c>
    </row>
    <row r="186" spans="1:20" ht="15" customHeight="1">
      <c r="A186" s="25" t="str">
        <f t="shared" si="11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2"/>
        <v/>
      </c>
      <c r="R186" s="1" t="str">
        <f t="shared" si="6"/>
        <v/>
      </c>
      <c r="S186" s="1" t="str">
        <f t="shared" si="7"/>
        <v xml:space="preserve">    </v>
      </c>
      <c r="T186" s="1" t="str">
        <f t="shared" si="8"/>
        <v xml:space="preserve">    </v>
      </c>
    </row>
    <row r="187" spans="1:20" ht="15" customHeight="1">
      <c r="A187" s="25" t="str">
        <f t="shared" si="11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2"/>
        <v/>
      </c>
      <c r="R187" s="1" t="str">
        <f t="shared" si="6"/>
        <v/>
      </c>
      <c r="S187" s="1" t="str">
        <f t="shared" si="7"/>
        <v xml:space="preserve">    </v>
      </c>
      <c r="T187" s="1" t="str">
        <f t="shared" si="8"/>
        <v xml:space="preserve">    </v>
      </c>
    </row>
    <row r="188" spans="1:20" ht="15" customHeight="1">
      <c r="A188" s="25" t="str">
        <f t="shared" si="11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2"/>
        <v/>
      </c>
      <c r="R188" s="1" t="str">
        <f t="shared" si="6"/>
        <v/>
      </c>
      <c r="S188" s="1" t="str">
        <f t="shared" si="7"/>
        <v xml:space="preserve">    </v>
      </c>
      <c r="T188" s="1" t="str">
        <f t="shared" si="8"/>
        <v xml:space="preserve">    </v>
      </c>
    </row>
    <row r="189" spans="1:20" ht="15" customHeight="1">
      <c r="A189" s="25" t="str">
        <f t="shared" si="11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2"/>
        <v/>
      </c>
      <c r="R189" s="1" t="str">
        <f t="shared" si="6"/>
        <v/>
      </c>
      <c r="S189" s="1" t="str">
        <f t="shared" si="7"/>
        <v xml:space="preserve">    </v>
      </c>
      <c r="T189" s="1" t="str">
        <f t="shared" si="8"/>
        <v xml:space="preserve">    </v>
      </c>
    </row>
    <row r="190" spans="1:20" ht="15" customHeight="1">
      <c r="A190" s="25" t="str">
        <f t="shared" si="11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2"/>
        <v/>
      </c>
      <c r="R190" s="1" t="str">
        <f t="shared" si="6"/>
        <v/>
      </c>
      <c r="S190" s="1" t="str">
        <f t="shared" si="7"/>
        <v xml:space="preserve">    </v>
      </c>
      <c r="T190" s="1" t="str">
        <f t="shared" si="8"/>
        <v xml:space="preserve">    </v>
      </c>
    </row>
    <row r="191" spans="1:20" ht="15" customHeight="1">
      <c r="A191" s="25" t="str">
        <f t="shared" si="11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2"/>
        <v/>
      </c>
      <c r="R191" s="1" t="str">
        <f t="shared" si="6"/>
        <v/>
      </c>
      <c r="S191" s="1" t="str">
        <f t="shared" si="7"/>
        <v xml:space="preserve">    </v>
      </c>
      <c r="T191" s="1" t="str">
        <f t="shared" si="8"/>
        <v xml:space="preserve">    </v>
      </c>
    </row>
    <row r="192" spans="1:20" ht="15" customHeight="1">
      <c r="A192" s="25" t="str">
        <f t="shared" si="11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2"/>
        <v/>
      </c>
      <c r="R192" s="1" t="str">
        <f t="shared" si="6"/>
        <v/>
      </c>
      <c r="S192" s="1" t="str">
        <f t="shared" si="7"/>
        <v xml:space="preserve">    </v>
      </c>
      <c r="T192" s="1" t="str">
        <f t="shared" si="8"/>
        <v xml:space="preserve">    </v>
      </c>
    </row>
    <row r="193" spans="1:20" ht="15" customHeight="1">
      <c r="A193" s="25" t="str">
        <f t="shared" si="11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2"/>
        <v/>
      </c>
      <c r="R193" s="1" t="str">
        <f t="shared" si="6"/>
        <v/>
      </c>
      <c r="S193" s="1" t="str">
        <f t="shared" si="7"/>
        <v xml:space="preserve">    </v>
      </c>
      <c r="T193" s="1" t="str">
        <f t="shared" si="8"/>
        <v xml:space="preserve">    </v>
      </c>
    </row>
    <row r="194" spans="1:20" ht="15" customHeight="1">
      <c r="A194" s="25" t="str">
        <f t="shared" si="11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2"/>
        <v/>
      </c>
      <c r="R194" s="1" t="str">
        <f t="shared" si="6"/>
        <v/>
      </c>
      <c r="S194" s="1" t="str">
        <f t="shared" si="7"/>
        <v xml:space="preserve">    </v>
      </c>
      <c r="T194" s="1" t="str">
        <f t="shared" si="8"/>
        <v xml:space="preserve">    </v>
      </c>
    </row>
    <row r="195" spans="1:20" ht="15" customHeight="1">
      <c r="A195" s="25" t="str">
        <f t="shared" si="11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2"/>
        <v/>
      </c>
      <c r="R195" s="1" t="str">
        <f t="shared" si="6"/>
        <v/>
      </c>
      <c r="S195" s="1" t="str">
        <f t="shared" si="7"/>
        <v xml:space="preserve">    </v>
      </c>
      <c r="T195" s="1" t="str">
        <f t="shared" si="8"/>
        <v xml:space="preserve">    </v>
      </c>
    </row>
    <row r="196" spans="1:20" ht="15" customHeight="1">
      <c r="A196" s="25" t="str">
        <f t="shared" si="11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2"/>
        <v/>
      </c>
      <c r="R196" s="1" t="str">
        <f t="shared" si="6"/>
        <v/>
      </c>
      <c r="S196" s="1" t="str">
        <f t="shared" si="7"/>
        <v xml:space="preserve">    </v>
      </c>
      <c r="T196" s="1" t="str">
        <f t="shared" si="8"/>
        <v xml:space="preserve">    </v>
      </c>
    </row>
    <row r="197" spans="1:20" ht="15" customHeight="1">
      <c r="A197" s="25" t="str">
        <f t="shared" si="11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2"/>
        <v/>
      </c>
      <c r="R197" s="1" t="str">
        <f t="shared" si="6"/>
        <v/>
      </c>
      <c r="S197" s="1" t="str">
        <f t="shared" si="7"/>
        <v xml:space="preserve">    </v>
      </c>
      <c r="T197" s="1" t="str">
        <f t="shared" si="8"/>
        <v xml:space="preserve">    </v>
      </c>
    </row>
    <row r="198" spans="1:20" ht="15" customHeight="1">
      <c r="A198" s="25" t="str">
        <f t="shared" si="11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2"/>
        <v/>
      </c>
      <c r="R198" s="1" t="str">
        <f t="shared" si="6"/>
        <v/>
      </c>
      <c r="S198" s="1" t="str">
        <f t="shared" si="7"/>
        <v xml:space="preserve">    </v>
      </c>
      <c r="T198" s="1" t="str">
        <f t="shared" si="8"/>
        <v xml:space="preserve">    </v>
      </c>
    </row>
    <row r="199" spans="1:20" ht="15" customHeight="1">
      <c r="A199" s="25" t="str">
        <f t="shared" si="11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3">IF(P199="","",VLOOKUP(P199,$Z$7:$AA$68,2,FALSE))</f>
        <v/>
      </c>
      <c r="R199" s="1" t="str">
        <f t="shared" si="6"/>
        <v/>
      </c>
      <c r="S199" s="1" t="str">
        <f t="shared" si="7"/>
        <v xml:space="preserve">    </v>
      </c>
      <c r="T199" s="1" t="str">
        <f t="shared" si="8"/>
        <v xml:space="preserve">    </v>
      </c>
    </row>
    <row r="200" spans="1:20" ht="15" customHeight="1">
      <c r="A200" s="25" t="str">
        <f t="shared" si="11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3"/>
        <v/>
      </c>
      <c r="R200" s="1" t="str">
        <f t="shared" si="6"/>
        <v/>
      </c>
      <c r="S200" s="1" t="str">
        <f t="shared" si="7"/>
        <v xml:space="preserve">    </v>
      </c>
      <c r="T200" s="1" t="str">
        <f t="shared" si="8"/>
        <v xml:space="preserve">    </v>
      </c>
    </row>
    <row r="201" spans="1:20" ht="15" customHeight="1">
      <c r="A201" s="25" t="str">
        <f t="shared" si="11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3"/>
        <v/>
      </c>
      <c r="R201" s="1" t="str">
        <f t="shared" si="6"/>
        <v/>
      </c>
      <c r="S201" s="1" t="str">
        <f t="shared" si="7"/>
        <v xml:space="preserve">    </v>
      </c>
      <c r="T201" s="1" t="str">
        <f t="shared" si="8"/>
        <v xml:space="preserve">    </v>
      </c>
    </row>
    <row r="202" spans="1:20" ht="15" customHeight="1">
      <c r="A202" s="25" t="str">
        <f t="shared" si="11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3"/>
        <v/>
      </c>
      <c r="R202" s="1" t="str">
        <f t="shared" si="6"/>
        <v/>
      </c>
      <c r="S202" s="1" t="str">
        <f t="shared" si="7"/>
        <v xml:space="preserve">    </v>
      </c>
      <c r="T202" s="1" t="str">
        <f t="shared" si="8"/>
        <v xml:space="preserve">    </v>
      </c>
    </row>
    <row r="203" spans="1:20" ht="15" customHeight="1">
      <c r="A203" s="25" t="str">
        <f t="shared" si="11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3"/>
        <v/>
      </c>
      <c r="R203" s="1" t="str">
        <f t="shared" si="6"/>
        <v/>
      </c>
      <c r="S203" s="1" t="str">
        <f t="shared" si="7"/>
        <v xml:space="preserve">    </v>
      </c>
      <c r="T203" s="1" t="str">
        <f t="shared" si="8"/>
        <v xml:space="preserve">    </v>
      </c>
    </row>
    <row r="204" spans="1:20" ht="15" customHeight="1">
      <c r="A204" s="25" t="str">
        <f t="shared" si="11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3"/>
        <v/>
      </c>
      <c r="R204" s="1" t="str">
        <f t="shared" si="6"/>
        <v/>
      </c>
      <c r="S204" s="1" t="str">
        <f t="shared" si="7"/>
        <v xml:space="preserve">    </v>
      </c>
      <c r="T204" s="1" t="str">
        <f t="shared" si="8"/>
        <v xml:space="preserve">    </v>
      </c>
    </row>
    <row r="205" spans="1:20" ht="15" customHeight="1">
      <c r="A205" s="25" t="str">
        <f t="shared" si="11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3"/>
        <v/>
      </c>
      <c r="R205" s="1" t="str">
        <f t="shared" si="6"/>
        <v/>
      </c>
      <c r="S205" s="1" t="str">
        <f t="shared" si="7"/>
        <v xml:space="preserve">    </v>
      </c>
      <c r="T205" s="1" t="str">
        <f t="shared" si="8"/>
        <v xml:space="preserve">    </v>
      </c>
    </row>
    <row r="206" spans="1:20" ht="15" customHeight="1">
      <c r="A206" s="25" t="str">
        <f t="shared" si="11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3"/>
        <v/>
      </c>
      <c r="R206" s="1" t="str">
        <f t="shared" si="6"/>
        <v/>
      </c>
      <c r="S206" s="1" t="str">
        <f t="shared" si="7"/>
        <v xml:space="preserve">    </v>
      </c>
      <c r="T206" s="1" t="str">
        <f t="shared" si="8"/>
        <v xml:space="preserve">    </v>
      </c>
    </row>
    <row r="207" spans="1:20" ht="15" customHeight="1">
      <c r="A207" s="25" t="str">
        <f t="shared" si="11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3"/>
        <v/>
      </c>
      <c r="R207" s="1" t="str">
        <f t="shared" si="6"/>
        <v/>
      </c>
      <c r="S207" s="1" t="str">
        <f t="shared" si="7"/>
        <v xml:space="preserve">    </v>
      </c>
      <c r="T207" s="1" t="str">
        <f t="shared" si="8"/>
        <v xml:space="preserve">    </v>
      </c>
    </row>
    <row r="208" spans="1:20" ht="15" customHeight="1">
      <c r="A208" s="25" t="str">
        <f t="shared" si="11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3"/>
        <v/>
      </c>
      <c r="R208" s="1" t="str">
        <f t="shared" si="6"/>
        <v/>
      </c>
      <c r="S208" s="1" t="str">
        <f t="shared" si="7"/>
        <v xml:space="preserve">    </v>
      </c>
      <c r="T208" s="1" t="str">
        <f t="shared" si="8"/>
        <v xml:space="preserve">    </v>
      </c>
    </row>
    <row r="209" spans="1:20" ht="15" customHeight="1">
      <c r="A209" s="25" t="str">
        <f t="shared" si="11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3"/>
        <v/>
      </c>
      <c r="R209" s="1" t="str">
        <f t="shared" si="6"/>
        <v/>
      </c>
      <c r="S209" s="1" t="str">
        <f t="shared" si="7"/>
        <v xml:space="preserve">    </v>
      </c>
      <c r="T209" s="1" t="str">
        <f t="shared" si="8"/>
        <v xml:space="preserve">    </v>
      </c>
    </row>
    <row r="210" spans="1:20" ht="15" customHeight="1">
      <c r="A210" s="25" t="str">
        <f t="shared" si="11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3"/>
        <v/>
      </c>
      <c r="R210" s="1" t="str">
        <f t="shared" si="6"/>
        <v/>
      </c>
      <c r="S210" s="1" t="str">
        <f t="shared" si="7"/>
        <v xml:space="preserve">    </v>
      </c>
      <c r="T210" s="1" t="str">
        <f t="shared" si="8"/>
        <v xml:space="preserve">    </v>
      </c>
    </row>
    <row r="211" spans="1:20" ht="15" customHeight="1">
      <c r="A211" s="25" t="str">
        <f t="shared" si="11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3"/>
        <v/>
      </c>
      <c r="R211" s="1" t="str">
        <f t="shared" si="6"/>
        <v/>
      </c>
      <c r="S211" s="1" t="str">
        <f t="shared" si="7"/>
        <v xml:space="preserve">    </v>
      </c>
      <c r="T211" s="1" t="str">
        <f t="shared" si="8"/>
        <v xml:space="preserve">    </v>
      </c>
    </row>
    <row r="212" spans="1:20" ht="15" customHeight="1">
      <c r="A212" s="25" t="str">
        <f t="shared" si="11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3"/>
        <v/>
      </c>
      <c r="R212" s="1" t="str">
        <f t="shared" si="6"/>
        <v/>
      </c>
      <c r="S212" s="1" t="str">
        <f t="shared" si="7"/>
        <v xml:space="preserve">    </v>
      </c>
      <c r="T212" s="1" t="str">
        <f t="shared" si="8"/>
        <v xml:space="preserve">    </v>
      </c>
    </row>
    <row r="213" spans="1:20" ht="15" customHeight="1">
      <c r="A213" s="25" t="str">
        <f t="shared" si="11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3"/>
        <v/>
      </c>
      <c r="R213" s="1" t="str">
        <f t="shared" si="6"/>
        <v/>
      </c>
      <c r="S213" s="1" t="str">
        <f t="shared" si="7"/>
        <v xml:space="preserve">    </v>
      </c>
      <c r="T213" s="1" t="str">
        <f t="shared" si="8"/>
        <v xml:space="preserve">    </v>
      </c>
    </row>
    <row r="214" spans="1:20" ht="15" customHeight="1">
      <c r="A214" s="25" t="str">
        <f t="shared" si="11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3"/>
        <v/>
      </c>
      <c r="R214" s="1" t="str">
        <f t="shared" si="6"/>
        <v/>
      </c>
      <c r="S214" s="1" t="str">
        <f t="shared" si="7"/>
        <v xml:space="preserve">    </v>
      </c>
      <c r="T214" s="1" t="str">
        <f t="shared" si="8"/>
        <v xml:space="preserve">    </v>
      </c>
    </row>
    <row r="215" spans="1:20" ht="15" customHeight="1">
      <c r="A215" s="25" t="str">
        <f t="shared" si="11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3"/>
        <v/>
      </c>
      <c r="R215" s="1" t="str">
        <f t="shared" si="6"/>
        <v/>
      </c>
      <c r="S215" s="1" t="str">
        <f t="shared" si="7"/>
        <v xml:space="preserve">    </v>
      </c>
      <c r="T215" s="1" t="str">
        <f t="shared" si="8"/>
        <v xml:space="preserve">    </v>
      </c>
    </row>
    <row r="216" spans="1:20" ht="15" customHeight="1">
      <c r="A216" s="25" t="str">
        <f t="shared" si="11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3"/>
        <v/>
      </c>
      <c r="R216" s="1" t="str">
        <f t="shared" si="6"/>
        <v/>
      </c>
      <c r="S216" s="1" t="str">
        <f t="shared" si="7"/>
        <v xml:space="preserve">    </v>
      </c>
      <c r="T216" s="1" t="str">
        <f t="shared" si="8"/>
        <v xml:space="preserve">    </v>
      </c>
    </row>
    <row r="217" spans="1:20" ht="15" customHeight="1">
      <c r="A217" s="25" t="str">
        <f t="shared" si="11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3"/>
        <v/>
      </c>
      <c r="R217" s="1" t="str">
        <f t="shared" si="6"/>
        <v/>
      </c>
      <c r="S217" s="1" t="str">
        <f t="shared" si="7"/>
        <v xml:space="preserve">    </v>
      </c>
      <c r="T217" s="1" t="str">
        <f t="shared" si="8"/>
        <v xml:space="preserve">    </v>
      </c>
    </row>
    <row r="218" spans="1:20" ht="15" customHeight="1">
      <c r="A218" s="25" t="str">
        <f t="shared" si="11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3"/>
        <v/>
      </c>
      <c r="R218" s="1" t="str">
        <f t="shared" si="6"/>
        <v/>
      </c>
      <c r="S218" s="1" t="str">
        <f t="shared" si="7"/>
        <v xml:space="preserve">    </v>
      </c>
      <c r="T218" s="1" t="str">
        <f t="shared" si="8"/>
        <v xml:space="preserve">    </v>
      </c>
    </row>
    <row r="219" spans="1:20" ht="15" customHeight="1">
      <c r="A219" s="25" t="str">
        <f t="shared" si="11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3"/>
        <v/>
      </c>
      <c r="R219" s="1" t="str">
        <f t="shared" si="6"/>
        <v/>
      </c>
      <c r="S219" s="1" t="str">
        <f t="shared" si="7"/>
        <v xml:space="preserve">    </v>
      </c>
      <c r="T219" s="1" t="str">
        <f t="shared" si="8"/>
        <v xml:space="preserve">    </v>
      </c>
    </row>
    <row r="220" spans="1:20" ht="15" customHeight="1">
      <c r="A220" s="25" t="str">
        <f t="shared" si="11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3"/>
        <v/>
      </c>
      <c r="R220" s="1" t="str">
        <f t="shared" si="6"/>
        <v/>
      </c>
      <c r="S220" s="1" t="str">
        <f t="shared" si="7"/>
        <v xml:space="preserve">    </v>
      </c>
      <c r="T220" s="1" t="str">
        <f t="shared" si="8"/>
        <v xml:space="preserve">    </v>
      </c>
    </row>
    <row r="221" spans="1:20" ht="15" customHeight="1">
      <c r="A221" s="25" t="str">
        <f t="shared" si="11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3"/>
        <v/>
      </c>
      <c r="R221" s="1" t="str">
        <f t="shared" si="6"/>
        <v/>
      </c>
      <c r="S221" s="1" t="str">
        <f t="shared" si="7"/>
        <v xml:space="preserve">    </v>
      </c>
      <c r="T221" s="1" t="str">
        <f t="shared" si="8"/>
        <v xml:space="preserve">    </v>
      </c>
    </row>
    <row r="222" spans="1:20" ht="15" customHeight="1">
      <c r="A222" s="25" t="str">
        <f t="shared" si="11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3"/>
        <v/>
      </c>
      <c r="R222" s="1" t="str">
        <f t="shared" si="6"/>
        <v/>
      </c>
      <c r="S222" s="1" t="str">
        <f t="shared" si="7"/>
        <v xml:space="preserve">    </v>
      </c>
      <c r="T222" s="1" t="str">
        <f t="shared" si="8"/>
        <v xml:space="preserve">    </v>
      </c>
    </row>
    <row r="223" spans="1:20" ht="15" customHeight="1">
      <c r="A223" s="25" t="str">
        <f t="shared" si="11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3"/>
        <v/>
      </c>
      <c r="R223" s="1" t="str">
        <f t="shared" si="6"/>
        <v/>
      </c>
      <c r="S223" s="1" t="str">
        <f t="shared" si="7"/>
        <v xml:space="preserve">    </v>
      </c>
      <c r="T223" s="1" t="str">
        <f t="shared" si="8"/>
        <v xml:space="preserve">    </v>
      </c>
    </row>
    <row r="224" spans="1:20" ht="15" customHeight="1">
      <c r="A224" s="25" t="str">
        <f t="shared" si="11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3"/>
        <v/>
      </c>
      <c r="R224" s="1" t="str">
        <f t="shared" si="6"/>
        <v/>
      </c>
      <c r="S224" s="1" t="str">
        <f t="shared" si="7"/>
        <v xml:space="preserve">    </v>
      </c>
      <c r="T224" s="1" t="str">
        <f t="shared" si="8"/>
        <v xml:space="preserve">    </v>
      </c>
    </row>
    <row r="225" spans="1:20" ht="15" customHeight="1">
      <c r="A225" s="25" t="str">
        <f t="shared" si="11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3"/>
        <v/>
      </c>
      <c r="R225" s="1" t="str">
        <f t="shared" si="6"/>
        <v/>
      </c>
      <c r="S225" s="1" t="str">
        <f t="shared" si="7"/>
        <v xml:space="preserve">    </v>
      </c>
      <c r="T225" s="1" t="str">
        <f t="shared" si="8"/>
        <v xml:space="preserve">    </v>
      </c>
    </row>
    <row r="226" spans="1:20" ht="15" customHeight="1">
      <c r="A226" s="25" t="str">
        <f t="shared" si="11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3"/>
        <v/>
      </c>
      <c r="R226" s="1" t="str">
        <f t="shared" si="6"/>
        <v/>
      </c>
      <c r="S226" s="1" t="str">
        <f t="shared" si="7"/>
        <v xml:space="preserve">    </v>
      </c>
      <c r="T226" s="1" t="str">
        <f t="shared" si="8"/>
        <v xml:space="preserve">    </v>
      </c>
    </row>
    <row r="227" spans="1:20" ht="15" customHeight="1">
      <c r="A227" s="25" t="str">
        <f t="shared" si="11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3"/>
        <v/>
      </c>
      <c r="R227" s="1" t="str">
        <f t="shared" si="6"/>
        <v/>
      </c>
      <c r="S227" s="1" t="str">
        <f t="shared" si="7"/>
        <v xml:space="preserve">    </v>
      </c>
      <c r="T227" s="1" t="str">
        <f t="shared" si="8"/>
        <v xml:space="preserve">    </v>
      </c>
    </row>
    <row r="228" spans="1:20" ht="15" customHeight="1">
      <c r="A228" s="25" t="str">
        <f t="shared" si="11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3"/>
        <v/>
      </c>
      <c r="R228" s="1" t="str">
        <f t="shared" si="6"/>
        <v/>
      </c>
      <c r="S228" s="1" t="str">
        <f t="shared" si="7"/>
        <v xml:space="preserve">    </v>
      </c>
      <c r="T228" s="1" t="str">
        <f t="shared" si="8"/>
        <v xml:space="preserve">    </v>
      </c>
    </row>
    <row r="229" spans="1:20" ht="15" customHeight="1">
      <c r="A229" s="25" t="str">
        <f t="shared" si="11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3"/>
        <v/>
      </c>
      <c r="R229" s="1" t="str">
        <f t="shared" si="6"/>
        <v/>
      </c>
      <c r="S229" s="1" t="str">
        <f t="shared" si="7"/>
        <v xml:space="preserve">    </v>
      </c>
      <c r="T229" s="1" t="str">
        <f t="shared" si="8"/>
        <v xml:space="preserve">    </v>
      </c>
    </row>
    <row r="230" spans="1:20" ht="15" customHeight="1">
      <c r="A230" s="25" t="str">
        <f t="shared" si="11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3"/>
        <v/>
      </c>
      <c r="R230" s="1" t="str">
        <f t="shared" si="6"/>
        <v/>
      </c>
      <c r="S230" s="1" t="str">
        <f t="shared" si="7"/>
        <v xml:space="preserve">    </v>
      </c>
      <c r="T230" s="1" t="str">
        <f t="shared" si="8"/>
        <v xml:space="preserve">    </v>
      </c>
    </row>
    <row r="231" spans="1:20" ht="15" customHeight="1">
      <c r="A231" s="25" t="str">
        <f t="shared" si="11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3"/>
        <v/>
      </c>
      <c r="R231" s="1" t="str">
        <f t="shared" si="6"/>
        <v/>
      </c>
      <c r="S231" s="1" t="str">
        <f t="shared" si="7"/>
        <v xml:space="preserve">    </v>
      </c>
      <c r="T231" s="1" t="str">
        <f t="shared" si="8"/>
        <v xml:space="preserve">    </v>
      </c>
    </row>
    <row r="232" spans="1:20" ht="15" customHeight="1">
      <c r="A232" s="25" t="str">
        <f t="shared" si="11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3"/>
        <v/>
      </c>
      <c r="R232" s="1" t="str">
        <f t="shared" si="6"/>
        <v/>
      </c>
      <c r="S232" s="1" t="str">
        <f t="shared" si="7"/>
        <v xml:space="preserve">    </v>
      </c>
      <c r="T232" s="1" t="str">
        <f t="shared" si="8"/>
        <v xml:space="preserve">    </v>
      </c>
    </row>
    <row r="233" spans="1:20" ht="15" customHeight="1">
      <c r="A233" s="25" t="str">
        <f t="shared" si="11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3"/>
        <v/>
      </c>
      <c r="R233" s="1" t="str">
        <f t="shared" si="6"/>
        <v/>
      </c>
      <c r="S233" s="1" t="str">
        <f t="shared" si="7"/>
        <v xml:space="preserve">    </v>
      </c>
      <c r="T233" s="1" t="str">
        <f t="shared" si="8"/>
        <v xml:space="preserve">    </v>
      </c>
    </row>
    <row r="234" spans="1:20" ht="15" customHeight="1">
      <c r="A234" s="25" t="str">
        <f t="shared" si="11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3"/>
        <v/>
      </c>
      <c r="R234" s="1" t="str">
        <f t="shared" si="6"/>
        <v/>
      </c>
      <c r="S234" s="1" t="str">
        <f t="shared" si="7"/>
        <v xml:space="preserve">    </v>
      </c>
      <c r="T234" s="1" t="str">
        <f t="shared" si="8"/>
        <v xml:space="preserve">    </v>
      </c>
    </row>
    <row r="235" spans="1:20" ht="15" customHeight="1">
      <c r="A235" s="25" t="str">
        <f t="shared" si="11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3"/>
        <v/>
      </c>
      <c r="R235" s="1" t="str">
        <f t="shared" si="6"/>
        <v/>
      </c>
      <c r="S235" s="1" t="str">
        <f t="shared" si="7"/>
        <v xml:space="preserve">    </v>
      </c>
      <c r="T235" s="1" t="str">
        <f t="shared" si="8"/>
        <v xml:space="preserve">    </v>
      </c>
    </row>
    <row r="236" spans="1:20" ht="15" customHeight="1">
      <c r="A236" s="25" t="str">
        <f t="shared" si="11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3"/>
        <v/>
      </c>
      <c r="R236" s="1" t="str">
        <f t="shared" si="6"/>
        <v/>
      </c>
      <c r="S236" s="1" t="str">
        <f t="shared" si="7"/>
        <v xml:space="preserve">    </v>
      </c>
      <c r="T236" s="1" t="str">
        <f t="shared" si="8"/>
        <v xml:space="preserve">    </v>
      </c>
    </row>
    <row r="237" spans="1:20" ht="15" customHeight="1">
      <c r="A237" s="25" t="str">
        <f t="shared" si="11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3"/>
        <v/>
      </c>
      <c r="R237" s="1" t="str">
        <f t="shared" si="6"/>
        <v/>
      </c>
      <c r="S237" s="1" t="str">
        <f t="shared" si="7"/>
        <v xml:space="preserve">    </v>
      </c>
      <c r="T237" s="1" t="str">
        <f t="shared" si="8"/>
        <v xml:space="preserve">    </v>
      </c>
    </row>
    <row r="238" spans="1:20" ht="15" customHeight="1">
      <c r="A238" s="25" t="str">
        <f t="shared" si="11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3"/>
        <v/>
      </c>
      <c r="R238" s="1" t="str">
        <f t="shared" si="6"/>
        <v/>
      </c>
      <c r="S238" s="1" t="str">
        <f t="shared" si="7"/>
        <v xml:space="preserve">    </v>
      </c>
      <c r="T238" s="1" t="str">
        <f t="shared" si="8"/>
        <v xml:space="preserve">    </v>
      </c>
    </row>
    <row r="239" spans="1:20" ht="15" customHeight="1">
      <c r="A239" s="25" t="str">
        <f t="shared" si="11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3"/>
        <v/>
      </c>
      <c r="R239" s="1" t="str">
        <f t="shared" si="6"/>
        <v/>
      </c>
      <c r="S239" s="1" t="str">
        <f t="shared" si="7"/>
        <v xml:space="preserve">    </v>
      </c>
      <c r="T239" s="1" t="str">
        <f t="shared" si="8"/>
        <v xml:space="preserve">    </v>
      </c>
    </row>
    <row r="240" spans="1:20" ht="15" customHeight="1">
      <c r="A240" s="25" t="str">
        <f t="shared" si="11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3"/>
        <v/>
      </c>
      <c r="R240" s="1" t="str">
        <f t="shared" si="6"/>
        <v/>
      </c>
      <c r="S240" s="1" t="str">
        <f t="shared" si="7"/>
        <v xml:space="preserve">    </v>
      </c>
      <c r="T240" s="1" t="str">
        <f t="shared" si="8"/>
        <v xml:space="preserve">    </v>
      </c>
    </row>
    <row r="241" spans="1:20" ht="15" customHeight="1">
      <c r="A241" s="25" t="str">
        <f t="shared" si="11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3"/>
        <v/>
      </c>
      <c r="R241" s="1" t="str">
        <f t="shared" si="6"/>
        <v/>
      </c>
      <c r="S241" s="1" t="str">
        <f t="shared" si="7"/>
        <v xml:space="preserve">    </v>
      </c>
      <c r="T241" s="1" t="str">
        <f t="shared" si="8"/>
        <v xml:space="preserve">    </v>
      </c>
    </row>
    <row r="242" spans="1:20" ht="15" customHeight="1">
      <c r="A242" s="25" t="str">
        <f t="shared" si="11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3"/>
        <v/>
      </c>
      <c r="R242" s="1" t="str">
        <f t="shared" si="6"/>
        <v/>
      </c>
      <c r="S242" s="1" t="str">
        <f t="shared" si="7"/>
        <v xml:space="preserve">    </v>
      </c>
      <c r="T242" s="1" t="str">
        <f t="shared" si="8"/>
        <v xml:space="preserve">    </v>
      </c>
    </row>
    <row r="243" spans="1:20" ht="15" customHeight="1">
      <c r="A243" s="25" t="str">
        <f t="shared" si="11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3"/>
        <v/>
      </c>
      <c r="R243" s="1" t="str">
        <f t="shared" si="6"/>
        <v/>
      </c>
      <c r="S243" s="1" t="str">
        <f t="shared" si="7"/>
        <v xml:space="preserve">    </v>
      </c>
      <c r="T243" s="1" t="str">
        <f t="shared" si="8"/>
        <v xml:space="preserve">    </v>
      </c>
    </row>
    <row r="244" spans="1:20" ht="15" customHeight="1">
      <c r="A244" s="25" t="str">
        <f t="shared" si="11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3"/>
        <v/>
      </c>
      <c r="R244" s="1" t="str">
        <f t="shared" si="6"/>
        <v/>
      </c>
      <c r="S244" s="1" t="str">
        <f t="shared" si="7"/>
        <v xml:space="preserve">    </v>
      </c>
      <c r="T244" s="1" t="str">
        <f t="shared" si="8"/>
        <v xml:space="preserve">    </v>
      </c>
    </row>
    <row r="245" spans="1:20" ht="15" customHeight="1">
      <c r="A245" s="25" t="str">
        <f t="shared" si="11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3"/>
        <v/>
      </c>
      <c r="R245" s="1" t="str">
        <f t="shared" si="6"/>
        <v/>
      </c>
      <c r="S245" s="1" t="str">
        <f t="shared" si="7"/>
        <v xml:space="preserve">    </v>
      </c>
      <c r="T245" s="1" t="str">
        <f t="shared" si="8"/>
        <v xml:space="preserve">    </v>
      </c>
    </row>
    <row r="246" spans="1:20" ht="15" customHeight="1">
      <c r="A246" s="25" t="str">
        <f t="shared" si="11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3"/>
        <v/>
      </c>
      <c r="R246" s="1" t="str">
        <f t="shared" si="6"/>
        <v/>
      </c>
      <c r="S246" s="1" t="str">
        <f t="shared" si="7"/>
        <v xml:space="preserve">    </v>
      </c>
      <c r="T246" s="1" t="str">
        <f t="shared" si="8"/>
        <v xml:space="preserve">    </v>
      </c>
    </row>
    <row r="247" spans="1:20" ht="15" customHeight="1">
      <c r="A247" s="25" t="str">
        <f t="shared" si="11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3"/>
        <v/>
      </c>
      <c r="R247" s="1" t="str">
        <f t="shared" si="6"/>
        <v/>
      </c>
      <c r="S247" s="1" t="str">
        <f t="shared" si="7"/>
        <v xml:space="preserve">    </v>
      </c>
      <c r="T247" s="1" t="str">
        <f t="shared" si="8"/>
        <v xml:space="preserve">    </v>
      </c>
    </row>
    <row r="248" spans="1:20" ht="15" customHeight="1">
      <c r="A248" s="25" t="str">
        <f t="shared" si="11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3"/>
        <v/>
      </c>
      <c r="R248" s="1" t="str">
        <f t="shared" si="6"/>
        <v/>
      </c>
      <c r="S248" s="1" t="str">
        <f t="shared" si="7"/>
        <v xml:space="preserve">    </v>
      </c>
      <c r="T248" s="1" t="str">
        <f t="shared" si="8"/>
        <v xml:space="preserve">    </v>
      </c>
    </row>
    <row r="249" spans="1:20" ht="15" customHeight="1">
      <c r="A249" s="25" t="str">
        <f t="shared" si="11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3"/>
        <v/>
      </c>
      <c r="R249" s="1" t="str">
        <f t="shared" si="6"/>
        <v/>
      </c>
      <c r="S249" s="1" t="str">
        <f t="shared" si="7"/>
        <v xml:space="preserve">    </v>
      </c>
      <c r="T249" s="1" t="str">
        <f t="shared" si="8"/>
        <v xml:space="preserve">    </v>
      </c>
    </row>
    <row r="250" spans="1:20" ht="15" customHeight="1">
      <c r="A250" s="25" t="str">
        <f t="shared" si="11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3"/>
        <v/>
      </c>
      <c r="R250" s="1" t="str">
        <f t="shared" si="6"/>
        <v/>
      </c>
      <c r="S250" s="1" t="str">
        <f t="shared" si="7"/>
        <v xml:space="preserve">    </v>
      </c>
      <c r="T250" s="1" t="str">
        <f t="shared" si="8"/>
        <v xml:space="preserve">    </v>
      </c>
    </row>
    <row r="251" spans="1:20" ht="15" customHeight="1">
      <c r="A251" s="25" t="str">
        <f t="shared" si="11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3"/>
        <v/>
      </c>
      <c r="R251" s="1" t="str">
        <f t="shared" si="6"/>
        <v/>
      </c>
      <c r="S251" s="1" t="str">
        <f t="shared" si="7"/>
        <v xml:space="preserve">    </v>
      </c>
      <c r="T251" s="1" t="str">
        <f t="shared" si="8"/>
        <v xml:space="preserve">    </v>
      </c>
    </row>
    <row r="252" spans="1:20" ht="15" customHeight="1">
      <c r="A252" s="25" t="str">
        <f t="shared" si="11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3"/>
        <v/>
      </c>
      <c r="R252" s="1" t="str">
        <f t="shared" si="6"/>
        <v/>
      </c>
      <c r="S252" s="1" t="str">
        <f t="shared" si="7"/>
        <v xml:space="preserve">    </v>
      </c>
      <c r="T252" s="1" t="str">
        <f t="shared" si="8"/>
        <v xml:space="preserve">    </v>
      </c>
    </row>
    <row r="253" spans="1:20" ht="15" customHeight="1">
      <c r="A253" s="25" t="str">
        <f t="shared" si="11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3"/>
        <v/>
      </c>
      <c r="R253" s="1" t="str">
        <f t="shared" si="6"/>
        <v/>
      </c>
      <c r="S253" s="1" t="str">
        <f t="shared" si="7"/>
        <v xml:space="preserve">    </v>
      </c>
      <c r="T253" s="1" t="str">
        <f t="shared" si="8"/>
        <v xml:space="preserve">    </v>
      </c>
    </row>
    <row r="254" spans="1:20" ht="15" customHeight="1">
      <c r="A254" s="25" t="str">
        <f t="shared" si="11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3"/>
        <v/>
      </c>
      <c r="R254" s="1" t="str">
        <f t="shared" si="6"/>
        <v/>
      </c>
      <c r="S254" s="1" t="str">
        <f t="shared" si="7"/>
        <v xml:space="preserve">    </v>
      </c>
      <c r="T254" s="1" t="str">
        <f t="shared" si="8"/>
        <v xml:space="preserve">    </v>
      </c>
    </row>
    <row r="255" spans="1:20" ht="15" customHeight="1">
      <c r="A255" s="25" t="str">
        <f t="shared" si="11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3"/>
        <v/>
      </c>
      <c r="R255" s="1" t="str">
        <f t="shared" si="6"/>
        <v/>
      </c>
      <c r="S255" s="1" t="str">
        <f t="shared" si="7"/>
        <v xml:space="preserve">    </v>
      </c>
      <c r="T255" s="1" t="str">
        <f t="shared" si="8"/>
        <v xml:space="preserve">    </v>
      </c>
    </row>
    <row r="256" spans="1:20" ht="15" customHeight="1">
      <c r="A256" s="25" t="str">
        <f t="shared" si="11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3"/>
        <v/>
      </c>
      <c r="R256" s="1" t="str">
        <f t="shared" si="6"/>
        <v/>
      </c>
      <c r="S256" s="1" t="str">
        <f t="shared" si="7"/>
        <v xml:space="preserve">    </v>
      </c>
      <c r="T256" s="1" t="str">
        <f t="shared" si="8"/>
        <v xml:space="preserve">    </v>
      </c>
    </row>
    <row r="257" spans="1:20" ht="15" customHeight="1">
      <c r="A257" s="25" t="str">
        <f t="shared" si="11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3"/>
        <v/>
      </c>
      <c r="R257" s="1" t="str">
        <f t="shared" si="6"/>
        <v/>
      </c>
      <c r="S257" s="1" t="str">
        <f t="shared" si="7"/>
        <v xml:space="preserve">    </v>
      </c>
      <c r="T257" s="1" t="str">
        <f t="shared" si="8"/>
        <v xml:space="preserve">    </v>
      </c>
    </row>
    <row r="258" spans="1:20" ht="15" customHeight="1">
      <c r="A258" s="25" t="str">
        <f t="shared" si="11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3"/>
        <v/>
      </c>
      <c r="R258" s="1" t="str">
        <f t="shared" si="6"/>
        <v/>
      </c>
      <c r="S258" s="1" t="str">
        <f t="shared" si="7"/>
        <v xml:space="preserve">    </v>
      </c>
      <c r="T258" s="1" t="str">
        <f t="shared" si="8"/>
        <v xml:space="preserve">    </v>
      </c>
    </row>
    <row r="259" spans="1:20" ht="15" customHeight="1">
      <c r="A259" s="25" t="str">
        <f t="shared" si="11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3"/>
        <v/>
      </c>
      <c r="R259" s="1" t="str">
        <f t="shared" si="6"/>
        <v/>
      </c>
      <c r="S259" s="1" t="str">
        <f t="shared" si="7"/>
        <v xml:space="preserve">    </v>
      </c>
      <c r="T259" s="1" t="str">
        <f t="shared" si="8"/>
        <v xml:space="preserve">    </v>
      </c>
    </row>
    <row r="260" spans="1:20" ht="15" customHeight="1">
      <c r="A260" s="25" t="str">
        <f t="shared" si="11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3"/>
        <v/>
      </c>
      <c r="R260" s="1" t="str">
        <f t="shared" si="6"/>
        <v/>
      </c>
      <c r="S260" s="1" t="str">
        <f t="shared" si="7"/>
        <v xml:space="preserve">    </v>
      </c>
      <c r="T260" s="1" t="str">
        <f t="shared" si="8"/>
        <v xml:space="preserve">    </v>
      </c>
    </row>
    <row r="261" spans="1:20" ht="15" customHeight="1">
      <c r="A261" s="25" t="str">
        <f t="shared" si="11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3"/>
        <v/>
      </c>
      <c r="R261" s="1" t="str">
        <f t="shared" si="6"/>
        <v/>
      </c>
      <c r="S261" s="1" t="str">
        <f t="shared" si="7"/>
        <v xml:space="preserve">    </v>
      </c>
      <c r="T261" s="1" t="str">
        <f t="shared" si="8"/>
        <v xml:space="preserve">    </v>
      </c>
    </row>
    <row r="262" spans="1:20" ht="15" customHeight="1">
      <c r="A262" s="25" t="str">
        <f t="shared" si="11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3"/>
        <v/>
      </c>
      <c r="R262" s="1" t="str">
        <f t="shared" si="6"/>
        <v/>
      </c>
      <c r="S262" s="1" t="str">
        <f t="shared" si="7"/>
        <v xml:space="preserve">    </v>
      </c>
      <c r="T262" s="1" t="str">
        <f t="shared" si="8"/>
        <v xml:space="preserve">    </v>
      </c>
    </row>
    <row r="263" spans="1:20" ht="15" customHeight="1">
      <c r="A263" s="25" t="str">
        <f t="shared" si="11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4">IF(P263="","",VLOOKUP(P263,$Z$7:$AA$68,2,FALSE))</f>
        <v/>
      </c>
      <c r="R263" s="1" t="str">
        <f t="shared" si="6"/>
        <v/>
      </c>
      <c r="S263" s="1" t="str">
        <f t="shared" si="7"/>
        <v xml:space="preserve">    </v>
      </c>
      <c r="T263" s="1" t="str">
        <f t="shared" si="8"/>
        <v xml:space="preserve">    </v>
      </c>
    </row>
    <row r="264" spans="1:20" ht="15" customHeight="1">
      <c r="A264" s="25" t="str">
        <f t="shared" si="11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4"/>
        <v/>
      </c>
      <c r="R264" s="1" t="str">
        <f t="shared" si="6"/>
        <v/>
      </c>
      <c r="S264" s="1" t="str">
        <f t="shared" si="7"/>
        <v xml:space="preserve">    </v>
      </c>
      <c r="T264" s="1" t="str">
        <f t="shared" si="8"/>
        <v xml:space="preserve">    </v>
      </c>
    </row>
    <row r="265" spans="1:20" ht="15" customHeight="1">
      <c r="A265" s="25" t="str">
        <f t="shared" si="11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4"/>
        <v/>
      </c>
      <c r="R265" s="1" t="str">
        <f t="shared" si="6"/>
        <v/>
      </c>
      <c r="S265" s="1" t="str">
        <f t="shared" si="7"/>
        <v xml:space="preserve">    </v>
      </c>
      <c r="T265" s="1" t="str">
        <f t="shared" si="8"/>
        <v xml:space="preserve">    </v>
      </c>
    </row>
    <row r="266" spans="1:20" ht="15" customHeight="1">
      <c r="A266" s="25" t="str">
        <f t="shared" si="11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4"/>
        <v/>
      </c>
      <c r="R266" s="1" t="str">
        <f t="shared" si="6"/>
        <v/>
      </c>
      <c r="S266" s="1" t="str">
        <f t="shared" si="7"/>
        <v xml:space="preserve">    </v>
      </c>
      <c r="T266" s="1" t="str">
        <f t="shared" si="8"/>
        <v xml:space="preserve">    </v>
      </c>
    </row>
    <row r="267" spans="1:20" ht="15" customHeight="1">
      <c r="A267" s="25" t="str">
        <f t="shared" si="11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4"/>
        <v/>
      </c>
      <c r="R267" s="1" t="str">
        <f t="shared" si="6"/>
        <v/>
      </c>
      <c r="S267" s="1" t="str">
        <f t="shared" si="7"/>
        <v xml:space="preserve">    </v>
      </c>
      <c r="T267" s="1" t="str">
        <f t="shared" si="8"/>
        <v xml:space="preserve">    </v>
      </c>
    </row>
    <row r="268" spans="1:20" ht="15" customHeight="1">
      <c r="A268" s="25" t="str">
        <f t="shared" si="11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4"/>
        <v/>
      </c>
      <c r="R268" s="1" t="str">
        <f t="shared" si="6"/>
        <v/>
      </c>
      <c r="S268" s="1" t="str">
        <f t="shared" si="7"/>
        <v xml:space="preserve">    </v>
      </c>
      <c r="T268" s="1" t="str">
        <f t="shared" si="8"/>
        <v xml:space="preserve">    </v>
      </c>
    </row>
    <row r="269" spans="1:20" ht="15" customHeight="1">
      <c r="A269" s="25" t="str">
        <f t="shared" si="11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4"/>
        <v/>
      </c>
      <c r="R269" s="1" t="str">
        <f t="shared" si="6"/>
        <v/>
      </c>
      <c r="S269" s="1" t="str">
        <f t="shared" si="7"/>
        <v xml:space="preserve">    </v>
      </c>
      <c r="T269" s="1" t="str">
        <f t="shared" si="8"/>
        <v xml:space="preserve">    </v>
      </c>
    </row>
    <row r="270" spans="1:20" ht="15" customHeight="1">
      <c r="A270" s="25" t="str">
        <f t="shared" si="11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4"/>
        <v/>
      </c>
      <c r="R270" s="1" t="str">
        <f t="shared" si="6"/>
        <v/>
      </c>
      <c r="S270" s="1" t="str">
        <f t="shared" si="7"/>
        <v xml:space="preserve">    </v>
      </c>
      <c r="T270" s="1" t="str">
        <f t="shared" si="8"/>
        <v xml:space="preserve">    </v>
      </c>
    </row>
    <row r="271" spans="1:20" ht="15" customHeight="1">
      <c r="A271" s="25" t="str">
        <f t="shared" si="11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4"/>
        <v/>
      </c>
      <c r="R271" s="1" t="str">
        <f t="shared" si="6"/>
        <v/>
      </c>
      <c r="S271" s="1" t="str">
        <f t="shared" si="7"/>
        <v xml:space="preserve">    </v>
      </c>
      <c r="T271" s="1" t="str">
        <f t="shared" si="8"/>
        <v xml:space="preserve">    </v>
      </c>
    </row>
    <row r="272" spans="1:20" ht="15" customHeight="1">
      <c r="A272" s="25" t="str">
        <f t="shared" si="11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4"/>
        <v/>
      </c>
      <c r="R272" s="1" t="str">
        <f t="shared" si="6"/>
        <v/>
      </c>
      <c r="S272" s="1" t="str">
        <f t="shared" si="7"/>
        <v xml:space="preserve">    </v>
      </c>
      <c r="T272" s="1" t="str">
        <f t="shared" si="8"/>
        <v xml:space="preserve">    </v>
      </c>
    </row>
    <row r="273" spans="1:20" ht="15" customHeight="1">
      <c r="A273" s="25" t="str">
        <f t="shared" si="11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4"/>
        <v/>
      </c>
      <c r="R273" s="1" t="str">
        <f t="shared" si="6"/>
        <v/>
      </c>
      <c r="S273" s="1" t="str">
        <f t="shared" si="7"/>
        <v xml:space="preserve">    </v>
      </c>
      <c r="T273" s="1" t="str">
        <f t="shared" si="8"/>
        <v xml:space="preserve">    </v>
      </c>
    </row>
    <row r="274" spans="1:20" ht="15" customHeight="1">
      <c r="A274" s="25" t="str">
        <f t="shared" si="11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4"/>
        <v/>
      </c>
      <c r="R274" s="1" t="str">
        <f t="shared" si="6"/>
        <v/>
      </c>
      <c r="S274" s="1" t="str">
        <f t="shared" si="7"/>
        <v xml:space="preserve">    </v>
      </c>
      <c r="T274" s="1" t="str">
        <f t="shared" si="8"/>
        <v xml:space="preserve">    </v>
      </c>
    </row>
    <row r="275" spans="1:20" ht="15" customHeight="1">
      <c r="A275" s="25" t="str">
        <f t="shared" si="11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4"/>
        <v/>
      </c>
      <c r="R275" s="1" t="str">
        <f t="shared" si="6"/>
        <v/>
      </c>
      <c r="S275" s="1" t="str">
        <f t="shared" si="7"/>
        <v xml:space="preserve">    </v>
      </c>
      <c r="T275" s="1" t="str">
        <f t="shared" si="8"/>
        <v xml:space="preserve">    </v>
      </c>
    </row>
    <row r="276" spans="1:20" ht="15" customHeight="1">
      <c r="A276" s="25" t="str">
        <f t="shared" si="11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4"/>
        <v/>
      </c>
      <c r="R276" s="1" t="str">
        <f t="shared" si="6"/>
        <v/>
      </c>
      <c r="S276" s="1" t="str">
        <f t="shared" si="7"/>
        <v xml:space="preserve">    </v>
      </c>
      <c r="T276" s="1" t="str">
        <f t="shared" si="8"/>
        <v xml:space="preserve">    </v>
      </c>
    </row>
    <row r="277" spans="1:20" ht="15" customHeight="1">
      <c r="A277" s="25" t="str">
        <f t="shared" si="11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4"/>
        <v/>
      </c>
      <c r="R277" s="1" t="str">
        <f t="shared" si="6"/>
        <v/>
      </c>
      <c r="S277" s="1" t="str">
        <f t="shared" si="7"/>
        <v xml:space="preserve">    </v>
      </c>
      <c r="T277" s="1" t="str">
        <f t="shared" si="8"/>
        <v xml:space="preserve">    </v>
      </c>
    </row>
    <row r="278" spans="1:20" ht="15" customHeight="1">
      <c r="A278" s="25" t="str">
        <f t="shared" si="11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4"/>
        <v/>
      </c>
      <c r="R278" s="1" t="str">
        <f t="shared" si="6"/>
        <v/>
      </c>
      <c r="S278" s="1" t="str">
        <f t="shared" si="7"/>
        <v xml:space="preserve">    </v>
      </c>
      <c r="T278" s="1" t="str">
        <f t="shared" si="8"/>
        <v xml:space="preserve">    </v>
      </c>
    </row>
    <row r="279" spans="1:20" ht="15" customHeight="1">
      <c r="A279" s="25" t="str">
        <f t="shared" si="11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4"/>
        <v/>
      </c>
      <c r="R279" s="1" t="str">
        <f t="shared" si="6"/>
        <v/>
      </c>
      <c r="S279" s="1" t="str">
        <f t="shared" si="7"/>
        <v xml:space="preserve">    </v>
      </c>
      <c r="T279" s="1" t="str">
        <f t="shared" si="8"/>
        <v xml:space="preserve">    </v>
      </c>
    </row>
    <row r="280" spans="1:20" ht="15" customHeight="1">
      <c r="A280" s="25" t="str">
        <f t="shared" si="11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4"/>
        <v/>
      </c>
      <c r="R280" s="1" t="str">
        <f t="shared" si="6"/>
        <v/>
      </c>
      <c r="S280" s="1" t="str">
        <f t="shared" si="7"/>
        <v xml:space="preserve">    </v>
      </c>
      <c r="T280" s="1" t="str">
        <f t="shared" si="8"/>
        <v xml:space="preserve">    </v>
      </c>
    </row>
    <row r="281" spans="1:20" ht="15" customHeight="1">
      <c r="A281" s="25" t="str">
        <f t="shared" si="11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4"/>
        <v/>
      </c>
      <c r="R281" s="1" t="str">
        <f t="shared" si="6"/>
        <v/>
      </c>
      <c r="S281" s="1" t="str">
        <f t="shared" si="7"/>
        <v xml:space="preserve">    </v>
      </c>
      <c r="T281" s="1" t="str">
        <f t="shared" si="8"/>
        <v xml:space="preserve">    </v>
      </c>
    </row>
    <row r="282" spans="1:20" ht="15" customHeight="1">
      <c r="A282" s="25" t="str">
        <f t="shared" si="11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14"/>
        <v/>
      </c>
      <c r="R282" s="1" t="str">
        <f t="shared" si="6"/>
        <v/>
      </c>
      <c r="S282" s="1" t="str">
        <f t="shared" si="7"/>
        <v xml:space="preserve">    </v>
      </c>
      <c r="T282" s="1" t="str">
        <f t="shared" si="8"/>
        <v xml:space="preserve">    </v>
      </c>
    </row>
    <row r="283" spans="1:20" ht="15" customHeight="1">
      <c r="A283" s="25" t="str">
        <f t="shared" si="11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4"/>
        <v/>
      </c>
      <c r="R283" s="1" t="str">
        <f t="shared" si="6"/>
        <v/>
      </c>
      <c r="S283" s="1" t="str">
        <f t="shared" si="7"/>
        <v xml:space="preserve">    </v>
      </c>
      <c r="T283" s="1" t="str">
        <f t="shared" si="8"/>
        <v xml:space="preserve">    </v>
      </c>
    </row>
    <row r="284" spans="1:20" ht="15" customHeight="1">
      <c r="A284" s="25" t="str">
        <f t="shared" si="11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4"/>
        <v/>
      </c>
      <c r="R284" s="1" t="str">
        <f t="shared" si="6"/>
        <v/>
      </c>
      <c r="S284" s="1" t="str">
        <f t="shared" si="7"/>
        <v xml:space="preserve">    </v>
      </c>
      <c r="T284" s="1" t="str">
        <f t="shared" si="8"/>
        <v xml:space="preserve">    </v>
      </c>
    </row>
    <row r="285" spans="1:20" ht="15" customHeight="1">
      <c r="A285" s="25" t="str">
        <f t="shared" si="11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4"/>
        <v/>
      </c>
      <c r="R285" s="1" t="str">
        <f t="shared" si="6"/>
        <v/>
      </c>
      <c r="S285" s="1" t="str">
        <f t="shared" si="7"/>
        <v xml:space="preserve">    </v>
      </c>
      <c r="T285" s="1" t="str">
        <f t="shared" si="8"/>
        <v xml:space="preserve">    </v>
      </c>
    </row>
    <row r="286" spans="1:20" ht="15" customHeight="1">
      <c r="A286" s="25" t="str">
        <f t="shared" si="11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4"/>
        <v/>
      </c>
      <c r="R286" s="1" t="str">
        <f t="shared" si="6"/>
        <v/>
      </c>
      <c r="S286" s="1" t="str">
        <f t="shared" si="7"/>
        <v xml:space="preserve">    </v>
      </c>
      <c r="T286" s="1" t="str">
        <f t="shared" si="8"/>
        <v xml:space="preserve">    </v>
      </c>
    </row>
    <row r="287" spans="1:20" ht="15" customHeight="1">
      <c r="A287" s="25" t="str">
        <f t="shared" si="11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4"/>
        <v/>
      </c>
      <c r="R287" s="1" t="str">
        <f t="shared" si="6"/>
        <v/>
      </c>
      <c r="S287" s="1" t="str">
        <f t="shared" si="7"/>
        <v xml:space="preserve">    </v>
      </c>
      <c r="T287" s="1" t="str">
        <f t="shared" si="8"/>
        <v xml:space="preserve">    </v>
      </c>
    </row>
    <row r="288" spans="1:20" ht="15" customHeight="1">
      <c r="A288" s="25" t="str">
        <f t="shared" si="11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4"/>
        <v/>
      </c>
      <c r="R288" s="1" t="str">
        <f t="shared" ref="R288:R372" si="15">A288</f>
        <v/>
      </c>
      <c r="S288" s="1" t="str">
        <f t="shared" ref="S288:S372" si="16">""&amp;L288&amp;"  "&amp;M288&amp;"  "&amp;N288&amp;""</f>
        <v xml:space="preserve">    </v>
      </c>
      <c r="T288" s="1" t="str">
        <f t="shared" ref="T288:T372" si="17">S288</f>
        <v xml:space="preserve">    </v>
      </c>
    </row>
    <row r="289" spans="1:20" ht="15" customHeight="1">
      <c r="A289" s="25" t="str">
        <f t="shared" si="11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4"/>
        <v/>
      </c>
      <c r="R289" s="1" t="str">
        <f t="shared" si="15"/>
        <v/>
      </c>
      <c r="S289" s="1" t="str">
        <f t="shared" si="16"/>
        <v xml:space="preserve">    </v>
      </c>
      <c r="T289" s="1" t="str">
        <f t="shared" si="17"/>
        <v xml:space="preserve">    </v>
      </c>
    </row>
    <row r="290" spans="1:20" ht="15" customHeight="1">
      <c r="A290" s="25" t="str">
        <f t="shared" si="11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4"/>
        <v/>
      </c>
      <c r="R290" s="1" t="str">
        <f t="shared" si="15"/>
        <v/>
      </c>
      <c r="S290" s="1" t="str">
        <f t="shared" si="16"/>
        <v xml:space="preserve">    </v>
      </c>
      <c r="T290" s="1" t="str">
        <f t="shared" si="17"/>
        <v xml:space="preserve">    </v>
      </c>
    </row>
    <row r="291" spans="1:20" ht="15" customHeight="1">
      <c r="A291" s="25" t="str">
        <f t="shared" si="11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4"/>
        <v/>
      </c>
      <c r="R291" s="1" t="str">
        <f t="shared" si="15"/>
        <v/>
      </c>
      <c r="S291" s="1" t="str">
        <f t="shared" si="16"/>
        <v xml:space="preserve">    </v>
      </c>
      <c r="T291" s="1" t="str">
        <f t="shared" si="17"/>
        <v xml:space="preserve">    </v>
      </c>
    </row>
    <row r="292" spans="1:20" ht="15" customHeight="1">
      <c r="A292" s="25" t="str">
        <f t="shared" si="11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4"/>
        <v/>
      </c>
      <c r="R292" s="1" t="str">
        <f t="shared" si="15"/>
        <v/>
      </c>
      <c r="S292" s="1" t="str">
        <f t="shared" si="16"/>
        <v xml:space="preserve">    </v>
      </c>
      <c r="T292" s="1" t="str">
        <f t="shared" si="17"/>
        <v xml:space="preserve">    </v>
      </c>
    </row>
    <row r="293" spans="1:20" ht="15" customHeight="1">
      <c r="A293" s="25" t="str">
        <f t="shared" si="11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4"/>
        <v/>
      </c>
      <c r="R293" s="1" t="str">
        <f t="shared" si="15"/>
        <v/>
      </c>
      <c r="S293" s="1" t="str">
        <f t="shared" si="16"/>
        <v xml:space="preserve">    </v>
      </c>
      <c r="T293" s="1" t="str">
        <f t="shared" si="17"/>
        <v xml:space="preserve">    </v>
      </c>
    </row>
    <row r="294" spans="1:20" ht="15" customHeight="1">
      <c r="A294" s="25" t="str">
        <f t="shared" si="11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4"/>
        <v/>
      </c>
      <c r="R294" s="1" t="str">
        <f t="shared" si="15"/>
        <v/>
      </c>
      <c r="S294" s="1" t="str">
        <f t="shared" si="16"/>
        <v xml:space="preserve">    </v>
      </c>
      <c r="T294" s="1" t="str">
        <f t="shared" si="17"/>
        <v xml:space="preserve">    </v>
      </c>
    </row>
    <row r="295" spans="1:20" ht="15" customHeight="1">
      <c r="A295" s="25" t="str">
        <f t="shared" si="11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4"/>
        <v/>
      </c>
      <c r="R295" s="1" t="str">
        <f t="shared" si="15"/>
        <v/>
      </c>
      <c r="S295" s="1" t="str">
        <f t="shared" si="16"/>
        <v xml:space="preserve">    </v>
      </c>
      <c r="T295" s="1" t="str">
        <f t="shared" si="17"/>
        <v xml:space="preserve">    </v>
      </c>
    </row>
    <row r="296" spans="1:20" ht="15" customHeight="1">
      <c r="A296" s="25" t="str">
        <f t="shared" si="11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4"/>
        <v/>
      </c>
      <c r="R296" s="1" t="str">
        <f t="shared" si="15"/>
        <v/>
      </c>
      <c r="S296" s="1" t="str">
        <f t="shared" si="16"/>
        <v xml:space="preserve">    </v>
      </c>
      <c r="T296" s="1" t="str">
        <f t="shared" si="17"/>
        <v xml:space="preserve">    </v>
      </c>
    </row>
    <row r="297" spans="1:20" ht="15" customHeight="1">
      <c r="A297" s="25" t="str">
        <f t="shared" si="11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4"/>
        <v/>
      </c>
      <c r="R297" s="1" t="str">
        <f t="shared" si="15"/>
        <v/>
      </c>
      <c r="S297" s="1" t="str">
        <f t="shared" si="16"/>
        <v xml:space="preserve">    </v>
      </c>
      <c r="T297" s="1" t="str">
        <f t="shared" si="17"/>
        <v xml:space="preserve">    </v>
      </c>
    </row>
    <row r="298" spans="1:20" ht="15" customHeight="1">
      <c r="A298" s="25" t="str">
        <f t="shared" si="11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4"/>
        <v/>
      </c>
      <c r="R298" s="1" t="str">
        <f t="shared" si="15"/>
        <v/>
      </c>
      <c r="S298" s="1" t="str">
        <f t="shared" si="16"/>
        <v xml:space="preserve">    </v>
      </c>
      <c r="T298" s="1" t="str">
        <f t="shared" si="17"/>
        <v xml:space="preserve">    </v>
      </c>
    </row>
    <row r="299" spans="1:20" ht="15" customHeight="1">
      <c r="A299" s="25" t="str">
        <f t="shared" si="11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4"/>
        <v/>
      </c>
      <c r="R299" s="1" t="str">
        <f t="shared" si="15"/>
        <v/>
      </c>
      <c r="S299" s="1" t="str">
        <f t="shared" si="16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1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4"/>
        <v/>
      </c>
      <c r="R300" s="1" t="str">
        <f t="shared" si="15"/>
        <v/>
      </c>
      <c r="S300" s="1" t="str">
        <f t="shared" si="16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1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4"/>
        <v/>
      </c>
      <c r="R301" s="1" t="str">
        <f t="shared" si="15"/>
        <v/>
      </c>
      <c r="S301" s="1" t="str">
        <f t="shared" si="16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1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4"/>
        <v/>
      </c>
      <c r="R302" s="1" t="str">
        <f t="shared" si="15"/>
        <v/>
      </c>
      <c r="S302" s="1" t="str">
        <f t="shared" si="16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1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4"/>
        <v/>
      </c>
      <c r="R303" s="1" t="str">
        <f t="shared" si="15"/>
        <v/>
      </c>
      <c r="S303" s="1" t="str">
        <f t="shared" si="16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1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4"/>
        <v/>
      </c>
      <c r="R304" s="1" t="str">
        <f t="shared" si="15"/>
        <v/>
      </c>
      <c r="S304" s="1" t="str">
        <f t="shared" si="16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1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4"/>
        <v/>
      </c>
      <c r="R305" s="1" t="str">
        <f t="shared" si="15"/>
        <v/>
      </c>
      <c r="S305" s="1" t="str">
        <f t="shared" si="16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1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4"/>
        <v/>
      </c>
      <c r="R306" s="1" t="str">
        <f t="shared" si="15"/>
        <v/>
      </c>
      <c r="S306" s="1" t="str">
        <f t="shared" si="16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1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4"/>
        <v/>
      </c>
      <c r="R307" s="1" t="str">
        <f t="shared" si="15"/>
        <v/>
      </c>
      <c r="S307" s="1" t="str">
        <f t="shared" si="16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1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4"/>
        <v/>
      </c>
      <c r="R308" s="1" t="str">
        <f t="shared" si="15"/>
        <v/>
      </c>
      <c r="S308" s="1" t="str">
        <f t="shared" si="16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1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4"/>
        <v/>
      </c>
      <c r="R309" s="1" t="str">
        <f t="shared" si="15"/>
        <v/>
      </c>
      <c r="S309" s="1" t="str">
        <f t="shared" si="16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1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4"/>
        <v/>
      </c>
      <c r="R310" s="1" t="str">
        <f t="shared" si="15"/>
        <v/>
      </c>
      <c r="S310" s="1" t="str">
        <f t="shared" si="16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1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4"/>
        <v/>
      </c>
      <c r="R311" s="1" t="str">
        <f t="shared" si="15"/>
        <v/>
      </c>
      <c r="S311" s="1" t="str">
        <f t="shared" si="16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1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4"/>
        <v/>
      </c>
      <c r="R312" s="1" t="str">
        <f t="shared" si="15"/>
        <v/>
      </c>
      <c r="S312" s="1" t="str">
        <f t="shared" si="16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1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4"/>
        <v/>
      </c>
      <c r="R313" s="1" t="str">
        <f t="shared" si="15"/>
        <v/>
      </c>
      <c r="S313" s="1" t="str">
        <f t="shared" si="16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1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4"/>
        <v/>
      </c>
      <c r="R314" s="1" t="str">
        <f t="shared" si="15"/>
        <v/>
      </c>
      <c r="S314" s="1" t="str">
        <f t="shared" si="16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1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4"/>
        <v/>
      </c>
      <c r="R315" s="1" t="str">
        <f t="shared" si="15"/>
        <v/>
      </c>
      <c r="S315" s="1" t="str">
        <f t="shared" si="16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1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4"/>
        <v/>
      </c>
      <c r="R316" s="1" t="str">
        <f t="shared" si="15"/>
        <v/>
      </c>
      <c r="S316" s="1" t="str">
        <f t="shared" si="16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1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4"/>
        <v/>
      </c>
      <c r="R317" s="1" t="str">
        <f t="shared" si="15"/>
        <v/>
      </c>
      <c r="S317" s="1" t="str">
        <f t="shared" si="16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1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4"/>
        <v/>
      </c>
      <c r="R318" s="1" t="str">
        <f t="shared" si="15"/>
        <v/>
      </c>
      <c r="S318" s="1" t="str">
        <f t="shared" si="16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1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4"/>
        <v/>
      </c>
      <c r="R319" s="1" t="str">
        <f t="shared" si="15"/>
        <v/>
      </c>
      <c r="S319" s="1" t="str">
        <f t="shared" si="16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1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4"/>
        <v/>
      </c>
      <c r="R320" s="1" t="str">
        <f t="shared" si="15"/>
        <v/>
      </c>
      <c r="S320" s="1" t="str">
        <f t="shared" si="16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1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4"/>
        <v/>
      </c>
      <c r="R321" s="1" t="str">
        <f t="shared" si="15"/>
        <v/>
      </c>
      <c r="S321" s="1" t="str">
        <f t="shared" si="16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1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4"/>
        <v/>
      </c>
      <c r="R322" s="1" t="str">
        <f t="shared" si="15"/>
        <v/>
      </c>
      <c r="S322" s="1" t="str">
        <f t="shared" si="16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1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4"/>
        <v/>
      </c>
      <c r="R323" s="1" t="str">
        <f t="shared" si="15"/>
        <v/>
      </c>
      <c r="S323" s="1" t="str">
        <f t="shared" si="16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1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4"/>
        <v/>
      </c>
      <c r="R324" s="1" t="str">
        <f t="shared" si="15"/>
        <v/>
      </c>
      <c r="S324" s="1" t="str">
        <f t="shared" si="16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1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4"/>
        <v/>
      </c>
      <c r="R325" s="1" t="str">
        <f t="shared" si="15"/>
        <v/>
      </c>
      <c r="S325" s="1" t="str">
        <f t="shared" si="16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1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4"/>
        <v/>
      </c>
      <c r="R326" s="1" t="str">
        <f t="shared" si="15"/>
        <v/>
      </c>
      <c r="S326" s="1" t="str">
        <f t="shared" si="16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1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18">IF(P327="","",VLOOKUP(P327,$Z$7:$AA$68,2,FALSE))</f>
        <v/>
      </c>
      <c r="R327" s="1" t="str">
        <f t="shared" si="15"/>
        <v/>
      </c>
      <c r="S327" s="1" t="str">
        <f t="shared" si="16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1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8"/>
        <v/>
      </c>
      <c r="R328" s="1" t="str">
        <f t="shared" si="15"/>
        <v/>
      </c>
      <c r="S328" s="1" t="str">
        <f t="shared" si="16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1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8"/>
        <v/>
      </c>
      <c r="R329" s="1" t="str">
        <f t="shared" si="15"/>
        <v/>
      </c>
      <c r="S329" s="1" t="str">
        <f t="shared" si="16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1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8"/>
        <v/>
      </c>
      <c r="R330" s="1" t="str">
        <f t="shared" si="15"/>
        <v/>
      </c>
      <c r="S330" s="1" t="str">
        <f t="shared" si="16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1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5"/>
        <v/>
      </c>
      <c r="S331" s="1" t="str">
        <f t="shared" si="16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1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5"/>
        <v/>
      </c>
      <c r="S332" s="1" t="str">
        <f t="shared" si="16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1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5"/>
        <v/>
      </c>
      <c r="S333" s="1" t="str">
        <f t="shared" si="16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1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5"/>
        <v/>
      </c>
      <c r="S334" s="1" t="str">
        <f t="shared" si="16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1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5"/>
        <v/>
      </c>
      <c r="S335" s="1" t="str">
        <f t="shared" si="16"/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1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5"/>
        <v/>
      </c>
      <c r="S336" s="1" t="str">
        <f t="shared" si="16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1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5"/>
        <v/>
      </c>
      <c r="S337" s="1" t="str">
        <f t="shared" si="16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1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5"/>
        <v/>
      </c>
      <c r="S338" s="1" t="str">
        <f t="shared" si="16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1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5"/>
        <v/>
      </c>
      <c r="S339" s="1" t="str">
        <f t="shared" si="16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1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1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1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1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5"/>
        <v/>
      </c>
      <c r="S343" s="1" t="str">
        <f t="shared" si="16"/>
        <v xml:space="preserve">    </v>
      </c>
      <c r="T343" s="1" t="str">
        <f t="shared" si="17"/>
        <v xml:space="preserve">    </v>
      </c>
    </row>
    <row r="344" spans="1:20" ht="15" customHeight="1">
      <c r="A344" s="25" t="str">
        <f t="shared" si="11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1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1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1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1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1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1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1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1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1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1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1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1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1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1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1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1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9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9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5"/>
        <v/>
      </c>
      <c r="S362" s="1" t="str">
        <f t="shared" si="16"/>
        <v xml:space="preserve">    </v>
      </c>
      <c r="T362" s="1" t="str">
        <f t="shared" si="17"/>
        <v xml:space="preserve">    </v>
      </c>
    </row>
    <row r="363" spans="1:20" ht="15" customHeight="1">
      <c r="A363" s="25" t="str">
        <f t="shared" si="19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5"/>
        <v/>
      </c>
      <c r="S363" s="1" t="str">
        <f t="shared" si="16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9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5"/>
        <v/>
      </c>
      <c r="S364" s="1" t="str">
        <f t="shared" si="16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si="19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5"/>
        <v/>
      </c>
      <c r="S365" s="1" t="str">
        <f t="shared" si="16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19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5"/>
        <v/>
      </c>
      <c r="S366" s="1" t="str">
        <f t="shared" si="16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19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5"/>
        <v/>
      </c>
      <c r="S367" s="1" t="str">
        <f t="shared" si="16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19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5"/>
        <v/>
      </c>
      <c r="S368" s="1" t="str">
        <f t="shared" si="16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19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5"/>
        <v/>
      </c>
      <c r="S369" s="1" t="str">
        <f t="shared" si="16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19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5"/>
        <v/>
      </c>
      <c r="S370" s="1" t="str">
        <f t="shared" si="16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19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5"/>
        <v/>
      </c>
      <c r="S371" s="1" t="str">
        <f t="shared" si="16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19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5"/>
        <v/>
      </c>
      <c r="S372" s="1" t="str">
        <f t="shared" si="16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19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20">A373</f>
        <v/>
      </c>
      <c r="S373" s="1" t="str">
        <f t="shared" ref="S373:S384" si="21">""&amp;L373&amp;"  "&amp;M373&amp;"  "&amp;N373&amp;""</f>
        <v xml:space="preserve">    </v>
      </c>
      <c r="T373" s="1" t="str">
        <f t="shared" ref="T373:T384" si="22">S373</f>
        <v xml:space="preserve">    </v>
      </c>
    </row>
    <row r="374" spans="1:20" ht="15" customHeight="1">
      <c r="A374" s="25" t="str">
        <f t="shared" si="19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0"/>
        <v/>
      </c>
      <c r="S374" s="1" t="str">
        <f t="shared" si="21"/>
        <v xml:space="preserve">    </v>
      </c>
      <c r="T374" s="1" t="str">
        <f t="shared" si="22"/>
        <v xml:space="preserve">    </v>
      </c>
    </row>
    <row r="375" spans="1:20" ht="15" customHeight="1">
      <c r="A375" s="25" t="str">
        <f t="shared" si="19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0"/>
        <v/>
      </c>
    </row>
    <row r="376" spans="1:20" ht="15" customHeight="1">
      <c r="A376" s="25" t="str">
        <f t="shared" si="19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0"/>
        <v/>
      </c>
      <c r="S376" s="1" t="str">
        <f t="shared" si="21"/>
        <v xml:space="preserve">    </v>
      </c>
      <c r="T376" s="1" t="str">
        <f t="shared" si="22"/>
        <v xml:space="preserve">    </v>
      </c>
    </row>
    <row r="377" spans="1:20" ht="15" customHeight="1">
      <c r="A377" s="25" t="str">
        <f t="shared" si="19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0"/>
        <v/>
      </c>
      <c r="S377" s="1" t="str">
        <f t="shared" si="21"/>
        <v xml:space="preserve">    </v>
      </c>
      <c r="T377" s="1" t="str">
        <f t="shared" si="22"/>
        <v xml:space="preserve">    </v>
      </c>
    </row>
    <row r="378" spans="1:20" ht="15" customHeight="1">
      <c r="A378" s="25" t="str">
        <f t="shared" si="19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0"/>
        <v/>
      </c>
      <c r="S378" s="1" t="str">
        <f t="shared" si="21"/>
        <v xml:space="preserve">    </v>
      </c>
      <c r="T378" s="1" t="str">
        <f t="shared" si="22"/>
        <v xml:space="preserve">    </v>
      </c>
    </row>
    <row r="379" spans="1:20" ht="15" customHeight="1">
      <c r="A379" s="25" t="str">
        <f t="shared" si="19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0"/>
        <v/>
      </c>
      <c r="S379" s="1" t="str">
        <f t="shared" si="21"/>
        <v xml:space="preserve">    </v>
      </c>
      <c r="T379" s="1" t="str">
        <f t="shared" si="22"/>
        <v xml:space="preserve">    </v>
      </c>
    </row>
    <row r="380" spans="1:20" ht="15" customHeight="1">
      <c r="A380" s="25" t="str">
        <f t="shared" si="19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0"/>
        <v/>
      </c>
      <c r="S380" s="1" t="str">
        <f t="shared" si="21"/>
        <v xml:space="preserve">    </v>
      </c>
      <c r="T380" s="1" t="str">
        <f t="shared" si="22"/>
        <v xml:space="preserve">    </v>
      </c>
    </row>
    <row r="381" spans="1:20" ht="15" customHeight="1">
      <c r="A381" s="25" t="str">
        <f t="shared" si="19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0"/>
        <v/>
      </c>
      <c r="S381" s="1" t="str">
        <f t="shared" si="21"/>
        <v xml:space="preserve">    </v>
      </c>
      <c r="T381" s="1" t="str">
        <f t="shared" si="22"/>
        <v xml:space="preserve">    </v>
      </c>
    </row>
    <row r="382" spans="1:20" ht="15" customHeight="1">
      <c r="A382" s="25" t="str">
        <f t="shared" si="19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0"/>
        <v/>
      </c>
      <c r="S382" s="1" t="str">
        <f t="shared" si="21"/>
        <v xml:space="preserve">    </v>
      </c>
      <c r="T382" s="1" t="str">
        <f t="shared" si="22"/>
        <v xml:space="preserve">    </v>
      </c>
    </row>
    <row r="383" spans="1:20" ht="15" customHeight="1">
      <c r="A383" s="25" t="str">
        <f t="shared" si="19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0"/>
        <v/>
      </c>
      <c r="S383" s="1" t="str">
        <f t="shared" si="21"/>
        <v xml:space="preserve">    </v>
      </c>
      <c r="T383" s="1" t="str">
        <f t="shared" si="22"/>
        <v xml:space="preserve">    </v>
      </c>
    </row>
    <row r="384" spans="1:20" ht="15" customHeight="1">
      <c r="A384" s="25" t="str">
        <f t="shared" si="19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20"/>
        <v/>
      </c>
      <c r="S384" s="1" t="str">
        <f t="shared" si="21"/>
        <v xml:space="preserve">    </v>
      </c>
      <c r="T384" s="1" t="str">
        <f t="shared" si="22"/>
        <v xml:space="preserve">    </v>
      </c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4">
    <cfRule type="duplicateValues" dxfId="7" priority="1"/>
  </conditionalFormatting>
  <dataValidations count="5">
    <dataValidation imeMode="on" allowBlank="1" showInputMessage="1" showErrorMessage="1" sqref="P53:P384 O7:O384 G7:K384" xr:uid="{00000000-0002-0000-1100-000000000000}"/>
    <dataValidation imeMode="off" allowBlank="1" showInputMessage="1" showErrorMessage="1" sqref="M7:N384 L53:L384 Q7:Q384" xr:uid="{00000000-0002-0000-1100-000001000000}"/>
    <dataValidation type="list" imeMode="on" allowBlank="1" showInputMessage="1" showErrorMessage="1" sqref="P8:P52" xr:uid="{00000000-0002-0000-1100-000002000000}">
      <formula1>$Z$7:$Z$69</formula1>
    </dataValidation>
    <dataValidation type="list" imeMode="off" allowBlank="1" showInputMessage="1" showErrorMessage="1" sqref="L7:L52" xr:uid="{00000000-0002-0000-1100-000003000000}">
      <formula1>$U$7:$U$15</formula1>
    </dataValidation>
    <dataValidation type="list" imeMode="on" allowBlank="1" showInputMessage="1" showErrorMessage="1" sqref="P7" xr:uid="{00000000-0002-0000-1100-000004000000}">
      <formula1>$Z$7:$Z$72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0070C0"/>
  </sheetPr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2047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029H0201</v>
      </c>
      <c r="B7" s="5" t="s">
        <v>277</v>
      </c>
      <c r="C7" s="21">
        <v>2</v>
      </c>
      <c r="D7" s="21">
        <v>1</v>
      </c>
      <c r="E7" s="6" t="s">
        <v>671</v>
      </c>
      <c r="F7" s="7" t="s">
        <v>27</v>
      </c>
      <c r="G7" s="6" t="s">
        <v>806</v>
      </c>
      <c r="H7" s="6" t="s">
        <v>2046</v>
      </c>
      <c r="I7" s="6" t="s">
        <v>689</v>
      </c>
      <c r="J7" s="6" t="s">
        <v>2526</v>
      </c>
      <c r="K7" s="6"/>
      <c r="L7" s="12" t="s">
        <v>6</v>
      </c>
      <c r="M7" s="13" t="s">
        <v>162</v>
      </c>
      <c r="N7" s="14">
        <v>116</v>
      </c>
      <c r="O7" s="7"/>
      <c r="P7" s="6" t="s">
        <v>2031</v>
      </c>
      <c r="Q7" s="63">
        <f t="shared" ref="Q7:Q70" si="1">IF(P7="","",VLOOKUP(P7,$Z$7:$AA$68,2,FALSE))</f>
        <v>29</v>
      </c>
      <c r="R7" s="1" t="str">
        <f t="shared" ref="R7:R70" si="2">A7</f>
        <v>029H0201</v>
      </c>
      <c r="S7" s="1" t="str">
        <f t="shared" ref="S7:S70" si="3">""&amp;L7&amp;"  "&amp;M7&amp;"  "&amp;N7&amp;""</f>
        <v>JWWA  B  116</v>
      </c>
      <c r="T7" s="1" t="str">
        <f t="shared" ref="T7:T70" si="4">S7</f>
        <v>JWWA  B  116</v>
      </c>
      <c r="U7" s="2" t="s">
        <v>80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029H0202</v>
      </c>
      <c r="B8" s="5" t="s">
        <v>2811</v>
      </c>
      <c r="C8" s="21">
        <v>2</v>
      </c>
      <c r="D8" s="21">
        <v>2</v>
      </c>
      <c r="E8" s="6" t="s">
        <v>671</v>
      </c>
      <c r="F8" s="7" t="s">
        <v>27</v>
      </c>
      <c r="G8" s="6" t="s">
        <v>808</v>
      </c>
      <c r="H8" s="6" t="s">
        <v>2812</v>
      </c>
      <c r="I8" s="6" t="s">
        <v>2813</v>
      </c>
      <c r="J8" s="6" t="s">
        <v>2526</v>
      </c>
      <c r="K8" s="6"/>
      <c r="L8" s="12" t="s">
        <v>6</v>
      </c>
      <c r="M8" s="13" t="s">
        <v>2814</v>
      </c>
      <c r="N8" s="14">
        <v>116</v>
      </c>
      <c r="O8" s="7"/>
      <c r="P8" s="6" t="s">
        <v>2031</v>
      </c>
      <c r="Q8" s="63">
        <f t="shared" si="1"/>
        <v>29</v>
      </c>
      <c r="R8" s="1" t="str">
        <f t="shared" si="2"/>
        <v>029H0202</v>
      </c>
      <c r="S8" s="1" t="str">
        <f t="shared" si="3"/>
        <v>JWWA  B  116</v>
      </c>
      <c r="T8" s="1" t="str">
        <f t="shared" si="4"/>
        <v>JWWA  B  116</v>
      </c>
      <c r="U8" s="2" t="s">
        <v>2815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029H0203</v>
      </c>
      <c r="B9" s="5" t="s">
        <v>2811</v>
      </c>
      <c r="C9" s="21">
        <v>2</v>
      </c>
      <c r="D9" s="21">
        <v>3</v>
      </c>
      <c r="E9" s="6" t="s">
        <v>671</v>
      </c>
      <c r="F9" s="7" t="s">
        <v>27</v>
      </c>
      <c r="G9" s="6" t="s">
        <v>812</v>
      </c>
      <c r="H9" s="6" t="s">
        <v>2045</v>
      </c>
      <c r="I9" s="6" t="s">
        <v>2813</v>
      </c>
      <c r="J9" s="6" t="s">
        <v>2526</v>
      </c>
      <c r="K9" s="6"/>
      <c r="L9" s="12" t="s">
        <v>6</v>
      </c>
      <c r="M9" s="13" t="s">
        <v>2814</v>
      </c>
      <c r="N9" s="14">
        <v>116</v>
      </c>
      <c r="O9" s="7"/>
      <c r="P9" s="6" t="s">
        <v>2031</v>
      </c>
      <c r="Q9" s="63">
        <f t="shared" si="1"/>
        <v>29</v>
      </c>
      <c r="R9" s="1" t="str">
        <f t="shared" si="2"/>
        <v>029H0203</v>
      </c>
      <c r="S9" s="1" t="str">
        <f t="shared" si="3"/>
        <v>JWWA  B  116</v>
      </c>
      <c r="T9" s="1" t="str">
        <f t="shared" si="4"/>
        <v>JWWA  B  116</v>
      </c>
      <c r="U9" s="2" t="s">
        <v>2816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87" t="str">
        <f t="shared" si="0"/>
        <v>029H0204</v>
      </c>
      <c r="B10" s="5" t="s">
        <v>2811</v>
      </c>
      <c r="C10" s="21">
        <v>2</v>
      </c>
      <c r="D10" s="21">
        <v>4</v>
      </c>
      <c r="E10" s="6" t="s">
        <v>671</v>
      </c>
      <c r="F10" s="7" t="s">
        <v>27</v>
      </c>
      <c r="G10" s="6" t="s">
        <v>810</v>
      </c>
      <c r="H10" s="6" t="s">
        <v>2044</v>
      </c>
      <c r="I10" s="6" t="s">
        <v>2813</v>
      </c>
      <c r="J10" s="6" t="s">
        <v>2526</v>
      </c>
      <c r="K10" s="6"/>
      <c r="L10" s="12" t="s">
        <v>6</v>
      </c>
      <c r="M10" s="13" t="s">
        <v>2814</v>
      </c>
      <c r="N10" s="14">
        <v>116</v>
      </c>
      <c r="O10" s="7"/>
      <c r="P10" s="6" t="s">
        <v>2031</v>
      </c>
      <c r="Q10" s="63">
        <f t="shared" si="1"/>
        <v>29</v>
      </c>
      <c r="R10" s="1" t="str">
        <f t="shared" si="2"/>
        <v>029H0204</v>
      </c>
      <c r="S10" s="1" t="str">
        <f t="shared" si="3"/>
        <v>JWWA  B  116</v>
      </c>
      <c r="T10" s="1" t="str">
        <f t="shared" si="4"/>
        <v>JWWA  B  116</v>
      </c>
      <c r="U10" s="2" t="s">
        <v>2817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87" t="str">
        <f t="shared" si="0"/>
        <v>029H0205</v>
      </c>
      <c r="B11" s="5" t="s">
        <v>2811</v>
      </c>
      <c r="C11" s="21">
        <v>2</v>
      </c>
      <c r="D11" s="21">
        <v>5</v>
      </c>
      <c r="E11" s="6" t="s">
        <v>671</v>
      </c>
      <c r="F11" s="7" t="s">
        <v>27</v>
      </c>
      <c r="G11" s="6" t="s">
        <v>804</v>
      </c>
      <c r="H11" s="6" t="s">
        <v>2818</v>
      </c>
      <c r="I11" s="6" t="s">
        <v>2813</v>
      </c>
      <c r="J11" s="6" t="s">
        <v>2526</v>
      </c>
      <c r="K11" s="6"/>
      <c r="L11" s="12" t="s">
        <v>6</v>
      </c>
      <c r="M11" s="13" t="s">
        <v>2814</v>
      </c>
      <c r="N11" s="14">
        <v>116</v>
      </c>
      <c r="O11" s="7"/>
      <c r="P11" s="6" t="s">
        <v>2031</v>
      </c>
      <c r="Q11" s="63">
        <f t="shared" si="1"/>
        <v>29</v>
      </c>
      <c r="R11" s="1" t="str">
        <f t="shared" si="2"/>
        <v>029H0205</v>
      </c>
      <c r="S11" s="1" t="str">
        <f t="shared" si="3"/>
        <v>JWWA  B  116</v>
      </c>
      <c r="T11" s="1" t="str">
        <f t="shared" si="4"/>
        <v>JWWA  B  116</v>
      </c>
      <c r="U11" s="2" t="s">
        <v>2819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87" t="str">
        <f t="shared" si="0"/>
        <v>029H0206</v>
      </c>
      <c r="B12" s="5" t="s">
        <v>2811</v>
      </c>
      <c r="C12" s="21">
        <v>2</v>
      </c>
      <c r="D12" s="21">
        <v>6</v>
      </c>
      <c r="E12" s="6" t="s">
        <v>671</v>
      </c>
      <c r="F12" s="7" t="s">
        <v>27</v>
      </c>
      <c r="G12" s="6" t="s">
        <v>805</v>
      </c>
      <c r="H12" s="6" t="s">
        <v>2820</v>
      </c>
      <c r="I12" s="6" t="s">
        <v>2813</v>
      </c>
      <c r="J12" s="6" t="s">
        <v>2526</v>
      </c>
      <c r="K12" s="6"/>
      <c r="L12" s="12" t="s">
        <v>6</v>
      </c>
      <c r="M12" s="13" t="s">
        <v>2814</v>
      </c>
      <c r="N12" s="14">
        <v>116</v>
      </c>
      <c r="O12" s="7"/>
      <c r="P12" s="6" t="s">
        <v>2031</v>
      </c>
      <c r="Q12" s="63">
        <f t="shared" si="1"/>
        <v>29</v>
      </c>
      <c r="R12" s="1" t="str">
        <f t="shared" si="2"/>
        <v>029H0206</v>
      </c>
      <c r="S12" s="1" t="str">
        <f t="shared" si="3"/>
        <v>JWWA  B  116</v>
      </c>
      <c r="T12" s="1" t="str">
        <f t="shared" si="4"/>
        <v>JWWA  B  116</v>
      </c>
      <c r="U12" s="2" t="s">
        <v>2821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87" t="str">
        <f t="shared" si="0"/>
        <v>029H0207</v>
      </c>
      <c r="B13" s="5" t="s">
        <v>2811</v>
      </c>
      <c r="C13" s="21">
        <v>2</v>
      </c>
      <c r="D13" s="21">
        <v>7</v>
      </c>
      <c r="E13" s="6" t="s">
        <v>671</v>
      </c>
      <c r="F13" s="7" t="s">
        <v>27</v>
      </c>
      <c r="G13" s="6" t="s">
        <v>816</v>
      </c>
      <c r="H13" s="6" t="s">
        <v>2822</v>
      </c>
      <c r="I13" s="6" t="s">
        <v>2824</v>
      </c>
      <c r="J13" s="6" t="s">
        <v>2526</v>
      </c>
      <c r="K13" s="6"/>
      <c r="L13" s="12" t="s">
        <v>6</v>
      </c>
      <c r="M13" s="13" t="s">
        <v>2814</v>
      </c>
      <c r="N13" s="14">
        <v>116</v>
      </c>
      <c r="O13" s="7"/>
      <c r="P13" s="6" t="s">
        <v>2031</v>
      </c>
      <c r="Q13" s="63">
        <f t="shared" si="1"/>
        <v>29</v>
      </c>
      <c r="R13" s="1" t="str">
        <f t="shared" si="2"/>
        <v>029H0207</v>
      </c>
      <c r="S13" s="1" t="str">
        <f t="shared" si="3"/>
        <v>JWWA  B  116</v>
      </c>
      <c r="T13" s="1" t="str">
        <f t="shared" si="4"/>
        <v>JWWA  B  116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399</v>
      </c>
      <c r="AA13" s="67">
        <v>9</v>
      </c>
    </row>
    <row r="14" spans="1:27" ht="15" customHeight="1">
      <c r="A14" s="87" t="str">
        <f t="shared" si="0"/>
        <v>029H0208</v>
      </c>
      <c r="B14" s="5" t="s">
        <v>2811</v>
      </c>
      <c r="C14" s="21">
        <v>2</v>
      </c>
      <c r="D14" s="21">
        <v>8</v>
      </c>
      <c r="E14" s="6" t="s">
        <v>671</v>
      </c>
      <c r="F14" s="7" t="s">
        <v>27</v>
      </c>
      <c r="G14" s="6" t="s">
        <v>801</v>
      </c>
      <c r="H14" s="6" t="s">
        <v>2823</v>
      </c>
      <c r="I14" s="6" t="s">
        <v>2813</v>
      </c>
      <c r="J14" s="6" t="s">
        <v>2526</v>
      </c>
      <c r="K14" s="6"/>
      <c r="L14" s="12" t="s">
        <v>6</v>
      </c>
      <c r="M14" s="13" t="s">
        <v>2814</v>
      </c>
      <c r="N14" s="14">
        <v>116</v>
      </c>
      <c r="O14" s="7"/>
      <c r="P14" s="6" t="s">
        <v>2031</v>
      </c>
      <c r="Q14" s="63">
        <f t="shared" si="1"/>
        <v>29</v>
      </c>
      <c r="R14" s="1" t="str">
        <f t="shared" si="2"/>
        <v>029H0208</v>
      </c>
      <c r="S14" s="1" t="str">
        <f t="shared" si="3"/>
        <v>JWWA  B  116</v>
      </c>
      <c r="T14" s="1" t="str">
        <f t="shared" si="4"/>
        <v>JWWA  B  116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029H0209</v>
      </c>
      <c r="B15" s="5" t="s">
        <v>2811</v>
      </c>
      <c r="C15" s="21">
        <v>2</v>
      </c>
      <c r="D15" s="21">
        <v>9</v>
      </c>
      <c r="E15" s="6" t="s">
        <v>671</v>
      </c>
      <c r="F15" s="7" t="s">
        <v>27</v>
      </c>
      <c r="G15" s="6" t="s">
        <v>814</v>
      </c>
      <c r="H15" s="6" t="s">
        <v>2043</v>
      </c>
      <c r="I15" s="6" t="s">
        <v>2824</v>
      </c>
      <c r="J15" s="6" t="s">
        <v>2526</v>
      </c>
      <c r="K15" s="6"/>
      <c r="L15" s="12" t="s">
        <v>6</v>
      </c>
      <c r="M15" s="13" t="s">
        <v>2814</v>
      </c>
      <c r="N15" s="14">
        <v>116</v>
      </c>
      <c r="O15" s="7"/>
      <c r="P15" s="6" t="s">
        <v>2031</v>
      </c>
      <c r="Q15" s="63">
        <f t="shared" si="1"/>
        <v>29</v>
      </c>
      <c r="R15" s="1" t="str">
        <f t="shared" si="2"/>
        <v>029H0209</v>
      </c>
      <c r="S15" s="1" t="str">
        <f t="shared" si="3"/>
        <v>JWWA  B  116</v>
      </c>
      <c r="T15" s="1" t="str">
        <f t="shared" si="4"/>
        <v>JWWA  B  116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87" t="str">
        <f t="shared" si="0"/>
        <v>029H0210</v>
      </c>
      <c r="B16" s="5" t="s">
        <v>2811</v>
      </c>
      <c r="C16" s="21">
        <v>2</v>
      </c>
      <c r="D16" s="21">
        <v>10</v>
      </c>
      <c r="E16" s="6" t="s">
        <v>671</v>
      </c>
      <c r="F16" s="7" t="s">
        <v>27</v>
      </c>
      <c r="G16" s="6" t="s">
        <v>2786</v>
      </c>
      <c r="H16" s="6" t="s">
        <v>2042</v>
      </c>
      <c r="I16" s="6" t="s">
        <v>2865</v>
      </c>
      <c r="J16" s="6" t="s">
        <v>2526</v>
      </c>
      <c r="K16" s="6"/>
      <c r="L16" s="12" t="s">
        <v>6</v>
      </c>
      <c r="M16" s="13" t="s">
        <v>2814</v>
      </c>
      <c r="N16" s="14">
        <v>116</v>
      </c>
      <c r="O16" s="7"/>
      <c r="P16" s="6" t="s">
        <v>2031</v>
      </c>
      <c r="Q16" s="63">
        <f t="shared" si="1"/>
        <v>29</v>
      </c>
      <c r="R16" s="1" t="str">
        <f t="shared" si="2"/>
        <v>029H0210</v>
      </c>
      <c r="S16" s="1" t="str">
        <f t="shared" si="3"/>
        <v>JWWA  B  116</v>
      </c>
      <c r="T16" s="1" t="str">
        <f t="shared" si="4"/>
        <v>JWWA  B  116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87" t="str">
        <f t="shared" si="0"/>
        <v>029H0211</v>
      </c>
      <c r="B18" s="5" t="s">
        <v>277</v>
      </c>
      <c r="C18" s="21">
        <v>2</v>
      </c>
      <c r="D18" s="21">
        <v>11</v>
      </c>
      <c r="E18" s="6" t="s">
        <v>671</v>
      </c>
      <c r="F18" s="7" t="s">
        <v>27</v>
      </c>
      <c r="G18" s="6" t="s">
        <v>806</v>
      </c>
      <c r="H18" s="6" t="s">
        <v>2041</v>
      </c>
      <c r="I18" s="6" t="s">
        <v>689</v>
      </c>
      <c r="J18" s="6" t="s">
        <v>818</v>
      </c>
      <c r="K18" s="6"/>
      <c r="L18" s="12" t="s">
        <v>239</v>
      </c>
      <c r="M18" s="13"/>
      <c r="N18" s="14"/>
      <c r="O18" s="7"/>
      <c r="P18" s="6" t="s">
        <v>2031</v>
      </c>
      <c r="Q18" s="63">
        <f t="shared" si="1"/>
        <v>29</v>
      </c>
      <c r="R18" s="1" t="str">
        <f t="shared" si="2"/>
        <v>029H0211</v>
      </c>
      <c r="S18" s="1" t="str">
        <f t="shared" si="3"/>
        <v xml:space="preserve">JWWA認証    </v>
      </c>
      <c r="T18" s="1" t="str">
        <f t="shared" si="4"/>
        <v xml:space="preserve">JWWA認証    </v>
      </c>
      <c r="V18" s="2">
        <v>12</v>
      </c>
      <c r="W18" s="1" t="s">
        <v>17</v>
      </c>
      <c r="X18" s="1" t="s">
        <v>37</v>
      </c>
      <c r="Z18" s="1" t="s">
        <v>3919</v>
      </c>
      <c r="AA18" s="67">
        <v>0</v>
      </c>
    </row>
    <row r="19" spans="1:27" ht="15" customHeight="1">
      <c r="A19" s="87" t="str">
        <f t="shared" si="0"/>
        <v>029H0212</v>
      </c>
      <c r="B19" s="5" t="s">
        <v>277</v>
      </c>
      <c r="C19" s="21">
        <v>2</v>
      </c>
      <c r="D19" s="21">
        <v>12</v>
      </c>
      <c r="E19" s="6" t="s">
        <v>671</v>
      </c>
      <c r="F19" s="7" t="s">
        <v>27</v>
      </c>
      <c r="G19" s="6" t="s">
        <v>808</v>
      </c>
      <c r="H19" s="6" t="s">
        <v>2040</v>
      </c>
      <c r="I19" s="6" t="s">
        <v>689</v>
      </c>
      <c r="J19" s="6" t="s">
        <v>818</v>
      </c>
      <c r="K19" s="6"/>
      <c r="L19" s="12" t="s">
        <v>239</v>
      </c>
      <c r="M19" s="13"/>
      <c r="N19" s="14"/>
      <c r="O19" s="7"/>
      <c r="P19" s="6" t="s">
        <v>2031</v>
      </c>
      <c r="Q19" s="63">
        <f t="shared" si="1"/>
        <v>29</v>
      </c>
      <c r="R19" s="1" t="str">
        <f t="shared" si="2"/>
        <v>029H0212</v>
      </c>
      <c r="S19" s="1" t="str">
        <f t="shared" si="3"/>
        <v xml:space="preserve">JWWA認証    </v>
      </c>
      <c r="T19" s="1" t="str">
        <f t="shared" si="4"/>
        <v xml:space="preserve">JWWA認証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87" t="str">
        <f t="shared" si="0"/>
        <v>029H0213</v>
      </c>
      <c r="B20" s="5" t="s">
        <v>277</v>
      </c>
      <c r="C20" s="21">
        <v>2</v>
      </c>
      <c r="D20" s="21">
        <v>13</v>
      </c>
      <c r="E20" s="6" t="s">
        <v>671</v>
      </c>
      <c r="F20" s="7" t="s">
        <v>27</v>
      </c>
      <c r="G20" s="6" t="s">
        <v>812</v>
      </c>
      <c r="H20" s="6" t="s">
        <v>2039</v>
      </c>
      <c r="I20" s="6" t="s">
        <v>689</v>
      </c>
      <c r="J20" s="6" t="s">
        <v>818</v>
      </c>
      <c r="K20" s="6"/>
      <c r="L20" s="12" t="s">
        <v>239</v>
      </c>
      <c r="M20" s="13"/>
      <c r="N20" s="14"/>
      <c r="O20" s="7"/>
      <c r="P20" s="6" t="s">
        <v>2031</v>
      </c>
      <c r="Q20" s="63">
        <f t="shared" si="1"/>
        <v>29</v>
      </c>
      <c r="R20" s="1" t="str">
        <f t="shared" si="2"/>
        <v>029H0213</v>
      </c>
      <c r="S20" s="1" t="str">
        <f t="shared" si="3"/>
        <v xml:space="preserve">JWWA認証    </v>
      </c>
      <c r="T20" s="1" t="str">
        <f t="shared" si="4"/>
        <v xml:space="preserve">JWWA認証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87" t="str">
        <f t="shared" si="0"/>
        <v>029H0214</v>
      </c>
      <c r="B21" s="5" t="s">
        <v>277</v>
      </c>
      <c r="C21" s="21">
        <v>2</v>
      </c>
      <c r="D21" s="21">
        <v>14</v>
      </c>
      <c r="E21" s="6" t="s">
        <v>671</v>
      </c>
      <c r="F21" s="7" t="s">
        <v>27</v>
      </c>
      <c r="G21" s="6" t="s">
        <v>810</v>
      </c>
      <c r="H21" s="6" t="s">
        <v>2038</v>
      </c>
      <c r="I21" s="6" t="s">
        <v>689</v>
      </c>
      <c r="J21" s="6" t="s">
        <v>818</v>
      </c>
      <c r="K21" s="6"/>
      <c r="L21" s="12" t="s">
        <v>239</v>
      </c>
      <c r="M21" s="13"/>
      <c r="N21" s="14"/>
      <c r="O21" s="7"/>
      <c r="P21" s="6" t="s">
        <v>2031</v>
      </c>
      <c r="Q21" s="63">
        <f t="shared" si="1"/>
        <v>29</v>
      </c>
      <c r="R21" s="1" t="str">
        <f t="shared" si="2"/>
        <v>029H0214</v>
      </c>
      <c r="S21" s="1" t="str">
        <f t="shared" si="3"/>
        <v xml:space="preserve">JWWA認証    </v>
      </c>
      <c r="T21" s="1" t="str">
        <f t="shared" si="4"/>
        <v xml:space="preserve">JWWA認証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87" t="str">
        <f t="shared" si="0"/>
        <v>029H0215</v>
      </c>
      <c r="B22" s="5" t="s">
        <v>277</v>
      </c>
      <c r="C22" s="21">
        <v>2</v>
      </c>
      <c r="D22" s="21">
        <v>15</v>
      </c>
      <c r="E22" s="6" t="s">
        <v>671</v>
      </c>
      <c r="F22" s="7" t="s">
        <v>27</v>
      </c>
      <c r="G22" s="6" t="s">
        <v>2698</v>
      </c>
      <c r="H22" s="6" t="s">
        <v>2825</v>
      </c>
      <c r="I22" s="6" t="s">
        <v>1075</v>
      </c>
      <c r="J22" s="6" t="s">
        <v>818</v>
      </c>
      <c r="K22" s="6"/>
      <c r="L22" s="12" t="s">
        <v>239</v>
      </c>
      <c r="M22" s="13"/>
      <c r="N22" s="14"/>
      <c r="O22" s="7"/>
      <c r="P22" s="6" t="s">
        <v>2031</v>
      </c>
      <c r="Q22" s="63">
        <f t="shared" si="1"/>
        <v>29</v>
      </c>
      <c r="R22" s="1" t="str">
        <f t="shared" si="2"/>
        <v>029H0215</v>
      </c>
      <c r="S22" s="1" t="str">
        <f t="shared" si="3"/>
        <v xml:space="preserve">JWWA認証    </v>
      </c>
      <c r="T22" s="1" t="str">
        <f t="shared" si="4"/>
        <v xml:space="preserve">JWWA認証    </v>
      </c>
      <c r="Z22" s="1" t="s">
        <v>1811</v>
      </c>
      <c r="AA22" s="67">
        <v>45</v>
      </c>
    </row>
    <row r="23" spans="1:27" ht="15" customHeight="1">
      <c r="A23" s="87" t="str">
        <f t="shared" si="0"/>
        <v>029H0216</v>
      </c>
      <c r="B23" s="5" t="s">
        <v>277</v>
      </c>
      <c r="C23" s="21">
        <v>2</v>
      </c>
      <c r="D23" s="21">
        <v>16</v>
      </c>
      <c r="E23" s="6" t="s">
        <v>671</v>
      </c>
      <c r="F23" s="7" t="s">
        <v>27</v>
      </c>
      <c r="G23" s="6" t="s">
        <v>804</v>
      </c>
      <c r="H23" s="6" t="s">
        <v>2037</v>
      </c>
      <c r="I23" s="6" t="s">
        <v>689</v>
      </c>
      <c r="J23" s="6" t="s">
        <v>818</v>
      </c>
      <c r="K23" s="6"/>
      <c r="L23" s="12" t="s">
        <v>239</v>
      </c>
      <c r="M23" s="13"/>
      <c r="N23" s="14"/>
      <c r="O23" s="7"/>
      <c r="P23" s="6" t="s">
        <v>2031</v>
      </c>
      <c r="Q23" s="63">
        <f t="shared" si="1"/>
        <v>29</v>
      </c>
      <c r="R23" s="1" t="str">
        <f t="shared" si="2"/>
        <v>029H0216</v>
      </c>
      <c r="S23" s="1" t="str">
        <f t="shared" si="3"/>
        <v xml:space="preserve">JWWA認証    </v>
      </c>
      <c r="T23" s="1" t="str">
        <f t="shared" si="4"/>
        <v xml:space="preserve">JWWA認証    </v>
      </c>
      <c r="Z23" s="1" t="s">
        <v>1816</v>
      </c>
      <c r="AA23" s="67">
        <v>35</v>
      </c>
    </row>
    <row r="24" spans="1:27" ht="15" customHeight="1">
      <c r="A24" s="87" t="str">
        <f t="shared" si="0"/>
        <v>029H0217</v>
      </c>
      <c r="B24" s="5" t="s">
        <v>277</v>
      </c>
      <c r="C24" s="21">
        <v>2</v>
      </c>
      <c r="D24" s="21">
        <v>17</v>
      </c>
      <c r="E24" s="6" t="s">
        <v>671</v>
      </c>
      <c r="F24" s="7" t="s">
        <v>27</v>
      </c>
      <c r="G24" s="6" t="s">
        <v>814</v>
      </c>
      <c r="H24" s="6" t="s">
        <v>2826</v>
      </c>
      <c r="I24" s="6" t="s">
        <v>815</v>
      </c>
      <c r="J24" s="6" t="s">
        <v>818</v>
      </c>
      <c r="K24" s="6"/>
      <c r="L24" s="12" t="s">
        <v>239</v>
      </c>
      <c r="M24" s="13"/>
      <c r="N24" s="14"/>
      <c r="O24" s="7"/>
      <c r="P24" s="6" t="s">
        <v>2031</v>
      </c>
      <c r="Q24" s="63">
        <f t="shared" si="1"/>
        <v>29</v>
      </c>
      <c r="R24" s="1" t="str">
        <f t="shared" si="2"/>
        <v>029H0217</v>
      </c>
      <c r="S24" s="1" t="str">
        <f t="shared" si="3"/>
        <v xml:space="preserve">JWWA認証    </v>
      </c>
      <c r="T24" s="1" t="str">
        <f t="shared" si="4"/>
        <v xml:space="preserve">JWWA認証    </v>
      </c>
      <c r="Z24" s="1" t="s">
        <v>3920</v>
      </c>
      <c r="AA24" s="67">
        <v>0</v>
      </c>
    </row>
    <row r="25" spans="1:27" ht="15" customHeight="1">
      <c r="A25" s="87" t="str">
        <f t="shared" si="0"/>
        <v>029H0218</v>
      </c>
      <c r="B25" s="5" t="s">
        <v>277</v>
      </c>
      <c r="C25" s="21">
        <v>2</v>
      </c>
      <c r="D25" s="21">
        <v>18</v>
      </c>
      <c r="E25" s="6" t="s">
        <v>671</v>
      </c>
      <c r="F25" s="7" t="s">
        <v>27</v>
      </c>
      <c r="G25" s="6" t="s">
        <v>805</v>
      </c>
      <c r="H25" s="6" t="s">
        <v>2036</v>
      </c>
      <c r="I25" s="6" t="s">
        <v>689</v>
      </c>
      <c r="J25" s="6" t="s">
        <v>818</v>
      </c>
      <c r="K25" s="6"/>
      <c r="L25" s="12" t="s">
        <v>239</v>
      </c>
      <c r="M25" s="13"/>
      <c r="N25" s="14"/>
      <c r="O25" s="7"/>
      <c r="P25" s="6" t="s">
        <v>2031</v>
      </c>
      <c r="Q25" s="63">
        <f t="shared" si="1"/>
        <v>29</v>
      </c>
      <c r="R25" s="1" t="str">
        <f t="shared" si="2"/>
        <v>029H0218</v>
      </c>
      <c r="S25" s="1" t="str">
        <f t="shared" si="3"/>
        <v xml:space="preserve">JWWA認証    </v>
      </c>
      <c r="T25" s="1" t="str">
        <f t="shared" si="4"/>
        <v xml:space="preserve">JWWA認証    </v>
      </c>
      <c r="Z25" s="1" t="s">
        <v>3921</v>
      </c>
      <c r="AA25" s="67">
        <v>0</v>
      </c>
    </row>
    <row r="26" spans="1:27" ht="15" customHeight="1">
      <c r="A26" s="87" t="str">
        <f t="shared" si="0"/>
        <v>029H0219</v>
      </c>
      <c r="B26" s="5" t="s">
        <v>277</v>
      </c>
      <c r="C26" s="21">
        <v>2</v>
      </c>
      <c r="D26" s="21">
        <v>19</v>
      </c>
      <c r="E26" s="6" t="s">
        <v>671</v>
      </c>
      <c r="F26" s="7" t="s">
        <v>27</v>
      </c>
      <c r="G26" s="6" t="s">
        <v>2827</v>
      </c>
      <c r="H26" s="6" t="s">
        <v>2828</v>
      </c>
      <c r="I26" s="6" t="s">
        <v>815</v>
      </c>
      <c r="J26" s="6" t="s">
        <v>818</v>
      </c>
      <c r="K26" s="6"/>
      <c r="L26" s="12" t="s">
        <v>239</v>
      </c>
      <c r="M26" s="13"/>
      <c r="N26" s="14"/>
      <c r="O26" s="7"/>
      <c r="P26" s="6" t="s">
        <v>2031</v>
      </c>
      <c r="Q26" s="63">
        <f t="shared" si="1"/>
        <v>29</v>
      </c>
      <c r="R26" s="1" t="str">
        <f t="shared" si="2"/>
        <v>029H0219</v>
      </c>
      <c r="S26" s="1" t="str">
        <f t="shared" si="3"/>
        <v xml:space="preserve">JWWA認証    </v>
      </c>
      <c r="T26" s="1" t="str">
        <f t="shared" si="4"/>
        <v xml:space="preserve">JWWA認証    </v>
      </c>
      <c r="Z26" s="1" t="s">
        <v>3922</v>
      </c>
      <c r="AA26" s="67">
        <v>0</v>
      </c>
    </row>
    <row r="27" spans="1:27" ht="15" customHeight="1">
      <c r="A27" s="87" t="str">
        <f t="shared" si="0"/>
        <v>029H0220</v>
      </c>
      <c r="B27" s="5" t="s">
        <v>277</v>
      </c>
      <c r="C27" s="21">
        <v>2</v>
      </c>
      <c r="D27" s="21">
        <v>20</v>
      </c>
      <c r="E27" s="6" t="s">
        <v>671</v>
      </c>
      <c r="F27" s="7" t="s">
        <v>27</v>
      </c>
      <c r="G27" s="6" t="s">
        <v>801</v>
      </c>
      <c r="H27" s="6" t="s">
        <v>2035</v>
      </c>
      <c r="I27" s="6" t="s">
        <v>689</v>
      </c>
      <c r="J27" s="6" t="s">
        <v>818</v>
      </c>
      <c r="K27" s="6"/>
      <c r="L27" s="12" t="s">
        <v>239</v>
      </c>
      <c r="M27" s="13"/>
      <c r="N27" s="14"/>
      <c r="O27" s="7"/>
      <c r="P27" s="6" t="s">
        <v>2031</v>
      </c>
      <c r="Q27" s="63">
        <f t="shared" si="1"/>
        <v>29</v>
      </c>
      <c r="R27" s="1" t="str">
        <f t="shared" si="2"/>
        <v>029H0220</v>
      </c>
      <c r="S27" s="1" t="str">
        <f t="shared" si="3"/>
        <v xml:space="preserve">JWWA認証    </v>
      </c>
      <c r="T27" s="1" t="str">
        <f t="shared" si="4"/>
        <v xml:space="preserve">JWWA認証    </v>
      </c>
      <c r="Z27" s="1" t="s">
        <v>3023</v>
      </c>
      <c r="AA27" s="67">
        <v>0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6"/>
      <c r="J28" s="6"/>
      <c r="K28" s="6"/>
      <c r="L28" s="12"/>
      <c r="M28" s="13"/>
      <c r="N28" s="14"/>
      <c r="O28" s="7"/>
      <c r="P28" s="6"/>
      <c r="Q28" s="63" t="str">
        <f t="shared" si="1"/>
        <v/>
      </c>
      <c r="R28" s="1" t="str">
        <f t="shared" si="2"/>
        <v/>
      </c>
      <c r="S28" s="1" t="str">
        <f t="shared" si="3"/>
        <v xml:space="preserve">    </v>
      </c>
      <c r="T28" s="1" t="str">
        <f t="shared" si="4"/>
        <v xml:space="preserve">    </v>
      </c>
      <c r="Z28" s="1" t="s">
        <v>3923</v>
      </c>
      <c r="AA28" s="67">
        <v>0</v>
      </c>
    </row>
    <row r="29" spans="1:27" ht="15" customHeight="1">
      <c r="A29" s="25" t="str">
        <f t="shared" si="0"/>
        <v>029Q0101</v>
      </c>
      <c r="B29" s="5" t="s">
        <v>2829</v>
      </c>
      <c r="C29" s="21">
        <v>1</v>
      </c>
      <c r="D29" s="21">
        <v>1</v>
      </c>
      <c r="E29" s="6" t="s">
        <v>718</v>
      </c>
      <c r="F29" s="7" t="s">
        <v>921</v>
      </c>
      <c r="G29" s="6" t="s">
        <v>1029</v>
      </c>
      <c r="H29" s="6" t="s">
        <v>2034</v>
      </c>
      <c r="I29" s="6" t="s">
        <v>2830</v>
      </c>
      <c r="J29" s="6" t="s">
        <v>923</v>
      </c>
      <c r="K29" s="6" t="s">
        <v>924</v>
      </c>
      <c r="L29" s="12" t="s">
        <v>6</v>
      </c>
      <c r="M29" s="13" t="s">
        <v>2831</v>
      </c>
      <c r="N29" s="14">
        <v>117</v>
      </c>
      <c r="O29" s="7"/>
      <c r="P29" s="6" t="s">
        <v>2031</v>
      </c>
      <c r="Q29" s="63">
        <f t="shared" si="1"/>
        <v>29</v>
      </c>
      <c r="R29" s="1" t="str">
        <f t="shared" si="2"/>
        <v>029Q0101</v>
      </c>
      <c r="S29" s="1" t="str">
        <f t="shared" si="3"/>
        <v>JWWA  B  117</v>
      </c>
      <c r="T29" s="1" t="str">
        <f t="shared" si="4"/>
        <v>JWWA  B  117</v>
      </c>
      <c r="Z29" s="1" t="s">
        <v>3924</v>
      </c>
      <c r="AA29" s="67">
        <v>0</v>
      </c>
    </row>
    <row r="30" spans="1:27" ht="15" customHeight="1">
      <c r="A30" s="25" t="str">
        <f t="shared" si="0"/>
        <v>029Q0102</v>
      </c>
      <c r="B30" s="5" t="s">
        <v>2829</v>
      </c>
      <c r="C30" s="21">
        <v>1</v>
      </c>
      <c r="D30" s="21">
        <v>2</v>
      </c>
      <c r="E30" s="6" t="s">
        <v>718</v>
      </c>
      <c r="F30" s="7" t="s">
        <v>921</v>
      </c>
      <c r="G30" s="6" t="s">
        <v>1029</v>
      </c>
      <c r="H30" s="6" t="s">
        <v>2033</v>
      </c>
      <c r="I30" s="6" t="s">
        <v>2832</v>
      </c>
      <c r="J30" s="6" t="s">
        <v>923</v>
      </c>
      <c r="K30" s="6" t="s">
        <v>924</v>
      </c>
      <c r="L30" s="12" t="s">
        <v>2833</v>
      </c>
      <c r="M30" s="13" t="s">
        <v>2831</v>
      </c>
      <c r="N30" s="14">
        <v>117</v>
      </c>
      <c r="O30" s="7"/>
      <c r="P30" s="6" t="s">
        <v>2031</v>
      </c>
      <c r="Q30" s="85">
        <f t="shared" si="1"/>
        <v>29</v>
      </c>
      <c r="R30" s="1" t="str">
        <f t="shared" si="2"/>
        <v>029Q0102</v>
      </c>
      <c r="S30" s="1" t="str">
        <f t="shared" si="3"/>
        <v>JWWA  B  117</v>
      </c>
      <c r="T30" s="1" t="str">
        <f t="shared" si="4"/>
        <v>JWWA  B  117</v>
      </c>
      <c r="Z30" s="1" t="s">
        <v>3925</v>
      </c>
      <c r="AA30" s="67">
        <v>42</v>
      </c>
    </row>
    <row r="31" spans="1:27" ht="15" customHeight="1">
      <c r="A31" s="25" t="str">
        <f t="shared" si="0"/>
        <v>029Q0103</v>
      </c>
      <c r="B31" s="5" t="s">
        <v>2829</v>
      </c>
      <c r="C31" s="21">
        <v>1</v>
      </c>
      <c r="D31" s="21">
        <v>3</v>
      </c>
      <c r="E31" s="6" t="s">
        <v>718</v>
      </c>
      <c r="F31" s="7" t="s">
        <v>921</v>
      </c>
      <c r="G31" s="6" t="s">
        <v>1029</v>
      </c>
      <c r="H31" s="6" t="s">
        <v>2033</v>
      </c>
      <c r="I31" s="6" t="s">
        <v>2834</v>
      </c>
      <c r="J31" s="6" t="s">
        <v>923</v>
      </c>
      <c r="K31" s="6" t="s">
        <v>924</v>
      </c>
      <c r="L31" s="12" t="s">
        <v>55</v>
      </c>
      <c r="M31" s="13"/>
      <c r="N31" s="14"/>
      <c r="O31" s="7"/>
      <c r="P31" s="6" t="s">
        <v>2031</v>
      </c>
      <c r="Q31" s="63">
        <f t="shared" si="1"/>
        <v>29</v>
      </c>
      <c r="R31" s="1" t="str">
        <f t="shared" si="2"/>
        <v>029Q0103</v>
      </c>
      <c r="S31" s="1" t="str">
        <f t="shared" si="3"/>
        <v xml:space="preserve">指定承認    </v>
      </c>
      <c r="T31" s="1" t="str">
        <f t="shared" si="4"/>
        <v xml:space="preserve">指定承認    </v>
      </c>
      <c r="Z31" s="1" t="s">
        <v>3926</v>
      </c>
      <c r="AA31" s="67">
        <v>6</v>
      </c>
    </row>
    <row r="32" spans="1:27" ht="15" customHeight="1">
      <c r="A32" s="25" t="str">
        <f t="shared" si="0"/>
        <v>029Q0104</v>
      </c>
      <c r="B32" s="5" t="s">
        <v>2829</v>
      </c>
      <c r="C32" s="21">
        <v>1</v>
      </c>
      <c r="D32" s="21">
        <v>4</v>
      </c>
      <c r="E32" s="6" t="s">
        <v>718</v>
      </c>
      <c r="F32" s="7" t="s">
        <v>921</v>
      </c>
      <c r="G32" s="6" t="s">
        <v>1029</v>
      </c>
      <c r="H32" s="6" t="s">
        <v>2033</v>
      </c>
      <c r="I32" s="6" t="s">
        <v>2835</v>
      </c>
      <c r="J32" s="6" t="s">
        <v>923</v>
      </c>
      <c r="K32" s="6" t="s">
        <v>924</v>
      </c>
      <c r="L32" s="12" t="s">
        <v>2833</v>
      </c>
      <c r="M32" s="13" t="s">
        <v>2831</v>
      </c>
      <c r="N32" s="14">
        <v>117</v>
      </c>
      <c r="O32" s="7"/>
      <c r="P32" s="6" t="s">
        <v>2031</v>
      </c>
      <c r="Q32" s="63">
        <f t="shared" si="1"/>
        <v>29</v>
      </c>
      <c r="R32" s="1" t="str">
        <f t="shared" si="2"/>
        <v>029Q0104</v>
      </c>
      <c r="S32" s="1" t="str">
        <f t="shared" si="3"/>
        <v>JWWA  B  117</v>
      </c>
      <c r="T32" s="1" t="str">
        <f t="shared" si="4"/>
        <v>JWWA  B  117</v>
      </c>
      <c r="Z32" s="1" t="s">
        <v>835</v>
      </c>
      <c r="AA32" s="67">
        <v>17</v>
      </c>
    </row>
    <row r="33" spans="1:27" ht="15" customHeight="1">
      <c r="A33" s="25" t="str">
        <f t="shared" si="0"/>
        <v>029Q0105</v>
      </c>
      <c r="B33" s="5" t="s">
        <v>2829</v>
      </c>
      <c r="C33" s="21">
        <v>1</v>
      </c>
      <c r="D33" s="21">
        <v>5</v>
      </c>
      <c r="E33" s="6" t="s">
        <v>718</v>
      </c>
      <c r="F33" s="7" t="s">
        <v>921</v>
      </c>
      <c r="G33" s="6" t="s">
        <v>1029</v>
      </c>
      <c r="H33" s="6" t="s">
        <v>2032</v>
      </c>
      <c r="I33" s="6" t="s">
        <v>2836</v>
      </c>
      <c r="J33" s="6" t="s">
        <v>923</v>
      </c>
      <c r="K33" s="6" t="s">
        <v>924</v>
      </c>
      <c r="L33" s="12" t="s">
        <v>55</v>
      </c>
      <c r="M33" s="13"/>
      <c r="N33" s="14"/>
      <c r="O33" s="7"/>
      <c r="P33" s="6" t="s">
        <v>2031</v>
      </c>
      <c r="Q33" s="63">
        <f t="shared" si="1"/>
        <v>29</v>
      </c>
      <c r="R33" s="1" t="str">
        <f t="shared" si="2"/>
        <v>029Q0105</v>
      </c>
      <c r="S33" s="1" t="str">
        <f t="shared" si="3"/>
        <v xml:space="preserve">指定承認    </v>
      </c>
      <c r="T33" s="1" t="str">
        <f t="shared" si="4"/>
        <v xml:space="preserve">指定承認    </v>
      </c>
      <c r="Z33" s="1" t="s">
        <v>763</v>
      </c>
      <c r="AA33" s="67">
        <v>23</v>
      </c>
    </row>
    <row r="34" spans="1:27" ht="15" customHeight="1">
      <c r="A34" s="25" t="str">
        <f t="shared" si="0"/>
        <v>029Q0106</v>
      </c>
      <c r="B34" s="5" t="s">
        <v>2829</v>
      </c>
      <c r="C34" s="21">
        <v>1</v>
      </c>
      <c r="D34" s="21">
        <v>6</v>
      </c>
      <c r="E34" s="6" t="s">
        <v>718</v>
      </c>
      <c r="F34" s="7" t="s">
        <v>921</v>
      </c>
      <c r="G34" s="6" t="s">
        <v>1032</v>
      </c>
      <c r="H34" s="6" t="s">
        <v>2049</v>
      </c>
      <c r="I34" s="6" t="s">
        <v>2837</v>
      </c>
      <c r="J34" s="6" t="s">
        <v>923</v>
      </c>
      <c r="K34" s="6" t="s">
        <v>2838</v>
      </c>
      <c r="L34" s="12" t="s">
        <v>788</v>
      </c>
      <c r="M34" s="13" t="s">
        <v>2831</v>
      </c>
      <c r="N34" s="14">
        <v>20</v>
      </c>
      <c r="O34" s="7"/>
      <c r="P34" s="6" t="s">
        <v>2031</v>
      </c>
      <c r="Q34" s="85">
        <f t="shared" si="1"/>
        <v>29</v>
      </c>
      <c r="R34" s="1" t="str">
        <f t="shared" si="2"/>
        <v>029Q0106</v>
      </c>
      <c r="S34" s="1" t="str">
        <f t="shared" si="3"/>
        <v>PTC  B  20</v>
      </c>
      <c r="T34" s="1" t="str">
        <f t="shared" si="4"/>
        <v>PTC  B  20</v>
      </c>
      <c r="Z34" s="1" t="s">
        <v>779</v>
      </c>
      <c r="AA34" s="67">
        <v>4</v>
      </c>
    </row>
    <row r="35" spans="1:27" ht="15" customHeight="1">
      <c r="A35" s="25" t="str">
        <f t="shared" si="0"/>
        <v>029Q0107</v>
      </c>
      <c r="B35" s="5" t="s">
        <v>2829</v>
      </c>
      <c r="C35" s="21">
        <v>1</v>
      </c>
      <c r="D35" s="21">
        <v>7</v>
      </c>
      <c r="E35" s="6" t="s">
        <v>718</v>
      </c>
      <c r="F35" s="7" t="s">
        <v>921</v>
      </c>
      <c r="G35" s="6" t="s">
        <v>1032</v>
      </c>
      <c r="H35" s="6" t="s">
        <v>2048</v>
      </c>
      <c r="I35" s="6" t="s">
        <v>2839</v>
      </c>
      <c r="J35" s="6" t="s">
        <v>923</v>
      </c>
      <c r="K35" s="6" t="s">
        <v>2838</v>
      </c>
      <c r="L35" s="12" t="s">
        <v>788</v>
      </c>
      <c r="M35" s="13" t="s">
        <v>2831</v>
      </c>
      <c r="N35" s="14">
        <v>20</v>
      </c>
      <c r="O35" s="7"/>
      <c r="P35" s="6" t="s">
        <v>2031</v>
      </c>
      <c r="Q35" s="63">
        <f t="shared" si="1"/>
        <v>29</v>
      </c>
      <c r="R35" s="1" t="str">
        <f t="shared" si="2"/>
        <v>029Q0107</v>
      </c>
      <c r="S35" s="1" t="str">
        <f t="shared" si="3"/>
        <v>PTC  B  20</v>
      </c>
      <c r="T35" s="1" t="str">
        <f t="shared" si="4"/>
        <v>PTC  B  20</v>
      </c>
      <c r="Z35" s="1" t="s">
        <v>881</v>
      </c>
      <c r="AA35" s="67">
        <v>25</v>
      </c>
    </row>
    <row r="36" spans="1:27" ht="15" customHeight="1">
      <c r="A36" s="25" t="str">
        <f t="shared" si="0"/>
        <v>029Q0108</v>
      </c>
      <c r="B36" s="5" t="s">
        <v>2829</v>
      </c>
      <c r="C36" s="21">
        <v>1</v>
      </c>
      <c r="D36" s="21">
        <v>8</v>
      </c>
      <c r="E36" s="6" t="s">
        <v>718</v>
      </c>
      <c r="F36" s="7" t="s">
        <v>921</v>
      </c>
      <c r="G36" s="6" t="s">
        <v>1033</v>
      </c>
      <c r="H36" s="6" t="s">
        <v>2582</v>
      </c>
      <c r="I36" s="6" t="s">
        <v>2840</v>
      </c>
      <c r="J36" s="6" t="s">
        <v>923</v>
      </c>
      <c r="K36" s="6" t="s">
        <v>928</v>
      </c>
      <c r="L36" s="12" t="s">
        <v>6</v>
      </c>
      <c r="M36" s="13" t="s">
        <v>2831</v>
      </c>
      <c r="N36" s="14">
        <v>117</v>
      </c>
      <c r="O36" s="7"/>
      <c r="P36" s="6" t="s">
        <v>2031</v>
      </c>
      <c r="Q36" s="63">
        <f t="shared" si="1"/>
        <v>29</v>
      </c>
      <c r="R36" s="1" t="str">
        <f t="shared" si="2"/>
        <v>029Q0108</v>
      </c>
      <c r="S36" s="1" t="str">
        <f t="shared" si="3"/>
        <v>JWWA  B  117</v>
      </c>
      <c r="T36" s="1" t="str">
        <f t="shared" si="4"/>
        <v>JWWA  B  117</v>
      </c>
      <c r="Z36" s="1" t="s">
        <v>902</v>
      </c>
      <c r="AA36" s="67">
        <v>18</v>
      </c>
    </row>
    <row r="37" spans="1:27" ht="15" customHeight="1">
      <c r="A37" s="25" t="str">
        <f t="shared" si="0"/>
        <v>029Q0109</v>
      </c>
      <c r="B37" s="5" t="s">
        <v>2829</v>
      </c>
      <c r="C37" s="21">
        <v>1</v>
      </c>
      <c r="D37" s="21">
        <v>9</v>
      </c>
      <c r="E37" s="6" t="s">
        <v>718</v>
      </c>
      <c r="F37" s="7" t="s">
        <v>921</v>
      </c>
      <c r="G37" s="6" t="s">
        <v>1033</v>
      </c>
      <c r="H37" s="6" t="s">
        <v>2582</v>
      </c>
      <c r="I37" s="6" t="s">
        <v>2841</v>
      </c>
      <c r="J37" s="6" t="s">
        <v>923</v>
      </c>
      <c r="K37" s="6" t="s">
        <v>928</v>
      </c>
      <c r="L37" s="12" t="s">
        <v>6</v>
      </c>
      <c r="M37" s="13" t="s">
        <v>2831</v>
      </c>
      <c r="N37" s="14">
        <v>117</v>
      </c>
      <c r="O37" s="7"/>
      <c r="P37" s="6" t="s">
        <v>2031</v>
      </c>
      <c r="Q37" s="63">
        <f t="shared" si="1"/>
        <v>29</v>
      </c>
      <c r="R37" s="1" t="str">
        <f t="shared" si="2"/>
        <v>029Q0109</v>
      </c>
      <c r="S37" s="1" t="str">
        <f t="shared" si="3"/>
        <v>JWWA  B  117</v>
      </c>
      <c r="T37" s="1" t="str">
        <f t="shared" si="4"/>
        <v>JWWA  B  117</v>
      </c>
      <c r="Z37" s="1" t="s">
        <v>354</v>
      </c>
      <c r="AA37" s="67">
        <v>3</v>
      </c>
    </row>
    <row r="38" spans="1:27" ht="15" customHeight="1">
      <c r="A38" s="25" t="str">
        <f t="shared" si="0"/>
        <v>029Q0110</v>
      </c>
      <c r="B38" s="5" t="s">
        <v>2829</v>
      </c>
      <c r="C38" s="21">
        <v>1</v>
      </c>
      <c r="D38" s="21">
        <v>10</v>
      </c>
      <c r="E38" s="6" t="s">
        <v>718</v>
      </c>
      <c r="F38" s="7" t="s">
        <v>921</v>
      </c>
      <c r="G38" s="6" t="s">
        <v>1033</v>
      </c>
      <c r="H38" s="6" t="s">
        <v>2583</v>
      </c>
      <c r="I38" s="6" t="s">
        <v>2842</v>
      </c>
      <c r="J38" s="6" t="s">
        <v>923</v>
      </c>
      <c r="K38" s="6" t="s">
        <v>928</v>
      </c>
      <c r="L38" s="12" t="s">
        <v>6</v>
      </c>
      <c r="M38" s="13" t="s">
        <v>2831</v>
      </c>
      <c r="N38" s="14">
        <v>117</v>
      </c>
      <c r="O38" s="7"/>
      <c r="P38" s="6" t="s">
        <v>2031</v>
      </c>
      <c r="Q38" s="85">
        <f t="shared" si="1"/>
        <v>29</v>
      </c>
      <c r="R38" s="1" t="str">
        <f t="shared" si="2"/>
        <v>029Q0110</v>
      </c>
      <c r="S38" s="1" t="str">
        <f t="shared" si="3"/>
        <v>JWWA  B  117</v>
      </c>
      <c r="T38" s="1" t="str">
        <f t="shared" si="4"/>
        <v>JWWA  B  117</v>
      </c>
      <c r="Z38" s="1" t="s">
        <v>1672</v>
      </c>
      <c r="AA38" s="67">
        <v>2</v>
      </c>
    </row>
    <row r="39" spans="1:27" ht="15" customHeight="1">
      <c r="A39" s="25" t="str">
        <f t="shared" si="0"/>
        <v>029Q0111</v>
      </c>
      <c r="B39" s="5" t="s">
        <v>2829</v>
      </c>
      <c r="C39" s="21">
        <v>1</v>
      </c>
      <c r="D39" s="21">
        <v>11</v>
      </c>
      <c r="E39" s="6" t="s">
        <v>718</v>
      </c>
      <c r="F39" s="7" t="s">
        <v>921</v>
      </c>
      <c r="G39" s="6" t="s">
        <v>1033</v>
      </c>
      <c r="H39" s="6" t="s">
        <v>2583</v>
      </c>
      <c r="I39" s="6" t="s">
        <v>2834</v>
      </c>
      <c r="J39" s="6" t="s">
        <v>923</v>
      </c>
      <c r="K39" s="6" t="s">
        <v>928</v>
      </c>
      <c r="L39" s="12" t="s">
        <v>55</v>
      </c>
      <c r="M39" s="13"/>
      <c r="N39" s="14"/>
      <c r="O39" s="7"/>
      <c r="P39" s="6" t="s">
        <v>2031</v>
      </c>
      <c r="Q39" s="63">
        <f t="shared" si="1"/>
        <v>29</v>
      </c>
      <c r="R39" s="1" t="str">
        <f t="shared" si="2"/>
        <v>029Q0111</v>
      </c>
      <c r="S39" s="1" t="str">
        <f t="shared" si="3"/>
        <v xml:space="preserve">指定承認    </v>
      </c>
      <c r="T39" s="1" t="str">
        <f t="shared" si="4"/>
        <v xml:space="preserve">指定承認    </v>
      </c>
      <c r="Z39" s="1" t="s">
        <v>1561</v>
      </c>
      <c r="AA39" s="67">
        <v>15</v>
      </c>
    </row>
    <row r="40" spans="1:27" ht="15" customHeight="1">
      <c r="A40" s="25" t="str">
        <f t="shared" si="0"/>
        <v>029Q0112</v>
      </c>
      <c r="B40" s="5" t="s">
        <v>2829</v>
      </c>
      <c r="C40" s="21">
        <v>1</v>
      </c>
      <c r="D40" s="21">
        <v>12</v>
      </c>
      <c r="E40" s="6" t="s">
        <v>718</v>
      </c>
      <c r="F40" s="7" t="s">
        <v>921</v>
      </c>
      <c r="G40" s="6" t="s">
        <v>1033</v>
      </c>
      <c r="H40" s="6" t="s">
        <v>2583</v>
      </c>
      <c r="I40" s="6" t="s">
        <v>2843</v>
      </c>
      <c r="J40" s="6" t="s">
        <v>923</v>
      </c>
      <c r="K40" s="6" t="s">
        <v>928</v>
      </c>
      <c r="L40" s="12" t="s">
        <v>6</v>
      </c>
      <c r="M40" s="13" t="s">
        <v>2831</v>
      </c>
      <c r="N40" s="14">
        <v>117</v>
      </c>
      <c r="O40" s="7"/>
      <c r="P40" s="6" t="s">
        <v>2031</v>
      </c>
      <c r="Q40" s="63">
        <f t="shared" si="1"/>
        <v>29</v>
      </c>
      <c r="R40" s="1" t="str">
        <f t="shared" si="2"/>
        <v>029Q0112</v>
      </c>
      <c r="S40" s="1" t="str">
        <f t="shared" si="3"/>
        <v>JWWA  B  117</v>
      </c>
      <c r="T40" s="1" t="str">
        <f t="shared" si="4"/>
        <v>JWWA  B  117</v>
      </c>
      <c r="Z40" s="1" t="s">
        <v>1182</v>
      </c>
      <c r="AA40" s="67"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6"/>
      <c r="J41" s="6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">
        <v>1309</v>
      </c>
      <c r="AA41" s="67">
        <v>34</v>
      </c>
    </row>
    <row r="42" spans="1:27" ht="15" customHeight="1">
      <c r="A42" s="87" t="str">
        <f t="shared" si="0"/>
        <v>029Q0201</v>
      </c>
      <c r="B42" s="5" t="s">
        <v>2829</v>
      </c>
      <c r="C42" s="21">
        <v>2</v>
      </c>
      <c r="D42" s="21">
        <v>1</v>
      </c>
      <c r="E42" s="6" t="s">
        <v>718</v>
      </c>
      <c r="F42" s="7" t="s">
        <v>921</v>
      </c>
      <c r="G42" s="6" t="s">
        <v>1031</v>
      </c>
      <c r="H42" s="6" t="s">
        <v>2844</v>
      </c>
      <c r="I42" s="6" t="s">
        <v>2845</v>
      </c>
      <c r="J42" s="6"/>
      <c r="K42" s="6"/>
      <c r="L42" s="12" t="s">
        <v>55</v>
      </c>
      <c r="M42" s="13"/>
      <c r="N42" s="14"/>
      <c r="O42" s="7"/>
      <c r="P42" s="6" t="s">
        <v>2031</v>
      </c>
      <c r="Q42" s="63">
        <f t="shared" si="1"/>
        <v>29</v>
      </c>
      <c r="R42" s="1" t="str">
        <f t="shared" si="2"/>
        <v>029Q0201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">
        <v>802</v>
      </c>
      <c r="AA42" s="67"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">
        <v>2176</v>
      </c>
      <c r="AA43" s="67">
        <v>46</v>
      </c>
    </row>
    <row r="44" spans="1:27" ht="15" customHeight="1">
      <c r="A44" s="25" t="str">
        <f t="shared" si="0"/>
        <v>029Q0301</v>
      </c>
      <c r="B44" s="5" t="s">
        <v>714</v>
      </c>
      <c r="C44" s="21">
        <v>3</v>
      </c>
      <c r="D44" s="21">
        <v>1</v>
      </c>
      <c r="E44" s="6" t="s">
        <v>718</v>
      </c>
      <c r="F44" s="7" t="s">
        <v>921</v>
      </c>
      <c r="G44" s="6" t="s">
        <v>1030</v>
      </c>
      <c r="H44" s="6" t="s">
        <v>2050</v>
      </c>
      <c r="I44" s="6" t="s">
        <v>689</v>
      </c>
      <c r="J44" s="6" t="s">
        <v>933</v>
      </c>
      <c r="K44" s="6"/>
      <c r="L44" s="12" t="s">
        <v>55</v>
      </c>
      <c r="M44" s="13"/>
      <c r="N44" s="14"/>
      <c r="O44" s="7"/>
      <c r="P44" s="6" t="s">
        <v>2031</v>
      </c>
      <c r="Q44" s="63">
        <f t="shared" si="1"/>
        <v>29</v>
      </c>
      <c r="R44" s="1" t="str">
        <f t="shared" si="2"/>
        <v>029Q0301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">
        <v>1768</v>
      </c>
      <c r="AA44" s="67"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6"/>
      <c r="J45" s="6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">
        <v>1649</v>
      </c>
      <c r="AA45" s="67">
        <v>41</v>
      </c>
    </row>
    <row r="46" spans="1:27" ht="15" customHeight="1">
      <c r="A46" s="25" t="str">
        <f t="shared" si="0"/>
        <v>029Q0401</v>
      </c>
      <c r="B46" s="5" t="s">
        <v>714</v>
      </c>
      <c r="C46" s="21">
        <v>4</v>
      </c>
      <c r="D46" s="21">
        <v>1</v>
      </c>
      <c r="E46" s="6" t="s">
        <v>718</v>
      </c>
      <c r="F46" s="7" t="s">
        <v>891</v>
      </c>
      <c r="G46" s="6" t="s">
        <v>2584</v>
      </c>
      <c r="H46" s="6" t="s">
        <v>2051</v>
      </c>
      <c r="I46" s="6" t="s">
        <v>725</v>
      </c>
      <c r="J46" s="6" t="s">
        <v>892</v>
      </c>
      <c r="K46" s="6"/>
      <c r="L46" s="12" t="s">
        <v>239</v>
      </c>
      <c r="M46" s="13"/>
      <c r="N46" s="14"/>
      <c r="O46" s="7"/>
      <c r="P46" s="6" t="s">
        <v>2031</v>
      </c>
      <c r="Q46" s="63">
        <f t="shared" si="1"/>
        <v>29</v>
      </c>
      <c r="R46" s="1" t="str">
        <f t="shared" si="2"/>
        <v>029Q0401</v>
      </c>
      <c r="S46" s="1" t="str">
        <f t="shared" si="3"/>
        <v xml:space="preserve">JWWA認証    </v>
      </c>
      <c r="T46" s="1" t="str">
        <f t="shared" si="4"/>
        <v xml:space="preserve">JWWA認証    </v>
      </c>
      <c r="Z46" s="1" t="s">
        <v>3927</v>
      </c>
      <c r="AA46" s="67">
        <v>0</v>
      </c>
    </row>
    <row r="47" spans="1:27" ht="15" customHeight="1">
      <c r="A47" s="25" t="str">
        <f t="shared" si="0"/>
        <v>029Q0402</v>
      </c>
      <c r="B47" s="5" t="s">
        <v>714</v>
      </c>
      <c r="C47" s="21">
        <v>4</v>
      </c>
      <c r="D47" s="21">
        <v>2</v>
      </c>
      <c r="E47" s="6" t="s">
        <v>718</v>
      </c>
      <c r="F47" s="7" t="s">
        <v>891</v>
      </c>
      <c r="G47" s="6" t="s">
        <v>2548</v>
      </c>
      <c r="H47" s="6" t="s">
        <v>2585</v>
      </c>
      <c r="I47" s="6" t="s">
        <v>894</v>
      </c>
      <c r="J47" s="6" t="s">
        <v>2550</v>
      </c>
      <c r="K47" s="6" t="s">
        <v>895</v>
      </c>
      <c r="L47" s="12" t="s">
        <v>239</v>
      </c>
      <c r="M47" s="13"/>
      <c r="N47" s="14"/>
      <c r="O47" s="7"/>
      <c r="P47" s="6" t="s">
        <v>2031</v>
      </c>
      <c r="Q47" s="63">
        <f t="shared" si="1"/>
        <v>29</v>
      </c>
      <c r="R47" s="1" t="str">
        <f t="shared" si="2"/>
        <v>029Q0402</v>
      </c>
      <c r="S47" s="1" t="str">
        <f t="shared" si="3"/>
        <v xml:space="preserve">JWWA認証    </v>
      </c>
      <c r="T47" s="1" t="str">
        <f t="shared" si="4"/>
        <v xml:space="preserve">JWWA認証    </v>
      </c>
      <c r="Z47" s="1" t="s">
        <v>287</v>
      </c>
      <c r="AA47" s="67">
        <v>8</v>
      </c>
    </row>
    <row r="48" spans="1:27" ht="15" customHeight="1">
      <c r="A48" s="25" t="str">
        <f t="shared" si="0"/>
        <v>029Q0403</v>
      </c>
      <c r="B48" s="5" t="s">
        <v>714</v>
      </c>
      <c r="C48" s="21">
        <v>4</v>
      </c>
      <c r="D48" s="21">
        <v>3</v>
      </c>
      <c r="E48" s="6" t="s">
        <v>718</v>
      </c>
      <c r="F48" s="7" t="s">
        <v>891</v>
      </c>
      <c r="G48" s="6" t="s">
        <v>2548</v>
      </c>
      <c r="H48" s="6" t="s">
        <v>2586</v>
      </c>
      <c r="I48" s="6" t="s">
        <v>85</v>
      </c>
      <c r="J48" s="6" t="s">
        <v>2561</v>
      </c>
      <c r="K48" s="6" t="s">
        <v>895</v>
      </c>
      <c r="L48" s="12" t="s">
        <v>239</v>
      </c>
      <c r="M48" s="13"/>
      <c r="N48" s="14"/>
      <c r="O48" s="7"/>
      <c r="P48" s="6" t="s">
        <v>2031</v>
      </c>
      <c r="Q48" s="63">
        <f t="shared" si="1"/>
        <v>29</v>
      </c>
      <c r="R48" s="1" t="str">
        <f t="shared" si="2"/>
        <v>029Q0403</v>
      </c>
      <c r="S48" s="1" t="str">
        <f t="shared" si="3"/>
        <v xml:space="preserve">JWWA認証    </v>
      </c>
      <c r="T48" s="1" t="str">
        <f t="shared" si="4"/>
        <v xml:space="preserve">JWWA認証    </v>
      </c>
      <c r="Z48" s="1" t="s">
        <v>1180</v>
      </c>
      <c r="AA48" s="67"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6"/>
      <c r="J49" s="6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">
        <v>1169</v>
      </c>
      <c r="AA49" s="67">
        <v>32</v>
      </c>
    </row>
    <row r="50" spans="1:27" ht="15" customHeight="1">
      <c r="A50" s="87" t="str">
        <f t="shared" si="0"/>
        <v>029R0201</v>
      </c>
      <c r="B50" s="5" t="s">
        <v>1229</v>
      </c>
      <c r="C50" s="21">
        <v>2</v>
      </c>
      <c r="D50" s="21">
        <v>1</v>
      </c>
      <c r="E50" s="6" t="s">
        <v>1230</v>
      </c>
      <c r="F50" s="7" t="s">
        <v>39</v>
      </c>
      <c r="G50" s="6" t="s">
        <v>1685</v>
      </c>
      <c r="H50" s="6" t="s">
        <v>2052</v>
      </c>
      <c r="I50" s="6" t="s">
        <v>1678</v>
      </c>
      <c r="J50" s="6" t="s">
        <v>1684</v>
      </c>
      <c r="K50" s="6"/>
      <c r="L50" s="12" t="s">
        <v>239</v>
      </c>
      <c r="M50" s="13"/>
      <c r="N50" s="14"/>
      <c r="O50" s="7"/>
      <c r="P50" s="6" t="s">
        <v>2031</v>
      </c>
      <c r="Q50" s="63">
        <f t="shared" si="1"/>
        <v>29</v>
      </c>
      <c r="R50" s="1" t="str">
        <f t="shared" si="2"/>
        <v>029R0201</v>
      </c>
      <c r="S50" s="1" t="str">
        <f t="shared" si="3"/>
        <v xml:space="preserve">JWWA認証    </v>
      </c>
      <c r="T50" s="1" t="str">
        <f t="shared" si="4"/>
        <v xml:space="preserve">JWWA認証    </v>
      </c>
      <c r="Z50" s="1" t="s">
        <v>1589</v>
      </c>
      <c r="AA50" s="67"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6"/>
      <c r="J51" s="6"/>
      <c r="K51" s="6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">
        <v>2026</v>
      </c>
      <c r="AA51" s="67"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6"/>
      <c r="J52" s="6"/>
      <c r="K52" s="6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">
        <v>3928</v>
      </c>
      <c r="AA52" s="67"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6"/>
      <c r="J53" s="6"/>
      <c r="K53" s="6"/>
      <c r="L53" s="12"/>
      <c r="M53" s="13"/>
      <c r="N53" s="14"/>
      <c r="O53" s="7"/>
      <c r="P53" s="6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">
        <v>3929</v>
      </c>
      <c r="AA53" s="67"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">
        <v>567</v>
      </c>
      <c r="AA54" s="67"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14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">
        <v>3930</v>
      </c>
      <c r="AA55" s="67"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6"/>
      <c r="J56" s="6"/>
      <c r="K56" s="6"/>
      <c r="L56" s="12"/>
      <c r="M56" s="13"/>
      <c r="N56" s="14"/>
      <c r="O56" s="7"/>
      <c r="P56" s="6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">
        <v>3931</v>
      </c>
      <c r="AA56" s="67"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6"/>
      <c r="J57" s="6"/>
      <c r="K57" s="6"/>
      <c r="L57" s="12"/>
      <c r="M57" s="13"/>
      <c r="N57" s="14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">
        <v>1547</v>
      </c>
      <c r="AA57" s="67"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6"/>
      <c r="J58" s="6"/>
      <c r="K58" s="6"/>
      <c r="L58" s="12"/>
      <c r="M58" s="13"/>
      <c r="N58" s="14"/>
      <c r="O58" s="7"/>
      <c r="P58" s="6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">
        <v>3932</v>
      </c>
      <c r="AA58" s="67"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">
        <v>3933</v>
      </c>
      <c r="AA59" s="67"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">
        <v>525</v>
      </c>
      <c r="AA60" s="67"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7"/>
      <c r="G61" s="6"/>
      <c r="H61" s="6"/>
      <c r="I61" s="6"/>
      <c r="J61" s="6"/>
      <c r="K61" s="6"/>
      <c r="L61" s="12"/>
      <c r="M61" s="13"/>
      <c r="N61" s="14"/>
      <c r="O61" s="7"/>
      <c r="P61" s="6"/>
      <c r="Q61" s="63" t="str">
        <f t="shared" si="1"/>
        <v/>
      </c>
      <c r="R61" s="1" t="str">
        <f t="shared" si="2"/>
        <v/>
      </c>
      <c r="S61" s="1" t="str">
        <f t="shared" si="3"/>
        <v xml:space="preserve">    </v>
      </c>
      <c r="T61" s="1" t="str">
        <f t="shared" si="4"/>
        <v xml:space="preserve">    </v>
      </c>
      <c r="V61" s="2"/>
      <c r="Z61" s="1" t="s">
        <v>3934</v>
      </c>
      <c r="AA61" s="67"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6"/>
      <c r="J62" s="6"/>
      <c r="K62" s="6"/>
      <c r="L62" s="12"/>
      <c r="M62" s="13"/>
      <c r="N62" s="14"/>
      <c r="O62" s="7"/>
      <c r="P62" s="6"/>
      <c r="Q62" s="63" t="str">
        <f t="shared" si="1"/>
        <v/>
      </c>
      <c r="R62" s="1" t="str">
        <f t="shared" si="2"/>
        <v/>
      </c>
      <c r="S62" s="1" t="str">
        <f t="shared" si="3"/>
        <v xml:space="preserve">    </v>
      </c>
      <c r="T62" s="1" t="str">
        <f t="shared" si="4"/>
        <v xml:space="preserve">    </v>
      </c>
      <c r="U62" s="2"/>
      <c r="V62" s="2"/>
      <c r="Z62" s="1" t="s">
        <v>1234</v>
      </c>
      <c r="AA62" s="67">
        <v>33</v>
      </c>
    </row>
    <row r="63" spans="1:27" ht="15" customHeight="1">
      <c r="A63" s="25" t="str">
        <f t="shared" si="0"/>
        <v/>
      </c>
      <c r="B63" s="82"/>
      <c r="C63" s="81"/>
      <c r="D63" s="81"/>
      <c r="E63" s="76"/>
      <c r="F63" s="77"/>
      <c r="G63" s="76"/>
      <c r="H63" s="76"/>
      <c r="I63" s="76"/>
      <c r="J63" s="76"/>
      <c r="K63" s="76"/>
      <c r="L63" s="80"/>
      <c r="M63" s="79"/>
      <c r="N63" s="78"/>
      <c r="O63" s="77"/>
      <c r="P63" s="6"/>
      <c r="Q63" s="63" t="str">
        <f t="shared" si="1"/>
        <v/>
      </c>
      <c r="R63" s="1" t="str">
        <f t="shared" si="2"/>
        <v/>
      </c>
      <c r="S63" s="1" t="str">
        <f t="shared" si="3"/>
        <v xml:space="preserve">    </v>
      </c>
      <c r="T63" s="1" t="str">
        <f t="shared" si="4"/>
        <v xml:space="preserve">    </v>
      </c>
      <c r="U63" s="2"/>
      <c r="V63" s="2"/>
      <c r="Z63" s="1" t="s">
        <v>3935</v>
      </c>
      <c r="AA63" s="67">
        <v>0</v>
      </c>
    </row>
    <row r="64" spans="1:27" ht="15" customHeight="1">
      <c r="A64" s="25" t="str">
        <f t="shared" si="0"/>
        <v/>
      </c>
      <c r="B64" s="82"/>
      <c r="C64" s="81"/>
      <c r="D64" s="81"/>
      <c r="E64" s="76"/>
      <c r="F64" s="77"/>
      <c r="G64" s="76"/>
      <c r="H64" s="76"/>
      <c r="I64" s="76"/>
      <c r="J64" s="76"/>
      <c r="K64" s="76"/>
      <c r="L64" s="80"/>
      <c r="M64" s="79"/>
      <c r="N64" s="78"/>
      <c r="O64" s="77"/>
      <c r="P64" s="6"/>
      <c r="Q64" s="63" t="str">
        <f t="shared" si="1"/>
        <v/>
      </c>
      <c r="R64" s="1" t="str">
        <f t="shared" si="2"/>
        <v/>
      </c>
      <c r="S64" s="1" t="str">
        <f t="shared" si="3"/>
        <v xml:space="preserve">    </v>
      </c>
      <c r="T64" s="1" t="str">
        <f t="shared" si="4"/>
        <v xml:space="preserve">    </v>
      </c>
      <c r="U64" s="2"/>
      <c r="V64" s="2"/>
      <c r="Z64" s="1" t="s">
        <v>3936</v>
      </c>
      <c r="AA64" s="67">
        <v>0</v>
      </c>
    </row>
    <row r="65" spans="1:27" ht="15" customHeight="1">
      <c r="A65" s="25" t="str">
        <f t="shared" si="0"/>
        <v/>
      </c>
      <c r="B65" s="82"/>
      <c r="C65" s="81"/>
      <c r="D65" s="81"/>
      <c r="E65" s="76"/>
      <c r="F65" s="77"/>
      <c r="G65" s="76"/>
      <c r="H65" s="76"/>
      <c r="I65" s="76"/>
      <c r="J65" s="76"/>
      <c r="K65" s="76"/>
      <c r="L65" s="80"/>
      <c r="M65" s="79"/>
      <c r="N65" s="78"/>
      <c r="O65" s="77"/>
      <c r="P65" s="6"/>
      <c r="Q65" s="63" t="str">
        <f t="shared" si="1"/>
        <v/>
      </c>
      <c r="R65" s="1" t="str">
        <f t="shared" si="2"/>
        <v/>
      </c>
      <c r="S65" s="1" t="str">
        <f t="shared" si="3"/>
        <v xml:space="preserve">    </v>
      </c>
      <c r="T65" s="1" t="str">
        <f t="shared" si="4"/>
        <v xml:space="preserve">    </v>
      </c>
      <c r="U65" s="2"/>
      <c r="V65" s="2"/>
      <c r="Z65" s="1" t="s">
        <v>3937</v>
      </c>
      <c r="AA65" s="67">
        <v>5</v>
      </c>
    </row>
    <row r="66" spans="1:27" ht="15" customHeight="1">
      <c r="A66" s="25" t="str">
        <f t="shared" si="0"/>
        <v/>
      </c>
      <c r="B66" s="82"/>
      <c r="C66" s="81"/>
      <c r="D66" s="81"/>
      <c r="E66" s="76"/>
      <c r="F66" s="77"/>
      <c r="G66" s="76"/>
      <c r="H66" s="76"/>
      <c r="I66" s="76"/>
      <c r="J66" s="76"/>
      <c r="K66" s="76"/>
      <c r="L66" s="80"/>
      <c r="M66" s="79"/>
      <c r="N66" s="78"/>
      <c r="O66" s="77"/>
      <c r="P66" s="6"/>
      <c r="Q66" s="63" t="str">
        <f t="shared" si="1"/>
        <v/>
      </c>
      <c r="R66" s="1" t="str">
        <f t="shared" si="2"/>
        <v/>
      </c>
      <c r="S66" s="1" t="str">
        <f t="shared" si="3"/>
        <v xml:space="preserve">    </v>
      </c>
      <c r="T66" s="1" t="str">
        <f t="shared" si="4"/>
        <v xml:space="preserve">    </v>
      </c>
      <c r="U66" s="2"/>
      <c r="V66" s="2"/>
      <c r="Z66" s="1" t="s">
        <v>3938</v>
      </c>
      <c r="AA66" s="67"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6"/>
      <c r="J67" s="6"/>
      <c r="K67" s="6"/>
      <c r="L67" s="12"/>
      <c r="M67" s="13"/>
      <c r="N67" s="14"/>
      <c r="O67" s="7"/>
      <c r="P67" s="6"/>
      <c r="Q67" s="63" t="str">
        <f t="shared" si="1"/>
        <v/>
      </c>
      <c r="R67" s="1" t="str">
        <f t="shared" si="2"/>
        <v/>
      </c>
      <c r="S67" s="1" t="str">
        <f t="shared" si="3"/>
        <v xml:space="preserve">    </v>
      </c>
      <c r="T67" s="1" t="str">
        <f t="shared" si="4"/>
        <v xml:space="preserve">    </v>
      </c>
      <c r="U67" s="2"/>
      <c r="V67" s="2"/>
      <c r="Z67" s="1" t="s">
        <v>882</v>
      </c>
      <c r="AA67" s="67"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6"/>
      <c r="J68" s="6"/>
      <c r="K68" s="6"/>
      <c r="L68" s="12"/>
      <c r="M68" s="13"/>
      <c r="N68" s="14"/>
      <c r="O68" s="7"/>
      <c r="P68" s="6"/>
      <c r="Q68" s="63" t="str">
        <f t="shared" si="1"/>
        <v/>
      </c>
      <c r="R68" s="1" t="str">
        <f t="shared" si="2"/>
        <v/>
      </c>
      <c r="S68" s="1" t="str">
        <f t="shared" si="3"/>
        <v xml:space="preserve">    </v>
      </c>
      <c r="T68" s="1" t="str">
        <f t="shared" si="4"/>
        <v xml:space="preserve">    </v>
      </c>
      <c r="U68" s="2"/>
      <c r="V68" s="2"/>
      <c r="Z68" s="1" t="s">
        <v>2031</v>
      </c>
      <c r="AA68" s="67"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6"/>
      <c r="J69" s="6"/>
      <c r="K69" s="6"/>
      <c r="L69" s="12"/>
      <c r="M69" s="13"/>
      <c r="N69" s="14"/>
      <c r="O69" s="7"/>
      <c r="P69" s="6"/>
      <c r="Q69" s="63" t="str">
        <f t="shared" si="1"/>
        <v/>
      </c>
      <c r="R69" s="1" t="str">
        <f t="shared" si="2"/>
        <v/>
      </c>
      <c r="S69" s="1" t="str">
        <f t="shared" si="3"/>
        <v xml:space="preserve">    </v>
      </c>
      <c r="T69" s="1" t="str">
        <f t="shared" si="4"/>
        <v xml:space="preserve">    </v>
      </c>
      <c r="U69" s="2"/>
      <c r="V69" s="2"/>
      <c r="Z69" s="1" t="s">
        <v>2071</v>
      </c>
      <c r="AA69" s="67"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6"/>
      <c r="J70" s="6"/>
      <c r="K70" s="6"/>
      <c r="L70" s="12"/>
      <c r="M70" s="13"/>
      <c r="N70" s="14"/>
      <c r="O70" s="7"/>
      <c r="P70" s="6"/>
      <c r="Q70" s="63" t="str">
        <f t="shared" si="1"/>
        <v/>
      </c>
      <c r="R70" s="1" t="str">
        <f t="shared" si="2"/>
        <v/>
      </c>
      <c r="S70" s="1" t="str">
        <f t="shared" si="3"/>
        <v xml:space="preserve">    </v>
      </c>
      <c r="T70" s="1" t="str">
        <f t="shared" si="4"/>
        <v xml:space="preserve">    </v>
      </c>
      <c r="U70" s="2"/>
      <c r="V70" s="2"/>
      <c r="Z70" s="1" t="s">
        <v>1167</v>
      </c>
      <c r="AA70" s="67">
        <v>28</v>
      </c>
    </row>
    <row r="71" spans="1:27" ht="15" customHeight="1">
      <c r="A71" s="25" t="str">
        <f t="shared" ref="A71:A134" si="5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6"/>
      <c r="J71" s="6"/>
      <c r="K71" s="6"/>
      <c r="L71" s="12"/>
      <c r="M71" s="13"/>
      <c r="N71" s="14"/>
      <c r="O71" s="7"/>
      <c r="P71" s="6"/>
      <c r="Q71" s="63" t="str">
        <f t="shared" ref="Q71:Q134" si="6">IF(P71="","",VLOOKUP(P71,$Z$7:$AA$68,2,FALSE))</f>
        <v/>
      </c>
      <c r="R71" s="1" t="str">
        <f t="shared" ref="R71:R134" si="7">A71</f>
        <v/>
      </c>
      <c r="S71" s="1" t="str">
        <f t="shared" ref="S71:S134" si="8">""&amp;L71&amp;"  "&amp;M71&amp;"  "&amp;N71&amp;""</f>
        <v xml:space="preserve">    </v>
      </c>
      <c r="T71" s="1" t="str">
        <f t="shared" ref="T71:T134" si="9">S71</f>
        <v xml:space="preserve">    </v>
      </c>
      <c r="U71" s="2"/>
      <c r="V71" s="2"/>
      <c r="Z71" s="1" t="s">
        <v>1546</v>
      </c>
      <c r="AA71" s="67">
        <v>40</v>
      </c>
    </row>
    <row r="72" spans="1:27" ht="15" customHeight="1">
      <c r="A72" s="25" t="str">
        <f t="shared" si="5"/>
        <v/>
      </c>
      <c r="B72" s="82"/>
      <c r="C72" s="81"/>
      <c r="D72" s="81"/>
      <c r="E72" s="76"/>
      <c r="F72" s="77"/>
      <c r="G72" s="76"/>
      <c r="H72" s="76"/>
      <c r="I72" s="76"/>
      <c r="J72" s="76"/>
      <c r="K72" s="76"/>
      <c r="L72" s="80"/>
      <c r="M72" s="79"/>
      <c r="N72" s="78"/>
      <c r="O72" s="77"/>
      <c r="P72" s="6"/>
      <c r="Q72" s="63" t="str">
        <f t="shared" si="6"/>
        <v/>
      </c>
      <c r="R72" s="1" t="str">
        <f t="shared" si="7"/>
        <v/>
      </c>
      <c r="S72" s="1" t="str">
        <f t="shared" si="8"/>
        <v xml:space="preserve">    </v>
      </c>
      <c r="T72" s="1" t="str">
        <f t="shared" si="9"/>
        <v xml:space="preserve">    </v>
      </c>
      <c r="V72" s="2"/>
    </row>
    <row r="73" spans="1:27" ht="15" customHeight="1">
      <c r="A73" s="25" t="str">
        <f t="shared" si="5"/>
        <v/>
      </c>
      <c r="B73" s="82"/>
      <c r="C73" s="81"/>
      <c r="D73" s="81"/>
      <c r="E73" s="76"/>
      <c r="F73" s="77"/>
      <c r="G73" s="76"/>
      <c r="H73" s="76"/>
      <c r="I73" s="76"/>
      <c r="J73" s="76"/>
      <c r="K73" s="76"/>
      <c r="L73" s="80"/>
      <c r="M73" s="79"/>
      <c r="N73" s="78"/>
      <c r="O73" s="77"/>
      <c r="P73" s="6"/>
      <c r="Q73" s="63" t="str">
        <f t="shared" si="6"/>
        <v/>
      </c>
      <c r="R73" s="1" t="str">
        <f t="shared" si="7"/>
        <v/>
      </c>
      <c r="S73" s="1" t="str">
        <f t="shared" si="8"/>
        <v xml:space="preserve">    </v>
      </c>
      <c r="T73" s="1" t="str">
        <f t="shared" si="9"/>
        <v xml:space="preserve">    </v>
      </c>
      <c r="V73" s="2"/>
    </row>
    <row r="74" spans="1:27" ht="15" customHeight="1">
      <c r="A74" s="25" t="str">
        <f t="shared" si="5"/>
        <v/>
      </c>
      <c r="B74" s="82"/>
      <c r="C74" s="81"/>
      <c r="D74" s="81"/>
      <c r="E74" s="76"/>
      <c r="F74" s="77"/>
      <c r="G74" s="76"/>
      <c r="H74" s="76"/>
      <c r="I74" s="76"/>
      <c r="J74" s="76"/>
      <c r="K74" s="76"/>
      <c r="L74" s="80"/>
      <c r="M74" s="79"/>
      <c r="N74" s="78"/>
      <c r="O74" s="77"/>
      <c r="P74" s="6"/>
      <c r="Q74" s="63" t="str">
        <f t="shared" si="6"/>
        <v/>
      </c>
      <c r="R74" s="1" t="str">
        <f t="shared" si="7"/>
        <v/>
      </c>
      <c r="S74" s="1" t="str">
        <f t="shared" si="8"/>
        <v xml:space="preserve">    </v>
      </c>
      <c r="T74" s="1" t="str">
        <f t="shared" si="9"/>
        <v xml:space="preserve">    </v>
      </c>
      <c r="V74" s="2"/>
    </row>
    <row r="75" spans="1:27" ht="15" customHeight="1">
      <c r="A75" s="25" t="str">
        <f t="shared" si="5"/>
        <v/>
      </c>
      <c r="B75" s="5"/>
      <c r="C75" s="21"/>
      <c r="D75" s="21"/>
      <c r="E75" s="6"/>
      <c r="F75" s="7"/>
      <c r="G75" s="6"/>
      <c r="H75" s="6"/>
      <c r="I75" s="6"/>
      <c r="J75" s="6"/>
      <c r="K75" s="6"/>
      <c r="L75" s="12"/>
      <c r="M75" s="13"/>
      <c r="N75" s="14"/>
      <c r="O75" s="7"/>
      <c r="P75" s="6"/>
      <c r="Q75" s="63" t="str">
        <f t="shared" si="6"/>
        <v/>
      </c>
      <c r="R75" s="1" t="str">
        <f t="shared" si="7"/>
        <v/>
      </c>
      <c r="S75" s="1" t="str">
        <f t="shared" si="8"/>
        <v xml:space="preserve">    </v>
      </c>
      <c r="T75" s="1" t="str">
        <f t="shared" si="9"/>
        <v xml:space="preserve">    </v>
      </c>
      <c r="V75" s="2"/>
    </row>
    <row r="76" spans="1:27" ht="15" customHeight="1">
      <c r="A76" s="25" t="str">
        <f t="shared" si="5"/>
        <v/>
      </c>
      <c r="B76" s="5"/>
      <c r="C76" s="21"/>
      <c r="D76" s="21"/>
      <c r="E76" s="6"/>
      <c r="F76" s="7"/>
      <c r="G76" s="6"/>
      <c r="H76" s="6"/>
      <c r="I76" s="6"/>
      <c r="J76" s="6"/>
      <c r="K76" s="6"/>
      <c r="L76" s="12"/>
      <c r="M76" s="13"/>
      <c r="N76" s="14"/>
      <c r="O76" s="7"/>
      <c r="P76" s="6"/>
      <c r="Q76" s="63" t="str">
        <f t="shared" si="6"/>
        <v/>
      </c>
      <c r="R76" s="1" t="str">
        <f t="shared" si="7"/>
        <v/>
      </c>
      <c r="S76" s="1" t="str">
        <f t="shared" si="8"/>
        <v xml:space="preserve">    </v>
      </c>
      <c r="T76" s="1" t="str">
        <f t="shared" si="9"/>
        <v xml:space="preserve">    </v>
      </c>
      <c r="V76" s="2"/>
    </row>
    <row r="77" spans="1:27" ht="15" customHeight="1">
      <c r="A77" s="25" t="str">
        <f t="shared" si="5"/>
        <v/>
      </c>
      <c r="B77" s="5"/>
      <c r="C77" s="21"/>
      <c r="D77" s="21"/>
      <c r="E77" s="6"/>
      <c r="F77" s="7"/>
      <c r="G77" s="6"/>
      <c r="H77" s="6"/>
      <c r="I77" s="6"/>
      <c r="J77" s="6"/>
      <c r="K77" s="6"/>
      <c r="L77" s="12"/>
      <c r="M77" s="13"/>
      <c r="N77" s="14"/>
      <c r="O77" s="7"/>
      <c r="P77" s="6"/>
      <c r="Q77" s="63" t="str">
        <f t="shared" si="6"/>
        <v/>
      </c>
      <c r="R77" s="1" t="str">
        <f t="shared" si="7"/>
        <v/>
      </c>
      <c r="S77" s="1" t="str">
        <f t="shared" si="8"/>
        <v xml:space="preserve">    </v>
      </c>
      <c r="T77" s="1" t="str">
        <f t="shared" si="9"/>
        <v xml:space="preserve">    </v>
      </c>
      <c r="V77" s="2"/>
    </row>
    <row r="78" spans="1:27" ht="15" customHeight="1">
      <c r="A78" s="25" t="str">
        <f t="shared" si="5"/>
        <v/>
      </c>
      <c r="B78" s="5"/>
      <c r="C78" s="21"/>
      <c r="D78" s="21"/>
      <c r="E78" s="6"/>
      <c r="F78" s="7"/>
      <c r="G78" s="6"/>
      <c r="H78" s="6"/>
      <c r="I78" s="6"/>
      <c r="J78" s="6"/>
      <c r="K78" s="6"/>
      <c r="L78" s="12"/>
      <c r="M78" s="13"/>
      <c r="N78" s="14"/>
      <c r="O78" s="7"/>
      <c r="P78" s="6"/>
      <c r="Q78" s="63" t="str">
        <f t="shared" si="6"/>
        <v/>
      </c>
      <c r="R78" s="1" t="str">
        <f t="shared" si="7"/>
        <v/>
      </c>
      <c r="S78" s="1" t="str">
        <f t="shared" si="8"/>
        <v xml:space="preserve">    </v>
      </c>
      <c r="T78" s="1" t="str">
        <f t="shared" si="9"/>
        <v xml:space="preserve">    </v>
      </c>
    </row>
    <row r="79" spans="1:27" ht="15" customHeight="1">
      <c r="A79" s="25" t="str">
        <f t="shared" si="5"/>
        <v/>
      </c>
      <c r="B79" s="5"/>
      <c r="C79" s="21"/>
      <c r="D79" s="21"/>
      <c r="E79" s="6"/>
      <c r="F79" s="7"/>
      <c r="G79" s="6"/>
      <c r="H79" s="6"/>
      <c r="I79" s="6"/>
      <c r="J79" s="6"/>
      <c r="K79" s="6"/>
      <c r="L79" s="12"/>
      <c r="M79" s="13"/>
      <c r="N79" s="14"/>
      <c r="O79" s="7"/>
      <c r="P79" s="6"/>
      <c r="Q79" s="63" t="str">
        <f t="shared" si="6"/>
        <v/>
      </c>
      <c r="R79" s="1" t="str">
        <f t="shared" si="7"/>
        <v/>
      </c>
      <c r="S79" s="1" t="str">
        <f t="shared" si="8"/>
        <v xml:space="preserve">    </v>
      </c>
      <c r="T79" s="1" t="str">
        <f t="shared" si="9"/>
        <v xml:space="preserve">    </v>
      </c>
    </row>
    <row r="80" spans="1:27" ht="15" customHeight="1">
      <c r="A80" s="25" t="str">
        <f t="shared" si="5"/>
        <v/>
      </c>
      <c r="B80" s="5"/>
      <c r="C80" s="21"/>
      <c r="D80" s="21"/>
      <c r="E80" s="6"/>
      <c r="F80" s="7"/>
      <c r="G80" s="6"/>
      <c r="H80" s="6"/>
      <c r="I80" s="6"/>
      <c r="J80" s="6"/>
      <c r="K80" s="6"/>
      <c r="L80" s="12"/>
      <c r="M80" s="13"/>
      <c r="N80" s="14"/>
      <c r="O80" s="7"/>
      <c r="P80" s="6"/>
      <c r="Q80" s="63" t="str">
        <f t="shared" si="6"/>
        <v/>
      </c>
      <c r="R80" s="1" t="str">
        <f t="shared" si="7"/>
        <v/>
      </c>
      <c r="S80" s="1" t="str">
        <f t="shared" si="8"/>
        <v xml:space="preserve">    </v>
      </c>
      <c r="T80" s="1" t="str">
        <f t="shared" si="9"/>
        <v xml:space="preserve">    </v>
      </c>
    </row>
    <row r="81" spans="1:20" ht="15" customHeight="1">
      <c r="A81" s="25" t="str">
        <f t="shared" si="5"/>
        <v/>
      </c>
      <c r="B81" s="5"/>
      <c r="C81" s="21"/>
      <c r="D81" s="21"/>
      <c r="E81" s="6"/>
      <c r="F81" s="7"/>
      <c r="G81" s="6"/>
      <c r="H81" s="6"/>
      <c r="I81" s="6"/>
      <c r="J81" s="6"/>
      <c r="K81" s="6"/>
      <c r="L81" s="12"/>
      <c r="M81" s="13"/>
      <c r="N81" s="14"/>
      <c r="O81" s="7"/>
      <c r="P81" s="6"/>
      <c r="Q81" s="63" t="str">
        <f t="shared" si="6"/>
        <v/>
      </c>
      <c r="R81" s="1" t="str">
        <f t="shared" si="7"/>
        <v/>
      </c>
      <c r="S81" s="1" t="str">
        <f t="shared" si="8"/>
        <v xml:space="preserve">    </v>
      </c>
      <c r="T81" s="1" t="str">
        <f t="shared" si="9"/>
        <v xml:space="preserve">    </v>
      </c>
    </row>
    <row r="82" spans="1:20" ht="15" customHeight="1">
      <c r="A82" s="25" t="str">
        <f t="shared" si="5"/>
        <v/>
      </c>
      <c r="B82" s="5"/>
      <c r="C82" s="21"/>
      <c r="D82" s="21"/>
      <c r="E82" s="6"/>
      <c r="F82" s="7"/>
      <c r="G82" s="6"/>
      <c r="H82" s="6"/>
      <c r="I82" s="6"/>
      <c r="J82" s="6"/>
      <c r="K82" s="6"/>
      <c r="L82" s="12"/>
      <c r="M82" s="13"/>
      <c r="N82" s="14"/>
      <c r="O82" s="7"/>
      <c r="P82" s="6"/>
      <c r="Q82" s="63" t="str">
        <f t="shared" si="6"/>
        <v/>
      </c>
      <c r="R82" s="1" t="str">
        <f t="shared" si="7"/>
        <v/>
      </c>
      <c r="S82" s="1" t="str">
        <f t="shared" si="8"/>
        <v xml:space="preserve">    </v>
      </c>
      <c r="T82" s="1" t="str">
        <f t="shared" si="9"/>
        <v xml:space="preserve">    </v>
      </c>
    </row>
    <row r="83" spans="1:20" ht="15" customHeight="1">
      <c r="A83" s="25" t="str">
        <f t="shared" si="5"/>
        <v/>
      </c>
      <c r="B83" s="5"/>
      <c r="C83" s="21"/>
      <c r="D83" s="21"/>
      <c r="E83" s="6"/>
      <c r="F83" s="7"/>
      <c r="G83" s="6"/>
      <c r="H83" s="6"/>
      <c r="I83" s="6"/>
      <c r="J83" s="6"/>
      <c r="K83" s="6"/>
      <c r="L83" s="12"/>
      <c r="M83" s="13"/>
      <c r="N83" s="14"/>
      <c r="O83" s="7"/>
      <c r="P83" s="6"/>
      <c r="Q83" s="63" t="str">
        <f t="shared" si="6"/>
        <v/>
      </c>
      <c r="R83" s="1" t="str">
        <f t="shared" si="7"/>
        <v/>
      </c>
      <c r="S83" s="1" t="str">
        <f t="shared" si="8"/>
        <v xml:space="preserve">    </v>
      </c>
      <c r="T83" s="1" t="str">
        <f t="shared" si="9"/>
        <v xml:space="preserve">    </v>
      </c>
    </row>
    <row r="84" spans="1:20" ht="15" customHeight="1">
      <c r="A84" s="25" t="str">
        <f t="shared" si="5"/>
        <v/>
      </c>
      <c r="B84" s="5"/>
      <c r="C84" s="21"/>
      <c r="D84" s="21"/>
      <c r="E84" s="6"/>
      <c r="F84" s="7"/>
      <c r="G84" s="6"/>
      <c r="H84" s="6"/>
      <c r="I84" s="6"/>
      <c r="J84" s="6"/>
      <c r="K84" s="6"/>
      <c r="L84" s="12"/>
      <c r="M84" s="13"/>
      <c r="N84" s="14"/>
      <c r="O84" s="7"/>
      <c r="P84" s="6"/>
      <c r="Q84" s="63" t="str">
        <f t="shared" si="6"/>
        <v/>
      </c>
      <c r="R84" s="1" t="str">
        <f t="shared" si="7"/>
        <v/>
      </c>
      <c r="S84" s="1" t="str">
        <f t="shared" si="8"/>
        <v xml:space="preserve">    </v>
      </c>
      <c r="T84" s="1" t="str">
        <f t="shared" si="9"/>
        <v xml:space="preserve">    </v>
      </c>
    </row>
    <row r="85" spans="1:20" ht="15" customHeight="1">
      <c r="A85" s="25" t="str">
        <f t="shared" si="5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6"/>
      <c r="Q85" s="63" t="str">
        <f t="shared" si="6"/>
        <v/>
      </c>
      <c r="R85" s="1" t="str">
        <f t="shared" si="7"/>
        <v/>
      </c>
      <c r="S85" s="1" t="str">
        <f t="shared" si="8"/>
        <v xml:space="preserve">    </v>
      </c>
      <c r="T85" s="1" t="str">
        <f t="shared" si="9"/>
        <v xml:space="preserve">    </v>
      </c>
    </row>
    <row r="86" spans="1:20" ht="15" customHeight="1">
      <c r="A86" s="25" t="str">
        <f t="shared" si="5"/>
        <v/>
      </c>
      <c r="B86" s="5"/>
      <c r="C86" s="21"/>
      <c r="D86" s="21"/>
      <c r="E86" s="6"/>
      <c r="F86" s="7"/>
      <c r="G86" s="6"/>
      <c r="H86" s="6"/>
      <c r="I86" s="6"/>
      <c r="J86" s="6"/>
      <c r="K86" s="6"/>
      <c r="L86" s="12"/>
      <c r="M86" s="13"/>
      <c r="N86" s="14"/>
      <c r="O86" s="7"/>
      <c r="P86" s="11"/>
      <c r="Q86" s="63" t="str">
        <f t="shared" si="6"/>
        <v/>
      </c>
      <c r="R86" s="1" t="str">
        <f t="shared" si="7"/>
        <v/>
      </c>
      <c r="S86" s="1" t="str">
        <f t="shared" si="8"/>
        <v xml:space="preserve">    </v>
      </c>
      <c r="T86" s="1" t="str">
        <f t="shared" si="9"/>
        <v xml:space="preserve">    </v>
      </c>
    </row>
    <row r="87" spans="1:20" ht="15" customHeight="1">
      <c r="A87" s="25" t="str">
        <f t="shared" si="5"/>
        <v/>
      </c>
      <c r="B87" s="82"/>
      <c r="C87" s="81"/>
      <c r="D87" s="81"/>
      <c r="E87" s="76"/>
      <c r="F87" s="77"/>
      <c r="G87" s="76"/>
      <c r="H87" s="76"/>
      <c r="I87" s="76"/>
      <c r="J87" s="76"/>
      <c r="K87" s="76"/>
      <c r="L87" s="80"/>
      <c r="M87" s="79"/>
      <c r="N87" s="78"/>
      <c r="O87" s="77"/>
      <c r="P87" s="11"/>
      <c r="Q87" s="63" t="str">
        <f t="shared" si="6"/>
        <v/>
      </c>
      <c r="R87" s="1" t="str">
        <f t="shared" si="7"/>
        <v/>
      </c>
      <c r="S87" s="1" t="str">
        <f t="shared" si="8"/>
        <v xml:space="preserve">    </v>
      </c>
      <c r="T87" s="1" t="str">
        <f t="shared" si="9"/>
        <v xml:space="preserve">    </v>
      </c>
    </row>
    <row r="88" spans="1:20" ht="15" customHeight="1">
      <c r="A88" s="25" t="str">
        <f t="shared" si="5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6"/>
        <v/>
      </c>
      <c r="R88" s="1" t="str">
        <f t="shared" si="7"/>
        <v/>
      </c>
      <c r="S88" s="1" t="str">
        <f t="shared" si="8"/>
        <v xml:space="preserve">    </v>
      </c>
      <c r="T88" s="1" t="str">
        <f t="shared" si="9"/>
        <v xml:space="preserve">    </v>
      </c>
    </row>
    <row r="89" spans="1:20" ht="15" customHeight="1">
      <c r="A89" s="25" t="str">
        <f t="shared" si="5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6"/>
        <v/>
      </c>
      <c r="R89" s="1" t="str">
        <f t="shared" si="7"/>
        <v/>
      </c>
      <c r="S89" s="1" t="str">
        <f t="shared" si="8"/>
        <v xml:space="preserve">    </v>
      </c>
      <c r="T89" s="1" t="str">
        <f t="shared" si="9"/>
        <v xml:space="preserve">    </v>
      </c>
    </row>
    <row r="90" spans="1:20" ht="15" customHeight="1">
      <c r="A90" s="25" t="str">
        <f t="shared" si="5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6"/>
        <v/>
      </c>
      <c r="R90" s="1" t="str">
        <f t="shared" si="7"/>
        <v/>
      </c>
      <c r="S90" s="1" t="str">
        <f t="shared" si="8"/>
        <v xml:space="preserve">    </v>
      </c>
      <c r="T90" s="1" t="str">
        <f t="shared" si="9"/>
        <v xml:space="preserve">    </v>
      </c>
    </row>
    <row r="91" spans="1:20" ht="15" customHeight="1">
      <c r="A91" s="25" t="str">
        <f t="shared" si="5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6"/>
        <v/>
      </c>
      <c r="R91" s="1" t="str">
        <f t="shared" si="7"/>
        <v/>
      </c>
      <c r="S91" s="1" t="str">
        <f t="shared" si="8"/>
        <v xml:space="preserve">    </v>
      </c>
      <c r="T91" s="1" t="str">
        <f t="shared" si="9"/>
        <v xml:space="preserve">    </v>
      </c>
    </row>
    <row r="92" spans="1:20" ht="15" customHeight="1">
      <c r="A92" s="25" t="str">
        <f t="shared" si="5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6"/>
        <v/>
      </c>
      <c r="R92" s="1" t="str">
        <f t="shared" si="7"/>
        <v/>
      </c>
      <c r="S92" s="1" t="str">
        <f t="shared" si="8"/>
        <v xml:space="preserve">    </v>
      </c>
      <c r="T92" s="1" t="str">
        <f t="shared" si="9"/>
        <v xml:space="preserve">    </v>
      </c>
    </row>
    <row r="93" spans="1:20" ht="15" customHeight="1">
      <c r="A93" s="25" t="str">
        <f t="shared" si="5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6"/>
        <v/>
      </c>
      <c r="R93" s="1" t="str">
        <f t="shared" si="7"/>
        <v/>
      </c>
      <c r="S93" s="1" t="str">
        <f t="shared" si="8"/>
        <v xml:space="preserve">    </v>
      </c>
      <c r="T93" s="1" t="str">
        <f t="shared" si="9"/>
        <v xml:space="preserve">    </v>
      </c>
    </row>
    <row r="94" spans="1:20" ht="15" customHeight="1">
      <c r="A94" s="25" t="str">
        <f t="shared" si="5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6"/>
        <v/>
      </c>
      <c r="R94" s="1" t="str">
        <f t="shared" si="7"/>
        <v/>
      </c>
      <c r="S94" s="1" t="str">
        <f t="shared" si="8"/>
        <v xml:space="preserve">    </v>
      </c>
      <c r="T94" s="1" t="str">
        <f t="shared" si="9"/>
        <v xml:space="preserve">    </v>
      </c>
    </row>
    <row r="95" spans="1:20" ht="15" customHeight="1">
      <c r="A95" s="25" t="str">
        <f t="shared" si="5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6"/>
        <v/>
      </c>
      <c r="R95" s="1" t="str">
        <f t="shared" si="7"/>
        <v/>
      </c>
      <c r="S95" s="1" t="str">
        <f t="shared" si="8"/>
        <v xml:space="preserve">    </v>
      </c>
      <c r="T95" s="1" t="str">
        <f t="shared" si="9"/>
        <v xml:space="preserve">    </v>
      </c>
    </row>
    <row r="96" spans="1:20" ht="15" customHeight="1">
      <c r="A96" s="25" t="str">
        <f t="shared" si="5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6"/>
        <v/>
      </c>
      <c r="R96" s="1" t="str">
        <f t="shared" si="7"/>
        <v/>
      </c>
      <c r="S96" s="1" t="str">
        <f t="shared" si="8"/>
        <v xml:space="preserve">    </v>
      </c>
      <c r="T96" s="1" t="str">
        <f t="shared" si="9"/>
        <v xml:space="preserve">    </v>
      </c>
    </row>
    <row r="97" spans="1:20" ht="15" customHeight="1">
      <c r="A97" s="25" t="str">
        <f t="shared" si="5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6"/>
        <v/>
      </c>
      <c r="R97" s="1" t="str">
        <f t="shared" si="7"/>
        <v/>
      </c>
      <c r="S97" s="1" t="str">
        <f t="shared" si="8"/>
        <v xml:space="preserve">    </v>
      </c>
      <c r="T97" s="1" t="str">
        <f t="shared" si="9"/>
        <v xml:space="preserve">    </v>
      </c>
    </row>
    <row r="98" spans="1:20" ht="15" customHeight="1">
      <c r="A98" s="25" t="str">
        <f t="shared" si="5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6"/>
        <v/>
      </c>
      <c r="R98" s="1" t="str">
        <f t="shared" si="7"/>
        <v/>
      </c>
      <c r="S98" s="1" t="str">
        <f t="shared" si="8"/>
        <v xml:space="preserve">    </v>
      </c>
      <c r="T98" s="1" t="str">
        <f t="shared" si="9"/>
        <v xml:space="preserve">    </v>
      </c>
    </row>
    <row r="99" spans="1:20" ht="15" customHeight="1">
      <c r="A99" s="25" t="str">
        <f t="shared" si="5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6"/>
        <v/>
      </c>
      <c r="R99" s="1" t="str">
        <f t="shared" si="7"/>
        <v/>
      </c>
      <c r="S99" s="1" t="str">
        <f t="shared" si="8"/>
        <v xml:space="preserve">    </v>
      </c>
      <c r="T99" s="1" t="str">
        <f t="shared" si="9"/>
        <v xml:space="preserve">    </v>
      </c>
    </row>
    <row r="100" spans="1:20" ht="15" customHeight="1">
      <c r="A100" s="25" t="str">
        <f t="shared" si="5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6"/>
        <v/>
      </c>
      <c r="R100" s="1" t="str">
        <f t="shared" si="7"/>
        <v/>
      </c>
      <c r="S100" s="1" t="str">
        <f t="shared" si="8"/>
        <v xml:space="preserve">    </v>
      </c>
      <c r="T100" s="1" t="str">
        <f t="shared" si="9"/>
        <v xml:space="preserve">    </v>
      </c>
    </row>
    <row r="101" spans="1:20" ht="15" customHeight="1">
      <c r="A101" s="25" t="str">
        <f t="shared" si="5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6"/>
        <v/>
      </c>
      <c r="R101" s="1" t="str">
        <f t="shared" si="7"/>
        <v/>
      </c>
      <c r="S101" s="1" t="str">
        <f t="shared" si="8"/>
        <v xml:space="preserve">    </v>
      </c>
      <c r="T101" s="1" t="str">
        <f t="shared" si="9"/>
        <v xml:space="preserve">    </v>
      </c>
    </row>
    <row r="102" spans="1:20" ht="15" customHeight="1">
      <c r="A102" s="25" t="str">
        <f t="shared" si="5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6"/>
        <v/>
      </c>
      <c r="R102" s="1" t="str">
        <f t="shared" si="7"/>
        <v/>
      </c>
      <c r="S102" s="1" t="str">
        <f t="shared" si="8"/>
        <v xml:space="preserve">    </v>
      </c>
      <c r="T102" s="1" t="str">
        <f t="shared" si="9"/>
        <v xml:space="preserve">    </v>
      </c>
    </row>
    <row r="103" spans="1:20" ht="15" customHeight="1">
      <c r="A103" s="25" t="str">
        <f t="shared" si="5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6"/>
        <v/>
      </c>
      <c r="R103" s="1" t="str">
        <f t="shared" si="7"/>
        <v/>
      </c>
      <c r="S103" s="1" t="str">
        <f t="shared" si="8"/>
        <v xml:space="preserve">    </v>
      </c>
      <c r="T103" s="1" t="str">
        <f t="shared" si="9"/>
        <v xml:space="preserve">    </v>
      </c>
    </row>
    <row r="104" spans="1:20" ht="15" customHeight="1">
      <c r="A104" s="25" t="str">
        <f t="shared" si="5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6"/>
        <v/>
      </c>
      <c r="R104" s="1" t="str">
        <f t="shared" si="7"/>
        <v/>
      </c>
      <c r="S104" s="1" t="str">
        <f t="shared" si="8"/>
        <v xml:space="preserve">    </v>
      </c>
      <c r="T104" s="1" t="str">
        <f t="shared" si="9"/>
        <v xml:space="preserve">    </v>
      </c>
    </row>
    <row r="105" spans="1:20" ht="15" customHeight="1">
      <c r="A105" s="25" t="str">
        <f t="shared" si="5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6"/>
        <v/>
      </c>
      <c r="R105" s="1" t="str">
        <f t="shared" si="7"/>
        <v/>
      </c>
      <c r="S105" s="1" t="str">
        <f t="shared" si="8"/>
        <v xml:space="preserve">    </v>
      </c>
      <c r="T105" s="1" t="str">
        <f t="shared" si="9"/>
        <v xml:space="preserve">    </v>
      </c>
    </row>
    <row r="106" spans="1:20" ht="15" customHeight="1">
      <c r="A106" s="25" t="str">
        <f t="shared" si="5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6"/>
        <v/>
      </c>
      <c r="R106" s="1" t="str">
        <f t="shared" si="7"/>
        <v/>
      </c>
      <c r="S106" s="1" t="str">
        <f t="shared" si="8"/>
        <v xml:space="preserve">    </v>
      </c>
      <c r="T106" s="1" t="str">
        <f t="shared" si="9"/>
        <v xml:space="preserve">    </v>
      </c>
    </row>
    <row r="107" spans="1:20" ht="15" customHeight="1">
      <c r="A107" s="25" t="str">
        <f t="shared" si="5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6"/>
        <v/>
      </c>
      <c r="R107" s="1" t="str">
        <f t="shared" si="7"/>
        <v/>
      </c>
      <c r="S107" s="1" t="str">
        <f t="shared" si="8"/>
        <v xml:space="preserve">    </v>
      </c>
      <c r="T107" s="1" t="str">
        <f t="shared" si="9"/>
        <v xml:space="preserve">    </v>
      </c>
    </row>
    <row r="108" spans="1:20" ht="15" customHeight="1">
      <c r="A108" s="25" t="str">
        <f t="shared" si="5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6"/>
        <v/>
      </c>
      <c r="R108" s="1" t="str">
        <f t="shared" si="7"/>
        <v/>
      </c>
      <c r="S108" s="1" t="str">
        <f t="shared" si="8"/>
        <v xml:space="preserve">    </v>
      </c>
      <c r="T108" s="1" t="str">
        <f t="shared" si="9"/>
        <v xml:space="preserve">    </v>
      </c>
    </row>
    <row r="109" spans="1:20" ht="15" customHeight="1">
      <c r="A109" s="25" t="str">
        <f t="shared" si="5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6"/>
        <v/>
      </c>
      <c r="R109" s="1" t="str">
        <f t="shared" si="7"/>
        <v/>
      </c>
      <c r="S109" s="1" t="str">
        <f t="shared" si="8"/>
        <v xml:space="preserve">    </v>
      </c>
      <c r="T109" s="1" t="str">
        <f t="shared" si="9"/>
        <v xml:space="preserve">    </v>
      </c>
    </row>
    <row r="110" spans="1:20" ht="15" customHeight="1">
      <c r="A110" s="25" t="str">
        <f t="shared" si="5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6"/>
        <v/>
      </c>
      <c r="R110" s="1" t="str">
        <f t="shared" si="7"/>
        <v/>
      </c>
      <c r="S110" s="1" t="str">
        <f t="shared" si="8"/>
        <v xml:space="preserve">    </v>
      </c>
      <c r="T110" s="1" t="str">
        <f t="shared" si="9"/>
        <v xml:space="preserve">    </v>
      </c>
    </row>
    <row r="111" spans="1:20" ht="15" customHeight="1">
      <c r="A111" s="25" t="str">
        <f t="shared" si="5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6"/>
        <v/>
      </c>
      <c r="R111" s="1" t="str">
        <f t="shared" si="7"/>
        <v/>
      </c>
      <c r="S111" s="1" t="str">
        <f t="shared" si="8"/>
        <v xml:space="preserve">    </v>
      </c>
      <c r="T111" s="1" t="str">
        <f t="shared" si="9"/>
        <v xml:space="preserve">    </v>
      </c>
    </row>
    <row r="112" spans="1:20" ht="15" customHeight="1">
      <c r="A112" s="25" t="str">
        <f t="shared" si="5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6"/>
        <v/>
      </c>
      <c r="R112" s="1" t="str">
        <f t="shared" si="7"/>
        <v/>
      </c>
      <c r="S112" s="1" t="str">
        <f t="shared" si="8"/>
        <v xml:space="preserve">    </v>
      </c>
      <c r="T112" s="1" t="str">
        <f t="shared" si="9"/>
        <v xml:space="preserve">    </v>
      </c>
    </row>
    <row r="113" spans="1:20" ht="15" customHeight="1">
      <c r="A113" s="25" t="str">
        <f t="shared" si="5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6"/>
        <v/>
      </c>
      <c r="R113" s="1" t="str">
        <f t="shared" si="7"/>
        <v/>
      </c>
      <c r="S113" s="1" t="str">
        <f t="shared" si="8"/>
        <v xml:space="preserve">    </v>
      </c>
      <c r="T113" s="1" t="str">
        <f t="shared" si="9"/>
        <v xml:space="preserve">    </v>
      </c>
    </row>
    <row r="114" spans="1:20" ht="15" customHeight="1">
      <c r="A114" s="25" t="str">
        <f t="shared" si="5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6"/>
        <v/>
      </c>
      <c r="R114" s="1" t="str">
        <f t="shared" si="7"/>
        <v/>
      </c>
      <c r="S114" s="1" t="str">
        <f t="shared" si="8"/>
        <v xml:space="preserve">    </v>
      </c>
      <c r="T114" s="1" t="str">
        <f t="shared" si="9"/>
        <v xml:space="preserve">    </v>
      </c>
    </row>
    <row r="115" spans="1:20" ht="15" customHeight="1">
      <c r="A115" s="25" t="str">
        <f t="shared" si="5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6"/>
        <v/>
      </c>
      <c r="R115" s="1" t="str">
        <f t="shared" si="7"/>
        <v/>
      </c>
      <c r="S115" s="1" t="str">
        <f t="shared" si="8"/>
        <v xml:space="preserve">    </v>
      </c>
      <c r="T115" s="1" t="str">
        <f t="shared" si="9"/>
        <v xml:space="preserve">    </v>
      </c>
    </row>
    <row r="116" spans="1:20" ht="15" customHeight="1">
      <c r="A116" s="25" t="str">
        <f t="shared" si="5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6"/>
        <v/>
      </c>
      <c r="R116" s="1" t="str">
        <f t="shared" si="7"/>
        <v/>
      </c>
      <c r="S116" s="1" t="str">
        <f t="shared" si="8"/>
        <v xml:space="preserve">    </v>
      </c>
      <c r="T116" s="1" t="str">
        <f t="shared" si="9"/>
        <v xml:space="preserve">    </v>
      </c>
    </row>
    <row r="117" spans="1:20" ht="15" customHeight="1">
      <c r="A117" s="25" t="str">
        <f t="shared" si="5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6"/>
        <v/>
      </c>
      <c r="R117" s="1" t="str">
        <f t="shared" si="7"/>
        <v/>
      </c>
      <c r="S117" s="1" t="str">
        <f t="shared" si="8"/>
        <v xml:space="preserve">    </v>
      </c>
      <c r="T117" s="1" t="str">
        <f t="shared" si="9"/>
        <v xml:space="preserve">    </v>
      </c>
    </row>
    <row r="118" spans="1:20" ht="15" customHeight="1">
      <c r="A118" s="25" t="str">
        <f t="shared" si="5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6"/>
        <v/>
      </c>
      <c r="R118" s="1" t="str">
        <f t="shared" si="7"/>
        <v/>
      </c>
      <c r="S118" s="1" t="str">
        <f t="shared" si="8"/>
        <v xml:space="preserve">    </v>
      </c>
      <c r="T118" s="1" t="str">
        <f t="shared" si="9"/>
        <v xml:space="preserve">    </v>
      </c>
    </row>
    <row r="119" spans="1:20" ht="15" customHeight="1">
      <c r="A119" s="25" t="str">
        <f t="shared" si="5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6"/>
        <v/>
      </c>
      <c r="R119" s="1" t="str">
        <f t="shared" si="7"/>
        <v/>
      </c>
      <c r="S119" s="1" t="str">
        <f t="shared" si="8"/>
        <v xml:space="preserve">    </v>
      </c>
      <c r="T119" s="1" t="str">
        <f t="shared" si="9"/>
        <v xml:space="preserve">    </v>
      </c>
    </row>
    <row r="120" spans="1:20" ht="15" customHeight="1">
      <c r="A120" s="25" t="str">
        <f t="shared" si="5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6"/>
        <v/>
      </c>
      <c r="R120" s="1" t="str">
        <f t="shared" si="7"/>
        <v/>
      </c>
      <c r="S120" s="1" t="str">
        <f t="shared" si="8"/>
        <v xml:space="preserve">    </v>
      </c>
      <c r="T120" s="1" t="str">
        <f t="shared" si="9"/>
        <v xml:space="preserve">    </v>
      </c>
    </row>
    <row r="121" spans="1:20" ht="15" customHeight="1">
      <c r="A121" s="25" t="str">
        <f t="shared" si="5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6"/>
        <v/>
      </c>
      <c r="R121" s="1" t="str">
        <f t="shared" si="7"/>
        <v/>
      </c>
      <c r="S121" s="1" t="str">
        <f t="shared" si="8"/>
        <v xml:space="preserve">    </v>
      </c>
      <c r="T121" s="1" t="str">
        <f t="shared" si="9"/>
        <v xml:space="preserve">    </v>
      </c>
    </row>
    <row r="122" spans="1:20" ht="15" customHeight="1">
      <c r="A122" s="25" t="str">
        <f t="shared" si="5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6"/>
        <v/>
      </c>
      <c r="R122" s="1" t="str">
        <f t="shared" si="7"/>
        <v/>
      </c>
      <c r="S122" s="1" t="str">
        <f t="shared" si="8"/>
        <v xml:space="preserve">    </v>
      </c>
      <c r="T122" s="1" t="str">
        <f t="shared" si="9"/>
        <v xml:space="preserve">    </v>
      </c>
    </row>
    <row r="123" spans="1:20" ht="15" customHeight="1">
      <c r="A123" s="25" t="str">
        <f t="shared" si="5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6"/>
        <v/>
      </c>
      <c r="R123" s="1" t="str">
        <f t="shared" si="7"/>
        <v/>
      </c>
      <c r="S123" s="1" t="str">
        <f t="shared" si="8"/>
        <v xml:space="preserve">    </v>
      </c>
      <c r="T123" s="1" t="str">
        <f t="shared" si="9"/>
        <v xml:space="preserve">    </v>
      </c>
    </row>
    <row r="124" spans="1:20" ht="15" customHeight="1">
      <c r="A124" s="25" t="str">
        <f t="shared" si="5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6"/>
        <v/>
      </c>
      <c r="R124" s="1" t="str">
        <f t="shared" si="7"/>
        <v/>
      </c>
      <c r="S124" s="1" t="str">
        <f t="shared" si="8"/>
        <v xml:space="preserve">    </v>
      </c>
      <c r="T124" s="1" t="str">
        <f t="shared" si="9"/>
        <v xml:space="preserve">    </v>
      </c>
    </row>
    <row r="125" spans="1:20" ht="15" customHeight="1">
      <c r="A125" s="25" t="str">
        <f t="shared" si="5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6"/>
        <v/>
      </c>
      <c r="R125" s="1" t="str">
        <f t="shared" si="7"/>
        <v/>
      </c>
      <c r="S125" s="1" t="str">
        <f t="shared" si="8"/>
        <v xml:space="preserve">    </v>
      </c>
      <c r="T125" s="1" t="str">
        <f t="shared" si="9"/>
        <v xml:space="preserve">    </v>
      </c>
    </row>
    <row r="126" spans="1:20" ht="15" customHeight="1">
      <c r="A126" s="25" t="str">
        <f t="shared" si="5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6"/>
        <v/>
      </c>
      <c r="R126" s="1" t="str">
        <f t="shared" si="7"/>
        <v/>
      </c>
      <c r="S126" s="1" t="str">
        <f t="shared" si="8"/>
        <v xml:space="preserve">    </v>
      </c>
      <c r="T126" s="1" t="str">
        <f t="shared" si="9"/>
        <v xml:space="preserve">    </v>
      </c>
    </row>
    <row r="127" spans="1:20" ht="15" customHeight="1">
      <c r="A127" s="25" t="str">
        <f t="shared" si="5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6"/>
        <v/>
      </c>
      <c r="R127" s="1" t="str">
        <f t="shared" si="7"/>
        <v/>
      </c>
      <c r="S127" s="1" t="str">
        <f t="shared" si="8"/>
        <v xml:space="preserve">    </v>
      </c>
      <c r="T127" s="1" t="str">
        <f t="shared" si="9"/>
        <v xml:space="preserve">    </v>
      </c>
    </row>
    <row r="128" spans="1:20" ht="15" customHeight="1">
      <c r="A128" s="25" t="str">
        <f t="shared" si="5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6"/>
        <v/>
      </c>
      <c r="R128" s="1" t="str">
        <f t="shared" si="7"/>
        <v/>
      </c>
      <c r="S128" s="1" t="str">
        <f t="shared" si="8"/>
        <v xml:space="preserve">    </v>
      </c>
      <c r="T128" s="1" t="str">
        <f t="shared" si="9"/>
        <v xml:space="preserve">    </v>
      </c>
    </row>
    <row r="129" spans="1:20" ht="15" customHeight="1">
      <c r="A129" s="25" t="str">
        <f t="shared" si="5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6"/>
        <v/>
      </c>
      <c r="R129" s="1" t="str">
        <f t="shared" si="7"/>
        <v/>
      </c>
      <c r="S129" s="1" t="str">
        <f t="shared" si="8"/>
        <v xml:space="preserve">    </v>
      </c>
      <c r="T129" s="1" t="str">
        <f t="shared" si="9"/>
        <v xml:space="preserve">    </v>
      </c>
    </row>
    <row r="130" spans="1:20" ht="15" customHeight="1">
      <c r="A130" s="25" t="str">
        <f t="shared" si="5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6"/>
        <v/>
      </c>
      <c r="R130" s="1" t="str">
        <f t="shared" si="7"/>
        <v/>
      </c>
      <c r="S130" s="1" t="str">
        <f t="shared" si="8"/>
        <v xml:space="preserve">    </v>
      </c>
      <c r="T130" s="1" t="str">
        <f t="shared" si="9"/>
        <v xml:space="preserve">    </v>
      </c>
    </row>
    <row r="131" spans="1:20" ht="15" customHeight="1">
      <c r="A131" s="25" t="str">
        <f t="shared" si="5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6"/>
        <v/>
      </c>
      <c r="R131" s="1" t="str">
        <f t="shared" si="7"/>
        <v/>
      </c>
      <c r="S131" s="1" t="str">
        <f t="shared" si="8"/>
        <v xml:space="preserve">    </v>
      </c>
      <c r="T131" s="1" t="str">
        <f t="shared" si="9"/>
        <v xml:space="preserve">    </v>
      </c>
    </row>
    <row r="132" spans="1:20" ht="15" customHeight="1">
      <c r="A132" s="25" t="str">
        <f t="shared" si="5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6"/>
        <v/>
      </c>
      <c r="R132" s="1" t="str">
        <f t="shared" si="7"/>
        <v/>
      </c>
      <c r="S132" s="1" t="str">
        <f t="shared" si="8"/>
        <v xml:space="preserve">    </v>
      </c>
      <c r="T132" s="1" t="str">
        <f t="shared" si="9"/>
        <v xml:space="preserve">    </v>
      </c>
    </row>
    <row r="133" spans="1:20" ht="15" customHeight="1">
      <c r="A133" s="25" t="str">
        <f t="shared" si="5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6"/>
        <v/>
      </c>
      <c r="R133" s="1" t="str">
        <f t="shared" si="7"/>
        <v/>
      </c>
      <c r="S133" s="1" t="str">
        <f t="shared" si="8"/>
        <v xml:space="preserve">    </v>
      </c>
      <c r="T133" s="1" t="str">
        <f t="shared" si="9"/>
        <v xml:space="preserve">    </v>
      </c>
    </row>
    <row r="134" spans="1:20" ht="15" customHeight="1">
      <c r="A134" s="25" t="str">
        <f t="shared" si="5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6"/>
        <v/>
      </c>
      <c r="R134" s="1" t="str">
        <f t="shared" si="7"/>
        <v/>
      </c>
      <c r="S134" s="1" t="str">
        <f t="shared" si="8"/>
        <v xml:space="preserve">    </v>
      </c>
      <c r="T134" s="1" t="str">
        <f t="shared" si="9"/>
        <v xml:space="preserve">    </v>
      </c>
    </row>
    <row r="135" spans="1:20" ht="15" customHeight="1">
      <c r="A135" s="25" t="str">
        <f t="shared" ref="A135:A198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ref="R135:R198" si="12">A135</f>
        <v/>
      </c>
      <c r="S135" s="1" t="str">
        <f t="shared" ref="S135:S198" si="13">""&amp;L135&amp;"  "&amp;M135&amp;"  "&amp;N135&amp;""</f>
        <v xml:space="preserve">    </v>
      </c>
      <c r="T135" s="1" t="str">
        <f t="shared" ref="T135:T198" si="14">S135</f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12"/>
        <v/>
      </c>
      <c r="S136" s="1" t="str">
        <f t="shared" si="13"/>
        <v xml:space="preserve">    </v>
      </c>
      <c r="T136" s="1" t="str">
        <f t="shared" si="14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12"/>
        <v/>
      </c>
      <c r="S137" s="1" t="str">
        <f t="shared" si="13"/>
        <v xml:space="preserve">    </v>
      </c>
      <c r="T137" s="1" t="str">
        <f t="shared" si="14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12"/>
        <v/>
      </c>
      <c r="S138" s="1" t="str">
        <f t="shared" si="13"/>
        <v xml:space="preserve">    </v>
      </c>
      <c r="T138" s="1" t="str">
        <f t="shared" si="14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12"/>
        <v/>
      </c>
      <c r="S139" s="1" t="str">
        <f t="shared" si="13"/>
        <v xml:space="preserve">    </v>
      </c>
      <c r="T139" s="1" t="str">
        <f t="shared" si="14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12"/>
        <v/>
      </c>
      <c r="S140" s="1" t="str">
        <f t="shared" si="13"/>
        <v xml:space="preserve">    </v>
      </c>
      <c r="T140" s="1" t="str">
        <f t="shared" si="14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12"/>
        <v/>
      </c>
      <c r="S141" s="1" t="str">
        <f t="shared" si="13"/>
        <v xml:space="preserve">    </v>
      </c>
      <c r="T141" s="1" t="str">
        <f t="shared" si="14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12"/>
        <v/>
      </c>
      <c r="S142" s="1" t="str">
        <f t="shared" si="13"/>
        <v xml:space="preserve">    </v>
      </c>
      <c r="T142" s="1" t="str">
        <f t="shared" si="14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12"/>
        <v/>
      </c>
      <c r="S143" s="1" t="str">
        <f t="shared" si="13"/>
        <v xml:space="preserve">    </v>
      </c>
      <c r="T143" s="1" t="str">
        <f t="shared" si="14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12"/>
        <v/>
      </c>
      <c r="S144" s="1" t="str">
        <f t="shared" si="13"/>
        <v xml:space="preserve">    </v>
      </c>
      <c r="T144" s="1" t="str">
        <f t="shared" si="14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12"/>
        <v/>
      </c>
      <c r="S145" s="1" t="str">
        <f t="shared" si="13"/>
        <v xml:space="preserve">    </v>
      </c>
      <c r="T145" s="1" t="str">
        <f t="shared" si="14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12"/>
        <v/>
      </c>
      <c r="S146" s="1" t="str">
        <f t="shared" si="13"/>
        <v xml:space="preserve">    </v>
      </c>
      <c r="T146" s="1" t="str">
        <f t="shared" si="14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12"/>
        <v/>
      </c>
      <c r="S147" s="1" t="str">
        <f t="shared" si="13"/>
        <v xml:space="preserve">    </v>
      </c>
      <c r="T147" s="1" t="str">
        <f t="shared" si="14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12"/>
        <v/>
      </c>
      <c r="S148" s="1" t="str">
        <f t="shared" si="13"/>
        <v xml:space="preserve">    </v>
      </c>
      <c r="T148" s="1" t="str">
        <f t="shared" si="14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12"/>
        <v/>
      </c>
      <c r="S149" s="1" t="str">
        <f t="shared" si="13"/>
        <v xml:space="preserve">    </v>
      </c>
      <c r="T149" s="1" t="str">
        <f t="shared" si="14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12"/>
        <v/>
      </c>
      <c r="S150" s="1" t="str">
        <f t="shared" si="13"/>
        <v xml:space="preserve">    </v>
      </c>
      <c r="T150" s="1" t="str">
        <f t="shared" si="14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12"/>
        <v/>
      </c>
      <c r="S151" s="1" t="str">
        <f t="shared" si="13"/>
        <v xml:space="preserve">    </v>
      </c>
      <c r="T151" s="1" t="str">
        <f t="shared" si="14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12"/>
        <v/>
      </c>
      <c r="S152" s="1" t="str">
        <f t="shared" si="13"/>
        <v xml:space="preserve">    </v>
      </c>
      <c r="T152" s="1" t="str">
        <f t="shared" si="14"/>
        <v xml:space="preserve">    </v>
      </c>
    </row>
    <row r="153" spans="1:20" ht="15" customHeight="1">
      <c r="A153" s="25" t="str">
        <f t="shared" si="10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1"/>
        <v/>
      </c>
      <c r="R153" s="1" t="str">
        <f t="shared" si="12"/>
        <v/>
      </c>
      <c r="S153" s="1" t="str">
        <f t="shared" si="13"/>
        <v xml:space="preserve">    </v>
      </c>
      <c r="T153" s="1" t="str">
        <f t="shared" si="14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2"/>
        <v/>
      </c>
      <c r="S154" s="1" t="str">
        <f t="shared" si="13"/>
        <v xml:space="preserve">    </v>
      </c>
      <c r="T154" s="1" t="str">
        <f t="shared" si="14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2"/>
        <v/>
      </c>
      <c r="S155" s="1" t="str">
        <f t="shared" si="13"/>
        <v xml:space="preserve">    </v>
      </c>
      <c r="T155" s="1" t="str">
        <f t="shared" si="14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2"/>
        <v/>
      </c>
      <c r="S156" s="1" t="str">
        <f t="shared" si="13"/>
        <v xml:space="preserve">    </v>
      </c>
      <c r="T156" s="1" t="str">
        <f t="shared" si="14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12"/>
        <v/>
      </c>
      <c r="S157" s="1" t="str">
        <f t="shared" si="13"/>
        <v xml:space="preserve">    </v>
      </c>
      <c r="T157" s="1" t="str">
        <f t="shared" si="14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2"/>
        <v/>
      </c>
      <c r="S158" s="1" t="str">
        <f t="shared" si="13"/>
        <v xml:space="preserve">    </v>
      </c>
      <c r="T158" s="1" t="str">
        <f t="shared" si="14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2"/>
        <v/>
      </c>
      <c r="S159" s="1" t="str">
        <f t="shared" si="13"/>
        <v xml:space="preserve">    </v>
      </c>
      <c r="T159" s="1" t="str">
        <f t="shared" si="14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2"/>
        <v/>
      </c>
      <c r="S160" s="1" t="str">
        <f t="shared" si="13"/>
        <v xml:space="preserve">    </v>
      </c>
      <c r="T160" s="1" t="str">
        <f t="shared" si="14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2"/>
        <v/>
      </c>
      <c r="S161" s="1" t="str">
        <f t="shared" si="13"/>
        <v xml:space="preserve">    </v>
      </c>
      <c r="T161" s="1" t="str">
        <f t="shared" si="14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2"/>
        <v/>
      </c>
      <c r="S162" s="1" t="str">
        <f t="shared" si="13"/>
        <v xml:space="preserve">    </v>
      </c>
      <c r="T162" s="1" t="str">
        <f t="shared" si="14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2"/>
        <v/>
      </c>
      <c r="S163" s="1" t="str">
        <f t="shared" si="13"/>
        <v xml:space="preserve">    </v>
      </c>
      <c r="T163" s="1" t="str">
        <f t="shared" si="14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2"/>
        <v/>
      </c>
      <c r="S164" s="1" t="str">
        <f t="shared" si="13"/>
        <v xml:space="preserve">    </v>
      </c>
      <c r="T164" s="1" t="str">
        <f t="shared" si="14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2"/>
        <v/>
      </c>
      <c r="S165" s="1" t="str">
        <f t="shared" si="13"/>
        <v xml:space="preserve">    </v>
      </c>
      <c r="T165" s="1" t="str">
        <f t="shared" si="14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2"/>
        <v/>
      </c>
      <c r="S166" s="1" t="str">
        <f t="shared" si="13"/>
        <v xml:space="preserve">    </v>
      </c>
      <c r="T166" s="1" t="str">
        <f t="shared" si="14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2"/>
        <v/>
      </c>
      <c r="S167" s="1" t="str">
        <f t="shared" si="13"/>
        <v xml:space="preserve">    </v>
      </c>
      <c r="T167" s="1" t="str">
        <f t="shared" si="14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12"/>
        <v/>
      </c>
      <c r="S168" s="1" t="str">
        <f t="shared" si="13"/>
        <v xml:space="preserve">    </v>
      </c>
      <c r="T168" s="1" t="str">
        <f t="shared" si="14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2"/>
        <v/>
      </c>
      <c r="S169" s="1" t="str">
        <f t="shared" si="13"/>
        <v xml:space="preserve">    </v>
      </c>
      <c r="T169" s="1" t="str">
        <f t="shared" si="14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2"/>
        <v/>
      </c>
      <c r="S170" s="1" t="str">
        <f t="shared" si="13"/>
        <v xml:space="preserve">    </v>
      </c>
      <c r="T170" s="1" t="str">
        <f t="shared" si="14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2"/>
        <v/>
      </c>
      <c r="S171" s="1" t="str">
        <f t="shared" si="13"/>
        <v xml:space="preserve">    </v>
      </c>
      <c r="T171" s="1" t="str">
        <f t="shared" si="14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12"/>
        <v/>
      </c>
      <c r="S172" s="1" t="str">
        <f t="shared" si="13"/>
        <v xml:space="preserve">    </v>
      </c>
      <c r="T172" s="1" t="str">
        <f t="shared" si="14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12"/>
        <v/>
      </c>
      <c r="S173" s="1" t="str">
        <f t="shared" si="13"/>
        <v xml:space="preserve">    </v>
      </c>
      <c r="T173" s="1" t="str">
        <f t="shared" si="14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12"/>
        <v/>
      </c>
      <c r="S174" s="1" t="str">
        <f t="shared" si="13"/>
        <v xml:space="preserve">    </v>
      </c>
      <c r="T174" s="1" t="str">
        <f t="shared" si="14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12"/>
        <v/>
      </c>
      <c r="S175" s="1" t="str">
        <f t="shared" si="13"/>
        <v xml:space="preserve">    </v>
      </c>
      <c r="T175" s="1" t="str">
        <f t="shared" si="14"/>
        <v xml:space="preserve">    </v>
      </c>
    </row>
    <row r="176" spans="1:20" ht="15" customHeight="1">
      <c r="A176" s="25" t="str">
        <f t="shared" si="10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1"/>
        <v/>
      </c>
      <c r="R176" s="1" t="str">
        <f t="shared" si="12"/>
        <v/>
      </c>
      <c r="S176" s="1" t="str">
        <f t="shared" si="13"/>
        <v xml:space="preserve">    </v>
      </c>
      <c r="T176" s="1" t="str">
        <f t="shared" si="14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12"/>
        <v/>
      </c>
      <c r="S177" s="1" t="str">
        <f t="shared" si="13"/>
        <v xml:space="preserve">    </v>
      </c>
      <c r="T177" s="1" t="str">
        <f t="shared" si="14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12"/>
        <v/>
      </c>
      <c r="S178" s="1" t="str">
        <f t="shared" si="13"/>
        <v xml:space="preserve">    </v>
      </c>
      <c r="T178" s="1" t="str">
        <f t="shared" si="14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12"/>
        <v/>
      </c>
      <c r="S179" s="1" t="str">
        <f t="shared" si="13"/>
        <v xml:space="preserve">    </v>
      </c>
      <c r="T179" s="1" t="str">
        <f t="shared" si="14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12"/>
        <v/>
      </c>
      <c r="S180" s="1" t="str">
        <f t="shared" si="13"/>
        <v xml:space="preserve">    </v>
      </c>
      <c r="T180" s="1" t="str">
        <f t="shared" si="14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12"/>
        <v/>
      </c>
      <c r="S181" s="1" t="str">
        <f t="shared" si="13"/>
        <v xml:space="preserve">    </v>
      </c>
      <c r="T181" s="1" t="str">
        <f t="shared" si="14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12"/>
        <v/>
      </c>
      <c r="S182" s="1" t="str">
        <f t="shared" si="13"/>
        <v xml:space="preserve">    </v>
      </c>
      <c r="T182" s="1" t="str">
        <f t="shared" si="14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12"/>
        <v/>
      </c>
      <c r="S183" s="1" t="str">
        <f t="shared" si="13"/>
        <v xml:space="preserve">    </v>
      </c>
      <c r="T183" s="1" t="str">
        <f t="shared" si="14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12"/>
        <v/>
      </c>
      <c r="S184" s="1" t="str">
        <f t="shared" si="13"/>
        <v xml:space="preserve">    </v>
      </c>
      <c r="T184" s="1" t="str">
        <f t="shared" si="14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12"/>
        <v/>
      </c>
      <c r="S185" s="1" t="str">
        <f t="shared" si="13"/>
        <v xml:space="preserve">    </v>
      </c>
      <c r="T185" s="1" t="str">
        <f t="shared" si="14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12"/>
        <v/>
      </c>
      <c r="S186" s="1" t="str">
        <f t="shared" si="13"/>
        <v xml:space="preserve">    </v>
      </c>
      <c r="T186" s="1" t="str">
        <f t="shared" si="14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12"/>
        <v/>
      </c>
      <c r="S187" s="1" t="str">
        <f t="shared" si="13"/>
        <v xml:space="preserve">    </v>
      </c>
      <c r="T187" s="1" t="str">
        <f t="shared" si="14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12"/>
        <v/>
      </c>
      <c r="S188" s="1" t="str">
        <f t="shared" si="13"/>
        <v xml:space="preserve">    </v>
      </c>
      <c r="T188" s="1" t="str">
        <f t="shared" si="14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12"/>
        <v/>
      </c>
      <c r="S189" s="1" t="str">
        <f t="shared" si="13"/>
        <v xml:space="preserve">    </v>
      </c>
      <c r="T189" s="1" t="str">
        <f t="shared" si="14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12"/>
        <v/>
      </c>
      <c r="S190" s="1" t="str">
        <f t="shared" si="13"/>
        <v xml:space="preserve">    </v>
      </c>
      <c r="T190" s="1" t="str">
        <f t="shared" si="14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12"/>
        <v/>
      </c>
      <c r="S191" s="1" t="str">
        <f t="shared" si="13"/>
        <v xml:space="preserve">    </v>
      </c>
      <c r="T191" s="1" t="str">
        <f t="shared" si="14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12"/>
        <v/>
      </c>
      <c r="S192" s="1" t="str">
        <f t="shared" si="13"/>
        <v xml:space="preserve">    </v>
      </c>
      <c r="T192" s="1" t="str">
        <f t="shared" si="14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12"/>
        <v/>
      </c>
      <c r="S193" s="1" t="str">
        <f t="shared" si="13"/>
        <v xml:space="preserve">    </v>
      </c>
      <c r="T193" s="1" t="str">
        <f t="shared" si="14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12"/>
        <v/>
      </c>
      <c r="S194" s="1" t="str">
        <f t="shared" si="13"/>
        <v xml:space="preserve">    </v>
      </c>
      <c r="T194" s="1" t="str">
        <f t="shared" si="14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12"/>
        <v/>
      </c>
      <c r="S195" s="1" t="str">
        <f t="shared" si="13"/>
        <v xml:space="preserve">    </v>
      </c>
      <c r="T195" s="1" t="str">
        <f t="shared" si="14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12"/>
        <v/>
      </c>
      <c r="S196" s="1" t="str">
        <f t="shared" si="13"/>
        <v xml:space="preserve">    </v>
      </c>
      <c r="T196" s="1" t="str">
        <f t="shared" si="14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12"/>
        <v/>
      </c>
      <c r="S197" s="1" t="str">
        <f t="shared" si="13"/>
        <v xml:space="preserve">    </v>
      </c>
      <c r="T197" s="1" t="str">
        <f t="shared" si="14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12"/>
        <v/>
      </c>
      <c r="S198" s="1" t="str">
        <f t="shared" si="13"/>
        <v xml:space="preserve">    </v>
      </c>
      <c r="T198" s="1" t="str">
        <f t="shared" si="14"/>
        <v xml:space="preserve">    </v>
      </c>
    </row>
    <row r="199" spans="1:20" ht="15" customHeight="1">
      <c r="A199" s="25" t="str">
        <f t="shared" ref="A199:A262" si="15">IF(OR(B199="",C199="",D199=""),"",TEXT(Q199,"000")&amp;B199&amp;TEXT(C199,"00")&amp;TEXT(D199,"00"))</f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6">IF(P199="","",VLOOKUP(P199,$Z$7:$AA$68,2,FALSE))</f>
        <v/>
      </c>
      <c r="R199" s="1" t="str">
        <f t="shared" ref="R199:R262" si="17">A199</f>
        <v/>
      </c>
      <c r="S199" s="1" t="str">
        <f t="shared" ref="S199:S262" si="18">""&amp;L199&amp;"  "&amp;M199&amp;"  "&amp;N199&amp;""</f>
        <v xml:space="preserve">    </v>
      </c>
      <c r="T199" s="1" t="str">
        <f t="shared" ref="T199:T262" si="19">S199</f>
        <v xml:space="preserve">    </v>
      </c>
    </row>
    <row r="200" spans="1:20" ht="15" customHeight="1">
      <c r="A200" s="25" t="str">
        <f t="shared" si="15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6"/>
        <v/>
      </c>
      <c r="R200" s="1" t="str">
        <f t="shared" si="17"/>
        <v/>
      </c>
      <c r="S200" s="1" t="str">
        <f t="shared" si="18"/>
        <v xml:space="preserve">    </v>
      </c>
      <c r="T200" s="1" t="str">
        <f t="shared" si="19"/>
        <v xml:space="preserve">    </v>
      </c>
    </row>
    <row r="201" spans="1:20" ht="15" customHeight="1">
      <c r="A201" s="25" t="str">
        <f t="shared" si="15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6"/>
        <v/>
      </c>
      <c r="R201" s="1" t="str">
        <f t="shared" si="17"/>
        <v/>
      </c>
      <c r="S201" s="1" t="str">
        <f t="shared" si="18"/>
        <v xml:space="preserve">    </v>
      </c>
      <c r="T201" s="1" t="str">
        <f t="shared" si="19"/>
        <v xml:space="preserve">    </v>
      </c>
    </row>
    <row r="202" spans="1:20" ht="15" customHeight="1">
      <c r="A202" s="25" t="str">
        <f t="shared" si="15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6"/>
        <v/>
      </c>
      <c r="R202" s="1" t="str">
        <f t="shared" si="17"/>
        <v/>
      </c>
      <c r="S202" s="1" t="str">
        <f t="shared" si="18"/>
        <v xml:space="preserve">    </v>
      </c>
      <c r="T202" s="1" t="str">
        <f t="shared" si="19"/>
        <v xml:space="preserve">    </v>
      </c>
    </row>
    <row r="203" spans="1:20" ht="15" customHeight="1">
      <c r="A203" s="25" t="str">
        <f t="shared" si="15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6"/>
        <v/>
      </c>
      <c r="R203" s="1" t="str">
        <f t="shared" si="17"/>
        <v/>
      </c>
      <c r="S203" s="1" t="str">
        <f t="shared" si="18"/>
        <v xml:space="preserve">    </v>
      </c>
      <c r="T203" s="1" t="str">
        <f t="shared" si="19"/>
        <v xml:space="preserve">    </v>
      </c>
    </row>
    <row r="204" spans="1:20" ht="15" customHeight="1">
      <c r="A204" s="25" t="str">
        <f t="shared" si="15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6"/>
        <v/>
      </c>
      <c r="R204" s="1" t="str">
        <f t="shared" si="17"/>
        <v/>
      </c>
      <c r="S204" s="1" t="str">
        <f t="shared" si="18"/>
        <v xml:space="preserve">    </v>
      </c>
      <c r="T204" s="1" t="str">
        <f t="shared" si="19"/>
        <v xml:space="preserve">    </v>
      </c>
    </row>
    <row r="205" spans="1:20" ht="15" customHeight="1">
      <c r="A205" s="25" t="str">
        <f t="shared" si="15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6"/>
        <v/>
      </c>
      <c r="R205" s="1" t="str">
        <f t="shared" si="17"/>
        <v/>
      </c>
      <c r="S205" s="1" t="str">
        <f t="shared" si="18"/>
        <v xml:space="preserve">    </v>
      </c>
      <c r="T205" s="1" t="str">
        <f t="shared" si="19"/>
        <v xml:space="preserve">    </v>
      </c>
    </row>
    <row r="206" spans="1:20" ht="15" customHeight="1">
      <c r="A206" s="25" t="str">
        <f t="shared" si="15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6"/>
        <v/>
      </c>
      <c r="R206" s="1" t="str">
        <f t="shared" si="17"/>
        <v/>
      </c>
      <c r="S206" s="1" t="str">
        <f t="shared" si="18"/>
        <v xml:space="preserve">    </v>
      </c>
      <c r="T206" s="1" t="str">
        <f t="shared" si="19"/>
        <v xml:space="preserve">    </v>
      </c>
    </row>
    <row r="207" spans="1:20" ht="15" customHeight="1">
      <c r="A207" s="25" t="str">
        <f t="shared" si="15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6"/>
        <v/>
      </c>
      <c r="R207" s="1" t="str">
        <f t="shared" si="17"/>
        <v/>
      </c>
      <c r="S207" s="1" t="str">
        <f t="shared" si="18"/>
        <v xml:space="preserve">    </v>
      </c>
      <c r="T207" s="1" t="str">
        <f t="shared" si="19"/>
        <v xml:space="preserve">    </v>
      </c>
    </row>
    <row r="208" spans="1:20" ht="15" customHeight="1">
      <c r="A208" s="25" t="str">
        <f t="shared" si="15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6"/>
        <v/>
      </c>
      <c r="R208" s="1" t="str">
        <f t="shared" si="17"/>
        <v/>
      </c>
      <c r="S208" s="1" t="str">
        <f t="shared" si="18"/>
        <v xml:space="preserve">    </v>
      </c>
      <c r="T208" s="1" t="str">
        <f t="shared" si="19"/>
        <v xml:space="preserve">    </v>
      </c>
    </row>
    <row r="209" spans="1:20" ht="15" customHeight="1">
      <c r="A209" s="25" t="str">
        <f t="shared" si="15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6"/>
        <v/>
      </c>
      <c r="R209" s="1" t="str">
        <f t="shared" si="17"/>
        <v/>
      </c>
      <c r="S209" s="1" t="str">
        <f t="shared" si="18"/>
        <v xml:space="preserve">    </v>
      </c>
      <c r="T209" s="1" t="str">
        <f t="shared" si="19"/>
        <v xml:space="preserve">    </v>
      </c>
    </row>
    <row r="210" spans="1:20" ht="15" customHeight="1">
      <c r="A210" s="25" t="str">
        <f t="shared" si="15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6"/>
        <v/>
      </c>
      <c r="R210" s="1" t="str">
        <f t="shared" si="17"/>
        <v/>
      </c>
      <c r="S210" s="1" t="str">
        <f t="shared" si="18"/>
        <v xml:space="preserve">    </v>
      </c>
      <c r="T210" s="1" t="str">
        <f t="shared" si="19"/>
        <v xml:space="preserve">    </v>
      </c>
    </row>
    <row r="211" spans="1:20" ht="15" customHeight="1">
      <c r="A211" s="25" t="str">
        <f t="shared" si="15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6"/>
        <v/>
      </c>
      <c r="R211" s="1" t="str">
        <f t="shared" si="17"/>
        <v/>
      </c>
      <c r="S211" s="1" t="str">
        <f t="shared" si="18"/>
        <v xml:space="preserve">    </v>
      </c>
      <c r="T211" s="1" t="str">
        <f t="shared" si="19"/>
        <v xml:space="preserve">    </v>
      </c>
    </row>
    <row r="212" spans="1:20" ht="15" customHeight="1">
      <c r="A212" s="25" t="str">
        <f t="shared" si="15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6"/>
        <v/>
      </c>
      <c r="R212" s="1" t="str">
        <f t="shared" si="17"/>
        <v/>
      </c>
      <c r="S212" s="1" t="str">
        <f t="shared" si="18"/>
        <v xml:space="preserve">    </v>
      </c>
      <c r="T212" s="1" t="str">
        <f t="shared" si="19"/>
        <v xml:space="preserve">    </v>
      </c>
    </row>
    <row r="213" spans="1:20" ht="15" customHeight="1">
      <c r="A213" s="25" t="str">
        <f t="shared" si="15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6"/>
        <v/>
      </c>
      <c r="R213" s="1" t="str">
        <f t="shared" si="17"/>
        <v/>
      </c>
      <c r="S213" s="1" t="str">
        <f t="shared" si="18"/>
        <v xml:space="preserve">    </v>
      </c>
      <c r="T213" s="1" t="str">
        <f t="shared" si="19"/>
        <v xml:space="preserve">    </v>
      </c>
    </row>
    <row r="214" spans="1:20" ht="15" customHeight="1">
      <c r="A214" s="25" t="str">
        <f t="shared" si="15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6"/>
        <v/>
      </c>
      <c r="R214" s="1" t="str">
        <f t="shared" si="17"/>
        <v/>
      </c>
      <c r="S214" s="1" t="str">
        <f t="shared" si="18"/>
        <v xml:space="preserve">    </v>
      </c>
      <c r="T214" s="1" t="str">
        <f t="shared" si="19"/>
        <v xml:space="preserve">    </v>
      </c>
    </row>
    <row r="215" spans="1:20" ht="15" customHeight="1">
      <c r="A215" s="25" t="str">
        <f t="shared" si="15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6"/>
        <v/>
      </c>
      <c r="R215" s="1" t="str">
        <f t="shared" si="17"/>
        <v/>
      </c>
      <c r="S215" s="1" t="str">
        <f t="shared" si="18"/>
        <v xml:space="preserve">    </v>
      </c>
      <c r="T215" s="1" t="str">
        <f t="shared" si="19"/>
        <v xml:space="preserve">    </v>
      </c>
    </row>
    <row r="216" spans="1:20" ht="15" customHeight="1">
      <c r="A216" s="25" t="str">
        <f t="shared" si="15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6"/>
        <v/>
      </c>
      <c r="R216" s="1" t="str">
        <f t="shared" si="17"/>
        <v/>
      </c>
      <c r="S216" s="1" t="str">
        <f t="shared" si="18"/>
        <v xml:space="preserve">    </v>
      </c>
      <c r="T216" s="1" t="str">
        <f t="shared" si="19"/>
        <v xml:space="preserve">    </v>
      </c>
    </row>
    <row r="217" spans="1:20" ht="15" customHeight="1">
      <c r="A217" s="25" t="str">
        <f t="shared" si="15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6"/>
        <v/>
      </c>
      <c r="R217" s="1" t="str">
        <f t="shared" si="17"/>
        <v/>
      </c>
      <c r="S217" s="1" t="str">
        <f t="shared" si="18"/>
        <v xml:space="preserve">    </v>
      </c>
      <c r="T217" s="1" t="str">
        <f t="shared" si="19"/>
        <v xml:space="preserve">    </v>
      </c>
    </row>
    <row r="218" spans="1:20" ht="15" customHeight="1">
      <c r="A218" s="25" t="str">
        <f t="shared" si="15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6"/>
        <v/>
      </c>
      <c r="R218" s="1" t="str">
        <f t="shared" si="17"/>
        <v/>
      </c>
      <c r="S218" s="1" t="str">
        <f t="shared" si="18"/>
        <v xml:space="preserve">    </v>
      </c>
      <c r="T218" s="1" t="str">
        <f t="shared" si="19"/>
        <v xml:space="preserve">    </v>
      </c>
    </row>
    <row r="219" spans="1:20" ht="15" customHeight="1">
      <c r="A219" s="25" t="str">
        <f t="shared" si="15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6"/>
        <v/>
      </c>
      <c r="R219" s="1" t="str">
        <f t="shared" si="17"/>
        <v/>
      </c>
      <c r="S219" s="1" t="str">
        <f t="shared" si="18"/>
        <v xml:space="preserve">    </v>
      </c>
      <c r="T219" s="1" t="str">
        <f t="shared" si="19"/>
        <v xml:space="preserve">    </v>
      </c>
    </row>
    <row r="220" spans="1:20" ht="15" customHeight="1">
      <c r="A220" s="25" t="str">
        <f t="shared" si="15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6"/>
        <v/>
      </c>
      <c r="R220" s="1" t="str">
        <f t="shared" si="17"/>
        <v/>
      </c>
      <c r="S220" s="1" t="str">
        <f t="shared" si="18"/>
        <v xml:space="preserve">    </v>
      </c>
      <c r="T220" s="1" t="str">
        <f t="shared" si="19"/>
        <v xml:space="preserve">    </v>
      </c>
    </row>
    <row r="221" spans="1:20" ht="15" customHeight="1">
      <c r="A221" s="25" t="str">
        <f t="shared" si="15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6"/>
        <v/>
      </c>
      <c r="R221" s="1" t="str">
        <f t="shared" si="17"/>
        <v/>
      </c>
      <c r="S221" s="1" t="str">
        <f t="shared" si="18"/>
        <v xml:space="preserve">    </v>
      </c>
      <c r="T221" s="1" t="str">
        <f t="shared" si="19"/>
        <v xml:space="preserve">    </v>
      </c>
    </row>
    <row r="222" spans="1:20" ht="15" customHeight="1">
      <c r="A222" s="25" t="str">
        <f t="shared" si="15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6"/>
        <v/>
      </c>
      <c r="R222" s="1" t="str">
        <f t="shared" si="17"/>
        <v/>
      </c>
      <c r="S222" s="1" t="str">
        <f t="shared" si="18"/>
        <v xml:space="preserve">    </v>
      </c>
      <c r="T222" s="1" t="str">
        <f t="shared" si="19"/>
        <v xml:space="preserve">    </v>
      </c>
    </row>
    <row r="223" spans="1:20" ht="15" customHeight="1">
      <c r="A223" s="25" t="str">
        <f t="shared" si="15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6"/>
        <v/>
      </c>
      <c r="R223" s="1" t="str">
        <f t="shared" si="17"/>
        <v/>
      </c>
      <c r="S223" s="1" t="str">
        <f t="shared" si="18"/>
        <v xml:space="preserve">    </v>
      </c>
      <c r="T223" s="1" t="str">
        <f t="shared" si="19"/>
        <v xml:space="preserve">    </v>
      </c>
    </row>
    <row r="224" spans="1:20" ht="15" customHeight="1">
      <c r="A224" s="25" t="str">
        <f t="shared" si="15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6"/>
        <v/>
      </c>
      <c r="R224" s="1" t="str">
        <f t="shared" si="17"/>
        <v/>
      </c>
      <c r="S224" s="1" t="str">
        <f t="shared" si="18"/>
        <v xml:space="preserve">    </v>
      </c>
      <c r="T224" s="1" t="str">
        <f t="shared" si="19"/>
        <v xml:space="preserve">    </v>
      </c>
    </row>
    <row r="225" spans="1:20" ht="15" customHeight="1">
      <c r="A225" s="25" t="str">
        <f t="shared" si="15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6"/>
        <v/>
      </c>
      <c r="R225" s="1" t="str">
        <f t="shared" si="17"/>
        <v/>
      </c>
      <c r="S225" s="1" t="str">
        <f t="shared" si="18"/>
        <v xml:space="preserve">    </v>
      </c>
      <c r="T225" s="1" t="str">
        <f t="shared" si="19"/>
        <v xml:space="preserve">    </v>
      </c>
    </row>
    <row r="226" spans="1:20" ht="15" customHeight="1">
      <c r="A226" s="25" t="str">
        <f t="shared" si="15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6"/>
        <v/>
      </c>
      <c r="R226" s="1" t="str">
        <f t="shared" si="17"/>
        <v/>
      </c>
      <c r="S226" s="1" t="str">
        <f t="shared" si="18"/>
        <v xml:space="preserve">    </v>
      </c>
      <c r="T226" s="1" t="str">
        <f t="shared" si="19"/>
        <v xml:space="preserve">    </v>
      </c>
    </row>
    <row r="227" spans="1:20" ht="15" customHeight="1">
      <c r="A227" s="25" t="str">
        <f t="shared" si="15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6"/>
        <v/>
      </c>
      <c r="R227" s="1" t="str">
        <f t="shared" si="17"/>
        <v/>
      </c>
      <c r="S227" s="1" t="str">
        <f t="shared" si="18"/>
        <v xml:space="preserve">    </v>
      </c>
      <c r="T227" s="1" t="str">
        <f t="shared" si="19"/>
        <v xml:space="preserve">    </v>
      </c>
    </row>
    <row r="228" spans="1:20" ht="15" customHeight="1">
      <c r="A228" s="25" t="str">
        <f t="shared" si="15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6"/>
        <v/>
      </c>
      <c r="R228" s="1" t="str">
        <f t="shared" si="17"/>
        <v/>
      </c>
      <c r="S228" s="1" t="str">
        <f t="shared" si="18"/>
        <v xml:space="preserve">    </v>
      </c>
      <c r="T228" s="1" t="str">
        <f t="shared" si="19"/>
        <v xml:space="preserve">    </v>
      </c>
    </row>
    <row r="229" spans="1:20" ht="15" customHeight="1">
      <c r="A229" s="25" t="str">
        <f t="shared" si="15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6"/>
        <v/>
      </c>
      <c r="R229" s="1" t="str">
        <f t="shared" si="17"/>
        <v/>
      </c>
      <c r="S229" s="1" t="str">
        <f t="shared" si="18"/>
        <v xml:space="preserve">    </v>
      </c>
      <c r="T229" s="1" t="str">
        <f t="shared" si="19"/>
        <v xml:space="preserve">    </v>
      </c>
    </row>
    <row r="230" spans="1:20" ht="15" customHeight="1">
      <c r="A230" s="25" t="str">
        <f t="shared" si="15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6"/>
        <v/>
      </c>
      <c r="R230" s="1" t="str">
        <f t="shared" si="17"/>
        <v/>
      </c>
      <c r="S230" s="1" t="str">
        <f t="shared" si="18"/>
        <v xml:space="preserve">    </v>
      </c>
      <c r="T230" s="1" t="str">
        <f t="shared" si="19"/>
        <v xml:space="preserve">    </v>
      </c>
    </row>
    <row r="231" spans="1:20" ht="15" customHeight="1">
      <c r="A231" s="25" t="str">
        <f t="shared" si="15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6"/>
        <v/>
      </c>
      <c r="R231" s="1" t="str">
        <f t="shared" si="17"/>
        <v/>
      </c>
      <c r="S231" s="1" t="str">
        <f t="shared" si="18"/>
        <v xml:space="preserve">    </v>
      </c>
      <c r="T231" s="1" t="str">
        <f t="shared" si="19"/>
        <v xml:space="preserve">    </v>
      </c>
    </row>
    <row r="232" spans="1:20" ht="15" customHeight="1">
      <c r="A232" s="25" t="str">
        <f t="shared" si="15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6"/>
        <v/>
      </c>
      <c r="R232" s="1" t="str">
        <f t="shared" si="17"/>
        <v/>
      </c>
      <c r="S232" s="1" t="str">
        <f t="shared" si="18"/>
        <v xml:space="preserve">    </v>
      </c>
      <c r="T232" s="1" t="str">
        <f t="shared" si="19"/>
        <v xml:space="preserve">    </v>
      </c>
    </row>
    <row r="233" spans="1:20" ht="15" customHeight="1">
      <c r="A233" s="25" t="str">
        <f t="shared" si="15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6"/>
        <v/>
      </c>
      <c r="R233" s="1" t="str">
        <f t="shared" si="17"/>
        <v/>
      </c>
      <c r="S233" s="1" t="str">
        <f t="shared" si="18"/>
        <v xml:space="preserve">    </v>
      </c>
      <c r="T233" s="1" t="str">
        <f t="shared" si="19"/>
        <v xml:space="preserve">    </v>
      </c>
    </row>
    <row r="234" spans="1:20" ht="15" customHeight="1">
      <c r="A234" s="25" t="str">
        <f t="shared" si="15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6"/>
        <v/>
      </c>
      <c r="R234" s="1" t="str">
        <f t="shared" si="17"/>
        <v/>
      </c>
      <c r="S234" s="1" t="str">
        <f t="shared" si="18"/>
        <v xml:space="preserve">    </v>
      </c>
      <c r="T234" s="1" t="str">
        <f t="shared" si="19"/>
        <v xml:space="preserve">    </v>
      </c>
    </row>
    <row r="235" spans="1:20" ht="15" customHeight="1">
      <c r="A235" s="25" t="str">
        <f t="shared" si="15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6"/>
        <v/>
      </c>
      <c r="R235" s="1" t="str">
        <f t="shared" si="17"/>
        <v/>
      </c>
      <c r="S235" s="1" t="str">
        <f t="shared" si="18"/>
        <v xml:space="preserve">    </v>
      </c>
      <c r="T235" s="1" t="str">
        <f t="shared" si="19"/>
        <v xml:space="preserve">    </v>
      </c>
    </row>
    <row r="236" spans="1:20" ht="15" customHeight="1">
      <c r="A236" s="25" t="str">
        <f t="shared" si="15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6"/>
        <v/>
      </c>
      <c r="R236" s="1" t="str">
        <f t="shared" si="17"/>
        <v/>
      </c>
      <c r="S236" s="1" t="str">
        <f t="shared" si="18"/>
        <v xml:space="preserve">    </v>
      </c>
      <c r="T236" s="1" t="str">
        <f t="shared" si="19"/>
        <v xml:space="preserve">    </v>
      </c>
    </row>
    <row r="237" spans="1:20" ht="15" customHeight="1">
      <c r="A237" s="25" t="str">
        <f t="shared" si="15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6"/>
        <v/>
      </c>
      <c r="R237" s="1" t="str">
        <f t="shared" si="17"/>
        <v/>
      </c>
      <c r="S237" s="1" t="str">
        <f t="shared" si="18"/>
        <v xml:space="preserve">    </v>
      </c>
      <c r="T237" s="1" t="str">
        <f t="shared" si="19"/>
        <v xml:space="preserve">    </v>
      </c>
    </row>
    <row r="238" spans="1:20" ht="15" customHeight="1">
      <c r="A238" s="25" t="str">
        <f t="shared" si="15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6"/>
        <v/>
      </c>
      <c r="R238" s="1" t="str">
        <f t="shared" si="17"/>
        <v/>
      </c>
      <c r="S238" s="1" t="str">
        <f t="shared" si="18"/>
        <v xml:space="preserve">    </v>
      </c>
      <c r="T238" s="1" t="str">
        <f t="shared" si="19"/>
        <v xml:space="preserve">    </v>
      </c>
    </row>
    <row r="239" spans="1:20" ht="15" customHeight="1">
      <c r="A239" s="25" t="str">
        <f t="shared" si="15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6"/>
        <v/>
      </c>
      <c r="R239" s="1" t="str">
        <f t="shared" si="17"/>
        <v/>
      </c>
      <c r="S239" s="1" t="str">
        <f t="shared" si="18"/>
        <v xml:space="preserve">    </v>
      </c>
      <c r="T239" s="1" t="str">
        <f t="shared" si="19"/>
        <v xml:space="preserve">    </v>
      </c>
    </row>
    <row r="240" spans="1:20" ht="15" customHeight="1">
      <c r="A240" s="25" t="str">
        <f t="shared" si="15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6"/>
        <v/>
      </c>
      <c r="R240" s="1" t="str">
        <f t="shared" si="17"/>
        <v/>
      </c>
      <c r="S240" s="1" t="str">
        <f t="shared" si="18"/>
        <v xml:space="preserve">    </v>
      </c>
      <c r="T240" s="1" t="str">
        <f t="shared" si="19"/>
        <v xml:space="preserve">    </v>
      </c>
    </row>
    <row r="241" spans="1:20" ht="15" customHeight="1">
      <c r="A241" s="25" t="str">
        <f t="shared" si="15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6"/>
        <v/>
      </c>
      <c r="R241" s="1" t="str">
        <f t="shared" si="17"/>
        <v/>
      </c>
      <c r="S241" s="1" t="str">
        <f t="shared" si="18"/>
        <v xml:space="preserve">    </v>
      </c>
      <c r="T241" s="1" t="str">
        <f t="shared" si="19"/>
        <v xml:space="preserve">    </v>
      </c>
    </row>
    <row r="242" spans="1:20" ht="15" customHeight="1">
      <c r="A242" s="25" t="str">
        <f t="shared" si="15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6"/>
        <v/>
      </c>
      <c r="R242" s="1" t="str">
        <f t="shared" si="17"/>
        <v/>
      </c>
      <c r="S242" s="1" t="str">
        <f t="shared" si="18"/>
        <v xml:space="preserve">    </v>
      </c>
      <c r="T242" s="1" t="str">
        <f t="shared" si="19"/>
        <v xml:space="preserve">    </v>
      </c>
    </row>
    <row r="243" spans="1:20" ht="15" customHeight="1">
      <c r="A243" s="25" t="str">
        <f t="shared" si="15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6"/>
        <v/>
      </c>
      <c r="R243" s="1" t="str">
        <f t="shared" si="17"/>
        <v/>
      </c>
      <c r="S243" s="1" t="str">
        <f t="shared" si="18"/>
        <v xml:space="preserve">    </v>
      </c>
      <c r="T243" s="1" t="str">
        <f t="shared" si="19"/>
        <v xml:space="preserve">    </v>
      </c>
    </row>
    <row r="244" spans="1:20" ht="15" customHeight="1">
      <c r="A244" s="25" t="str">
        <f t="shared" si="15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6"/>
        <v/>
      </c>
      <c r="R244" s="1" t="str">
        <f t="shared" si="17"/>
        <v/>
      </c>
      <c r="S244" s="1" t="str">
        <f t="shared" si="18"/>
        <v xml:space="preserve">    </v>
      </c>
      <c r="T244" s="1" t="str">
        <f t="shared" si="19"/>
        <v xml:space="preserve">    </v>
      </c>
    </row>
    <row r="245" spans="1:20" ht="15" customHeight="1">
      <c r="A245" s="25" t="str">
        <f t="shared" si="15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6"/>
        <v/>
      </c>
      <c r="R245" s="1" t="str">
        <f t="shared" si="17"/>
        <v/>
      </c>
      <c r="S245" s="1" t="str">
        <f t="shared" si="18"/>
        <v xml:space="preserve">    </v>
      </c>
      <c r="T245" s="1" t="str">
        <f t="shared" si="19"/>
        <v xml:space="preserve">    </v>
      </c>
    </row>
    <row r="246" spans="1:20" ht="15" customHeight="1">
      <c r="A246" s="25" t="str">
        <f t="shared" si="15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6"/>
        <v/>
      </c>
      <c r="R246" s="1" t="str">
        <f t="shared" si="17"/>
        <v/>
      </c>
      <c r="S246" s="1" t="str">
        <f t="shared" si="18"/>
        <v xml:space="preserve">    </v>
      </c>
      <c r="T246" s="1" t="str">
        <f t="shared" si="19"/>
        <v xml:space="preserve">    </v>
      </c>
    </row>
    <row r="247" spans="1:20" ht="15" customHeight="1">
      <c r="A247" s="25" t="str">
        <f t="shared" si="15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6"/>
        <v/>
      </c>
      <c r="R247" s="1" t="str">
        <f t="shared" si="17"/>
        <v/>
      </c>
      <c r="S247" s="1" t="str">
        <f t="shared" si="18"/>
        <v xml:space="preserve">    </v>
      </c>
      <c r="T247" s="1" t="str">
        <f t="shared" si="19"/>
        <v xml:space="preserve">    </v>
      </c>
    </row>
    <row r="248" spans="1:20" ht="15" customHeight="1">
      <c r="A248" s="25" t="str">
        <f t="shared" si="15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6"/>
        <v/>
      </c>
      <c r="R248" s="1" t="str">
        <f t="shared" si="17"/>
        <v/>
      </c>
      <c r="S248" s="1" t="str">
        <f t="shared" si="18"/>
        <v xml:space="preserve">    </v>
      </c>
      <c r="T248" s="1" t="str">
        <f t="shared" si="19"/>
        <v xml:space="preserve">    </v>
      </c>
    </row>
    <row r="249" spans="1:20" ht="15" customHeight="1">
      <c r="A249" s="25" t="str">
        <f t="shared" si="15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6"/>
        <v/>
      </c>
      <c r="R249" s="1" t="str">
        <f t="shared" si="17"/>
        <v/>
      </c>
      <c r="S249" s="1" t="str">
        <f t="shared" si="18"/>
        <v xml:space="preserve">    </v>
      </c>
      <c r="T249" s="1" t="str">
        <f t="shared" si="19"/>
        <v xml:space="preserve">    </v>
      </c>
    </row>
    <row r="250" spans="1:20" ht="15" customHeight="1">
      <c r="A250" s="25" t="str">
        <f t="shared" si="15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6"/>
        <v/>
      </c>
      <c r="R250" s="1" t="str">
        <f t="shared" si="17"/>
        <v/>
      </c>
      <c r="S250" s="1" t="str">
        <f t="shared" si="18"/>
        <v xml:space="preserve">    </v>
      </c>
      <c r="T250" s="1" t="str">
        <f t="shared" si="19"/>
        <v xml:space="preserve">    </v>
      </c>
    </row>
    <row r="251" spans="1:20" ht="15" customHeight="1">
      <c r="A251" s="25" t="str">
        <f t="shared" si="15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6"/>
        <v/>
      </c>
      <c r="R251" s="1" t="str">
        <f t="shared" si="17"/>
        <v/>
      </c>
      <c r="S251" s="1" t="str">
        <f t="shared" si="18"/>
        <v xml:space="preserve">    </v>
      </c>
      <c r="T251" s="1" t="str">
        <f t="shared" si="19"/>
        <v xml:space="preserve">    </v>
      </c>
    </row>
    <row r="252" spans="1:20" ht="15" customHeight="1">
      <c r="A252" s="25" t="str">
        <f t="shared" si="15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6"/>
        <v/>
      </c>
      <c r="R252" s="1" t="str">
        <f t="shared" si="17"/>
        <v/>
      </c>
      <c r="S252" s="1" t="str">
        <f t="shared" si="18"/>
        <v xml:space="preserve">    </v>
      </c>
      <c r="T252" s="1" t="str">
        <f t="shared" si="19"/>
        <v xml:space="preserve">    </v>
      </c>
    </row>
    <row r="253" spans="1:20" ht="15" customHeight="1">
      <c r="A253" s="25" t="str">
        <f t="shared" si="15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6"/>
        <v/>
      </c>
      <c r="R253" s="1" t="str">
        <f t="shared" si="17"/>
        <v/>
      </c>
      <c r="S253" s="1" t="str">
        <f t="shared" si="18"/>
        <v xml:space="preserve">    </v>
      </c>
      <c r="T253" s="1" t="str">
        <f t="shared" si="19"/>
        <v xml:space="preserve">    </v>
      </c>
    </row>
    <row r="254" spans="1:20" ht="15" customHeight="1">
      <c r="A254" s="25" t="str">
        <f t="shared" si="15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6"/>
        <v/>
      </c>
      <c r="R254" s="1" t="str">
        <f t="shared" si="17"/>
        <v/>
      </c>
      <c r="S254" s="1" t="str">
        <f t="shared" si="18"/>
        <v xml:space="preserve">    </v>
      </c>
      <c r="T254" s="1" t="str">
        <f t="shared" si="19"/>
        <v xml:space="preserve">    </v>
      </c>
    </row>
    <row r="255" spans="1:20" ht="15" customHeight="1">
      <c r="A255" s="25" t="str">
        <f t="shared" si="15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6"/>
        <v/>
      </c>
      <c r="R255" s="1" t="str">
        <f t="shared" si="17"/>
        <v/>
      </c>
      <c r="S255" s="1" t="str">
        <f t="shared" si="18"/>
        <v xml:space="preserve">    </v>
      </c>
      <c r="T255" s="1" t="str">
        <f t="shared" si="19"/>
        <v xml:space="preserve">    </v>
      </c>
    </row>
    <row r="256" spans="1:20" ht="15" customHeight="1">
      <c r="A256" s="25" t="str">
        <f t="shared" si="15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6"/>
        <v/>
      </c>
      <c r="R256" s="1" t="str">
        <f t="shared" si="17"/>
        <v/>
      </c>
      <c r="S256" s="1" t="str">
        <f t="shared" si="18"/>
        <v xml:space="preserve">    </v>
      </c>
      <c r="T256" s="1" t="str">
        <f t="shared" si="19"/>
        <v xml:space="preserve">    </v>
      </c>
    </row>
    <row r="257" spans="1:20" ht="15" customHeight="1">
      <c r="A257" s="25" t="str">
        <f t="shared" si="15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6"/>
        <v/>
      </c>
      <c r="R257" s="1" t="str">
        <f t="shared" si="17"/>
        <v/>
      </c>
      <c r="S257" s="1" t="str">
        <f t="shared" si="18"/>
        <v xml:space="preserve">    </v>
      </c>
      <c r="T257" s="1" t="str">
        <f t="shared" si="19"/>
        <v xml:space="preserve">    </v>
      </c>
    </row>
    <row r="258" spans="1:20" ht="15" customHeight="1">
      <c r="A258" s="25" t="str">
        <f t="shared" si="15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6"/>
        <v/>
      </c>
      <c r="R258" s="1" t="str">
        <f t="shared" si="17"/>
        <v/>
      </c>
      <c r="S258" s="1" t="str">
        <f t="shared" si="18"/>
        <v xml:space="preserve">    </v>
      </c>
      <c r="T258" s="1" t="str">
        <f t="shared" si="19"/>
        <v xml:space="preserve">    </v>
      </c>
    </row>
    <row r="259" spans="1:20" ht="15" customHeight="1">
      <c r="A259" s="25" t="str">
        <f t="shared" si="15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6"/>
        <v/>
      </c>
      <c r="R259" s="1" t="str">
        <f t="shared" si="17"/>
        <v/>
      </c>
      <c r="S259" s="1" t="str">
        <f t="shared" si="18"/>
        <v xml:space="preserve">    </v>
      </c>
      <c r="T259" s="1" t="str">
        <f t="shared" si="19"/>
        <v xml:space="preserve">    </v>
      </c>
    </row>
    <row r="260" spans="1:20" ht="15" customHeight="1">
      <c r="A260" s="25" t="str">
        <f t="shared" si="15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6"/>
        <v/>
      </c>
      <c r="R260" s="1" t="str">
        <f t="shared" si="17"/>
        <v/>
      </c>
      <c r="S260" s="1" t="str">
        <f t="shared" si="18"/>
        <v xml:space="preserve">    </v>
      </c>
      <c r="T260" s="1" t="str">
        <f t="shared" si="19"/>
        <v xml:space="preserve">    </v>
      </c>
    </row>
    <row r="261" spans="1:20" ht="15" customHeight="1">
      <c r="A261" s="25" t="str">
        <f t="shared" si="15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6"/>
        <v/>
      </c>
      <c r="R261" s="1" t="str">
        <f t="shared" si="17"/>
        <v/>
      </c>
      <c r="S261" s="1" t="str">
        <f t="shared" si="18"/>
        <v xml:space="preserve">    </v>
      </c>
      <c r="T261" s="1" t="str">
        <f t="shared" si="19"/>
        <v xml:space="preserve">    </v>
      </c>
    </row>
    <row r="262" spans="1:20" ht="15" customHeight="1">
      <c r="A262" s="25" t="str">
        <f t="shared" si="15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6"/>
        <v/>
      </c>
      <c r="R262" s="1" t="str">
        <f t="shared" si="17"/>
        <v/>
      </c>
      <c r="S262" s="1" t="str">
        <f t="shared" si="18"/>
        <v xml:space="preserve">    </v>
      </c>
      <c r="T262" s="1" t="str">
        <f t="shared" si="19"/>
        <v xml:space="preserve">    </v>
      </c>
    </row>
    <row r="263" spans="1:20" ht="15" customHeight="1">
      <c r="A263" s="25" t="str">
        <f t="shared" ref="A263:A326" si="20">IF(OR(B263="",C263="",D263=""),"",TEXT(Q263,"000")&amp;B263&amp;TEXT(C263,"00")&amp;TEXT(D263,"00"))</f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21">IF(P263="","",VLOOKUP(P263,$Z$7:$AA$68,2,FALSE))</f>
        <v/>
      </c>
      <c r="R263" s="1" t="str">
        <f t="shared" ref="R263:R326" si="22">A263</f>
        <v/>
      </c>
      <c r="S263" s="1" t="str">
        <f t="shared" ref="S263:S326" si="23">""&amp;L263&amp;"  "&amp;M263&amp;"  "&amp;N263&amp;""</f>
        <v xml:space="preserve">    </v>
      </c>
      <c r="T263" s="1" t="str">
        <f t="shared" ref="T263:T326" si="24">S263</f>
        <v xml:space="preserve">    </v>
      </c>
    </row>
    <row r="264" spans="1:20" ht="15" customHeight="1">
      <c r="A264" s="25" t="str">
        <f t="shared" si="2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21"/>
        <v/>
      </c>
      <c r="R264" s="1" t="str">
        <f t="shared" si="22"/>
        <v/>
      </c>
      <c r="S264" s="1" t="str">
        <f t="shared" si="23"/>
        <v xml:space="preserve">    </v>
      </c>
      <c r="T264" s="1" t="str">
        <f t="shared" si="24"/>
        <v xml:space="preserve">    </v>
      </c>
    </row>
    <row r="265" spans="1:20" ht="15" customHeight="1">
      <c r="A265" s="25" t="str">
        <f t="shared" si="2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21"/>
        <v/>
      </c>
      <c r="R265" s="1" t="str">
        <f t="shared" si="22"/>
        <v/>
      </c>
      <c r="S265" s="1" t="str">
        <f t="shared" si="23"/>
        <v xml:space="preserve">    </v>
      </c>
      <c r="T265" s="1" t="str">
        <f t="shared" si="24"/>
        <v xml:space="preserve">    </v>
      </c>
    </row>
    <row r="266" spans="1:20" ht="15" customHeight="1">
      <c r="A266" s="25" t="str">
        <f t="shared" si="2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21"/>
        <v/>
      </c>
      <c r="R266" s="1" t="str">
        <f t="shared" si="22"/>
        <v/>
      </c>
      <c r="S266" s="1" t="str">
        <f t="shared" si="23"/>
        <v xml:space="preserve">    </v>
      </c>
      <c r="T266" s="1" t="str">
        <f t="shared" si="24"/>
        <v xml:space="preserve">    </v>
      </c>
    </row>
    <row r="267" spans="1:20" ht="15" customHeight="1">
      <c r="A267" s="25" t="str">
        <f t="shared" si="2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21"/>
        <v/>
      </c>
      <c r="R267" s="1" t="str">
        <f t="shared" si="22"/>
        <v/>
      </c>
      <c r="S267" s="1" t="str">
        <f t="shared" si="23"/>
        <v xml:space="preserve">    </v>
      </c>
      <c r="T267" s="1" t="str">
        <f t="shared" si="24"/>
        <v xml:space="preserve">    </v>
      </c>
    </row>
    <row r="268" spans="1:20" ht="15" customHeight="1">
      <c r="A268" s="25" t="str">
        <f t="shared" si="2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21"/>
        <v/>
      </c>
      <c r="R268" s="1" t="str">
        <f t="shared" si="22"/>
        <v/>
      </c>
      <c r="S268" s="1" t="str">
        <f t="shared" si="23"/>
        <v xml:space="preserve">    </v>
      </c>
      <c r="T268" s="1" t="str">
        <f t="shared" si="24"/>
        <v xml:space="preserve">    </v>
      </c>
    </row>
    <row r="269" spans="1:20" ht="15" customHeight="1">
      <c r="A269" s="25" t="str">
        <f t="shared" si="2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21"/>
        <v/>
      </c>
      <c r="R269" s="1" t="str">
        <f t="shared" si="22"/>
        <v/>
      </c>
      <c r="S269" s="1" t="str">
        <f t="shared" si="23"/>
        <v xml:space="preserve">    </v>
      </c>
      <c r="T269" s="1" t="str">
        <f t="shared" si="24"/>
        <v xml:space="preserve">    </v>
      </c>
    </row>
    <row r="270" spans="1:20" ht="15" customHeight="1">
      <c r="A270" s="25" t="str">
        <f t="shared" si="2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21"/>
        <v/>
      </c>
      <c r="R270" s="1" t="str">
        <f t="shared" si="22"/>
        <v/>
      </c>
      <c r="S270" s="1" t="str">
        <f t="shared" si="23"/>
        <v xml:space="preserve">    </v>
      </c>
      <c r="T270" s="1" t="str">
        <f t="shared" si="24"/>
        <v xml:space="preserve">    </v>
      </c>
    </row>
    <row r="271" spans="1:20" ht="15" customHeight="1">
      <c r="A271" s="25" t="str">
        <f t="shared" si="2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21"/>
        <v/>
      </c>
      <c r="R271" s="1" t="str">
        <f t="shared" si="22"/>
        <v/>
      </c>
      <c r="S271" s="1" t="str">
        <f t="shared" si="23"/>
        <v xml:space="preserve">    </v>
      </c>
      <c r="T271" s="1" t="str">
        <f t="shared" si="24"/>
        <v xml:space="preserve">    </v>
      </c>
    </row>
    <row r="272" spans="1:20" ht="15" customHeight="1">
      <c r="A272" s="25" t="str">
        <f t="shared" si="2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21"/>
        <v/>
      </c>
      <c r="R272" s="1" t="str">
        <f t="shared" si="22"/>
        <v/>
      </c>
      <c r="S272" s="1" t="str">
        <f t="shared" si="23"/>
        <v xml:space="preserve">    </v>
      </c>
      <c r="T272" s="1" t="str">
        <f t="shared" si="24"/>
        <v xml:space="preserve">    </v>
      </c>
    </row>
    <row r="273" spans="1:20" ht="15" customHeight="1">
      <c r="A273" s="25" t="str">
        <f t="shared" si="2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21"/>
        <v/>
      </c>
      <c r="R273" s="1" t="str">
        <f t="shared" si="22"/>
        <v/>
      </c>
      <c r="S273" s="1" t="str">
        <f t="shared" si="23"/>
        <v xml:space="preserve">    </v>
      </c>
      <c r="T273" s="1" t="str">
        <f t="shared" si="24"/>
        <v xml:space="preserve">    </v>
      </c>
    </row>
    <row r="274" spans="1:20" ht="15" customHeight="1">
      <c r="A274" s="25" t="str">
        <f t="shared" si="2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21"/>
        <v/>
      </c>
      <c r="R274" s="1" t="str">
        <f t="shared" si="22"/>
        <v/>
      </c>
      <c r="S274" s="1" t="str">
        <f t="shared" si="23"/>
        <v xml:space="preserve">    </v>
      </c>
      <c r="T274" s="1" t="str">
        <f t="shared" si="24"/>
        <v xml:space="preserve">    </v>
      </c>
    </row>
    <row r="275" spans="1:20" ht="15" customHeight="1">
      <c r="A275" s="25" t="str">
        <f t="shared" si="2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21"/>
        <v/>
      </c>
      <c r="R275" s="1" t="str">
        <f t="shared" si="22"/>
        <v/>
      </c>
      <c r="S275" s="1" t="str">
        <f t="shared" si="23"/>
        <v xml:space="preserve">    </v>
      </c>
      <c r="T275" s="1" t="str">
        <f t="shared" si="24"/>
        <v xml:space="preserve">    </v>
      </c>
    </row>
    <row r="276" spans="1:20" ht="15" customHeight="1">
      <c r="A276" s="25" t="str">
        <f t="shared" si="20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21"/>
        <v/>
      </c>
      <c r="R276" s="1" t="str">
        <f t="shared" si="22"/>
        <v/>
      </c>
      <c r="S276" s="1" t="str">
        <f t="shared" si="23"/>
        <v xml:space="preserve">    </v>
      </c>
      <c r="T276" s="1" t="str">
        <f t="shared" si="24"/>
        <v xml:space="preserve">    </v>
      </c>
    </row>
    <row r="277" spans="1:20" ht="15" customHeight="1">
      <c r="A277" s="25" t="str">
        <f t="shared" si="2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21"/>
        <v/>
      </c>
      <c r="R277" s="1" t="str">
        <f t="shared" si="22"/>
        <v/>
      </c>
      <c r="S277" s="1" t="str">
        <f t="shared" si="23"/>
        <v xml:space="preserve">    </v>
      </c>
      <c r="T277" s="1" t="str">
        <f t="shared" si="24"/>
        <v xml:space="preserve">    </v>
      </c>
    </row>
    <row r="278" spans="1:20" ht="15" customHeight="1">
      <c r="A278" s="25" t="str">
        <f t="shared" si="2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21"/>
        <v/>
      </c>
      <c r="R278" s="1" t="str">
        <f t="shared" si="22"/>
        <v/>
      </c>
      <c r="S278" s="1" t="str">
        <f t="shared" si="23"/>
        <v xml:space="preserve">    </v>
      </c>
      <c r="T278" s="1" t="str">
        <f t="shared" si="24"/>
        <v xml:space="preserve">    </v>
      </c>
    </row>
    <row r="279" spans="1:20" ht="15" customHeight="1">
      <c r="A279" s="25" t="str">
        <f t="shared" si="2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21"/>
        <v/>
      </c>
      <c r="R279" s="1" t="str">
        <f t="shared" si="22"/>
        <v/>
      </c>
      <c r="S279" s="1" t="str">
        <f t="shared" si="23"/>
        <v xml:space="preserve">    </v>
      </c>
      <c r="T279" s="1" t="str">
        <f t="shared" si="24"/>
        <v xml:space="preserve">    </v>
      </c>
    </row>
    <row r="280" spans="1:20" ht="15" customHeight="1">
      <c r="A280" s="25" t="str">
        <f t="shared" si="2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21"/>
        <v/>
      </c>
      <c r="R280" s="1" t="str">
        <f t="shared" si="22"/>
        <v/>
      </c>
      <c r="S280" s="1" t="str">
        <f t="shared" si="23"/>
        <v xml:space="preserve">    </v>
      </c>
      <c r="T280" s="1" t="str">
        <f t="shared" si="24"/>
        <v xml:space="preserve">    </v>
      </c>
    </row>
    <row r="281" spans="1:20" ht="15" customHeight="1">
      <c r="A281" s="25" t="str">
        <f t="shared" si="2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21"/>
        <v/>
      </c>
      <c r="R281" s="1" t="str">
        <f t="shared" si="22"/>
        <v/>
      </c>
      <c r="S281" s="1" t="str">
        <f t="shared" si="23"/>
        <v xml:space="preserve">    </v>
      </c>
      <c r="T281" s="1" t="str">
        <f t="shared" si="24"/>
        <v xml:space="preserve">    </v>
      </c>
    </row>
    <row r="282" spans="1:20" ht="15" customHeight="1">
      <c r="A282" s="25" t="str">
        <f t="shared" si="2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21"/>
        <v/>
      </c>
      <c r="R282" s="1" t="str">
        <f t="shared" si="22"/>
        <v/>
      </c>
      <c r="S282" s="1" t="str">
        <f t="shared" si="23"/>
        <v xml:space="preserve">    </v>
      </c>
      <c r="T282" s="1" t="str">
        <f t="shared" si="24"/>
        <v xml:space="preserve">    </v>
      </c>
    </row>
    <row r="283" spans="1:20" ht="15" customHeight="1">
      <c r="A283" s="25" t="str">
        <f t="shared" si="2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21"/>
        <v/>
      </c>
      <c r="R283" s="1" t="str">
        <f t="shared" si="22"/>
        <v/>
      </c>
      <c r="S283" s="1" t="str">
        <f t="shared" si="23"/>
        <v xml:space="preserve">    </v>
      </c>
      <c r="T283" s="1" t="str">
        <f t="shared" si="24"/>
        <v xml:space="preserve">    </v>
      </c>
    </row>
    <row r="284" spans="1:20" ht="15" customHeight="1">
      <c r="A284" s="25" t="str">
        <f t="shared" si="20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21"/>
        <v/>
      </c>
      <c r="R284" s="1" t="str">
        <f t="shared" si="22"/>
        <v/>
      </c>
      <c r="S284" s="1" t="str">
        <f t="shared" si="23"/>
        <v xml:space="preserve">    </v>
      </c>
      <c r="T284" s="1" t="str">
        <f t="shared" si="24"/>
        <v xml:space="preserve">    </v>
      </c>
    </row>
    <row r="285" spans="1:20" ht="15" customHeight="1">
      <c r="A285" s="25" t="str">
        <f t="shared" si="2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21"/>
        <v/>
      </c>
      <c r="R285" s="1" t="str">
        <f t="shared" si="22"/>
        <v/>
      </c>
      <c r="S285" s="1" t="str">
        <f t="shared" si="23"/>
        <v xml:space="preserve">    </v>
      </c>
      <c r="T285" s="1" t="str">
        <f t="shared" si="24"/>
        <v xml:space="preserve">    </v>
      </c>
    </row>
    <row r="286" spans="1:20" ht="15" customHeight="1">
      <c r="A286" s="25" t="str">
        <f t="shared" si="2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21"/>
        <v/>
      </c>
      <c r="R286" s="1" t="str">
        <f t="shared" si="22"/>
        <v/>
      </c>
      <c r="S286" s="1" t="str">
        <f t="shared" si="23"/>
        <v xml:space="preserve">    </v>
      </c>
      <c r="T286" s="1" t="str">
        <f t="shared" si="24"/>
        <v xml:space="preserve">    </v>
      </c>
    </row>
    <row r="287" spans="1:20" ht="15" customHeight="1">
      <c r="A287" s="25" t="str">
        <f t="shared" si="2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21"/>
        <v/>
      </c>
      <c r="R287" s="1" t="str">
        <f t="shared" si="22"/>
        <v/>
      </c>
      <c r="S287" s="1" t="str">
        <f t="shared" si="23"/>
        <v xml:space="preserve">    </v>
      </c>
      <c r="T287" s="1" t="str">
        <f t="shared" si="24"/>
        <v xml:space="preserve">    </v>
      </c>
    </row>
    <row r="288" spans="1:20" ht="15" customHeight="1">
      <c r="A288" s="25" t="str">
        <f t="shared" si="2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21"/>
        <v/>
      </c>
      <c r="R288" s="1" t="str">
        <f t="shared" si="22"/>
        <v/>
      </c>
      <c r="S288" s="1" t="str">
        <f t="shared" si="23"/>
        <v xml:space="preserve">    </v>
      </c>
      <c r="T288" s="1" t="str">
        <f t="shared" si="24"/>
        <v xml:space="preserve">    </v>
      </c>
    </row>
    <row r="289" spans="1:20" ht="15" customHeight="1">
      <c r="A289" s="25" t="str">
        <f t="shared" si="2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21"/>
        <v/>
      </c>
      <c r="R289" s="1" t="str">
        <f t="shared" si="22"/>
        <v/>
      </c>
      <c r="S289" s="1" t="str">
        <f t="shared" si="23"/>
        <v xml:space="preserve">    </v>
      </c>
      <c r="T289" s="1" t="str">
        <f t="shared" si="24"/>
        <v xml:space="preserve">    </v>
      </c>
    </row>
    <row r="290" spans="1:20" ht="15" customHeight="1">
      <c r="A290" s="25" t="str">
        <f t="shared" si="2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21"/>
        <v/>
      </c>
      <c r="R290" s="1" t="str">
        <f t="shared" si="22"/>
        <v/>
      </c>
      <c r="S290" s="1" t="str">
        <f t="shared" si="23"/>
        <v xml:space="preserve">    </v>
      </c>
      <c r="T290" s="1" t="str">
        <f t="shared" si="24"/>
        <v xml:space="preserve">    </v>
      </c>
    </row>
    <row r="291" spans="1:20" ht="15" customHeight="1">
      <c r="A291" s="25" t="str">
        <f t="shared" si="2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21"/>
        <v/>
      </c>
      <c r="R291" s="1" t="str">
        <f t="shared" si="22"/>
        <v/>
      </c>
      <c r="S291" s="1" t="str">
        <f t="shared" si="23"/>
        <v xml:space="preserve">    </v>
      </c>
      <c r="T291" s="1" t="str">
        <f t="shared" si="24"/>
        <v xml:space="preserve">    </v>
      </c>
    </row>
    <row r="292" spans="1:20" ht="15" customHeight="1">
      <c r="A292" s="25" t="str">
        <f t="shared" si="2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21"/>
        <v/>
      </c>
      <c r="R292" s="1" t="str">
        <f t="shared" si="22"/>
        <v/>
      </c>
      <c r="S292" s="1" t="str">
        <f t="shared" si="23"/>
        <v xml:space="preserve">    </v>
      </c>
      <c r="T292" s="1" t="str">
        <f t="shared" si="24"/>
        <v xml:space="preserve">    </v>
      </c>
    </row>
    <row r="293" spans="1:20" ht="15" customHeight="1">
      <c r="A293" s="25" t="str">
        <f t="shared" si="2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21"/>
        <v/>
      </c>
      <c r="R293" s="1" t="str">
        <f t="shared" si="22"/>
        <v/>
      </c>
      <c r="S293" s="1" t="str">
        <f t="shared" si="23"/>
        <v xml:space="preserve">    </v>
      </c>
      <c r="T293" s="1" t="str">
        <f t="shared" si="24"/>
        <v xml:space="preserve">    </v>
      </c>
    </row>
    <row r="294" spans="1:20" ht="15" customHeight="1">
      <c r="A294" s="25" t="str">
        <f t="shared" si="2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21"/>
        <v/>
      </c>
      <c r="R294" s="1" t="str">
        <f t="shared" si="22"/>
        <v/>
      </c>
      <c r="S294" s="1" t="str">
        <f t="shared" si="23"/>
        <v xml:space="preserve">    </v>
      </c>
      <c r="T294" s="1" t="str">
        <f t="shared" si="24"/>
        <v xml:space="preserve">    </v>
      </c>
    </row>
    <row r="295" spans="1:20" ht="15" customHeight="1">
      <c r="A295" s="25" t="str">
        <f t="shared" si="2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21"/>
        <v/>
      </c>
      <c r="R295" s="1" t="str">
        <f t="shared" si="22"/>
        <v/>
      </c>
      <c r="S295" s="1" t="str">
        <f t="shared" si="23"/>
        <v xml:space="preserve">    </v>
      </c>
      <c r="T295" s="1" t="str">
        <f t="shared" si="24"/>
        <v xml:space="preserve">    </v>
      </c>
    </row>
    <row r="296" spans="1:20" ht="15" customHeight="1">
      <c r="A296" s="25" t="str">
        <f t="shared" si="2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21"/>
        <v/>
      </c>
      <c r="R296" s="1" t="str">
        <f t="shared" si="22"/>
        <v/>
      </c>
      <c r="S296" s="1" t="str">
        <f t="shared" si="23"/>
        <v xml:space="preserve">    </v>
      </c>
      <c r="T296" s="1" t="str">
        <f t="shared" si="24"/>
        <v xml:space="preserve">    </v>
      </c>
    </row>
    <row r="297" spans="1:20" ht="15" customHeight="1">
      <c r="A297" s="25" t="str">
        <f t="shared" si="2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21"/>
        <v/>
      </c>
      <c r="R297" s="1" t="str">
        <f t="shared" si="22"/>
        <v/>
      </c>
      <c r="S297" s="1" t="str">
        <f t="shared" si="23"/>
        <v xml:space="preserve">    </v>
      </c>
      <c r="T297" s="1" t="str">
        <f t="shared" si="24"/>
        <v xml:space="preserve">    </v>
      </c>
    </row>
    <row r="298" spans="1:20" ht="15" customHeight="1">
      <c r="A298" s="25" t="str">
        <f t="shared" si="2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21"/>
        <v/>
      </c>
      <c r="R298" s="1" t="str">
        <f t="shared" si="22"/>
        <v/>
      </c>
      <c r="S298" s="1" t="str">
        <f t="shared" si="23"/>
        <v xml:space="preserve">    </v>
      </c>
      <c r="T298" s="1" t="str">
        <f t="shared" si="24"/>
        <v xml:space="preserve">    </v>
      </c>
    </row>
    <row r="299" spans="1:20" ht="15" customHeight="1">
      <c r="A299" s="25" t="str">
        <f t="shared" si="2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21"/>
        <v/>
      </c>
      <c r="R299" s="1" t="str">
        <f t="shared" si="22"/>
        <v/>
      </c>
      <c r="S299" s="1" t="str">
        <f t="shared" si="23"/>
        <v xml:space="preserve">    </v>
      </c>
      <c r="T299" s="1" t="str">
        <f t="shared" si="24"/>
        <v xml:space="preserve">    </v>
      </c>
    </row>
    <row r="300" spans="1:20" ht="15" customHeight="1">
      <c r="A300" s="25" t="str">
        <f t="shared" si="2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21"/>
        <v/>
      </c>
      <c r="R300" s="1" t="str">
        <f t="shared" si="22"/>
        <v/>
      </c>
      <c r="S300" s="1" t="str">
        <f t="shared" si="23"/>
        <v xml:space="preserve">    </v>
      </c>
      <c r="T300" s="1" t="str">
        <f t="shared" si="24"/>
        <v xml:space="preserve">    </v>
      </c>
    </row>
    <row r="301" spans="1:20" ht="15" customHeight="1">
      <c r="A301" s="25" t="str">
        <f t="shared" si="2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21"/>
        <v/>
      </c>
      <c r="R301" s="1" t="str">
        <f t="shared" si="22"/>
        <v/>
      </c>
      <c r="S301" s="1" t="str">
        <f t="shared" si="23"/>
        <v xml:space="preserve">    </v>
      </c>
      <c r="T301" s="1" t="str">
        <f t="shared" si="24"/>
        <v xml:space="preserve">    </v>
      </c>
    </row>
    <row r="302" spans="1:20" ht="15" customHeight="1">
      <c r="A302" s="25" t="str">
        <f t="shared" si="2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21"/>
        <v/>
      </c>
      <c r="R302" s="1" t="str">
        <f t="shared" si="22"/>
        <v/>
      </c>
      <c r="S302" s="1" t="str">
        <f t="shared" si="23"/>
        <v xml:space="preserve">    </v>
      </c>
      <c r="T302" s="1" t="str">
        <f t="shared" si="24"/>
        <v xml:space="preserve">    </v>
      </c>
    </row>
    <row r="303" spans="1:20" ht="15" customHeight="1">
      <c r="A303" s="25" t="str">
        <f t="shared" si="2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21"/>
        <v/>
      </c>
      <c r="R303" s="1" t="str">
        <f t="shared" si="22"/>
        <v/>
      </c>
      <c r="S303" s="1" t="str">
        <f t="shared" si="23"/>
        <v xml:space="preserve">    </v>
      </c>
      <c r="T303" s="1" t="str">
        <f t="shared" si="24"/>
        <v xml:space="preserve">    </v>
      </c>
    </row>
    <row r="304" spans="1:20" ht="15" customHeight="1">
      <c r="A304" s="25" t="str">
        <f t="shared" si="2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21"/>
        <v/>
      </c>
      <c r="R304" s="1" t="str">
        <f t="shared" si="22"/>
        <v/>
      </c>
      <c r="S304" s="1" t="str">
        <f t="shared" si="23"/>
        <v xml:space="preserve">    </v>
      </c>
      <c r="T304" s="1" t="str">
        <f t="shared" si="24"/>
        <v xml:space="preserve">    </v>
      </c>
    </row>
    <row r="305" spans="1:20" ht="15" customHeight="1">
      <c r="A305" s="25" t="str">
        <f t="shared" si="2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21"/>
        <v/>
      </c>
      <c r="R305" s="1" t="str">
        <f t="shared" si="22"/>
        <v/>
      </c>
      <c r="S305" s="1" t="str">
        <f t="shared" si="23"/>
        <v xml:space="preserve">    </v>
      </c>
      <c r="T305" s="1" t="str">
        <f t="shared" si="24"/>
        <v xml:space="preserve">    </v>
      </c>
    </row>
    <row r="306" spans="1:20" ht="15" customHeight="1">
      <c r="A306" s="25" t="str">
        <f t="shared" si="2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21"/>
        <v/>
      </c>
      <c r="R306" s="1" t="str">
        <f t="shared" si="22"/>
        <v/>
      </c>
      <c r="S306" s="1" t="str">
        <f t="shared" si="23"/>
        <v xml:space="preserve">    </v>
      </c>
      <c r="T306" s="1" t="str">
        <f t="shared" si="24"/>
        <v xml:space="preserve">    </v>
      </c>
    </row>
    <row r="307" spans="1:20" ht="15" customHeight="1">
      <c r="A307" s="25" t="str">
        <f t="shared" si="20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21"/>
        <v/>
      </c>
      <c r="R307" s="1" t="str">
        <f t="shared" si="22"/>
        <v/>
      </c>
      <c r="S307" s="1" t="str">
        <f t="shared" si="23"/>
        <v xml:space="preserve">    </v>
      </c>
      <c r="T307" s="1" t="str">
        <f t="shared" si="24"/>
        <v xml:space="preserve">    </v>
      </c>
    </row>
    <row r="308" spans="1:20" ht="15" customHeight="1">
      <c r="A308" s="25" t="str">
        <f t="shared" si="2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21"/>
        <v/>
      </c>
      <c r="R308" s="1" t="str">
        <f t="shared" si="22"/>
        <v/>
      </c>
      <c r="S308" s="1" t="str">
        <f t="shared" si="23"/>
        <v xml:space="preserve">    </v>
      </c>
      <c r="T308" s="1" t="str">
        <f t="shared" si="24"/>
        <v xml:space="preserve">    </v>
      </c>
    </row>
    <row r="309" spans="1:20" ht="15" customHeight="1">
      <c r="A309" s="25" t="str">
        <f t="shared" si="2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21"/>
        <v/>
      </c>
      <c r="R309" s="1" t="str">
        <f t="shared" si="22"/>
        <v/>
      </c>
      <c r="S309" s="1" t="str">
        <f t="shared" si="23"/>
        <v xml:space="preserve">    </v>
      </c>
      <c r="T309" s="1" t="str">
        <f t="shared" si="24"/>
        <v xml:space="preserve">    </v>
      </c>
    </row>
    <row r="310" spans="1:20" ht="15" customHeight="1">
      <c r="A310" s="25" t="str">
        <f t="shared" si="2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21"/>
        <v/>
      </c>
      <c r="R310" s="1" t="str">
        <f t="shared" si="22"/>
        <v/>
      </c>
      <c r="S310" s="1" t="str">
        <f t="shared" si="23"/>
        <v xml:space="preserve">    </v>
      </c>
      <c r="T310" s="1" t="str">
        <f t="shared" si="24"/>
        <v xml:space="preserve">    </v>
      </c>
    </row>
    <row r="311" spans="1:20" ht="15" customHeight="1">
      <c r="A311" s="25" t="str">
        <f t="shared" si="2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21"/>
        <v/>
      </c>
      <c r="R311" s="1" t="str">
        <f t="shared" si="22"/>
        <v/>
      </c>
      <c r="S311" s="1" t="str">
        <f t="shared" si="23"/>
        <v xml:space="preserve">    </v>
      </c>
      <c r="T311" s="1" t="str">
        <f t="shared" si="24"/>
        <v xml:space="preserve">    </v>
      </c>
    </row>
    <row r="312" spans="1:20" ht="15" customHeight="1">
      <c r="A312" s="25" t="str">
        <f t="shared" si="2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21"/>
        <v/>
      </c>
      <c r="R312" s="1" t="str">
        <f t="shared" si="22"/>
        <v/>
      </c>
      <c r="S312" s="1" t="str">
        <f t="shared" si="23"/>
        <v xml:space="preserve">    </v>
      </c>
      <c r="T312" s="1" t="str">
        <f t="shared" si="24"/>
        <v xml:space="preserve">    </v>
      </c>
    </row>
    <row r="313" spans="1:20" ht="15" customHeight="1">
      <c r="A313" s="25" t="str">
        <f t="shared" si="2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21"/>
        <v/>
      </c>
      <c r="R313" s="1" t="str">
        <f t="shared" si="22"/>
        <v/>
      </c>
      <c r="S313" s="1" t="str">
        <f t="shared" si="23"/>
        <v xml:space="preserve">    </v>
      </c>
      <c r="T313" s="1" t="str">
        <f t="shared" si="24"/>
        <v xml:space="preserve">    </v>
      </c>
    </row>
    <row r="314" spans="1:20" ht="15" customHeight="1">
      <c r="A314" s="25" t="str">
        <f t="shared" si="2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21"/>
        <v/>
      </c>
      <c r="R314" s="1" t="str">
        <f t="shared" si="22"/>
        <v/>
      </c>
      <c r="S314" s="1" t="str">
        <f t="shared" si="23"/>
        <v xml:space="preserve">    </v>
      </c>
      <c r="T314" s="1" t="str">
        <f t="shared" si="24"/>
        <v xml:space="preserve">    </v>
      </c>
    </row>
    <row r="315" spans="1:20" ht="15" customHeight="1">
      <c r="A315" s="25" t="str">
        <f t="shared" si="20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21"/>
        <v/>
      </c>
      <c r="R315" s="1" t="str">
        <f t="shared" si="22"/>
        <v/>
      </c>
      <c r="S315" s="1" t="str">
        <f t="shared" si="23"/>
        <v xml:space="preserve">    </v>
      </c>
      <c r="T315" s="1" t="str">
        <f t="shared" si="24"/>
        <v xml:space="preserve">    </v>
      </c>
    </row>
    <row r="316" spans="1:20" ht="15" customHeight="1">
      <c r="A316" s="25" t="str">
        <f t="shared" si="2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21"/>
        <v/>
      </c>
      <c r="R316" s="1" t="str">
        <f t="shared" si="22"/>
        <v/>
      </c>
      <c r="S316" s="1" t="str">
        <f t="shared" si="23"/>
        <v xml:space="preserve">    </v>
      </c>
      <c r="T316" s="1" t="str">
        <f t="shared" si="24"/>
        <v xml:space="preserve">    </v>
      </c>
    </row>
    <row r="317" spans="1:20" ht="15" customHeight="1">
      <c r="A317" s="25" t="str">
        <f t="shared" si="2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21"/>
        <v/>
      </c>
      <c r="R317" s="1" t="str">
        <f t="shared" si="22"/>
        <v/>
      </c>
      <c r="S317" s="1" t="str">
        <f t="shared" si="23"/>
        <v xml:space="preserve">    </v>
      </c>
      <c r="T317" s="1" t="str">
        <f t="shared" si="24"/>
        <v xml:space="preserve">    </v>
      </c>
    </row>
    <row r="318" spans="1:20" ht="15" customHeight="1">
      <c r="A318" s="25" t="str">
        <f t="shared" si="2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21"/>
        <v/>
      </c>
      <c r="R318" s="1" t="str">
        <f t="shared" si="22"/>
        <v/>
      </c>
      <c r="S318" s="1" t="str">
        <f t="shared" si="23"/>
        <v xml:space="preserve">    </v>
      </c>
      <c r="T318" s="1" t="str">
        <f t="shared" si="24"/>
        <v xml:space="preserve">    </v>
      </c>
    </row>
    <row r="319" spans="1:20" ht="15" customHeight="1">
      <c r="A319" s="25" t="str">
        <f t="shared" si="2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21"/>
        <v/>
      </c>
      <c r="R319" s="1" t="str">
        <f t="shared" si="22"/>
        <v/>
      </c>
      <c r="S319" s="1" t="str">
        <f t="shared" si="23"/>
        <v xml:space="preserve">    </v>
      </c>
      <c r="T319" s="1" t="str">
        <f t="shared" si="24"/>
        <v xml:space="preserve">    </v>
      </c>
    </row>
    <row r="320" spans="1:20" ht="15" customHeight="1">
      <c r="A320" s="25" t="str">
        <f t="shared" si="2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21"/>
        <v/>
      </c>
      <c r="R320" s="1" t="str">
        <f t="shared" si="22"/>
        <v/>
      </c>
      <c r="S320" s="1" t="str">
        <f t="shared" si="23"/>
        <v xml:space="preserve">    </v>
      </c>
      <c r="T320" s="1" t="str">
        <f t="shared" si="24"/>
        <v xml:space="preserve">    </v>
      </c>
    </row>
    <row r="321" spans="1:20" ht="15" customHeight="1">
      <c r="A321" s="25" t="str">
        <f t="shared" si="2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21"/>
        <v/>
      </c>
      <c r="R321" s="1" t="str">
        <f t="shared" si="22"/>
        <v/>
      </c>
      <c r="S321" s="1" t="str">
        <f t="shared" si="23"/>
        <v xml:space="preserve">    </v>
      </c>
      <c r="T321" s="1" t="str">
        <f t="shared" si="24"/>
        <v xml:space="preserve">    </v>
      </c>
    </row>
    <row r="322" spans="1:20" ht="15" customHeight="1">
      <c r="A322" s="25" t="str">
        <f t="shared" si="2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21"/>
        <v/>
      </c>
      <c r="R322" s="1" t="str">
        <f t="shared" si="22"/>
        <v/>
      </c>
      <c r="S322" s="1" t="str">
        <f t="shared" si="23"/>
        <v xml:space="preserve">    </v>
      </c>
      <c r="T322" s="1" t="str">
        <f t="shared" si="24"/>
        <v xml:space="preserve">    </v>
      </c>
    </row>
    <row r="323" spans="1:20" ht="15" customHeight="1">
      <c r="A323" s="25" t="str">
        <f t="shared" si="2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21"/>
        <v/>
      </c>
      <c r="R323" s="1" t="str">
        <f t="shared" si="22"/>
        <v/>
      </c>
      <c r="S323" s="1" t="str">
        <f t="shared" si="23"/>
        <v xml:space="preserve">    </v>
      </c>
      <c r="T323" s="1" t="str">
        <f t="shared" si="24"/>
        <v xml:space="preserve">    </v>
      </c>
    </row>
    <row r="324" spans="1:20" ht="15" customHeight="1">
      <c r="A324" s="25" t="str">
        <f t="shared" si="2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21"/>
        <v/>
      </c>
      <c r="R324" s="1" t="str">
        <f t="shared" si="22"/>
        <v/>
      </c>
      <c r="S324" s="1" t="str">
        <f t="shared" si="23"/>
        <v xml:space="preserve">    </v>
      </c>
      <c r="T324" s="1" t="str">
        <f t="shared" si="24"/>
        <v xml:space="preserve">    </v>
      </c>
    </row>
    <row r="325" spans="1:20" ht="15" customHeight="1">
      <c r="A325" s="25" t="str">
        <f t="shared" si="2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21"/>
        <v/>
      </c>
      <c r="R325" s="1" t="str">
        <f t="shared" si="22"/>
        <v/>
      </c>
      <c r="S325" s="1" t="str">
        <f t="shared" si="23"/>
        <v xml:space="preserve">    </v>
      </c>
      <c r="T325" s="1" t="str">
        <f t="shared" si="24"/>
        <v xml:space="preserve">    </v>
      </c>
    </row>
    <row r="326" spans="1:20" ht="15" customHeight="1">
      <c r="A326" s="25" t="str">
        <f t="shared" si="2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21"/>
        <v/>
      </c>
      <c r="R326" s="1" t="str">
        <f t="shared" si="22"/>
        <v/>
      </c>
      <c r="S326" s="1" t="str">
        <f t="shared" si="23"/>
        <v xml:space="preserve">    </v>
      </c>
      <c r="T326" s="1" t="str">
        <f t="shared" si="24"/>
        <v xml:space="preserve">    </v>
      </c>
    </row>
    <row r="327" spans="1:20" ht="15" customHeight="1">
      <c r="A327" s="25" t="str">
        <f t="shared" ref="A327:A384" si="25">IF(OR(B327="",C327="",D327=""),"",TEXT(Q327,"000")&amp;B327&amp;TEXT(C327,"00")&amp;TEXT(D327,"00"))</f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26">IF(P327="","",VLOOKUP(P327,$Z$7:$AA$68,2,FALSE))</f>
        <v/>
      </c>
      <c r="R327" s="1" t="str">
        <f t="shared" ref="R327:R339" si="27">A327</f>
        <v/>
      </c>
      <c r="S327" s="1" t="str">
        <f t="shared" ref="S327:S339" si="28">""&amp;L327&amp;"  "&amp;M327&amp;"  "&amp;N327&amp;""</f>
        <v xml:space="preserve">    </v>
      </c>
      <c r="T327" s="1" t="str">
        <f t="shared" ref="T327:T339" si="29">S327</f>
        <v xml:space="preserve">    </v>
      </c>
    </row>
    <row r="328" spans="1:20" ht="15" customHeight="1">
      <c r="A328" s="25" t="str">
        <f t="shared" si="25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26"/>
        <v/>
      </c>
      <c r="R328" s="1" t="str">
        <f t="shared" si="27"/>
        <v/>
      </c>
      <c r="S328" s="1" t="str">
        <f t="shared" si="28"/>
        <v xml:space="preserve">    </v>
      </c>
      <c r="T328" s="1" t="str">
        <f t="shared" si="29"/>
        <v xml:space="preserve">    </v>
      </c>
    </row>
    <row r="329" spans="1:20" ht="15" customHeight="1">
      <c r="A329" s="25" t="str">
        <f t="shared" si="25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26"/>
        <v/>
      </c>
      <c r="R329" s="1" t="str">
        <f t="shared" si="27"/>
        <v/>
      </c>
      <c r="S329" s="1" t="str">
        <f t="shared" si="28"/>
        <v xml:space="preserve">    </v>
      </c>
      <c r="T329" s="1" t="str">
        <f t="shared" si="29"/>
        <v xml:space="preserve">    </v>
      </c>
    </row>
    <row r="330" spans="1:20" ht="15" customHeight="1">
      <c r="A330" s="25" t="str">
        <f t="shared" si="25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26"/>
        <v/>
      </c>
      <c r="R330" s="1" t="str">
        <f t="shared" si="27"/>
        <v/>
      </c>
      <c r="S330" s="1" t="str">
        <f t="shared" si="28"/>
        <v xml:space="preserve">    </v>
      </c>
      <c r="T330" s="1" t="str">
        <f t="shared" si="29"/>
        <v xml:space="preserve">    </v>
      </c>
    </row>
    <row r="331" spans="1:20" ht="15" customHeight="1">
      <c r="A331" s="25" t="str">
        <f t="shared" si="25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27"/>
        <v/>
      </c>
      <c r="S331" s="1" t="str">
        <f t="shared" si="28"/>
        <v xml:space="preserve">    </v>
      </c>
      <c r="T331" s="1" t="str">
        <f t="shared" si="29"/>
        <v xml:space="preserve">    </v>
      </c>
    </row>
    <row r="332" spans="1:20" ht="15" customHeight="1">
      <c r="A332" s="25" t="str">
        <f t="shared" si="25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27"/>
        <v/>
      </c>
      <c r="S332" s="1" t="str">
        <f t="shared" si="28"/>
        <v xml:space="preserve">    </v>
      </c>
      <c r="T332" s="1" t="str">
        <f t="shared" si="29"/>
        <v xml:space="preserve">    </v>
      </c>
    </row>
    <row r="333" spans="1:20" ht="15" customHeight="1">
      <c r="A333" s="25" t="str">
        <f t="shared" si="25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27"/>
        <v/>
      </c>
      <c r="S333" s="1" t="str">
        <f t="shared" si="28"/>
        <v xml:space="preserve">    </v>
      </c>
      <c r="T333" s="1" t="str">
        <f t="shared" si="29"/>
        <v xml:space="preserve">    </v>
      </c>
    </row>
    <row r="334" spans="1:20" ht="15" customHeight="1">
      <c r="A334" s="25" t="str">
        <f t="shared" si="25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27"/>
        <v/>
      </c>
      <c r="S334" s="1" t="str">
        <f t="shared" si="28"/>
        <v xml:space="preserve">    </v>
      </c>
      <c r="T334" s="1" t="str">
        <f t="shared" si="29"/>
        <v xml:space="preserve">    </v>
      </c>
    </row>
    <row r="335" spans="1:20" ht="15" customHeight="1">
      <c r="A335" s="25" t="str">
        <f t="shared" si="25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27"/>
        <v/>
      </c>
      <c r="S335" s="1" t="str">
        <f t="shared" si="28"/>
        <v xml:space="preserve">    </v>
      </c>
      <c r="T335" s="1" t="str">
        <f t="shared" si="29"/>
        <v xml:space="preserve">    </v>
      </c>
    </row>
    <row r="336" spans="1:20" ht="15" customHeight="1">
      <c r="A336" s="25" t="str">
        <f t="shared" si="25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27"/>
        <v/>
      </c>
      <c r="S336" s="1" t="str">
        <f t="shared" si="28"/>
        <v xml:space="preserve">    </v>
      </c>
      <c r="T336" s="1" t="str">
        <f t="shared" si="29"/>
        <v xml:space="preserve">    </v>
      </c>
    </row>
    <row r="337" spans="1:20" ht="15" customHeight="1">
      <c r="A337" s="25" t="str">
        <f t="shared" si="25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27"/>
        <v/>
      </c>
      <c r="S337" s="1" t="str">
        <f t="shared" si="28"/>
        <v xml:space="preserve">    </v>
      </c>
      <c r="T337" s="1" t="str">
        <f t="shared" si="29"/>
        <v xml:space="preserve">    </v>
      </c>
    </row>
    <row r="338" spans="1:20" ht="15" customHeight="1">
      <c r="A338" s="25" t="str">
        <f t="shared" si="25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27"/>
        <v/>
      </c>
      <c r="S338" s="1" t="str">
        <f t="shared" si="28"/>
        <v xml:space="preserve">    </v>
      </c>
      <c r="T338" s="1" t="str">
        <f t="shared" si="29"/>
        <v xml:space="preserve">    </v>
      </c>
    </row>
    <row r="339" spans="1:20" ht="15" customHeight="1">
      <c r="A339" s="25" t="str">
        <f t="shared" si="25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27"/>
        <v/>
      </c>
      <c r="S339" s="1" t="str">
        <f t="shared" si="28"/>
        <v xml:space="preserve">    </v>
      </c>
      <c r="T339" s="1" t="str">
        <f t="shared" si="29"/>
        <v xml:space="preserve">    </v>
      </c>
    </row>
    <row r="340" spans="1:20" ht="15" customHeight="1">
      <c r="A340" s="25" t="str">
        <f t="shared" si="25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25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25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25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>A343</f>
        <v/>
      </c>
      <c r="S343" s="1" t="str">
        <f>""&amp;L343&amp;"  "&amp;M343&amp;"  "&amp;N343&amp;""</f>
        <v xml:space="preserve">    </v>
      </c>
      <c r="T343" s="1" t="str">
        <f>S343</f>
        <v xml:space="preserve">    </v>
      </c>
    </row>
    <row r="344" spans="1:20" ht="15" customHeight="1">
      <c r="A344" s="25" t="str">
        <f t="shared" si="25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25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25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25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25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25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25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25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25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25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25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25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25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25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25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25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25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si="25"/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25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ref="R362:R384" si="30">A362</f>
        <v/>
      </c>
      <c r="S362" s="1" t="str">
        <f t="shared" ref="S362:S374" si="31">""&amp;L362&amp;"  "&amp;M362&amp;"  "&amp;N362&amp;""</f>
        <v xml:space="preserve">    </v>
      </c>
      <c r="T362" s="1" t="str">
        <f t="shared" ref="T362:T374" si="32">S362</f>
        <v xml:space="preserve">    </v>
      </c>
    </row>
    <row r="363" spans="1:20" ht="15" customHeight="1">
      <c r="A363" s="25" t="str">
        <f t="shared" si="25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30"/>
        <v/>
      </c>
      <c r="S363" s="1" t="str">
        <f t="shared" si="31"/>
        <v xml:space="preserve">    </v>
      </c>
      <c r="T363" s="1" t="str">
        <f t="shared" si="32"/>
        <v xml:space="preserve">    </v>
      </c>
    </row>
    <row r="364" spans="1:20" ht="15" customHeight="1">
      <c r="A364" s="25" t="str">
        <f t="shared" si="25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30"/>
        <v/>
      </c>
      <c r="S364" s="1" t="str">
        <f t="shared" si="31"/>
        <v xml:space="preserve">    </v>
      </c>
      <c r="T364" s="1" t="str">
        <f t="shared" si="32"/>
        <v xml:space="preserve">    </v>
      </c>
    </row>
    <row r="365" spans="1:20" ht="15" customHeight="1">
      <c r="A365" s="25" t="str">
        <f t="shared" si="25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30"/>
        <v/>
      </c>
      <c r="S365" s="1" t="str">
        <f t="shared" si="31"/>
        <v xml:space="preserve">    </v>
      </c>
      <c r="T365" s="1" t="str">
        <f t="shared" si="32"/>
        <v xml:space="preserve">    </v>
      </c>
    </row>
    <row r="366" spans="1:20" ht="15" customHeight="1">
      <c r="A366" s="25" t="str">
        <f t="shared" si="25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30"/>
        <v/>
      </c>
      <c r="S366" s="1" t="str">
        <f t="shared" si="31"/>
        <v xml:space="preserve">    </v>
      </c>
      <c r="T366" s="1" t="str">
        <f t="shared" si="32"/>
        <v xml:space="preserve">    </v>
      </c>
    </row>
    <row r="367" spans="1:20" ht="15" customHeight="1">
      <c r="A367" s="25" t="str">
        <f t="shared" si="25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30"/>
        <v/>
      </c>
      <c r="S367" s="1" t="str">
        <f t="shared" si="31"/>
        <v xml:space="preserve">    </v>
      </c>
      <c r="T367" s="1" t="str">
        <f t="shared" si="32"/>
        <v xml:space="preserve">    </v>
      </c>
    </row>
    <row r="368" spans="1:20" ht="15" customHeight="1">
      <c r="A368" s="25" t="str">
        <f t="shared" si="25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30"/>
        <v/>
      </c>
      <c r="S368" s="1" t="str">
        <f t="shared" si="31"/>
        <v xml:space="preserve">    </v>
      </c>
      <c r="T368" s="1" t="str">
        <f t="shared" si="32"/>
        <v xml:space="preserve">    </v>
      </c>
    </row>
    <row r="369" spans="1:20" ht="15" customHeight="1">
      <c r="A369" s="25" t="str">
        <f t="shared" si="25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30"/>
        <v/>
      </c>
      <c r="S369" s="1" t="str">
        <f t="shared" si="31"/>
        <v xml:space="preserve">    </v>
      </c>
      <c r="T369" s="1" t="str">
        <f t="shared" si="32"/>
        <v xml:space="preserve">    </v>
      </c>
    </row>
    <row r="370" spans="1:20" ht="15" customHeight="1">
      <c r="A370" s="25" t="str">
        <f t="shared" si="25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30"/>
        <v/>
      </c>
      <c r="S370" s="1" t="str">
        <f t="shared" si="31"/>
        <v xml:space="preserve">    </v>
      </c>
      <c r="T370" s="1" t="str">
        <f t="shared" si="32"/>
        <v xml:space="preserve">    </v>
      </c>
    </row>
    <row r="371" spans="1:20" ht="15" customHeight="1">
      <c r="A371" s="25" t="str">
        <f t="shared" si="25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30"/>
        <v/>
      </c>
      <c r="S371" s="1" t="str">
        <f t="shared" si="31"/>
        <v xml:space="preserve">    </v>
      </c>
      <c r="T371" s="1" t="str">
        <f t="shared" si="32"/>
        <v xml:space="preserve">    </v>
      </c>
    </row>
    <row r="372" spans="1:20" ht="15" customHeight="1">
      <c r="A372" s="25" t="str">
        <f t="shared" si="25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30"/>
        <v/>
      </c>
      <c r="S372" s="1" t="str">
        <f t="shared" si="31"/>
        <v xml:space="preserve">    </v>
      </c>
      <c r="T372" s="1" t="str">
        <f t="shared" si="32"/>
        <v xml:space="preserve">    </v>
      </c>
    </row>
    <row r="373" spans="1:20" ht="15" customHeight="1">
      <c r="A373" s="25" t="str">
        <f t="shared" si="25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si="30"/>
        <v/>
      </c>
      <c r="S373" s="1" t="str">
        <f t="shared" si="31"/>
        <v xml:space="preserve">    </v>
      </c>
      <c r="T373" s="1" t="str">
        <f t="shared" si="32"/>
        <v xml:space="preserve">    </v>
      </c>
    </row>
    <row r="374" spans="1:20" ht="15" customHeight="1">
      <c r="A374" s="25" t="str">
        <f t="shared" si="25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30"/>
        <v/>
      </c>
      <c r="S374" s="1" t="str">
        <f t="shared" si="31"/>
        <v xml:space="preserve">    </v>
      </c>
      <c r="T374" s="1" t="str">
        <f t="shared" si="32"/>
        <v xml:space="preserve">    </v>
      </c>
    </row>
    <row r="375" spans="1:20" ht="15" customHeight="1">
      <c r="A375" s="25" t="str">
        <f t="shared" si="25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30"/>
        <v/>
      </c>
    </row>
    <row r="376" spans="1:20" ht="15" customHeight="1">
      <c r="A376" s="25" t="str">
        <f t="shared" si="25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30"/>
        <v/>
      </c>
      <c r="S376" s="1" t="str">
        <f t="shared" ref="S376:S384" si="33">""&amp;L376&amp;"  "&amp;M376&amp;"  "&amp;N376&amp;""</f>
        <v xml:space="preserve">    </v>
      </c>
      <c r="T376" s="1" t="str">
        <f t="shared" ref="T376:T384" si="34">S376</f>
        <v xml:space="preserve">    </v>
      </c>
    </row>
    <row r="377" spans="1:20" ht="15" customHeight="1">
      <c r="A377" s="25" t="str">
        <f t="shared" si="25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30"/>
        <v/>
      </c>
      <c r="S377" s="1" t="str">
        <f t="shared" si="33"/>
        <v xml:space="preserve">    </v>
      </c>
      <c r="T377" s="1" t="str">
        <f t="shared" si="34"/>
        <v xml:space="preserve">    </v>
      </c>
    </row>
    <row r="378" spans="1:20" ht="15" customHeight="1">
      <c r="A378" s="25" t="str">
        <f t="shared" si="25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30"/>
        <v/>
      </c>
      <c r="S378" s="1" t="str">
        <f t="shared" si="33"/>
        <v xml:space="preserve">    </v>
      </c>
      <c r="T378" s="1" t="str">
        <f t="shared" si="34"/>
        <v xml:space="preserve">    </v>
      </c>
    </row>
    <row r="379" spans="1:20" ht="15" customHeight="1">
      <c r="A379" s="25" t="str">
        <f t="shared" si="25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30"/>
        <v/>
      </c>
      <c r="S379" s="1" t="str">
        <f t="shared" si="33"/>
        <v xml:space="preserve">    </v>
      </c>
      <c r="T379" s="1" t="str">
        <f t="shared" si="34"/>
        <v xml:space="preserve">    </v>
      </c>
    </row>
    <row r="380" spans="1:20" ht="15" customHeight="1">
      <c r="A380" s="25" t="str">
        <f t="shared" si="25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30"/>
        <v/>
      </c>
      <c r="S380" s="1" t="str">
        <f t="shared" si="33"/>
        <v xml:space="preserve">    </v>
      </c>
      <c r="T380" s="1" t="str">
        <f t="shared" si="34"/>
        <v xml:space="preserve">    </v>
      </c>
    </row>
    <row r="381" spans="1:20" ht="15" customHeight="1">
      <c r="A381" s="25" t="str">
        <f t="shared" si="25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30"/>
        <v/>
      </c>
      <c r="S381" s="1" t="str">
        <f t="shared" si="33"/>
        <v xml:space="preserve">    </v>
      </c>
      <c r="T381" s="1" t="str">
        <f t="shared" si="34"/>
        <v xml:space="preserve">    </v>
      </c>
    </row>
    <row r="382" spans="1:20" ht="15" customHeight="1">
      <c r="A382" s="25" t="str">
        <f t="shared" si="25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30"/>
        <v/>
      </c>
      <c r="S382" s="1" t="str">
        <f t="shared" si="33"/>
        <v xml:space="preserve">    </v>
      </c>
      <c r="T382" s="1" t="str">
        <f t="shared" si="34"/>
        <v xml:space="preserve">    </v>
      </c>
    </row>
    <row r="383" spans="1:20" ht="15" customHeight="1">
      <c r="A383" s="25" t="str">
        <f t="shared" si="25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30"/>
        <v/>
      </c>
      <c r="S383" s="1" t="str">
        <f t="shared" si="33"/>
        <v xml:space="preserve">    </v>
      </c>
      <c r="T383" s="1" t="str">
        <f t="shared" si="34"/>
        <v xml:space="preserve">    </v>
      </c>
    </row>
    <row r="384" spans="1:20" ht="15" customHeight="1">
      <c r="A384" s="25" t="str">
        <f t="shared" si="25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30"/>
        <v/>
      </c>
      <c r="S384" s="1" t="str">
        <f t="shared" si="33"/>
        <v xml:space="preserve">    </v>
      </c>
      <c r="T384" s="1" t="str">
        <f t="shared" si="34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4">
    <cfRule type="duplicateValues" dxfId="6" priority="1"/>
  </conditionalFormatting>
  <dataValidations count="4">
    <dataValidation imeMode="on" allowBlank="1" showInputMessage="1" showErrorMessage="1" sqref="P86:P384 G73:G74 G88:K384 G86:G87 G76:G84 G67:G71 G60:G64 G50:G53 H29:K87 O7:O384 G46:G48 G41 G7:K28" xr:uid="{00000000-0002-0000-1200-000000000000}"/>
    <dataValidation imeMode="off" allowBlank="1" showInputMessage="1" showErrorMessage="1" sqref="L88:L384 Q7:Q384 M7:N384" xr:uid="{00000000-0002-0000-1200-000001000000}"/>
    <dataValidation type="list" imeMode="on" allowBlank="1" showInputMessage="1" showErrorMessage="1" sqref="P7:P85" xr:uid="{00000000-0002-0000-1200-000002000000}">
      <formula1>$Z$7:$Z$69</formula1>
    </dataValidation>
    <dataValidation type="list" imeMode="off" allowBlank="1" showInputMessage="1" showErrorMessage="1" sqref="L7:L87" xr:uid="{00000000-0002-0000-1200-000003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C70"/>
  <sheetViews>
    <sheetView workbookViewId="0"/>
  </sheetViews>
  <sheetFormatPr defaultRowHeight="12"/>
  <cols>
    <col min="2" max="2" width="31.140625" style="1" customWidth="1"/>
    <col min="3" max="3" width="12.7109375" style="3" customWidth="1"/>
  </cols>
  <sheetData>
    <row r="2" spans="2:3">
      <c r="B2" s="1" t="s">
        <v>832</v>
      </c>
      <c r="C2" s="3" t="s">
        <v>833</v>
      </c>
    </row>
    <row r="3" spans="2:3">
      <c r="B3" s="1" t="s">
        <v>1966</v>
      </c>
      <c r="C3" s="69">
        <v>26</v>
      </c>
    </row>
    <row r="4" spans="2:3">
      <c r="B4" s="1" t="s">
        <v>1688</v>
      </c>
      <c r="C4" s="69">
        <v>20</v>
      </c>
    </row>
    <row r="5" spans="2:3">
      <c r="B5" s="1" t="s">
        <v>531</v>
      </c>
      <c r="C5" s="69">
        <v>30</v>
      </c>
    </row>
    <row r="6" spans="2:3">
      <c r="B6" s="1" t="s">
        <v>3917</v>
      </c>
      <c r="C6" s="69">
        <v>0</v>
      </c>
    </row>
    <row r="7" spans="2:3">
      <c r="B7" s="1" t="s">
        <v>3918</v>
      </c>
      <c r="C7" s="69">
        <v>10</v>
      </c>
    </row>
    <row r="8" spans="2:3">
      <c r="B8" s="1" t="s">
        <v>3740</v>
      </c>
      <c r="C8" s="69">
        <v>9</v>
      </c>
    </row>
    <row r="9" spans="2:3">
      <c r="B9" s="1" t="s">
        <v>1157</v>
      </c>
      <c r="C9" s="69">
        <v>19</v>
      </c>
    </row>
    <row r="10" spans="2:3">
      <c r="B10" s="1" t="s">
        <v>2092</v>
      </c>
      <c r="C10" s="69">
        <v>11</v>
      </c>
    </row>
    <row r="11" spans="2:3">
      <c r="B11" s="1" t="s">
        <v>1293</v>
      </c>
      <c r="C11" s="69">
        <v>16</v>
      </c>
    </row>
    <row r="12" spans="2:3">
      <c r="B12" s="1" t="s">
        <v>497</v>
      </c>
      <c r="C12" s="69">
        <v>1</v>
      </c>
    </row>
    <row r="13" spans="2:3">
      <c r="B13" s="1" t="s">
        <v>3919</v>
      </c>
      <c r="C13" s="69">
        <v>0</v>
      </c>
    </row>
    <row r="14" spans="2:3">
      <c r="B14" s="1" t="s">
        <v>508</v>
      </c>
      <c r="C14" s="69">
        <v>39</v>
      </c>
    </row>
    <row r="15" spans="2:3">
      <c r="B15" s="1" t="s">
        <v>1184</v>
      </c>
      <c r="C15" s="69">
        <v>7</v>
      </c>
    </row>
    <row r="16" spans="2:3">
      <c r="B16" s="1" t="s">
        <v>952</v>
      </c>
      <c r="C16" s="69">
        <v>38</v>
      </c>
    </row>
    <row r="17" spans="2:3">
      <c r="B17" s="1" t="s">
        <v>1811</v>
      </c>
      <c r="C17" s="69">
        <v>45</v>
      </c>
    </row>
    <row r="18" spans="2:3">
      <c r="B18" s="1" t="s">
        <v>1816</v>
      </c>
      <c r="C18" s="69">
        <v>35</v>
      </c>
    </row>
    <row r="19" spans="2:3">
      <c r="B19" s="1" t="s">
        <v>3920</v>
      </c>
      <c r="C19" s="69">
        <v>0</v>
      </c>
    </row>
    <row r="20" spans="2:3">
      <c r="B20" s="1" t="s">
        <v>3921</v>
      </c>
      <c r="C20" s="69">
        <v>0</v>
      </c>
    </row>
    <row r="21" spans="2:3">
      <c r="B21" s="1" t="s">
        <v>3922</v>
      </c>
      <c r="C21" s="69">
        <v>0</v>
      </c>
    </row>
    <row r="22" spans="2:3">
      <c r="B22" s="1" t="s">
        <v>3023</v>
      </c>
      <c r="C22" s="69">
        <v>47</v>
      </c>
    </row>
    <row r="23" spans="2:3">
      <c r="B23" s="1" t="s">
        <v>3923</v>
      </c>
      <c r="C23" s="69">
        <v>0</v>
      </c>
    </row>
    <row r="24" spans="2:3">
      <c r="B24" s="1" t="s">
        <v>3924</v>
      </c>
      <c r="C24" s="69">
        <v>0</v>
      </c>
    </row>
    <row r="25" spans="2:3">
      <c r="B25" s="1" t="s">
        <v>3925</v>
      </c>
      <c r="C25" s="69">
        <v>42</v>
      </c>
    </row>
    <row r="26" spans="2:3">
      <c r="B26" s="1" t="s">
        <v>3926</v>
      </c>
      <c r="C26" s="69">
        <v>6</v>
      </c>
    </row>
    <row r="27" spans="2:3">
      <c r="B27" s="1" t="s">
        <v>835</v>
      </c>
      <c r="C27" s="69">
        <v>17</v>
      </c>
    </row>
    <row r="28" spans="2:3">
      <c r="B28" s="1" t="s">
        <v>763</v>
      </c>
      <c r="C28" s="69">
        <v>23</v>
      </c>
    </row>
    <row r="29" spans="2:3">
      <c r="B29" s="1" t="s">
        <v>779</v>
      </c>
      <c r="C29" s="69">
        <v>4</v>
      </c>
    </row>
    <row r="30" spans="2:3">
      <c r="B30" s="1" t="s">
        <v>881</v>
      </c>
      <c r="C30" s="69">
        <v>25</v>
      </c>
    </row>
    <row r="31" spans="2:3">
      <c r="B31" s="1" t="s">
        <v>902</v>
      </c>
      <c r="C31" s="69">
        <v>18</v>
      </c>
    </row>
    <row r="32" spans="2:3">
      <c r="B32" s="1" t="s">
        <v>354</v>
      </c>
      <c r="C32" s="69">
        <v>3</v>
      </c>
    </row>
    <row r="33" spans="2:3">
      <c r="B33" s="1" t="s">
        <v>1672</v>
      </c>
      <c r="C33" s="69">
        <v>2</v>
      </c>
    </row>
    <row r="34" spans="2:3">
      <c r="B34" s="1" t="s">
        <v>1561</v>
      </c>
      <c r="C34" s="69">
        <v>15</v>
      </c>
    </row>
    <row r="35" spans="2:3">
      <c r="B35" s="1" t="s">
        <v>1182</v>
      </c>
      <c r="C35" s="69">
        <v>27</v>
      </c>
    </row>
    <row r="36" spans="2:3">
      <c r="B36" s="1" t="s">
        <v>1309</v>
      </c>
      <c r="C36" s="69">
        <v>34</v>
      </c>
    </row>
    <row r="37" spans="2:3">
      <c r="B37" s="1" t="s">
        <v>802</v>
      </c>
      <c r="C37" s="69">
        <v>13</v>
      </c>
    </row>
    <row r="38" spans="2:3">
      <c r="B38" s="1" t="s">
        <v>2176</v>
      </c>
      <c r="C38" s="69">
        <v>46</v>
      </c>
    </row>
    <row r="39" spans="2:3">
      <c r="B39" s="1" t="s">
        <v>1768</v>
      </c>
      <c r="C39" s="69">
        <v>21</v>
      </c>
    </row>
    <row r="40" spans="2:3">
      <c r="B40" s="1" t="s">
        <v>1649</v>
      </c>
      <c r="C40" s="69">
        <v>41</v>
      </c>
    </row>
    <row r="41" spans="2:3">
      <c r="B41" s="1" t="s">
        <v>3927</v>
      </c>
      <c r="C41" s="69">
        <v>0</v>
      </c>
    </row>
    <row r="42" spans="2:3">
      <c r="B42" s="1" t="s">
        <v>287</v>
      </c>
      <c r="C42" s="69">
        <v>8</v>
      </c>
    </row>
    <row r="43" spans="2:3">
      <c r="B43" s="1" t="s">
        <v>1180</v>
      </c>
      <c r="C43" s="69">
        <v>37</v>
      </c>
    </row>
    <row r="44" spans="2:3">
      <c r="B44" s="1" t="s">
        <v>1169</v>
      </c>
      <c r="C44" s="69">
        <v>32</v>
      </c>
    </row>
    <row r="45" spans="2:3">
      <c r="B45" s="1" t="s">
        <v>1589</v>
      </c>
      <c r="C45" s="69">
        <v>31</v>
      </c>
    </row>
    <row r="46" spans="2:3">
      <c r="B46" s="1" t="s">
        <v>2026</v>
      </c>
      <c r="C46" s="69">
        <v>44</v>
      </c>
    </row>
    <row r="47" spans="2:3">
      <c r="B47" s="1" t="s">
        <v>3928</v>
      </c>
      <c r="C47" s="69">
        <v>0</v>
      </c>
    </row>
    <row r="48" spans="2:3">
      <c r="B48" s="1" t="s">
        <v>3929</v>
      </c>
      <c r="C48" s="69">
        <v>0</v>
      </c>
    </row>
    <row r="49" spans="2:3">
      <c r="B49" s="1" t="s">
        <v>567</v>
      </c>
      <c r="C49" s="69">
        <v>14</v>
      </c>
    </row>
    <row r="50" spans="2:3">
      <c r="B50" s="1" t="s">
        <v>3930</v>
      </c>
      <c r="C50" s="69">
        <v>0</v>
      </c>
    </row>
    <row r="51" spans="2:3">
      <c r="B51" s="1" t="s">
        <v>3931</v>
      </c>
      <c r="C51" s="69">
        <v>0</v>
      </c>
    </row>
    <row r="52" spans="2:3">
      <c r="B52" s="1" t="s">
        <v>1547</v>
      </c>
      <c r="C52" s="69">
        <v>24</v>
      </c>
    </row>
    <row r="53" spans="2:3">
      <c r="B53" s="1" t="s">
        <v>3932</v>
      </c>
      <c r="C53" s="69">
        <v>0</v>
      </c>
    </row>
    <row r="54" spans="2:3">
      <c r="B54" s="1" t="s">
        <v>3933</v>
      </c>
      <c r="C54" s="69">
        <v>0</v>
      </c>
    </row>
    <row r="55" spans="2:3">
      <c r="B55" s="1" t="s">
        <v>525</v>
      </c>
      <c r="C55" s="69">
        <v>36</v>
      </c>
    </row>
    <row r="56" spans="2:3">
      <c r="B56" s="1" t="s">
        <v>3934</v>
      </c>
      <c r="C56" s="69">
        <v>0</v>
      </c>
    </row>
    <row r="57" spans="2:3">
      <c r="B57" s="1" t="s">
        <v>1234</v>
      </c>
      <c r="C57" s="69">
        <v>33</v>
      </c>
    </row>
    <row r="58" spans="2:3">
      <c r="B58" s="1" t="s">
        <v>3935</v>
      </c>
      <c r="C58" s="69">
        <v>0</v>
      </c>
    </row>
    <row r="59" spans="2:3">
      <c r="B59" s="1" t="s">
        <v>3936</v>
      </c>
      <c r="C59" s="69">
        <v>0</v>
      </c>
    </row>
    <row r="60" spans="2:3">
      <c r="B60" s="1" t="s">
        <v>3937</v>
      </c>
      <c r="C60" s="69">
        <v>5</v>
      </c>
    </row>
    <row r="61" spans="2:3">
      <c r="B61" s="1" t="s">
        <v>3938</v>
      </c>
      <c r="C61" s="69">
        <v>0</v>
      </c>
    </row>
    <row r="62" spans="2:3">
      <c r="B62" s="1" t="s">
        <v>882</v>
      </c>
      <c r="C62" s="69">
        <v>43</v>
      </c>
    </row>
    <row r="63" spans="2:3">
      <c r="B63" s="1" t="s">
        <v>2031</v>
      </c>
      <c r="C63" s="69">
        <v>29</v>
      </c>
    </row>
    <row r="64" spans="2:3">
      <c r="B64" s="1" t="s">
        <v>2071</v>
      </c>
      <c r="C64" s="69">
        <v>22</v>
      </c>
    </row>
    <row r="65" spans="2:3">
      <c r="B65" s="1" t="s">
        <v>1167</v>
      </c>
      <c r="C65" s="69">
        <v>28</v>
      </c>
    </row>
    <row r="66" spans="2:3">
      <c r="B66" s="1" t="s">
        <v>1546</v>
      </c>
      <c r="C66" s="69">
        <v>40</v>
      </c>
    </row>
    <row r="67" spans="2:3">
      <c r="B67" s="1" t="s">
        <v>2523</v>
      </c>
      <c r="C67" s="69">
        <v>12</v>
      </c>
    </row>
    <row r="68" spans="2:3">
      <c r="B68" s="1" t="s">
        <v>3691</v>
      </c>
      <c r="C68" s="69">
        <v>48</v>
      </c>
    </row>
    <row r="69" spans="2:3">
      <c r="B69" s="1">
        <v>0</v>
      </c>
      <c r="C69" s="69">
        <v>0</v>
      </c>
    </row>
    <row r="70" spans="2:3">
      <c r="B70" s="1">
        <v>0</v>
      </c>
      <c r="C70" s="69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1585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031D0401</v>
      </c>
      <c r="B7" s="5" t="s">
        <v>21</v>
      </c>
      <c r="C7" s="21">
        <v>4</v>
      </c>
      <c r="D7" s="21">
        <v>1</v>
      </c>
      <c r="E7" s="6" t="s">
        <v>54</v>
      </c>
      <c r="F7" s="7" t="s">
        <v>123</v>
      </c>
      <c r="G7" s="6" t="s">
        <v>1586</v>
      </c>
      <c r="H7" s="6" t="s">
        <v>1587</v>
      </c>
      <c r="I7" s="6" t="s">
        <v>92</v>
      </c>
      <c r="J7" s="6" t="s">
        <v>907</v>
      </c>
      <c r="K7" s="6"/>
      <c r="L7" s="12" t="s">
        <v>79</v>
      </c>
      <c r="M7" s="13" t="s">
        <v>2117</v>
      </c>
      <c r="N7" s="86" t="s">
        <v>2118</v>
      </c>
      <c r="O7" s="7"/>
      <c r="P7" s="6" t="s">
        <v>1589</v>
      </c>
      <c r="Q7" s="63">
        <f t="shared" ref="Q7:Q70" si="1">IF(P7="","",VLOOKUP(P7,$Z$7:$AA$68,2,FALSE))</f>
        <v>31</v>
      </c>
      <c r="R7" s="1" t="str">
        <f>A7</f>
        <v>031D0401</v>
      </c>
      <c r="S7" s="1" t="str">
        <f>""&amp;L7&amp;"  "&amp;M7&amp;"  "&amp;N7&amp;""</f>
        <v>JIS  G  3443-2</v>
      </c>
      <c r="T7" s="1" t="str">
        <f>S7</f>
        <v>JIS  G  3443-2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031D0402</v>
      </c>
      <c r="B8" s="5" t="s">
        <v>21</v>
      </c>
      <c r="C8" s="21">
        <v>4</v>
      </c>
      <c r="D8" s="21">
        <v>2</v>
      </c>
      <c r="E8" s="6" t="s">
        <v>54</v>
      </c>
      <c r="F8" s="7" t="s">
        <v>123</v>
      </c>
      <c r="G8" s="6" t="s">
        <v>1586</v>
      </c>
      <c r="H8" s="6" t="s">
        <v>1588</v>
      </c>
      <c r="I8" s="6" t="s">
        <v>157</v>
      </c>
      <c r="J8" s="6" t="s">
        <v>1175</v>
      </c>
      <c r="K8" s="6"/>
      <c r="L8" s="12" t="s">
        <v>79</v>
      </c>
      <c r="M8" s="13" t="s">
        <v>2053</v>
      </c>
      <c r="N8" s="86" t="s">
        <v>2116</v>
      </c>
      <c r="O8" s="7"/>
      <c r="P8" s="6" t="s">
        <v>1589</v>
      </c>
      <c r="Q8" s="63">
        <f t="shared" si="1"/>
        <v>31</v>
      </c>
      <c r="R8" s="1" t="str">
        <f t="shared" ref="R8:R60" si="2">A8</f>
        <v>031D0402</v>
      </c>
      <c r="S8" s="1" t="str">
        <f t="shared" ref="S8:S60" si="3">""&amp;L8&amp;"  "&amp;M8&amp;"  "&amp;N8&amp;""</f>
        <v>JIS  B  2404</v>
      </c>
      <c r="T8" s="1" t="str">
        <f t="shared" ref="T8:T60" si="4">S8</f>
        <v>JIS  B  2404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031D0403</v>
      </c>
      <c r="B9" s="5" t="s">
        <v>21</v>
      </c>
      <c r="C9" s="21">
        <v>4</v>
      </c>
      <c r="D9" s="21">
        <v>3</v>
      </c>
      <c r="E9" s="6" t="s">
        <v>54</v>
      </c>
      <c r="F9" s="7" t="s">
        <v>123</v>
      </c>
      <c r="G9" s="6" t="s">
        <v>1590</v>
      </c>
      <c r="H9" s="6" t="s">
        <v>1591</v>
      </c>
      <c r="I9" s="6" t="s">
        <v>92</v>
      </c>
      <c r="J9" s="6" t="s">
        <v>907</v>
      </c>
      <c r="K9" s="6"/>
      <c r="L9" s="12" t="s">
        <v>55</v>
      </c>
      <c r="M9" s="13"/>
      <c r="N9" s="14"/>
      <c r="O9" s="7"/>
      <c r="P9" s="6" t="s">
        <v>1589</v>
      </c>
      <c r="Q9" s="63">
        <f t="shared" si="1"/>
        <v>31</v>
      </c>
      <c r="R9" s="1" t="str">
        <f t="shared" si="2"/>
        <v>031D0403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031D0404</v>
      </c>
      <c r="B10" s="5" t="s">
        <v>21</v>
      </c>
      <c r="C10" s="21">
        <v>4</v>
      </c>
      <c r="D10" s="21">
        <v>4</v>
      </c>
      <c r="E10" s="6" t="s">
        <v>54</v>
      </c>
      <c r="F10" s="7" t="s">
        <v>123</v>
      </c>
      <c r="G10" s="6" t="s">
        <v>1590</v>
      </c>
      <c r="H10" s="6" t="s">
        <v>1592</v>
      </c>
      <c r="I10" s="6" t="s">
        <v>157</v>
      </c>
      <c r="J10" s="6" t="s">
        <v>1175</v>
      </c>
      <c r="K10" s="6"/>
      <c r="L10" s="12" t="s">
        <v>55</v>
      </c>
      <c r="M10" s="13"/>
      <c r="N10" s="14"/>
      <c r="O10" s="7"/>
      <c r="P10" s="6" t="s">
        <v>1589</v>
      </c>
      <c r="Q10" s="63">
        <f t="shared" si="1"/>
        <v>31</v>
      </c>
      <c r="R10" s="1" t="str">
        <f t="shared" si="2"/>
        <v>031D0404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031D0405</v>
      </c>
      <c r="B11" s="5" t="s">
        <v>21</v>
      </c>
      <c r="C11" s="21">
        <v>4</v>
      </c>
      <c r="D11" s="21">
        <v>5</v>
      </c>
      <c r="E11" s="6" t="s">
        <v>54</v>
      </c>
      <c r="F11" s="7" t="s">
        <v>123</v>
      </c>
      <c r="G11" s="6" t="s">
        <v>1593</v>
      </c>
      <c r="H11" s="6" t="s">
        <v>1593</v>
      </c>
      <c r="I11" s="6" t="s">
        <v>231</v>
      </c>
      <c r="J11" s="6"/>
      <c r="K11" s="6"/>
      <c r="L11" s="12" t="s">
        <v>6</v>
      </c>
      <c r="M11" s="13" t="s">
        <v>24</v>
      </c>
      <c r="N11" s="14">
        <v>114</v>
      </c>
      <c r="O11" s="7"/>
      <c r="P11" s="6" t="s">
        <v>1589</v>
      </c>
      <c r="Q11" s="63">
        <f t="shared" si="1"/>
        <v>31</v>
      </c>
      <c r="R11" s="1" t="str">
        <f t="shared" si="2"/>
        <v>031D0405</v>
      </c>
      <c r="S11" s="1" t="str">
        <f t="shared" si="3"/>
        <v>JWWA  G  114</v>
      </c>
      <c r="T11" s="1" t="str">
        <f t="shared" si="4"/>
        <v>JWWA  G  114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031D0406</v>
      </c>
      <c r="B12" s="5" t="s">
        <v>21</v>
      </c>
      <c r="C12" s="21">
        <v>4</v>
      </c>
      <c r="D12" s="21">
        <v>6</v>
      </c>
      <c r="E12" s="6" t="s">
        <v>54</v>
      </c>
      <c r="F12" s="7" t="s">
        <v>123</v>
      </c>
      <c r="G12" s="6" t="s">
        <v>1594</v>
      </c>
      <c r="H12" s="6" t="s">
        <v>1594</v>
      </c>
      <c r="I12" s="6" t="s">
        <v>71</v>
      </c>
      <c r="J12" s="6"/>
      <c r="K12" s="6"/>
      <c r="L12" s="12" t="s">
        <v>6</v>
      </c>
      <c r="M12" s="13" t="s">
        <v>24</v>
      </c>
      <c r="N12" s="14">
        <v>114</v>
      </c>
      <c r="O12" s="7"/>
      <c r="P12" s="6" t="s">
        <v>1589</v>
      </c>
      <c r="Q12" s="63">
        <f t="shared" si="1"/>
        <v>31</v>
      </c>
      <c r="R12" s="1" t="str">
        <f t="shared" si="2"/>
        <v>031D0406</v>
      </c>
      <c r="S12" s="1" t="str">
        <f t="shared" si="3"/>
        <v>JWWA  G  114</v>
      </c>
      <c r="T12" s="1" t="str">
        <f t="shared" si="4"/>
        <v>JWWA  G  114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/>
      </c>
      <c r="B13" s="5"/>
      <c r="C13" s="21"/>
      <c r="D13" s="21"/>
      <c r="E13" s="6"/>
      <c r="F13" s="7"/>
      <c r="G13" s="6"/>
      <c r="H13" s="6"/>
      <c r="I13" s="6"/>
      <c r="J13" s="6"/>
      <c r="K13" s="6"/>
      <c r="L13" s="12"/>
      <c r="M13" s="13"/>
      <c r="N13" s="14"/>
      <c r="O13" s="7"/>
      <c r="P13" s="6"/>
      <c r="Q13" s="63" t="str">
        <f t="shared" si="1"/>
        <v/>
      </c>
      <c r="R13" s="1" t="str">
        <f t="shared" si="2"/>
        <v/>
      </c>
      <c r="S13" s="1" t="str">
        <f t="shared" si="3"/>
        <v xml:space="preserve">    </v>
      </c>
      <c r="T13" s="1" t="str">
        <f t="shared" si="4"/>
        <v xml:space="preserve">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031M0501</v>
      </c>
      <c r="B14" s="5" t="s">
        <v>226</v>
      </c>
      <c r="C14" s="21">
        <v>5</v>
      </c>
      <c r="D14" s="21">
        <v>1</v>
      </c>
      <c r="E14" s="6" t="s">
        <v>521</v>
      </c>
      <c r="F14" s="7" t="s">
        <v>123</v>
      </c>
      <c r="G14" s="6" t="s">
        <v>1540</v>
      </c>
      <c r="H14" s="6" t="s">
        <v>1596</v>
      </c>
      <c r="I14" s="6" t="s">
        <v>92</v>
      </c>
      <c r="J14" s="6"/>
      <c r="K14" s="6"/>
      <c r="L14" s="12" t="s">
        <v>6</v>
      </c>
      <c r="M14" s="13" t="s">
        <v>24</v>
      </c>
      <c r="N14" s="14">
        <v>114</v>
      </c>
      <c r="O14" s="7"/>
      <c r="P14" s="6" t="s">
        <v>1589</v>
      </c>
      <c r="Q14" s="63">
        <f t="shared" si="1"/>
        <v>31</v>
      </c>
      <c r="R14" s="1" t="str">
        <f t="shared" si="2"/>
        <v>031M0501</v>
      </c>
      <c r="S14" s="1" t="str">
        <f t="shared" si="3"/>
        <v>JWWA  G  114</v>
      </c>
      <c r="T14" s="1" t="str">
        <f t="shared" si="4"/>
        <v>JWWA  G  114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87" t="str">
        <f t="shared" si="0"/>
        <v>031M0502</v>
      </c>
      <c r="B15" s="5" t="s">
        <v>226</v>
      </c>
      <c r="C15" s="21">
        <v>5</v>
      </c>
      <c r="D15" s="21">
        <v>2</v>
      </c>
      <c r="E15" s="6" t="s">
        <v>521</v>
      </c>
      <c r="F15" s="7" t="s">
        <v>123</v>
      </c>
      <c r="G15" s="6" t="s">
        <v>1595</v>
      </c>
      <c r="H15" s="6" t="s">
        <v>1597</v>
      </c>
      <c r="I15" s="6" t="s">
        <v>92</v>
      </c>
      <c r="J15" s="6"/>
      <c r="K15" s="6"/>
      <c r="L15" s="12" t="s">
        <v>55</v>
      </c>
      <c r="M15" s="13"/>
      <c r="N15" s="14"/>
      <c r="O15" s="7"/>
      <c r="P15" s="6" t="s">
        <v>1589</v>
      </c>
      <c r="Q15" s="63">
        <f t="shared" si="1"/>
        <v>31</v>
      </c>
      <c r="R15" s="1" t="str">
        <f t="shared" si="2"/>
        <v>031M0502</v>
      </c>
      <c r="S15" s="1" t="str">
        <f t="shared" si="3"/>
        <v xml:space="preserve">指定承認    </v>
      </c>
      <c r="T15" s="1" t="str">
        <f t="shared" si="4"/>
        <v xml:space="preserve">指定承認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031E0101</v>
      </c>
      <c r="B17" s="5" t="s">
        <v>190</v>
      </c>
      <c r="C17" s="21">
        <v>1</v>
      </c>
      <c r="D17" s="21">
        <v>1</v>
      </c>
      <c r="E17" s="6" t="s">
        <v>17</v>
      </c>
      <c r="F17" s="7" t="s">
        <v>40</v>
      </c>
      <c r="G17" s="6" t="s">
        <v>1598</v>
      </c>
      <c r="H17" s="6" t="s">
        <v>1599</v>
      </c>
      <c r="I17" s="6" t="s">
        <v>85</v>
      </c>
      <c r="J17" s="6"/>
      <c r="K17" s="6"/>
      <c r="L17" s="12" t="s">
        <v>63</v>
      </c>
      <c r="M17" s="13" t="s">
        <v>24</v>
      </c>
      <c r="N17" s="14">
        <v>1052</v>
      </c>
      <c r="O17" s="7"/>
      <c r="P17" s="6" t="s">
        <v>1589</v>
      </c>
      <c r="Q17" s="63">
        <f t="shared" si="1"/>
        <v>31</v>
      </c>
      <c r="R17" s="1" t="str">
        <f t="shared" si="2"/>
        <v>031E0101</v>
      </c>
      <c r="S17" s="1" t="str">
        <f t="shared" si="3"/>
        <v>JDPA  G  1052</v>
      </c>
      <c r="T17" s="1" t="str">
        <f t="shared" si="4"/>
        <v>JDPA  G  1052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031E0102</v>
      </c>
      <c r="B18" s="5" t="s">
        <v>190</v>
      </c>
      <c r="C18" s="21">
        <v>1</v>
      </c>
      <c r="D18" s="21">
        <v>2</v>
      </c>
      <c r="E18" s="6" t="s">
        <v>17</v>
      </c>
      <c r="F18" s="7" t="s">
        <v>40</v>
      </c>
      <c r="G18" s="6" t="s">
        <v>1598</v>
      </c>
      <c r="H18" s="6" t="s">
        <v>1598</v>
      </c>
      <c r="I18" s="6" t="s">
        <v>71</v>
      </c>
      <c r="J18" s="6"/>
      <c r="K18" s="6"/>
      <c r="L18" s="12" t="s">
        <v>6</v>
      </c>
      <c r="M18" s="13" t="s">
        <v>192</v>
      </c>
      <c r="N18" s="14">
        <v>158</v>
      </c>
      <c r="O18" s="7"/>
      <c r="P18" s="6" t="s">
        <v>1589</v>
      </c>
      <c r="Q18" s="63">
        <f t="shared" si="1"/>
        <v>31</v>
      </c>
      <c r="R18" s="1" t="str">
        <f t="shared" si="2"/>
        <v>031E0102</v>
      </c>
      <c r="S18" s="1" t="str">
        <f t="shared" si="3"/>
        <v>JWWA  K  158</v>
      </c>
      <c r="T18" s="1" t="str">
        <f t="shared" si="4"/>
        <v>JWWA  K  158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031E0103</v>
      </c>
      <c r="B19" s="5" t="s">
        <v>190</v>
      </c>
      <c r="C19" s="21">
        <v>1</v>
      </c>
      <c r="D19" s="21">
        <v>3</v>
      </c>
      <c r="E19" s="6" t="s">
        <v>17</v>
      </c>
      <c r="F19" s="7" t="s">
        <v>40</v>
      </c>
      <c r="G19" s="6" t="s">
        <v>1600</v>
      </c>
      <c r="H19" s="6" t="s">
        <v>1601</v>
      </c>
      <c r="I19" s="6" t="s">
        <v>161</v>
      </c>
      <c r="J19" s="6"/>
      <c r="K19" s="6"/>
      <c r="L19" s="12" t="s">
        <v>788</v>
      </c>
      <c r="M19" s="13" t="s">
        <v>192</v>
      </c>
      <c r="N19" s="14">
        <v>20</v>
      </c>
      <c r="O19" s="7"/>
      <c r="P19" s="6" t="s">
        <v>1589</v>
      </c>
      <c r="Q19" s="63">
        <f t="shared" si="1"/>
        <v>31</v>
      </c>
      <c r="R19" s="1" t="str">
        <f t="shared" si="2"/>
        <v>031E0103</v>
      </c>
      <c r="S19" s="1" t="str">
        <f t="shared" si="3"/>
        <v>PTC  K  20</v>
      </c>
      <c r="T19" s="1" t="str">
        <f t="shared" si="4"/>
        <v>PTC  K  20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/>
      <c r="F20" s="7"/>
      <c r="G20" s="6"/>
      <c r="H20" s="6"/>
      <c r="I20" s="6"/>
      <c r="J20" s="6"/>
      <c r="K20" s="6"/>
      <c r="L20" s="12"/>
      <c r="M20" s="13"/>
      <c r="N20" s="14"/>
      <c r="O20" s="7"/>
      <c r="P20" s="6"/>
      <c r="Q20" s="63" t="str">
        <f t="shared" si="1"/>
        <v/>
      </c>
      <c r="R20" s="1" t="str">
        <f t="shared" si="2"/>
        <v/>
      </c>
      <c r="S20" s="1" t="str">
        <f t="shared" si="3"/>
        <v xml:space="preserve">    </v>
      </c>
      <c r="T20" s="1" t="str">
        <f t="shared" si="4"/>
        <v xml:space="preserve">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031E0104</v>
      </c>
      <c r="B21" s="5" t="s">
        <v>190</v>
      </c>
      <c r="C21" s="21">
        <v>1</v>
      </c>
      <c r="D21" s="21">
        <v>4</v>
      </c>
      <c r="E21" s="6" t="s">
        <v>17</v>
      </c>
      <c r="F21" s="7" t="s">
        <v>40</v>
      </c>
      <c r="G21" s="6" t="s">
        <v>1602</v>
      </c>
      <c r="H21" s="6" t="s">
        <v>1603</v>
      </c>
      <c r="I21" s="6" t="s">
        <v>202</v>
      </c>
      <c r="J21" s="6"/>
      <c r="K21" s="6"/>
      <c r="L21" s="12" t="s">
        <v>6</v>
      </c>
      <c r="M21" s="13" t="s">
        <v>192</v>
      </c>
      <c r="N21" s="14">
        <v>158</v>
      </c>
      <c r="O21" s="7"/>
      <c r="P21" s="6" t="s">
        <v>1589</v>
      </c>
      <c r="Q21" s="63">
        <f t="shared" si="1"/>
        <v>31</v>
      </c>
      <c r="R21" s="1" t="str">
        <f t="shared" si="2"/>
        <v>031E0104</v>
      </c>
      <c r="S21" s="1" t="str">
        <f t="shared" si="3"/>
        <v>JWWA  K  158</v>
      </c>
      <c r="T21" s="1" t="str">
        <f t="shared" si="4"/>
        <v>JWWA  K  158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031E0105</v>
      </c>
      <c r="B22" s="5" t="s">
        <v>190</v>
      </c>
      <c r="C22" s="21">
        <v>1</v>
      </c>
      <c r="D22" s="21">
        <v>5</v>
      </c>
      <c r="E22" s="6" t="s">
        <v>17</v>
      </c>
      <c r="F22" s="7" t="s">
        <v>40</v>
      </c>
      <c r="G22" s="6" t="s">
        <v>1604</v>
      </c>
      <c r="H22" s="6" t="s">
        <v>1604</v>
      </c>
      <c r="I22" s="6" t="s">
        <v>1605</v>
      </c>
      <c r="J22" s="6"/>
      <c r="K22" s="6"/>
      <c r="L22" s="12" t="s">
        <v>55</v>
      </c>
      <c r="M22" s="13"/>
      <c r="N22" s="14"/>
      <c r="O22" s="7"/>
      <c r="P22" s="6" t="s">
        <v>1589</v>
      </c>
      <c r="Q22" s="63">
        <f t="shared" si="1"/>
        <v>31</v>
      </c>
      <c r="R22" s="1" t="str">
        <f t="shared" si="2"/>
        <v>031E0105</v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031E0106</v>
      </c>
      <c r="B23" s="5" t="s">
        <v>190</v>
      </c>
      <c r="C23" s="21">
        <v>1</v>
      </c>
      <c r="D23" s="21">
        <v>6</v>
      </c>
      <c r="E23" s="6" t="s">
        <v>17</v>
      </c>
      <c r="F23" s="7" t="s">
        <v>40</v>
      </c>
      <c r="G23" s="6" t="s">
        <v>197</v>
      </c>
      <c r="H23" s="6" t="s">
        <v>195</v>
      </c>
      <c r="I23" s="6" t="s">
        <v>1605</v>
      </c>
      <c r="J23" s="6"/>
      <c r="K23" s="6"/>
      <c r="L23" s="12" t="s">
        <v>79</v>
      </c>
      <c r="M23" s="13" t="s">
        <v>205</v>
      </c>
      <c r="N23" s="14">
        <v>2336</v>
      </c>
      <c r="O23" s="7"/>
      <c r="P23" s="6" t="s">
        <v>1589</v>
      </c>
      <c r="Q23" s="63">
        <f t="shared" si="1"/>
        <v>31</v>
      </c>
      <c r="R23" s="1" t="str">
        <f t="shared" si="2"/>
        <v>031E0106</v>
      </c>
      <c r="S23" s="1" t="str">
        <f t="shared" si="3"/>
        <v>JIS  C  2336</v>
      </c>
      <c r="T23" s="1" t="str">
        <f t="shared" si="4"/>
        <v>JIS  C  2336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031E0107</v>
      </c>
      <c r="B24" s="5" t="s">
        <v>190</v>
      </c>
      <c r="C24" s="21">
        <v>1</v>
      </c>
      <c r="D24" s="21">
        <v>7</v>
      </c>
      <c r="E24" s="6" t="s">
        <v>17</v>
      </c>
      <c r="F24" s="7" t="s">
        <v>40</v>
      </c>
      <c r="G24" s="6" t="s">
        <v>1606</v>
      </c>
      <c r="H24" s="6" t="s">
        <v>199</v>
      </c>
      <c r="I24" s="6" t="s">
        <v>1610</v>
      </c>
      <c r="J24" s="6"/>
      <c r="K24" s="6"/>
      <c r="L24" s="12" t="s">
        <v>79</v>
      </c>
      <c r="M24" s="13" t="s">
        <v>196</v>
      </c>
      <c r="N24" s="14">
        <v>1901</v>
      </c>
      <c r="O24" s="7"/>
      <c r="P24" s="6" t="s">
        <v>1589</v>
      </c>
      <c r="Q24" s="63">
        <f t="shared" si="1"/>
        <v>31</v>
      </c>
      <c r="R24" s="1" t="str">
        <f t="shared" si="2"/>
        <v>031E0107</v>
      </c>
      <c r="S24" s="1" t="str">
        <f t="shared" si="3"/>
        <v>JIS  Z  1901</v>
      </c>
      <c r="T24" s="1" t="str">
        <f t="shared" si="4"/>
        <v>JIS  Z  1901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031E0108</v>
      </c>
      <c r="B25" s="5" t="s">
        <v>190</v>
      </c>
      <c r="C25" s="21">
        <v>1</v>
      </c>
      <c r="D25" s="21">
        <v>8</v>
      </c>
      <c r="E25" s="6" t="s">
        <v>17</v>
      </c>
      <c r="F25" s="7" t="s">
        <v>40</v>
      </c>
      <c r="G25" s="6" t="s">
        <v>1608</v>
      </c>
      <c r="H25" s="6" t="s">
        <v>1607</v>
      </c>
      <c r="I25" s="6" t="s">
        <v>1605</v>
      </c>
      <c r="J25" s="6" t="s">
        <v>1609</v>
      </c>
      <c r="K25" s="6"/>
      <c r="L25" s="12" t="s">
        <v>55</v>
      </c>
      <c r="M25" s="13"/>
      <c r="N25" s="14"/>
      <c r="O25" s="7"/>
      <c r="P25" s="6" t="s">
        <v>1589</v>
      </c>
      <c r="Q25" s="63">
        <f t="shared" si="1"/>
        <v>31</v>
      </c>
      <c r="R25" s="1" t="str">
        <f t="shared" si="2"/>
        <v>031E0108</v>
      </c>
      <c r="S25" s="1" t="str">
        <f t="shared" si="3"/>
        <v xml:space="preserve">指定承認    </v>
      </c>
      <c r="T25" s="1" t="str">
        <f t="shared" si="4"/>
        <v xml:space="preserve">指定承認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6"/>
      <c r="J26" s="6"/>
      <c r="K26" s="6"/>
      <c r="L26" s="12"/>
      <c r="M26" s="13"/>
      <c r="N26" s="14"/>
      <c r="O26" s="7"/>
      <c r="P26" s="6"/>
      <c r="Q26" s="63" t="str">
        <f t="shared" si="1"/>
        <v/>
      </c>
      <c r="R26" s="1" t="str">
        <f t="shared" si="2"/>
        <v/>
      </c>
      <c r="S26" s="1" t="str">
        <f t="shared" si="3"/>
        <v xml:space="preserve">    </v>
      </c>
      <c r="T26" s="1" t="str">
        <f t="shared" si="4"/>
        <v xml:space="preserve">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031E0201</v>
      </c>
      <c r="B27" s="5" t="s">
        <v>190</v>
      </c>
      <c r="C27" s="21">
        <v>2</v>
      </c>
      <c r="D27" s="21">
        <v>1</v>
      </c>
      <c r="E27" s="6" t="s">
        <v>17</v>
      </c>
      <c r="F27" s="7" t="s">
        <v>40</v>
      </c>
      <c r="G27" s="6" t="s">
        <v>1611</v>
      </c>
      <c r="H27" s="6" t="s">
        <v>1612</v>
      </c>
      <c r="I27" s="6" t="s">
        <v>1613</v>
      </c>
      <c r="J27" s="6" t="s">
        <v>1614</v>
      </c>
      <c r="K27" s="6"/>
      <c r="L27" s="12" t="s">
        <v>55</v>
      </c>
      <c r="M27" s="13"/>
      <c r="N27" s="14"/>
      <c r="O27" s="7"/>
      <c r="P27" s="6" t="s">
        <v>1589</v>
      </c>
      <c r="Q27" s="63">
        <f t="shared" si="1"/>
        <v>31</v>
      </c>
      <c r="R27" s="1" t="str">
        <f t="shared" si="2"/>
        <v>031E0201</v>
      </c>
      <c r="S27" s="1" t="str">
        <f t="shared" si="3"/>
        <v xml:space="preserve">指定承認    </v>
      </c>
      <c r="T27" s="1" t="str">
        <f t="shared" si="4"/>
        <v xml:space="preserve">指定承認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031E0202</v>
      </c>
      <c r="B28" s="5" t="s">
        <v>190</v>
      </c>
      <c r="C28" s="21">
        <v>2</v>
      </c>
      <c r="D28" s="21">
        <v>2</v>
      </c>
      <c r="E28" s="6" t="s">
        <v>17</v>
      </c>
      <c r="F28" s="7" t="s">
        <v>40</v>
      </c>
      <c r="G28" s="6" t="s">
        <v>1615</v>
      </c>
      <c r="H28" s="6" t="s">
        <v>1616</v>
      </c>
      <c r="I28" s="6" t="s">
        <v>1613</v>
      </c>
      <c r="J28" s="6" t="s">
        <v>1614</v>
      </c>
      <c r="K28" s="6"/>
      <c r="L28" s="12" t="s">
        <v>55</v>
      </c>
      <c r="M28" s="13"/>
      <c r="N28" s="14"/>
      <c r="O28" s="7"/>
      <c r="P28" s="6" t="s">
        <v>1589</v>
      </c>
      <c r="Q28" s="63">
        <f t="shared" si="1"/>
        <v>31</v>
      </c>
      <c r="R28" s="1" t="str">
        <f t="shared" si="2"/>
        <v>031E0202</v>
      </c>
      <c r="S28" s="1" t="str">
        <f t="shared" si="3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25" t="str">
        <f t="shared" si="0"/>
        <v>031E0203</v>
      </c>
      <c r="B29" s="5" t="s">
        <v>190</v>
      </c>
      <c r="C29" s="21">
        <v>2</v>
      </c>
      <c r="D29" s="21">
        <v>3</v>
      </c>
      <c r="E29" s="6" t="s">
        <v>17</v>
      </c>
      <c r="F29" s="7" t="s">
        <v>40</v>
      </c>
      <c r="G29" s="6" t="s">
        <v>1617</v>
      </c>
      <c r="H29" s="6" t="s">
        <v>1619</v>
      </c>
      <c r="I29" s="6" t="s">
        <v>1613</v>
      </c>
      <c r="J29" s="6" t="s">
        <v>1614</v>
      </c>
      <c r="K29" s="6"/>
      <c r="L29" s="12" t="s">
        <v>55</v>
      </c>
      <c r="M29" s="13"/>
      <c r="N29" s="14"/>
      <c r="O29" s="7"/>
      <c r="P29" s="6" t="s">
        <v>1589</v>
      </c>
      <c r="Q29" s="63">
        <f t="shared" si="1"/>
        <v>31</v>
      </c>
      <c r="R29" s="1" t="str">
        <f t="shared" si="2"/>
        <v>031E0203</v>
      </c>
      <c r="S29" s="1" t="str">
        <f t="shared" si="3"/>
        <v xml:space="preserve">指定承認    </v>
      </c>
      <c r="T29" s="1" t="str">
        <f t="shared" si="4"/>
        <v xml:space="preserve">指定承認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>031E0204</v>
      </c>
      <c r="B30" s="5" t="s">
        <v>190</v>
      </c>
      <c r="C30" s="21">
        <v>2</v>
      </c>
      <c r="D30" s="21">
        <v>4</v>
      </c>
      <c r="E30" s="6" t="s">
        <v>17</v>
      </c>
      <c r="F30" s="7" t="s">
        <v>40</v>
      </c>
      <c r="G30" s="6" t="s">
        <v>1618</v>
      </c>
      <c r="H30" s="6" t="s">
        <v>1620</v>
      </c>
      <c r="I30" s="6" t="s">
        <v>1613</v>
      </c>
      <c r="J30" s="6" t="s">
        <v>1614</v>
      </c>
      <c r="K30" s="6"/>
      <c r="L30" s="12" t="s">
        <v>55</v>
      </c>
      <c r="M30" s="13"/>
      <c r="N30" s="14"/>
      <c r="O30" s="7"/>
      <c r="P30" s="6" t="s">
        <v>1589</v>
      </c>
      <c r="Q30" s="63">
        <f t="shared" si="1"/>
        <v>31</v>
      </c>
      <c r="R30" s="1" t="str">
        <f t="shared" si="2"/>
        <v>031E0204</v>
      </c>
      <c r="S30" s="1" t="str">
        <f t="shared" si="3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6"/>
      <c r="J31" s="6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6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6"/>
      <c r="J34" s="6"/>
      <c r="K34" s="6"/>
      <c r="L34" s="12"/>
      <c r="M34" s="13"/>
      <c r="N34" s="14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6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6"/>
      <c r="J36" s="6"/>
      <c r="K36" s="6"/>
      <c r="L36" s="12"/>
      <c r="M36" s="13"/>
      <c r="N36" s="14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6"/>
      <c r="J37" s="6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6"/>
      <c r="J38" s="6"/>
      <c r="K38" s="6"/>
      <c r="L38" s="12"/>
      <c r="M38" s="13"/>
      <c r="N38" s="14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6"/>
      <c r="J39" s="6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6"/>
      <c r="J40" s="6"/>
      <c r="K40" s="6"/>
      <c r="L40" s="12"/>
      <c r="M40" s="13"/>
      <c r="N40" s="14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6"/>
      <c r="J41" s="6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6"/>
      <c r="J42" s="6"/>
      <c r="K42" s="6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6"/>
      <c r="J44" s="6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11"/>
      <c r="J45" s="11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11"/>
      <c r="J46" s="11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11"/>
      <c r="J47" s="11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11"/>
      <c r="J48" s="11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11"/>
      <c r="J49" s="11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11"/>
      <c r="J50" s="11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11"/>
      <c r="J51" s="11"/>
      <c r="K51" s="11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11"/>
      <c r="J52" s="11"/>
      <c r="K52" s="11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11"/>
      <c r="J53" s="11"/>
      <c r="K53" s="11"/>
      <c r="L53" s="12"/>
      <c r="M53" s="13"/>
      <c r="N53" s="14"/>
      <c r="O53" s="7"/>
      <c r="P53" s="11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11"/>
      <c r="J54" s="11"/>
      <c r="K54" s="11"/>
      <c r="L54" s="12"/>
      <c r="M54" s="13"/>
      <c r="N54" s="14"/>
      <c r="O54" s="7"/>
      <c r="P54" s="11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11"/>
      <c r="J55" s="11"/>
      <c r="K55" s="11"/>
      <c r="L55" s="12"/>
      <c r="M55" s="13"/>
      <c r="N55" s="14"/>
      <c r="O55" s="7"/>
      <c r="P55" s="11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11"/>
      <c r="J56" s="11"/>
      <c r="K56" s="11"/>
      <c r="L56" s="12"/>
      <c r="M56" s="13"/>
      <c r="N56" s="14"/>
      <c r="O56" s="7"/>
      <c r="P56" s="11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11"/>
      <c r="J57" s="11"/>
      <c r="K57" s="11"/>
      <c r="L57" s="12"/>
      <c r="M57" s="13"/>
      <c r="N57" s="14"/>
      <c r="O57" s="7"/>
      <c r="P57" s="11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11"/>
      <c r="J58" s="11"/>
      <c r="K58" s="11"/>
      <c r="L58" s="12"/>
      <c r="M58" s="13"/>
      <c r="N58" s="14"/>
      <c r="O58" s="7"/>
      <c r="P58" s="11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11"/>
      <c r="L59" s="12"/>
      <c r="M59" s="13"/>
      <c r="N59" s="14"/>
      <c r="O59" s="7"/>
      <c r="P59" s="11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11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1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si="1"/>
        <v/>
      </c>
      <c r="R62" s="1" t="str">
        <f t="shared" ref="R62:R287" si="5">A62</f>
        <v/>
      </c>
      <c r="S62" s="1" t="str">
        <f t="shared" ref="S62:S287" si="6">""&amp;L62&amp;"  "&amp;M62&amp;"  "&amp;N62&amp;""</f>
        <v xml:space="preserve">    </v>
      </c>
      <c r="T62" s="1" t="str">
        <f t="shared" ref="T62:T287" si="7">S62</f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1"/>
        <v/>
      </c>
      <c r="R63" s="1" t="str">
        <f t="shared" si="5"/>
        <v/>
      </c>
      <c r="S63" s="1" t="str">
        <f t="shared" si="6"/>
        <v xml:space="preserve">    </v>
      </c>
      <c r="T63" s="1" t="str">
        <f t="shared" si="7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5"/>
        <v/>
      </c>
      <c r="S64" s="1" t="str">
        <f t="shared" si="6"/>
        <v xml:space="preserve">    </v>
      </c>
      <c r="T64" s="1" t="str">
        <f t="shared" si="7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1"/>
        <v/>
      </c>
      <c r="R65" s="1" t="str">
        <f t="shared" si="5"/>
        <v/>
      </c>
      <c r="S65" s="1" t="str">
        <f t="shared" si="6"/>
        <v xml:space="preserve">    </v>
      </c>
      <c r="T65" s="1" t="str">
        <f t="shared" si="7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5"/>
        <v/>
      </c>
      <c r="S66" s="1" t="str">
        <f t="shared" si="6"/>
        <v xml:space="preserve">    </v>
      </c>
      <c r="T66" s="1" t="str">
        <f t="shared" si="7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5"/>
        <v/>
      </c>
      <c r="S67" s="1" t="str">
        <f t="shared" si="6"/>
        <v xml:space="preserve">    </v>
      </c>
      <c r="T67" s="1" t="str">
        <f t="shared" si="7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5"/>
        <v/>
      </c>
      <c r="S68" s="1" t="str">
        <f t="shared" si="6"/>
        <v xml:space="preserve">    </v>
      </c>
      <c r="T68" s="1" t="str">
        <f t="shared" si="7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5"/>
        <v/>
      </c>
      <c r="S69" s="1" t="str">
        <f t="shared" si="6"/>
        <v xml:space="preserve">    </v>
      </c>
      <c r="T69" s="1" t="str">
        <f t="shared" si="7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5"/>
        <v/>
      </c>
      <c r="S70" s="1" t="str">
        <f t="shared" si="6"/>
        <v xml:space="preserve">    </v>
      </c>
      <c r="T70" s="1" t="str">
        <f t="shared" si="7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ref="A71:A134" si="8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9">IF(P71="","",VLOOKUP(P71,$Z$7:$AA$68,2,FALSE))</f>
        <v/>
      </c>
      <c r="R71" s="1" t="str">
        <f t="shared" si="5"/>
        <v/>
      </c>
      <c r="S71" s="1" t="str">
        <f t="shared" si="6"/>
        <v xml:space="preserve">    </v>
      </c>
      <c r="T71" s="1" t="str">
        <f t="shared" si="7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8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9"/>
        <v/>
      </c>
      <c r="R72" s="1" t="str">
        <f t="shared" si="5"/>
        <v/>
      </c>
      <c r="S72" s="1" t="str">
        <f t="shared" si="6"/>
        <v xml:space="preserve">    </v>
      </c>
      <c r="T72" s="1" t="str">
        <f t="shared" si="7"/>
        <v xml:space="preserve">    </v>
      </c>
      <c r="V72" s="2"/>
    </row>
    <row r="73" spans="1:27" ht="15" customHeight="1">
      <c r="A73" s="25" t="str">
        <f t="shared" si="8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9"/>
        <v/>
      </c>
      <c r="R73" s="1" t="str">
        <f t="shared" si="5"/>
        <v/>
      </c>
      <c r="S73" s="1" t="str">
        <f t="shared" si="6"/>
        <v xml:space="preserve">    </v>
      </c>
      <c r="T73" s="1" t="str">
        <f t="shared" si="7"/>
        <v xml:space="preserve">    </v>
      </c>
      <c r="V73" s="2"/>
    </row>
    <row r="74" spans="1:27" ht="15" customHeight="1">
      <c r="A74" s="25" t="str">
        <f t="shared" si="8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9"/>
        <v/>
      </c>
      <c r="R74" s="1" t="str">
        <f t="shared" si="5"/>
        <v/>
      </c>
      <c r="S74" s="1" t="str">
        <f t="shared" si="6"/>
        <v xml:space="preserve">    </v>
      </c>
      <c r="T74" s="1" t="str">
        <f t="shared" si="7"/>
        <v xml:space="preserve">    </v>
      </c>
      <c r="V74" s="2"/>
    </row>
    <row r="75" spans="1:27" ht="15" customHeight="1">
      <c r="A75" s="25" t="str">
        <f t="shared" si="8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9"/>
        <v/>
      </c>
      <c r="R75" s="1" t="str">
        <f t="shared" si="5"/>
        <v/>
      </c>
      <c r="S75" s="1" t="str">
        <f t="shared" si="6"/>
        <v xml:space="preserve">    </v>
      </c>
      <c r="T75" s="1" t="str">
        <f t="shared" si="7"/>
        <v xml:space="preserve">    </v>
      </c>
      <c r="V75" s="2"/>
    </row>
    <row r="76" spans="1:27" ht="15" customHeight="1">
      <c r="A76" s="25" t="str">
        <f t="shared" si="8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9"/>
        <v/>
      </c>
      <c r="R76" s="1" t="str">
        <f t="shared" si="5"/>
        <v/>
      </c>
      <c r="S76" s="1" t="str">
        <f t="shared" si="6"/>
        <v xml:space="preserve">    </v>
      </c>
      <c r="T76" s="1" t="str">
        <f t="shared" si="7"/>
        <v xml:space="preserve">    </v>
      </c>
      <c r="V76" s="2"/>
    </row>
    <row r="77" spans="1:27" ht="15" customHeight="1">
      <c r="A77" s="25" t="str">
        <f t="shared" si="8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9"/>
        <v/>
      </c>
      <c r="R77" s="1" t="str">
        <f t="shared" si="5"/>
        <v/>
      </c>
      <c r="S77" s="1" t="str">
        <f t="shared" si="6"/>
        <v xml:space="preserve">    </v>
      </c>
      <c r="T77" s="1" t="str">
        <f t="shared" si="7"/>
        <v xml:space="preserve">    </v>
      </c>
      <c r="V77" s="2"/>
    </row>
    <row r="78" spans="1:27" ht="15" customHeight="1">
      <c r="A78" s="25" t="str">
        <f t="shared" si="8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9"/>
        <v/>
      </c>
      <c r="R78" s="1" t="str">
        <f t="shared" si="5"/>
        <v/>
      </c>
      <c r="S78" s="1" t="str">
        <f t="shared" si="6"/>
        <v xml:space="preserve">    </v>
      </c>
      <c r="T78" s="1" t="str">
        <f t="shared" si="7"/>
        <v xml:space="preserve">    </v>
      </c>
    </row>
    <row r="79" spans="1:27" ht="15" customHeight="1">
      <c r="A79" s="25" t="str">
        <f t="shared" si="8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9"/>
        <v/>
      </c>
      <c r="R79" s="1" t="str">
        <f t="shared" si="5"/>
        <v/>
      </c>
      <c r="S79" s="1" t="str">
        <f t="shared" si="6"/>
        <v xml:space="preserve">    </v>
      </c>
      <c r="T79" s="1" t="str">
        <f t="shared" si="7"/>
        <v xml:space="preserve">    </v>
      </c>
    </row>
    <row r="80" spans="1:27" ht="15" customHeight="1">
      <c r="A80" s="25" t="str">
        <f t="shared" si="8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9"/>
        <v/>
      </c>
      <c r="R80" s="1" t="str">
        <f t="shared" si="5"/>
        <v/>
      </c>
      <c r="S80" s="1" t="str">
        <f t="shared" si="6"/>
        <v xml:space="preserve">    </v>
      </c>
      <c r="T80" s="1" t="str">
        <f t="shared" si="7"/>
        <v xml:space="preserve">    </v>
      </c>
    </row>
    <row r="81" spans="1:20" ht="15" customHeight="1">
      <c r="A81" s="25" t="str">
        <f t="shared" si="8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9"/>
        <v/>
      </c>
      <c r="R81" s="1" t="str">
        <f t="shared" si="5"/>
        <v/>
      </c>
      <c r="S81" s="1" t="str">
        <f t="shared" si="6"/>
        <v xml:space="preserve">    </v>
      </c>
      <c r="T81" s="1" t="str">
        <f t="shared" si="7"/>
        <v xml:space="preserve">    </v>
      </c>
    </row>
    <row r="82" spans="1:20" ht="15" customHeight="1">
      <c r="A82" s="25" t="str">
        <f t="shared" si="8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9"/>
        <v/>
      </c>
      <c r="R82" s="1" t="str">
        <f t="shared" si="5"/>
        <v/>
      </c>
      <c r="S82" s="1" t="str">
        <f t="shared" si="6"/>
        <v xml:space="preserve">    </v>
      </c>
      <c r="T82" s="1" t="str">
        <f t="shared" si="7"/>
        <v xml:space="preserve">    </v>
      </c>
    </row>
    <row r="83" spans="1:20" ht="15" customHeight="1">
      <c r="A83" s="25" t="str">
        <f t="shared" si="8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9"/>
        <v/>
      </c>
      <c r="R83" s="1" t="str">
        <f t="shared" si="5"/>
        <v/>
      </c>
      <c r="S83" s="1" t="str">
        <f t="shared" si="6"/>
        <v xml:space="preserve">    </v>
      </c>
      <c r="T83" s="1" t="str">
        <f t="shared" si="7"/>
        <v xml:space="preserve">    </v>
      </c>
    </row>
    <row r="84" spans="1:20" ht="15" customHeight="1">
      <c r="A84" s="25" t="str">
        <f t="shared" si="8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9"/>
        <v/>
      </c>
      <c r="R84" s="1" t="str">
        <f t="shared" si="5"/>
        <v/>
      </c>
      <c r="S84" s="1" t="str">
        <f t="shared" si="6"/>
        <v xml:space="preserve">    </v>
      </c>
      <c r="T84" s="1" t="str">
        <f t="shared" si="7"/>
        <v xml:space="preserve">    </v>
      </c>
    </row>
    <row r="85" spans="1:20" ht="15" customHeight="1">
      <c r="A85" s="25" t="str">
        <f t="shared" si="8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9"/>
        <v/>
      </c>
      <c r="R85" s="1" t="str">
        <f t="shared" si="5"/>
        <v/>
      </c>
      <c r="S85" s="1" t="str">
        <f t="shared" si="6"/>
        <v xml:space="preserve">    </v>
      </c>
      <c r="T85" s="1" t="str">
        <f t="shared" si="7"/>
        <v xml:space="preserve">    </v>
      </c>
    </row>
    <row r="86" spans="1:20" ht="15" customHeight="1">
      <c r="A86" s="25" t="str">
        <f t="shared" si="8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9"/>
        <v/>
      </c>
      <c r="R86" s="1" t="str">
        <f t="shared" si="5"/>
        <v/>
      </c>
      <c r="S86" s="1" t="str">
        <f t="shared" si="6"/>
        <v xml:space="preserve">    </v>
      </c>
      <c r="T86" s="1" t="str">
        <f t="shared" si="7"/>
        <v xml:space="preserve">    </v>
      </c>
    </row>
    <row r="87" spans="1:20" ht="15" customHeight="1">
      <c r="A87" s="25" t="str">
        <f t="shared" si="8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9"/>
        <v/>
      </c>
      <c r="R87" s="1" t="str">
        <f t="shared" si="5"/>
        <v/>
      </c>
      <c r="S87" s="1" t="str">
        <f t="shared" si="6"/>
        <v xml:space="preserve">    </v>
      </c>
      <c r="T87" s="1" t="str">
        <f t="shared" si="7"/>
        <v xml:space="preserve">    </v>
      </c>
    </row>
    <row r="88" spans="1:20" ht="15" customHeight="1">
      <c r="A88" s="25" t="str">
        <f t="shared" si="8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9"/>
        <v/>
      </c>
      <c r="R88" s="1" t="str">
        <f t="shared" si="5"/>
        <v/>
      </c>
      <c r="S88" s="1" t="str">
        <f t="shared" si="6"/>
        <v xml:space="preserve">    </v>
      </c>
      <c r="T88" s="1" t="str">
        <f t="shared" si="7"/>
        <v xml:space="preserve">    </v>
      </c>
    </row>
    <row r="89" spans="1:20" ht="15" customHeight="1">
      <c r="A89" s="25" t="str">
        <f t="shared" si="8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9"/>
        <v/>
      </c>
      <c r="R89" s="1" t="str">
        <f t="shared" si="5"/>
        <v/>
      </c>
      <c r="S89" s="1" t="str">
        <f t="shared" si="6"/>
        <v xml:space="preserve">    </v>
      </c>
      <c r="T89" s="1" t="str">
        <f t="shared" si="7"/>
        <v xml:space="preserve">    </v>
      </c>
    </row>
    <row r="90" spans="1:20" ht="15" customHeight="1">
      <c r="A90" s="25" t="str">
        <f t="shared" si="8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9"/>
        <v/>
      </c>
      <c r="R90" s="1" t="str">
        <f t="shared" si="5"/>
        <v/>
      </c>
      <c r="S90" s="1" t="str">
        <f t="shared" si="6"/>
        <v xml:space="preserve">    </v>
      </c>
      <c r="T90" s="1" t="str">
        <f t="shared" si="7"/>
        <v xml:space="preserve">    </v>
      </c>
    </row>
    <row r="91" spans="1:20" ht="15" customHeight="1">
      <c r="A91" s="25" t="str">
        <f t="shared" si="8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9"/>
        <v/>
      </c>
      <c r="R91" s="1" t="str">
        <f t="shared" si="5"/>
        <v/>
      </c>
      <c r="S91" s="1" t="str">
        <f t="shared" si="6"/>
        <v xml:space="preserve">    </v>
      </c>
      <c r="T91" s="1" t="str">
        <f t="shared" si="7"/>
        <v xml:space="preserve">    </v>
      </c>
    </row>
    <row r="92" spans="1:20" ht="15" customHeight="1">
      <c r="A92" s="25" t="str">
        <f t="shared" si="8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9"/>
        <v/>
      </c>
      <c r="R92" s="1" t="str">
        <f t="shared" si="5"/>
        <v/>
      </c>
      <c r="S92" s="1" t="str">
        <f t="shared" si="6"/>
        <v xml:space="preserve">    </v>
      </c>
      <c r="T92" s="1" t="str">
        <f t="shared" si="7"/>
        <v xml:space="preserve">    </v>
      </c>
    </row>
    <row r="93" spans="1:20" ht="15" customHeight="1">
      <c r="A93" s="25" t="str">
        <f t="shared" si="8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9"/>
        <v/>
      </c>
      <c r="R93" s="1" t="str">
        <f t="shared" si="5"/>
        <v/>
      </c>
      <c r="S93" s="1" t="str">
        <f t="shared" si="6"/>
        <v xml:space="preserve">    </v>
      </c>
      <c r="T93" s="1" t="str">
        <f t="shared" si="7"/>
        <v xml:space="preserve">    </v>
      </c>
    </row>
    <row r="94" spans="1:20" ht="15" customHeight="1">
      <c r="A94" s="25" t="str">
        <f t="shared" si="8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9"/>
        <v/>
      </c>
      <c r="R94" s="1" t="str">
        <f t="shared" si="5"/>
        <v/>
      </c>
      <c r="S94" s="1" t="str">
        <f t="shared" si="6"/>
        <v xml:space="preserve">    </v>
      </c>
      <c r="T94" s="1" t="str">
        <f t="shared" si="7"/>
        <v xml:space="preserve">    </v>
      </c>
    </row>
    <row r="95" spans="1:20" ht="15" customHeight="1">
      <c r="A95" s="25" t="str">
        <f t="shared" si="8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9"/>
        <v/>
      </c>
      <c r="R95" s="1" t="str">
        <f t="shared" si="5"/>
        <v/>
      </c>
      <c r="S95" s="1" t="str">
        <f t="shared" si="6"/>
        <v xml:space="preserve">    </v>
      </c>
      <c r="T95" s="1" t="str">
        <f t="shared" si="7"/>
        <v xml:space="preserve">    </v>
      </c>
    </row>
    <row r="96" spans="1:20" ht="15" customHeight="1">
      <c r="A96" s="25" t="str">
        <f t="shared" si="8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5"/>
        <v/>
      </c>
      <c r="S96" s="1" t="str">
        <f t="shared" si="6"/>
        <v xml:space="preserve">    </v>
      </c>
      <c r="T96" s="1" t="str">
        <f t="shared" si="7"/>
        <v xml:space="preserve">    </v>
      </c>
    </row>
    <row r="97" spans="1:20" ht="15" customHeight="1">
      <c r="A97" s="25" t="str">
        <f t="shared" si="8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5"/>
        <v/>
      </c>
      <c r="S97" s="1" t="str">
        <f t="shared" si="6"/>
        <v xml:space="preserve">    </v>
      </c>
      <c r="T97" s="1" t="str">
        <f t="shared" si="7"/>
        <v xml:space="preserve">    </v>
      </c>
    </row>
    <row r="98" spans="1:20" ht="15" customHeight="1">
      <c r="A98" s="25" t="str">
        <f t="shared" si="8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5"/>
        <v/>
      </c>
      <c r="S98" s="1" t="str">
        <f t="shared" si="6"/>
        <v xml:space="preserve">    </v>
      </c>
      <c r="T98" s="1" t="str">
        <f t="shared" si="7"/>
        <v xml:space="preserve">    </v>
      </c>
    </row>
    <row r="99" spans="1:20" ht="15" customHeight="1">
      <c r="A99" s="25" t="str">
        <f t="shared" si="8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5"/>
        <v/>
      </c>
      <c r="S99" s="1" t="str">
        <f t="shared" si="6"/>
        <v xml:space="preserve">    </v>
      </c>
      <c r="T99" s="1" t="str">
        <f t="shared" si="7"/>
        <v xml:space="preserve">    </v>
      </c>
    </row>
    <row r="100" spans="1:20" ht="15" customHeight="1">
      <c r="A100" s="25" t="str">
        <f t="shared" si="8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5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0" ht="15" customHeight="1">
      <c r="A101" s="25" t="str">
        <f t="shared" si="8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5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0" ht="15" customHeight="1">
      <c r="A102" s="25" t="str">
        <f t="shared" si="8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5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0" ht="15" customHeight="1">
      <c r="A103" s="25" t="str">
        <f t="shared" si="8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5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0" ht="15" customHeight="1">
      <c r="A104" s="25" t="str">
        <f t="shared" si="8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5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0" ht="15" customHeight="1">
      <c r="A105" s="25" t="str">
        <f t="shared" si="8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5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0" ht="15" customHeight="1">
      <c r="A106" s="25" t="str">
        <f t="shared" si="8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5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0" ht="15" customHeight="1">
      <c r="A107" s="25" t="str">
        <f t="shared" si="8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5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0" ht="15" customHeight="1">
      <c r="A108" s="25" t="str">
        <f t="shared" si="8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5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0" ht="15" customHeight="1">
      <c r="A109" s="25" t="str">
        <f t="shared" si="8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5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0" ht="15" customHeight="1">
      <c r="A110" s="25" t="str">
        <f t="shared" si="8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5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0" ht="15" customHeight="1">
      <c r="A111" s="25" t="str">
        <f t="shared" si="8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5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0" ht="15" customHeight="1">
      <c r="A112" s="25" t="str">
        <f t="shared" si="8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5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8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5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8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5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8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5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8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5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8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5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8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5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8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5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8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5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8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si="5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8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9"/>
        <v/>
      </c>
      <c r="R122" s="1" t="str">
        <f t="shared" si="5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8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5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8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5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8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5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8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9"/>
        <v/>
      </c>
      <c r="R126" s="1" t="str">
        <f t="shared" si="5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8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5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8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5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8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5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8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5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8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5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8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5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8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5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8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5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ref="A135:A360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si="5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5"/>
        <v/>
      </c>
      <c r="S136" s="1" t="str">
        <f t="shared" si="6"/>
        <v xml:space="preserve">    </v>
      </c>
      <c r="T136" s="1" t="str">
        <f t="shared" si="7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5"/>
        <v/>
      </c>
      <c r="S137" s="1" t="str">
        <f t="shared" si="6"/>
        <v xml:space="preserve">    </v>
      </c>
      <c r="T137" s="1" t="str">
        <f t="shared" si="7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5"/>
        <v/>
      </c>
      <c r="S138" s="1" t="str">
        <f t="shared" si="6"/>
        <v xml:space="preserve">    </v>
      </c>
      <c r="T138" s="1" t="str">
        <f t="shared" si="7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5"/>
        <v/>
      </c>
      <c r="S139" s="1" t="str">
        <f t="shared" si="6"/>
        <v xml:space="preserve">    </v>
      </c>
      <c r="T139" s="1" t="str">
        <f t="shared" si="7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5"/>
        <v/>
      </c>
      <c r="S140" s="1" t="str">
        <f t="shared" si="6"/>
        <v xml:space="preserve">    </v>
      </c>
      <c r="T140" s="1" t="str">
        <f t="shared" si="7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5"/>
        <v/>
      </c>
      <c r="S141" s="1" t="str">
        <f t="shared" si="6"/>
        <v xml:space="preserve">    </v>
      </c>
      <c r="T141" s="1" t="str">
        <f t="shared" si="7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5"/>
        <v/>
      </c>
      <c r="S142" s="1" t="str">
        <f t="shared" si="6"/>
        <v xml:space="preserve">    </v>
      </c>
      <c r="T142" s="1" t="str">
        <f t="shared" si="7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5"/>
        <v/>
      </c>
      <c r="S143" s="1" t="str">
        <f t="shared" si="6"/>
        <v xml:space="preserve">    </v>
      </c>
      <c r="T143" s="1" t="str">
        <f t="shared" si="7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5"/>
        <v/>
      </c>
      <c r="S144" s="1" t="str">
        <f t="shared" si="6"/>
        <v xml:space="preserve">    </v>
      </c>
      <c r="T144" s="1" t="str">
        <f t="shared" si="7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5"/>
        <v/>
      </c>
      <c r="S145" s="1" t="str">
        <f t="shared" si="6"/>
        <v xml:space="preserve">    </v>
      </c>
      <c r="T145" s="1" t="str">
        <f t="shared" si="7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5"/>
        <v/>
      </c>
      <c r="S146" s="1" t="str">
        <f t="shared" si="6"/>
        <v xml:space="preserve">    </v>
      </c>
      <c r="T146" s="1" t="str">
        <f t="shared" si="7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5"/>
        <v/>
      </c>
      <c r="S147" s="1" t="str">
        <f t="shared" si="6"/>
        <v xml:space="preserve">    </v>
      </c>
      <c r="T147" s="1" t="str">
        <f t="shared" si="7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5"/>
        <v/>
      </c>
      <c r="S148" s="1" t="str">
        <f t="shared" si="6"/>
        <v xml:space="preserve">    </v>
      </c>
      <c r="T148" s="1" t="str">
        <f t="shared" si="7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5"/>
        <v/>
      </c>
      <c r="S149" s="1" t="str">
        <f t="shared" si="6"/>
        <v xml:space="preserve">    </v>
      </c>
      <c r="T149" s="1" t="str">
        <f t="shared" si="7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5"/>
        <v/>
      </c>
      <c r="S150" s="1" t="str">
        <f t="shared" si="6"/>
        <v xml:space="preserve">    </v>
      </c>
      <c r="T150" s="1" t="str">
        <f t="shared" si="7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5"/>
        <v/>
      </c>
      <c r="S151" s="1" t="str">
        <f t="shared" si="6"/>
        <v xml:space="preserve">    </v>
      </c>
      <c r="T151" s="1" t="str">
        <f t="shared" si="7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5"/>
        <v/>
      </c>
      <c r="S152" s="1" t="str">
        <f t="shared" si="6"/>
        <v xml:space="preserve">    </v>
      </c>
      <c r="T152" s="1" t="str">
        <f t="shared" si="7"/>
        <v xml:space="preserve">    </v>
      </c>
    </row>
    <row r="153" spans="1:20" ht="15" customHeight="1">
      <c r="A153" s="25" t="str">
        <f t="shared" si="10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1"/>
        <v/>
      </c>
      <c r="R153" s="1" t="str">
        <f t="shared" si="5"/>
        <v/>
      </c>
      <c r="S153" s="1" t="str">
        <f t="shared" si="6"/>
        <v xml:space="preserve">    </v>
      </c>
      <c r="T153" s="1" t="str">
        <f t="shared" si="7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5"/>
        <v/>
      </c>
      <c r="S154" s="1" t="str">
        <f t="shared" si="6"/>
        <v xml:space="preserve">    </v>
      </c>
      <c r="T154" s="1" t="str">
        <f t="shared" si="7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5"/>
        <v/>
      </c>
      <c r="S155" s="1" t="str">
        <f t="shared" si="6"/>
        <v xml:space="preserve">    </v>
      </c>
      <c r="T155" s="1" t="str">
        <f t="shared" si="7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5"/>
        <v/>
      </c>
      <c r="S156" s="1" t="str">
        <f t="shared" si="6"/>
        <v xml:space="preserve">    </v>
      </c>
      <c r="T156" s="1" t="str">
        <f t="shared" si="7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5"/>
        <v/>
      </c>
      <c r="S157" s="1" t="str">
        <f t="shared" si="6"/>
        <v xml:space="preserve">    </v>
      </c>
      <c r="T157" s="1" t="str">
        <f t="shared" si="7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5"/>
        <v/>
      </c>
      <c r="S158" s="1" t="str">
        <f t="shared" si="6"/>
        <v xml:space="preserve">    </v>
      </c>
      <c r="T158" s="1" t="str">
        <f t="shared" si="7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5"/>
        <v/>
      </c>
      <c r="S159" s="1" t="str">
        <f t="shared" si="6"/>
        <v xml:space="preserve">    </v>
      </c>
      <c r="T159" s="1" t="str">
        <f t="shared" si="7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5"/>
        <v/>
      </c>
      <c r="S160" s="1" t="str">
        <f t="shared" si="6"/>
        <v xml:space="preserve">    </v>
      </c>
      <c r="T160" s="1" t="str">
        <f t="shared" si="7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5"/>
        <v/>
      </c>
      <c r="S161" s="1" t="str">
        <f t="shared" si="6"/>
        <v xml:space="preserve">    </v>
      </c>
      <c r="T161" s="1" t="str">
        <f t="shared" si="7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5"/>
        <v/>
      </c>
      <c r="S162" s="1" t="str">
        <f t="shared" si="6"/>
        <v xml:space="preserve">    </v>
      </c>
      <c r="T162" s="1" t="str">
        <f t="shared" si="7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5"/>
        <v/>
      </c>
      <c r="S163" s="1" t="str">
        <f t="shared" si="6"/>
        <v xml:space="preserve">    </v>
      </c>
      <c r="T163" s="1" t="str">
        <f t="shared" si="7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5"/>
        <v/>
      </c>
      <c r="S164" s="1" t="str">
        <f t="shared" si="6"/>
        <v xml:space="preserve">    </v>
      </c>
      <c r="T164" s="1" t="str">
        <f t="shared" si="7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5"/>
        <v/>
      </c>
      <c r="S165" s="1" t="str">
        <f t="shared" si="6"/>
        <v xml:space="preserve">    </v>
      </c>
      <c r="T165" s="1" t="str">
        <f t="shared" si="7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5"/>
        <v/>
      </c>
      <c r="S166" s="1" t="str">
        <f t="shared" si="6"/>
        <v xml:space="preserve">    </v>
      </c>
      <c r="T166" s="1" t="str">
        <f t="shared" si="7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5"/>
        <v/>
      </c>
      <c r="S167" s="1" t="str">
        <f t="shared" si="6"/>
        <v xml:space="preserve">    </v>
      </c>
      <c r="T167" s="1" t="str">
        <f t="shared" si="7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5"/>
        <v/>
      </c>
      <c r="S168" s="1" t="str">
        <f t="shared" si="6"/>
        <v xml:space="preserve">    </v>
      </c>
      <c r="T168" s="1" t="str">
        <f t="shared" si="7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5"/>
        <v/>
      </c>
      <c r="S169" s="1" t="str">
        <f t="shared" si="6"/>
        <v xml:space="preserve">    </v>
      </c>
      <c r="T169" s="1" t="str">
        <f t="shared" si="7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5"/>
        <v/>
      </c>
      <c r="S170" s="1" t="str">
        <f t="shared" si="6"/>
        <v xml:space="preserve">    </v>
      </c>
      <c r="T170" s="1" t="str">
        <f t="shared" si="7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5"/>
        <v/>
      </c>
      <c r="S171" s="1" t="str">
        <f t="shared" si="6"/>
        <v xml:space="preserve">    </v>
      </c>
      <c r="T171" s="1" t="str">
        <f t="shared" si="7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5"/>
        <v/>
      </c>
      <c r="S172" s="1" t="str">
        <f t="shared" si="6"/>
        <v xml:space="preserve">    </v>
      </c>
      <c r="T172" s="1" t="str">
        <f t="shared" si="7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5"/>
        <v/>
      </c>
      <c r="S173" s="1" t="str">
        <f t="shared" si="6"/>
        <v xml:space="preserve">    </v>
      </c>
      <c r="T173" s="1" t="str">
        <f t="shared" si="7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5"/>
        <v/>
      </c>
      <c r="S174" s="1" t="str">
        <f t="shared" si="6"/>
        <v xml:space="preserve">    </v>
      </c>
      <c r="T174" s="1" t="str">
        <f t="shared" si="7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5"/>
        <v/>
      </c>
      <c r="S175" s="1" t="str">
        <f t="shared" si="6"/>
        <v xml:space="preserve">    </v>
      </c>
      <c r="T175" s="1" t="str">
        <f t="shared" si="7"/>
        <v xml:space="preserve">    </v>
      </c>
    </row>
    <row r="176" spans="1:20" ht="15" customHeight="1">
      <c r="A176" s="25" t="str">
        <f t="shared" si="10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1"/>
        <v/>
      </c>
      <c r="R176" s="1" t="str">
        <f t="shared" si="5"/>
        <v/>
      </c>
      <c r="S176" s="1" t="str">
        <f t="shared" si="6"/>
        <v xml:space="preserve">    </v>
      </c>
      <c r="T176" s="1" t="str">
        <f t="shared" si="7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5"/>
        <v/>
      </c>
      <c r="S177" s="1" t="str">
        <f t="shared" si="6"/>
        <v xml:space="preserve">    </v>
      </c>
      <c r="T177" s="1" t="str">
        <f t="shared" si="7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5"/>
        <v/>
      </c>
      <c r="S178" s="1" t="str">
        <f t="shared" si="6"/>
        <v xml:space="preserve">    </v>
      </c>
      <c r="T178" s="1" t="str">
        <f t="shared" si="7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5"/>
        <v/>
      </c>
      <c r="S179" s="1" t="str">
        <f t="shared" si="6"/>
        <v xml:space="preserve">    </v>
      </c>
      <c r="T179" s="1" t="str">
        <f t="shared" si="7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5"/>
        <v/>
      </c>
      <c r="S180" s="1" t="str">
        <f t="shared" si="6"/>
        <v xml:space="preserve">    </v>
      </c>
      <c r="T180" s="1" t="str">
        <f t="shared" si="7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5"/>
        <v/>
      </c>
      <c r="S181" s="1" t="str">
        <f t="shared" si="6"/>
        <v xml:space="preserve">    </v>
      </c>
      <c r="T181" s="1" t="str">
        <f t="shared" si="7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5"/>
        <v/>
      </c>
      <c r="S182" s="1" t="str">
        <f t="shared" si="6"/>
        <v xml:space="preserve">    </v>
      </c>
      <c r="T182" s="1" t="str">
        <f t="shared" si="7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5"/>
        <v/>
      </c>
      <c r="S183" s="1" t="str">
        <f t="shared" si="6"/>
        <v xml:space="preserve">    </v>
      </c>
      <c r="T183" s="1" t="str">
        <f t="shared" si="7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5"/>
        <v/>
      </c>
      <c r="S184" s="1" t="str">
        <f t="shared" si="6"/>
        <v xml:space="preserve">    </v>
      </c>
      <c r="T184" s="1" t="str">
        <f t="shared" si="7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5"/>
        <v/>
      </c>
      <c r="S185" s="1" t="str">
        <f t="shared" si="6"/>
        <v xml:space="preserve">    </v>
      </c>
      <c r="T185" s="1" t="str">
        <f t="shared" si="7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5"/>
        <v/>
      </c>
      <c r="S186" s="1" t="str">
        <f t="shared" si="6"/>
        <v xml:space="preserve">    </v>
      </c>
      <c r="T186" s="1" t="str">
        <f t="shared" si="7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5"/>
        <v/>
      </c>
      <c r="S187" s="1" t="str">
        <f t="shared" si="6"/>
        <v xml:space="preserve">    </v>
      </c>
      <c r="T187" s="1" t="str">
        <f t="shared" si="7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5"/>
        <v/>
      </c>
      <c r="S188" s="1" t="str">
        <f t="shared" si="6"/>
        <v xml:space="preserve">    </v>
      </c>
      <c r="T188" s="1" t="str">
        <f t="shared" si="7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5"/>
        <v/>
      </c>
      <c r="S189" s="1" t="str">
        <f t="shared" si="6"/>
        <v xml:space="preserve">    </v>
      </c>
      <c r="T189" s="1" t="str">
        <f t="shared" si="7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5"/>
        <v/>
      </c>
      <c r="S190" s="1" t="str">
        <f t="shared" si="6"/>
        <v xml:space="preserve">    </v>
      </c>
      <c r="T190" s="1" t="str">
        <f t="shared" si="7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5"/>
        <v/>
      </c>
      <c r="S191" s="1" t="str">
        <f t="shared" si="6"/>
        <v xml:space="preserve">    </v>
      </c>
      <c r="T191" s="1" t="str">
        <f t="shared" si="7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5"/>
        <v/>
      </c>
      <c r="S192" s="1" t="str">
        <f t="shared" si="6"/>
        <v xml:space="preserve">    </v>
      </c>
      <c r="T192" s="1" t="str">
        <f t="shared" si="7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5"/>
        <v/>
      </c>
      <c r="S193" s="1" t="str">
        <f t="shared" si="6"/>
        <v xml:space="preserve">    </v>
      </c>
      <c r="T193" s="1" t="str">
        <f t="shared" si="7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5"/>
        <v/>
      </c>
      <c r="S194" s="1" t="str">
        <f t="shared" si="6"/>
        <v xml:space="preserve">    </v>
      </c>
      <c r="T194" s="1" t="str">
        <f t="shared" si="7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5"/>
        <v/>
      </c>
      <c r="S195" s="1" t="str">
        <f t="shared" si="6"/>
        <v xml:space="preserve">    </v>
      </c>
      <c r="T195" s="1" t="str">
        <f t="shared" si="7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5"/>
        <v/>
      </c>
      <c r="S196" s="1" t="str">
        <f t="shared" si="6"/>
        <v xml:space="preserve">    </v>
      </c>
      <c r="T196" s="1" t="str">
        <f t="shared" si="7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5"/>
        <v/>
      </c>
      <c r="S197" s="1" t="str">
        <f t="shared" si="6"/>
        <v xml:space="preserve">    </v>
      </c>
      <c r="T197" s="1" t="str">
        <f t="shared" si="7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5"/>
        <v/>
      </c>
      <c r="S198" s="1" t="str">
        <f t="shared" si="6"/>
        <v xml:space="preserve">    </v>
      </c>
      <c r="T198" s="1" t="str">
        <f t="shared" si="7"/>
        <v xml:space="preserve">    </v>
      </c>
    </row>
    <row r="199" spans="1:20" ht="15" customHeight="1">
      <c r="A199" s="25" t="str">
        <f t="shared" si="10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2">IF(P199="","",VLOOKUP(P199,$Z$7:$AA$68,2,FALSE))</f>
        <v/>
      </c>
      <c r="R199" s="1" t="str">
        <f t="shared" si="5"/>
        <v/>
      </c>
      <c r="S199" s="1" t="str">
        <f t="shared" si="6"/>
        <v xml:space="preserve">    </v>
      </c>
      <c r="T199" s="1" t="str">
        <f t="shared" si="7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5"/>
        <v/>
      </c>
      <c r="S200" s="1" t="str">
        <f t="shared" si="6"/>
        <v xml:space="preserve">    </v>
      </c>
      <c r="T200" s="1" t="str">
        <f t="shared" si="7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5"/>
        <v/>
      </c>
      <c r="S201" s="1" t="str">
        <f t="shared" si="6"/>
        <v xml:space="preserve">    </v>
      </c>
      <c r="T201" s="1" t="str">
        <f t="shared" si="7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5"/>
        <v/>
      </c>
      <c r="S202" s="1" t="str">
        <f t="shared" si="6"/>
        <v xml:space="preserve">    </v>
      </c>
      <c r="T202" s="1" t="str">
        <f t="shared" si="7"/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5"/>
        <v/>
      </c>
      <c r="S203" s="1" t="str">
        <f t="shared" si="6"/>
        <v xml:space="preserve">    </v>
      </c>
      <c r="T203" s="1" t="str">
        <f t="shared" si="7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5"/>
        <v/>
      </c>
      <c r="S204" s="1" t="str">
        <f t="shared" si="6"/>
        <v xml:space="preserve">    </v>
      </c>
      <c r="T204" s="1" t="str">
        <f t="shared" si="7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5"/>
        <v/>
      </c>
      <c r="S205" s="1" t="str">
        <f t="shared" si="6"/>
        <v xml:space="preserve">    </v>
      </c>
      <c r="T205" s="1" t="str">
        <f t="shared" si="7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5"/>
        <v/>
      </c>
      <c r="S206" s="1" t="str">
        <f t="shared" si="6"/>
        <v xml:space="preserve">    </v>
      </c>
      <c r="T206" s="1" t="str">
        <f t="shared" si="7"/>
        <v xml:space="preserve">    </v>
      </c>
    </row>
    <row r="207" spans="1:20" ht="15" customHeight="1">
      <c r="A207" s="25" t="str">
        <f t="shared" si="10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5"/>
        <v/>
      </c>
      <c r="S207" s="1" t="str">
        <f t="shared" si="6"/>
        <v xml:space="preserve">    </v>
      </c>
      <c r="T207" s="1" t="str">
        <f t="shared" si="7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5"/>
        <v/>
      </c>
      <c r="S208" s="1" t="str">
        <f t="shared" si="6"/>
        <v xml:space="preserve">    </v>
      </c>
      <c r="T208" s="1" t="str">
        <f t="shared" si="7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5"/>
        <v/>
      </c>
      <c r="S209" s="1" t="str">
        <f t="shared" si="6"/>
        <v xml:space="preserve">    </v>
      </c>
      <c r="T209" s="1" t="str">
        <f t="shared" si="7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5"/>
        <v/>
      </c>
      <c r="S210" s="1" t="str">
        <f t="shared" si="6"/>
        <v xml:space="preserve">    </v>
      </c>
      <c r="T210" s="1" t="str">
        <f t="shared" si="7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5"/>
        <v/>
      </c>
      <c r="S211" s="1" t="str">
        <f t="shared" si="6"/>
        <v xml:space="preserve">    </v>
      </c>
      <c r="T211" s="1" t="str">
        <f t="shared" si="7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5"/>
        <v/>
      </c>
      <c r="S212" s="1" t="str">
        <f t="shared" si="6"/>
        <v xml:space="preserve">    </v>
      </c>
      <c r="T212" s="1" t="str">
        <f t="shared" si="7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5"/>
        <v/>
      </c>
      <c r="S213" s="1" t="str">
        <f t="shared" si="6"/>
        <v xml:space="preserve">    </v>
      </c>
      <c r="T213" s="1" t="str">
        <f t="shared" si="7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5"/>
        <v/>
      </c>
      <c r="S214" s="1" t="str">
        <f t="shared" si="6"/>
        <v xml:space="preserve">    </v>
      </c>
      <c r="T214" s="1" t="str">
        <f t="shared" si="7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5"/>
        <v/>
      </c>
      <c r="S215" s="1" t="str">
        <f t="shared" si="6"/>
        <v xml:space="preserve">    </v>
      </c>
      <c r="T215" s="1" t="str">
        <f t="shared" si="7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5"/>
        <v/>
      </c>
      <c r="S216" s="1" t="str">
        <f t="shared" si="6"/>
        <v xml:space="preserve">    </v>
      </c>
      <c r="T216" s="1" t="str">
        <f t="shared" si="7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5"/>
        <v/>
      </c>
      <c r="S217" s="1" t="str">
        <f t="shared" si="6"/>
        <v xml:space="preserve">    </v>
      </c>
      <c r="T217" s="1" t="str">
        <f t="shared" si="7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2"/>
        <v/>
      </c>
      <c r="R218" s="1" t="str">
        <f t="shared" si="5"/>
        <v/>
      </c>
      <c r="S218" s="1" t="str">
        <f t="shared" si="6"/>
        <v xml:space="preserve">    </v>
      </c>
      <c r="T218" s="1" t="str">
        <f t="shared" si="7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2"/>
        <v/>
      </c>
      <c r="R219" s="1" t="str">
        <f t="shared" si="5"/>
        <v/>
      </c>
      <c r="S219" s="1" t="str">
        <f t="shared" si="6"/>
        <v xml:space="preserve">    </v>
      </c>
      <c r="T219" s="1" t="str">
        <f t="shared" si="7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2"/>
        <v/>
      </c>
      <c r="R220" s="1" t="str">
        <f t="shared" si="5"/>
        <v/>
      </c>
      <c r="S220" s="1" t="str">
        <f t="shared" si="6"/>
        <v xml:space="preserve">    </v>
      </c>
      <c r="T220" s="1" t="str">
        <f t="shared" si="7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2"/>
        <v/>
      </c>
      <c r="R221" s="1" t="str">
        <f t="shared" si="5"/>
        <v/>
      </c>
      <c r="S221" s="1" t="str">
        <f t="shared" si="6"/>
        <v xml:space="preserve">    </v>
      </c>
      <c r="T221" s="1" t="str">
        <f t="shared" si="7"/>
        <v xml:space="preserve">    </v>
      </c>
    </row>
    <row r="222" spans="1:20" ht="15" customHeight="1">
      <c r="A222" s="25" t="str">
        <f t="shared" si="10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2"/>
        <v/>
      </c>
      <c r="R222" s="1" t="str">
        <f t="shared" si="5"/>
        <v/>
      </c>
      <c r="S222" s="1" t="str">
        <f t="shared" si="6"/>
        <v xml:space="preserve">    </v>
      </c>
      <c r="T222" s="1" t="str">
        <f t="shared" si="7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2"/>
        <v/>
      </c>
      <c r="R223" s="1" t="str">
        <f t="shared" si="5"/>
        <v/>
      </c>
      <c r="S223" s="1" t="str">
        <f t="shared" si="6"/>
        <v xml:space="preserve">    </v>
      </c>
      <c r="T223" s="1" t="str">
        <f t="shared" si="7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2"/>
        <v/>
      </c>
      <c r="R224" s="1" t="str">
        <f t="shared" si="5"/>
        <v/>
      </c>
      <c r="S224" s="1" t="str">
        <f t="shared" si="6"/>
        <v xml:space="preserve">    </v>
      </c>
      <c r="T224" s="1" t="str">
        <f t="shared" si="7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2"/>
        <v/>
      </c>
      <c r="R225" s="1" t="str">
        <f t="shared" si="5"/>
        <v/>
      </c>
      <c r="S225" s="1" t="str">
        <f t="shared" si="6"/>
        <v xml:space="preserve">    </v>
      </c>
      <c r="T225" s="1" t="str">
        <f t="shared" si="7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2"/>
        <v/>
      </c>
      <c r="R226" s="1" t="str">
        <f t="shared" si="5"/>
        <v/>
      </c>
      <c r="S226" s="1" t="str">
        <f t="shared" si="6"/>
        <v xml:space="preserve">    </v>
      </c>
      <c r="T226" s="1" t="str">
        <f t="shared" si="7"/>
        <v xml:space="preserve">    </v>
      </c>
    </row>
    <row r="227" spans="1:20" ht="15" customHeight="1">
      <c r="A227" s="25" t="str">
        <f t="shared" si="10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2"/>
        <v/>
      </c>
      <c r="R227" s="1" t="str">
        <f t="shared" si="5"/>
        <v/>
      </c>
      <c r="S227" s="1" t="str">
        <f t="shared" si="6"/>
        <v xml:space="preserve">    </v>
      </c>
      <c r="T227" s="1" t="str">
        <f t="shared" si="7"/>
        <v xml:space="preserve">    </v>
      </c>
    </row>
    <row r="228" spans="1:20" ht="15" customHeight="1">
      <c r="A228" s="25" t="str">
        <f t="shared" si="10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2"/>
        <v/>
      </c>
      <c r="R228" s="1" t="str">
        <f t="shared" si="5"/>
        <v/>
      </c>
      <c r="S228" s="1" t="str">
        <f t="shared" si="6"/>
        <v xml:space="preserve">    </v>
      </c>
      <c r="T228" s="1" t="str">
        <f t="shared" si="7"/>
        <v xml:space="preserve">    </v>
      </c>
    </row>
    <row r="229" spans="1:20" ht="15" customHeight="1">
      <c r="A229" s="25" t="str">
        <f t="shared" si="10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2"/>
        <v/>
      </c>
      <c r="R229" s="1" t="str">
        <f t="shared" si="5"/>
        <v/>
      </c>
      <c r="S229" s="1" t="str">
        <f t="shared" si="6"/>
        <v xml:space="preserve">    </v>
      </c>
      <c r="T229" s="1" t="str">
        <f t="shared" si="7"/>
        <v xml:space="preserve">    </v>
      </c>
    </row>
    <row r="230" spans="1:20" ht="15" customHeight="1">
      <c r="A230" s="25" t="str">
        <f t="shared" si="10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2"/>
        <v/>
      </c>
      <c r="R230" s="1" t="str">
        <f t="shared" si="5"/>
        <v/>
      </c>
      <c r="S230" s="1" t="str">
        <f t="shared" si="6"/>
        <v xml:space="preserve">    </v>
      </c>
      <c r="T230" s="1" t="str">
        <f t="shared" si="7"/>
        <v xml:space="preserve">    </v>
      </c>
    </row>
    <row r="231" spans="1:20" ht="15" customHeight="1">
      <c r="A231" s="25" t="str">
        <f t="shared" si="10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2"/>
        <v/>
      </c>
      <c r="R231" s="1" t="str">
        <f t="shared" si="5"/>
        <v/>
      </c>
      <c r="S231" s="1" t="str">
        <f t="shared" si="6"/>
        <v xml:space="preserve">    </v>
      </c>
      <c r="T231" s="1" t="str">
        <f t="shared" si="7"/>
        <v xml:space="preserve">    </v>
      </c>
    </row>
    <row r="232" spans="1:20" ht="15" customHeight="1">
      <c r="A232" s="25" t="str">
        <f t="shared" si="10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2"/>
        <v/>
      </c>
      <c r="R232" s="1" t="str">
        <f t="shared" si="5"/>
        <v/>
      </c>
      <c r="S232" s="1" t="str">
        <f t="shared" si="6"/>
        <v xml:space="preserve">    </v>
      </c>
      <c r="T232" s="1" t="str">
        <f t="shared" si="7"/>
        <v xml:space="preserve">    </v>
      </c>
    </row>
    <row r="233" spans="1:20" ht="15" customHeight="1">
      <c r="A233" s="25" t="str">
        <f t="shared" si="10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2"/>
        <v/>
      </c>
      <c r="R233" s="1" t="str">
        <f t="shared" si="5"/>
        <v/>
      </c>
      <c r="S233" s="1" t="str">
        <f t="shared" si="6"/>
        <v xml:space="preserve">    </v>
      </c>
      <c r="T233" s="1" t="str">
        <f t="shared" si="7"/>
        <v xml:space="preserve">    </v>
      </c>
    </row>
    <row r="234" spans="1:20" ht="15" customHeight="1">
      <c r="A234" s="25" t="str">
        <f t="shared" si="10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2"/>
        <v/>
      </c>
      <c r="R234" s="1" t="str">
        <f t="shared" si="5"/>
        <v/>
      </c>
      <c r="S234" s="1" t="str">
        <f t="shared" si="6"/>
        <v xml:space="preserve">    </v>
      </c>
      <c r="T234" s="1" t="str">
        <f t="shared" si="7"/>
        <v xml:space="preserve">    </v>
      </c>
    </row>
    <row r="235" spans="1:20" ht="15" customHeight="1">
      <c r="A235" s="25" t="str">
        <f t="shared" si="10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2"/>
        <v/>
      </c>
      <c r="R235" s="1" t="str">
        <f t="shared" si="5"/>
        <v/>
      </c>
      <c r="S235" s="1" t="str">
        <f t="shared" si="6"/>
        <v xml:space="preserve">    </v>
      </c>
      <c r="T235" s="1" t="str">
        <f t="shared" si="7"/>
        <v xml:space="preserve">    </v>
      </c>
    </row>
    <row r="236" spans="1:20" ht="15" customHeight="1">
      <c r="A236" s="25" t="str">
        <f t="shared" si="10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2"/>
        <v/>
      </c>
      <c r="R236" s="1" t="str">
        <f t="shared" si="5"/>
        <v/>
      </c>
      <c r="S236" s="1" t="str">
        <f t="shared" si="6"/>
        <v xml:space="preserve">    </v>
      </c>
      <c r="T236" s="1" t="str">
        <f t="shared" si="7"/>
        <v xml:space="preserve">    </v>
      </c>
    </row>
    <row r="237" spans="1:20" ht="15" customHeight="1">
      <c r="A237" s="25" t="str">
        <f t="shared" si="10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2"/>
        <v/>
      </c>
      <c r="R237" s="1" t="str">
        <f t="shared" si="5"/>
        <v/>
      </c>
      <c r="S237" s="1" t="str">
        <f t="shared" si="6"/>
        <v xml:space="preserve">    </v>
      </c>
      <c r="T237" s="1" t="str">
        <f t="shared" si="7"/>
        <v xml:space="preserve">    </v>
      </c>
    </row>
    <row r="238" spans="1:20" ht="15" customHeight="1">
      <c r="A238" s="25" t="str">
        <f t="shared" si="10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2"/>
        <v/>
      </c>
      <c r="R238" s="1" t="str">
        <f t="shared" si="5"/>
        <v/>
      </c>
      <c r="S238" s="1" t="str">
        <f t="shared" si="6"/>
        <v xml:space="preserve">    </v>
      </c>
      <c r="T238" s="1" t="str">
        <f t="shared" si="7"/>
        <v xml:space="preserve">    </v>
      </c>
    </row>
    <row r="239" spans="1:20" ht="15" customHeight="1">
      <c r="A239" s="25" t="str">
        <f t="shared" si="10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2"/>
        <v/>
      </c>
      <c r="R239" s="1" t="str">
        <f t="shared" si="5"/>
        <v/>
      </c>
      <c r="S239" s="1" t="str">
        <f t="shared" si="6"/>
        <v xml:space="preserve">    </v>
      </c>
      <c r="T239" s="1" t="str">
        <f t="shared" si="7"/>
        <v xml:space="preserve">    </v>
      </c>
    </row>
    <row r="240" spans="1:20" ht="15" customHeight="1">
      <c r="A240" s="25" t="str">
        <f t="shared" si="10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2"/>
        <v/>
      </c>
      <c r="R240" s="1" t="str">
        <f t="shared" si="5"/>
        <v/>
      </c>
      <c r="S240" s="1" t="str">
        <f t="shared" si="6"/>
        <v xml:space="preserve">    </v>
      </c>
      <c r="T240" s="1" t="str">
        <f t="shared" si="7"/>
        <v xml:space="preserve">    </v>
      </c>
    </row>
    <row r="241" spans="1:20" ht="15" customHeight="1">
      <c r="A241" s="25" t="str">
        <f t="shared" si="10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2"/>
        <v/>
      </c>
      <c r="R241" s="1" t="str">
        <f t="shared" si="5"/>
        <v/>
      </c>
      <c r="S241" s="1" t="str">
        <f t="shared" si="6"/>
        <v xml:space="preserve">    </v>
      </c>
      <c r="T241" s="1" t="str">
        <f t="shared" si="7"/>
        <v xml:space="preserve">    </v>
      </c>
    </row>
    <row r="242" spans="1:20" ht="15" customHeight="1">
      <c r="A242" s="25" t="str">
        <f t="shared" si="10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2"/>
        <v/>
      </c>
      <c r="R242" s="1" t="str">
        <f t="shared" si="5"/>
        <v/>
      </c>
      <c r="S242" s="1" t="str">
        <f t="shared" si="6"/>
        <v xml:space="preserve">    </v>
      </c>
      <c r="T242" s="1" t="str">
        <f t="shared" si="7"/>
        <v xml:space="preserve">    </v>
      </c>
    </row>
    <row r="243" spans="1:20" ht="15" customHeight="1">
      <c r="A243" s="25" t="str">
        <f t="shared" si="10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2"/>
        <v/>
      </c>
      <c r="R243" s="1" t="str">
        <f t="shared" si="5"/>
        <v/>
      </c>
      <c r="S243" s="1" t="str">
        <f t="shared" si="6"/>
        <v xml:space="preserve">    </v>
      </c>
      <c r="T243" s="1" t="str">
        <f t="shared" si="7"/>
        <v xml:space="preserve">    </v>
      </c>
    </row>
    <row r="244" spans="1:20" ht="15" customHeight="1">
      <c r="A244" s="25" t="str">
        <f t="shared" si="10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2"/>
        <v/>
      </c>
      <c r="R244" s="1" t="str">
        <f t="shared" si="5"/>
        <v/>
      </c>
      <c r="S244" s="1" t="str">
        <f t="shared" si="6"/>
        <v xml:space="preserve">    </v>
      </c>
      <c r="T244" s="1" t="str">
        <f t="shared" si="7"/>
        <v xml:space="preserve">    </v>
      </c>
    </row>
    <row r="245" spans="1:20" ht="15" customHeight="1">
      <c r="A245" s="25" t="str">
        <f t="shared" si="10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2"/>
        <v/>
      </c>
      <c r="R245" s="1" t="str">
        <f t="shared" si="5"/>
        <v/>
      </c>
      <c r="S245" s="1" t="str">
        <f t="shared" si="6"/>
        <v xml:space="preserve">    </v>
      </c>
      <c r="T245" s="1" t="str">
        <f t="shared" si="7"/>
        <v xml:space="preserve">    </v>
      </c>
    </row>
    <row r="246" spans="1:20" ht="15" customHeight="1">
      <c r="A246" s="25" t="str">
        <f t="shared" si="10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2"/>
        <v/>
      </c>
      <c r="R246" s="1" t="str">
        <f t="shared" si="5"/>
        <v/>
      </c>
      <c r="S246" s="1" t="str">
        <f t="shared" si="6"/>
        <v xml:space="preserve">    </v>
      </c>
      <c r="T246" s="1" t="str">
        <f t="shared" si="7"/>
        <v xml:space="preserve">    </v>
      </c>
    </row>
    <row r="247" spans="1:20" ht="15" customHeight="1">
      <c r="A247" s="25" t="str">
        <f t="shared" si="10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2"/>
        <v/>
      </c>
      <c r="R247" s="1" t="str">
        <f t="shared" si="5"/>
        <v/>
      </c>
      <c r="S247" s="1" t="str">
        <f t="shared" si="6"/>
        <v xml:space="preserve">    </v>
      </c>
      <c r="T247" s="1" t="str">
        <f t="shared" si="7"/>
        <v xml:space="preserve">    </v>
      </c>
    </row>
    <row r="248" spans="1:20" ht="15" customHeight="1">
      <c r="A248" s="25" t="str">
        <f t="shared" si="10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2"/>
        <v/>
      </c>
      <c r="R248" s="1" t="str">
        <f t="shared" si="5"/>
        <v/>
      </c>
      <c r="S248" s="1" t="str">
        <f t="shared" si="6"/>
        <v xml:space="preserve">    </v>
      </c>
      <c r="T248" s="1" t="str">
        <f t="shared" si="7"/>
        <v xml:space="preserve">    </v>
      </c>
    </row>
    <row r="249" spans="1:20" ht="15" customHeight="1">
      <c r="A249" s="25" t="str">
        <f t="shared" si="10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2"/>
        <v/>
      </c>
      <c r="R249" s="1" t="str">
        <f t="shared" si="5"/>
        <v/>
      </c>
      <c r="S249" s="1" t="str">
        <f t="shared" si="6"/>
        <v xml:space="preserve">    </v>
      </c>
      <c r="T249" s="1" t="str">
        <f t="shared" si="7"/>
        <v xml:space="preserve">    </v>
      </c>
    </row>
    <row r="250" spans="1:20" ht="15" customHeight="1">
      <c r="A250" s="25" t="str">
        <f t="shared" si="10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2"/>
        <v/>
      </c>
      <c r="R250" s="1" t="str">
        <f t="shared" si="5"/>
        <v/>
      </c>
      <c r="S250" s="1" t="str">
        <f t="shared" si="6"/>
        <v xml:space="preserve">    </v>
      </c>
      <c r="T250" s="1" t="str">
        <f t="shared" si="7"/>
        <v xml:space="preserve">    </v>
      </c>
    </row>
    <row r="251" spans="1:20" ht="15" customHeight="1">
      <c r="A251" s="25" t="str">
        <f t="shared" si="10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2"/>
        <v/>
      </c>
      <c r="R251" s="1" t="str">
        <f t="shared" si="5"/>
        <v/>
      </c>
      <c r="S251" s="1" t="str">
        <f t="shared" si="6"/>
        <v xml:space="preserve">    </v>
      </c>
      <c r="T251" s="1" t="str">
        <f t="shared" si="7"/>
        <v xml:space="preserve">    </v>
      </c>
    </row>
    <row r="252" spans="1:20" ht="15" customHeight="1">
      <c r="A252" s="25" t="str">
        <f t="shared" si="10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2"/>
        <v/>
      </c>
      <c r="R252" s="1" t="str">
        <f t="shared" si="5"/>
        <v/>
      </c>
      <c r="S252" s="1" t="str">
        <f t="shared" si="6"/>
        <v xml:space="preserve">    </v>
      </c>
      <c r="T252" s="1" t="str">
        <f t="shared" si="7"/>
        <v xml:space="preserve">    </v>
      </c>
    </row>
    <row r="253" spans="1:20" ht="15" customHeight="1">
      <c r="A253" s="25" t="str">
        <f t="shared" si="10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2"/>
        <v/>
      </c>
      <c r="R253" s="1" t="str">
        <f t="shared" si="5"/>
        <v/>
      </c>
      <c r="S253" s="1" t="str">
        <f t="shared" si="6"/>
        <v xml:space="preserve">    </v>
      </c>
      <c r="T253" s="1" t="str">
        <f t="shared" si="7"/>
        <v xml:space="preserve">    </v>
      </c>
    </row>
    <row r="254" spans="1:20" ht="15" customHeight="1">
      <c r="A254" s="25" t="str">
        <f t="shared" si="10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2"/>
        <v/>
      </c>
      <c r="R254" s="1" t="str">
        <f t="shared" si="5"/>
        <v/>
      </c>
      <c r="S254" s="1" t="str">
        <f t="shared" si="6"/>
        <v xml:space="preserve">    </v>
      </c>
      <c r="T254" s="1" t="str">
        <f t="shared" si="7"/>
        <v xml:space="preserve">    </v>
      </c>
    </row>
    <row r="255" spans="1:20" ht="15" customHeight="1">
      <c r="A255" s="25" t="str">
        <f t="shared" si="10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2"/>
        <v/>
      </c>
      <c r="R255" s="1" t="str">
        <f t="shared" si="5"/>
        <v/>
      </c>
      <c r="S255" s="1" t="str">
        <f t="shared" si="6"/>
        <v xml:space="preserve">    </v>
      </c>
      <c r="T255" s="1" t="str">
        <f t="shared" si="7"/>
        <v xml:space="preserve">    </v>
      </c>
    </row>
    <row r="256" spans="1:20" ht="15" customHeight="1">
      <c r="A256" s="25" t="str">
        <f t="shared" si="10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2"/>
        <v/>
      </c>
      <c r="R256" s="1" t="str">
        <f t="shared" si="5"/>
        <v/>
      </c>
      <c r="S256" s="1" t="str">
        <f t="shared" si="6"/>
        <v xml:space="preserve">    </v>
      </c>
      <c r="T256" s="1" t="str">
        <f t="shared" si="7"/>
        <v xml:space="preserve">    </v>
      </c>
    </row>
    <row r="257" spans="1:20" ht="15" customHeight="1">
      <c r="A257" s="25" t="str">
        <f t="shared" si="10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2"/>
        <v/>
      </c>
      <c r="R257" s="1" t="str">
        <f t="shared" si="5"/>
        <v/>
      </c>
      <c r="S257" s="1" t="str">
        <f t="shared" si="6"/>
        <v xml:space="preserve">    </v>
      </c>
      <c r="T257" s="1" t="str">
        <f t="shared" si="7"/>
        <v xml:space="preserve">    </v>
      </c>
    </row>
    <row r="258" spans="1:20" ht="15" customHeight="1">
      <c r="A258" s="25" t="str">
        <f t="shared" si="10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2"/>
        <v/>
      </c>
      <c r="R258" s="1" t="str">
        <f t="shared" si="5"/>
        <v/>
      </c>
      <c r="S258" s="1" t="str">
        <f t="shared" si="6"/>
        <v xml:space="preserve">    </v>
      </c>
      <c r="T258" s="1" t="str">
        <f t="shared" si="7"/>
        <v xml:space="preserve">    </v>
      </c>
    </row>
    <row r="259" spans="1:20" ht="15" customHeight="1">
      <c r="A259" s="25" t="str">
        <f t="shared" si="10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2"/>
        <v/>
      </c>
      <c r="R259" s="1" t="str">
        <f t="shared" si="5"/>
        <v/>
      </c>
      <c r="S259" s="1" t="str">
        <f t="shared" si="6"/>
        <v xml:space="preserve">    </v>
      </c>
      <c r="T259" s="1" t="str">
        <f t="shared" si="7"/>
        <v xml:space="preserve">    </v>
      </c>
    </row>
    <row r="260" spans="1:20" ht="15" customHeight="1">
      <c r="A260" s="25" t="str">
        <f t="shared" si="10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2"/>
        <v/>
      </c>
      <c r="R260" s="1" t="str">
        <f t="shared" si="5"/>
        <v/>
      </c>
      <c r="S260" s="1" t="str">
        <f t="shared" si="6"/>
        <v xml:space="preserve">    </v>
      </c>
      <c r="T260" s="1" t="str">
        <f t="shared" si="7"/>
        <v xml:space="preserve">    </v>
      </c>
    </row>
    <row r="261" spans="1:20" ht="15" customHeight="1">
      <c r="A261" s="25" t="str">
        <f t="shared" si="10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2"/>
        <v/>
      </c>
      <c r="R261" s="1" t="str">
        <f t="shared" si="5"/>
        <v/>
      </c>
      <c r="S261" s="1" t="str">
        <f t="shared" si="6"/>
        <v xml:space="preserve">    </v>
      </c>
      <c r="T261" s="1" t="str">
        <f t="shared" si="7"/>
        <v xml:space="preserve">    </v>
      </c>
    </row>
    <row r="262" spans="1:20" ht="15" customHeight="1">
      <c r="A262" s="25" t="str">
        <f t="shared" si="10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2"/>
        <v/>
      </c>
      <c r="R262" s="1" t="str">
        <f t="shared" si="5"/>
        <v/>
      </c>
      <c r="S262" s="1" t="str">
        <f t="shared" si="6"/>
        <v xml:space="preserve">    </v>
      </c>
      <c r="T262" s="1" t="str">
        <f t="shared" si="7"/>
        <v xml:space="preserve">    </v>
      </c>
    </row>
    <row r="263" spans="1:20" ht="15" customHeight="1">
      <c r="A263" s="25" t="str">
        <f t="shared" si="10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3">IF(P263="","",VLOOKUP(P263,$Z$7:$AA$68,2,FALSE))</f>
        <v/>
      </c>
      <c r="R263" s="1" t="str">
        <f t="shared" si="5"/>
        <v/>
      </c>
      <c r="S263" s="1" t="str">
        <f t="shared" si="6"/>
        <v xml:space="preserve">    </v>
      </c>
      <c r="T263" s="1" t="str">
        <f t="shared" si="7"/>
        <v xml:space="preserve">    </v>
      </c>
    </row>
    <row r="264" spans="1:20" ht="15" customHeight="1">
      <c r="A264" s="25" t="str">
        <f t="shared" si="1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3"/>
        <v/>
      </c>
      <c r="R264" s="1" t="str">
        <f t="shared" si="5"/>
        <v/>
      </c>
      <c r="S264" s="1" t="str">
        <f t="shared" si="6"/>
        <v xml:space="preserve">    </v>
      </c>
      <c r="T264" s="1" t="str">
        <f t="shared" si="7"/>
        <v xml:space="preserve">    </v>
      </c>
    </row>
    <row r="265" spans="1:20" ht="15" customHeight="1">
      <c r="A265" s="25" t="str">
        <f t="shared" si="1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3"/>
        <v/>
      </c>
      <c r="R265" s="1" t="str">
        <f t="shared" si="5"/>
        <v/>
      </c>
      <c r="S265" s="1" t="str">
        <f t="shared" si="6"/>
        <v xml:space="preserve">    </v>
      </c>
      <c r="T265" s="1" t="str">
        <f t="shared" si="7"/>
        <v xml:space="preserve">    </v>
      </c>
    </row>
    <row r="266" spans="1:20" ht="15" customHeight="1">
      <c r="A266" s="25" t="str">
        <f t="shared" si="1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3"/>
        <v/>
      </c>
      <c r="R266" s="1" t="str">
        <f t="shared" si="5"/>
        <v/>
      </c>
      <c r="S266" s="1" t="str">
        <f t="shared" si="6"/>
        <v xml:space="preserve">    </v>
      </c>
      <c r="T266" s="1" t="str">
        <f t="shared" si="7"/>
        <v xml:space="preserve">    </v>
      </c>
    </row>
    <row r="267" spans="1:20" ht="15" customHeight="1">
      <c r="A267" s="25" t="str">
        <f t="shared" si="1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3"/>
        <v/>
      </c>
      <c r="R267" s="1" t="str">
        <f t="shared" si="5"/>
        <v/>
      </c>
      <c r="S267" s="1" t="str">
        <f t="shared" si="6"/>
        <v xml:space="preserve">    </v>
      </c>
      <c r="T267" s="1" t="str">
        <f t="shared" si="7"/>
        <v xml:space="preserve">    </v>
      </c>
    </row>
    <row r="268" spans="1:20" ht="15" customHeight="1">
      <c r="A268" s="25" t="str">
        <f t="shared" si="1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3"/>
        <v/>
      </c>
      <c r="R268" s="1" t="str">
        <f t="shared" si="5"/>
        <v/>
      </c>
      <c r="S268" s="1" t="str">
        <f t="shared" si="6"/>
        <v xml:space="preserve">    </v>
      </c>
      <c r="T268" s="1" t="str">
        <f t="shared" si="7"/>
        <v xml:space="preserve">    </v>
      </c>
    </row>
    <row r="269" spans="1:20" ht="15" customHeight="1">
      <c r="A269" s="25" t="str">
        <f t="shared" si="1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3"/>
        <v/>
      </c>
      <c r="R269" s="1" t="str">
        <f t="shared" si="5"/>
        <v/>
      </c>
      <c r="S269" s="1" t="str">
        <f t="shared" si="6"/>
        <v xml:space="preserve">    </v>
      </c>
      <c r="T269" s="1" t="str">
        <f t="shared" si="7"/>
        <v xml:space="preserve">    </v>
      </c>
    </row>
    <row r="270" spans="1:20" ht="15" customHeight="1">
      <c r="A270" s="25" t="str">
        <f t="shared" si="1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3"/>
        <v/>
      </c>
      <c r="R270" s="1" t="str">
        <f t="shared" si="5"/>
        <v/>
      </c>
      <c r="S270" s="1" t="str">
        <f t="shared" si="6"/>
        <v xml:space="preserve">    </v>
      </c>
      <c r="T270" s="1" t="str">
        <f t="shared" si="7"/>
        <v xml:space="preserve">    </v>
      </c>
    </row>
    <row r="271" spans="1:20" ht="15" customHeight="1">
      <c r="A271" s="25" t="str">
        <f t="shared" si="1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3"/>
        <v/>
      </c>
      <c r="R271" s="1" t="str">
        <f t="shared" si="5"/>
        <v/>
      </c>
      <c r="S271" s="1" t="str">
        <f t="shared" si="6"/>
        <v xml:space="preserve">    </v>
      </c>
      <c r="T271" s="1" t="str">
        <f t="shared" si="7"/>
        <v xml:space="preserve">    </v>
      </c>
    </row>
    <row r="272" spans="1:20" ht="15" customHeight="1">
      <c r="A272" s="25" t="str">
        <f t="shared" si="1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3"/>
        <v/>
      </c>
      <c r="R272" s="1" t="str">
        <f t="shared" si="5"/>
        <v/>
      </c>
      <c r="S272" s="1" t="str">
        <f t="shared" si="6"/>
        <v xml:space="preserve">    </v>
      </c>
      <c r="T272" s="1" t="str">
        <f t="shared" si="7"/>
        <v xml:space="preserve">    </v>
      </c>
    </row>
    <row r="273" spans="1:20" ht="15" customHeight="1">
      <c r="A273" s="25" t="str">
        <f t="shared" si="1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3"/>
        <v/>
      </c>
      <c r="R273" s="1" t="str">
        <f t="shared" si="5"/>
        <v/>
      </c>
      <c r="S273" s="1" t="str">
        <f t="shared" si="6"/>
        <v xml:space="preserve">    </v>
      </c>
      <c r="T273" s="1" t="str">
        <f t="shared" si="7"/>
        <v xml:space="preserve">    </v>
      </c>
    </row>
    <row r="274" spans="1:20" ht="15" customHeight="1">
      <c r="A274" s="25" t="str">
        <f t="shared" si="1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3"/>
        <v/>
      </c>
      <c r="R274" s="1" t="str">
        <f t="shared" si="5"/>
        <v/>
      </c>
      <c r="S274" s="1" t="str">
        <f t="shared" si="6"/>
        <v xml:space="preserve">    </v>
      </c>
      <c r="T274" s="1" t="str">
        <f t="shared" si="7"/>
        <v xml:space="preserve">    </v>
      </c>
    </row>
    <row r="275" spans="1:20" ht="15" customHeight="1">
      <c r="A275" s="25" t="str">
        <f t="shared" si="1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3"/>
        <v/>
      </c>
      <c r="R275" s="1" t="str">
        <f t="shared" si="5"/>
        <v/>
      </c>
      <c r="S275" s="1" t="str">
        <f t="shared" si="6"/>
        <v xml:space="preserve">    </v>
      </c>
      <c r="T275" s="1" t="str">
        <f t="shared" si="7"/>
        <v xml:space="preserve">    </v>
      </c>
    </row>
    <row r="276" spans="1:20" ht="15" customHeight="1">
      <c r="A276" s="25" t="str">
        <f t="shared" si="10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3"/>
        <v/>
      </c>
      <c r="R276" s="1" t="str">
        <f t="shared" si="5"/>
        <v/>
      </c>
      <c r="S276" s="1" t="str">
        <f t="shared" si="6"/>
        <v xml:space="preserve">    </v>
      </c>
      <c r="T276" s="1" t="str">
        <f t="shared" si="7"/>
        <v xml:space="preserve">    </v>
      </c>
    </row>
    <row r="277" spans="1:20" ht="15" customHeight="1">
      <c r="A277" s="25" t="str">
        <f t="shared" si="1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3"/>
        <v/>
      </c>
      <c r="R277" s="1" t="str">
        <f t="shared" si="5"/>
        <v/>
      </c>
      <c r="S277" s="1" t="str">
        <f t="shared" si="6"/>
        <v xml:space="preserve">    </v>
      </c>
      <c r="T277" s="1" t="str">
        <f t="shared" si="7"/>
        <v xml:space="preserve">    </v>
      </c>
    </row>
    <row r="278" spans="1:20" ht="15" customHeight="1">
      <c r="A278" s="25" t="str">
        <f t="shared" si="1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3"/>
        <v/>
      </c>
      <c r="R278" s="1" t="str">
        <f t="shared" si="5"/>
        <v/>
      </c>
      <c r="S278" s="1" t="str">
        <f t="shared" si="6"/>
        <v xml:space="preserve">    </v>
      </c>
      <c r="T278" s="1" t="str">
        <f t="shared" si="7"/>
        <v xml:space="preserve">    </v>
      </c>
    </row>
    <row r="279" spans="1:20" ht="15" customHeight="1">
      <c r="A279" s="25" t="str">
        <f t="shared" si="1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3"/>
        <v/>
      </c>
      <c r="R279" s="1" t="str">
        <f t="shared" si="5"/>
        <v/>
      </c>
      <c r="S279" s="1" t="str">
        <f t="shared" si="6"/>
        <v xml:space="preserve">    </v>
      </c>
      <c r="T279" s="1" t="str">
        <f t="shared" si="7"/>
        <v xml:space="preserve">    </v>
      </c>
    </row>
    <row r="280" spans="1:20" ht="15" customHeight="1">
      <c r="A280" s="25" t="str">
        <f t="shared" si="1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3"/>
        <v/>
      </c>
      <c r="R280" s="1" t="str">
        <f t="shared" si="5"/>
        <v/>
      </c>
      <c r="S280" s="1" t="str">
        <f t="shared" si="6"/>
        <v xml:space="preserve">    </v>
      </c>
      <c r="T280" s="1" t="str">
        <f t="shared" si="7"/>
        <v xml:space="preserve">    </v>
      </c>
    </row>
    <row r="281" spans="1:20" ht="15" customHeight="1">
      <c r="A281" s="25" t="str">
        <f t="shared" si="1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3"/>
        <v/>
      </c>
      <c r="R281" s="1" t="str">
        <f t="shared" si="5"/>
        <v/>
      </c>
      <c r="S281" s="1" t="str">
        <f t="shared" si="6"/>
        <v xml:space="preserve">    </v>
      </c>
      <c r="T281" s="1" t="str">
        <f t="shared" si="7"/>
        <v xml:space="preserve">    </v>
      </c>
    </row>
    <row r="282" spans="1:20" ht="15" customHeight="1">
      <c r="A282" s="25" t="str">
        <f t="shared" si="1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13"/>
        <v/>
      </c>
      <c r="R282" s="1" t="str">
        <f t="shared" si="5"/>
        <v/>
      </c>
      <c r="S282" s="1" t="str">
        <f t="shared" si="6"/>
        <v xml:space="preserve">    </v>
      </c>
      <c r="T282" s="1" t="str">
        <f t="shared" si="7"/>
        <v xml:space="preserve">    </v>
      </c>
    </row>
    <row r="283" spans="1:20" ht="15" customHeight="1">
      <c r="A283" s="25" t="str">
        <f t="shared" si="1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3"/>
        <v/>
      </c>
      <c r="R283" s="1" t="str">
        <f t="shared" si="5"/>
        <v/>
      </c>
      <c r="S283" s="1" t="str">
        <f t="shared" si="6"/>
        <v xml:space="preserve">    </v>
      </c>
      <c r="T283" s="1" t="str">
        <f t="shared" si="7"/>
        <v xml:space="preserve">    </v>
      </c>
    </row>
    <row r="284" spans="1:20" ht="15" customHeight="1">
      <c r="A284" s="25" t="str">
        <f t="shared" si="10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3"/>
        <v/>
      </c>
      <c r="R284" s="1" t="str">
        <f t="shared" si="5"/>
        <v/>
      </c>
      <c r="S284" s="1" t="str">
        <f t="shared" si="6"/>
        <v xml:space="preserve">    </v>
      </c>
      <c r="T284" s="1" t="str">
        <f t="shared" si="7"/>
        <v xml:space="preserve">    </v>
      </c>
    </row>
    <row r="285" spans="1:20" ht="15" customHeight="1">
      <c r="A285" s="25" t="str">
        <f t="shared" si="1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3"/>
        <v/>
      </c>
      <c r="R285" s="1" t="str">
        <f t="shared" si="5"/>
        <v/>
      </c>
      <c r="S285" s="1" t="str">
        <f t="shared" si="6"/>
        <v xml:space="preserve">    </v>
      </c>
      <c r="T285" s="1" t="str">
        <f t="shared" si="7"/>
        <v xml:space="preserve">    </v>
      </c>
    </row>
    <row r="286" spans="1:20" ht="15" customHeight="1">
      <c r="A286" s="25" t="str">
        <f t="shared" si="1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3"/>
        <v/>
      </c>
      <c r="R286" s="1" t="str">
        <f t="shared" si="5"/>
        <v/>
      </c>
      <c r="S286" s="1" t="str">
        <f t="shared" si="6"/>
        <v xml:space="preserve">    </v>
      </c>
      <c r="T286" s="1" t="str">
        <f t="shared" si="7"/>
        <v xml:space="preserve">    </v>
      </c>
    </row>
    <row r="287" spans="1:20" ht="15" customHeight="1">
      <c r="A287" s="25" t="str">
        <f t="shared" si="1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3"/>
        <v/>
      </c>
      <c r="R287" s="1" t="str">
        <f t="shared" si="5"/>
        <v/>
      </c>
      <c r="S287" s="1" t="str">
        <f t="shared" si="6"/>
        <v xml:space="preserve">    </v>
      </c>
      <c r="T287" s="1" t="str">
        <f t="shared" si="7"/>
        <v xml:space="preserve">    </v>
      </c>
    </row>
    <row r="288" spans="1:20" ht="15" customHeight="1">
      <c r="A288" s="25" t="str">
        <f t="shared" si="1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3"/>
        <v/>
      </c>
      <c r="R288" s="1" t="str">
        <f t="shared" ref="R288:R372" si="14">A288</f>
        <v/>
      </c>
      <c r="S288" s="1" t="str">
        <f t="shared" ref="S288:S372" si="15">""&amp;L288&amp;"  "&amp;M288&amp;"  "&amp;N288&amp;""</f>
        <v xml:space="preserve">    </v>
      </c>
      <c r="T288" s="1" t="str">
        <f t="shared" ref="T288:T372" si="16">S288</f>
        <v xml:space="preserve">    </v>
      </c>
    </row>
    <row r="289" spans="1:20" ht="15" customHeight="1">
      <c r="A289" s="25" t="str">
        <f t="shared" si="1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3"/>
        <v/>
      </c>
      <c r="R289" s="1" t="str">
        <f t="shared" si="14"/>
        <v/>
      </c>
      <c r="S289" s="1" t="str">
        <f t="shared" si="15"/>
        <v xml:space="preserve">    </v>
      </c>
      <c r="T289" s="1" t="str">
        <f t="shared" si="16"/>
        <v xml:space="preserve">    </v>
      </c>
    </row>
    <row r="290" spans="1:20" ht="15" customHeight="1">
      <c r="A290" s="25" t="str">
        <f t="shared" si="1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3"/>
        <v/>
      </c>
      <c r="R290" s="1" t="str">
        <f t="shared" si="14"/>
        <v/>
      </c>
      <c r="S290" s="1" t="str">
        <f t="shared" si="15"/>
        <v xml:space="preserve">    </v>
      </c>
      <c r="T290" s="1" t="str">
        <f t="shared" si="16"/>
        <v xml:space="preserve">    </v>
      </c>
    </row>
    <row r="291" spans="1:20" ht="15" customHeight="1">
      <c r="A291" s="25" t="str">
        <f t="shared" si="1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3"/>
        <v/>
      </c>
      <c r="R291" s="1" t="str">
        <f t="shared" si="14"/>
        <v/>
      </c>
      <c r="S291" s="1" t="str">
        <f t="shared" si="15"/>
        <v xml:space="preserve">    </v>
      </c>
      <c r="T291" s="1" t="str">
        <f t="shared" si="16"/>
        <v xml:space="preserve">    </v>
      </c>
    </row>
    <row r="292" spans="1:20" ht="15" customHeight="1">
      <c r="A292" s="25" t="str">
        <f t="shared" si="1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3"/>
        <v/>
      </c>
      <c r="R292" s="1" t="str">
        <f t="shared" si="14"/>
        <v/>
      </c>
      <c r="S292" s="1" t="str">
        <f t="shared" si="15"/>
        <v xml:space="preserve">    </v>
      </c>
      <c r="T292" s="1" t="str">
        <f t="shared" si="16"/>
        <v xml:space="preserve">    </v>
      </c>
    </row>
    <row r="293" spans="1:20" ht="15" customHeight="1">
      <c r="A293" s="25" t="str">
        <f t="shared" si="1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3"/>
        <v/>
      </c>
      <c r="R293" s="1" t="str">
        <f t="shared" si="14"/>
        <v/>
      </c>
      <c r="S293" s="1" t="str">
        <f t="shared" si="15"/>
        <v xml:space="preserve">    </v>
      </c>
      <c r="T293" s="1" t="str">
        <f t="shared" si="16"/>
        <v xml:space="preserve">    </v>
      </c>
    </row>
    <row r="294" spans="1:20" ht="15" customHeight="1">
      <c r="A294" s="25" t="str">
        <f t="shared" si="1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3"/>
        <v/>
      </c>
      <c r="R294" s="1" t="str">
        <f t="shared" si="14"/>
        <v/>
      </c>
      <c r="S294" s="1" t="str">
        <f t="shared" si="15"/>
        <v xml:space="preserve">    </v>
      </c>
      <c r="T294" s="1" t="str">
        <f t="shared" si="16"/>
        <v xml:space="preserve">    </v>
      </c>
    </row>
    <row r="295" spans="1:20" ht="15" customHeight="1">
      <c r="A295" s="25" t="str">
        <f t="shared" si="1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3"/>
        <v/>
      </c>
      <c r="R295" s="1" t="str">
        <f t="shared" si="14"/>
        <v/>
      </c>
      <c r="S295" s="1" t="str">
        <f t="shared" si="15"/>
        <v xml:space="preserve">    </v>
      </c>
      <c r="T295" s="1" t="str">
        <f t="shared" si="16"/>
        <v xml:space="preserve">    </v>
      </c>
    </row>
    <row r="296" spans="1:20" ht="15" customHeight="1">
      <c r="A296" s="25" t="str">
        <f t="shared" si="1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3"/>
        <v/>
      </c>
      <c r="R296" s="1" t="str">
        <f t="shared" si="14"/>
        <v/>
      </c>
      <c r="S296" s="1" t="str">
        <f t="shared" si="15"/>
        <v xml:space="preserve">    </v>
      </c>
      <c r="T296" s="1" t="str">
        <f t="shared" si="16"/>
        <v xml:space="preserve">    </v>
      </c>
    </row>
    <row r="297" spans="1:20" ht="15" customHeight="1">
      <c r="A297" s="25" t="str">
        <f t="shared" si="1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3"/>
        <v/>
      </c>
      <c r="R297" s="1" t="str">
        <f t="shared" si="14"/>
        <v/>
      </c>
      <c r="S297" s="1" t="str">
        <f t="shared" si="15"/>
        <v xml:space="preserve">    </v>
      </c>
      <c r="T297" s="1" t="str">
        <f t="shared" si="16"/>
        <v xml:space="preserve">    </v>
      </c>
    </row>
    <row r="298" spans="1:20" ht="15" customHeight="1">
      <c r="A298" s="25" t="str">
        <f t="shared" si="1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3"/>
        <v/>
      </c>
      <c r="R298" s="1" t="str">
        <f t="shared" si="14"/>
        <v/>
      </c>
      <c r="S298" s="1" t="str">
        <f t="shared" si="15"/>
        <v xml:space="preserve">    </v>
      </c>
      <c r="T298" s="1" t="str">
        <f t="shared" si="16"/>
        <v xml:space="preserve">    </v>
      </c>
    </row>
    <row r="299" spans="1:20" ht="15" customHeight="1">
      <c r="A299" s="25" t="str">
        <f t="shared" si="1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3"/>
        <v/>
      </c>
      <c r="R299" s="1" t="str">
        <f t="shared" si="14"/>
        <v/>
      </c>
      <c r="S299" s="1" t="str">
        <f t="shared" si="15"/>
        <v xml:space="preserve">    </v>
      </c>
      <c r="T299" s="1" t="str">
        <f t="shared" si="16"/>
        <v xml:space="preserve">    </v>
      </c>
    </row>
    <row r="300" spans="1:20" ht="15" customHeight="1">
      <c r="A300" s="25" t="str">
        <f t="shared" si="1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3"/>
        <v/>
      </c>
      <c r="R300" s="1" t="str">
        <f t="shared" si="14"/>
        <v/>
      </c>
      <c r="S300" s="1" t="str">
        <f t="shared" si="15"/>
        <v xml:space="preserve">    </v>
      </c>
      <c r="T300" s="1" t="str">
        <f t="shared" si="16"/>
        <v xml:space="preserve">    </v>
      </c>
    </row>
    <row r="301" spans="1:20" ht="15" customHeight="1">
      <c r="A301" s="25" t="str">
        <f t="shared" si="1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3"/>
        <v/>
      </c>
      <c r="R301" s="1" t="str">
        <f t="shared" si="14"/>
        <v/>
      </c>
      <c r="S301" s="1" t="str">
        <f t="shared" si="15"/>
        <v xml:space="preserve">    </v>
      </c>
      <c r="T301" s="1" t="str">
        <f t="shared" si="16"/>
        <v xml:space="preserve">    </v>
      </c>
    </row>
    <row r="302" spans="1:20" ht="15" customHeight="1">
      <c r="A302" s="25" t="str">
        <f t="shared" si="1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3"/>
        <v/>
      </c>
      <c r="R302" s="1" t="str">
        <f t="shared" si="14"/>
        <v/>
      </c>
      <c r="S302" s="1" t="str">
        <f t="shared" si="15"/>
        <v xml:space="preserve">    </v>
      </c>
      <c r="T302" s="1" t="str">
        <f t="shared" si="16"/>
        <v xml:space="preserve">    </v>
      </c>
    </row>
    <row r="303" spans="1:20" ht="15" customHeight="1">
      <c r="A303" s="25" t="str">
        <f t="shared" si="1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3"/>
        <v/>
      </c>
      <c r="R303" s="1" t="str">
        <f t="shared" si="14"/>
        <v/>
      </c>
      <c r="S303" s="1" t="str">
        <f t="shared" si="15"/>
        <v xml:space="preserve">    </v>
      </c>
      <c r="T303" s="1" t="str">
        <f t="shared" si="16"/>
        <v xml:space="preserve">    </v>
      </c>
    </row>
    <row r="304" spans="1:20" ht="15" customHeight="1">
      <c r="A304" s="25" t="str">
        <f t="shared" si="1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3"/>
        <v/>
      </c>
      <c r="R304" s="1" t="str">
        <f t="shared" si="14"/>
        <v/>
      </c>
      <c r="S304" s="1" t="str">
        <f t="shared" si="15"/>
        <v xml:space="preserve">    </v>
      </c>
      <c r="T304" s="1" t="str">
        <f t="shared" si="16"/>
        <v xml:space="preserve">    </v>
      </c>
    </row>
    <row r="305" spans="1:20" ht="15" customHeight="1">
      <c r="A305" s="25" t="str">
        <f t="shared" si="1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3"/>
        <v/>
      </c>
      <c r="R305" s="1" t="str">
        <f t="shared" si="14"/>
        <v/>
      </c>
      <c r="S305" s="1" t="str">
        <f t="shared" si="15"/>
        <v xml:space="preserve">    </v>
      </c>
      <c r="T305" s="1" t="str">
        <f t="shared" si="16"/>
        <v xml:space="preserve">    </v>
      </c>
    </row>
    <row r="306" spans="1:20" ht="15" customHeight="1">
      <c r="A306" s="25" t="str">
        <f t="shared" si="1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3"/>
        <v/>
      </c>
      <c r="R306" s="1" t="str">
        <f t="shared" si="14"/>
        <v/>
      </c>
      <c r="S306" s="1" t="str">
        <f t="shared" si="15"/>
        <v xml:space="preserve">    </v>
      </c>
      <c r="T306" s="1" t="str">
        <f t="shared" si="16"/>
        <v xml:space="preserve">    </v>
      </c>
    </row>
    <row r="307" spans="1:20" ht="15" customHeight="1">
      <c r="A307" s="25" t="str">
        <f t="shared" si="10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3"/>
        <v/>
      </c>
      <c r="R307" s="1" t="str">
        <f t="shared" si="14"/>
        <v/>
      </c>
      <c r="S307" s="1" t="str">
        <f t="shared" si="15"/>
        <v xml:space="preserve">    </v>
      </c>
      <c r="T307" s="1" t="str">
        <f t="shared" si="16"/>
        <v xml:space="preserve">    </v>
      </c>
    </row>
    <row r="308" spans="1:20" ht="15" customHeight="1">
      <c r="A308" s="25" t="str">
        <f t="shared" si="1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3"/>
        <v/>
      </c>
      <c r="R308" s="1" t="str">
        <f t="shared" si="14"/>
        <v/>
      </c>
      <c r="S308" s="1" t="str">
        <f t="shared" si="15"/>
        <v xml:space="preserve">    </v>
      </c>
      <c r="T308" s="1" t="str">
        <f t="shared" si="16"/>
        <v xml:space="preserve">    </v>
      </c>
    </row>
    <row r="309" spans="1:20" ht="15" customHeight="1">
      <c r="A309" s="25" t="str">
        <f t="shared" si="1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3"/>
        <v/>
      </c>
      <c r="R309" s="1" t="str">
        <f t="shared" si="14"/>
        <v/>
      </c>
      <c r="S309" s="1" t="str">
        <f t="shared" si="15"/>
        <v xml:space="preserve">    </v>
      </c>
      <c r="T309" s="1" t="str">
        <f t="shared" si="16"/>
        <v xml:space="preserve">    </v>
      </c>
    </row>
    <row r="310" spans="1:20" ht="15" customHeight="1">
      <c r="A310" s="25" t="str">
        <f t="shared" si="1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3"/>
        <v/>
      </c>
      <c r="R310" s="1" t="str">
        <f t="shared" si="14"/>
        <v/>
      </c>
      <c r="S310" s="1" t="str">
        <f t="shared" si="15"/>
        <v xml:space="preserve">    </v>
      </c>
      <c r="T310" s="1" t="str">
        <f t="shared" si="16"/>
        <v xml:space="preserve">    </v>
      </c>
    </row>
    <row r="311" spans="1:20" ht="15" customHeight="1">
      <c r="A311" s="25" t="str">
        <f t="shared" si="1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3"/>
        <v/>
      </c>
      <c r="R311" s="1" t="str">
        <f t="shared" si="14"/>
        <v/>
      </c>
      <c r="S311" s="1" t="str">
        <f t="shared" si="15"/>
        <v xml:space="preserve">    </v>
      </c>
      <c r="T311" s="1" t="str">
        <f t="shared" si="16"/>
        <v xml:space="preserve">    </v>
      </c>
    </row>
    <row r="312" spans="1:20" ht="15" customHeight="1">
      <c r="A312" s="25" t="str">
        <f t="shared" si="1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3"/>
        <v/>
      </c>
      <c r="R312" s="1" t="str">
        <f t="shared" si="14"/>
        <v/>
      </c>
      <c r="S312" s="1" t="str">
        <f t="shared" si="15"/>
        <v xml:space="preserve">    </v>
      </c>
      <c r="T312" s="1" t="str">
        <f t="shared" si="16"/>
        <v xml:space="preserve">    </v>
      </c>
    </row>
    <row r="313" spans="1:20" ht="15" customHeight="1">
      <c r="A313" s="25" t="str">
        <f t="shared" si="1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3"/>
        <v/>
      </c>
      <c r="R313" s="1" t="str">
        <f t="shared" si="14"/>
        <v/>
      </c>
      <c r="S313" s="1" t="str">
        <f t="shared" si="15"/>
        <v xml:space="preserve">    </v>
      </c>
      <c r="T313" s="1" t="str">
        <f t="shared" si="16"/>
        <v xml:space="preserve">    </v>
      </c>
    </row>
    <row r="314" spans="1:20" ht="15" customHeight="1">
      <c r="A314" s="25" t="str">
        <f t="shared" si="1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3"/>
        <v/>
      </c>
      <c r="R314" s="1" t="str">
        <f t="shared" si="14"/>
        <v/>
      </c>
      <c r="S314" s="1" t="str">
        <f t="shared" si="15"/>
        <v xml:space="preserve">    </v>
      </c>
      <c r="T314" s="1" t="str">
        <f t="shared" si="16"/>
        <v xml:space="preserve">    </v>
      </c>
    </row>
    <row r="315" spans="1:20" ht="15" customHeight="1">
      <c r="A315" s="25" t="str">
        <f t="shared" si="10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3"/>
        <v/>
      </c>
      <c r="R315" s="1" t="str">
        <f t="shared" si="14"/>
        <v/>
      </c>
      <c r="S315" s="1" t="str">
        <f t="shared" si="15"/>
        <v xml:space="preserve">    </v>
      </c>
      <c r="T315" s="1" t="str">
        <f t="shared" si="16"/>
        <v xml:space="preserve">    </v>
      </c>
    </row>
    <row r="316" spans="1:20" ht="15" customHeight="1">
      <c r="A316" s="25" t="str">
        <f t="shared" si="1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3"/>
        <v/>
      </c>
      <c r="R316" s="1" t="str">
        <f t="shared" si="14"/>
        <v/>
      </c>
      <c r="S316" s="1" t="str">
        <f t="shared" si="15"/>
        <v xml:space="preserve">    </v>
      </c>
      <c r="T316" s="1" t="str">
        <f t="shared" si="16"/>
        <v xml:space="preserve">    </v>
      </c>
    </row>
    <row r="317" spans="1:20" ht="15" customHeight="1">
      <c r="A317" s="25" t="str">
        <f t="shared" si="1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3"/>
        <v/>
      </c>
      <c r="R317" s="1" t="str">
        <f t="shared" si="14"/>
        <v/>
      </c>
      <c r="S317" s="1" t="str">
        <f t="shared" si="15"/>
        <v xml:space="preserve">    </v>
      </c>
      <c r="T317" s="1" t="str">
        <f t="shared" si="16"/>
        <v xml:space="preserve">    </v>
      </c>
    </row>
    <row r="318" spans="1:20" ht="15" customHeight="1">
      <c r="A318" s="25" t="str">
        <f t="shared" si="1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3"/>
        <v/>
      </c>
      <c r="R318" s="1" t="str">
        <f t="shared" si="14"/>
        <v/>
      </c>
      <c r="S318" s="1" t="str">
        <f t="shared" si="15"/>
        <v xml:space="preserve">    </v>
      </c>
      <c r="T318" s="1" t="str">
        <f t="shared" si="16"/>
        <v xml:space="preserve">    </v>
      </c>
    </row>
    <row r="319" spans="1:20" ht="15" customHeight="1">
      <c r="A319" s="25" t="str">
        <f t="shared" si="1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3"/>
        <v/>
      </c>
      <c r="R319" s="1" t="str">
        <f t="shared" si="14"/>
        <v/>
      </c>
      <c r="S319" s="1" t="str">
        <f t="shared" si="15"/>
        <v xml:space="preserve">    </v>
      </c>
      <c r="T319" s="1" t="str">
        <f t="shared" si="16"/>
        <v xml:space="preserve">    </v>
      </c>
    </row>
    <row r="320" spans="1:20" ht="15" customHeight="1">
      <c r="A320" s="25" t="str">
        <f t="shared" si="1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3"/>
        <v/>
      </c>
      <c r="R320" s="1" t="str">
        <f t="shared" si="14"/>
        <v/>
      </c>
      <c r="S320" s="1" t="str">
        <f t="shared" si="15"/>
        <v xml:space="preserve">    </v>
      </c>
      <c r="T320" s="1" t="str">
        <f t="shared" si="16"/>
        <v xml:space="preserve">    </v>
      </c>
    </row>
    <row r="321" spans="1:20" ht="15" customHeight="1">
      <c r="A321" s="25" t="str">
        <f t="shared" si="1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3"/>
        <v/>
      </c>
      <c r="R321" s="1" t="str">
        <f t="shared" si="14"/>
        <v/>
      </c>
      <c r="S321" s="1" t="str">
        <f t="shared" si="15"/>
        <v xml:space="preserve">    </v>
      </c>
      <c r="T321" s="1" t="str">
        <f t="shared" si="16"/>
        <v xml:space="preserve">    </v>
      </c>
    </row>
    <row r="322" spans="1:20" ht="15" customHeight="1">
      <c r="A322" s="25" t="str">
        <f t="shared" si="1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3"/>
        <v/>
      </c>
      <c r="R322" s="1" t="str">
        <f t="shared" si="14"/>
        <v/>
      </c>
      <c r="S322" s="1" t="str">
        <f t="shared" si="15"/>
        <v xml:space="preserve">    </v>
      </c>
      <c r="T322" s="1" t="str">
        <f t="shared" si="16"/>
        <v xml:space="preserve">    </v>
      </c>
    </row>
    <row r="323" spans="1:20" ht="15" customHeight="1">
      <c r="A323" s="25" t="str">
        <f t="shared" si="1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3"/>
        <v/>
      </c>
      <c r="R323" s="1" t="str">
        <f t="shared" si="14"/>
        <v/>
      </c>
      <c r="S323" s="1" t="str">
        <f t="shared" si="15"/>
        <v xml:space="preserve">    </v>
      </c>
      <c r="T323" s="1" t="str">
        <f t="shared" si="16"/>
        <v xml:space="preserve">    </v>
      </c>
    </row>
    <row r="324" spans="1:20" ht="15" customHeight="1">
      <c r="A324" s="25" t="str">
        <f t="shared" si="1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3"/>
        <v/>
      </c>
      <c r="R324" s="1" t="str">
        <f t="shared" si="14"/>
        <v/>
      </c>
      <c r="S324" s="1" t="str">
        <f t="shared" si="15"/>
        <v xml:space="preserve">    </v>
      </c>
      <c r="T324" s="1" t="str">
        <f t="shared" si="16"/>
        <v xml:space="preserve">    </v>
      </c>
    </row>
    <row r="325" spans="1:20" ht="15" customHeight="1">
      <c r="A325" s="25" t="str">
        <f t="shared" si="1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3"/>
        <v/>
      </c>
      <c r="R325" s="1" t="str">
        <f t="shared" si="14"/>
        <v/>
      </c>
      <c r="S325" s="1" t="str">
        <f t="shared" si="15"/>
        <v xml:space="preserve">    </v>
      </c>
      <c r="T325" s="1" t="str">
        <f t="shared" si="16"/>
        <v xml:space="preserve">    </v>
      </c>
    </row>
    <row r="326" spans="1:20" ht="15" customHeight="1">
      <c r="A326" s="25" t="str">
        <f t="shared" si="1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3"/>
        <v/>
      </c>
      <c r="R326" s="1" t="str">
        <f t="shared" si="14"/>
        <v/>
      </c>
      <c r="S326" s="1" t="str">
        <f t="shared" si="15"/>
        <v xml:space="preserve">    </v>
      </c>
      <c r="T326" s="1" t="str">
        <f t="shared" si="16"/>
        <v xml:space="preserve">    </v>
      </c>
    </row>
    <row r="327" spans="1:20" ht="15" customHeight="1">
      <c r="A327" s="25" t="str">
        <f t="shared" si="10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17">IF(P327="","",VLOOKUP(P327,$Z$7:$AA$68,2,FALSE))</f>
        <v/>
      </c>
      <c r="R327" s="1" t="str">
        <f t="shared" si="14"/>
        <v/>
      </c>
      <c r="S327" s="1" t="str">
        <f t="shared" si="15"/>
        <v xml:space="preserve">    </v>
      </c>
      <c r="T327" s="1" t="str">
        <f t="shared" si="16"/>
        <v xml:space="preserve">    </v>
      </c>
    </row>
    <row r="328" spans="1:20" ht="15" customHeight="1">
      <c r="A328" s="25" t="str">
        <f t="shared" si="10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7"/>
        <v/>
      </c>
      <c r="R328" s="1" t="str">
        <f t="shared" si="14"/>
        <v/>
      </c>
      <c r="S328" s="1" t="str">
        <f t="shared" si="15"/>
        <v xml:space="preserve">    </v>
      </c>
      <c r="T328" s="1" t="str">
        <f t="shared" si="16"/>
        <v xml:space="preserve">    </v>
      </c>
    </row>
    <row r="329" spans="1:20" ht="15" customHeight="1">
      <c r="A329" s="25" t="str">
        <f t="shared" si="10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7"/>
        <v/>
      </c>
      <c r="R329" s="1" t="str">
        <f t="shared" si="14"/>
        <v/>
      </c>
      <c r="S329" s="1" t="str">
        <f t="shared" si="15"/>
        <v xml:space="preserve">    </v>
      </c>
      <c r="T329" s="1" t="str">
        <f t="shared" si="16"/>
        <v xml:space="preserve">    </v>
      </c>
    </row>
    <row r="330" spans="1:20" ht="15" customHeight="1">
      <c r="A330" s="25" t="str">
        <f t="shared" si="10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7"/>
        <v/>
      </c>
      <c r="R330" s="1" t="str">
        <f t="shared" si="14"/>
        <v/>
      </c>
      <c r="S330" s="1" t="str">
        <f t="shared" si="15"/>
        <v xml:space="preserve">    </v>
      </c>
      <c r="T330" s="1" t="str">
        <f t="shared" si="16"/>
        <v xml:space="preserve">    </v>
      </c>
    </row>
    <row r="331" spans="1:20" ht="15" customHeight="1">
      <c r="A331" s="25" t="str">
        <f t="shared" si="10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4"/>
        <v/>
      </c>
      <c r="S331" s="1" t="str">
        <f t="shared" si="15"/>
        <v xml:space="preserve">    </v>
      </c>
      <c r="T331" s="1" t="str">
        <f t="shared" si="16"/>
        <v xml:space="preserve">    </v>
      </c>
    </row>
    <row r="332" spans="1:20" ht="15" customHeight="1">
      <c r="A332" s="25" t="str">
        <f t="shared" si="10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4"/>
        <v/>
      </c>
      <c r="S332" s="1" t="str">
        <f t="shared" si="15"/>
        <v xml:space="preserve">    </v>
      </c>
      <c r="T332" s="1" t="str">
        <f t="shared" si="16"/>
        <v xml:space="preserve">    </v>
      </c>
    </row>
    <row r="333" spans="1:20" ht="15" customHeight="1">
      <c r="A333" s="25" t="str">
        <f t="shared" si="10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4"/>
        <v/>
      </c>
      <c r="S333" s="1" t="str">
        <f t="shared" si="15"/>
        <v xml:space="preserve">    </v>
      </c>
      <c r="T333" s="1" t="str">
        <f t="shared" si="16"/>
        <v xml:space="preserve">    </v>
      </c>
    </row>
    <row r="334" spans="1:20" ht="15" customHeight="1">
      <c r="A334" s="25" t="str">
        <f t="shared" si="10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4"/>
        <v/>
      </c>
      <c r="S334" s="1" t="str">
        <f t="shared" si="15"/>
        <v xml:space="preserve">    </v>
      </c>
      <c r="T334" s="1" t="str">
        <f t="shared" si="16"/>
        <v xml:space="preserve">    </v>
      </c>
    </row>
    <row r="335" spans="1:20" ht="15" customHeight="1">
      <c r="A335" s="25" t="str">
        <f t="shared" si="10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4"/>
        <v/>
      </c>
      <c r="S335" s="1" t="str">
        <f t="shared" si="15"/>
        <v xml:space="preserve">    </v>
      </c>
      <c r="T335" s="1" t="str">
        <f t="shared" si="16"/>
        <v xml:space="preserve">    </v>
      </c>
    </row>
    <row r="336" spans="1:20" ht="15" customHeight="1">
      <c r="A336" s="25" t="str">
        <f t="shared" si="10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4"/>
        <v/>
      </c>
      <c r="S336" s="1" t="str">
        <f t="shared" si="15"/>
        <v xml:space="preserve">    </v>
      </c>
      <c r="T336" s="1" t="str">
        <f t="shared" si="16"/>
        <v xml:space="preserve">    </v>
      </c>
    </row>
    <row r="337" spans="1:20" ht="15" customHeight="1">
      <c r="A337" s="25" t="str">
        <f t="shared" si="10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4"/>
        <v/>
      </c>
      <c r="S337" s="1" t="str">
        <f t="shared" si="15"/>
        <v xml:space="preserve">    </v>
      </c>
      <c r="T337" s="1" t="str">
        <f t="shared" si="16"/>
        <v xml:space="preserve">    </v>
      </c>
    </row>
    <row r="338" spans="1:20" ht="15" customHeight="1">
      <c r="A338" s="25" t="str">
        <f t="shared" si="10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4"/>
        <v/>
      </c>
      <c r="S338" s="1" t="str">
        <f t="shared" si="15"/>
        <v xml:space="preserve">    </v>
      </c>
      <c r="T338" s="1" t="str">
        <f t="shared" si="16"/>
        <v xml:space="preserve">    </v>
      </c>
    </row>
    <row r="339" spans="1:20" ht="15" customHeight="1">
      <c r="A339" s="25" t="str">
        <f t="shared" si="10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4"/>
        <v/>
      </c>
      <c r="S339" s="1" t="str">
        <f t="shared" si="15"/>
        <v xml:space="preserve">    </v>
      </c>
      <c r="T339" s="1" t="str">
        <f t="shared" si="16"/>
        <v xml:space="preserve">    </v>
      </c>
    </row>
    <row r="340" spans="1:20" ht="15" customHeight="1">
      <c r="A340" s="25" t="str">
        <f t="shared" si="10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0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0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0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4"/>
        <v/>
      </c>
      <c r="S343" s="1" t="str">
        <f t="shared" si="15"/>
        <v xml:space="preserve">    </v>
      </c>
      <c r="T343" s="1" t="str">
        <f t="shared" si="16"/>
        <v xml:space="preserve">    </v>
      </c>
    </row>
    <row r="344" spans="1:20" ht="15" customHeight="1">
      <c r="A344" s="25" t="str">
        <f t="shared" si="10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0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0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0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0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0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0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0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0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0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0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0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0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0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0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0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0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8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8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4"/>
        <v/>
      </c>
      <c r="S362" s="1" t="str">
        <f t="shared" si="15"/>
        <v xml:space="preserve">    </v>
      </c>
      <c r="T362" s="1" t="str">
        <f t="shared" si="16"/>
        <v xml:space="preserve">    </v>
      </c>
    </row>
    <row r="363" spans="1:20" ht="15" customHeight="1">
      <c r="A363" s="25" t="str">
        <f t="shared" si="18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4"/>
        <v/>
      </c>
      <c r="S363" s="1" t="str">
        <f t="shared" si="15"/>
        <v xml:space="preserve">    </v>
      </c>
      <c r="T363" s="1" t="str">
        <f t="shared" si="16"/>
        <v xml:space="preserve">    </v>
      </c>
    </row>
    <row r="364" spans="1:20" ht="15" customHeight="1">
      <c r="A364" s="25" t="str">
        <f t="shared" si="18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4"/>
        <v/>
      </c>
      <c r="S364" s="1" t="str">
        <f t="shared" si="15"/>
        <v xml:space="preserve">    </v>
      </c>
      <c r="T364" s="1" t="str">
        <f t="shared" si="16"/>
        <v xml:space="preserve">    </v>
      </c>
    </row>
    <row r="365" spans="1:20" ht="15" customHeight="1">
      <c r="A365" s="25" t="str">
        <f t="shared" si="18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4"/>
        <v/>
      </c>
      <c r="S365" s="1" t="str">
        <f t="shared" si="15"/>
        <v xml:space="preserve">    </v>
      </c>
      <c r="T365" s="1" t="str">
        <f t="shared" si="16"/>
        <v xml:space="preserve">    </v>
      </c>
    </row>
    <row r="366" spans="1:20" ht="15" customHeight="1">
      <c r="A366" s="25" t="str">
        <f t="shared" si="18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4"/>
        <v/>
      </c>
      <c r="S366" s="1" t="str">
        <f t="shared" si="15"/>
        <v xml:space="preserve">    </v>
      </c>
      <c r="T366" s="1" t="str">
        <f t="shared" si="16"/>
        <v xml:space="preserve">    </v>
      </c>
    </row>
    <row r="367" spans="1:20" ht="15" customHeight="1">
      <c r="A367" s="25" t="str">
        <f t="shared" si="18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4"/>
        <v/>
      </c>
      <c r="S367" s="1" t="str">
        <f t="shared" si="15"/>
        <v xml:space="preserve">    </v>
      </c>
      <c r="T367" s="1" t="str">
        <f t="shared" si="16"/>
        <v xml:space="preserve">    </v>
      </c>
    </row>
    <row r="368" spans="1:20" ht="15" customHeight="1">
      <c r="A368" s="25" t="str">
        <f t="shared" si="18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4"/>
        <v/>
      </c>
      <c r="S368" s="1" t="str">
        <f t="shared" si="15"/>
        <v xml:space="preserve">    </v>
      </c>
      <c r="T368" s="1" t="str">
        <f t="shared" si="16"/>
        <v xml:space="preserve">    </v>
      </c>
    </row>
    <row r="369" spans="1:20" ht="15" customHeight="1">
      <c r="A369" s="25" t="str">
        <f t="shared" si="18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4"/>
        <v/>
      </c>
      <c r="S369" s="1" t="str">
        <f t="shared" si="15"/>
        <v xml:space="preserve">    </v>
      </c>
      <c r="T369" s="1" t="str">
        <f t="shared" si="16"/>
        <v xml:space="preserve">    </v>
      </c>
    </row>
    <row r="370" spans="1:20" ht="15" customHeight="1">
      <c r="A370" s="25" t="str">
        <f t="shared" si="18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4"/>
        <v/>
      </c>
      <c r="S370" s="1" t="str">
        <f t="shared" si="15"/>
        <v xml:space="preserve">    </v>
      </c>
      <c r="T370" s="1" t="str">
        <f t="shared" si="16"/>
        <v xml:space="preserve">    </v>
      </c>
    </row>
    <row r="371" spans="1:20" ht="15" customHeight="1">
      <c r="A371" s="25" t="str">
        <f t="shared" si="18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4"/>
        <v/>
      </c>
      <c r="S371" s="1" t="str">
        <f t="shared" si="15"/>
        <v xml:space="preserve">    </v>
      </c>
      <c r="T371" s="1" t="str">
        <f t="shared" si="16"/>
        <v xml:space="preserve">    </v>
      </c>
    </row>
    <row r="372" spans="1:20" ht="15" customHeight="1">
      <c r="A372" s="25" t="str">
        <f t="shared" si="18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4"/>
        <v/>
      </c>
      <c r="S372" s="1" t="str">
        <f t="shared" si="15"/>
        <v xml:space="preserve">    </v>
      </c>
      <c r="T372" s="1" t="str">
        <f t="shared" si="16"/>
        <v xml:space="preserve">    </v>
      </c>
    </row>
    <row r="373" spans="1:20" ht="15" customHeight="1">
      <c r="A373" s="25" t="str">
        <f t="shared" si="18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19">A373</f>
        <v/>
      </c>
      <c r="S373" s="1" t="str">
        <f t="shared" ref="S373:S384" si="20">""&amp;L373&amp;"  "&amp;M373&amp;"  "&amp;N373&amp;""</f>
        <v xml:space="preserve">    </v>
      </c>
      <c r="T373" s="1" t="str">
        <f t="shared" ref="T373:T384" si="21">S373</f>
        <v xml:space="preserve">    </v>
      </c>
    </row>
    <row r="374" spans="1:20" ht="15" customHeight="1">
      <c r="A374" s="25" t="str">
        <f t="shared" si="18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19"/>
        <v/>
      </c>
      <c r="S374" s="1" t="str">
        <f t="shared" si="20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18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19"/>
        <v/>
      </c>
    </row>
    <row r="376" spans="1:20" ht="15" customHeight="1">
      <c r="A376" s="25" t="str">
        <f t="shared" si="18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19"/>
        <v/>
      </c>
      <c r="S376" s="1" t="str">
        <f t="shared" si="20"/>
        <v xml:space="preserve">    </v>
      </c>
      <c r="T376" s="1" t="str">
        <f t="shared" si="21"/>
        <v xml:space="preserve">    </v>
      </c>
    </row>
    <row r="377" spans="1:20" ht="15" customHeight="1">
      <c r="A377" s="25" t="str">
        <f t="shared" si="18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19"/>
        <v/>
      </c>
      <c r="S377" s="1" t="str">
        <f t="shared" si="20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18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19"/>
        <v/>
      </c>
      <c r="S378" s="1" t="str">
        <f t="shared" si="20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18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19"/>
        <v/>
      </c>
      <c r="S379" s="1" t="str">
        <f t="shared" si="20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18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19"/>
        <v/>
      </c>
      <c r="S380" s="1" t="str">
        <f t="shared" si="20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18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19"/>
        <v/>
      </c>
      <c r="S381" s="1" t="str">
        <f t="shared" si="20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18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19"/>
        <v/>
      </c>
      <c r="S382" s="1" t="str">
        <f t="shared" si="20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18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19"/>
        <v/>
      </c>
      <c r="S383" s="1" t="str">
        <f t="shared" si="20"/>
        <v xml:space="preserve">    </v>
      </c>
      <c r="T383" s="1" t="str">
        <f t="shared" si="21"/>
        <v xml:space="preserve">    </v>
      </c>
    </row>
    <row r="384" spans="1:20" ht="15" customHeight="1">
      <c r="A384" s="25" t="str">
        <f t="shared" si="18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19"/>
        <v/>
      </c>
      <c r="S384" s="1" t="str">
        <f t="shared" si="20"/>
        <v xml:space="preserve">    </v>
      </c>
      <c r="T384" s="1" t="str">
        <f t="shared" si="21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4">
    <cfRule type="duplicateValues" dxfId="5" priority="1"/>
  </conditionalFormatting>
  <dataValidations count="4">
    <dataValidation type="list" imeMode="off" allowBlank="1" showInputMessage="1" showErrorMessage="1" sqref="L7:L52" xr:uid="{00000000-0002-0000-1300-000000000000}">
      <formula1>$U$7:$U$15</formula1>
    </dataValidation>
    <dataValidation type="list" imeMode="on" allowBlank="1" showInputMessage="1" showErrorMessage="1" sqref="P7:P52" xr:uid="{00000000-0002-0000-1300-000001000000}">
      <formula1>$Z$7:$Z$69</formula1>
    </dataValidation>
    <dataValidation imeMode="off" allowBlank="1" showInputMessage="1" showErrorMessage="1" sqref="Q7:Q384 L53:L384 M7:N384" xr:uid="{00000000-0002-0000-1300-000002000000}"/>
    <dataValidation imeMode="on" allowBlank="1" showInputMessage="1" showErrorMessage="1" sqref="P53:P384 O7:O384 G7:K384" xr:uid="{00000000-0002-0000-13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0070C0"/>
  </sheetPr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1308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034D0201</v>
      </c>
      <c r="B7" s="5" t="s">
        <v>21</v>
      </c>
      <c r="C7" s="21">
        <v>2</v>
      </c>
      <c r="D7" s="21">
        <v>1</v>
      </c>
      <c r="E7" s="6" t="s">
        <v>2</v>
      </c>
      <c r="F7" s="7" t="s">
        <v>19</v>
      </c>
      <c r="G7" s="6" t="s">
        <v>2019</v>
      </c>
      <c r="H7" s="6" t="s">
        <v>2022</v>
      </c>
      <c r="I7" s="6" t="s">
        <v>2023</v>
      </c>
      <c r="J7" s="6" t="s">
        <v>1175</v>
      </c>
      <c r="K7" s="6"/>
      <c r="L7" s="12" t="s">
        <v>239</v>
      </c>
      <c r="M7" s="13"/>
      <c r="N7" s="14"/>
      <c r="O7" s="7"/>
      <c r="P7" s="6" t="s">
        <v>1309</v>
      </c>
      <c r="Q7" s="63">
        <f t="shared" ref="Q7:Q70" si="1">IF(P7="","",VLOOKUP(P7,$Z$7:$AA$68,2,FALSE))</f>
        <v>34</v>
      </c>
      <c r="R7" s="1" t="str">
        <f>A7</f>
        <v>034D0201</v>
      </c>
      <c r="S7" s="1" t="str">
        <f>""&amp;L7&amp;"  "&amp;M7&amp;"  "&amp;N7&amp;""</f>
        <v xml:space="preserve">JWWA認証    </v>
      </c>
      <c r="T7" s="1" t="str">
        <f>S7</f>
        <v xml:space="preserve">JWWA認証    </v>
      </c>
      <c r="U7" s="2" t="s">
        <v>80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034D0202</v>
      </c>
      <c r="B8" s="5" t="s">
        <v>21</v>
      </c>
      <c r="C8" s="21">
        <v>2</v>
      </c>
      <c r="D8" s="21">
        <v>2</v>
      </c>
      <c r="E8" s="6" t="s">
        <v>2</v>
      </c>
      <c r="F8" s="7" t="s">
        <v>19</v>
      </c>
      <c r="G8" s="6" t="s">
        <v>2019</v>
      </c>
      <c r="H8" s="6" t="s">
        <v>2020</v>
      </c>
      <c r="I8" s="6" t="s">
        <v>85</v>
      </c>
      <c r="J8" s="6" t="s">
        <v>907</v>
      </c>
      <c r="K8" s="6"/>
      <c r="L8" s="12" t="s">
        <v>239</v>
      </c>
      <c r="M8" s="13"/>
      <c r="N8" s="14"/>
      <c r="O8" s="7"/>
      <c r="P8" s="6" t="s">
        <v>1309</v>
      </c>
      <c r="Q8" s="63">
        <f t="shared" si="1"/>
        <v>34</v>
      </c>
      <c r="R8" s="1" t="str">
        <f t="shared" ref="R8:R60" si="2">A8</f>
        <v>034D0202</v>
      </c>
      <c r="S8" s="1" t="str">
        <f t="shared" ref="S8:S60" si="3">""&amp;L8&amp;"  "&amp;M8&amp;"  "&amp;N8&amp;""</f>
        <v xml:space="preserve">JWWA認証    </v>
      </c>
      <c r="T8" s="1" t="str">
        <f t="shared" ref="T8:T60" si="4">S8</f>
        <v xml:space="preserve">JWWA認証    </v>
      </c>
      <c r="U8" s="2" t="s">
        <v>7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034D0203</v>
      </c>
      <c r="B9" s="5" t="s">
        <v>21</v>
      </c>
      <c r="C9" s="21">
        <v>2</v>
      </c>
      <c r="D9" s="21">
        <v>3</v>
      </c>
      <c r="E9" s="6" t="s">
        <v>2</v>
      </c>
      <c r="F9" s="7" t="s">
        <v>19</v>
      </c>
      <c r="G9" s="6" t="s">
        <v>2019</v>
      </c>
      <c r="H9" s="6" t="s">
        <v>2020</v>
      </c>
      <c r="I9" s="6" t="s">
        <v>484</v>
      </c>
      <c r="J9" s="6" t="s">
        <v>907</v>
      </c>
      <c r="K9" s="6"/>
      <c r="L9" s="12" t="s">
        <v>239</v>
      </c>
      <c r="M9" s="13"/>
      <c r="N9" s="14"/>
      <c r="O9" s="7"/>
      <c r="P9" s="6" t="s">
        <v>1309</v>
      </c>
      <c r="Q9" s="63">
        <f t="shared" si="1"/>
        <v>34</v>
      </c>
      <c r="R9" s="1" t="str">
        <f t="shared" si="2"/>
        <v>034D0203</v>
      </c>
      <c r="S9" s="1" t="str">
        <f t="shared" si="3"/>
        <v xml:space="preserve">JWWA認証    </v>
      </c>
      <c r="T9" s="1" t="str">
        <f t="shared" si="4"/>
        <v xml:space="preserve">JWWA認証    </v>
      </c>
      <c r="U9" s="2" t="s">
        <v>8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25" t="str">
        <f t="shared" si="0"/>
        <v/>
      </c>
      <c r="B10" s="5"/>
      <c r="C10" s="21"/>
      <c r="D10" s="21"/>
      <c r="E10" s="6"/>
      <c r="F10" s="7"/>
      <c r="G10" s="6"/>
      <c r="H10" s="6"/>
      <c r="I10" s="6"/>
      <c r="J10" s="6"/>
      <c r="K10" s="6"/>
      <c r="L10" s="12"/>
      <c r="M10" s="13"/>
      <c r="N10" s="14"/>
      <c r="O10" s="7"/>
      <c r="P10" s="6"/>
      <c r="Q10" s="63" t="str">
        <f t="shared" si="1"/>
        <v/>
      </c>
      <c r="R10" s="1" t="str">
        <f t="shared" si="2"/>
        <v/>
      </c>
      <c r="S10" s="1" t="str">
        <f t="shared" si="3"/>
        <v xml:space="preserve">    </v>
      </c>
      <c r="T10" s="1" t="str">
        <f t="shared" si="4"/>
        <v xml:space="preserve">    </v>
      </c>
      <c r="U10" s="2" t="s">
        <v>2797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87" t="str">
        <f t="shared" si="0"/>
        <v>034H0201</v>
      </c>
      <c r="B11" s="5" t="s">
        <v>2798</v>
      </c>
      <c r="C11" s="21">
        <v>2</v>
      </c>
      <c r="D11" s="21">
        <v>1</v>
      </c>
      <c r="E11" s="6" t="s">
        <v>671</v>
      </c>
      <c r="F11" s="7" t="s">
        <v>938</v>
      </c>
      <c r="G11" s="6" t="s">
        <v>806</v>
      </c>
      <c r="H11" s="6" t="s">
        <v>1310</v>
      </c>
      <c r="I11" s="6" t="s">
        <v>2799</v>
      </c>
      <c r="J11" s="6" t="s">
        <v>2527</v>
      </c>
      <c r="K11" s="6"/>
      <c r="L11" s="12" t="s">
        <v>239</v>
      </c>
      <c r="M11" s="13"/>
      <c r="N11" s="14"/>
      <c r="O11" s="7"/>
      <c r="P11" s="6" t="s">
        <v>1309</v>
      </c>
      <c r="Q11" s="63">
        <f t="shared" si="1"/>
        <v>34</v>
      </c>
      <c r="R11" s="1" t="str">
        <f t="shared" si="2"/>
        <v>034H0201</v>
      </c>
      <c r="S11" s="1" t="str">
        <f t="shared" si="3"/>
        <v xml:space="preserve">JWWA認証    </v>
      </c>
      <c r="T11" s="1" t="str">
        <f t="shared" si="4"/>
        <v xml:space="preserve">JWWA認証    </v>
      </c>
      <c r="U11" s="2" t="s">
        <v>2800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87" t="str">
        <f t="shared" si="0"/>
        <v>034H0202</v>
      </c>
      <c r="B12" s="5" t="s">
        <v>2798</v>
      </c>
      <c r="C12" s="21">
        <v>2</v>
      </c>
      <c r="D12" s="21">
        <v>2</v>
      </c>
      <c r="E12" s="6" t="s">
        <v>671</v>
      </c>
      <c r="F12" s="7" t="s">
        <v>938</v>
      </c>
      <c r="G12" s="6" t="s">
        <v>808</v>
      </c>
      <c r="H12" s="6" t="s">
        <v>1311</v>
      </c>
      <c r="I12" s="6" t="s">
        <v>2799</v>
      </c>
      <c r="J12" s="6" t="s">
        <v>2527</v>
      </c>
      <c r="K12" s="6"/>
      <c r="L12" s="12" t="s">
        <v>239</v>
      </c>
      <c r="M12" s="13"/>
      <c r="N12" s="14"/>
      <c r="O12" s="7"/>
      <c r="P12" s="6" t="s">
        <v>1309</v>
      </c>
      <c r="Q12" s="63">
        <f t="shared" si="1"/>
        <v>34</v>
      </c>
      <c r="R12" s="1" t="str">
        <f t="shared" si="2"/>
        <v>034H0202</v>
      </c>
      <c r="S12" s="1" t="str">
        <f t="shared" si="3"/>
        <v xml:space="preserve">JWWA認証    </v>
      </c>
      <c r="T12" s="1" t="str">
        <f t="shared" si="4"/>
        <v xml:space="preserve">JWWA認証    </v>
      </c>
      <c r="U12" s="2" t="s">
        <v>2801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87" t="str">
        <f t="shared" si="0"/>
        <v>034H0203</v>
      </c>
      <c r="B13" s="5" t="s">
        <v>2798</v>
      </c>
      <c r="C13" s="21">
        <v>2</v>
      </c>
      <c r="D13" s="21">
        <v>3</v>
      </c>
      <c r="E13" s="6" t="s">
        <v>671</v>
      </c>
      <c r="F13" s="7" t="s">
        <v>938</v>
      </c>
      <c r="G13" s="6" t="s">
        <v>810</v>
      </c>
      <c r="H13" s="6" t="s">
        <v>2531</v>
      </c>
      <c r="I13" s="6" t="s">
        <v>2799</v>
      </c>
      <c r="J13" s="6" t="s">
        <v>2527</v>
      </c>
      <c r="K13" s="6"/>
      <c r="L13" s="12" t="s">
        <v>239</v>
      </c>
      <c r="M13" s="13"/>
      <c r="N13" s="14"/>
      <c r="O13" s="7"/>
      <c r="P13" s="6" t="s">
        <v>1309</v>
      </c>
      <c r="Q13" s="63">
        <f t="shared" si="1"/>
        <v>34</v>
      </c>
      <c r="R13" s="1" t="str">
        <f t="shared" si="2"/>
        <v>034H0203</v>
      </c>
      <c r="S13" s="1" t="str">
        <f t="shared" si="3"/>
        <v xml:space="preserve">JWWA認証    </v>
      </c>
      <c r="T13" s="1" t="str">
        <f t="shared" si="4"/>
        <v xml:space="preserve">JWWA認証    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399</v>
      </c>
      <c r="AA13" s="67">
        <v>9</v>
      </c>
    </row>
    <row r="14" spans="1:27" ht="15" customHeight="1">
      <c r="A14" s="87" t="str">
        <f t="shared" si="0"/>
        <v>034H0204</v>
      </c>
      <c r="B14" s="5" t="s">
        <v>2798</v>
      </c>
      <c r="C14" s="21">
        <v>2</v>
      </c>
      <c r="D14" s="21">
        <v>4</v>
      </c>
      <c r="E14" s="6" t="s">
        <v>671</v>
      </c>
      <c r="F14" s="7" t="s">
        <v>938</v>
      </c>
      <c r="G14" s="6" t="s">
        <v>831</v>
      </c>
      <c r="H14" s="6" t="s">
        <v>2532</v>
      </c>
      <c r="I14" s="6" t="s">
        <v>2802</v>
      </c>
      <c r="J14" s="6" t="s">
        <v>2527</v>
      </c>
      <c r="K14" s="6"/>
      <c r="L14" s="12" t="s">
        <v>239</v>
      </c>
      <c r="M14" s="13"/>
      <c r="N14" s="14"/>
      <c r="O14" s="7"/>
      <c r="P14" s="6" t="s">
        <v>1309</v>
      </c>
      <c r="Q14" s="63">
        <f t="shared" si="1"/>
        <v>34</v>
      </c>
      <c r="R14" s="1" t="str">
        <f t="shared" si="2"/>
        <v>034H0204</v>
      </c>
      <c r="S14" s="1" t="str">
        <f t="shared" si="3"/>
        <v xml:space="preserve">JWWA認証    </v>
      </c>
      <c r="T14" s="1" t="str">
        <f t="shared" si="4"/>
        <v xml:space="preserve">JWWA認証    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034H0205</v>
      </c>
      <c r="B15" s="5" t="s">
        <v>277</v>
      </c>
      <c r="C15" s="21">
        <v>2</v>
      </c>
      <c r="D15" s="21">
        <v>5</v>
      </c>
      <c r="E15" s="6" t="s">
        <v>671</v>
      </c>
      <c r="F15" s="7" t="s">
        <v>938</v>
      </c>
      <c r="G15" s="6" t="s">
        <v>805</v>
      </c>
      <c r="H15" s="6" t="s">
        <v>2533</v>
      </c>
      <c r="I15" s="6" t="s">
        <v>689</v>
      </c>
      <c r="J15" s="6" t="s">
        <v>2527</v>
      </c>
      <c r="K15" s="6"/>
      <c r="L15" s="12" t="s">
        <v>239</v>
      </c>
      <c r="M15" s="13"/>
      <c r="N15" s="14"/>
      <c r="O15" s="7"/>
      <c r="P15" s="6" t="s">
        <v>1309</v>
      </c>
      <c r="Q15" s="63">
        <f t="shared" si="1"/>
        <v>34</v>
      </c>
      <c r="R15" s="1" t="str">
        <f t="shared" si="2"/>
        <v>034H0205</v>
      </c>
      <c r="S15" s="1" t="str">
        <f t="shared" si="3"/>
        <v xml:space="preserve">JWWA認証    </v>
      </c>
      <c r="T15" s="1" t="str">
        <f t="shared" si="4"/>
        <v xml:space="preserve">JWWA認証    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87" t="str">
        <f t="shared" si="0"/>
        <v>034H0206</v>
      </c>
      <c r="B16" s="5" t="s">
        <v>277</v>
      </c>
      <c r="C16" s="21">
        <v>2</v>
      </c>
      <c r="D16" s="21">
        <v>6</v>
      </c>
      <c r="E16" s="6" t="s">
        <v>671</v>
      </c>
      <c r="F16" s="7" t="s">
        <v>938</v>
      </c>
      <c r="G16" s="6" t="s">
        <v>816</v>
      </c>
      <c r="H16" s="6" t="s">
        <v>2534</v>
      </c>
      <c r="I16" s="6" t="s">
        <v>815</v>
      </c>
      <c r="J16" s="6" t="s">
        <v>2527</v>
      </c>
      <c r="K16" s="6"/>
      <c r="L16" s="12" t="s">
        <v>239</v>
      </c>
      <c r="M16" s="13"/>
      <c r="N16" s="14"/>
      <c r="O16" s="7"/>
      <c r="P16" s="6" t="s">
        <v>1309</v>
      </c>
      <c r="Q16" s="63">
        <f t="shared" si="1"/>
        <v>34</v>
      </c>
      <c r="R16" s="1" t="str">
        <f t="shared" si="2"/>
        <v>034H0206</v>
      </c>
      <c r="S16" s="1" t="str">
        <f t="shared" si="3"/>
        <v xml:space="preserve">JWWA認証    </v>
      </c>
      <c r="T16" s="1" t="str">
        <f t="shared" si="4"/>
        <v xml:space="preserve">JWWA認証    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87" t="str">
        <f t="shared" si="0"/>
        <v>034H0207</v>
      </c>
      <c r="B17" s="5" t="s">
        <v>277</v>
      </c>
      <c r="C17" s="21">
        <v>2</v>
      </c>
      <c r="D17" s="21">
        <v>7</v>
      </c>
      <c r="E17" s="6" t="s">
        <v>671</v>
      </c>
      <c r="F17" s="7" t="s">
        <v>938</v>
      </c>
      <c r="G17" s="6" t="s">
        <v>804</v>
      </c>
      <c r="H17" s="6" t="s">
        <v>2535</v>
      </c>
      <c r="I17" s="6" t="s">
        <v>689</v>
      </c>
      <c r="J17" s="6" t="s">
        <v>2527</v>
      </c>
      <c r="K17" s="6"/>
      <c r="L17" s="12" t="s">
        <v>239</v>
      </c>
      <c r="M17" s="13"/>
      <c r="N17" s="14"/>
      <c r="O17" s="7"/>
      <c r="P17" s="6" t="s">
        <v>1309</v>
      </c>
      <c r="Q17" s="63">
        <f t="shared" si="1"/>
        <v>34</v>
      </c>
      <c r="R17" s="1" t="str">
        <f t="shared" si="2"/>
        <v>034H0207</v>
      </c>
      <c r="S17" s="1" t="str">
        <f t="shared" si="3"/>
        <v xml:space="preserve">JWWA認証    </v>
      </c>
      <c r="T17" s="1" t="str">
        <f t="shared" si="4"/>
        <v xml:space="preserve">JWWA認証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87" t="str">
        <f t="shared" si="0"/>
        <v>034H0208</v>
      </c>
      <c r="B18" s="5" t="s">
        <v>2798</v>
      </c>
      <c r="C18" s="21">
        <v>2</v>
      </c>
      <c r="D18" s="21">
        <v>8</v>
      </c>
      <c r="E18" s="6" t="s">
        <v>671</v>
      </c>
      <c r="F18" s="7" t="s">
        <v>938</v>
      </c>
      <c r="G18" s="6" t="s">
        <v>814</v>
      </c>
      <c r="H18" s="6" t="s">
        <v>1312</v>
      </c>
      <c r="I18" s="6" t="s">
        <v>2803</v>
      </c>
      <c r="J18" s="6" t="s">
        <v>2527</v>
      </c>
      <c r="K18" s="6"/>
      <c r="L18" s="12" t="s">
        <v>239</v>
      </c>
      <c r="M18" s="13"/>
      <c r="N18" s="14"/>
      <c r="O18" s="7"/>
      <c r="P18" s="6" t="s">
        <v>1309</v>
      </c>
      <c r="Q18" s="63">
        <f t="shared" si="1"/>
        <v>34</v>
      </c>
      <c r="R18" s="1" t="str">
        <f t="shared" si="2"/>
        <v>034H0208</v>
      </c>
      <c r="S18" s="1" t="str">
        <f t="shared" si="3"/>
        <v xml:space="preserve">JWWA認証    </v>
      </c>
      <c r="T18" s="1" t="str">
        <f t="shared" si="4"/>
        <v xml:space="preserve">JWWA認証    </v>
      </c>
      <c r="V18" s="2">
        <v>12</v>
      </c>
      <c r="W18" s="1" t="s">
        <v>17</v>
      </c>
      <c r="X18" s="1" t="s">
        <v>2804</v>
      </c>
      <c r="Z18" s="1" t="s">
        <v>3919</v>
      </c>
      <c r="AA18" s="67">
        <v>0</v>
      </c>
    </row>
    <row r="19" spans="1:27" ht="15" customHeight="1">
      <c r="A19" s="87" t="str">
        <f t="shared" si="0"/>
        <v>034H0209</v>
      </c>
      <c r="B19" s="5" t="s">
        <v>2798</v>
      </c>
      <c r="C19" s="21">
        <v>2</v>
      </c>
      <c r="D19" s="21">
        <v>9</v>
      </c>
      <c r="E19" s="6" t="s">
        <v>671</v>
      </c>
      <c r="F19" s="7" t="s">
        <v>938</v>
      </c>
      <c r="G19" s="6" t="s">
        <v>812</v>
      </c>
      <c r="H19" s="6" t="s">
        <v>1313</v>
      </c>
      <c r="I19" s="6" t="s">
        <v>2799</v>
      </c>
      <c r="J19" s="6" t="s">
        <v>2527</v>
      </c>
      <c r="K19" s="6"/>
      <c r="L19" s="12" t="s">
        <v>239</v>
      </c>
      <c r="M19" s="13"/>
      <c r="N19" s="14"/>
      <c r="O19" s="7"/>
      <c r="P19" s="6" t="s">
        <v>1309</v>
      </c>
      <c r="Q19" s="63">
        <f t="shared" si="1"/>
        <v>34</v>
      </c>
      <c r="R19" s="1" t="str">
        <f t="shared" si="2"/>
        <v>034H0209</v>
      </c>
      <c r="S19" s="1" t="str">
        <f t="shared" si="3"/>
        <v xml:space="preserve">JWWA認証    </v>
      </c>
      <c r="T19" s="1" t="str">
        <f t="shared" si="4"/>
        <v xml:space="preserve">JWWA認証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87" t="str">
        <f t="shared" si="0"/>
        <v>034H0210</v>
      </c>
      <c r="B20" s="5" t="s">
        <v>2798</v>
      </c>
      <c r="C20" s="21">
        <v>2</v>
      </c>
      <c r="D20" s="21">
        <v>10</v>
      </c>
      <c r="E20" s="6" t="s">
        <v>671</v>
      </c>
      <c r="F20" s="7" t="s">
        <v>938</v>
      </c>
      <c r="G20" s="6" t="s">
        <v>801</v>
      </c>
      <c r="H20" s="6" t="s">
        <v>2805</v>
      </c>
      <c r="I20" s="6" t="s">
        <v>2799</v>
      </c>
      <c r="J20" s="6" t="s">
        <v>2527</v>
      </c>
      <c r="K20" s="6"/>
      <c r="L20" s="12" t="s">
        <v>239</v>
      </c>
      <c r="M20" s="13"/>
      <c r="N20" s="14"/>
      <c r="O20" s="7"/>
      <c r="P20" s="6" t="s">
        <v>1309</v>
      </c>
      <c r="Q20" s="63">
        <f t="shared" si="1"/>
        <v>34</v>
      </c>
      <c r="R20" s="1" t="str">
        <f t="shared" si="2"/>
        <v>034H0210</v>
      </c>
      <c r="S20" s="1" t="str">
        <f t="shared" si="3"/>
        <v xml:space="preserve">JWWA認証    </v>
      </c>
      <c r="T20" s="1" t="str">
        <f t="shared" si="4"/>
        <v xml:space="preserve">JWWA認証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87" t="str">
        <f t="shared" si="0"/>
        <v>034H0211</v>
      </c>
      <c r="B21" s="5" t="s">
        <v>2798</v>
      </c>
      <c r="C21" s="21">
        <v>2</v>
      </c>
      <c r="D21" s="21">
        <v>11</v>
      </c>
      <c r="E21" s="6" t="s">
        <v>671</v>
      </c>
      <c r="F21" s="7" t="s">
        <v>938</v>
      </c>
      <c r="G21" s="6" t="s">
        <v>803</v>
      </c>
      <c r="H21" s="6" t="s">
        <v>2806</v>
      </c>
      <c r="I21" s="6" t="s">
        <v>2799</v>
      </c>
      <c r="J21" s="6" t="s">
        <v>2527</v>
      </c>
      <c r="K21" s="6"/>
      <c r="L21" s="12" t="s">
        <v>239</v>
      </c>
      <c r="M21" s="13"/>
      <c r="N21" s="14"/>
      <c r="O21" s="7"/>
      <c r="P21" s="6" t="s">
        <v>1309</v>
      </c>
      <c r="Q21" s="63">
        <f t="shared" si="1"/>
        <v>34</v>
      </c>
      <c r="R21" s="1" t="str">
        <f t="shared" si="2"/>
        <v>034H0211</v>
      </c>
      <c r="S21" s="1" t="str">
        <f t="shared" si="3"/>
        <v xml:space="preserve">JWWA認証    </v>
      </c>
      <c r="T21" s="1" t="str">
        <f t="shared" si="4"/>
        <v xml:space="preserve">JWWA認証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87" t="str">
        <f t="shared" si="0"/>
        <v>034H0212</v>
      </c>
      <c r="B22" s="5" t="s">
        <v>2798</v>
      </c>
      <c r="C22" s="21">
        <v>2</v>
      </c>
      <c r="D22" s="21">
        <v>12</v>
      </c>
      <c r="E22" s="6" t="s">
        <v>671</v>
      </c>
      <c r="F22" s="7" t="s">
        <v>938</v>
      </c>
      <c r="G22" s="6" t="s">
        <v>2529</v>
      </c>
      <c r="H22" s="6" t="s">
        <v>1314</v>
      </c>
      <c r="I22" s="6" t="s">
        <v>2799</v>
      </c>
      <c r="J22" s="6" t="s">
        <v>2527</v>
      </c>
      <c r="K22" s="6"/>
      <c r="L22" s="12" t="s">
        <v>239</v>
      </c>
      <c r="M22" s="13"/>
      <c r="N22" s="14"/>
      <c r="O22" s="7"/>
      <c r="P22" s="6" t="s">
        <v>1309</v>
      </c>
      <c r="Q22" s="63">
        <f t="shared" si="1"/>
        <v>34</v>
      </c>
      <c r="R22" s="1" t="str">
        <f t="shared" si="2"/>
        <v>034H0212</v>
      </c>
      <c r="S22" s="1" t="str">
        <f t="shared" si="3"/>
        <v xml:space="preserve">JWWA認証    </v>
      </c>
      <c r="T22" s="1" t="str">
        <f t="shared" si="4"/>
        <v xml:space="preserve">JWWA認証    </v>
      </c>
      <c r="Z22" s="1" t="s">
        <v>1811</v>
      </c>
      <c r="AA22" s="67">
        <v>45</v>
      </c>
    </row>
    <row r="23" spans="1:27" ht="15" customHeight="1">
      <c r="A23" s="87" t="str">
        <f t="shared" si="0"/>
        <v>034H0213</v>
      </c>
      <c r="B23" s="5" t="s">
        <v>2798</v>
      </c>
      <c r="C23" s="21">
        <v>2</v>
      </c>
      <c r="D23" s="21">
        <v>13</v>
      </c>
      <c r="E23" s="6" t="s">
        <v>671</v>
      </c>
      <c r="F23" s="7" t="s">
        <v>938</v>
      </c>
      <c r="G23" s="6" t="s">
        <v>2530</v>
      </c>
      <c r="H23" s="6" t="s">
        <v>1315</v>
      </c>
      <c r="I23" s="6" t="s">
        <v>2807</v>
      </c>
      <c r="J23" s="6" t="s">
        <v>2527</v>
      </c>
      <c r="K23" s="6"/>
      <c r="L23" s="12" t="s">
        <v>239</v>
      </c>
      <c r="M23" s="13"/>
      <c r="N23" s="14"/>
      <c r="O23" s="7"/>
      <c r="P23" s="6" t="s">
        <v>1309</v>
      </c>
      <c r="Q23" s="63">
        <f t="shared" si="1"/>
        <v>34</v>
      </c>
      <c r="R23" s="1" t="str">
        <f t="shared" si="2"/>
        <v>034H0213</v>
      </c>
      <c r="S23" s="1" t="str">
        <f t="shared" si="3"/>
        <v xml:space="preserve">JWWA認証    </v>
      </c>
      <c r="T23" s="1" t="str">
        <f t="shared" si="4"/>
        <v xml:space="preserve">JWWA認証    </v>
      </c>
      <c r="Z23" s="1" t="s">
        <v>1816</v>
      </c>
      <c r="AA23" s="67"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6"/>
      <c r="J24" s="6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">
        <v>3920</v>
      </c>
      <c r="AA24" s="67">
        <v>0</v>
      </c>
    </row>
    <row r="25" spans="1:27" ht="15" customHeight="1">
      <c r="A25" s="87" t="str">
        <f t="shared" si="0"/>
        <v>034H0214</v>
      </c>
      <c r="B25" s="5" t="s">
        <v>277</v>
      </c>
      <c r="C25" s="21">
        <v>2</v>
      </c>
      <c r="D25" s="21">
        <v>14</v>
      </c>
      <c r="E25" s="6" t="s">
        <v>671</v>
      </c>
      <c r="F25" s="7" t="s">
        <v>938</v>
      </c>
      <c r="G25" s="6" t="s">
        <v>806</v>
      </c>
      <c r="H25" s="6" t="s">
        <v>1316</v>
      </c>
      <c r="I25" s="6" t="s">
        <v>689</v>
      </c>
      <c r="J25" s="6" t="s">
        <v>2528</v>
      </c>
      <c r="K25" s="6"/>
      <c r="L25" s="12" t="s">
        <v>239</v>
      </c>
      <c r="M25" s="13"/>
      <c r="N25" s="14"/>
      <c r="O25" s="7"/>
      <c r="P25" s="6" t="s">
        <v>1309</v>
      </c>
      <c r="Q25" s="63">
        <f t="shared" si="1"/>
        <v>34</v>
      </c>
      <c r="R25" s="1" t="str">
        <f t="shared" si="2"/>
        <v>034H0214</v>
      </c>
      <c r="S25" s="1" t="str">
        <f t="shared" si="3"/>
        <v xml:space="preserve">JWWA認証    </v>
      </c>
      <c r="T25" s="1" t="str">
        <f t="shared" si="4"/>
        <v xml:space="preserve">JWWA認証    </v>
      </c>
      <c r="Z25" s="1" t="s">
        <v>3921</v>
      </c>
      <c r="AA25" s="67">
        <v>0</v>
      </c>
    </row>
    <row r="26" spans="1:27" ht="15" customHeight="1">
      <c r="A26" s="87" t="str">
        <f t="shared" si="0"/>
        <v>034H0215</v>
      </c>
      <c r="B26" s="5" t="s">
        <v>277</v>
      </c>
      <c r="C26" s="21">
        <v>2</v>
      </c>
      <c r="D26" s="21">
        <v>15</v>
      </c>
      <c r="E26" s="6" t="s">
        <v>671</v>
      </c>
      <c r="F26" s="7" t="s">
        <v>938</v>
      </c>
      <c r="G26" s="6" t="s">
        <v>808</v>
      </c>
      <c r="H26" s="6" t="s">
        <v>1317</v>
      </c>
      <c r="I26" s="6" t="s">
        <v>725</v>
      </c>
      <c r="J26" s="6" t="s">
        <v>2528</v>
      </c>
      <c r="K26" s="6"/>
      <c r="L26" s="12" t="s">
        <v>239</v>
      </c>
      <c r="M26" s="13"/>
      <c r="N26" s="14"/>
      <c r="O26" s="7"/>
      <c r="P26" s="6" t="s">
        <v>1309</v>
      </c>
      <c r="Q26" s="63">
        <f t="shared" si="1"/>
        <v>34</v>
      </c>
      <c r="R26" s="1" t="str">
        <f t="shared" si="2"/>
        <v>034H0215</v>
      </c>
      <c r="S26" s="1" t="str">
        <f t="shared" si="3"/>
        <v xml:space="preserve">JWWA認証    </v>
      </c>
      <c r="T26" s="1" t="str">
        <f t="shared" si="4"/>
        <v xml:space="preserve">JWWA認証    </v>
      </c>
      <c r="Z26" s="1" t="s">
        <v>3922</v>
      </c>
      <c r="AA26" s="67">
        <v>0</v>
      </c>
    </row>
    <row r="27" spans="1:27" ht="15" customHeight="1">
      <c r="A27" s="87" t="str">
        <f t="shared" si="0"/>
        <v>034H0216</v>
      </c>
      <c r="B27" s="5" t="s">
        <v>277</v>
      </c>
      <c r="C27" s="21">
        <v>2</v>
      </c>
      <c r="D27" s="21">
        <v>16</v>
      </c>
      <c r="E27" s="6" t="s">
        <v>671</v>
      </c>
      <c r="F27" s="7" t="s">
        <v>938</v>
      </c>
      <c r="G27" s="6" t="s">
        <v>810</v>
      </c>
      <c r="H27" s="6" t="s">
        <v>2536</v>
      </c>
      <c r="I27" s="6" t="s">
        <v>689</v>
      </c>
      <c r="J27" s="6" t="s">
        <v>2528</v>
      </c>
      <c r="K27" s="6"/>
      <c r="L27" s="12" t="s">
        <v>239</v>
      </c>
      <c r="M27" s="13"/>
      <c r="N27" s="14"/>
      <c r="O27" s="7"/>
      <c r="P27" s="6" t="s">
        <v>1309</v>
      </c>
      <c r="Q27" s="63">
        <f t="shared" si="1"/>
        <v>34</v>
      </c>
      <c r="R27" s="1" t="str">
        <f t="shared" si="2"/>
        <v>034H0216</v>
      </c>
      <c r="S27" s="1" t="str">
        <f t="shared" si="3"/>
        <v xml:space="preserve">JWWA認証    </v>
      </c>
      <c r="T27" s="1" t="str">
        <f t="shared" si="4"/>
        <v xml:space="preserve">JWWA認証    </v>
      </c>
      <c r="Z27" s="1" t="s">
        <v>3023</v>
      </c>
      <c r="AA27" s="67">
        <v>0</v>
      </c>
    </row>
    <row r="28" spans="1:27" ht="15" customHeight="1">
      <c r="A28" s="87" t="str">
        <f t="shared" si="0"/>
        <v>034H0217</v>
      </c>
      <c r="B28" s="5" t="s">
        <v>277</v>
      </c>
      <c r="C28" s="21">
        <v>2</v>
      </c>
      <c r="D28" s="21">
        <v>17</v>
      </c>
      <c r="E28" s="6" t="s">
        <v>671</v>
      </c>
      <c r="F28" s="7" t="s">
        <v>938</v>
      </c>
      <c r="G28" s="6" t="s">
        <v>2698</v>
      </c>
      <c r="H28" s="6" t="s">
        <v>2808</v>
      </c>
      <c r="I28" s="6" t="s">
        <v>1075</v>
      </c>
      <c r="J28" s="6" t="s">
        <v>2528</v>
      </c>
      <c r="K28" s="6"/>
      <c r="L28" s="12" t="s">
        <v>239</v>
      </c>
      <c r="M28" s="13"/>
      <c r="N28" s="14"/>
      <c r="O28" s="7"/>
      <c r="P28" s="6" t="s">
        <v>1309</v>
      </c>
      <c r="Q28" s="63">
        <f t="shared" si="1"/>
        <v>34</v>
      </c>
      <c r="R28" s="1" t="str">
        <f t="shared" si="2"/>
        <v>034H0217</v>
      </c>
      <c r="S28" s="1" t="str">
        <f t="shared" si="3"/>
        <v xml:space="preserve">JWWA認証    </v>
      </c>
      <c r="T28" s="1" t="str">
        <f t="shared" si="4"/>
        <v xml:space="preserve">JWWA認証    </v>
      </c>
      <c r="Z28" s="1" t="s">
        <v>3923</v>
      </c>
      <c r="AA28" s="67">
        <v>0</v>
      </c>
    </row>
    <row r="29" spans="1:27" ht="15" customHeight="1">
      <c r="A29" s="87" t="str">
        <f t="shared" si="0"/>
        <v>034H0218</v>
      </c>
      <c r="B29" s="5" t="s">
        <v>277</v>
      </c>
      <c r="C29" s="21">
        <v>2</v>
      </c>
      <c r="D29" s="21">
        <v>18</v>
      </c>
      <c r="E29" s="6" t="s">
        <v>671</v>
      </c>
      <c r="F29" s="7" t="s">
        <v>938</v>
      </c>
      <c r="G29" s="6" t="s">
        <v>805</v>
      </c>
      <c r="H29" s="6" t="s">
        <v>2537</v>
      </c>
      <c r="I29" s="6" t="s">
        <v>689</v>
      </c>
      <c r="J29" s="6" t="s">
        <v>2528</v>
      </c>
      <c r="K29" s="6"/>
      <c r="L29" s="12" t="s">
        <v>239</v>
      </c>
      <c r="M29" s="13"/>
      <c r="N29" s="14"/>
      <c r="O29" s="7"/>
      <c r="P29" s="6" t="s">
        <v>1309</v>
      </c>
      <c r="Q29" s="63">
        <f t="shared" si="1"/>
        <v>34</v>
      </c>
      <c r="R29" s="1" t="str">
        <f t="shared" si="2"/>
        <v>034H0218</v>
      </c>
      <c r="S29" s="1" t="str">
        <f t="shared" si="3"/>
        <v xml:space="preserve">JWWA認証    </v>
      </c>
      <c r="T29" s="1" t="str">
        <f t="shared" si="4"/>
        <v xml:space="preserve">JWWA認証    </v>
      </c>
      <c r="Z29" s="1" t="s">
        <v>3924</v>
      </c>
      <c r="AA29" s="67">
        <v>0</v>
      </c>
    </row>
    <row r="30" spans="1:27" ht="15" customHeight="1">
      <c r="A30" s="87" t="str">
        <f t="shared" si="0"/>
        <v>034H0219</v>
      </c>
      <c r="B30" s="5" t="s">
        <v>277</v>
      </c>
      <c r="C30" s="21">
        <v>2</v>
      </c>
      <c r="D30" s="21">
        <v>19</v>
      </c>
      <c r="E30" s="6" t="s">
        <v>671</v>
      </c>
      <c r="F30" s="7" t="s">
        <v>938</v>
      </c>
      <c r="G30" s="6" t="s">
        <v>816</v>
      </c>
      <c r="H30" s="6" t="s">
        <v>2809</v>
      </c>
      <c r="I30" s="6" t="s">
        <v>815</v>
      </c>
      <c r="J30" s="6" t="s">
        <v>2528</v>
      </c>
      <c r="K30" s="6"/>
      <c r="L30" s="12" t="s">
        <v>239</v>
      </c>
      <c r="M30" s="13"/>
      <c r="N30" s="14"/>
      <c r="O30" s="7"/>
      <c r="P30" s="6" t="s">
        <v>1309</v>
      </c>
      <c r="Q30" s="63">
        <f t="shared" si="1"/>
        <v>34</v>
      </c>
      <c r="R30" s="1" t="str">
        <f t="shared" si="2"/>
        <v>034H0219</v>
      </c>
      <c r="S30" s="1" t="str">
        <f t="shared" si="3"/>
        <v xml:space="preserve">JWWA認証    </v>
      </c>
      <c r="T30" s="1" t="str">
        <f t="shared" si="4"/>
        <v xml:space="preserve">JWWA認証    </v>
      </c>
      <c r="Z30" s="1" t="s">
        <v>3925</v>
      </c>
      <c r="AA30" s="67">
        <v>42</v>
      </c>
    </row>
    <row r="31" spans="1:27" ht="15" customHeight="1">
      <c r="A31" s="87" t="str">
        <f t="shared" si="0"/>
        <v>034H0220</v>
      </c>
      <c r="B31" s="5" t="s">
        <v>277</v>
      </c>
      <c r="C31" s="21">
        <v>2</v>
      </c>
      <c r="D31" s="21">
        <v>20</v>
      </c>
      <c r="E31" s="6" t="s">
        <v>671</v>
      </c>
      <c r="F31" s="7" t="s">
        <v>938</v>
      </c>
      <c r="G31" s="6" t="s">
        <v>804</v>
      </c>
      <c r="H31" s="6" t="s">
        <v>1318</v>
      </c>
      <c r="I31" s="6" t="s">
        <v>689</v>
      </c>
      <c r="J31" s="6" t="s">
        <v>2528</v>
      </c>
      <c r="K31" s="6"/>
      <c r="L31" s="12" t="s">
        <v>239</v>
      </c>
      <c r="M31" s="13"/>
      <c r="N31" s="14"/>
      <c r="O31" s="7"/>
      <c r="P31" s="6" t="s">
        <v>1309</v>
      </c>
      <c r="Q31" s="63">
        <f t="shared" si="1"/>
        <v>34</v>
      </c>
      <c r="R31" s="1" t="str">
        <f t="shared" si="2"/>
        <v>034H0220</v>
      </c>
      <c r="S31" s="1" t="str">
        <f t="shared" si="3"/>
        <v xml:space="preserve">JWWA認証    </v>
      </c>
      <c r="T31" s="1" t="str">
        <f t="shared" si="4"/>
        <v xml:space="preserve">JWWA認証    </v>
      </c>
      <c r="Z31" s="1" t="s">
        <v>3926</v>
      </c>
      <c r="AA31" s="67">
        <v>6</v>
      </c>
    </row>
    <row r="32" spans="1:27" ht="15" customHeight="1">
      <c r="A32" s="87" t="str">
        <f t="shared" si="0"/>
        <v>034H0221</v>
      </c>
      <c r="B32" s="5" t="s">
        <v>277</v>
      </c>
      <c r="C32" s="21">
        <v>2</v>
      </c>
      <c r="D32" s="21">
        <v>21</v>
      </c>
      <c r="E32" s="6" t="s">
        <v>671</v>
      </c>
      <c r="F32" s="7" t="s">
        <v>938</v>
      </c>
      <c r="G32" s="6" t="s">
        <v>814</v>
      </c>
      <c r="H32" s="6" t="s">
        <v>2810</v>
      </c>
      <c r="I32" s="6" t="s">
        <v>1075</v>
      </c>
      <c r="J32" s="6" t="s">
        <v>2528</v>
      </c>
      <c r="K32" s="6"/>
      <c r="L32" s="12" t="s">
        <v>239</v>
      </c>
      <c r="M32" s="13"/>
      <c r="N32" s="14"/>
      <c r="O32" s="7"/>
      <c r="P32" s="6" t="s">
        <v>1309</v>
      </c>
      <c r="Q32" s="63">
        <f t="shared" si="1"/>
        <v>34</v>
      </c>
      <c r="R32" s="1" t="str">
        <f t="shared" si="2"/>
        <v>034H0221</v>
      </c>
      <c r="S32" s="1" t="str">
        <f t="shared" si="3"/>
        <v xml:space="preserve">JWWA認証    </v>
      </c>
      <c r="T32" s="1" t="str">
        <f t="shared" si="4"/>
        <v xml:space="preserve">JWWA認証    </v>
      </c>
      <c r="Z32" s="1" t="s">
        <v>835</v>
      </c>
      <c r="AA32" s="67">
        <v>17</v>
      </c>
    </row>
    <row r="33" spans="1:27" ht="15" customHeight="1">
      <c r="A33" s="87" t="str">
        <f t="shared" si="0"/>
        <v>034H0222</v>
      </c>
      <c r="B33" s="5" t="s">
        <v>277</v>
      </c>
      <c r="C33" s="21">
        <v>2</v>
      </c>
      <c r="D33" s="21">
        <v>22</v>
      </c>
      <c r="E33" s="6" t="s">
        <v>671</v>
      </c>
      <c r="F33" s="7" t="s">
        <v>938</v>
      </c>
      <c r="G33" s="6" t="s">
        <v>812</v>
      </c>
      <c r="H33" s="6" t="s">
        <v>1319</v>
      </c>
      <c r="I33" s="6" t="s">
        <v>689</v>
      </c>
      <c r="J33" s="6" t="s">
        <v>2528</v>
      </c>
      <c r="K33" s="6"/>
      <c r="L33" s="12" t="s">
        <v>239</v>
      </c>
      <c r="M33" s="13"/>
      <c r="N33" s="14"/>
      <c r="O33" s="7"/>
      <c r="P33" s="6" t="s">
        <v>1309</v>
      </c>
      <c r="Q33" s="63">
        <f t="shared" si="1"/>
        <v>34</v>
      </c>
      <c r="R33" s="1" t="str">
        <f t="shared" si="2"/>
        <v>034H0222</v>
      </c>
      <c r="S33" s="1" t="str">
        <f t="shared" si="3"/>
        <v xml:space="preserve">JWWA認証    </v>
      </c>
      <c r="T33" s="1" t="str">
        <f t="shared" si="4"/>
        <v xml:space="preserve">JWWA認証    </v>
      </c>
      <c r="Z33" s="1" t="s">
        <v>763</v>
      </c>
      <c r="AA33" s="67">
        <v>23</v>
      </c>
    </row>
    <row r="34" spans="1:27" ht="15" customHeight="1">
      <c r="A34" s="87" t="str">
        <f t="shared" si="0"/>
        <v>034H0223</v>
      </c>
      <c r="B34" s="5" t="s">
        <v>277</v>
      </c>
      <c r="C34" s="21">
        <v>2</v>
      </c>
      <c r="D34" s="21">
        <v>23</v>
      </c>
      <c r="E34" s="6" t="s">
        <v>671</v>
      </c>
      <c r="F34" s="7" t="s">
        <v>938</v>
      </c>
      <c r="G34" s="6" t="s">
        <v>801</v>
      </c>
      <c r="H34" s="6" t="s">
        <v>1320</v>
      </c>
      <c r="I34" s="6" t="s">
        <v>689</v>
      </c>
      <c r="J34" s="6" t="s">
        <v>2528</v>
      </c>
      <c r="K34" s="6"/>
      <c r="L34" s="12" t="s">
        <v>239</v>
      </c>
      <c r="M34" s="13"/>
      <c r="N34" s="14"/>
      <c r="O34" s="7"/>
      <c r="P34" s="6" t="s">
        <v>1309</v>
      </c>
      <c r="Q34" s="63">
        <f t="shared" si="1"/>
        <v>34</v>
      </c>
      <c r="R34" s="1" t="str">
        <f t="shared" si="2"/>
        <v>034H0223</v>
      </c>
      <c r="S34" s="1" t="str">
        <f t="shared" si="3"/>
        <v xml:space="preserve">JWWA認証    </v>
      </c>
      <c r="T34" s="1" t="str">
        <f t="shared" si="4"/>
        <v xml:space="preserve">JWWA認証    </v>
      </c>
      <c r="Z34" s="1" t="s">
        <v>779</v>
      </c>
      <c r="AA34" s="67"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6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">
        <v>881</v>
      </c>
      <c r="AA35" s="67">
        <v>25</v>
      </c>
    </row>
    <row r="36" spans="1:27" ht="15" customHeight="1">
      <c r="A36" s="25" t="str">
        <f t="shared" si="0"/>
        <v>034Q0101</v>
      </c>
      <c r="B36" s="5" t="s">
        <v>714</v>
      </c>
      <c r="C36" s="21">
        <v>1</v>
      </c>
      <c r="D36" s="21">
        <v>1</v>
      </c>
      <c r="E36" s="6" t="s">
        <v>718</v>
      </c>
      <c r="F36" s="7" t="s">
        <v>1321</v>
      </c>
      <c r="G36" s="6" t="s">
        <v>1029</v>
      </c>
      <c r="H36" s="6" t="s">
        <v>1322</v>
      </c>
      <c r="I36" s="6" t="s">
        <v>2538</v>
      </c>
      <c r="J36" s="6" t="s">
        <v>923</v>
      </c>
      <c r="K36" s="6" t="s">
        <v>924</v>
      </c>
      <c r="L36" s="12" t="s">
        <v>6</v>
      </c>
      <c r="M36" s="13" t="s">
        <v>162</v>
      </c>
      <c r="N36" s="14">
        <v>117</v>
      </c>
      <c r="O36" s="7"/>
      <c r="P36" s="6" t="s">
        <v>1309</v>
      </c>
      <c r="Q36" s="63">
        <f t="shared" si="1"/>
        <v>34</v>
      </c>
      <c r="R36" s="1" t="str">
        <f t="shared" si="2"/>
        <v>034Q0101</v>
      </c>
      <c r="S36" s="1" t="str">
        <f t="shared" si="3"/>
        <v>JWWA  B  117</v>
      </c>
      <c r="T36" s="1" t="str">
        <f t="shared" si="4"/>
        <v>JWWA  B  117</v>
      </c>
      <c r="Z36" s="1" t="s">
        <v>902</v>
      </c>
      <c r="AA36" s="67">
        <v>18</v>
      </c>
    </row>
    <row r="37" spans="1:27" ht="15" customHeight="1">
      <c r="A37" s="25" t="str">
        <f t="shared" si="0"/>
        <v>034Q0102</v>
      </c>
      <c r="B37" s="5" t="s">
        <v>714</v>
      </c>
      <c r="C37" s="21">
        <v>1</v>
      </c>
      <c r="D37" s="21">
        <v>2</v>
      </c>
      <c r="E37" s="6" t="s">
        <v>718</v>
      </c>
      <c r="F37" s="7" t="s">
        <v>1321</v>
      </c>
      <c r="G37" s="6" t="s">
        <v>1029</v>
      </c>
      <c r="H37" s="6" t="s">
        <v>1322</v>
      </c>
      <c r="I37" s="6" t="s">
        <v>2539</v>
      </c>
      <c r="J37" s="6" t="s">
        <v>923</v>
      </c>
      <c r="K37" s="6" t="s">
        <v>924</v>
      </c>
      <c r="L37" s="12" t="s">
        <v>6</v>
      </c>
      <c r="M37" s="13" t="s">
        <v>162</v>
      </c>
      <c r="N37" s="14">
        <v>117</v>
      </c>
      <c r="O37" s="7"/>
      <c r="P37" s="6" t="s">
        <v>1309</v>
      </c>
      <c r="Q37" s="63">
        <f t="shared" si="1"/>
        <v>34</v>
      </c>
      <c r="R37" s="1" t="str">
        <f t="shared" si="2"/>
        <v>034Q0102</v>
      </c>
      <c r="S37" s="1" t="str">
        <f t="shared" si="3"/>
        <v>JWWA  B  117</v>
      </c>
      <c r="T37" s="1" t="str">
        <f t="shared" si="4"/>
        <v>JWWA  B  117</v>
      </c>
      <c r="Z37" s="1" t="s">
        <v>354</v>
      </c>
      <c r="AA37" s="67">
        <v>3</v>
      </c>
    </row>
    <row r="38" spans="1:27" ht="15" customHeight="1">
      <c r="A38" s="25" t="str">
        <f t="shared" si="0"/>
        <v>034Q0103</v>
      </c>
      <c r="B38" s="5" t="s">
        <v>714</v>
      </c>
      <c r="C38" s="21">
        <v>1</v>
      </c>
      <c r="D38" s="21">
        <v>3</v>
      </c>
      <c r="E38" s="6" t="s">
        <v>718</v>
      </c>
      <c r="F38" s="7" t="s">
        <v>1321</v>
      </c>
      <c r="G38" s="6" t="s">
        <v>1029</v>
      </c>
      <c r="H38" s="6" t="s">
        <v>1322</v>
      </c>
      <c r="I38" s="6" t="s">
        <v>931</v>
      </c>
      <c r="J38" s="6" t="s">
        <v>923</v>
      </c>
      <c r="K38" s="6" t="s">
        <v>924</v>
      </c>
      <c r="L38" s="12" t="s">
        <v>55</v>
      </c>
      <c r="M38" s="13"/>
      <c r="N38" s="14"/>
      <c r="O38" s="7"/>
      <c r="P38" s="6" t="s">
        <v>1309</v>
      </c>
      <c r="Q38" s="63">
        <f t="shared" si="1"/>
        <v>34</v>
      </c>
      <c r="R38" s="1" t="str">
        <f t="shared" si="2"/>
        <v>034Q0103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">
        <v>1672</v>
      </c>
      <c r="AA38" s="67">
        <v>2</v>
      </c>
    </row>
    <row r="39" spans="1:27" ht="15" customHeight="1">
      <c r="A39" s="25" t="str">
        <f t="shared" si="0"/>
        <v>034Q0104</v>
      </c>
      <c r="B39" s="5" t="s">
        <v>714</v>
      </c>
      <c r="C39" s="21">
        <v>1</v>
      </c>
      <c r="D39" s="21">
        <v>4</v>
      </c>
      <c r="E39" s="6" t="s">
        <v>718</v>
      </c>
      <c r="F39" s="7" t="s">
        <v>1321</v>
      </c>
      <c r="G39" s="6" t="s">
        <v>1032</v>
      </c>
      <c r="H39" s="6" t="s">
        <v>1324</v>
      </c>
      <c r="I39" s="6" t="s">
        <v>2540</v>
      </c>
      <c r="J39" s="6" t="s">
        <v>923</v>
      </c>
      <c r="K39" s="6" t="s">
        <v>1323</v>
      </c>
      <c r="L39" s="12" t="s">
        <v>788</v>
      </c>
      <c r="M39" s="13" t="s">
        <v>162</v>
      </c>
      <c r="N39" s="14">
        <v>20</v>
      </c>
      <c r="O39" s="7"/>
      <c r="P39" s="6" t="s">
        <v>1309</v>
      </c>
      <c r="Q39" s="63">
        <f t="shared" si="1"/>
        <v>34</v>
      </c>
      <c r="R39" s="1" t="str">
        <f t="shared" si="2"/>
        <v>034Q0104</v>
      </c>
      <c r="S39" s="1" t="str">
        <f t="shared" si="3"/>
        <v>PTC  B  20</v>
      </c>
      <c r="T39" s="1" t="str">
        <f t="shared" si="4"/>
        <v>PTC  B  20</v>
      </c>
      <c r="Z39" s="1" t="s">
        <v>1561</v>
      </c>
      <c r="AA39" s="67">
        <v>15</v>
      </c>
    </row>
    <row r="40" spans="1:27" ht="15" customHeight="1">
      <c r="A40" s="25" t="str">
        <f t="shared" si="0"/>
        <v>034Q0105</v>
      </c>
      <c r="B40" s="5" t="s">
        <v>714</v>
      </c>
      <c r="C40" s="21">
        <v>1</v>
      </c>
      <c r="D40" s="21">
        <v>5</v>
      </c>
      <c r="E40" s="6" t="s">
        <v>718</v>
      </c>
      <c r="F40" s="7" t="s">
        <v>1321</v>
      </c>
      <c r="G40" s="6" t="s">
        <v>1033</v>
      </c>
      <c r="H40" s="6" t="s">
        <v>1325</v>
      </c>
      <c r="I40" s="6" t="s">
        <v>2541</v>
      </c>
      <c r="J40" s="6" t="s">
        <v>923</v>
      </c>
      <c r="K40" s="6" t="s">
        <v>1326</v>
      </c>
      <c r="L40" s="12" t="s">
        <v>6</v>
      </c>
      <c r="M40" s="13" t="s">
        <v>162</v>
      </c>
      <c r="N40" s="14">
        <v>117</v>
      </c>
      <c r="O40" s="7"/>
      <c r="P40" s="6" t="s">
        <v>1309</v>
      </c>
      <c r="Q40" s="63">
        <f t="shared" si="1"/>
        <v>34</v>
      </c>
      <c r="R40" s="1" t="str">
        <f t="shared" si="2"/>
        <v>034Q0105</v>
      </c>
      <c r="S40" s="1" t="str">
        <f t="shared" si="3"/>
        <v>JWWA  B  117</v>
      </c>
      <c r="T40" s="1" t="str">
        <f t="shared" si="4"/>
        <v>JWWA  B  117</v>
      </c>
      <c r="Z40" s="1" t="s">
        <v>1182</v>
      </c>
      <c r="AA40" s="67">
        <v>27</v>
      </c>
    </row>
    <row r="41" spans="1:27" ht="15" customHeight="1">
      <c r="A41" s="25" t="str">
        <f t="shared" si="0"/>
        <v>034Q0106</v>
      </c>
      <c r="B41" s="5" t="s">
        <v>714</v>
      </c>
      <c r="C41" s="21">
        <v>1</v>
      </c>
      <c r="D41" s="21">
        <v>6</v>
      </c>
      <c r="E41" s="6" t="s">
        <v>718</v>
      </c>
      <c r="F41" s="7" t="s">
        <v>1321</v>
      </c>
      <c r="G41" s="6" t="s">
        <v>1033</v>
      </c>
      <c r="H41" s="6" t="s">
        <v>1325</v>
      </c>
      <c r="I41" s="6" t="s">
        <v>2542</v>
      </c>
      <c r="J41" s="6" t="s">
        <v>923</v>
      </c>
      <c r="K41" s="6" t="s">
        <v>1326</v>
      </c>
      <c r="L41" s="12" t="s">
        <v>6</v>
      </c>
      <c r="M41" s="13" t="s">
        <v>162</v>
      </c>
      <c r="N41" s="14">
        <v>117</v>
      </c>
      <c r="O41" s="7"/>
      <c r="P41" s="6" t="s">
        <v>1309</v>
      </c>
      <c r="Q41" s="63">
        <f t="shared" si="1"/>
        <v>34</v>
      </c>
      <c r="R41" s="1" t="str">
        <f t="shared" si="2"/>
        <v>034Q0106</v>
      </c>
      <c r="S41" s="1" t="str">
        <f t="shared" si="3"/>
        <v>JWWA  B  117</v>
      </c>
      <c r="T41" s="1" t="str">
        <f t="shared" si="4"/>
        <v>JWWA  B  117</v>
      </c>
      <c r="Z41" s="1" t="s">
        <v>1309</v>
      </c>
      <c r="AA41" s="67">
        <v>34</v>
      </c>
    </row>
    <row r="42" spans="1:27" ht="15" customHeight="1">
      <c r="A42" s="25" t="str">
        <f t="shared" si="0"/>
        <v>034Q0107</v>
      </c>
      <c r="B42" s="5" t="s">
        <v>714</v>
      </c>
      <c r="C42" s="21">
        <v>1</v>
      </c>
      <c r="D42" s="21">
        <v>7</v>
      </c>
      <c r="E42" s="6" t="s">
        <v>718</v>
      </c>
      <c r="F42" s="7" t="s">
        <v>1321</v>
      </c>
      <c r="G42" s="6" t="s">
        <v>1033</v>
      </c>
      <c r="H42" s="6" t="s">
        <v>1325</v>
      </c>
      <c r="I42" s="6" t="s">
        <v>1327</v>
      </c>
      <c r="J42" s="6" t="s">
        <v>923</v>
      </c>
      <c r="K42" s="6" t="s">
        <v>1326</v>
      </c>
      <c r="L42" s="12" t="s">
        <v>6</v>
      </c>
      <c r="M42" s="13" t="s">
        <v>162</v>
      </c>
      <c r="N42" s="14">
        <v>117</v>
      </c>
      <c r="O42" s="7"/>
      <c r="P42" s="6" t="s">
        <v>1309</v>
      </c>
      <c r="Q42" s="63">
        <f t="shared" si="1"/>
        <v>34</v>
      </c>
      <c r="R42" s="1" t="str">
        <f t="shared" si="2"/>
        <v>034Q0107</v>
      </c>
      <c r="S42" s="1" t="str">
        <f t="shared" si="3"/>
        <v>JWWA  B  117</v>
      </c>
      <c r="T42" s="1" t="str">
        <f t="shared" si="4"/>
        <v>JWWA  B  117</v>
      </c>
      <c r="Z42" s="1" t="s">
        <v>802</v>
      </c>
      <c r="AA42" s="67">
        <v>13</v>
      </c>
    </row>
    <row r="43" spans="1:27" ht="15" customHeight="1">
      <c r="A43" s="25" t="str">
        <f t="shared" si="0"/>
        <v>034Q0108</v>
      </c>
      <c r="B43" s="5" t="s">
        <v>714</v>
      </c>
      <c r="C43" s="21">
        <v>1</v>
      </c>
      <c r="D43" s="21">
        <v>8</v>
      </c>
      <c r="E43" s="6" t="s">
        <v>718</v>
      </c>
      <c r="F43" s="7" t="s">
        <v>1321</v>
      </c>
      <c r="G43" s="6" t="s">
        <v>1033</v>
      </c>
      <c r="H43" s="6" t="s">
        <v>1325</v>
      </c>
      <c r="I43" s="6" t="s">
        <v>2543</v>
      </c>
      <c r="J43" s="6" t="s">
        <v>923</v>
      </c>
      <c r="K43" s="6" t="s">
        <v>1326</v>
      </c>
      <c r="L43" s="12" t="s">
        <v>6</v>
      </c>
      <c r="M43" s="13" t="s">
        <v>162</v>
      </c>
      <c r="N43" s="14">
        <v>117</v>
      </c>
      <c r="O43" s="7"/>
      <c r="P43" s="6" t="s">
        <v>1309</v>
      </c>
      <c r="Q43" s="63">
        <f t="shared" si="1"/>
        <v>34</v>
      </c>
      <c r="R43" s="1" t="str">
        <f t="shared" si="2"/>
        <v>034Q0108</v>
      </c>
      <c r="S43" s="1" t="str">
        <f t="shared" si="3"/>
        <v>JWWA  B  117</v>
      </c>
      <c r="T43" s="1" t="str">
        <f t="shared" si="4"/>
        <v>JWWA  B  117</v>
      </c>
      <c r="Z43" s="1" t="s">
        <v>2176</v>
      </c>
      <c r="AA43" s="67">
        <v>46</v>
      </c>
    </row>
    <row r="44" spans="1:27" ht="15" customHeight="1">
      <c r="A44" s="25" t="str">
        <f t="shared" si="0"/>
        <v>034Q0109</v>
      </c>
      <c r="B44" s="5" t="s">
        <v>714</v>
      </c>
      <c r="C44" s="21">
        <v>1</v>
      </c>
      <c r="D44" s="21">
        <v>9</v>
      </c>
      <c r="E44" s="6" t="s">
        <v>718</v>
      </c>
      <c r="F44" s="7" t="s">
        <v>1321</v>
      </c>
      <c r="G44" s="6" t="s">
        <v>1033</v>
      </c>
      <c r="H44" s="6" t="s">
        <v>1325</v>
      </c>
      <c r="I44" s="6" t="s">
        <v>932</v>
      </c>
      <c r="J44" s="6" t="s">
        <v>923</v>
      </c>
      <c r="K44" s="6" t="s">
        <v>1326</v>
      </c>
      <c r="L44" s="12" t="s">
        <v>55</v>
      </c>
      <c r="M44" s="13"/>
      <c r="N44" s="14"/>
      <c r="O44" s="7"/>
      <c r="P44" s="6" t="s">
        <v>1309</v>
      </c>
      <c r="Q44" s="63">
        <f t="shared" si="1"/>
        <v>34</v>
      </c>
      <c r="R44" s="1" t="str">
        <f t="shared" si="2"/>
        <v>034Q0109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">
        <v>1768</v>
      </c>
      <c r="AA44" s="67">
        <v>21</v>
      </c>
    </row>
    <row r="45" spans="1:27" ht="15" customHeight="1">
      <c r="A45" s="25" t="str">
        <f t="shared" si="0"/>
        <v>034Q0110</v>
      </c>
      <c r="B45" s="5" t="s">
        <v>714</v>
      </c>
      <c r="C45" s="21">
        <v>1</v>
      </c>
      <c r="D45" s="21">
        <v>10</v>
      </c>
      <c r="E45" s="6" t="s">
        <v>718</v>
      </c>
      <c r="F45" s="7" t="s">
        <v>1321</v>
      </c>
      <c r="G45" s="6" t="s">
        <v>1033</v>
      </c>
      <c r="H45" s="6" t="s">
        <v>1325</v>
      </c>
      <c r="I45" s="6" t="s">
        <v>931</v>
      </c>
      <c r="J45" s="6" t="s">
        <v>923</v>
      </c>
      <c r="K45" s="6" t="s">
        <v>1326</v>
      </c>
      <c r="L45" s="12" t="s">
        <v>55</v>
      </c>
      <c r="M45" s="13"/>
      <c r="N45" s="14"/>
      <c r="O45" s="7"/>
      <c r="P45" s="6" t="s">
        <v>1309</v>
      </c>
      <c r="Q45" s="63">
        <f t="shared" si="1"/>
        <v>34</v>
      </c>
      <c r="R45" s="1" t="str">
        <f t="shared" si="2"/>
        <v>034Q0110</v>
      </c>
      <c r="S45" s="1" t="str">
        <f t="shared" si="3"/>
        <v xml:space="preserve">指定承認    </v>
      </c>
      <c r="T45" s="1" t="str">
        <f t="shared" si="4"/>
        <v xml:space="preserve">指定承認    </v>
      </c>
      <c r="Z45" s="1" t="s">
        <v>1649</v>
      </c>
      <c r="AA45" s="67">
        <v>41</v>
      </c>
    </row>
    <row r="46" spans="1:27" ht="15" customHeight="1">
      <c r="A46" s="25" t="str">
        <f t="shared" si="0"/>
        <v>034Q0111</v>
      </c>
      <c r="B46" s="5" t="s">
        <v>714</v>
      </c>
      <c r="C46" s="21">
        <v>1</v>
      </c>
      <c r="D46" s="21">
        <v>11</v>
      </c>
      <c r="E46" s="6" t="s">
        <v>718</v>
      </c>
      <c r="F46" s="7" t="s">
        <v>1321</v>
      </c>
      <c r="G46" s="6" t="s">
        <v>1155</v>
      </c>
      <c r="H46" s="6" t="s">
        <v>1336</v>
      </c>
      <c r="I46" s="6" t="s">
        <v>2541</v>
      </c>
      <c r="J46" s="6" t="s">
        <v>923</v>
      </c>
      <c r="K46" s="6" t="s">
        <v>1337</v>
      </c>
      <c r="L46" s="12" t="s">
        <v>6</v>
      </c>
      <c r="M46" s="13" t="s">
        <v>162</v>
      </c>
      <c r="N46" s="14">
        <v>136</v>
      </c>
      <c r="O46" s="7"/>
      <c r="P46" s="6" t="s">
        <v>1309</v>
      </c>
      <c r="Q46" s="63">
        <f t="shared" si="1"/>
        <v>34</v>
      </c>
      <c r="R46" s="1" t="str">
        <f t="shared" si="2"/>
        <v>034Q0111</v>
      </c>
      <c r="S46" s="1" t="str">
        <f t="shared" si="3"/>
        <v>JWWA  B  136</v>
      </c>
      <c r="T46" s="1" t="str">
        <f t="shared" si="4"/>
        <v>JWWA  B  136</v>
      </c>
      <c r="Z46" s="1" t="s">
        <v>3927</v>
      </c>
      <c r="AA46" s="67">
        <v>0</v>
      </c>
    </row>
    <row r="47" spans="1:27" ht="15" customHeight="1">
      <c r="A47" s="25" t="str">
        <f t="shared" si="0"/>
        <v>034Q0112</v>
      </c>
      <c r="B47" s="5" t="s">
        <v>714</v>
      </c>
      <c r="C47" s="21">
        <v>1</v>
      </c>
      <c r="D47" s="21">
        <v>12</v>
      </c>
      <c r="E47" s="6" t="s">
        <v>718</v>
      </c>
      <c r="F47" s="7" t="s">
        <v>1321</v>
      </c>
      <c r="G47" s="6" t="s">
        <v>1155</v>
      </c>
      <c r="H47" s="6" t="s">
        <v>1336</v>
      </c>
      <c r="I47" s="6" t="s">
        <v>2544</v>
      </c>
      <c r="J47" s="6" t="s">
        <v>923</v>
      </c>
      <c r="K47" s="6" t="s">
        <v>1337</v>
      </c>
      <c r="L47" s="12" t="s">
        <v>6</v>
      </c>
      <c r="M47" s="13" t="s">
        <v>162</v>
      </c>
      <c r="N47" s="14">
        <v>136</v>
      </c>
      <c r="O47" s="7"/>
      <c r="P47" s="6" t="s">
        <v>1309</v>
      </c>
      <c r="Q47" s="63">
        <f t="shared" si="1"/>
        <v>34</v>
      </c>
      <c r="R47" s="1" t="str">
        <f t="shared" si="2"/>
        <v>034Q0112</v>
      </c>
      <c r="S47" s="1" t="str">
        <f t="shared" si="3"/>
        <v>JWWA  B  136</v>
      </c>
      <c r="T47" s="1" t="str">
        <f t="shared" si="4"/>
        <v>JWWA  B  136</v>
      </c>
      <c r="Z47" s="1" t="s">
        <v>287</v>
      </c>
      <c r="AA47" s="67">
        <v>8</v>
      </c>
    </row>
    <row r="48" spans="1:27" ht="15" customHeight="1">
      <c r="A48" s="25" t="str">
        <f t="shared" si="0"/>
        <v>034Q0113</v>
      </c>
      <c r="B48" s="5" t="s">
        <v>714</v>
      </c>
      <c r="C48" s="21">
        <v>1</v>
      </c>
      <c r="D48" s="21">
        <v>13</v>
      </c>
      <c r="E48" s="6" t="s">
        <v>718</v>
      </c>
      <c r="F48" s="7" t="s">
        <v>1321</v>
      </c>
      <c r="G48" s="6" t="s">
        <v>1155</v>
      </c>
      <c r="H48" s="6" t="s">
        <v>1336</v>
      </c>
      <c r="I48" s="6" t="s">
        <v>932</v>
      </c>
      <c r="J48" s="6" t="s">
        <v>923</v>
      </c>
      <c r="K48" s="6" t="s">
        <v>1337</v>
      </c>
      <c r="L48" s="12" t="s">
        <v>55</v>
      </c>
      <c r="M48" s="13"/>
      <c r="N48" s="14"/>
      <c r="O48" s="7"/>
      <c r="P48" s="6" t="s">
        <v>1309</v>
      </c>
      <c r="Q48" s="63">
        <f t="shared" si="1"/>
        <v>34</v>
      </c>
      <c r="R48" s="1" t="str">
        <f t="shared" si="2"/>
        <v>034Q0113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Z48" s="1" t="s">
        <v>1180</v>
      </c>
      <c r="AA48" s="67"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6"/>
      <c r="J49" s="6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">
        <v>1169</v>
      </c>
      <c r="AA49" s="67">
        <v>32</v>
      </c>
    </row>
    <row r="50" spans="1:27" ht="15" customHeight="1">
      <c r="A50" s="87" t="str">
        <f t="shared" si="0"/>
        <v>034Q0201</v>
      </c>
      <c r="B50" s="5" t="s">
        <v>714</v>
      </c>
      <c r="C50" s="21">
        <v>2</v>
      </c>
      <c r="D50" s="21">
        <v>1</v>
      </c>
      <c r="E50" s="6" t="s">
        <v>718</v>
      </c>
      <c r="F50" s="7" t="s">
        <v>1321</v>
      </c>
      <c r="G50" s="6" t="s">
        <v>1031</v>
      </c>
      <c r="H50" s="6" t="s">
        <v>1328</v>
      </c>
      <c r="I50" s="6" t="s">
        <v>689</v>
      </c>
      <c r="J50" s="6"/>
      <c r="K50" s="6"/>
      <c r="L50" s="12" t="s">
        <v>55</v>
      </c>
      <c r="M50" s="13"/>
      <c r="N50" s="14"/>
      <c r="O50" s="7"/>
      <c r="P50" s="6" t="s">
        <v>1309</v>
      </c>
      <c r="Q50" s="63">
        <f t="shared" si="1"/>
        <v>34</v>
      </c>
      <c r="R50" s="1" t="str">
        <f t="shared" si="2"/>
        <v>034Q0201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">
        <v>1589</v>
      </c>
      <c r="AA50" s="67">
        <v>31</v>
      </c>
    </row>
    <row r="51" spans="1:27" ht="15" customHeight="1">
      <c r="A51" s="87" t="str">
        <f t="shared" si="0"/>
        <v>034Q0202</v>
      </c>
      <c r="B51" s="5" t="s">
        <v>714</v>
      </c>
      <c r="C51" s="21">
        <v>2</v>
      </c>
      <c r="D51" s="21">
        <v>2</v>
      </c>
      <c r="E51" s="6" t="s">
        <v>718</v>
      </c>
      <c r="F51" s="7" t="s">
        <v>1321</v>
      </c>
      <c r="G51" s="6" t="s">
        <v>1490</v>
      </c>
      <c r="H51" s="6" t="s">
        <v>1329</v>
      </c>
      <c r="I51" s="6" t="s">
        <v>279</v>
      </c>
      <c r="J51" s="6"/>
      <c r="K51" s="6"/>
      <c r="L51" s="12" t="s">
        <v>55</v>
      </c>
      <c r="M51" s="13"/>
      <c r="N51" s="14"/>
      <c r="O51" s="7"/>
      <c r="P51" s="6" t="s">
        <v>1309</v>
      </c>
      <c r="Q51" s="63">
        <f t="shared" si="1"/>
        <v>34</v>
      </c>
      <c r="R51" s="1" t="str">
        <f t="shared" si="2"/>
        <v>034Q0202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">
        <v>2026</v>
      </c>
      <c r="AA51" s="67"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6"/>
      <c r="J52" s="6"/>
      <c r="K52" s="6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">
        <v>3928</v>
      </c>
      <c r="AA52" s="67">
        <v>0</v>
      </c>
    </row>
    <row r="53" spans="1:27" ht="15" customHeight="1">
      <c r="A53" s="25" t="str">
        <f t="shared" si="0"/>
        <v>034Q0301</v>
      </c>
      <c r="B53" s="5" t="s">
        <v>714</v>
      </c>
      <c r="C53" s="21">
        <v>3</v>
      </c>
      <c r="D53" s="21">
        <v>1</v>
      </c>
      <c r="E53" s="6" t="s">
        <v>718</v>
      </c>
      <c r="F53" s="7" t="s">
        <v>1321</v>
      </c>
      <c r="G53" s="6" t="s">
        <v>1330</v>
      </c>
      <c r="H53" s="6" t="s">
        <v>2546</v>
      </c>
      <c r="I53" s="6" t="s">
        <v>689</v>
      </c>
      <c r="J53" s="6" t="s">
        <v>933</v>
      </c>
      <c r="K53" s="6"/>
      <c r="L53" s="12" t="s">
        <v>55</v>
      </c>
      <c r="M53" s="13"/>
      <c r="N53" s="14"/>
      <c r="O53" s="7"/>
      <c r="P53" s="6" t="s">
        <v>1309</v>
      </c>
      <c r="Q53" s="63">
        <f t="shared" si="1"/>
        <v>34</v>
      </c>
      <c r="R53" s="1" t="str">
        <f t="shared" si="2"/>
        <v>034Q0301</v>
      </c>
      <c r="S53" s="1" t="str">
        <f t="shared" si="3"/>
        <v xml:space="preserve">指定承認    </v>
      </c>
      <c r="T53" s="1" t="str">
        <f t="shared" si="4"/>
        <v xml:space="preserve">指定承認    </v>
      </c>
      <c r="Z53" s="1" t="s">
        <v>3929</v>
      </c>
      <c r="AA53" s="67"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">
        <v>567</v>
      </c>
      <c r="AA54" s="67">
        <v>14</v>
      </c>
    </row>
    <row r="55" spans="1:27" ht="15" customHeight="1">
      <c r="A55" s="25" t="str">
        <f t="shared" si="0"/>
        <v>034Q0401</v>
      </c>
      <c r="B55" s="5" t="s">
        <v>714</v>
      </c>
      <c r="C55" s="21">
        <v>4</v>
      </c>
      <c r="D55" s="21">
        <v>1</v>
      </c>
      <c r="E55" s="6" t="s">
        <v>718</v>
      </c>
      <c r="F55" s="7" t="s">
        <v>891</v>
      </c>
      <c r="G55" s="6" t="s">
        <v>1029</v>
      </c>
      <c r="H55" s="6" t="s">
        <v>1331</v>
      </c>
      <c r="I55" s="6" t="s">
        <v>2547</v>
      </c>
      <c r="J55" s="6" t="s">
        <v>892</v>
      </c>
      <c r="K55" s="6" t="s">
        <v>895</v>
      </c>
      <c r="L55" s="12" t="s">
        <v>239</v>
      </c>
      <c r="M55" s="13"/>
      <c r="N55" s="14"/>
      <c r="O55" s="7"/>
      <c r="P55" s="6" t="s">
        <v>1309</v>
      </c>
      <c r="Q55" s="63">
        <f t="shared" si="1"/>
        <v>34</v>
      </c>
      <c r="R55" s="1" t="str">
        <f t="shared" si="2"/>
        <v>034Q0401</v>
      </c>
      <c r="S55" s="1" t="str">
        <f t="shared" si="3"/>
        <v xml:space="preserve">JWWA認証    </v>
      </c>
      <c r="T55" s="1" t="str">
        <f t="shared" si="4"/>
        <v xml:space="preserve">JWWA認証    </v>
      </c>
      <c r="Z55" s="1" t="s">
        <v>3930</v>
      </c>
      <c r="AA55" s="67">
        <v>0</v>
      </c>
    </row>
    <row r="56" spans="1:27" ht="15" customHeight="1">
      <c r="A56" s="25" t="str">
        <f t="shared" si="0"/>
        <v>Q0402</v>
      </c>
      <c r="B56" s="5" t="s">
        <v>714</v>
      </c>
      <c r="C56" s="21">
        <v>4</v>
      </c>
      <c r="D56" s="21">
        <v>2</v>
      </c>
      <c r="E56" s="6" t="s">
        <v>718</v>
      </c>
      <c r="F56" s="7" t="s">
        <v>891</v>
      </c>
      <c r="G56" s="6" t="s">
        <v>2548</v>
      </c>
      <c r="H56" s="6" t="s">
        <v>2549</v>
      </c>
      <c r="I56" s="6" t="s">
        <v>894</v>
      </c>
      <c r="J56" s="6" t="s">
        <v>2550</v>
      </c>
      <c r="K56" s="6" t="s">
        <v>895</v>
      </c>
      <c r="L56" s="12" t="s">
        <v>239</v>
      </c>
      <c r="M56" s="13"/>
      <c r="N56" s="14"/>
      <c r="O56" s="7"/>
      <c r="P56" s="6"/>
      <c r="Q56" s="63" t="str">
        <f t="shared" si="1"/>
        <v/>
      </c>
      <c r="R56" s="1" t="str">
        <f t="shared" si="2"/>
        <v>Q0402</v>
      </c>
      <c r="S56" s="1" t="str">
        <f t="shared" si="3"/>
        <v xml:space="preserve">JWWA認証    </v>
      </c>
      <c r="T56" s="1" t="str">
        <f t="shared" si="4"/>
        <v xml:space="preserve">JWWA認証    </v>
      </c>
      <c r="Z56" s="1" t="s">
        <v>3931</v>
      </c>
      <c r="AA56" s="67">
        <v>0</v>
      </c>
    </row>
    <row r="57" spans="1:27" ht="15" customHeight="1">
      <c r="A57" s="25" t="str">
        <f t="shared" si="0"/>
        <v>Q0405</v>
      </c>
      <c r="B57" s="5" t="s">
        <v>714</v>
      </c>
      <c r="C57" s="21">
        <v>4</v>
      </c>
      <c r="D57" s="21">
        <v>5</v>
      </c>
      <c r="E57" s="6" t="s">
        <v>718</v>
      </c>
      <c r="F57" s="7" t="s">
        <v>896</v>
      </c>
      <c r="G57" s="6" t="s">
        <v>2551</v>
      </c>
      <c r="H57" s="6" t="s">
        <v>2552</v>
      </c>
      <c r="I57" s="6" t="s">
        <v>894</v>
      </c>
      <c r="J57" s="6"/>
      <c r="K57" s="6"/>
      <c r="L57" s="12" t="s">
        <v>239</v>
      </c>
      <c r="M57" s="13"/>
      <c r="N57" s="14"/>
      <c r="O57" s="7"/>
      <c r="P57" s="6"/>
      <c r="Q57" s="63" t="str">
        <f t="shared" si="1"/>
        <v/>
      </c>
      <c r="R57" s="1" t="str">
        <f t="shared" si="2"/>
        <v>Q0405</v>
      </c>
      <c r="S57" s="1" t="str">
        <f t="shared" si="3"/>
        <v xml:space="preserve">JWWA認証    </v>
      </c>
      <c r="T57" s="1" t="str">
        <f t="shared" si="4"/>
        <v xml:space="preserve">JWWA認証    </v>
      </c>
      <c r="Z57" s="1" t="s">
        <v>1547</v>
      </c>
      <c r="AA57" s="67"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6"/>
      <c r="J58" s="6"/>
      <c r="K58" s="6"/>
      <c r="L58" s="12"/>
      <c r="M58" s="13"/>
      <c r="N58" s="14"/>
      <c r="O58" s="7"/>
      <c r="P58" s="6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">
        <v>3932</v>
      </c>
      <c r="AA58" s="67">
        <v>0</v>
      </c>
    </row>
    <row r="59" spans="1:27" ht="15" customHeight="1">
      <c r="A59" s="25" t="str">
        <f t="shared" si="0"/>
        <v>034Q0701</v>
      </c>
      <c r="B59" s="5" t="s">
        <v>714</v>
      </c>
      <c r="C59" s="21">
        <v>7</v>
      </c>
      <c r="D59" s="21">
        <v>1</v>
      </c>
      <c r="E59" s="6" t="s">
        <v>718</v>
      </c>
      <c r="F59" s="7" t="s">
        <v>896</v>
      </c>
      <c r="G59" s="6" t="s">
        <v>939</v>
      </c>
      <c r="H59" s="6" t="s">
        <v>2553</v>
      </c>
      <c r="I59" s="6" t="s">
        <v>1332</v>
      </c>
      <c r="J59" s="6" t="s">
        <v>899</v>
      </c>
      <c r="K59" s="6"/>
      <c r="L59" s="12" t="s">
        <v>239</v>
      </c>
      <c r="M59" s="13"/>
      <c r="N59" s="14"/>
      <c r="O59" s="7"/>
      <c r="P59" s="6" t="s">
        <v>1309</v>
      </c>
      <c r="Q59" s="63">
        <f t="shared" si="1"/>
        <v>34</v>
      </c>
      <c r="R59" s="1" t="str">
        <f t="shared" si="2"/>
        <v>034Q0701</v>
      </c>
      <c r="S59" s="1" t="str">
        <f t="shared" si="3"/>
        <v xml:space="preserve">JWWA認証    </v>
      </c>
      <c r="T59" s="1" t="str">
        <f t="shared" si="4"/>
        <v xml:space="preserve">JWWA認証    </v>
      </c>
      <c r="Z59" s="1" t="s">
        <v>3933</v>
      </c>
      <c r="AA59" s="67">
        <v>0</v>
      </c>
    </row>
    <row r="60" spans="1:27" ht="15" customHeight="1">
      <c r="A60" s="25" t="str">
        <f t="shared" si="0"/>
        <v>034Q0702</v>
      </c>
      <c r="B60" s="5" t="s">
        <v>714</v>
      </c>
      <c r="C60" s="21">
        <v>7</v>
      </c>
      <c r="D60" s="21">
        <v>2</v>
      </c>
      <c r="E60" s="6" t="s">
        <v>718</v>
      </c>
      <c r="F60" s="7" t="s">
        <v>896</v>
      </c>
      <c r="G60" s="6" t="s">
        <v>939</v>
      </c>
      <c r="H60" s="6" t="s">
        <v>1333</v>
      </c>
      <c r="I60" s="6" t="s">
        <v>1332</v>
      </c>
      <c r="J60" s="6" t="s">
        <v>899</v>
      </c>
      <c r="K60" s="6"/>
      <c r="L60" s="12" t="s">
        <v>239</v>
      </c>
      <c r="M60" s="13"/>
      <c r="N60" s="14"/>
      <c r="O60" s="7"/>
      <c r="P60" s="6" t="s">
        <v>1309</v>
      </c>
      <c r="Q60" s="63">
        <f t="shared" si="1"/>
        <v>34</v>
      </c>
      <c r="R60" s="1" t="str">
        <f t="shared" si="2"/>
        <v>034Q0702</v>
      </c>
      <c r="S60" s="1" t="str">
        <f t="shared" si="3"/>
        <v xml:space="preserve">JWWA認証    </v>
      </c>
      <c r="T60" s="1" t="str">
        <f t="shared" si="4"/>
        <v xml:space="preserve">JWWA認証    </v>
      </c>
      <c r="Z60" s="1" t="s">
        <v>525</v>
      </c>
      <c r="AA60" s="67">
        <v>36</v>
      </c>
    </row>
    <row r="61" spans="1:27" ht="15" customHeight="1">
      <c r="A61" s="25" t="str">
        <f t="shared" si="0"/>
        <v>034Q0703</v>
      </c>
      <c r="B61" s="5" t="s">
        <v>714</v>
      </c>
      <c r="C61" s="21">
        <v>7</v>
      </c>
      <c r="D61" s="21">
        <v>3</v>
      </c>
      <c r="E61" s="6" t="s">
        <v>718</v>
      </c>
      <c r="F61" s="7" t="s">
        <v>896</v>
      </c>
      <c r="G61" s="6" t="s">
        <v>939</v>
      </c>
      <c r="H61" s="6" t="s">
        <v>1334</v>
      </c>
      <c r="I61" s="6" t="s">
        <v>1332</v>
      </c>
      <c r="J61" s="6" t="s">
        <v>899</v>
      </c>
      <c r="K61" s="6"/>
      <c r="L61" s="12" t="s">
        <v>239</v>
      </c>
      <c r="M61" s="13"/>
      <c r="N61" s="14"/>
      <c r="O61" s="7"/>
      <c r="P61" s="6" t="s">
        <v>1309</v>
      </c>
      <c r="Q61" s="63">
        <f t="shared" si="1"/>
        <v>34</v>
      </c>
      <c r="R61" s="1" t="str">
        <f>A61</f>
        <v>034Q0703</v>
      </c>
      <c r="S61" s="1" t="str">
        <f>""&amp;L61&amp;"  "&amp;M61&amp;"  "&amp;N61&amp;""</f>
        <v xml:space="preserve">JWWA認証    </v>
      </c>
      <c r="T61" s="1" t="str">
        <f>S61</f>
        <v xml:space="preserve">JWWA認証    </v>
      </c>
      <c r="V61" s="2"/>
      <c r="Z61" s="1" t="s">
        <v>3934</v>
      </c>
      <c r="AA61" s="67">
        <v>0</v>
      </c>
    </row>
    <row r="62" spans="1:27" ht="15" customHeight="1">
      <c r="A62" s="25" t="str">
        <f t="shared" si="0"/>
        <v>034Q0704</v>
      </c>
      <c r="B62" s="5" t="s">
        <v>714</v>
      </c>
      <c r="C62" s="21">
        <v>7</v>
      </c>
      <c r="D62" s="21">
        <v>4</v>
      </c>
      <c r="E62" s="6" t="s">
        <v>718</v>
      </c>
      <c r="F62" s="7" t="s">
        <v>896</v>
      </c>
      <c r="G62" s="6" t="s">
        <v>939</v>
      </c>
      <c r="H62" s="6" t="s">
        <v>1335</v>
      </c>
      <c r="I62" s="6" t="s">
        <v>1332</v>
      </c>
      <c r="J62" s="6" t="s">
        <v>899</v>
      </c>
      <c r="K62" s="6"/>
      <c r="L62" s="12" t="s">
        <v>239</v>
      </c>
      <c r="M62" s="13"/>
      <c r="N62" s="14"/>
      <c r="O62" s="7"/>
      <c r="P62" s="6" t="s">
        <v>1309</v>
      </c>
      <c r="Q62" s="63">
        <f t="shared" si="1"/>
        <v>34</v>
      </c>
      <c r="R62" s="1" t="str">
        <f t="shared" ref="R62:R287" si="5">A62</f>
        <v>034Q0704</v>
      </c>
      <c r="S62" s="1" t="str">
        <f t="shared" ref="S62:S287" si="6">""&amp;L62&amp;"  "&amp;M62&amp;"  "&amp;N62&amp;""</f>
        <v xml:space="preserve">JWWA認証    </v>
      </c>
      <c r="T62" s="1" t="str">
        <f t="shared" ref="T62:T287" si="7">S62</f>
        <v xml:space="preserve">JWWA認証    </v>
      </c>
      <c r="U62" s="2"/>
      <c r="V62" s="2"/>
      <c r="Z62" s="1" t="s">
        <v>1234</v>
      </c>
      <c r="AA62" s="67">
        <v>33</v>
      </c>
    </row>
    <row r="63" spans="1:27" ht="15" customHeight="1">
      <c r="A63" s="25" t="str">
        <f t="shared" si="0"/>
        <v>034Q0704</v>
      </c>
      <c r="B63" s="5" t="s">
        <v>714</v>
      </c>
      <c r="C63" s="21">
        <v>7</v>
      </c>
      <c r="D63" s="21">
        <v>4</v>
      </c>
      <c r="E63" s="6" t="s">
        <v>718</v>
      </c>
      <c r="F63" s="7" t="s">
        <v>896</v>
      </c>
      <c r="G63" s="6" t="s">
        <v>939</v>
      </c>
      <c r="H63" s="6" t="s">
        <v>1335</v>
      </c>
      <c r="I63" s="6" t="s">
        <v>1332</v>
      </c>
      <c r="J63" s="6" t="s">
        <v>899</v>
      </c>
      <c r="K63" s="6"/>
      <c r="L63" s="12" t="s">
        <v>239</v>
      </c>
      <c r="M63" s="13"/>
      <c r="N63" s="14"/>
      <c r="O63" s="7"/>
      <c r="P63" s="6" t="s">
        <v>1309</v>
      </c>
      <c r="Q63" s="63">
        <f t="shared" si="1"/>
        <v>34</v>
      </c>
      <c r="R63" s="1" t="str">
        <f t="shared" si="5"/>
        <v>034Q0704</v>
      </c>
      <c r="S63" s="1" t="str">
        <f t="shared" si="6"/>
        <v xml:space="preserve">JWWA認証    </v>
      </c>
      <c r="T63" s="1" t="str">
        <f t="shared" si="7"/>
        <v xml:space="preserve">JWWA認証    </v>
      </c>
      <c r="U63" s="2"/>
      <c r="V63" s="2"/>
      <c r="Z63" s="1" t="s">
        <v>3935</v>
      </c>
      <c r="AA63" s="67"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5"/>
        <v/>
      </c>
      <c r="S64" s="1" t="str">
        <f t="shared" si="6"/>
        <v xml:space="preserve">    </v>
      </c>
      <c r="T64" s="1" t="str">
        <f t="shared" si="7"/>
        <v xml:space="preserve">    </v>
      </c>
      <c r="U64" s="2"/>
      <c r="V64" s="2"/>
      <c r="Z64" s="1" t="s">
        <v>3936</v>
      </c>
      <c r="AA64" s="67"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1"/>
        <v/>
      </c>
      <c r="R65" s="1" t="str">
        <f t="shared" si="5"/>
        <v/>
      </c>
      <c r="S65" s="1" t="str">
        <f t="shared" si="6"/>
        <v xml:space="preserve">    </v>
      </c>
      <c r="T65" s="1" t="str">
        <f t="shared" si="7"/>
        <v xml:space="preserve">    </v>
      </c>
      <c r="U65" s="2"/>
      <c r="V65" s="2"/>
      <c r="Z65" s="1" t="s">
        <v>3937</v>
      </c>
      <c r="AA65" s="67"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5"/>
        <v/>
      </c>
      <c r="S66" s="1" t="str">
        <f t="shared" si="6"/>
        <v xml:space="preserve">    </v>
      </c>
      <c r="T66" s="1" t="str">
        <f t="shared" si="7"/>
        <v xml:space="preserve">    </v>
      </c>
      <c r="U66" s="2"/>
      <c r="V66" s="2"/>
      <c r="Z66" s="1" t="s">
        <v>3938</v>
      </c>
      <c r="AA66" s="67"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5"/>
        <v/>
      </c>
      <c r="S67" s="1" t="str">
        <f t="shared" si="6"/>
        <v xml:space="preserve">    </v>
      </c>
      <c r="T67" s="1" t="str">
        <f t="shared" si="7"/>
        <v xml:space="preserve">    </v>
      </c>
      <c r="U67" s="2"/>
      <c r="V67" s="2"/>
      <c r="Z67" s="1" t="s">
        <v>882</v>
      </c>
      <c r="AA67" s="67"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5"/>
        <v/>
      </c>
      <c r="S68" s="1" t="str">
        <f t="shared" si="6"/>
        <v xml:space="preserve">    </v>
      </c>
      <c r="T68" s="1" t="str">
        <f t="shared" si="7"/>
        <v xml:space="preserve">    </v>
      </c>
      <c r="U68" s="2"/>
      <c r="V68" s="2"/>
      <c r="Z68" s="1" t="s">
        <v>2031</v>
      </c>
      <c r="AA68" s="67"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5"/>
        <v/>
      </c>
      <c r="S69" s="1" t="str">
        <f t="shared" si="6"/>
        <v xml:space="preserve">    </v>
      </c>
      <c r="T69" s="1" t="str">
        <f t="shared" si="7"/>
        <v xml:space="preserve">    </v>
      </c>
      <c r="U69" s="2"/>
      <c r="V69" s="2"/>
      <c r="Z69" s="1" t="s">
        <v>2071</v>
      </c>
      <c r="AA69" s="67"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5"/>
        <v/>
      </c>
      <c r="S70" s="1" t="str">
        <f t="shared" si="6"/>
        <v xml:space="preserve">    </v>
      </c>
      <c r="T70" s="1" t="str">
        <f t="shared" si="7"/>
        <v xml:space="preserve">    </v>
      </c>
      <c r="U70" s="2"/>
      <c r="V70" s="2"/>
      <c r="Z70" s="1" t="s">
        <v>1167</v>
      </c>
      <c r="AA70" s="67">
        <v>28</v>
      </c>
    </row>
    <row r="71" spans="1:27" ht="15" customHeight="1">
      <c r="A71" s="25" t="str">
        <f t="shared" ref="A71:A134" si="8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9">IF(P71="","",VLOOKUP(P71,$Z$7:$AA$68,2,FALSE))</f>
        <v/>
      </c>
      <c r="R71" s="1" t="str">
        <f t="shared" si="5"/>
        <v/>
      </c>
      <c r="S71" s="1" t="str">
        <f t="shared" si="6"/>
        <v xml:space="preserve">    </v>
      </c>
      <c r="T71" s="1" t="str">
        <f t="shared" si="7"/>
        <v xml:space="preserve">    </v>
      </c>
      <c r="U71" s="2"/>
      <c r="V71" s="2"/>
      <c r="Z71" s="1" t="s">
        <v>1546</v>
      </c>
      <c r="AA71" s="67">
        <v>40</v>
      </c>
    </row>
    <row r="72" spans="1:27" ht="15" customHeight="1">
      <c r="A72" s="25" t="str">
        <f t="shared" si="8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9"/>
        <v/>
      </c>
      <c r="R72" s="1" t="str">
        <f t="shared" si="5"/>
        <v/>
      </c>
      <c r="S72" s="1" t="str">
        <f t="shared" si="6"/>
        <v xml:space="preserve">    </v>
      </c>
      <c r="T72" s="1" t="str">
        <f t="shared" si="7"/>
        <v xml:space="preserve">    </v>
      </c>
      <c r="V72" s="2"/>
    </row>
    <row r="73" spans="1:27" ht="15" customHeight="1">
      <c r="A73" s="25" t="str">
        <f t="shared" si="8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9"/>
        <v/>
      </c>
      <c r="R73" s="1" t="str">
        <f t="shared" si="5"/>
        <v/>
      </c>
      <c r="S73" s="1" t="str">
        <f t="shared" si="6"/>
        <v xml:space="preserve">    </v>
      </c>
      <c r="T73" s="1" t="str">
        <f t="shared" si="7"/>
        <v xml:space="preserve">    </v>
      </c>
      <c r="V73" s="2"/>
    </row>
    <row r="74" spans="1:27" ht="15" customHeight="1">
      <c r="A74" s="25" t="str">
        <f t="shared" si="8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9"/>
        <v/>
      </c>
      <c r="R74" s="1" t="str">
        <f t="shared" si="5"/>
        <v/>
      </c>
      <c r="S74" s="1" t="str">
        <f t="shared" si="6"/>
        <v xml:space="preserve">    </v>
      </c>
      <c r="T74" s="1" t="str">
        <f t="shared" si="7"/>
        <v xml:space="preserve">    </v>
      </c>
      <c r="V74" s="2"/>
    </row>
    <row r="75" spans="1:27" ht="15" customHeight="1">
      <c r="A75" s="25" t="str">
        <f t="shared" si="8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9"/>
        <v/>
      </c>
      <c r="R75" s="1" t="str">
        <f t="shared" si="5"/>
        <v/>
      </c>
      <c r="S75" s="1" t="str">
        <f t="shared" si="6"/>
        <v xml:space="preserve">    </v>
      </c>
      <c r="T75" s="1" t="str">
        <f t="shared" si="7"/>
        <v xml:space="preserve">    </v>
      </c>
      <c r="V75" s="2"/>
    </row>
    <row r="76" spans="1:27" ht="15" customHeight="1">
      <c r="A76" s="25" t="str">
        <f t="shared" si="8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9"/>
        <v/>
      </c>
      <c r="R76" s="1" t="str">
        <f t="shared" si="5"/>
        <v/>
      </c>
      <c r="S76" s="1" t="str">
        <f t="shared" si="6"/>
        <v xml:space="preserve">    </v>
      </c>
      <c r="T76" s="1" t="str">
        <f t="shared" si="7"/>
        <v xml:space="preserve">    </v>
      </c>
      <c r="V76" s="2"/>
    </row>
    <row r="77" spans="1:27" ht="15" customHeight="1">
      <c r="A77" s="25" t="str">
        <f t="shared" si="8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9"/>
        <v/>
      </c>
      <c r="R77" s="1" t="str">
        <f t="shared" si="5"/>
        <v/>
      </c>
      <c r="S77" s="1" t="str">
        <f t="shared" si="6"/>
        <v xml:space="preserve">    </v>
      </c>
      <c r="T77" s="1" t="str">
        <f t="shared" si="7"/>
        <v xml:space="preserve">    </v>
      </c>
      <c r="V77" s="2"/>
    </row>
    <row r="78" spans="1:27" ht="15" customHeight="1">
      <c r="A78" s="25" t="str">
        <f t="shared" si="8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9"/>
        <v/>
      </c>
      <c r="R78" s="1" t="str">
        <f t="shared" si="5"/>
        <v/>
      </c>
      <c r="S78" s="1" t="str">
        <f t="shared" si="6"/>
        <v xml:space="preserve">    </v>
      </c>
      <c r="T78" s="1" t="str">
        <f t="shared" si="7"/>
        <v xml:space="preserve">    </v>
      </c>
    </row>
    <row r="79" spans="1:27" ht="15" customHeight="1">
      <c r="A79" s="25" t="str">
        <f t="shared" si="8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9"/>
        <v/>
      </c>
      <c r="R79" s="1" t="str">
        <f t="shared" si="5"/>
        <v/>
      </c>
      <c r="S79" s="1" t="str">
        <f t="shared" si="6"/>
        <v xml:space="preserve">    </v>
      </c>
      <c r="T79" s="1" t="str">
        <f t="shared" si="7"/>
        <v xml:space="preserve">    </v>
      </c>
    </row>
    <row r="80" spans="1:27" ht="15" customHeight="1">
      <c r="A80" s="25" t="str">
        <f t="shared" si="8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9"/>
        <v/>
      </c>
      <c r="R80" s="1" t="str">
        <f t="shared" si="5"/>
        <v/>
      </c>
      <c r="S80" s="1" t="str">
        <f t="shared" si="6"/>
        <v xml:space="preserve">    </v>
      </c>
      <c r="T80" s="1" t="str">
        <f t="shared" si="7"/>
        <v xml:space="preserve">    </v>
      </c>
    </row>
    <row r="81" spans="1:20" ht="15" customHeight="1">
      <c r="A81" s="25" t="str">
        <f t="shared" si="8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9"/>
        <v/>
      </c>
      <c r="R81" s="1" t="str">
        <f t="shared" si="5"/>
        <v/>
      </c>
      <c r="S81" s="1" t="str">
        <f t="shared" si="6"/>
        <v xml:space="preserve">    </v>
      </c>
      <c r="T81" s="1" t="str">
        <f t="shared" si="7"/>
        <v xml:space="preserve">    </v>
      </c>
    </row>
    <row r="82" spans="1:20" ht="15" customHeight="1">
      <c r="A82" s="25" t="str">
        <f t="shared" si="8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9"/>
        <v/>
      </c>
      <c r="R82" s="1" t="str">
        <f t="shared" si="5"/>
        <v/>
      </c>
      <c r="S82" s="1" t="str">
        <f t="shared" si="6"/>
        <v xml:space="preserve">    </v>
      </c>
      <c r="T82" s="1" t="str">
        <f t="shared" si="7"/>
        <v xml:space="preserve">    </v>
      </c>
    </row>
    <row r="83" spans="1:20" ht="15" customHeight="1">
      <c r="A83" s="25" t="str">
        <f t="shared" si="8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9"/>
        <v/>
      </c>
      <c r="R83" s="1" t="str">
        <f t="shared" si="5"/>
        <v/>
      </c>
      <c r="S83" s="1" t="str">
        <f t="shared" si="6"/>
        <v xml:space="preserve">    </v>
      </c>
      <c r="T83" s="1" t="str">
        <f t="shared" si="7"/>
        <v xml:space="preserve">    </v>
      </c>
    </row>
    <row r="84" spans="1:20" ht="15" customHeight="1">
      <c r="A84" s="25" t="str">
        <f t="shared" si="8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9"/>
        <v/>
      </c>
      <c r="R84" s="1" t="str">
        <f t="shared" si="5"/>
        <v/>
      </c>
      <c r="S84" s="1" t="str">
        <f t="shared" si="6"/>
        <v xml:space="preserve">    </v>
      </c>
      <c r="T84" s="1" t="str">
        <f t="shared" si="7"/>
        <v xml:space="preserve">    </v>
      </c>
    </row>
    <row r="85" spans="1:20" ht="15" customHeight="1">
      <c r="A85" s="25" t="str">
        <f t="shared" si="8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9"/>
        <v/>
      </c>
      <c r="R85" s="1" t="str">
        <f t="shared" si="5"/>
        <v/>
      </c>
      <c r="S85" s="1" t="str">
        <f t="shared" si="6"/>
        <v xml:space="preserve">    </v>
      </c>
      <c r="T85" s="1" t="str">
        <f t="shared" si="7"/>
        <v xml:space="preserve">    </v>
      </c>
    </row>
    <row r="86" spans="1:20" ht="15" customHeight="1">
      <c r="A86" s="25" t="str">
        <f t="shared" si="8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9"/>
        <v/>
      </c>
      <c r="R86" s="1" t="str">
        <f t="shared" si="5"/>
        <v/>
      </c>
      <c r="S86" s="1" t="str">
        <f t="shared" si="6"/>
        <v xml:space="preserve">    </v>
      </c>
      <c r="T86" s="1" t="str">
        <f t="shared" si="7"/>
        <v xml:space="preserve">    </v>
      </c>
    </row>
    <row r="87" spans="1:20" ht="15" customHeight="1">
      <c r="A87" s="25" t="str">
        <f t="shared" si="8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9"/>
        <v/>
      </c>
      <c r="R87" s="1" t="str">
        <f t="shared" si="5"/>
        <v/>
      </c>
      <c r="S87" s="1" t="str">
        <f t="shared" si="6"/>
        <v xml:space="preserve">    </v>
      </c>
      <c r="T87" s="1" t="str">
        <f t="shared" si="7"/>
        <v xml:space="preserve">    </v>
      </c>
    </row>
    <row r="88" spans="1:20" ht="15" customHeight="1">
      <c r="A88" s="25" t="str">
        <f t="shared" si="8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9"/>
        <v/>
      </c>
      <c r="R88" s="1" t="str">
        <f t="shared" si="5"/>
        <v/>
      </c>
      <c r="S88" s="1" t="str">
        <f t="shared" si="6"/>
        <v xml:space="preserve">    </v>
      </c>
      <c r="T88" s="1" t="str">
        <f t="shared" si="7"/>
        <v xml:space="preserve">    </v>
      </c>
    </row>
    <row r="89" spans="1:20" ht="15" customHeight="1">
      <c r="A89" s="25" t="str">
        <f t="shared" si="8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9"/>
        <v/>
      </c>
      <c r="R89" s="1" t="str">
        <f t="shared" si="5"/>
        <v/>
      </c>
      <c r="S89" s="1" t="str">
        <f t="shared" si="6"/>
        <v xml:space="preserve">    </v>
      </c>
      <c r="T89" s="1" t="str">
        <f t="shared" si="7"/>
        <v xml:space="preserve">    </v>
      </c>
    </row>
    <row r="90" spans="1:20" ht="15" customHeight="1">
      <c r="A90" s="25" t="str">
        <f t="shared" si="8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9"/>
        <v/>
      </c>
      <c r="R90" s="1" t="str">
        <f t="shared" si="5"/>
        <v/>
      </c>
      <c r="S90" s="1" t="str">
        <f t="shared" si="6"/>
        <v xml:space="preserve">    </v>
      </c>
      <c r="T90" s="1" t="str">
        <f t="shared" si="7"/>
        <v xml:space="preserve">    </v>
      </c>
    </row>
    <row r="91" spans="1:20" ht="15" customHeight="1">
      <c r="A91" s="25" t="str">
        <f t="shared" si="8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9"/>
        <v/>
      </c>
      <c r="R91" s="1" t="str">
        <f t="shared" si="5"/>
        <v/>
      </c>
      <c r="S91" s="1" t="str">
        <f t="shared" si="6"/>
        <v xml:space="preserve">    </v>
      </c>
      <c r="T91" s="1" t="str">
        <f t="shared" si="7"/>
        <v xml:space="preserve">    </v>
      </c>
    </row>
    <row r="92" spans="1:20" ht="15" customHeight="1">
      <c r="A92" s="25" t="str">
        <f t="shared" si="8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9"/>
        <v/>
      </c>
      <c r="R92" s="1" t="str">
        <f t="shared" si="5"/>
        <v/>
      </c>
      <c r="S92" s="1" t="str">
        <f t="shared" si="6"/>
        <v xml:space="preserve">    </v>
      </c>
      <c r="T92" s="1" t="str">
        <f t="shared" si="7"/>
        <v xml:space="preserve">    </v>
      </c>
    </row>
    <row r="93" spans="1:20" ht="15" customHeight="1">
      <c r="A93" s="25" t="str">
        <f t="shared" si="8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9"/>
        <v/>
      </c>
      <c r="R93" s="1" t="str">
        <f t="shared" si="5"/>
        <v/>
      </c>
      <c r="S93" s="1" t="str">
        <f t="shared" si="6"/>
        <v xml:space="preserve">    </v>
      </c>
      <c r="T93" s="1" t="str">
        <f t="shared" si="7"/>
        <v xml:space="preserve">    </v>
      </c>
    </row>
    <row r="94" spans="1:20" ht="15" customHeight="1">
      <c r="A94" s="25" t="str">
        <f t="shared" si="8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9"/>
        <v/>
      </c>
      <c r="R94" s="1" t="str">
        <f t="shared" si="5"/>
        <v/>
      </c>
      <c r="S94" s="1" t="str">
        <f t="shared" si="6"/>
        <v xml:space="preserve">    </v>
      </c>
      <c r="T94" s="1" t="str">
        <f t="shared" si="7"/>
        <v xml:space="preserve">    </v>
      </c>
    </row>
    <row r="95" spans="1:20" ht="15" customHeight="1">
      <c r="A95" s="25" t="str">
        <f t="shared" si="8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9"/>
        <v/>
      </c>
      <c r="R95" s="1" t="str">
        <f t="shared" si="5"/>
        <v/>
      </c>
      <c r="S95" s="1" t="str">
        <f t="shared" si="6"/>
        <v xml:space="preserve">    </v>
      </c>
      <c r="T95" s="1" t="str">
        <f t="shared" si="7"/>
        <v xml:space="preserve">    </v>
      </c>
    </row>
    <row r="96" spans="1:20" ht="15" customHeight="1">
      <c r="A96" s="25" t="str">
        <f t="shared" si="8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5"/>
        <v/>
      </c>
      <c r="S96" s="1" t="str">
        <f t="shared" si="6"/>
        <v xml:space="preserve">    </v>
      </c>
      <c r="T96" s="1" t="str">
        <f t="shared" si="7"/>
        <v xml:space="preserve">    </v>
      </c>
    </row>
    <row r="97" spans="1:20" ht="15" customHeight="1">
      <c r="A97" s="25" t="str">
        <f t="shared" si="8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5"/>
        <v/>
      </c>
      <c r="S97" s="1" t="str">
        <f t="shared" si="6"/>
        <v xml:space="preserve">    </v>
      </c>
      <c r="T97" s="1" t="str">
        <f t="shared" si="7"/>
        <v xml:space="preserve">    </v>
      </c>
    </row>
    <row r="98" spans="1:20" ht="15" customHeight="1">
      <c r="A98" s="25" t="str">
        <f t="shared" si="8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5"/>
        <v/>
      </c>
      <c r="S98" s="1" t="str">
        <f t="shared" si="6"/>
        <v xml:space="preserve">    </v>
      </c>
      <c r="T98" s="1" t="str">
        <f t="shared" si="7"/>
        <v xml:space="preserve">    </v>
      </c>
    </row>
    <row r="99" spans="1:20" ht="15" customHeight="1">
      <c r="A99" s="25" t="str">
        <f t="shared" si="8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5"/>
        <v/>
      </c>
      <c r="S99" s="1" t="str">
        <f t="shared" si="6"/>
        <v xml:space="preserve">    </v>
      </c>
      <c r="T99" s="1" t="str">
        <f t="shared" si="7"/>
        <v xml:space="preserve">    </v>
      </c>
    </row>
    <row r="100" spans="1:20" ht="15" customHeight="1">
      <c r="A100" s="25" t="str">
        <f t="shared" si="8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5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0" ht="15" customHeight="1">
      <c r="A101" s="25" t="str">
        <f t="shared" si="8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5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0" ht="15" customHeight="1">
      <c r="A102" s="25" t="str">
        <f t="shared" si="8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5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0" ht="15" customHeight="1">
      <c r="A103" s="25" t="str">
        <f t="shared" si="8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5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0" ht="15" customHeight="1">
      <c r="A104" s="25" t="str">
        <f t="shared" si="8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5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0" ht="15" customHeight="1">
      <c r="A105" s="25" t="str">
        <f t="shared" si="8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5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0" ht="15" customHeight="1">
      <c r="A106" s="25" t="str">
        <f t="shared" si="8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5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0" ht="15" customHeight="1">
      <c r="A107" s="25" t="str">
        <f t="shared" si="8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5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0" ht="15" customHeight="1">
      <c r="A108" s="25" t="str">
        <f t="shared" si="8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5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0" ht="15" customHeight="1">
      <c r="A109" s="25" t="str">
        <f t="shared" si="8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5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0" ht="15" customHeight="1">
      <c r="A110" s="25" t="str">
        <f t="shared" si="8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5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0" ht="15" customHeight="1">
      <c r="A111" s="25" t="str">
        <f t="shared" si="8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5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0" ht="15" customHeight="1">
      <c r="A112" s="25" t="str">
        <f t="shared" si="8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5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8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5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8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5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8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5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8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5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8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5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8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5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8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5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8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5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8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si="5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8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9"/>
        <v/>
      </c>
      <c r="R122" s="1" t="str">
        <f t="shared" si="5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8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5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8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5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8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5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8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9"/>
        <v/>
      </c>
      <c r="R126" s="1" t="str">
        <f t="shared" si="5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8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5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8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5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8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5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8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5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8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5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8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5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8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5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8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5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ref="A135:A360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si="5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5"/>
        <v/>
      </c>
      <c r="S136" s="1" t="str">
        <f t="shared" si="6"/>
        <v xml:space="preserve">    </v>
      </c>
      <c r="T136" s="1" t="str">
        <f t="shared" si="7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5"/>
        <v/>
      </c>
      <c r="S137" s="1" t="str">
        <f t="shared" si="6"/>
        <v xml:space="preserve">    </v>
      </c>
      <c r="T137" s="1" t="str">
        <f t="shared" si="7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5"/>
        <v/>
      </c>
      <c r="S138" s="1" t="str">
        <f t="shared" si="6"/>
        <v xml:space="preserve">    </v>
      </c>
      <c r="T138" s="1" t="str">
        <f t="shared" si="7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5"/>
        <v/>
      </c>
      <c r="S139" s="1" t="str">
        <f t="shared" si="6"/>
        <v xml:space="preserve">    </v>
      </c>
      <c r="T139" s="1" t="str">
        <f t="shared" si="7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5"/>
        <v/>
      </c>
      <c r="S140" s="1" t="str">
        <f t="shared" si="6"/>
        <v xml:space="preserve">    </v>
      </c>
      <c r="T140" s="1" t="str">
        <f t="shared" si="7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5"/>
        <v/>
      </c>
      <c r="S141" s="1" t="str">
        <f t="shared" si="6"/>
        <v xml:space="preserve">    </v>
      </c>
      <c r="T141" s="1" t="str">
        <f t="shared" si="7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5"/>
        <v/>
      </c>
      <c r="S142" s="1" t="str">
        <f t="shared" si="6"/>
        <v xml:space="preserve">    </v>
      </c>
      <c r="T142" s="1" t="str">
        <f t="shared" si="7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5"/>
        <v/>
      </c>
      <c r="S143" s="1" t="str">
        <f t="shared" si="6"/>
        <v xml:space="preserve">    </v>
      </c>
      <c r="T143" s="1" t="str">
        <f t="shared" si="7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5"/>
        <v/>
      </c>
      <c r="S144" s="1" t="str">
        <f t="shared" si="6"/>
        <v xml:space="preserve">    </v>
      </c>
      <c r="T144" s="1" t="str">
        <f t="shared" si="7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5"/>
        <v/>
      </c>
      <c r="S145" s="1" t="str">
        <f t="shared" si="6"/>
        <v xml:space="preserve">    </v>
      </c>
      <c r="T145" s="1" t="str">
        <f t="shared" si="7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5"/>
        <v/>
      </c>
      <c r="S146" s="1" t="str">
        <f t="shared" si="6"/>
        <v xml:space="preserve">    </v>
      </c>
      <c r="T146" s="1" t="str">
        <f t="shared" si="7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5"/>
        <v/>
      </c>
      <c r="S147" s="1" t="str">
        <f t="shared" si="6"/>
        <v xml:space="preserve">    </v>
      </c>
      <c r="T147" s="1" t="str">
        <f t="shared" si="7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5"/>
        <v/>
      </c>
      <c r="S148" s="1" t="str">
        <f t="shared" si="6"/>
        <v xml:space="preserve">    </v>
      </c>
      <c r="T148" s="1" t="str">
        <f t="shared" si="7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5"/>
        <v/>
      </c>
      <c r="S149" s="1" t="str">
        <f t="shared" si="6"/>
        <v xml:space="preserve">    </v>
      </c>
      <c r="T149" s="1" t="str">
        <f t="shared" si="7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5"/>
        <v/>
      </c>
      <c r="S150" s="1" t="str">
        <f t="shared" si="6"/>
        <v xml:space="preserve">    </v>
      </c>
      <c r="T150" s="1" t="str">
        <f t="shared" si="7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5"/>
        <v/>
      </c>
      <c r="S151" s="1" t="str">
        <f t="shared" si="6"/>
        <v xml:space="preserve">    </v>
      </c>
      <c r="T151" s="1" t="str">
        <f t="shared" si="7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5"/>
        <v/>
      </c>
      <c r="S152" s="1" t="str">
        <f t="shared" si="6"/>
        <v xml:space="preserve">    </v>
      </c>
      <c r="T152" s="1" t="str">
        <f t="shared" si="7"/>
        <v xml:space="preserve">    </v>
      </c>
    </row>
    <row r="153" spans="1:20" ht="15" customHeight="1">
      <c r="A153" s="25" t="str">
        <f t="shared" si="10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1"/>
        <v/>
      </c>
      <c r="R153" s="1" t="str">
        <f t="shared" si="5"/>
        <v/>
      </c>
      <c r="S153" s="1" t="str">
        <f t="shared" si="6"/>
        <v xml:space="preserve">    </v>
      </c>
      <c r="T153" s="1" t="str">
        <f t="shared" si="7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5"/>
        <v/>
      </c>
      <c r="S154" s="1" t="str">
        <f t="shared" si="6"/>
        <v xml:space="preserve">    </v>
      </c>
      <c r="T154" s="1" t="str">
        <f t="shared" si="7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5"/>
        <v/>
      </c>
      <c r="S155" s="1" t="str">
        <f t="shared" si="6"/>
        <v xml:space="preserve">    </v>
      </c>
      <c r="T155" s="1" t="str">
        <f t="shared" si="7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5"/>
        <v/>
      </c>
      <c r="S156" s="1" t="str">
        <f t="shared" si="6"/>
        <v xml:space="preserve">    </v>
      </c>
      <c r="T156" s="1" t="str">
        <f t="shared" si="7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5"/>
        <v/>
      </c>
      <c r="S157" s="1" t="str">
        <f t="shared" si="6"/>
        <v xml:space="preserve">    </v>
      </c>
      <c r="T157" s="1" t="str">
        <f t="shared" si="7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5"/>
        <v/>
      </c>
      <c r="S158" s="1" t="str">
        <f t="shared" si="6"/>
        <v xml:space="preserve">    </v>
      </c>
      <c r="T158" s="1" t="str">
        <f t="shared" si="7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5"/>
        <v/>
      </c>
      <c r="S159" s="1" t="str">
        <f t="shared" si="6"/>
        <v xml:space="preserve">    </v>
      </c>
      <c r="T159" s="1" t="str">
        <f t="shared" si="7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5"/>
        <v/>
      </c>
      <c r="S160" s="1" t="str">
        <f t="shared" si="6"/>
        <v xml:space="preserve">    </v>
      </c>
      <c r="T160" s="1" t="str">
        <f t="shared" si="7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5"/>
        <v/>
      </c>
      <c r="S161" s="1" t="str">
        <f t="shared" si="6"/>
        <v xml:space="preserve">    </v>
      </c>
      <c r="T161" s="1" t="str">
        <f t="shared" si="7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5"/>
        <v/>
      </c>
      <c r="S162" s="1" t="str">
        <f t="shared" si="6"/>
        <v xml:space="preserve">    </v>
      </c>
      <c r="T162" s="1" t="str">
        <f t="shared" si="7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5"/>
        <v/>
      </c>
      <c r="S163" s="1" t="str">
        <f t="shared" si="6"/>
        <v xml:space="preserve">    </v>
      </c>
      <c r="T163" s="1" t="str">
        <f t="shared" si="7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5"/>
        <v/>
      </c>
      <c r="S164" s="1" t="str">
        <f t="shared" si="6"/>
        <v xml:space="preserve">    </v>
      </c>
      <c r="T164" s="1" t="str">
        <f t="shared" si="7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5"/>
        <v/>
      </c>
      <c r="S165" s="1" t="str">
        <f t="shared" si="6"/>
        <v xml:space="preserve">    </v>
      </c>
      <c r="T165" s="1" t="str">
        <f t="shared" si="7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5"/>
        <v/>
      </c>
      <c r="S166" s="1" t="str">
        <f t="shared" si="6"/>
        <v xml:space="preserve">    </v>
      </c>
      <c r="T166" s="1" t="str">
        <f t="shared" si="7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5"/>
        <v/>
      </c>
      <c r="S167" s="1" t="str">
        <f t="shared" si="6"/>
        <v xml:space="preserve">    </v>
      </c>
      <c r="T167" s="1" t="str">
        <f t="shared" si="7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5"/>
        <v/>
      </c>
      <c r="S168" s="1" t="str">
        <f t="shared" si="6"/>
        <v xml:space="preserve">    </v>
      </c>
      <c r="T168" s="1" t="str">
        <f t="shared" si="7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5"/>
        <v/>
      </c>
      <c r="S169" s="1" t="str">
        <f t="shared" si="6"/>
        <v xml:space="preserve">    </v>
      </c>
      <c r="T169" s="1" t="str">
        <f t="shared" si="7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5"/>
        <v/>
      </c>
      <c r="S170" s="1" t="str">
        <f t="shared" si="6"/>
        <v xml:space="preserve">    </v>
      </c>
      <c r="T170" s="1" t="str">
        <f t="shared" si="7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5"/>
        <v/>
      </c>
      <c r="S171" s="1" t="str">
        <f t="shared" si="6"/>
        <v xml:space="preserve">    </v>
      </c>
      <c r="T171" s="1" t="str">
        <f t="shared" si="7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5"/>
        <v/>
      </c>
      <c r="S172" s="1" t="str">
        <f t="shared" si="6"/>
        <v xml:space="preserve">    </v>
      </c>
      <c r="T172" s="1" t="str">
        <f t="shared" si="7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5"/>
        <v/>
      </c>
      <c r="S173" s="1" t="str">
        <f t="shared" si="6"/>
        <v xml:space="preserve">    </v>
      </c>
      <c r="T173" s="1" t="str">
        <f t="shared" si="7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5"/>
        <v/>
      </c>
      <c r="S174" s="1" t="str">
        <f t="shared" si="6"/>
        <v xml:space="preserve">    </v>
      </c>
      <c r="T174" s="1" t="str">
        <f t="shared" si="7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5"/>
        <v/>
      </c>
      <c r="S175" s="1" t="str">
        <f t="shared" si="6"/>
        <v xml:space="preserve">    </v>
      </c>
      <c r="T175" s="1" t="str">
        <f t="shared" si="7"/>
        <v xml:space="preserve">    </v>
      </c>
    </row>
    <row r="176" spans="1:20" ht="15" customHeight="1">
      <c r="A176" s="25" t="str">
        <f t="shared" si="10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1"/>
        <v/>
      </c>
      <c r="R176" s="1" t="str">
        <f t="shared" si="5"/>
        <v/>
      </c>
      <c r="S176" s="1" t="str">
        <f t="shared" si="6"/>
        <v xml:space="preserve">    </v>
      </c>
      <c r="T176" s="1" t="str">
        <f t="shared" si="7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5"/>
        <v/>
      </c>
      <c r="S177" s="1" t="str">
        <f t="shared" si="6"/>
        <v xml:space="preserve">    </v>
      </c>
      <c r="T177" s="1" t="str">
        <f t="shared" si="7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5"/>
        <v/>
      </c>
      <c r="S178" s="1" t="str">
        <f t="shared" si="6"/>
        <v xml:space="preserve">    </v>
      </c>
      <c r="T178" s="1" t="str">
        <f t="shared" si="7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5"/>
        <v/>
      </c>
      <c r="S179" s="1" t="str">
        <f t="shared" si="6"/>
        <v xml:space="preserve">    </v>
      </c>
      <c r="T179" s="1" t="str">
        <f t="shared" si="7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5"/>
        <v/>
      </c>
      <c r="S180" s="1" t="str">
        <f t="shared" si="6"/>
        <v xml:space="preserve">    </v>
      </c>
      <c r="T180" s="1" t="str">
        <f t="shared" si="7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5"/>
        <v/>
      </c>
      <c r="S181" s="1" t="str">
        <f t="shared" si="6"/>
        <v xml:space="preserve">    </v>
      </c>
      <c r="T181" s="1" t="str">
        <f t="shared" si="7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5"/>
        <v/>
      </c>
      <c r="S182" s="1" t="str">
        <f t="shared" si="6"/>
        <v xml:space="preserve">    </v>
      </c>
      <c r="T182" s="1" t="str">
        <f t="shared" si="7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5"/>
        <v/>
      </c>
      <c r="S183" s="1" t="str">
        <f t="shared" si="6"/>
        <v xml:space="preserve">    </v>
      </c>
      <c r="T183" s="1" t="str">
        <f t="shared" si="7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5"/>
        <v/>
      </c>
      <c r="S184" s="1" t="str">
        <f t="shared" si="6"/>
        <v xml:space="preserve">    </v>
      </c>
      <c r="T184" s="1" t="str">
        <f t="shared" si="7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5"/>
        <v/>
      </c>
      <c r="S185" s="1" t="str">
        <f t="shared" si="6"/>
        <v xml:space="preserve">    </v>
      </c>
      <c r="T185" s="1" t="str">
        <f t="shared" si="7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5"/>
        <v/>
      </c>
      <c r="S186" s="1" t="str">
        <f t="shared" si="6"/>
        <v xml:space="preserve">    </v>
      </c>
      <c r="T186" s="1" t="str">
        <f t="shared" si="7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5"/>
        <v/>
      </c>
      <c r="S187" s="1" t="str">
        <f t="shared" si="6"/>
        <v xml:space="preserve">    </v>
      </c>
      <c r="T187" s="1" t="str">
        <f t="shared" si="7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5"/>
        <v/>
      </c>
      <c r="S188" s="1" t="str">
        <f t="shared" si="6"/>
        <v xml:space="preserve">    </v>
      </c>
      <c r="T188" s="1" t="str">
        <f t="shared" si="7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5"/>
        <v/>
      </c>
      <c r="S189" s="1" t="str">
        <f t="shared" si="6"/>
        <v xml:space="preserve">    </v>
      </c>
      <c r="T189" s="1" t="str">
        <f t="shared" si="7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5"/>
        <v/>
      </c>
      <c r="S190" s="1" t="str">
        <f t="shared" si="6"/>
        <v xml:space="preserve">    </v>
      </c>
      <c r="T190" s="1" t="str">
        <f t="shared" si="7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5"/>
        <v/>
      </c>
      <c r="S191" s="1" t="str">
        <f t="shared" si="6"/>
        <v xml:space="preserve">    </v>
      </c>
      <c r="T191" s="1" t="str">
        <f t="shared" si="7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5"/>
        <v/>
      </c>
      <c r="S192" s="1" t="str">
        <f t="shared" si="6"/>
        <v xml:space="preserve">    </v>
      </c>
      <c r="T192" s="1" t="str">
        <f t="shared" si="7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5"/>
        <v/>
      </c>
      <c r="S193" s="1" t="str">
        <f t="shared" si="6"/>
        <v xml:space="preserve">    </v>
      </c>
      <c r="T193" s="1" t="str">
        <f t="shared" si="7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5"/>
        <v/>
      </c>
      <c r="S194" s="1" t="str">
        <f t="shared" si="6"/>
        <v xml:space="preserve">    </v>
      </c>
      <c r="T194" s="1" t="str">
        <f t="shared" si="7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5"/>
        <v/>
      </c>
      <c r="S195" s="1" t="str">
        <f t="shared" si="6"/>
        <v xml:space="preserve">    </v>
      </c>
      <c r="T195" s="1" t="str">
        <f t="shared" si="7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5"/>
        <v/>
      </c>
      <c r="S196" s="1" t="str">
        <f t="shared" si="6"/>
        <v xml:space="preserve">    </v>
      </c>
      <c r="T196" s="1" t="str">
        <f t="shared" si="7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5"/>
        <v/>
      </c>
      <c r="S197" s="1" t="str">
        <f t="shared" si="6"/>
        <v xml:space="preserve">    </v>
      </c>
      <c r="T197" s="1" t="str">
        <f t="shared" si="7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5"/>
        <v/>
      </c>
      <c r="S198" s="1" t="str">
        <f t="shared" si="6"/>
        <v xml:space="preserve">    </v>
      </c>
      <c r="T198" s="1" t="str">
        <f t="shared" si="7"/>
        <v xml:space="preserve">    </v>
      </c>
    </row>
    <row r="199" spans="1:20" ht="15" customHeight="1">
      <c r="A199" s="25" t="str">
        <f t="shared" si="10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2">IF(P199="","",VLOOKUP(P199,$Z$7:$AA$68,2,FALSE))</f>
        <v/>
      </c>
      <c r="R199" s="1" t="str">
        <f t="shared" si="5"/>
        <v/>
      </c>
      <c r="S199" s="1" t="str">
        <f t="shared" si="6"/>
        <v xml:space="preserve">    </v>
      </c>
      <c r="T199" s="1" t="str">
        <f t="shared" si="7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5"/>
        <v/>
      </c>
      <c r="S200" s="1" t="str">
        <f t="shared" si="6"/>
        <v xml:space="preserve">    </v>
      </c>
      <c r="T200" s="1" t="str">
        <f t="shared" si="7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5"/>
        <v/>
      </c>
      <c r="S201" s="1" t="str">
        <f t="shared" si="6"/>
        <v xml:space="preserve">    </v>
      </c>
      <c r="T201" s="1" t="str">
        <f t="shared" si="7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5"/>
        <v/>
      </c>
      <c r="S202" s="1" t="str">
        <f t="shared" si="6"/>
        <v xml:space="preserve">    </v>
      </c>
      <c r="T202" s="1" t="str">
        <f t="shared" si="7"/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5"/>
        <v/>
      </c>
      <c r="S203" s="1" t="str">
        <f t="shared" si="6"/>
        <v xml:space="preserve">    </v>
      </c>
      <c r="T203" s="1" t="str">
        <f t="shared" si="7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5"/>
        <v/>
      </c>
      <c r="S204" s="1" t="str">
        <f t="shared" si="6"/>
        <v xml:space="preserve">    </v>
      </c>
      <c r="T204" s="1" t="str">
        <f t="shared" si="7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5"/>
        <v/>
      </c>
      <c r="S205" s="1" t="str">
        <f t="shared" si="6"/>
        <v xml:space="preserve">    </v>
      </c>
      <c r="T205" s="1" t="str">
        <f t="shared" si="7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5"/>
        <v/>
      </c>
      <c r="S206" s="1" t="str">
        <f t="shared" si="6"/>
        <v xml:space="preserve">    </v>
      </c>
      <c r="T206" s="1" t="str">
        <f t="shared" si="7"/>
        <v xml:space="preserve">    </v>
      </c>
    </row>
    <row r="207" spans="1:20" ht="15" customHeight="1">
      <c r="A207" s="25" t="str">
        <f t="shared" si="10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5"/>
        <v/>
      </c>
      <c r="S207" s="1" t="str">
        <f t="shared" si="6"/>
        <v xml:space="preserve">    </v>
      </c>
      <c r="T207" s="1" t="str">
        <f t="shared" si="7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5"/>
        <v/>
      </c>
      <c r="S208" s="1" t="str">
        <f t="shared" si="6"/>
        <v xml:space="preserve">    </v>
      </c>
      <c r="T208" s="1" t="str">
        <f t="shared" si="7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5"/>
        <v/>
      </c>
      <c r="S209" s="1" t="str">
        <f t="shared" si="6"/>
        <v xml:space="preserve">    </v>
      </c>
      <c r="T209" s="1" t="str">
        <f t="shared" si="7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5"/>
        <v/>
      </c>
      <c r="S210" s="1" t="str">
        <f t="shared" si="6"/>
        <v xml:space="preserve">    </v>
      </c>
      <c r="T210" s="1" t="str">
        <f t="shared" si="7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5"/>
        <v/>
      </c>
      <c r="S211" s="1" t="str">
        <f t="shared" si="6"/>
        <v xml:space="preserve">    </v>
      </c>
      <c r="T211" s="1" t="str">
        <f t="shared" si="7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5"/>
        <v/>
      </c>
      <c r="S212" s="1" t="str">
        <f t="shared" si="6"/>
        <v xml:space="preserve">    </v>
      </c>
      <c r="T212" s="1" t="str">
        <f t="shared" si="7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5"/>
        <v/>
      </c>
      <c r="S213" s="1" t="str">
        <f t="shared" si="6"/>
        <v xml:space="preserve">    </v>
      </c>
      <c r="T213" s="1" t="str">
        <f t="shared" si="7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5"/>
        <v/>
      </c>
      <c r="S214" s="1" t="str">
        <f t="shared" si="6"/>
        <v xml:space="preserve">    </v>
      </c>
      <c r="T214" s="1" t="str">
        <f t="shared" si="7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5"/>
        <v/>
      </c>
      <c r="S215" s="1" t="str">
        <f t="shared" si="6"/>
        <v xml:space="preserve">    </v>
      </c>
      <c r="T215" s="1" t="str">
        <f t="shared" si="7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5"/>
        <v/>
      </c>
      <c r="S216" s="1" t="str">
        <f t="shared" si="6"/>
        <v xml:space="preserve">    </v>
      </c>
      <c r="T216" s="1" t="str">
        <f t="shared" si="7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5"/>
        <v/>
      </c>
      <c r="S217" s="1" t="str">
        <f t="shared" si="6"/>
        <v xml:space="preserve">    </v>
      </c>
      <c r="T217" s="1" t="str">
        <f t="shared" si="7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2"/>
        <v/>
      </c>
      <c r="R218" s="1" t="str">
        <f t="shared" si="5"/>
        <v/>
      </c>
      <c r="S218" s="1" t="str">
        <f t="shared" si="6"/>
        <v xml:space="preserve">    </v>
      </c>
      <c r="T218" s="1" t="str">
        <f t="shared" si="7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2"/>
        <v/>
      </c>
      <c r="R219" s="1" t="str">
        <f t="shared" si="5"/>
        <v/>
      </c>
      <c r="S219" s="1" t="str">
        <f t="shared" si="6"/>
        <v xml:space="preserve">    </v>
      </c>
      <c r="T219" s="1" t="str">
        <f t="shared" si="7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2"/>
        <v/>
      </c>
      <c r="R220" s="1" t="str">
        <f t="shared" si="5"/>
        <v/>
      </c>
      <c r="S220" s="1" t="str">
        <f t="shared" si="6"/>
        <v xml:space="preserve">    </v>
      </c>
      <c r="T220" s="1" t="str">
        <f t="shared" si="7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2"/>
        <v/>
      </c>
      <c r="R221" s="1" t="str">
        <f t="shared" si="5"/>
        <v/>
      </c>
      <c r="S221" s="1" t="str">
        <f t="shared" si="6"/>
        <v xml:space="preserve">    </v>
      </c>
      <c r="T221" s="1" t="str">
        <f t="shared" si="7"/>
        <v xml:space="preserve">    </v>
      </c>
    </row>
    <row r="222" spans="1:20" ht="15" customHeight="1">
      <c r="A222" s="25" t="str">
        <f t="shared" si="10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2"/>
        <v/>
      </c>
      <c r="R222" s="1" t="str">
        <f t="shared" si="5"/>
        <v/>
      </c>
      <c r="S222" s="1" t="str">
        <f t="shared" si="6"/>
        <v xml:space="preserve">    </v>
      </c>
      <c r="T222" s="1" t="str">
        <f t="shared" si="7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2"/>
        <v/>
      </c>
      <c r="R223" s="1" t="str">
        <f t="shared" si="5"/>
        <v/>
      </c>
      <c r="S223" s="1" t="str">
        <f t="shared" si="6"/>
        <v xml:space="preserve">    </v>
      </c>
      <c r="T223" s="1" t="str">
        <f t="shared" si="7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2"/>
        <v/>
      </c>
      <c r="R224" s="1" t="str">
        <f t="shared" si="5"/>
        <v/>
      </c>
      <c r="S224" s="1" t="str">
        <f t="shared" si="6"/>
        <v xml:space="preserve">    </v>
      </c>
      <c r="T224" s="1" t="str">
        <f t="shared" si="7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2"/>
        <v/>
      </c>
      <c r="R225" s="1" t="str">
        <f t="shared" si="5"/>
        <v/>
      </c>
      <c r="S225" s="1" t="str">
        <f t="shared" si="6"/>
        <v xml:space="preserve">    </v>
      </c>
      <c r="T225" s="1" t="str">
        <f t="shared" si="7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2"/>
        <v/>
      </c>
      <c r="R226" s="1" t="str">
        <f t="shared" si="5"/>
        <v/>
      </c>
      <c r="S226" s="1" t="str">
        <f t="shared" si="6"/>
        <v xml:space="preserve">    </v>
      </c>
      <c r="T226" s="1" t="str">
        <f t="shared" si="7"/>
        <v xml:space="preserve">    </v>
      </c>
    </row>
    <row r="227" spans="1:20" ht="15" customHeight="1">
      <c r="A227" s="25" t="str">
        <f t="shared" si="10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2"/>
        <v/>
      </c>
      <c r="R227" s="1" t="str">
        <f t="shared" si="5"/>
        <v/>
      </c>
      <c r="S227" s="1" t="str">
        <f t="shared" si="6"/>
        <v xml:space="preserve">    </v>
      </c>
      <c r="T227" s="1" t="str">
        <f t="shared" si="7"/>
        <v xml:space="preserve">    </v>
      </c>
    </row>
    <row r="228" spans="1:20" ht="15" customHeight="1">
      <c r="A228" s="25" t="str">
        <f t="shared" si="10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2"/>
        <v/>
      </c>
      <c r="R228" s="1" t="str">
        <f t="shared" si="5"/>
        <v/>
      </c>
      <c r="S228" s="1" t="str">
        <f t="shared" si="6"/>
        <v xml:space="preserve">    </v>
      </c>
      <c r="T228" s="1" t="str">
        <f t="shared" si="7"/>
        <v xml:space="preserve">    </v>
      </c>
    </row>
    <row r="229" spans="1:20" ht="15" customHeight="1">
      <c r="A229" s="25" t="str">
        <f t="shared" si="10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2"/>
        <v/>
      </c>
      <c r="R229" s="1" t="str">
        <f t="shared" si="5"/>
        <v/>
      </c>
      <c r="S229" s="1" t="str">
        <f t="shared" si="6"/>
        <v xml:space="preserve">    </v>
      </c>
      <c r="T229" s="1" t="str">
        <f t="shared" si="7"/>
        <v xml:space="preserve">    </v>
      </c>
    </row>
    <row r="230" spans="1:20" ht="15" customHeight="1">
      <c r="A230" s="25" t="str">
        <f t="shared" si="10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2"/>
        <v/>
      </c>
      <c r="R230" s="1" t="str">
        <f t="shared" si="5"/>
        <v/>
      </c>
      <c r="S230" s="1" t="str">
        <f t="shared" si="6"/>
        <v xml:space="preserve">    </v>
      </c>
      <c r="T230" s="1" t="str">
        <f t="shared" si="7"/>
        <v xml:space="preserve">    </v>
      </c>
    </row>
    <row r="231" spans="1:20" ht="15" customHeight="1">
      <c r="A231" s="25" t="str">
        <f t="shared" si="10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2"/>
        <v/>
      </c>
      <c r="R231" s="1" t="str">
        <f t="shared" si="5"/>
        <v/>
      </c>
      <c r="S231" s="1" t="str">
        <f t="shared" si="6"/>
        <v xml:space="preserve">    </v>
      </c>
      <c r="T231" s="1" t="str">
        <f t="shared" si="7"/>
        <v xml:space="preserve">    </v>
      </c>
    </row>
    <row r="232" spans="1:20" ht="15" customHeight="1">
      <c r="A232" s="25" t="str">
        <f t="shared" si="10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2"/>
        <v/>
      </c>
      <c r="R232" s="1" t="str">
        <f t="shared" si="5"/>
        <v/>
      </c>
      <c r="S232" s="1" t="str">
        <f t="shared" si="6"/>
        <v xml:space="preserve">    </v>
      </c>
      <c r="T232" s="1" t="str">
        <f t="shared" si="7"/>
        <v xml:space="preserve">    </v>
      </c>
    </row>
    <row r="233" spans="1:20" ht="15" customHeight="1">
      <c r="A233" s="25" t="str">
        <f t="shared" si="10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2"/>
        <v/>
      </c>
      <c r="R233" s="1" t="str">
        <f t="shared" si="5"/>
        <v/>
      </c>
      <c r="S233" s="1" t="str">
        <f t="shared" si="6"/>
        <v xml:space="preserve">    </v>
      </c>
      <c r="T233" s="1" t="str">
        <f t="shared" si="7"/>
        <v xml:space="preserve">    </v>
      </c>
    </row>
    <row r="234" spans="1:20" ht="15" customHeight="1">
      <c r="A234" s="25" t="str">
        <f t="shared" si="10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2"/>
        <v/>
      </c>
      <c r="R234" s="1" t="str">
        <f t="shared" si="5"/>
        <v/>
      </c>
      <c r="S234" s="1" t="str">
        <f t="shared" si="6"/>
        <v xml:space="preserve">    </v>
      </c>
      <c r="T234" s="1" t="str">
        <f t="shared" si="7"/>
        <v xml:space="preserve">    </v>
      </c>
    </row>
    <row r="235" spans="1:20" ht="15" customHeight="1">
      <c r="A235" s="25" t="str">
        <f t="shared" si="10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2"/>
        <v/>
      </c>
      <c r="R235" s="1" t="str">
        <f t="shared" si="5"/>
        <v/>
      </c>
      <c r="S235" s="1" t="str">
        <f t="shared" si="6"/>
        <v xml:space="preserve">    </v>
      </c>
      <c r="T235" s="1" t="str">
        <f t="shared" si="7"/>
        <v xml:space="preserve">    </v>
      </c>
    </row>
    <row r="236" spans="1:20" ht="15" customHeight="1">
      <c r="A236" s="25" t="str">
        <f t="shared" si="10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2"/>
        <v/>
      </c>
      <c r="R236" s="1" t="str">
        <f t="shared" si="5"/>
        <v/>
      </c>
      <c r="S236" s="1" t="str">
        <f t="shared" si="6"/>
        <v xml:space="preserve">    </v>
      </c>
      <c r="T236" s="1" t="str">
        <f t="shared" si="7"/>
        <v xml:space="preserve">    </v>
      </c>
    </row>
    <row r="237" spans="1:20" ht="15" customHeight="1">
      <c r="A237" s="25" t="str">
        <f t="shared" si="10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2"/>
        <v/>
      </c>
      <c r="R237" s="1" t="str">
        <f t="shared" si="5"/>
        <v/>
      </c>
      <c r="S237" s="1" t="str">
        <f t="shared" si="6"/>
        <v xml:space="preserve">    </v>
      </c>
      <c r="T237" s="1" t="str">
        <f t="shared" si="7"/>
        <v xml:space="preserve">    </v>
      </c>
    </row>
    <row r="238" spans="1:20" ht="15" customHeight="1">
      <c r="A238" s="25" t="str">
        <f t="shared" si="10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2"/>
        <v/>
      </c>
      <c r="R238" s="1" t="str">
        <f t="shared" si="5"/>
        <v/>
      </c>
      <c r="S238" s="1" t="str">
        <f t="shared" si="6"/>
        <v xml:space="preserve">    </v>
      </c>
      <c r="T238" s="1" t="str">
        <f t="shared" si="7"/>
        <v xml:space="preserve">    </v>
      </c>
    </row>
    <row r="239" spans="1:20" ht="15" customHeight="1">
      <c r="A239" s="25" t="str">
        <f t="shared" si="10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2"/>
        <v/>
      </c>
      <c r="R239" s="1" t="str">
        <f t="shared" si="5"/>
        <v/>
      </c>
      <c r="S239" s="1" t="str">
        <f t="shared" si="6"/>
        <v xml:space="preserve">    </v>
      </c>
      <c r="T239" s="1" t="str">
        <f t="shared" si="7"/>
        <v xml:space="preserve">    </v>
      </c>
    </row>
    <row r="240" spans="1:20" ht="15" customHeight="1">
      <c r="A240" s="25" t="str">
        <f t="shared" si="10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2"/>
        <v/>
      </c>
      <c r="R240" s="1" t="str">
        <f t="shared" si="5"/>
        <v/>
      </c>
      <c r="S240" s="1" t="str">
        <f t="shared" si="6"/>
        <v xml:space="preserve">    </v>
      </c>
      <c r="T240" s="1" t="str">
        <f t="shared" si="7"/>
        <v xml:space="preserve">    </v>
      </c>
    </row>
    <row r="241" spans="1:20" ht="15" customHeight="1">
      <c r="A241" s="25" t="str">
        <f t="shared" si="10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2"/>
        <v/>
      </c>
      <c r="R241" s="1" t="str">
        <f t="shared" si="5"/>
        <v/>
      </c>
      <c r="S241" s="1" t="str">
        <f t="shared" si="6"/>
        <v xml:space="preserve">    </v>
      </c>
      <c r="T241" s="1" t="str">
        <f t="shared" si="7"/>
        <v xml:space="preserve">    </v>
      </c>
    </row>
    <row r="242" spans="1:20" ht="15" customHeight="1">
      <c r="A242" s="25" t="str">
        <f t="shared" si="10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2"/>
        <v/>
      </c>
      <c r="R242" s="1" t="str">
        <f t="shared" si="5"/>
        <v/>
      </c>
      <c r="S242" s="1" t="str">
        <f t="shared" si="6"/>
        <v xml:space="preserve">    </v>
      </c>
      <c r="T242" s="1" t="str">
        <f t="shared" si="7"/>
        <v xml:space="preserve">    </v>
      </c>
    </row>
    <row r="243" spans="1:20" ht="15" customHeight="1">
      <c r="A243" s="25" t="str">
        <f t="shared" si="10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2"/>
        <v/>
      </c>
      <c r="R243" s="1" t="str">
        <f t="shared" si="5"/>
        <v/>
      </c>
      <c r="S243" s="1" t="str">
        <f t="shared" si="6"/>
        <v xml:space="preserve">    </v>
      </c>
      <c r="T243" s="1" t="str">
        <f t="shared" si="7"/>
        <v xml:space="preserve">    </v>
      </c>
    </row>
    <row r="244" spans="1:20" ht="15" customHeight="1">
      <c r="A244" s="25" t="str">
        <f t="shared" si="10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2"/>
        <v/>
      </c>
      <c r="R244" s="1" t="str">
        <f t="shared" si="5"/>
        <v/>
      </c>
      <c r="S244" s="1" t="str">
        <f t="shared" si="6"/>
        <v xml:space="preserve">    </v>
      </c>
      <c r="T244" s="1" t="str">
        <f t="shared" si="7"/>
        <v xml:space="preserve">    </v>
      </c>
    </row>
    <row r="245" spans="1:20" ht="15" customHeight="1">
      <c r="A245" s="25" t="str">
        <f t="shared" si="10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2"/>
        <v/>
      </c>
      <c r="R245" s="1" t="str">
        <f t="shared" si="5"/>
        <v/>
      </c>
      <c r="S245" s="1" t="str">
        <f t="shared" si="6"/>
        <v xml:space="preserve">    </v>
      </c>
      <c r="T245" s="1" t="str">
        <f t="shared" si="7"/>
        <v xml:space="preserve">    </v>
      </c>
    </row>
    <row r="246" spans="1:20" ht="15" customHeight="1">
      <c r="A246" s="25" t="str">
        <f t="shared" si="10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2"/>
        <v/>
      </c>
      <c r="R246" s="1" t="str">
        <f t="shared" si="5"/>
        <v/>
      </c>
      <c r="S246" s="1" t="str">
        <f t="shared" si="6"/>
        <v xml:space="preserve">    </v>
      </c>
      <c r="T246" s="1" t="str">
        <f t="shared" si="7"/>
        <v xml:space="preserve">    </v>
      </c>
    </row>
    <row r="247" spans="1:20" ht="15" customHeight="1">
      <c r="A247" s="25" t="str">
        <f t="shared" si="10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2"/>
        <v/>
      </c>
      <c r="R247" s="1" t="str">
        <f t="shared" si="5"/>
        <v/>
      </c>
      <c r="S247" s="1" t="str">
        <f t="shared" si="6"/>
        <v xml:space="preserve">    </v>
      </c>
      <c r="T247" s="1" t="str">
        <f t="shared" si="7"/>
        <v xml:space="preserve">    </v>
      </c>
    </row>
    <row r="248" spans="1:20" ht="15" customHeight="1">
      <c r="A248" s="25" t="str">
        <f t="shared" si="10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2"/>
        <v/>
      </c>
      <c r="R248" s="1" t="str">
        <f t="shared" si="5"/>
        <v/>
      </c>
      <c r="S248" s="1" t="str">
        <f t="shared" si="6"/>
        <v xml:space="preserve">    </v>
      </c>
      <c r="T248" s="1" t="str">
        <f t="shared" si="7"/>
        <v xml:space="preserve">    </v>
      </c>
    </row>
    <row r="249" spans="1:20" ht="15" customHeight="1">
      <c r="A249" s="25" t="str">
        <f t="shared" si="10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2"/>
        <v/>
      </c>
      <c r="R249" s="1" t="str">
        <f t="shared" si="5"/>
        <v/>
      </c>
      <c r="S249" s="1" t="str">
        <f t="shared" si="6"/>
        <v xml:space="preserve">    </v>
      </c>
      <c r="T249" s="1" t="str">
        <f t="shared" si="7"/>
        <v xml:space="preserve">    </v>
      </c>
    </row>
    <row r="250" spans="1:20" ht="15" customHeight="1">
      <c r="A250" s="25" t="str">
        <f t="shared" si="10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2"/>
        <v/>
      </c>
      <c r="R250" s="1" t="str">
        <f t="shared" si="5"/>
        <v/>
      </c>
      <c r="S250" s="1" t="str">
        <f t="shared" si="6"/>
        <v xml:space="preserve">    </v>
      </c>
      <c r="T250" s="1" t="str">
        <f t="shared" si="7"/>
        <v xml:space="preserve">    </v>
      </c>
    </row>
    <row r="251" spans="1:20" ht="15" customHeight="1">
      <c r="A251" s="25" t="str">
        <f t="shared" si="10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2"/>
        <v/>
      </c>
      <c r="R251" s="1" t="str">
        <f t="shared" si="5"/>
        <v/>
      </c>
      <c r="S251" s="1" t="str">
        <f t="shared" si="6"/>
        <v xml:space="preserve">    </v>
      </c>
      <c r="T251" s="1" t="str">
        <f t="shared" si="7"/>
        <v xml:space="preserve">    </v>
      </c>
    </row>
    <row r="252" spans="1:20" ht="15" customHeight="1">
      <c r="A252" s="25" t="str">
        <f t="shared" si="10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2"/>
        <v/>
      </c>
      <c r="R252" s="1" t="str">
        <f t="shared" si="5"/>
        <v/>
      </c>
      <c r="S252" s="1" t="str">
        <f t="shared" si="6"/>
        <v xml:space="preserve">    </v>
      </c>
      <c r="T252" s="1" t="str">
        <f t="shared" si="7"/>
        <v xml:space="preserve">    </v>
      </c>
    </row>
    <row r="253" spans="1:20" ht="15" customHeight="1">
      <c r="A253" s="25" t="str">
        <f t="shared" si="10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2"/>
        <v/>
      </c>
      <c r="R253" s="1" t="str">
        <f t="shared" si="5"/>
        <v/>
      </c>
      <c r="S253" s="1" t="str">
        <f t="shared" si="6"/>
        <v xml:space="preserve">    </v>
      </c>
      <c r="T253" s="1" t="str">
        <f t="shared" si="7"/>
        <v xml:space="preserve">    </v>
      </c>
    </row>
    <row r="254" spans="1:20" ht="15" customHeight="1">
      <c r="A254" s="25" t="str">
        <f t="shared" si="10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2"/>
        <v/>
      </c>
      <c r="R254" s="1" t="str">
        <f t="shared" si="5"/>
        <v/>
      </c>
      <c r="S254" s="1" t="str">
        <f t="shared" si="6"/>
        <v xml:space="preserve">    </v>
      </c>
      <c r="T254" s="1" t="str">
        <f t="shared" si="7"/>
        <v xml:space="preserve">    </v>
      </c>
    </row>
    <row r="255" spans="1:20" ht="15" customHeight="1">
      <c r="A255" s="25" t="str">
        <f t="shared" si="10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2"/>
        <v/>
      </c>
      <c r="R255" s="1" t="str">
        <f t="shared" si="5"/>
        <v/>
      </c>
      <c r="S255" s="1" t="str">
        <f t="shared" si="6"/>
        <v xml:space="preserve">    </v>
      </c>
      <c r="T255" s="1" t="str">
        <f t="shared" si="7"/>
        <v xml:space="preserve">    </v>
      </c>
    </row>
    <row r="256" spans="1:20" ht="15" customHeight="1">
      <c r="A256" s="25" t="str">
        <f t="shared" si="10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2"/>
        <v/>
      </c>
      <c r="R256" s="1" t="str">
        <f t="shared" si="5"/>
        <v/>
      </c>
      <c r="S256" s="1" t="str">
        <f t="shared" si="6"/>
        <v xml:space="preserve">    </v>
      </c>
      <c r="T256" s="1" t="str">
        <f t="shared" si="7"/>
        <v xml:space="preserve">    </v>
      </c>
    </row>
    <row r="257" spans="1:20" ht="15" customHeight="1">
      <c r="A257" s="25" t="str">
        <f t="shared" si="10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2"/>
        <v/>
      </c>
      <c r="R257" s="1" t="str">
        <f t="shared" si="5"/>
        <v/>
      </c>
      <c r="S257" s="1" t="str">
        <f t="shared" si="6"/>
        <v xml:space="preserve">    </v>
      </c>
      <c r="T257" s="1" t="str">
        <f t="shared" si="7"/>
        <v xml:space="preserve">    </v>
      </c>
    </row>
    <row r="258" spans="1:20" ht="15" customHeight="1">
      <c r="A258" s="25" t="str">
        <f t="shared" si="10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2"/>
        <v/>
      </c>
      <c r="R258" s="1" t="str">
        <f t="shared" si="5"/>
        <v/>
      </c>
      <c r="S258" s="1" t="str">
        <f t="shared" si="6"/>
        <v xml:space="preserve">    </v>
      </c>
      <c r="T258" s="1" t="str">
        <f t="shared" si="7"/>
        <v xml:space="preserve">    </v>
      </c>
    </row>
    <row r="259" spans="1:20" ht="15" customHeight="1">
      <c r="A259" s="25" t="str">
        <f t="shared" si="10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2"/>
        <v/>
      </c>
      <c r="R259" s="1" t="str">
        <f t="shared" si="5"/>
        <v/>
      </c>
      <c r="S259" s="1" t="str">
        <f t="shared" si="6"/>
        <v xml:space="preserve">    </v>
      </c>
      <c r="T259" s="1" t="str">
        <f t="shared" si="7"/>
        <v xml:space="preserve">    </v>
      </c>
    </row>
    <row r="260" spans="1:20" ht="15" customHeight="1">
      <c r="A260" s="25" t="str">
        <f t="shared" si="10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2"/>
        <v/>
      </c>
      <c r="R260" s="1" t="str">
        <f t="shared" si="5"/>
        <v/>
      </c>
      <c r="S260" s="1" t="str">
        <f t="shared" si="6"/>
        <v xml:space="preserve">    </v>
      </c>
      <c r="T260" s="1" t="str">
        <f t="shared" si="7"/>
        <v xml:space="preserve">    </v>
      </c>
    </row>
    <row r="261" spans="1:20" ht="15" customHeight="1">
      <c r="A261" s="25" t="str">
        <f t="shared" si="10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2"/>
        <v/>
      </c>
      <c r="R261" s="1" t="str">
        <f t="shared" si="5"/>
        <v/>
      </c>
      <c r="S261" s="1" t="str">
        <f t="shared" si="6"/>
        <v xml:space="preserve">    </v>
      </c>
      <c r="T261" s="1" t="str">
        <f t="shared" si="7"/>
        <v xml:space="preserve">    </v>
      </c>
    </row>
    <row r="262" spans="1:20" ht="15" customHeight="1">
      <c r="A262" s="25" t="str">
        <f t="shared" si="10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2"/>
        <v/>
      </c>
      <c r="R262" s="1" t="str">
        <f t="shared" si="5"/>
        <v/>
      </c>
      <c r="S262" s="1" t="str">
        <f t="shared" si="6"/>
        <v xml:space="preserve">    </v>
      </c>
      <c r="T262" s="1" t="str">
        <f t="shared" si="7"/>
        <v xml:space="preserve">    </v>
      </c>
    </row>
    <row r="263" spans="1:20" ht="15" customHeight="1">
      <c r="A263" s="25" t="str">
        <f t="shared" si="10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3">IF(P263="","",VLOOKUP(P263,$Z$7:$AA$68,2,FALSE))</f>
        <v/>
      </c>
      <c r="R263" s="1" t="str">
        <f t="shared" si="5"/>
        <v/>
      </c>
      <c r="S263" s="1" t="str">
        <f t="shared" si="6"/>
        <v xml:space="preserve">    </v>
      </c>
      <c r="T263" s="1" t="str">
        <f t="shared" si="7"/>
        <v xml:space="preserve">    </v>
      </c>
    </row>
    <row r="264" spans="1:20" ht="15" customHeight="1">
      <c r="A264" s="25" t="str">
        <f t="shared" si="1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3"/>
        <v/>
      </c>
      <c r="R264" s="1" t="str">
        <f t="shared" si="5"/>
        <v/>
      </c>
      <c r="S264" s="1" t="str">
        <f t="shared" si="6"/>
        <v xml:space="preserve">    </v>
      </c>
      <c r="T264" s="1" t="str">
        <f t="shared" si="7"/>
        <v xml:space="preserve">    </v>
      </c>
    </row>
    <row r="265" spans="1:20" ht="15" customHeight="1">
      <c r="A265" s="25" t="str">
        <f t="shared" si="1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3"/>
        <v/>
      </c>
      <c r="R265" s="1" t="str">
        <f t="shared" si="5"/>
        <v/>
      </c>
      <c r="S265" s="1" t="str">
        <f t="shared" si="6"/>
        <v xml:space="preserve">    </v>
      </c>
      <c r="T265" s="1" t="str">
        <f t="shared" si="7"/>
        <v xml:space="preserve">    </v>
      </c>
    </row>
    <row r="266" spans="1:20" ht="15" customHeight="1">
      <c r="A266" s="25" t="str">
        <f t="shared" si="1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3"/>
        <v/>
      </c>
      <c r="R266" s="1" t="str">
        <f t="shared" si="5"/>
        <v/>
      </c>
      <c r="S266" s="1" t="str">
        <f t="shared" si="6"/>
        <v xml:space="preserve">    </v>
      </c>
      <c r="T266" s="1" t="str">
        <f t="shared" si="7"/>
        <v xml:space="preserve">    </v>
      </c>
    </row>
    <row r="267" spans="1:20" ht="15" customHeight="1">
      <c r="A267" s="25" t="str">
        <f t="shared" si="1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3"/>
        <v/>
      </c>
      <c r="R267" s="1" t="str">
        <f t="shared" si="5"/>
        <v/>
      </c>
      <c r="S267" s="1" t="str">
        <f t="shared" si="6"/>
        <v xml:space="preserve">    </v>
      </c>
      <c r="T267" s="1" t="str">
        <f t="shared" si="7"/>
        <v xml:space="preserve">    </v>
      </c>
    </row>
    <row r="268" spans="1:20" ht="15" customHeight="1">
      <c r="A268" s="25" t="str">
        <f t="shared" si="1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3"/>
        <v/>
      </c>
      <c r="R268" s="1" t="str">
        <f t="shared" si="5"/>
        <v/>
      </c>
      <c r="S268" s="1" t="str">
        <f t="shared" si="6"/>
        <v xml:space="preserve">    </v>
      </c>
      <c r="T268" s="1" t="str">
        <f t="shared" si="7"/>
        <v xml:space="preserve">    </v>
      </c>
    </row>
    <row r="269" spans="1:20" ht="15" customHeight="1">
      <c r="A269" s="25" t="str">
        <f t="shared" si="1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3"/>
        <v/>
      </c>
      <c r="R269" s="1" t="str">
        <f t="shared" si="5"/>
        <v/>
      </c>
      <c r="S269" s="1" t="str">
        <f t="shared" si="6"/>
        <v xml:space="preserve">    </v>
      </c>
      <c r="T269" s="1" t="str">
        <f t="shared" si="7"/>
        <v xml:space="preserve">    </v>
      </c>
    </row>
    <row r="270" spans="1:20" ht="15" customHeight="1">
      <c r="A270" s="25" t="str">
        <f t="shared" si="1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3"/>
        <v/>
      </c>
      <c r="R270" s="1" t="str">
        <f t="shared" si="5"/>
        <v/>
      </c>
      <c r="S270" s="1" t="str">
        <f t="shared" si="6"/>
        <v xml:space="preserve">    </v>
      </c>
      <c r="T270" s="1" t="str">
        <f t="shared" si="7"/>
        <v xml:space="preserve">    </v>
      </c>
    </row>
    <row r="271" spans="1:20" ht="15" customHeight="1">
      <c r="A271" s="25" t="str">
        <f t="shared" si="1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3"/>
        <v/>
      </c>
      <c r="R271" s="1" t="str">
        <f t="shared" si="5"/>
        <v/>
      </c>
      <c r="S271" s="1" t="str">
        <f t="shared" si="6"/>
        <v xml:space="preserve">    </v>
      </c>
      <c r="T271" s="1" t="str">
        <f t="shared" si="7"/>
        <v xml:space="preserve">    </v>
      </c>
    </row>
    <row r="272" spans="1:20" ht="15" customHeight="1">
      <c r="A272" s="25" t="str">
        <f t="shared" si="1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3"/>
        <v/>
      </c>
      <c r="R272" s="1" t="str">
        <f t="shared" si="5"/>
        <v/>
      </c>
      <c r="S272" s="1" t="str">
        <f t="shared" si="6"/>
        <v xml:space="preserve">    </v>
      </c>
      <c r="T272" s="1" t="str">
        <f t="shared" si="7"/>
        <v xml:space="preserve">    </v>
      </c>
    </row>
    <row r="273" spans="1:20" ht="15" customHeight="1">
      <c r="A273" s="25" t="str">
        <f t="shared" si="1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3"/>
        <v/>
      </c>
      <c r="R273" s="1" t="str">
        <f t="shared" si="5"/>
        <v/>
      </c>
      <c r="S273" s="1" t="str">
        <f t="shared" si="6"/>
        <v xml:space="preserve">    </v>
      </c>
      <c r="T273" s="1" t="str">
        <f t="shared" si="7"/>
        <v xml:space="preserve">    </v>
      </c>
    </row>
    <row r="274" spans="1:20" ht="15" customHeight="1">
      <c r="A274" s="25" t="str">
        <f t="shared" si="1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3"/>
        <v/>
      </c>
      <c r="R274" s="1" t="str">
        <f t="shared" si="5"/>
        <v/>
      </c>
      <c r="S274" s="1" t="str">
        <f t="shared" si="6"/>
        <v xml:space="preserve">    </v>
      </c>
      <c r="T274" s="1" t="str">
        <f t="shared" si="7"/>
        <v xml:space="preserve">    </v>
      </c>
    </row>
    <row r="275" spans="1:20" ht="15" customHeight="1">
      <c r="A275" s="25" t="str">
        <f t="shared" si="1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3"/>
        <v/>
      </c>
      <c r="R275" s="1" t="str">
        <f t="shared" si="5"/>
        <v/>
      </c>
      <c r="S275" s="1" t="str">
        <f t="shared" si="6"/>
        <v xml:space="preserve">    </v>
      </c>
      <c r="T275" s="1" t="str">
        <f t="shared" si="7"/>
        <v xml:space="preserve">    </v>
      </c>
    </row>
    <row r="276" spans="1:20" ht="15" customHeight="1">
      <c r="A276" s="25" t="str">
        <f t="shared" si="10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3"/>
        <v/>
      </c>
      <c r="R276" s="1" t="str">
        <f t="shared" si="5"/>
        <v/>
      </c>
      <c r="S276" s="1" t="str">
        <f t="shared" si="6"/>
        <v xml:space="preserve">    </v>
      </c>
      <c r="T276" s="1" t="str">
        <f t="shared" si="7"/>
        <v xml:space="preserve">    </v>
      </c>
    </row>
    <row r="277" spans="1:20" ht="15" customHeight="1">
      <c r="A277" s="25" t="str">
        <f t="shared" si="1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3"/>
        <v/>
      </c>
      <c r="R277" s="1" t="str">
        <f t="shared" si="5"/>
        <v/>
      </c>
      <c r="S277" s="1" t="str">
        <f t="shared" si="6"/>
        <v xml:space="preserve">    </v>
      </c>
      <c r="T277" s="1" t="str">
        <f t="shared" si="7"/>
        <v xml:space="preserve">    </v>
      </c>
    </row>
    <row r="278" spans="1:20" ht="15" customHeight="1">
      <c r="A278" s="25" t="str">
        <f t="shared" si="1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3"/>
        <v/>
      </c>
      <c r="R278" s="1" t="str">
        <f t="shared" si="5"/>
        <v/>
      </c>
      <c r="S278" s="1" t="str">
        <f t="shared" si="6"/>
        <v xml:space="preserve">    </v>
      </c>
      <c r="T278" s="1" t="str">
        <f t="shared" si="7"/>
        <v xml:space="preserve">    </v>
      </c>
    </row>
    <row r="279" spans="1:20" ht="15" customHeight="1">
      <c r="A279" s="25" t="str">
        <f t="shared" si="1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3"/>
        <v/>
      </c>
      <c r="R279" s="1" t="str">
        <f t="shared" si="5"/>
        <v/>
      </c>
      <c r="S279" s="1" t="str">
        <f t="shared" si="6"/>
        <v xml:space="preserve">    </v>
      </c>
      <c r="T279" s="1" t="str">
        <f t="shared" si="7"/>
        <v xml:space="preserve">    </v>
      </c>
    </row>
    <row r="280" spans="1:20" ht="15" customHeight="1">
      <c r="A280" s="25" t="str">
        <f t="shared" si="1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3"/>
        <v/>
      </c>
      <c r="R280" s="1" t="str">
        <f t="shared" si="5"/>
        <v/>
      </c>
      <c r="S280" s="1" t="str">
        <f t="shared" si="6"/>
        <v xml:space="preserve">    </v>
      </c>
      <c r="T280" s="1" t="str">
        <f t="shared" si="7"/>
        <v xml:space="preserve">    </v>
      </c>
    </row>
    <row r="281" spans="1:20" ht="15" customHeight="1">
      <c r="A281" s="25" t="str">
        <f t="shared" si="1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3"/>
        <v/>
      </c>
      <c r="R281" s="1" t="str">
        <f t="shared" si="5"/>
        <v/>
      </c>
      <c r="S281" s="1" t="str">
        <f t="shared" si="6"/>
        <v xml:space="preserve">    </v>
      </c>
      <c r="T281" s="1" t="str">
        <f t="shared" si="7"/>
        <v xml:space="preserve">    </v>
      </c>
    </row>
    <row r="282" spans="1:20" ht="15" customHeight="1">
      <c r="A282" s="25" t="str">
        <f t="shared" si="1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13"/>
        <v/>
      </c>
      <c r="R282" s="1" t="str">
        <f t="shared" si="5"/>
        <v/>
      </c>
      <c r="S282" s="1" t="str">
        <f t="shared" si="6"/>
        <v xml:space="preserve">    </v>
      </c>
      <c r="T282" s="1" t="str">
        <f t="shared" si="7"/>
        <v xml:space="preserve">    </v>
      </c>
    </row>
    <row r="283" spans="1:20" ht="15" customHeight="1">
      <c r="A283" s="25" t="str">
        <f t="shared" si="1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3"/>
        <v/>
      </c>
      <c r="R283" s="1" t="str">
        <f t="shared" si="5"/>
        <v/>
      </c>
      <c r="S283" s="1" t="str">
        <f t="shared" si="6"/>
        <v xml:space="preserve">    </v>
      </c>
      <c r="T283" s="1" t="str">
        <f t="shared" si="7"/>
        <v xml:space="preserve">    </v>
      </c>
    </row>
    <row r="284" spans="1:20" ht="15" customHeight="1">
      <c r="A284" s="25" t="str">
        <f t="shared" si="10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3"/>
        <v/>
      </c>
      <c r="R284" s="1" t="str">
        <f t="shared" si="5"/>
        <v/>
      </c>
      <c r="S284" s="1" t="str">
        <f t="shared" si="6"/>
        <v xml:space="preserve">    </v>
      </c>
      <c r="T284" s="1" t="str">
        <f t="shared" si="7"/>
        <v xml:space="preserve">    </v>
      </c>
    </row>
    <row r="285" spans="1:20" ht="15" customHeight="1">
      <c r="A285" s="25" t="str">
        <f t="shared" si="1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3"/>
        <v/>
      </c>
      <c r="R285" s="1" t="str">
        <f t="shared" si="5"/>
        <v/>
      </c>
      <c r="S285" s="1" t="str">
        <f t="shared" si="6"/>
        <v xml:space="preserve">    </v>
      </c>
      <c r="T285" s="1" t="str">
        <f t="shared" si="7"/>
        <v xml:space="preserve">    </v>
      </c>
    </row>
    <row r="286" spans="1:20" ht="15" customHeight="1">
      <c r="A286" s="25" t="str">
        <f t="shared" si="1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3"/>
        <v/>
      </c>
      <c r="R286" s="1" t="str">
        <f t="shared" si="5"/>
        <v/>
      </c>
      <c r="S286" s="1" t="str">
        <f t="shared" si="6"/>
        <v xml:space="preserve">    </v>
      </c>
      <c r="T286" s="1" t="str">
        <f t="shared" si="7"/>
        <v xml:space="preserve">    </v>
      </c>
    </row>
    <row r="287" spans="1:20" ht="15" customHeight="1">
      <c r="A287" s="25" t="str">
        <f t="shared" si="1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3"/>
        <v/>
      </c>
      <c r="R287" s="1" t="str">
        <f t="shared" si="5"/>
        <v/>
      </c>
      <c r="S287" s="1" t="str">
        <f t="shared" si="6"/>
        <v xml:space="preserve">    </v>
      </c>
      <c r="T287" s="1" t="str">
        <f t="shared" si="7"/>
        <v xml:space="preserve">    </v>
      </c>
    </row>
    <row r="288" spans="1:20" ht="15" customHeight="1">
      <c r="A288" s="25" t="str">
        <f t="shared" si="1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3"/>
        <v/>
      </c>
      <c r="R288" s="1" t="str">
        <f t="shared" ref="R288:R372" si="14">A288</f>
        <v/>
      </c>
      <c r="S288" s="1" t="str">
        <f t="shared" ref="S288:S372" si="15">""&amp;L288&amp;"  "&amp;M288&amp;"  "&amp;N288&amp;""</f>
        <v xml:space="preserve">    </v>
      </c>
      <c r="T288" s="1" t="str">
        <f t="shared" ref="T288:T372" si="16">S288</f>
        <v xml:space="preserve">    </v>
      </c>
    </row>
    <row r="289" spans="1:20" ht="15" customHeight="1">
      <c r="A289" s="25" t="str">
        <f t="shared" si="1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3"/>
        <v/>
      </c>
      <c r="R289" s="1" t="str">
        <f t="shared" si="14"/>
        <v/>
      </c>
      <c r="S289" s="1" t="str">
        <f t="shared" si="15"/>
        <v xml:space="preserve">    </v>
      </c>
      <c r="T289" s="1" t="str">
        <f t="shared" si="16"/>
        <v xml:space="preserve">    </v>
      </c>
    </row>
    <row r="290" spans="1:20" ht="15" customHeight="1">
      <c r="A290" s="25" t="str">
        <f t="shared" si="1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3"/>
        <v/>
      </c>
      <c r="R290" s="1" t="str">
        <f t="shared" si="14"/>
        <v/>
      </c>
      <c r="S290" s="1" t="str">
        <f t="shared" si="15"/>
        <v xml:space="preserve">    </v>
      </c>
      <c r="T290" s="1" t="str">
        <f t="shared" si="16"/>
        <v xml:space="preserve">    </v>
      </c>
    </row>
    <row r="291" spans="1:20" ht="15" customHeight="1">
      <c r="A291" s="25" t="str">
        <f t="shared" si="1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3"/>
        <v/>
      </c>
      <c r="R291" s="1" t="str">
        <f t="shared" si="14"/>
        <v/>
      </c>
      <c r="S291" s="1" t="str">
        <f t="shared" si="15"/>
        <v xml:space="preserve">    </v>
      </c>
      <c r="T291" s="1" t="str">
        <f t="shared" si="16"/>
        <v xml:space="preserve">    </v>
      </c>
    </row>
    <row r="292" spans="1:20" ht="15" customHeight="1">
      <c r="A292" s="25" t="str">
        <f t="shared" si="1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3"/>
        <v/>
      </c>
      <c r="R292" s="1" t="str">
        <f t="shared" si="14"/>
        <v/>
      </c>
      <c r="S292" s="1" t="str">
        <f t="shared" si="15"/>
        <v xml:space="preserve">    </v>
      </c>
      <c r="T292" s="1" t="str">
        <f t="shared" si="16"/>
        <v xml:space="preserve">    </v>
      </c>
    </row>
    <row r="293" spans="1:20" ht="15" customHeight="1">
      <c r="A293" s="25" t="str">
        <f t="shared" si="1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3"/>
        <v/>
      </c>
      <c r="R293" s="1" t="str">
        <f t="shared" si="14"/>
        <v/>
      </c>
      <c r="S293" s="1" t="str">
        <f t="shared" si="15"/>
        <v xml:space="preserve">    </v>
      </c>
      <c r="T293" s="1" t="str">
        <f t="shared" si="16"/>
        <v xml:space="preserve">    </v>
      </c>
    </row>
    <row r="294" spans="1:20" ht="15" customHeight="1">
      <c r="A294" s="25" t="str">
        <f t="shared" si="1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3"/>
        <v/>
      </c>
      <c r="R294" s="1" t="str">
        <f t="shared" si="14"/>
        <v/>
      </c>
      <c r="S294" s="1" t="str">
        <f t="shared" si="15"/>
        <v xml:space="preserve">    </v>
      </c>
      <c r="T294" s="1" t="str">
        <f t="shared" si="16"/>
        <v xml:space="preserve">    </v>
      </c>
    </row>
    <row r="295" spans="1:20" ht="15" customHeight="1">
      <c r="A295" s="25" t="str">
        <f t="shared" si="1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3"/>
        <v/>
      </c>
      <c r="R295" s="1" t="str">
        <f t="shared" si="14"/>
        <v/>
      </c>
      <c r="S295" s="1" t="str">
        <f t="shared" si="15"/>
        <v xml:space="preserve">    </v>
      </c>
      <c r="T295" s="1" t="str">
        <f t="shared" si="16"/>
        <v xml:space="preserve">    </v>
      </c>
    </row>
    <row r="296" spans="1:20" ht="15" customHeight="1">
      <c r="A296" s="25" t="str">
        <f t="shared" si="1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3"/>
        <v/>
      </c>
      <c r="R296" s="1" t="str">
        <f t="shared" si="14"/>
        <v/>
      </c>
      <c r="S296" s="1" t="str">
        <f t="shared" si="15"/>
        <v xml:space="preserve">    </v>
      </c>
      <c r="T296" s="1" t="str">
        <f t="shared" si="16"/>
        <v xml:space="preserve">    </v>
      </c>
    </row>
    <row r="297" spans="1:20" ht="15" customHeight="1">
      <c r="A297" s="25" t="str">
        <f t="shared" si="1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3"/>
        <v/>
      </c>
      <c r="R297" s="1" t="str">
        <f t="shared" si="14"/>
        <v/>
      </c>
      <c r="S297" s="1" t="str">
        <f t="shared" si="15"/>
        <v xml:space="preserve">    </v>
      </c>
      <c r="T297" s="1" t="str">
        <f t="shared" si="16"/>
        <v xml:space="preserve">    </v>
      </c>
    </row>
    <row r="298" spans="1:20" ht="15" customHeight="1">
      <c r="A298" s="25" t="str">
        <f t="shared" si="1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3"/>
        <v/>
      </c>
      <c r="R298" s="1" t="str">
        <f t="shared" si="14"/>
        <v/>
      </c>
      <c r="S298" s="1" t="str">
        <f t="shared" si="15"/>
        <v xml:space="preserve">    </v>
      </c>
      <c r="T298" s="1" t="str">
        <f t="shared" si="16"/>
        <v xml:space="preserve">    </v>
      </c>
    </row>
    <row r="299" spans="1:20" ht="15" customHeight="1">
      <c r="A299" s="25" t="str">
        <f t="shared" si="1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3"/>
        <v/>
      </c>
      <c r="R299" s="1" t="str">
        <f t="shared" si="14"/>
        <v/>
      </c>
      <c r="S299" s="1" t="str">
        <f t="shared" si="15"/>
        <v xml:space="preserve">    </v>
      </c>
      <c r="T299" s="1" t="str">
        <f t="shared" si="16"/>
        <v xml:space="preserve">    </v>
      </c>
    </row>
    <row r="300" spans="1:20" ht="15" customHeight="1">
      <c r="A300" s="25" t="str">
        <f t="shared" si="1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3"/>
        <v/>
      </c>
      <c r="R300" s="1" t="str">
        <f t="shared" si="14"/>
        <v/>
      </c>
      <c r="S300" s="1" t="str">
        <f t="shared" si="15"/>
        <v xml:space="preserve">    </v>
      </c>
      <c r="T300" s="1" t="str">
        <f t="shared" si="16"/>
        <v xml:space="preserve">    </v>
      </c>
    </row>
    <row r="301" spans="1:20" ht="15" customHeight="1">
      <c r="A301" s="25" t="str">
        <f t="shared" si="1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3"/>
        <v/>
      </c>
      <c r="R301" s="1" t="str">
        <f t="shared" si="14"/>
        <v/>
      </c>
      <c r="S301" s="1" t="str">
        <f t="shared" si="15"/>
        <v xml:space="preserve">    </v>
      </c>
      <c r="T301" s="1" t="str">
        <f t="shared" si="16"/>
        <v xml:space="preserve">    </v>
      </c>
    </row>
    <row r="302" spans="1:20" ht="15" customHeight="1">
      <c r="A302" s="25" t="str">
        <f t="shared" si="1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3"/>
        <v/>
      </c>
      <c r="R302" s="1" t="str">
        <f t="shared" si="14"/>
        <v/>
      </c>
      <c r="S302" s="1" t="str">
        <f t="shared" si="15"/>
        <v xml:space="preserve">    </v>
      </c>
      <c r="T302" s="1" t="str">
        <f t="shared" si="16"/>
        <v xml:space="preserve">    </v>
      </c>
    </row>
    <row r="303" spans="1:20" ht="15" customHeight="1">
      <c r="A303" s="25" t="str">
        <f t="shared" si="1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3"/>
        <v/>
      </c>
      <c r="R303" s="1" t="str">
        <f t="shared" si="14"/>
        <v/>
      </c>
      <c r="S303" s="1" t="str">
        <f t="shared" si="15"/>
        <v xml:space="preserve">    </v>
      </c>
      <c r="T303" s="1" t="str">
        <f t="shared" si="16"/>
        <v xml:space="preserve">    </v>
      </c>
    </row>
    <row r="304" spans="1:20" ht="15" customHeight="1">
      <c r="A304" s="25" t="str">
        <f t="shared" si="1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3"/>
        <v/>
      </c>
      <c r="R304" s="1" t="str">
        <f t="shared" si="14"/>
        <v/>
      </c>
      <c r="S304" s="1" t="str">
        <f t="shared" si="15"/>
        <v xml:space="preserve">    </v>
      </c>
      <c r="T304" s="1" t="str">
        <f t="shared" si="16"/>
        <v xml:space="preserve">    </v>
      </c>
    </row>
    <row r="305" spans="1:20" ht="15" customHeight="1">
      <c r="A305" s="25" t="str">
        <f t="shared" si="1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3"/>
        <v/>
      </c>
      <c r="R305" s="1" t="str">
        <f t="shared" si="14"/>
        <v/>
      </c>
      <c r="S305" s="1" t="str">
        <f t="shared" si="15"/>
        <v xml:space="preserve">    </v>
      </c>
      <c r="T305" s="1" t="str">
        <f t="shared" si="16"/>
        <v xml:space="preserve">    </v>
      </c>
    </row>
    <row r="306" spans="1:20" ht="15" customHeight="1">
      <c r="A306" s="25" t="str">
        <f t="shared" si="1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3"/>
        <v/>
      </c>
      <c r="R306" s="1" t="str">
        <f t="shared" si="14"/>
        <v/>
      </c>
      <c r="S306" s="1" t="str">
        <f t="shared" si="15"/>
        <v xml:space="preserve">    </v>
      </c>
      <c r="T306" s="1" t="str">
        <f t="shared" si="16"/>
        <v xml:space="preserve">    </v>
      </c>
    </row>
    <row r="307" spans="1:20" ht="15" customHeight="1">
      <c r="A307" s="25" t="str">
        <f t="shared" si="10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3"/>
        <v/>
      </c>
      <c r="R307" s="1" t="str">
        <f t="shared" si="14"/>
        <v/>
      </c>
      <c r="S307" s="1" t="str">
        <f t="shared" si="15"/>
        <v xml:space="preserve">    </v>
      </c>
      <c r="T307" s="1" t="str">
        <f t="shared" si="16"/>
        <v xml:space="preserve">    </v>
      </c>
    </row>
    <row r="308" spans="1:20" ht="15" customHeight="1">
      <c r="A308" s="25" t="str">
        <f t="shared" si="1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3"/>
        <v/>
      </c>
      <c r="R308" s="1" t="str">
        <f t="shared" si="14"/>
        <v/>
      </c>
      <c r="S308" s="1" t="str">
        <f t="shared" si="15"/>
        <v xml:space="preserve">    </v>
      </c>
      <c r="T308" s="1" t="str">
        <f t="shared" si="16"/>
        <v xml:space="preserve">    </v>
      </c>
    </row>
    <row r="309" spans="1:20" ht="15" customHeight="1">
      <c r="A309" s="25" t="str">
        <f t="shared" si="1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3"/>
        <v/>
      </c>
      <c r="R309" s="1" t="str">
        <f t="shared" si="14"/>
        <v/>
      </c>
      <c r="S309" s="1" t="str">
        <f t="shared" si="15"/>
        <v xml:space="preserve">    </v>
      </c>
      <c r="T309" s="1" t="str">
        <f t="shared" si="16"/>
        <v xml:space="preserve">    </v>
      </c>
    </row>
    <row r="310" spans="1:20" ht="15" customHeight="1">
      <c r="A310" s="25" t="str">
        <f t="shared" si="1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3"/>
        <v/>
      </c>
      <c r="R310" s="1" t="str">
        <f t="shared" si="14"/>
        <v/>
      </c>
      <c r="S310" s="1" t="str">
        <f t="shared" si="15"/>
        <v xml:space="preserve">    </v>
      </c>
      <c r="T310" s="1" t="str">
        <f t="shared" si="16"/>
        <v xml:space="preserve">    </v>
      </c>
    </row>
    <row r="311" spans="1:20" ht="15" customHeight="1">
      <c r="A311" s="25" t="str">
        <f t="shared" si="1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3"/>
        <v/>
      </c>
      <c r="R311" s="1" t="str">
        <f t="shared" si="14"/>
        <v/>
      </c>
      <c r="S311" s="1" t="str">
        <f t="shared" si="15"/>
        <v xml:space="preserve">    </v>
      </c>
      <c r="T311" s="1" t="str">
        <f t="shared" si="16"/>
        <v xml:space="preserve">    </v>
      </c>
    </row>
    <row r="312" spans="1:20" ht="15" customHeight="1">
      <c r="A312" s="25" t="str">
        <f t="shared" si="1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3"/>
        <v/>
      </c>
      <c r="R312" s="1" t="str">
        <f t="shared" si="14"/>
        <v/>
      </c>
      <c r="S312" s="1" t="str">
        <f t="shared" si="15"/>
        <v xml:space="preserve">    </v>
      </c>
      <c r="T312" s="1" t="str">
        <f t="shared" si="16"/>
        <v xml:space="preserve">    </v>
      </c>
    </row>
    <row r="313" spans="1:20" ht="15" customHeight="1">
      <c r="A313" s="25" t="str">
        <f t="shared" si="1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3"/>
        <v/>
      </c>
      <c r="R313" s="1" t="str">
        <f t="shared" si="14"/>
        <v/>
      </c>
      <c r="S313" s="1" t="str">
        <f t="shared" si="15"/>
        <v xml:space="preserve">    </v>
      </c>
      <c r="T313" s="1" t="str">
        <f t="shared" si="16"/>
        <v xml:space="preserve">    </v>
      </c>
    </row>
    <row r="314" spans="1:20" ht="15" customHeight="1">
      <c r="A314" s="25" t="str">
        <f t="shared" si="1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3"/>
        <v/>
      </c>
      <c r="R314" s="1" t="str">
        <f t="shared" si="14"/>
        <v/>
      </c>
      <c r="S314" s="1" t="str">
        <f t="shared" si="15"/>
        <v xml:space="preserve">    </v>
      </c>
      <c r="T314" s="1" t="str">
        <f t="shared" si="16"/>
        <v xml:space="preserve">    </v>
      </c>
    </row>
    <row r="315" spans="1:20" ht="15" customHeight="1">
      <c r="A315" s="25" t="str">
        <f t="shared" si="10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3"/>
        <v/>
      </c>
      <c r="R315" s="1" t="str">
        <f t="shared" si="14"/>
        <v/>
      </c>
      <c r="S315" s="1" t="str">
        <f t="shared" si="15"/>
        <v xml:space="preserve">    </v>
      </c>
      <c r="T315" s="1" t="str">
        <f t="shared" si="16"/>
        <v xml:space="preserve">    </v>
      </c>
    </row>
    <row r="316" spans="1:20" ht="15" customHeight="1">
      <c r="A316" s="25" t="str">
        <f t="shared" si="1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3"/>
        <v/>
      </c>
      <c r="R316" s="1" t="str">
        <f t="shared" si="14"/>
        <v/>
      </c>
      <c r="S316" s="1" t="str">
        <f t="shared" si="15"/>
        <v xml:space="preserve">    </v>
      </c>
      <c r="T316" s="1" t="str">
        <f t="shared" si="16"/>
        <v xml:space="preserve">    </v>
      </c>
    </row>
    <row r="317" spans="1:20" ht="15" customHeight="1">
      <c r="A317" s="25" t="str">
        <f t="shared" si="1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3"/>
        <v/>
      </c>
      <c r="R317" s="1" t="str">
        <f t="shared" si="14"/>
        <v/>
      </c>
      <c r="S317" s="1" t="str">
        <f t="shared" si="15"/>
        <v xml:space="preserve">    </v>
      </c>
      <c r="T317" s="1" t="str">
        <f t="shared" si="16"/>
        <v xml:space="preserve">    </v>
      </c>
    </row>
    <row r="318" spans="1:20" ht="15" customHeight="1">
      <c r="A318" s="25" t="str">
        <f t="shared" si="1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3"/>
        <v/>
      </c>
      <c r="R318" s="1" t="str">
        <f t="shared" si="14"/>
        <v/>
      </c>
      <c r="S318" s="1" t="str">
        <f t="shared" si="15"/>
        <v xml:space="preserve">    </v>
      </c>
      <c r="T318" s="1" t="str">
        <f t="shared" si="16"/>
        <v xml:space="preserve">    </v>
      </c>
    </row>
    <row r="319" spans="1:20" ht="15" customHeight="1">
      <c r="A319" s="25" t="str">
        <f t="shared" si="1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3"/>
        <v/>
      </c>
      <c r="R319" s="1" t="str">
        <f t="shared" si="14"/>
        <v/>
      </c>
      <c r="S319" s="1" t="str">
        <f t="shared" si="15"/>
        <v xml:space="preserve">    </v>
      </c>
      <c r="T319" s="1" t="str">
        <f t="shared" si="16"/>
        <v xml:space="preserve">    </v>
      </c>
    </row>
    <row r="320" spans="1:20" ht="15" customHeight="1">
      <c r="A320" s="25" t="str">
        <f t="shared" si="1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3"/>
        <v/>
      </c>
      <c r="R320" s="1" t="str">
        <f t="shared" si="14"/>
        <v/>
      </c>
      <c r="S320" s="1" t="str">
        <f t="shared" si="15"/>
        <v xml:space="preserve">    </v>
      </c>
      <c r="T320" s="1" t="str">
        <f t="shared" si="16"/>
        <v xml:space="preserve">    </v>
      </c>
    </row>
    <row r="321" spans="1:20" ht="15" customHeight="1">
      <c r="A321" s="25" t="str">
        <f t="shared" si="1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3"/>
        <v/>
      </c>
      <c r="R321" s="1" t="str">
        <f t="shared" si="14"/>
        <v/>
      </c>
      <c r="S321" s="1" t="str">
        <f t="shared" si="15"/>
        <v xml:space="preserve">    </v>
      </c>
      <c r="T321" s="1" t="str">
        <f t="shared" si="16"/>
        <v xml:space="preserve">    </v>
      </c>
    </row>
    <row r="322" spans="1:20" ht="15" customHeight="1">
      <c r="A322" s="25" t="str">
        <f t="shared" si="1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3"/>
        <v/>
      </c>
      <c r="R322" s="1" t="str">
        <f t="shared" si="14"/>
        <v/>
      </c>
      <c r="S322" s="1" t="str">
        <f t="shared" si="15"/>
        <v xml:space="preserve">    </v>
      </c>
      <c r="T322" s="1" t="str">
        <f t="shared" si="16"/>
        <v xml:space="preserve">    </v>
      </c>
    </row>
    <row r="323" spans="1:20" ht="15" customHeight="1">
      <c r="A323" s="25" t="str">
        <f t="shared" si="1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3"/>
        <v/>
      </c>
      <c r="R323" s="1" t="str">
        <f t="shared" si="14"/>
        <v/>
      </c>
      <c r="S323" s="1" t="str">
        <f t="shared" si="15"/>
        <v xml:space="preserve">    </v>
      </c>
      <c r="T323" s="1" t="str">
        <f t="shared" si="16"/>
        <v xml:space="preserve">    </v>
      </c>
    </row>
    <row r="324" spans="1:20" ht="15" customHeight="1">
      <c r="A324" s="25" t="str">
        <f t="shared" si="1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3"/>
        <v/>
      </c>
      <c r="R324" s="1" t="str">
        <f t="shared" si="14"/>
        <v/>
      </c>
      <c r="S324" s="1" t="str">
        <f t="shared" si="15"/>
        <v xml:space="preserve">    </v>
      </c>
      <c r="T324" s="1" t="str">
        <f t="shared" si="16"/>
        <v xml:space="preserve">    </v>
      </c>
    </row>
    <row r="325" spans="1:20" ht="15" customHeight="1">
      <c r="A325" s="25" t="str">
        <f t="shared" si="1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3"/>
        <v/>
      </c>
      <c r="R325" s="1" t="str">
        <f t="shared" si="14"/>
        <v/>
      </c>
      <c r="S325" s="1" t="str">
        <f t="shared" si="15"/>
        <v xml:space="preserve">    </v>
      </c>
      <c r="T325" s="1" t="str">
        <f t="shared" si="16"/>
        <v xml:space="preserve">    </v>
      </c>
    </row>
    <row r="326" spans="1:20" ht="15" customHeight="1">
      <c r="A326" s="25" t="str">
        <f t="shared" si="1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3"/>
        <v/>
      </c>
      <c r="R326" s="1" t="str">
        <f t="shared" si="14"/>
        <v/>
      </c>
      <c r="S326" s="1" t="str">
        <f t="shared" si="15"/>
        <v xml:space="preserve">    </v>
      </c>
      <c r="T326" s="1" t="str">
        <f t="shared" si="16"/>
        <v xml:space="preserve">    </v>
      </c>
    </row>
    <row r="327" spans="1:20" ht="15" customHeight="1">
      <c r="A327" s="25" t="str">
        <f t="shared" si="10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17">IF(P327="","",VLOOKUP(P327,$Z$7:$AA$68,2,FALSE))</f>
        <v/>
      </c>
      <c r="R327" s="1" t="str">
        <f t="shared" si="14"/>
        <v/>
      </c>
      <c r="S327" s="1" t="str">
        <f t="shared" si="15"/>
        <v xml:space="preserve">    </v>
      </c>
      <c r="T327" s="1" t="str">
        <f t="shared" si="16"/>
        <v xml:space="preserve">    </v>
      </c>
    </row>
    <row r="328" spans="1:20" ht="15" customHeight="1">
      <c r="A328" s="25" t="str">
        <f t="shared" si="10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7"/>
        <v/>
      </c>
      <c r="R328" s="1" t="str">
        <f t="shared" si="14"/>
        <v/>
      </c>
      <c r="S328" s="1" t="str">
        <f t="shared" si="15"/>
        <v xml:space="preserve">    </v>
      </c>
      <c r="T328" s="1" t="str">
        <f t="shared" si="16"/>
        <v xml:space="preserve">    </v>
      </c>
    </row>
    <row r="329" spans="1:20" ht="15" customHeight="1">
      <c r="A329" s="25" t="str">
        <f t="shared" si="10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7"/>
        <v/>
      </c>
      <c r="R329" s="1" t="str">
        <f t="shared" si="14"/>
        <v/>
      </c>
      <c r="S329" s="1" t="str">
        <f t="shared" si="15"/>
        <v xml:space="preserve">    </v>
      </c>
      <c r="T329" s="1" t="str">
        <f t="shared" si="16"/>
        <v xml:space="preserve">    </v>
      </c>
    </row>
    <row r="330" spans="1:20" ht="15" customHeight="1">
      <c r="A330" s="25" t="str">
        <f t="shared" si="10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7"/>
        <v/>
      </c>
      <c r="R330" s="1" t="str">
        <f t="shared" si="14"/>
        <v/>
      </c>
      <c r="S330" s="1" t="str">
        <f t="shared" si="15"/>
        <v xml:space="preserve">    </v>
      </c>
      <c r="T330" s="1" t="str">
        <f t="shared" si="16"/>
        <v xml:space="preserve">    </v>
      </c>
    </row>
    <row r="331" spans="1:20" ht="15" customHeight="1">
      <c r="A331" s="25" t="str">
        <f t="shared" si="10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4"/>
        <v/>
      </c>
      <c r="S331" s="1" t="str">
        <f t="shared" si="15"/>
        <v xml:space="preserve">    </v>
      </c>
      <c r="T331" s="1" t="str">
        <f t="shared" si="16"/>
        <v xml:space="preserve">    </v>
      </c>
    </row>
    <row r="332" spans="1:20" ht="15" customHeight="1">
      <c r="A332" s="25" t="str">
        <f t="shared" si="10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4"/>
        <v/>
      </c>
      <c r="S332" s="1" t="str">
        <f t="shared" si="15"/>
        <v xml:space="preserve">    </v>
      </c>
      <c r="T332" s="1" t="str">
        <f t="shared" si="16"/>
        <v xml:space="preserve">    </v>
      </c>
    </row>
    <row r="333" spans="1:20" ht="15" customHeight="1">
      <c r="A333" s="25" t="str">
        <f t="shared" si="10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4"/>
        <v/>
      </c>
      <c r="S333" s="1" t="str">
        <f t="shared" si="15"/>
        <v xml:space="preserve">    </v>
      </c>
      <c r="T333" s="1" t="str">
        <f t="shared" si="16"/>
        <v xml:space="preserve">    </v>
      </c>
    </row>
    <row r="334" spans="1:20" ht="15" customHeight="1">
      <c r="A334" s="25" t="str">
        <f t="shared" si="10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4"/>
        <v/>
      </c>
      <c r="S334" s="1" t="str">
        <f t="shared" si="15"/>
        <v xml:space="preserve">    </v>
      </c>
      <c r="T334" s="1" t="str">
        <f t="shared" si="16"/>
        <v xml:space="preserve">    </v>
      </c>
    </row>
    <row r="335" spans="1:20" ht="15" customHeight="1">
      <c r="A335" s="25" t="str">
        <f t="shared" si="10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4"/>
        <v/>
      </c>
      <c r="S335" s="1" t="str">
        <f t="shared" si="15"/>
        <v xml:space="preserve">    </v>
      </c>
      <c r="T335" s="1" t="str">
        <f t="shared" si="16"/>
        <v xml:space="preserve">    </v>
      </c>
    </row>
    <row r="336" spans="1:20" ht="15" customHeight="1">
      <c r="A336" s="25" t="str">
        <f t="shared" si="10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4"/>
        <v/>
      </c>
      <c r="S336" s="1" t="str">
        <f t="shared" si="15"/>
        <v xml:space="preserve">    </v>
      </c>
      <c r="T336" s="1" t="str">
        <f t="shared" si="16"/>
        <v xml:space="preserve">    </v>
      </c>
    </row>
    <row r="337" spans="1:20" ht="15" customHeight="1">
      <c r="A337" s="25" t="str">
        <f t="shared" si="10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4"/>
        <v/>
      </c>
      <c r="S337" s="1" t="str">
        <f t="shared" si="15"/>
        <v xml:space="preserve">    </v>
      </c>
      <c r="T337" s="1" t="str">
        <f t="shared" si="16"/>
        <v xml:space="preserve">    </v>
      </c>
    </row>
    <row r="338" spans="1:20" ht="15" customHeight="1">
      <c r="A338" s="25" t="str">
        <f t="shared" si="10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4"/>
        <v/>
      </c>
      <c r="S338" s="1" t="str">
        <f t="shared" si="15"/>
        <v xml:space="preserve">    </v>
      </c>
      <c r="T338" s="1" t="str">
        <f t="shared" si="16"/>
        <v xml:space="preserve">    </v>
      </c>
    </row>
    <row r="339" spans="1:20" ht="15" customHeight="1">
      <c r="A339" s="25" t="str">
        <f t="shared" si="10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4"/>
        <v/>
      </c>
      <c r="S339" s="1" t="str">
        <f t="shared" si="15"/>
        <v xml:space="preserve">    </v>
      </c>
      <c r="T339" s="1" t="str">
        <f t="shared" si="16"/>
        <v xml:space="preserve">    </v>
      </c>
    </row>
    <row r="340" spans="1:20" ht="15" customHeight="1">
      <c r="A340" s="25" t="str">
        <f t="shared" si="10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0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0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0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4"/>
        <v/>
      </c>
      <c r="S343" s="1" t="str">
        <f t="shared" si="15"/>
        <v xml:space="preserve">    </v>
      </c>
      <c r="T343" s="1" t="str">
        <f t="shared" si="16"/>
        <v xml:space="preserve">    </v>
      </c>
    </row>
    <row r="344" spans="1:20" ht="15" customHeight="1">
      <c r="A344" s="25" t="str">
        <f t="shared" si="10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0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0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0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0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0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0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0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0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0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0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0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0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0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0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0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0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8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8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4"/>
        <v/>
      </c>
      <c r="S362" s="1" t="str">
        <f t="shared" si="15"/>
        <v xml:space="preserve">    </v>
      </c>
      <c r="T362" s="1" t="str">
        <f t="shared" si="16"/>
        <v xml:space="preserve">    </v>
      </c>
    </row>
    <row r="363" spans="1:20" ht="15" customHeight="1">
      <c r="A363" s="25" t="str">
        <f t="shared" si="18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4"/>
        <v/>
      </c>
      <c r="S363" s="1" t="str">
        <f t="shared" si="15"/>
        <v xml:space="preserve">    </v>
      </c>
      <c r="T363" s="1" t="str">
        <f t="shared" si="16"/>
        <v xml:space="preserve">    </v>
      </c>
    </row>
    <row r="364" spans="1:20" ht="15" customHeight="1">
      <c r="A364" s="25" t="str">
        <f t="shared" si="18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4"/>
        <v/>
      </c>
      <c r="S364" s="1" t="str">
        <f t="shared" si="15"/>
        <v xml:space="preserve">    </v>
      </c>
      <c r="T364" s="1" t="str">
        <f t="shared" si="16"/>
        <v xml:space="preserve">    </v>
      </c>
    </row>
    <row r="365" spans="1:20" ht="15" customHeight="1">
      <c r="A365" s="25" t="str">
        <f t="shared" si="18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4"/>
        <v/>
      </c>
      <c r="S365" s="1" t="str">
        <f t="shared" si="15"/>
        <v xml:space="preserve">    </v>
      </c>
      <c r="T365" s="1" t="str">
        <f t="shared" si="16"/>
        <v xml:space="preserve">    </v>
      </c>
    </row>
    <row r="366" spans="1:20" ht="15" customHeight="1">
      <c r="A366" s="25" t="str">
        <f t="shared" si="18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4"/>
        <v/>
      </c>
      <c r="S366" s="1" t="str">
        <f t="shared" si="15"/>
        <v xml:space="preserve">    </v>
      </c>
      <c r="T366" s="1" t="str">
        <f t="shared" si="16"/>
        <v xml:space="preserve">    </v>
      </c>
    </row>
    <row r="367" spans="1:20" ht="15" customHeight="1">
      <c r="A367" s="25" t="str">
        <f t="shared" si="18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4"/>
        <v/>
      </c>
      <c r="S367" s="1" t="str">
        <f t="shared" si="15"/>
        <v xml:space="preserve">    </v>
      </c>
      <c r="T367" s="1" t="str">
        <f t="shared" si="16"/>
        <v xml:space="preserve">    </v>
      </c>
    </row>
    <row r="368" spans="1:20" ht="15" customHeight="1">
      <c r="A368" s="25" t="str">
        <f t="shared" si="18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4"/>
        <v/>
      </c>
      <c r="S368" s="1" t="str">
        <f t="shared" si="15"/>
        <v xml:space="preserve">    </v>
      </c>
      <c r="T368" s="1" t="str">
        <f t="shared" si="16"/>
        <v xml:space="preserve">    </v>
      </c>
    </row>
    <row r="369" spans="1:20" ht="15" customHeight="1">
      <c r="A369" s="25" t="str">
        <f t="shared" si="18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4"/>
        <v/>
      </c>
      <c r="S369" s="1" t="str">
        <f t="shared" si="15"/>
        <v xml:space="preserve">    </v>
      </c>
      <c r="T369" s="1" t="str">
        <f t="shared" si="16"/>
        <v xml:space="preserve">    </v>
      </c>
    </row>
    <row r="370" spans="1:20" ht="15" customHeight="1">
      <c r="A370" s="25" t="str">
        <f t="shared" si="18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4"/>
        <v/>
      </c>
      <c r="S370" s="1" t="str">
        <f t="shared" si="15"/>
        <v xml:space="preserve">    </v>
      </c>
      <c r="T370" s="1" t="str">
        <f t="shared" si="16"/>
        <v xml:space="preserve">    </v>
      </c>
    </row>
    <row r="371" spans="1:20" ht="15" customHeight="1">
      <c r="A371" s="25" t="str">
        <f t="shared" si="18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4"/>
        <v/>
      </c>
      <c r="S371" s="1" t="str">
        <f t="shared" si="15"/>
        <v xml:space="preserve">    </v>
      </c>
      <c r="T371" s="1" t="str">
        <f t="shared" si="16"/>
        <v xml:space="preserve">    </v>
      </c>
    </row>
    <row r="372" spans="1:20" ht="15" customHeight="1">
      <c r="A372" s="25" t="str">
        <f t="shared" si="18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4"/>
        <v/>
      </c>
      <c r="S372" s="1" t="str">
        <f t="shared" si="15"/>
        <v xml:space="preserve">    </v>
      </c>
      <c r="T372" s="1" t="str">
        <f t="shared" si="16"/>
        <v xml:space="preserve">    </v>
      </c>
    </row>
    <row r="373" spans="1:20" ht="15" customHeight="1">
      <c r="A373" s="25" t="str">
        <f t="shared" si="18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19">A373</f>
        <v/>
      </c>
      <c r="S373" s="1" t="str">
        <f t="shared" ref="S373:S384" si="20">""&amp;L373&amp;"  "&amp;M373&amp;"  "&amp;N373&amp;""</f>
        <v xml:space="preserve">    </v>
      </c>
      <c r="T373" s="1" t="str">
        <f t="shared" ref="T373:T384" si="21">S373</f>
        <v xml:space="preserve">    </v>
      </c>
    </row>
    <row r="374" spans="1:20" ht="15" customHeight="1">
      <c r="A374" s="25" t="str">
        <f t="shared" si="18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19"/>
        <v/>
      </c>
      <c r="S374" s="1" t="str">
        <f t="shared" si="20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18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19"/>
        <v/>
      </c>
    </row>
    <row r="376" spans="1:20" ht="15" customHeight="1">
      <c r="A376" s="25" t="str">
        <f t="shared" si="18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19"/>
        <v/>
      </c>
      <c r="S376" s="1" t="str">
        <f t="shared" si="20"/>
        <v xml:space="preserve">    </v>
      </c>
      <c r="T376" s="1" t="str">
        <f t="shared" si="21"/>
        <v xml:space="preserve">    </v>
      </c>
    </row>
    <row r="377" spans="1:20" ht="15" customHeight="1">
      <c r="A377" s="25" t="str">
        <f t="shared" si="18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19"/>
        <v/>
      </c>
      <c r="S377" s="1" t="str">
        <f t="shared" si="20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18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19"/>
        <v/>
      </c>
      <c r="S378" s="1" t="str">
        <f t="shared" si="20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18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19"/>
        <v/>
      </c>
      <c r="S379" s="1" t="str">
        <f t="shared" si="20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18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19"/>
        <v/>
      </c>
      <c r="S380" s="1" t="str">
        <f t="shared" si="20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18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19"/>
        <v/>
      </c>
      <c r="S381" s="1" t="str">
        <f t="shared" si="20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18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19"/>
        <v/>
      </c>
      <c r="S382" s="1" t="str">
        <f t="shared" si="20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18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19"/>
        <v/>
      </c>
      <c r="S383" s="1" t="str">
        <f t="shared" si="20"/>
        <v xml:space="preserve">    </v>
      </c>
      <c r="T383" s="1" t="str">
        <f t="shared" si="21"/>
        <v xml:space="preserve">    </v>
      </c>
    </row>
    <row r="384" spans="1:20" ht="15" customHeight="1">
      <c r="A384" s="25" t="str">
        <f t="shared" si="18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19"/>
        <v/>
      </c>
      <c r="S384" s="1" t="str">
        <f t="shared" si="20"/>
        <v xml:space="preserve">    </v>
      </c>
      <c r="T384" s="1" t="str">
        <f t="shared" si="21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4">
    <cfRule type="duplicateValues" dxfId="4" priority="1"/>
  </conditionalFormatting>
  <dataValidations count="4">
    <dataValidation imeMode="on" allowBlank="1" showInputMessage="1" showErrorMessage="1" sqref="G73:G384 P64:P384 H7:K384 O7:O384 G7:G35 G56 G49:G53" xr:uid="{00000000-0002-0000-1400-000000000000}"/>
    <dataValidation imeMode="off" allowBlank="1" showInputMessage="1" showErrorMessage="1" sqref="Q7:Q384 L64:L384 M7:N384" xr:uid="{00000000-0002-0000-1400-000001000000}"/>
    <dataValidation type="list" imeMode="on" allowBlank="1" showInputMessage="1" showErrorMessage="1" sqref="P7:P63" xr:uid="{00000000-0002-0000-1400-000002000000}">
      <formula1>$Z$7:$Z$69</formula1>
    </dataValidation>
    <dataValidation type="list" imeMode="off" allowBlank="1" showInputMessage="1" showErrorMessage="1" sqref="L7:L63" xr:uid="{00000000-0002-0000-1400-000003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1826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035W0101</v>
      </c>
      <c r="B7" s="5" t="s">
        <v>1812</v>
      </c>
      <c r="C7" s="21">
        <v>1</v>
      </c>
      <c r="D7" s="21">
        <v>1</v>
      </c>
      <c r="E7" s="6" t="s">
        <v>632</v>
      </c>
      <c r="F7" s="7" t="s">
        <v>3</v>
      </c>
      <c r="G7" s="6" t="s">
        <v>1055</v>
      </c>
      <c r="H7" s="6" t="s">
        <v>1813</v>
      </c>
      <c r="I7" s="6" t="s">
        <v>1814</v>
      </c>
      <c r="J7" s="11"/>
      <c r="K7" s="11"/>
      <c r="L7" s="12" t="s">
        <v>79</v>
      </c>
      <c r="M7" s="13" t="s">
        <v>1815</v>
      </c>
      <c r="N7" s="14">
        <v>6742</v>
      </c>
      <c r="O7" s="7"/>
      <c r="P7" s="6" t="s">
        <v>1816</v>
      </c>
      <c r="Q7" s="63">
        <f t="shared" ref="Q7:Q70" si="1">IF(P7="","",VLOOKUP(P7,$Z$7:$AA$68,2,FALSE))</f>
        <v>35</v>
      </c>
      <c r="R7" s="1" t="str">
        <f>A7</f>
        <v>035W0101</v>
      </c>
      <c r="S7" s="1" t="str">
        <f>""&amp;L7&amp;"  "&amp;M7&amp;"  "&amp;N7&amp;""</f>
        <v>JIS  K  6742</v>
      </c>
      <c r="T7" s="1" t="str">
        <f>S7</f>
        <v>JIS  K  6742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035W0102</v>
      </c>
      <c r="B8" s="5" t="s">
        <v>1812</v>
      </c>
      <c r="C8" s="21">
        <v>1</v>
      </c>
      <c r="D8" s="21">
        <v>2</v>
      </c>
      <c r="E8" s="6" t="s">
        <v>632</v>
      </c>
      <c r="F8" s="7" t="s">
        <v>3</v>
      </c>
      <c r="G8" s="6" t="s">
        <v>1764</v>
      </c>
      <c r="H8" s="6" t="s">
        <v>1817</v>
      </c>
      <c r="I8" s="6" t="s">
        <v>1814</v>
      </c>
      <c r="J8" s="11"/>
      <c r="K8" s="11"/>
      <c r="L8" s="12" t="s">
        <v>79</v>
      </c>
      <c r="M8" s="13" t="s">
        <v>1815</v>
      </c>
      <c r="N8" s="14">
        <v>6742</v>
      </c>
      <c r="O8" s="7"/>
      <c r="P8" s="6" t="s">
        <v>1816</v>
      </c>
      <c r="Q8" s="63">
        <f t="shared" si="1"/>
        <v>35</v>
      </c>
      <c r="R8" s="1" t="str">
        <f t="shared" ref="R8:R60" si="2">A8</f>
        <v>035W0102</v>
      </c>
      <c r="S8" s="1" t="str">
        <f t="shared" ref="S8:S60" si="3">""&amp;L8&amp;"  "&amp;M8&amp;"  "&amp;N8&amp;""</f>
        <v>JIS  K  6742</v>
      </c>
      <c r="T8" s="1" t="str">
        <f t="shared" ref="T8:T60" si="4">S8</f>
        <v>JIS  K  6742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 t="s">
        <v>1816</v>
      </c>
      <c r="Q9" s="63">
        <f t="shared" si="1"/>
        <v>35</v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25" t="str">
        <f t="shared" si="0"/>
        <v>035Q0601</v>
      </c>
      <c r="B10" s="5" t="s">
        <v>1818</v>
      </c>
      <c r="C10" s="21">
        <v>6</v>
      </c>
      <c r="D10" s="21">
        <v>1</v>
      </c>
      <c r="E10" s="6" t="s">
        <v>718</v>
      </c>
      <c r="F10" s="7" t="s">
        <v>1554</v>
      </c>
      <c r="G10" s="6" t="s">
        <v>1555</v>
      </c>
      <c r="H10" s="6" t="s">
        <v>1819</v>
      </c>
      <c r="I10" s="6" t="s">
        <v>1827</v>
      </c>
      <c r="J10" s="6" t="s">
        <v>1820</v>
      </c>
      <c r="K10" s="6"/>
      <c r="L10" s="12" t="s">
        <v>55</v>
      </c>
      <c r="M10" s="13"/>
      <c r="N10" s="14"/>
      <c r="O10" s="7"/>
      <c r="P10" s="6" t="s">
        <v>1816</v>
      </c>
      <c r="Q10" s="63">
        <f t="shared" si="1"/>
        <v>35</v>
      </c>
      <c r="R10" s="1" t="str">
        <f t="shared" si="2"/>
        <v>035Q0601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>035Q0602</v>
      </c>
      <c r="B11" s="5" t="s">
        <v>1818</v>
      </c>
      <c r="C11" s="21">
        <v>6</v>
      </c>
      <c r="D11" s="21">
        <v>2</v>
      </c>
      <c r="E11" s="6" t="s">
        <v>718</v>
      </c>
      <c r="F11" s="7" t="s">
        <v>1554</v>
      </c>
      <c r="G11" s="6" t="s">
        <v>1555</v>
      </c>
      <c r="H11" s="6" t="s">
        <v>1821</v>
      </c>
      <c r="I11" s="6" t="s">
        <v>1827</v>
      </c>
      <c r="J11" s="6" t="s">
        <v>1552</v>
      </c>
      <c r="K11" s="6" t="s">
        <v>1662</v>
      </c>
      <c r="L11" s="12" t="s">
        <v>55</v>
      </c>
      <c r="M11" s="13"/>
      <c r="N11" s="14"/>
      <c r="O11" s="7"/>
      <c r="P11" s="6" t="s">
        <v>1816</v>
      </c>
      <c r="Q11" s="63">
        <f t="shared" si="1"/>
        <v>35</v>
      </c>
      <c r="R11" s="1" t="str">
        <f t="shared" si="2"/>
        <v>035Q0602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>035Q0701</v>
      </c>
      <c r="B12" s="5" t="s">
        <v>1818</v>
      </c>
      <c r="C12" s="21">
        <v>7</v>
      </c>
      <c r="D12" s="21">
        <v>1</v>
      </c>
      <c r="E12" s="6" t="s">
        <v>718</v>
      </c>
      <c r="F12" s="7" t="s">
        <v>1549</v>
      </c>
      <c r="G12" s="6" t="s">
        <v>1550</v>
      </c>
      <c r="H12" s="6" t="s">
        <v>1822</v>
      </c>
      <c r="I12" s="6" t="s">
        <v>1823</v>
      </c>
      <c r="J12" s="6" t="s">
        <v>1552</v>
      </c>
      <c r="K12" s="6"/>
      <c r="L12" s="12" t="s">
        <v>55</v>
      </c>
      <c r="M12" s="13"/>
      <c r="N12" s="70"/>
      <c r="O12" s="7"/>
      <c r="P12" s="6" t="s">
        <v>1816</v>
      </c>
      <c r="Q12" s="63">
        <f t="shared" si="1"/>
        <v>35</v>
      </c>
      <c r="R12" s="1" t="str">
        <f t="shared" si="2"/>
        <v>035Q0701</v>
      </c>
      <c r="S12" s="1" t="str">
        <f t="shared" si="3"/>
        <v xml:space="preserve">指定承認    </v>
      </c>
      <c r="T12" s="1" t="str">
        <f t="shared" si="4"/>
        <v xml:space="preserve">指定承認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>035Q0702</v>
      </c>
      <c r="B13" s="5" t="s">
        <v>1824</v>
      </c>
      <c r="C13" s="21">
        <v>7</v>
      </c>
      <c r="D13" s="21">
        <v>2</v>
      </c>
      <c r="E13" s="6" t="s">
        <v>718</v>
      </c>
      <c r="F13" s="7" t="s">
        <v>1549</v>
      </c>
      <c r="G13" s="6" t="s">
        <v>1550</v>
      </c>
      <c r="H13" s="6" t="s">
        <v>1822</v>
      </c>
      <c r="I13" s="6" t="s">
        <v>1823</v>
      </c>
      <c r="J13" s="6" t="s">
        <v>1552</v>
      </c>
      <c r="K13" s="6" t="s">
        <v>1662</v>
      </c>
      <c r="L13" s="12" t="s">
        <v>55</v>
      </c>
      <c r="M13" s="13"/>
      <c r="N13" s="14"/>
      <c r="O13" s="7"/>
      <c r="P13" s="6" t="s">
        <v>1816</v>
      </c>
      <c r="Q13" s="63">
        <f t="shared" si="1"/>
        <v>35</v>
      </c>
      <c r="R13" s="1" t="str">
        <f t="shared" si="2"/>
        <v>035Q0702</v>
      </c>
      <c r="S13" s="1" t="str">
        <f t="shared" si="3"/>
        <v xml:space="preserve">指定承認    </v>
      </c>
      <c r="T13" s="1" t="str">
        <f t="shared" si="4"/>
        <v xml:space="preserve">指定承認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25" t="str">
        <f t="shared" si="0"/>
        <v>035Q0703</v>
      </c>
      <c r="B14" s="5" t="s">
        <v>1824</v>
      </c>
      <c r="C14" s="21">
        <v>7</v>
      </c>
      <c r="D14" s="21">
        <v>3</v>
      </c>
      <c r="E14" s="6" t="s">
        <v>718</v>
      </c>
      <c r="F14" s="7" t="s">
        <v>1549</v>
      </c>
      <c r="G14" s="6" t="s">
        <v>1550</v>
      </c>
      <c r="H14" s="6" t="s">
        <v>1825</v>
      </c>
      <c r="I14" s="6" t="s">
        <v>1823</v>
      </c>
      <c r="J14" s="6" t="s">
        <v>1552</v>
      </c>
      <c r="K14" s="6"/>
      <c r="L14" s="12" t="s">
        <v>55</v>
      </c>
      <c r="M14" s="13"/>
      <c r="N14" s="14"/>
      <c r="O14" s="7"/>
      <c r="P14" s="6" t="s">
        <v>1816</v>
      </c>
      <c r="Q14" s="63">
        <f t="shared" si="1"/>
        <v>35</v>
      </c>
      <c r="R14" s="1" t="str">
        <f t="shared" si="2"/>
        <v>035Q0703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>035Q0704</v>
      </c>
      <c r="B15" s="5" t="s">
        <v>1824</v>
      </c>
      <c r="C15" s="21">
        <v>7</v>
      </c>
      <c r="D15" s="21">
        <v>4</v>
      </c>
      <c r="E15" s="6" t="s">
        <v>718</v>
      </c>
      <c r="F15" s="7" t="s">
        <v>1549</v>
      </c>
      <c r="G15" s="6" t="s">
        <v>1550</v>
      </c>
      <c r="H15" s="6" t="s">
        <v>1825</v>
      </c>
      <c r="I15" s="6" t="s">
        <v>1823</v>
      </c>
      <c r="J15" s="6" t="s">
        <v>1552</v>
      </c>
      <c r="K15" s="6" t="s">
        <v>1662</v>
      </c>
      <c r="L15" s="12" t="s">
        <v>55</v>
      </c>
      <c r="M15" s="13"/>
      <c r="N15" s="14"/>
      <c r="O15" s="7"/>
      <c r="P15" s="6" t="s">
        <v>1816</v>
      </c>
      <c r="Q15" s="63">
        <f t="shared" si="1"/>
        <v>35</v>
      </c>
      <c r="R15" s="1" t="str">
        <f t="shared" si="2"/>
        <v>035Q0704</v>
      </c>
      <c r="S15" s="1" t="str">
        <f t="shared" si="3"/>
        <v xml:space="preserve">指定承認    </v>
      </c>
      <c r="T15" s="1" t="str">
        <f t="shared" si="4"/>
        <v xml:space="preserve">指定承認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25" t="str">
        <f t="shared" si="0"/>
        <v/>
      </c>
      <c r="B18" s="5"/>
      <c r="C18" s="21"/>
      <c r="D18" s="21"/>
      <c r="E18" s="6"/>
      <c r="F18" s="7"/>
      <c r="G18" s="6"/>
      <c r="H18" s="6"/>
      <c r="I18" s="6"/>
      <c r="J18" s="6"/>
      <c r="K18" s="6"/>
      <c r="L18" s="12"/>
      <c r="M18" s="13"/>
      <c r="N18" s="14"/>
      <c r="O18" s="7"/>
      <c r="P18" s="6"/>
      <c r="Q18" s="63" t="str">
        <f t="shared" si="1"/>
        <v/>
      </c>
      <c r="R18" s="1" t="str">
        <f t="shared" si="2"/>
        <v/>
      </c>
      <c r="S18" s="1" t="str">
        <f t="shared" si="3"/>
        <v xml:space="preserve">    </v>
      </c>
      <c r="T18" s="1" t="str">
        <f t="shared" si="4"/>
        <v xml:space="preserve">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/>
      <c r="F20" s="7"/>
      <c r="G20" s="6"/>
      <c r="H20" s="6"/>
      <c r="I20" s="6"/>
      <c r="J20" s="6"/>
      <c r="K20" s="6"/>
      <c r="L20" s="12"/>
      <c r="M20" s="13"/>
      <c r="N20" s="14"/>
      <c r="O20" s="7"/>
      <c r="P20" s="6"/>
      <c r="Q20" s="63" t="str">
        <f t="shared" si="1"/>
        <v/>
      </c>
      <c r="R20" s="1" t="str">
        <f t="shared" si="2"/>
        <v/>
      </c>
      <c r="S20" s="1" t="str">
        <f t="shared" si="3"/>
        <v xml:space="preserve">    </v>
      </c>
      <c r="T20" s="1" t="str">
        <f t="shared" si="4"/>
        <v xml:space="preserve">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6"/>
      <c r="J21" s="6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/>
      </c>
      <c r="B22" s="5"/>
      <c r="C22" s="21"/>
      <c r="D22" s="21"/>
      <c r="E22" s="6"/>
      <c r="F22" s="7"/>
      <c r="G22" s="6"/>
      <c r="H22" s="6"/>
      <c r="I22" s="11"/>
      <c r="J22" s="6"/>
      <c r="K22" s="6"/>
      <c r="L22" s="12"/>
      <c r="M22" s="13"/>
      <c r="N22" s="14"/>
      <c r="O22" s="7"/>
      <c r="P22" s="6"/>
      <c r="Q22" s="63" t="str">
        <f t="shared" si="1"/>
        <v/>
      </c>
      <c r="R22" s="1" t="str">
        <f t="shared" si="2"/>
        <v/>
      </c>
      <c r="S22" s="1" t="str">
        <f t="shared" si="3"/>
        <v xml:space="preserve">    </v>
      </c>
      <c r="T22" s="1" t="str">
        <f t="shared" si="4"/>
        <v xml:space="preserve">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/>
      </c>
      <c r="B23" s="5"/>
      <c r="C23" s="21"/>
      <c r="D23" s="21"/>
      <c r="E23" s="6"/>
      <c r="F23" s="7"/>
      <c r="G23" s="6"/>
      <c r="H23" s="6"/>
      <c r="I23" s="11"/>
      <c r="J23" s="6"/>
      <c r="K23" s="6"/>
      <c r="L23" s="12"/>
      <c r="M23" s="13"/>
      <c r="N23" s="14"/>
      <c r="O23" s="7"/>
      <c r="P23" s="6"/>
      <c r="Q23" s="63" t="str">
        <f t="shared" si="1"/>
        <v/>
      </c>
      <c r="R23" s="1" t="str">
        <f t="shared" si="2"/>
        <v/>
      </c>
      <c r="S23" s="1" t="str">
        <f t="shared" si="3"/>
        <v xml:space="preserve">    </v>
      </c>
      <c r="T23" s="1" t="str">
        <f t="shared" si="4"/>
        <v xml:space="preserve">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11"/>
      <c r="J24" s="11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11"/>
      <c r="J25" s="11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11"/>
      <c r="J26" s="11"/>
      <c r="K26" s="6"/>
      <c r="L26" s="12"/>
      <c r="M26" s="13"/>
      <c r="N26" s="14"/>
      <c r="O26" s="7"/>
      <c r="P26" s="6"/>
      <c r="Q26" s="63" t="str">
        <f t="shared" si="1"/>
        <v/>
      </c>
      <c r="R26" s="1" t="str">
        <f t="shared" si="2"/>
        <v/>
      </c>
      <c r="S26" s="1" t="str">
        <f t="shared" si="3"/>
        <v xml:space="preserve">    </v>
      </c>
      <c r="T26" s="1" t="str">
        <f t="shared" si="4"/>
        <v xml:space="preserve">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11"/>
      <c r="J27" s="11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11"/>
      <c r="J28" s="11"/>
      <c r="K28" s="6"/>
      <c r="L28" s="12"/>
      <c r="M28" s="13"/>
      <c r="N28" s="14"/>
      <c r="O28" s="7"/>
      <c r="P28" s="6"/>
      <c r="Q28" s="63" t="str">
        <f t="shared" si="1"/>
        <v/>
      </c>
      <c r="R28" s="1" t="str">
        <f t="shared" si="2"/>
        <v/>
      </c>
      <c r="S28" s="1" t="str">
        <f t="shared" si="3"/>
        <v xml:space="preserve">    </v>
      </c>
      <c r="T28" s="1" t="str">
        <f t="shared" si="4"/>
        <v xml:space="preserve">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25" t="str">
        <f t="shared" si="0"/>
        <v/>
      </c>
      <c r="B29" s="5"/>
      <c r="C29" s="21"/>
      <c r="D29" s="21"/>
      <c r="E29" s="6"/>
      <c r="F29" s="7"/>
      <c r="G29" s="6"/>
      <c r="H29" s="6"/>
      <c r="I29" s="11"/>
      <c r="J29" s="11"/>
      <c r="K29" s="6"/>
      <c r="L29" s="12"/>
      <c r="M29" s="13"/>
      <c r="N29" s="14"/>
      <c r="O29" s="7"/>
      <c r="P29" s="6"/>
      <c r="Q29" s="63" t="str">
        <f t="shared" si="1"/>
        <v/>
      </c>
      <c r="R29" s="1" t="str">
        <f t="shared" si="2"/>
        <v/>
      </c>
      <c r="S29" s="1" t="str">
        <f t="shared" si="3"/>
        <v xml:space="preserve">    </v>
      </c>
      <c r="T29" s="1" t="str">
        <f t="shared" si="4"/>
        <v xml:space="preserve">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/>
      <c r="F30" s="7"/>
      <c r="G30" s="6"/>
      <c r="H30" s="6"/>
      <c r="I30" s="11"/>
      <c r="J30" s="11"/>
      <c r="K30" s="6"/>
      <c r="L30" s="12"/>
      <c r="M30" s="13"/>
      <c r="N30" s="14"/>
      <c r="O30" s="7"/>
      <c r="P30" s="6"/>
      <c r="Q30" s="63" t="str">
        <f t="shared" si="1"/>
        <v/>
      </c>
      <c r="R30" s="1" t="str">
        <f t="shared" si="2"/>
        <v/>
      </c>
      <c r="S30" s="1" t="str">
        <f t="shared" si="3"/>
        <v xml:space="preserve">    </v>
      </c>
      <c r="T30" s="1" t="str">
        <f t="shared" si="4"/>
        <v xml:space="preserve">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11"/>
      <c r="J31" s="11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11"/>
      <c r="J32" s="11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11"/>
      <c r="J33" s="11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11"/>
      <c r="J34" s="11"/>
      <c r="K34" s="6"/>
      <c r="L34" s="12"/>
      <c r="M34" s="13"/>
      <c r="N34" s="14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11"/>
      <c r="J35" s="11"/>
      <c r="K35" s="11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11"/>
      <c r="J36" s="11"/>
      <c r="K36" s="6"/>
      <c r="L36" s="12"/>
      <c r="M36" s="13"/>
      <c r="N36" s="14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11"/>
      <c r="J37" s="11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11"/>
      <c r="J38" s="11"/>
      <c r="K38" s="6"/>
      <c r="L38" s="12"/>
      <c r="M38" s="13"/>
      <c r="N38" s="14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11"/>
      <c r="J39" s="11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11"/>
      <c r="J40" s="11"/>
      <c r="K40" s="6"/>
      <c r="L40" s="12"/>
      <c r="M40" s="13"/>
      <c r="N40" s="14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11"/>
      <c r="J41" s="11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11"/>
      <c r="J42" s="11"/>
      <c r="K42" s="11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11"/>
      <c r="J43" s="11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11"/>
      <c r="J44" s="11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11"/>
      <c r="J45" s="11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11"/>
      <c r="J46" s="11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11"/>
      <c r="J47" s="11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11"/>
      <c r="J48" s="11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11"/>
      <c r="J49" s="11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11"/>
      <c r="J50" s="11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11"/>
      <c r="J51" s="11"/>
      <c r="K51" s="11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11"/>
      <c r="J52" s="11"/>
      <c r="K52" s="11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11"/>
      <c r="J53" s="11"/>
      <c r="K53" s="11"/>
      <c r="L53" s="12"/>
      <c r="M53" s="13"/>
      <c r="N53" s="14"/>
      <c r="O53" s="7"/>
      <c r="P53" s="11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11"/>
      <c r="J54" s="11"/>
      <c r="K54" s="11"/>
      <c r="L54" s="12"/>
      <c r="M54" s="13"/>
      <c r="N54" s="14"/>
      <c r="O54" s="7"/>
      <c r="P54" s="11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11"/>
      <c r="J55" s="11"/>
      <c r="K55" s="11"/>
      <c r="L55" s="12"/>
      <c r="M55" s="13"/>
      <c r="N55" s="14"/>
      <c r="O55" s="7"/>
      <c r="P55" s="11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11"/>
      <c r="J56" s="11"/>
      <c r="K56" s="11"/>
      <c r="L56" s="12"/>
      <c r="M56" s="13"/>
      <c r="N56" s="14"/>
      <c r="O56" s="7"/>
      <c r="P56" s="11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11"/>
      <c r="J57" s="11"/>
      <c r="K57" s="11"/>
      <c r="L57" s="12"/>
      <c r="M57" s="13"/>
      <c r="N57" s="14"/>
      <c r="O57" s="7"/>
      <c r="P57" s="11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11"/>
      <c r="J58" s="11"/>
      <c r="K58" s="11"/>
      <c r="L58" s="12"/>
      <c r="M58" s="13"/>
      <c r="N58" s="14"/>
      <c r="O58" s="7"/>
      <c r="P58" s="11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11"/>
      <c r="L59" s="12"/>
      <c r="M59" s="13"/>
      <c r="N59" s="14"/>
      <c r="O59" s="7"/>
      <c r="P59" s="11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11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1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si="1"/>
        <v/>
      </c>
      <c r="R62" s="1" t="str">
        <f t="shared" ref="R62:R287" si="5">A62</f>
        <v/>
      </c>
      <c r="S62" s="1" t="str">
        <f t="shared" ref="S62:S287" si="6">""&amp;L62&amp;"  "&amp;M62&amp;"  "&amp;N62&amp;""</f>
        <v xml:space="preserve">    </v>
      </c>
      <c r="T62" s="1" t="str">
        <f t="shared" ref="T62:T287" si="7">S62</f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1"/>
        <v/>
      </c>
      <c r="R63" s="1" t="str">
        <f t="shared" si="5"/>
        <v/>
      </c>
      <c r="S63" s="1" t="str">
        <f t="shared" si="6"/>
        <v xml:space="preserve">    </v>
      </c>
      <c r="T63" s="1" t="str">
        <f t="shared" si="7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5"/>
        <v/>
      </c>
      <c r="S64" s="1" t="str">
        <f t="shared" si="6"/>
        <v xml:space="preserve">    </v>
      </c>
      <c r="T64" s="1" t="str">
        <f t="shared" si="7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1"/>
        <v/>
      </c>
      <c r="R65" s="1" t="str">
        <f t="shared" si="5"/>
        <v/>
      </c>
      <c r="S65" s="1" t="str">
        <f t="shared" si="6"/>
        <v xml:space="preserve">    </v>
      </c>
      <c r="T65" s="1" t="str">
        <f t="shared" si="7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5"/>
        <v/>
      </c>
      <c r="S66" s="1" t="str">
        <f t="shared" si="6"/>
        <v xml:space="preserve">    </v>
      </c>
      <c r="T66" s="1" t="str">
        <f t="shared" si="7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5"/>
        <v/>
      </c>
      <c r="S67" s="1" t="str">
        <f t="shared" si="6"/>
        <v xml:space="preserve">    </v>
      </c>
      <c r="T67" s="1" t="str">
        <f t="shared" si="7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5"/>
        <v/>
      </c>
      <c r="S68" s="1" t="str">
        <f t="shared" si="6"/>
        <v xml:space="preserve">    </v>
      </c>
      <c r="T68" s="1" t="str">
        <f t="shared" si="7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5"/>
        <v/>
      </c>
      <c r="S69" s="1" t="str">
        <f t="shared" si="6"/>
        <v xml:space="preserve">    </v>
      </c>
      <c r="T69" s="1" t="str">
        <f t="shared" si="7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5"/>
        <v/>
      </c>
      <c r="S70" s="1" t="str">
        <f t="shared" si="6"/>
        <v xml:space="preserve">    </v>
      </c>
      <c r="T70" s="1" t="str">
        <f t="shared" si="7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ref="A71:A134" si="8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9">IF(P71="","",VLOOKUP(P71,$Z$7:$AA$68,2,FALSE))</f>
        <v/>
      </c>
      <c r="R71" s="1" t="str">
        <f t="shared" si="5"/>
        <v/>
      </c>
      <c r="S71" s="1" t="str">
        <f t="shared" si="6"/>
        <v xml:space="preserve">    </v>
      </c>
      <c r="T71" s="1" t="str">
        <f t="shared" si="7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8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9"/>
        <v/>
      </c>
      <c r="R72" s="1" t="str">
        <f t="shared" si="5"/>
        <v/>
      </c>
      <c r="S72" s="1" t="str">
        <f t="shared" si="6"/>
        <v xml:space="preserve">    </v>
      </c>
      <c r="T72" s="1" t="str">
        <f t="shared" si="7"/>
        <v xml:space="preserve">    </v>
      </c>
      <c r="V72" s="2"/>
    </row>
    <row r="73" spans="1:27" ht="15" customHeight="1">
      <c r="A73" s="25" t="str">
        <f t="shared" si="8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9"/>
        <v/>
      </c>
      <c r="R73" s="1" t="str">
        <f t="shared" si="5"/>
        <v/>
      </c>
      <c r="S73" s="1" t="str">
        <f t="shared" si="6"/>
        <v xml:space="preserve">    </v>
      </c>
      <c r="T73" s="1" t="str">
        <f t="shared" si="7"/>
        <v xml:space="preserve">    </v>
      </c>
      <c r="V73" s="2"/>
    </row>
    <row r="74" spans="1:27" ht="15" customHeight="1">
      <c r="A74" s="25" t="str">
        <f t="shared" si="8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9"/>
        <v/>
      </c>
      <c r="R74" s="1" t="str">
        <f t="shared" si="5"/>
        <v/>
      </c>
      <c r="S74" s="1" t="str">
        <f t="shared" si="6"/>
        <v xml:space="preserve">    </v>
      </c>
      <c r="T74" s="1" t="str">
        <f t="shared" si="7"/>
        <v xml:space="preserve">    </v>
      </c>
      <c r="V74" s="2"/>
    </row>
    <row r="75" spans="1:27" ht="15" customHeight="1">
      <c r="A75" s="25" t="str">
        <f t="shared" si="8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9"/>
        <v/>
      </c>
      <c r="R75" s="1" t="str">
        <f t="shared" si="5"/>
        <v/>
      </c>
      <c r="S75" s="1" t="str">
        <f t="shared" si="6"/>
        <v xml:space="preserve">    </v>
      </c>
      <c r="T75" s="1" t="str">
        <f t="shared" si="7"/>
        <v xml:space="preserve">    </v>
      </c>
      <c r="V75" s="2"/>
    </row>
    <row r="76" spans="1:27" ht="15" customHeight="1">
      <c r="A76" s="25" t="str">
        <f t="shared" si="8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9"/>
        <v/>
      </c>
      <c r="R76" s="1" t="str">
        <f t="shared" si="5"/>
        <v/>
      </c>
      <c r="S76" s="1" t="str">
        <f t="shared" si="6"/>
        <v xml:space="preserve">    </v>
      </c>
      <c r="T76" s="1" t="str">
        <f t="shared" si="7"/>
        <v xml:space="preserve">    </v>
      </c>
      <c r="V76" s="2"/>
    </row>
    <row r="77" spans="1:27" ht="15" customHeight="1">
      <c r="A77" s="25" t="str">
        <f t="shared" si="8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9"/>
        <v/>
      </c>
      <c r="R77" s="1" t="str">
        <f t="shared" si="5"/>
        <v/>
      </c>
      <c r="S77" s="1" t="str">
        <f t="shared" si="6"/>
        <v xml:space="preserve">    </v>
      </c>
      <c r="T77" s="1" t="str">
        <f t="shared" si="7"/>
        <v xml:space="preserve">    </v>
      </c>
      <c r="V77" s="2"/>
    </row>
    <row r="78" spans="1:27" ht="15" customHeight="1">
      <c r="A78" s="25" t="str">
        <f t="shared" si="8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9"/>
        <v/>
      </c>
      <c r="R78" s="1" t="str">
        <f t="shared" si="5"/>
        <v/>
      </c>
      <c r="S78" s="1" t="str">
        <f t="shared" si="6"/>
        <v xml:space="preserve">    </v>
      </c>
      <c r="T78" s="1" t="str">
        <f t="shared" si="7"/>
        <v xml:space="preserve">    </v>
      </c>
    </row>
    <row r="79" spans="1:27" ht="15" customHeight="1">
      <c r="A79" s="25" t="str">
        <f t="shared" si="8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9"/>
        <v/>
      </c>
      <c r="R79" s="1" t="str">
        <f t="shared" si="5"/>
        <v/>
      </c>
      <c r="S79" s="1" t="str">
        <f t="shared" si="6"/>
        <v xml:space="preserve">    </v>
      </c>
      <c r="T79" s="1" t="str">
        <f t="shared" si="7"/>
        <v xml:space="preserve">    </v>
      </c>
    </row>
    <row r="80" spans="1:27" ht="15" customHeight="1">
      <c r="A80" s="25" t="str">
        <f t="shared" si="8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9"/>
        <v/>
      </c>
      <c r="R80" s="1" t="str">
        <f t="shared" si="5"/>
        <v/>
      </c>
      <c r="S80" s="1" t="str">
        <f t="shared" si="6"/>
        <v xml:space="preserve">    </v>
      </c>
      <c r="T80" s="1" t="str">
        <f t="shared" si="7"/>
        <v xml:space="preserve">    </v>
      </c>
    </row>
    <row r="81" spans="1:20" ht="15" customHeight="1">
      <c r="A81" s="25" t="str">
        <f t="shared" si="8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9"/>
        <v/>
      </c>
      <c r="R81" s="1" t="str">
        <f t="shared" si="5"/>
        <v/>
      </c>
      <c r="S81" s="1" t="str">
        <f t="shared" si="6"/>
        <v xml:space="preserve">    </v>
      </c>
      <c r="T81" s="1" t="str">
        <f t="shared" si="7"/>
        <v xml:space="preserve">    </v>
      </c>
    </row>
    <row r="82" spans="1:20" ht="15" customHeight="1">
      <c r="A82" s="25" t="str">
        <f t="shared" si="8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9"/>
        <v/>
      </c>
      <c r="R82" s="1" t="str">
        <f t="shared" si="5"/>
        <v/>
      </c>
      <c r="S82" s="1" t="str">
        <f t="shared" si="6"/>
        <v xml:space="preserve">    </v>
      </c>
      <c r="T82" s="1" t="str">
        <f t="shared" si="7"/>
        <v xml:space="preserve">    </v>
      </c>
    </row>
    <row r="83" spans="1:20" ht="15" customHeight="1">
      <c r="A83" s="25" t="str">
        <f t="shared" si="8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9"/>
        <v/>
      </c>
      <c r="R83" s="1" t="str">
        <f t="shared" si="5"/>
        <v/>
      </c>
      <c r="S83" s="1" t="str">
        <f t="shared" si="6"/>
        <v xml:space="preserve">    </v>
      </c>
      <c r="T83" s="1" t="str">
        <f t="shared" si="7"/>
        <v xml:space="preserve">    </v>
      </c>
    </row>
    <row r="84" spans="1:20" ht="15" customHeight="1">
      <c r="A84" s="25" t="str">
        <f t="shared" si="8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9"/>
        <v/>
      </c>
      <c r="R84" s="1" t="str">
        <f t="shared" si="5"/>
        <v/>
      </c>
      <c r="S84" s="1" t="str">
        <f t="shared" si="6"/>
        <v xml:space="preserve">    </v>
      </c>
      <c r="T84" s="1" t="str">
        <f t="shared" si="7"/>
        <v xml:space="preserve">    </v>
      </c>
    </row>
    <row r="85" spans="1:20" ht="15" customHeight="1">
      <c r="A85" s="25" t="str">
        <f t="shared" si="8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9"/>
        <v/>
      </c>
      <c r="R85" s="1" t="str">
        <f t="shared" si="5"/>
        <v/>
      </c>
      <c r="S85" s="1" t="str">
        <f t="shared" si="6"/>
        <v xml:space="preserve">    </v>
      </c>
      <c r="T85" s="1" t="str">
        <f t="shared" si="7"/>
        <v xml:space="preserve">    </v>
      </c>
    </row>
    <row r="86" spans="1:20" ht="15" customHeight="1">
      <c r="A86" s="25" t="str">
        <f t="shared" si="8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9"/>
        <v/>
      </c>
      <c r="R86" s="1" t="str">
        <f t="shared" si="5"/>
        <v/>
      </c>
      <c r="S86" s="1" t="str">
        <f t="shared" si="6"/>
        <v xml:space="preserve">    </v>
      </c>
      <c r="T86" s="1" t="str">
        <f t="shared" si="7"/>
        <v xml:space="preserve">    </v>
      </c>
    </row>
    <row r="87" spans="1:20" ht="15" customHeight="1">
      <c r="A87" s="25" t="str">
        <f t="shared" si="8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9"/>
        <v/>
      </c>
      <c r="R87" s="1" t="str">
        <f t="shared" si="5"/>
        <v/>
      </c>
      <c r="S87" s="1" t="str">
        <f t="shared" si="6"/>
        <v xml:space="preserve">    </v>
      </c>
      <c r="T87" s="1" t="str">
        <f t="shared" si="7"/>
        <v xml:space="preserve">    </v>
      </c>
    </row>
    <row r="88" spans="1:20" ht="15" customHeight="1">
      <c r="A88" s="25" t="str">
        <f t="shared" si="8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9"/>
        <v/>
      </c>
      <c r="R88" s="1" t="str">
        <f t="shared" si="5"/>
        <v/>
      </c>
      <c r="S88" s="1" t="str">
        <f t="shared" si="6"/>
        <v xml:space="preserve">    </v>
      </c>
      <c r="T88" s="1" t="str">
        <f t="shared" si="7"/>
        <v xml:space="preserve">    </v>
      </c>
    </row>
    <row r="89" spans="1:20" ht="15" customHeight="1">
      <c r="A89" s="25" t="str">
        <f t="shared" si="8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9"/>
        <v/>
      </c>
      <c r="R89" s="1" t="str">
        <f t="shared" si="5"/>
        <v/>
      </c>
      <c r="S89" s="1" t="str">
        <f t="shared" si="6"/>
        <v xml:space="preserve">    </v>
      </c>
      <c r="T89" s="1" t="str">
        <f t="shared" si="7"/>
        <v xml:space="preserve">    </v>
      </c>
    </row>
    <row r="90" spans="1:20" ht="15" customHeight="1">
      <c r="A90" s="25" t="str">
        <f t="shared" si="8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9"/>
        <v/>
      </c>
      <c r="R90" s="1" t="str">
        <f t="shared" si="5"/>
        <v/>
      </c>
      <c r="S90" s="1" t="str">
        <f t="shared" si="6"/>
        <v xml:space="preserve">    </v>
      </c>
      <c r="T90" s="1" t="str">
        <f t="shared" si="7"/>
        <v xml:space="preserve">    </v>
      </c>
    </row>
    <row r="91" spans="1:20" ht="15" customHeight="1">
      <c r="A91" s="25" t="str">
        <f t="shared" si="8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9"/>
        <v/>
      </c>
      <c r="R91" s="1" t="str">
        <f t="shared" si="5"/>
        <v/>
      </c>
      <c r="S91" s="1" t="str">
        <f t="shared" si="6"/>
        <v xml:space="preserve">    </v>
      </c>
      <c r="T91" s="1" t="str">
        <f t="shared" si="7"/>
        <v xml:space="preserve">    </v>
      </c>
    </row>
    <row r="92" spans="1:20" ht="15" customHeight="1">
      <c r="A92" s="25" t="str">
        <f t="shared" si="8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9"/>
        <v/>
      </c>
      <c r="R92" s="1" t="str">
        <f t="shared" si="5"/>
        <v/>
      </c>
      <c r="S92" s="1" t="str">
        <f t="shared" si="6"/>
        <v xml:space="preserve">    </v>
      </c>
      <c r="T92" s="1" t="str">
        <f t="shared" si="7"/>
        <v xml:space="preserve">    </v>
      </c>
    </row>
    <row r="93" spans="1:20" ht="15" customHeight="1">
      <c r="A93" s="25" t="str">
        <f t="shared" si="8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9"/>
        <v/>
      </c>
      <c r="R93" s="1" t="str">
        <f t="shared" si="5"/>
        <v/>
      </c>
      <c r="S93" s="1" t="str">
        <f t="shared" si="6"/>
        <v xml:space="preserve">    </v>
      </c>
      <c r="T93" s="1" t="str">
        <f t="shared" si="7"/>
        <v xml:space="preserve">    </v>
      </c>
    </row>
    <row r="94" spans="1:20" ht="15" customHeight="1">
      <c r="A94" s="25" t="str">
        <f t="shared" si="8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9"/>
        <v/>
      </c>
      <c r="R94" s="1" t="str">
        <f t="shared" si="5"/>
        <v/>
      </c>
      <c r="S94" s="1" t="str">
        <f t="shared" si="6"/>
        <v xml:space="preserve">    </v>
      </c>
      <c r="T94" s="1" t="str">
        <f t="shared" si="7"/>
        <v xml:space="preserve">    </v>
      </c>
    </row>
    <row r="95" spans="1:20" ht="15" customHeight="1">
      <c r="A95" s="25" t="str">
        <f t="shared" si="8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9"/>
        <v/>
      </c>
      <c r="R95" s="1" t="str">
        <f t="shared" si="5"/>
        <v/>
      </c>
      <c r="S95" s="1" t="str">
        <f t="shared" si="6"/>
        <v xml:space="preserve">    </v>
      </c>
      <c r="T95" s="1" t="str">
        <f t="shared" si="7"/>
        <v xml:space="preserve">    </v>
      </c>
    </row>
    <row r="96" spans="1:20" ht="15" customHeight="1">
      <c r="A96" s="25" t="str">
        <f t="shared" si="8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5"/>
        <v/>
      </c>
      <c r="S96" s="1" t="str">
        <f t="shared" si="6"/>
        <v xml:space="preserve">    </v>
      </c>
      <c r="T96" s="1" t="str">
        <f t="shared" si="7"/>
        <v xml:space="preserve">    </v>
      </c>
    </row>
    <row r="97" spans="1:20" ht="15" customHeight="1">
      <c r="A97" s="25" t="str">
        <f t="shared" si="8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5"/>
        <v/>
      </c>
      <c r="S97" s="1" t="str">
        <f t="shared" si="6"/>
        <v xml:space="preserve">    </v>
      </c>
      <c r="T97" s="1" t="str">
        <f t="shared" si="7"/>
        <v xml:space="preserve">    </v>
      </c>
    </row>
    <row r="98" spans="1:20" ht="15" customHeight="1">
      <c r="A98" s="25" t="str">
        <f t="shared" si="8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5"/>
        <v/>
      </c>
      <c r="S98" s="1" t="str">
        <f t="shared" si="6"/>
        <v xml:space="preserve">    </v>
      </c>
      <c r="T98" s="1" t="str">
        <f t="shared" si="7"/>
        <v xml:space="preserve">    </v>
      </c>
    </row>
    <row r="99" spans="1:20" ht="15" customHeight="1">
      <c r="A99" s="25" t="str">
        <f t="shared" si="8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5"/>
        <v/>
      </c>
      <c r="S99" s="1" t="str">
        <f t="shared" si="6"/>
        <v xml:space="preserve">    </v>
      </c>
      <c r="T99" s="1" t="str">
        <f t="shared" si="7"/>
        <v xml:space="preserve">    </v>
      </c>
    </row>
    <row r="100" spans="1:20" ht="15" customHeight="1">
      <c r="A100" s="25" t="str">
        <f t="shared" si="8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5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0" ht="15" customHeight="1">
      <c r="A101" s="25" t="str">
        <f t="shared" si="8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5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0" ht="15" customHeight="1">
      <c r="A102" s="25" t="str">
        <f t="shared" si="8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5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0" ht="15" customHeight="1">
      <c r="A103" s="25" t="str">
        <f t="shared" si="8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5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0" ht="15" customHeight="1">
      <c r="A104" s="25" t="str">
        <f t="shared" si="8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5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0" ht="15" customHeight="1">
      <c r="A105" s="25" t="str">
        <f t="shared" si="8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5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0" ht="15" customHeight="1">
      <c r="A106" s="25" t="str">
        <f t="shared" si="8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5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0" ht="15" customHeight="1">
      <c r="A107" s="25" t="str">
        <f t="shared" si="8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5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0" ht="15" customHeight="1">
      <c r="A108" s="25" t="str">
        <f t="shared" si="8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5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0" ht="15" customHeight="1">
      <c r="A109" s="25" t="str">
        <f t="shared" si="8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5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0" ht="15" customHeight="1">
      <c r="A110" s="25" t="str">
        <f t="shared" si="8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5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0" ht="15" customHeight="1">
      <c r="A111" s="25" t="str">
        <f t="shared" si="8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5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0" ht="15" customHeight="1">
      <c r="A112" s="25" t="str">
        <f t="shared" si="8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5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8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5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8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5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8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5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8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5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8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5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8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5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8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5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8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5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8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si="5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8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9"/>
        <v/>
      </c>
      <c r="R122" s="1" t="str">
        <f t="shared" si="5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8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5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8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5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8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5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8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9"/>
        <v/>
      </c>
      <c r="R126" s="1" t="str">
        <f t="shared" si="5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8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5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8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5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8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5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8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5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8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5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8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5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8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5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8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5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ref="A135:A360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si="5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5"/>
        <v/>
      </c>
      <c r="S136" s="1" t="str">
        <f t="shared" si="6"/>
        <v xml:space="preserve">    </v>
      </c>
      <c r="T136" s="1" t="str">
        <f t="shared" si="7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5"/>
        <v/>
      </c>
      <c r="S137" s="1" t="str">
        <f t="shared" si="6"/>
        <v xml:space="preserve">    </v>
      </c>
      <c r="T137" s="1" t="str">
        <f t="shared" si="7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5"/>
        <v/>
      </c>
      <c r="S138" s="1" t="str">
        <f t="shared" si="6"/>
        <v xml:space="preserve">    </v>
      </c>
      <c r="T138" s="1" t="str">
        <f t="shared" si="7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5"/>
        <v/>
      </c>
      <c r="S139" s="1" t="str">
        <f t="shared" si="6"/>
        <v xml:space="preserve">    </v>
      </c>
      <c r="T139" s="1" t="str">
        <f t="shared" si="7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5"/>
        <v/>
      </c>
      <c r="S140" s="1" t="str">
        <f t="shared" si="6"/>
        <v xml:space="preserve">    </v>
      </c>
      <c r="T140" s="1" t="str">
        <f t="shared" si="7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5"/>
        <v/>
      </c>
      <c r="S141" s="1" t="str">
        <f t="shared" si="6"/>
        <v xml:space="preserve">    </v>
      </c>
      <c r="T141" s="1" t="str">
        <f t="shared" si="7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5"/>
        <v/>
      </c>
      <c r="S142" s="1" t="str">
        <f t="shared" si="6"/>
        <v xml:space="preserve">    </v>
      </c>
      <c r="T142" s="1" t="str">
        <f t="shared" si="7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5"/>
        <v/>
      </c>
      <c r="S143" s="1" t="str">
        <f t="shared" si="6"/>
        <v xml:space="preserve">    </v>
      </c>
      <c r="T143" s="1" t="str">
        <f t="shared" si="7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5"/>
        <v/>
      </c>
      <c r="S144" s="1" t="str">
        <f t="shared" si="6"/>
        <v xml:space="preserve">    </v>
      </c>
      <c r="T144" s="1" t="str">
        <f t="shared" si="7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5"/>
        <v/>
      </c>
      <c r="S145" s="1" t="str">
        <f t="shared" si="6"/>
        <v xml:space="preserve">    </v>
      </c>
      <c r="T145" s="1" t="str">
        <f t="shared" si="7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5"/>
        <v/>
      </c>
      <c r="S146" s="1" t="str">
        <f t="shared" si="6"/>
        <v xml:space="preserve">    </v>
      </c>
      <c r="T146" s="1" t="str">
        <f t="shared" si="7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5"/>
        <v/>
      </c>
      <c r="S147" s="1" t="str">
        <f t="shared" si="6"/>
        <v xml:space="preserve">    </v>
      </c>
      <c r="T147" s="1" t="str">
        <f t="shared" si="7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5"/>
        <v/>
      </c>
      <c r="S148" s="1" t="str">
        <f t="shared" si="6"/>
        <v xml:space="preserve">    </v>
      </c>
      <c r="T148" s="1" t="str">
        <f t="shared" si="7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5"/>
        <v/>
      </c>
      <c r="S149" s="1" t="str">
        <f t="shared" si="6"/>
        <v xml:space="preserve">    </v>
      </c>
      <c r="T149" s="1" t="str">
        <f t="shared" si="7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5"/>
        <v/>
      </c>
      <c r="S150" s="1" t="str">
        <f t="shared" si="6"/>
        <v xml:space="preserve">    </v>
      </c>
      <c r="T150" s="1" t="str">
        <f t="shared" si="7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5"/>
        <v/>
      </c>
      <c r="S151" s="1" t="str">
        <f t="shared" si="6"/>
        <v xml:space="preserve">    </v>
      </c>
      <c r="T151" s="1" t="str">
        <f t="shared" si="7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5"/>
        <v/>
      </c>
      <c r="S152" s="1" t="str">
        <f t="shared" si="6"/>
        <v xml:space="preserve">    </v>
      </c>
      <c r="T152" s="1" t="str">
        <f t="shared" si="7"/>
        <v xml:space="preserve">    </v>
      </c>
    </row>
    <row r="153" spans="1:20" ht="15" customHeight="1">
      <c r="A153" s="25" t="str">
        <f t="shared" si="10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1"/>
        <v/>
      </c>
      <c r="R153" s="1" t="str">
        <f t="shared" si="5"/>
        <v/>
      </c>
      <c r="S153" s="1" t="str">
        <f t="shared" si="6"/>
        <v xml:space="preserve">    </v>
      </c>
      <c r="T153" s="1" t="str">
        <f t="shared" si="7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5"/>
        <v/>
      </c>
      <c r="S154" s="1" t="str">
        <f t="shared" si="6"/>
        <v xml:space="preserve">    </v>
      </c>
      <c r="T154" s="1" t="str">
        <f t="shared" si="7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5"/>
        <v/>
      </c>
      <c r="S155" s="1" t="str">
        <f t="shared" si="6"/>
        <v xml:space="preserve">    </v>
      </c>
      <c r="T155" s="1" t="str">
        <f t="shared" si="7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5"/>
        <v/>
      </c>
      <c r="S156" s="1" t="str">
        <f t="shared" si="6"/>
        <v xml:space="preserve">    </v>
      </c>
      <c r="T156" s="1" t="str">
        <f t="shared" si="7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5"/>
        <v/>
      </c>
      <c r="S157" s="1" t="str">
        <f t="shared" si="6"/>
        <v xml:space="preserve">    </v>
      </c>
      <c r="T157" s="1" t="str">
        <f t="shared" si="7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5"/>
        <v/>
      </c>
      <c r="S158" s="1" t="str">
        <f t="shared" si="6"/>
        <v xml:space="preserve">    </v>
      </c>
      <c r="T158" s="1" t="str">
        <f t="shared" si="7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5"/>
        <v/>
      </c>
      <c r="S159" s="1" t="str">
        <f t="shared" si="6"/>
        <v xml:space="preserve">    </v>
      </c>
      <c r="T159" s="1" t="str">
        <f t="shared" si="7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5"/>
        <v/>
      </c>
      <c r="S160" s="1" t="str">
        <f t="shared" si="6"/>
        <v xml:space="preserve">    </v>
      </c>
      <c r="T160" s="1" t="str">
        <f t="shared" si="7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5"/>
        <v/>
      </c>
      <c r="S161" s="1" t="str">
        <f t="shared" si="6"/>
        <v xml:space="preserve">    </v>
      </c>
      <c r="T161" s="1" t="str">
        <f t="shared" si="7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5"/>
        <v/>
      </c>
      <c r="S162" s="1" t="str">
        <f t="shared" si="6"/>
        <v xml:space="preserve">    </v>
      </c>
      <c r="T162" s="1" t="str">
        <f t="shared" si="7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5"/>
        <v/>
      </c>
      <c r="S163" s="1" t="str">
        <f t="shared" si="6"/>
        <v xml:space="preserve">    </v>
      </c>
      <c r="T163" s="1" t="str">
        <f t="shared" si="7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5"/>
        <v/>
      </c>
      <c r="S164" s="1" t="str">
        <f t="shared" si="6"/>
        <v xml:space="preserve">    </v>
      </c>
      <c r="T164" s="1" t="str">
        <f t="shared" si="7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5"/>
        <v/>
      </c>
      <c r="S165" s="1" t="str">
        <f t="shared" si="6"/>
        <v xml:space="preserve">    </v>
      </c>
      <c r="T165" s="1" t="str">
        <f t="shared" si="7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5"/>
        <v/>
      </c>
      <c r="S166" s="1" t="str">
        <f t="shared" si="6"/>
        <v xml:space="preserve">    </v>
      </c>
      <c r="T166" s="1" t="str">
        <f t="shared" si="7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5"/>
        <v/>
      </c>
      <c r="S167" s="1" t="str">
        <f t="shared" si="6"/>
        <v xml:space="preserve">    </v>
      </c>
      <c r="T167" s="1" t="str">
        <f t="shared" si="7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5"/>
        <v/>
      </c>
      <c r="S168" s="1" t="str">
        <f t="shared" si="6"/>
        <v xml:space="preserve">    </v>
      </c>
      <c r="T168" s="1" t="str">
        <f t="shared" si="7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5"/>
        <v/>
      </c>
      <c r="S169" s="1" t="str">
        <f t="shared" si="6"/>
        <v xml:space="preserve">    </v>
      </c>
      <c r="T169" s="1" t="str">
        <f t="shared" si="7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5"/>
        <v/>
      </c>
      <c r="S170" s="1" t="str">
        <f t="shared" si="6"/>
        <v xml:space="preserve">    </v>
      </c>
      <c r="T170" s="1" t="str">
        <f t="shared" si="7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5"/>
        <v/>
      </c>
      <c r="S171" s="1" t="str">
        <f t="shared" si="6"/>
        <v xml:space="preserve">    </v>
      </c>
      <c r="T171" s="1" t="str">
        <f t="shared" si="7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5"/>
        <v/>
      </c>
      <c r="S172" s="1" t="str">
        <f t="shared" si="6"/>
        <v xml:space="preserve">    </v>
      </c>
      <c r="T172" s="1" t="str">
        <f t="shared" si="7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5"/>
        <v/>
      </c>
      <c r="S173" s="1" t="str">
        <f t="shared" si="6"/>
        <v xml:space="preserve">    </v>
      </c>
      <c r="T173" s="1" t="str">
        <f t="shared" si="7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5"/>
        <v/>
      </c>
      <c r="S174" s="1" t="str">
        <f t="shared" si="6"/>
        <v xml:space="preserve">    </v>
      </c>
      <c r="T174" s="1" t="str">
        <f t="shared" si="7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5"/>
        <v/>
      </c>
      <c r="S175" s="1" t="str">
        <f t="shared" si="6"/>
        <v xml:space="preserve">    </v>
      </c>
      <c r="T175" s="1" t="str">
        <f t="shared" si="7"/>
        <v xml:space="preserve">    </v>
      </c>
    </row>
    <row r="176" spans="1:20" ht="15" customHeight="1">
      <c r="A176" s="25" t="str">
        <f t="shared" si="10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1"/>
        <v/>
      </c>
      <c r="R176" s="1" t="str">
        <f t="shared" si="5"/>
        <v/>
      </c>
      <c r="S176" s="1" t="str">
        <f t="shared" si="6"/>
        <v xml:space="preserve">    </v>
      </c>
      <c r="T176" s="1" t="str">
        <f t="shared" si="7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5"/>
        <v/>
      </c>
      <c r="S177" s="1" t="str">
        <f t="shared" si="6"/>
        <v xml:space="preserve">    </v>
      </c>
      <c r="T177" s="1" t="str">
        <f t="shared" si="7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5"/>
        <v/>
      </c>
      <c r="S178" s="1" t="str">
        <f t="shared" si="6"/>
        <v xml:space="preserve">    </v>
      </c>
      <c r="T178" s="1" t="str">
        <f t="shared" si="7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5"/>
        <v/>
      </c>
      <c r="S179" s="1" t="str">
        <f t="shared" si="6"/>
        <v xml:space="preserve">    </v>
      </c>
      <c r="T179" s="1" t="str">
        <f t="shared" si="7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5"/>
        <v/>
      </c>
      <c r="S180" s="1" t="str">
        <f t="shared" si="6"/>
        <v xml:space="preserve">    </v>
      </c>
      <c r="T180" s="1" t="str">
        <f t="shared" si="7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5"/>
        <v/>
      </c>
      <c r="S181" s="1" t="str">
        <f t="shared" si="6"/>
        <v xml:space="preserve">    </v>
      </c>
      <c r="T181" s="1" t="str">
        <f t="shared" si="7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5"/>
        <v/>
      </c>
      <c r="S182" s="1" t="str">
        <f t="shared" si="6"/>
        <v xml:space="preserve">    </v>
      </c>
      <c r="T182" s="1" t="str">
        <f t="shared" si="7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5"/>
        <v/>
      </c>
      <c r="S183" s="1" t="str">
        <f t="shared" si="6"/>
        <v xml:space="preserve">    </v>
      </c>
      <c r="T183" s="1" t="str">
        <f t="shared" si="7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5"/>
        <v/>
      </c>
      <c r="S184" s="1" t="str">
        <f t="shared" si="6"/>
        <v xml:space="preserve">    </v>
      </c>
      <c r="T184" s="1" t="str">
        <f t="shared" si="7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5"/>
        <v/>
      </c>
      <c r="S185" s="1" t="str">
        <f t="shared" si="6"/>
        <v xml:space="preserve">    </v>
      </c>
      <c r="T185" s="1" t="str">
        <f t="shared" si="7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5"/>
        <v/>
      </c>
      <c r="S186" s="1" t="str">
        <f t="shared" si="6"/>
        <v xml:space="preserve">    </v>
      </c>
      <c r="T186" s="1" t="str">
        <f t="shared" si="7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5"/>
        <v/>
      </c>
      <c r="S187" s="1" t="str">
        <f t="shared" si="6"/>
        <v xml:space="preserve">    </v>
      </c>
      <c r="T187" s="1" t="str">
        <f t="shared" si="7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5"/>
        <v/>
      </c>
      <c r="S188" s="1" t="str">
        <f t="shared" si="6"/>
        <v xml:space="preserve">    </v>
      </c>
      <c r="T188" s="1" t="str">
        <f t="shared" si="7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5"/>
        <v/>
      </c>
      <c r="S189" s="1" t="str">
        <f t="shared" si="6"/>
        <v xml:space="preserve">    </v>
      </c>
      <c r="T189" s="1" t="str">
        <f t="shared" si="7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5"/>
        <v/>
      </c>
      <c r="S190" s="1" t="str">
        <f t="shared" si="6"/>
        <v xml:space="preserve">    </v>
      </c>
      <c r="T190" s="1" t="str">
        <f t="shared" si="7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5"/>
        <v/>
      </c>
      <c r="S191" s="1" t="str">
        <f t="shared" si="6"/>
        <v xml:space="preserve">    </v>
      </c>
      <c r="T191" s="1" t="str">
        <f t="shared" si="7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5"/>
        <v/>
      </c>
      <c r="S192" s="1" t="str">
        <f t="shared" si="6"/>
        <v xml:space="preserve">    </v>
      </c>
      <c r="T192" s="1" t="str">
        <f t="shared" si="7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5"/>
        <v/>
      </c>
      <c r="S193" s="1" t="str">
        <f t="shared" si="6"/>
        <v xml:space="preserve">    </v>
      </c>
      <c r="T193" s="1" t="str">
        <f t="shared" si="7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5"/>
        <v/>
      </c>
      <c r="S194" s="1" t="str">
        <f t="shared" si="6"/>
        <v xml:space="preserve">    </v>
      </c>
      <c r="T194" s="1" t="str">
        <f t="shared" si="7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5"/>
        <v/>
      </c>
      <c r="S195" s="1" t="str">
        <f t="shared" si="6"/>
        <v xml:space="preserve">    </v>
      </c>
      <c r="T195" s="1" t="str">
        <f t="shared" si="7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5"/>
        <v/>
      </c>
      <c r="S196" s="1" t="str">
        <f t="shared" si="6"/>
        <v xml:space="preserve">    </v>
      </c>
      <c r="T196" s="1" t="str">
        <f t="shared" si="7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5"/>
        <v/>
      </c>
      <c r="S197" s="1" t="str">
        <f t="shared" si="6"/>
        <v xml:space="preserve">    </v>
      </c>
      <c r="T197" s="1" t="str">
        <f t="shared" si="7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5"/>
        <v/>
      </c>
      <c r="S198" s="1" t="str">
        <f t="shared" si="6"/>
        <v xml:space="preserve">    </v>
      </c>
      <c r="T198" s="1" t="str">
        <f t="shared" si="7"/>
        <v xml:space="preserve">    </v>
      </c>
    </row>
    <row r="199" spans="1:20" ht="15" customHeight="1">
      <c r="A199" s="25" t="str">
        <f t="shared" si="10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2">IF(P199="","",VLOOKUP(P199,$Z$7:$AA$68,2,FALSE))</f>
        <v/>
      </c>
      <c r="R199" s="1" t="str">
        <f t="shared" si="5"/>
        <v/>
      </c>
      <c r="S199" s="1" t="str">
        <f t="shared" si="6"/>
        <v xml:space="preserve">    </v>
      </c>
      <c r="T199" s="1" t="str">
        <f t="shared" si="7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5"/>
        <v/>
      </c>
      <c r="S200" s="1" t="str">
        <f t="shared" si="6"/>
        <v xml:space="preserve">    </v>
      </c>
      <c r="T200" s="1" t="str">
        <f t="shared" si="7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5"/>
        <v/>
      </c>
      <c r="S201" s="1" t="str">
        <f t="shared" si="6"/>
        <v xml:space="preserve">    </v>
      </c>
      <c r="T201" s="1" t="str">
        <f t="shared" si="7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5"/>
        <v/>
      </c>
      <c r="S202" s="1" t="str">
        <f t="shared" si="6"/>
        <v xml:space="preserve">    </v>
      </c>
      <c r="T202" s="1" t="str">
        <f t="shared" si="7"/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5"/>
        <v/>
      </c>
      <c r="S203" s="1" t="str">
        <f t="shared" si="6"/>
        <v xml:space="preserve">    </v>
      </c>
      <c r="T203" s="1" t="str">
        <f t="shared" si="7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5"/>
        <v/>
      </c>
      <c r="S204" s="1" t="str">
        <f t="shared" si="6"/>
        <v xml:space="preserve">    </v>
      </c>
      <c r="T204" s="1" t="str">
        <f t="shared" si="7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5"/>
        <v/>
      </c>
      <c r="S205" s="1" t="str">
        <f t="shared" si="6"/>
        <v xml:space="preserve">    </v>
      </c>
      <c r="T205" s="1" t="str">
        <f t="shared" si="7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5"/>
        <v/>
      </c>
      <c r="S206" s="1" t="str">
        <f t="shared" si="6"/>
        <v xml:space="preserve">    </v>
      </c>
      <c r="T206" s="1" t="str">
        <f t="shared" si="7"/>
        <v xml:space="preserve">    </v>
      </c>
    </row>
    <row r="207" spans="1:20" ht="15" customHeight="1">
      <c r="A207" s="25" t="str">
        <f t="shared" si="10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5"/>
        <v/>
      </c>
      <c r="S207" s="1" t="str">
        <f t="shared" si="6"/>
        <v xml:space="preserve">    </v>
      </c>
      <c r="T207" s="1" t="str">
        <f t="shared" si="7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5"/>
        <v/>
      </c>
      <c r="S208" s="1" t="str">
        <f t="shared" si="6"/>
        <v xml:space="preserve">    </v>
      </c>
      <c r="T208" s="1" t="str">
        <f t="shared" si="7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5"/>
        <v/>
      </c>
      <c r="S209" s="1" t="str">
        <f t="shared" si="6"/>
        <v xml:space="preserve">    </v>
      </c>
      <c r="T209" s="1" t="str">
        <f t="shared" si="7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5"/>
        <v/>
      </c>
      <c r="S210" s="1" t="str">
        <f t="shared" si="6"/>
        <v xml:space="preserve">    </v>
      </c>
      <c r="T210" s="1" t="str">
        <f t="shared" si="7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5"/>
        <v/>
      </c>
      <c r="S211" s="1" t="str">
        <f t="shared" si="6"/>
        <v xml:space="preserve">    </v>
      </c>
      <c r="T211" s="1" t="str">
        <f t="shared" si="7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5"/>
        <v/>
      </c>
      <c r="S212" s="1" t="str">
        <f t="shared" si="6"/>
        <v xml:space="preserve">    </v>
      </c>
      <c r="T212" s="1" t="str">
        <f t="shared" si="7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5"/>
        <v/>
      </c>
      <c r="S213" s="1" t="str">
        <f t="shared" si="6"/>
        <v xml:space="preserve">    </v>
      </c>
      <c r="T213" s="1" t="str">
        <f t="shared" si="7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5"/>
        <v/>
      </c>
      <c r="S214" s="1" t="str">
        <f t="shared" si="6"/>
        <v xml:space="preserve">    </v>
      </c>
      <c r="T214" s="1" t="str">
        <f t="shared" si="7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5"/>
        <v/>
      </c>
      <c r="S215" s="1" t="str">
        <f t="shared" si="6"/>
        <v xml:space="preserve">    </v>
      </c>
      <c r="T215" s="1" t="str">
        <f t="shared" si="7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5"/>
        <v/>
      </c>
      <c r="S216" s="1" t="str">
        <f t="shared" si="6"/>
        <v xml:space="preserve">    </v>
      </c>
      <c r="T216" s="1" t="str">
        <f t="shared" si="7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5"/>
        <v/>
      </c>
      <c r="S217" s="1" t="str">
        <f t="shared" si="6"/>
        <v xml:space="preserve">    </v>
      </c>
      <c r="T217" s="1" t="str">
        <f t="shared" si="7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2"/>
        <v/>
      </c>
      <c r="R218" s="1" t="str">
        <f t="shared" si="5"/>
        <v/>
      </c>
      <c r="S218" s="1" t="str">
        <f t="shared" si="6"/>
        <v xml:space="preserve">    </v>
      </c>
      <c r="T218" s="1" t="str">
        <f t="shared" si="7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2"/>
        <v/>
      </c>
      <c r="R219" s="1" t="str">
        <f t="shared" si="5"/>
        <v/>
      </c>
      <c r="S219" s="1" t="str">
        <f t="shared" si="6"/>
        <v xml:space="preserve">    </v>
      </c>
      <c r="T219" s="1" t="str">
        <f t="shared" si="7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2"/>
        <v/>
      </c>
      <c r="R220" s="1" t="str">
        <f t="shared" si="5"/>
        <v/>
      </c>
      <c r="S220" s="1" t="str">
        <f t="shared" si="6"/>
        <v xml:space="preserve">    </v>
      </c>
      <c r="T220" s="1" t="str">
        <f t="shared" si="7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2"/>
        <v/>
      </c>
      <c r="R221" s="1" t="str">
        <f t="shared" si="5"/>
        <v/>
      </c>
      <c r="S221" s="1" t="str">
        <f t="shared" si="6"/>
        <v xml:space="preserve">    </v>
      </c>
      <c r="T221" s="1" t="str">
        <f t="shared" si="7"/>
        <v xml:space="preserve">    </v>
      </c>
    </row>
    <row r="222" spans="1:20" ht="15" customHeight="1">
      <c r="A222" s="25" t="str">
        <f t="shared" si="10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2"/>
        <v/>
      </c>
      <c r="R222" s="1" t="str">
        <f t="shared" si="5"/>
        <v/>
      </c>
      <c r="S222" s="1" t="str">
        <f t="shared" si="6"/>
        <v xml:space="preserve">    </v>
      </c>
      <c r="T222" s="1" t="str">
        <f t="shared" si="7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2"/>
        <v/>
      </c>
      <c r="R223" s="1" t="str">
        <f t="shared" si="5"/>
        <v/>
      </c>
      <c r="S223" s="1" t="str">
        <f t="shared" si="6"/>
        <v xml:space="preserve">    </v>
      </c>
      <c r="T223" s="1" t="str">
        <f t="shared" si="7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2"/>
        <v/>
      </c>
      <c r="R224" s="1" t="str">
        <f t="shared" si="5"/>
        <v/>
      </c>
      <c r="S224" s="1" t="str">
        <f t="shared" si="6"/>
        <v xml:space="preserve">    </v>
      </c>
      <c r="T224" s="1" t="str">
        <f t="shared" si="7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2"/>
        <v/>
      </c>
      <c r="R225" s="1" t="str">
        <f t="shared" si="5"/>
        <v/>
      </c>
      <c r="S225" s="1" t="str">
        <f t="shared" si="6"/>
        <v xml:space="preserve">    </v>
      </c>
      <c r="T225" s="1" t="str">
        <f t="shared" si="7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2"/>
        <v/>
      </c>
      <c r="R226" s="1" t="str">
        <f t="shared" si="5"/>
        <v/>
      </c>
      <c r="S226" s="1" t="str">
        <f t="shared" si="6"/>
        <v xml:space="preserve">    </v>
      </c>
      <c r="T226" s="1" t="str">
        <f t="shared" si="7"/>
        <v xml:space="preserve">    </v>
      </c>
    </row>
    <row r="227" spans="1:20" ht="15" customHeight="1">
      <c r="A227" s="25" t="str">
        <f t="shared" si="10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2"/>
        <v/>
      </c>
      <c r="R227" s="1" t="str">
        <f t="shared" si="5"/>
        <v/>
      </c>
      <c r="S227" s="1" t="str">
        <f t="shared" si="6"/>
        <v xml:space="preserve">    </v>
      </c>
      <c r="T227" s="1" t="str">
        <f t="shared" si="7"/>
        <v xml:space="preserve">    </v>
      </c>
    </row>
    <row r="228" spans="1:20" ht="15" customHeight="1">
      <c r="A228" s="25" t="str">
        <f t="shared" si="10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2"/>
        <v/>
      </c>
      <c r="R228" s="1" t="str">
        <f t="shared" si="5"/>
        <v/>
      </c>
      <c r="S228" s="1" t="str">
        <f t="shared" si="6"/>
        <v xml:space="preserve">    </v>
      </c>
      <c r="T228" s="1" t="str">
        <f t="shared" si="7"/>
        <v xml:space="preserve">    </v>
      </c>
    </row>
    <row r="229" spans="1:20" ht="15" customHeight="1">
      <c r="A229" s="25" t="str">
        <f t="shared" si="10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2"/>
        <v/>
      </c>
      <c r="R229" s="1" t="str">
        <f t="shared" si="5"/>
        <v/>
      </c>
      <c r="S229" s="1" t="str">
        <f t="shared" si="6"/>
        <v xml:space="preserve">    </v>
      </c>
      <c r="T229" s="1" t="str">
        <f t="shared" si="7"/>
        <v xml:space="preserve">    </v>
      </c>
    </row>
    <row r="230" spans="1:20" ht="15" customHeight="1">
      <c r="A230" s="25" t="str">
        <f t="shared" si="10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2"/>
        <v/>
      </c>
      <c r="R230" s="1" t="str">
        <f t="shared" si="5"/>
        <v/>
      </c>
      <c r="S230" s="1" t="str">
        <f t="shared" si="6"/>
        <v xml:space="preserve">    </v>
      </c>
      <c r="T230" s="1" t="str">
        <f t="shared" si="7"/>
        <v xml:space="preserve">    </v>
      </c>
    </row>
    <row r="231" spans="1:20" ht="15" customHeight="1">
      <c r="A231" s="25" t="str">
        <f t="shared" si="10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2"/>
        <v/>
      </c>
      <c r="R231" s="1" t="str">
        <f t="shared" si="5"/>
        <v/>
      </c>
      <c r="S231" s="1" t="str">
        <f t="shared" si="6"/>
        <v xml:space="preserve">    </v>
      </c>
      <c r="T231" s="1" t="str">
        <f t="shared" si="7"/>
        <v xml:space="preserve">    </v>
      </c>
    </row>
    <row r="232" spans="1:20" ht="15" customHeight="1">
      <c r="A232" s="25" t="str">
        <f t="shared" si="10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2"/>
        <v/>
      </c>
      <c r="R232" s="1" t="str">
        <f t="shared" si="5"/>
        <v/>
      </c>
      <c r="S232" s="1" t="str">
        <f t="shared" si="6"/>
        <v xml:space="preserve">    </v>
      </c>
      <c r="T232" s="1" t="str">
        <f t="shared" si="7"/>
        <v xml:space="preserve">    </v>
      </c>
    </row>
    <row r="233" spans="1:20" ht="15" customHeight="1">
      <c r="A233" s="25" t="str">
        <f t="shared" si="10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2"/>
        <v/>
      </c>
      <c r="R233" s="1" t="str">
        <f t="shared" si="5"/>
        <v/>
      </c>
      <c r="S233" s="1" t="str">
        <f t="shared" si="6"/>
        <v xml:space="preserve">    </v>
      </c>
      <c r="T233" s="1" t="str">
        <f t="shared" si="7"/>
        <v xml:space="preserve">    </v>
      </c>
    </row>
    <row r="234" spans="1:20" ht="15" customHeight="1">
      <c r="A234" s="25" t="str">
        <f t="shared" si="10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2"/>
        <v/>
      </c>
      <c r="R234" s="1" t="str">
        <f t="shared" si="5"/>
        <v/>
      </c>
      <c r="S234" s="1" t="str">
        <f t="shared" si="6"/>
        <v xml:space="preserve">    </v>
      </c>
      <c r="T234" s="1" t="str">
        <f t="shared" si="7"/>
        <v xml:space="preserve">    </v>
      </c>
    </row>
    <row r="235" spans="1:20" ht="15" customHeight="1">
      <c r="A235" s="25" t="str">
        <f t="shared" si="10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2"/>
        <v/>
      </c>
      <c r="R235" s="1" t="str">
        <f t="shared" si="5"/>
        <v/>
      </c>
      <c r="S235" s="1" t="str">
        <f t="shared" si="6"/>
        <v xml:space="preserve">    </v>
      </c>
      <c r="T235" s="1" t="str">
        <f t="shared" si="7"/>
        <v xml:space="preserve">    </v>
      </c>
    </row>
    <row r="236" spans="1:20" ht="15" customHeight="1">
      <c r="A236" s="25" t="str">
        <f t="shared" si="10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2"/>
        <v/>
      </c>
      <c r="R236" s="1" t="str">
        <f t="shared" si="5"/>
        <v/>
      </c>
      <c r="S236" s="1" t="str">
        <f t="shared" si="6"/>
        <v xml:space="preserve">    </v>
      </c>
      <c r="T236" s="1" t="str">
        <f t="shared" si="7"/>
        <v xml:space="preserve">    </v>
      </c>
    </row>
    <row r="237" spans="1:20" ht="15" customHeight="1">
      <c r="A237" s="25" t="str">
        <f t="shared" si="10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2"/>
        <v/>
      </c>
      <c r="R237" s="1" t="str">
        <f t="shared" si="5"/>
        <v/>
      </c>
      <c r="S237" s="1" t="str">
        <f t="shared" si="6"/>
        <v xml:space="preserve">    </v>
      </c>
      <c r="T237" s="1" t="str">
        <f t="shared" si="7"/>
        <v xml:space="preserve">    </v>
      </c>
    </row>
    <row r="238" spans="1:20" ht="15" customHeight="1">
      <c r="A238" s="25" t="str">
        <f t="shared" si="10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2"/>
        <v/>
      </c>
      <c r="R238" s="1" t="str">
        <f t="shared" si="5"/>
        <v/>
      </c>
      <c r="S238" s="1" t="str">
        <f t="shared" si="6"/>
        <v xml:space="preserve">    </v>
      </c>
      <c r="T238" s="1" t="str">
        <f t="shared" si="7"/>
        <v xml:space="preserve">    </v>
      </c>
    </row>
    <row r="239" spans="1:20" ht="15" customHeight="1">
      <c r="A239" s="25" t="str">
        <f t="shared" si="10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2"/>
        <v/>
      </c>
      <c r="R239" s="1" t="str">
        <f t="shared" si="5"/>
        <v/>
      </c>
      <c r="S239" s="1" t="str">
        <f t="shared" si="6"/>
        <v xml:space="preserve">    </v>
      </c>
      <c r="T239" s="1" t="str">
        <f t="shared" si="7"/>
        <v xml:space="preserve">    </v>
      </c>
    </row>
    <row r="240" spans="1:20" ht="15" customHeight="1">
      <c r="A240" s="25" t="str">
        <f t="shared" si="10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2"/>
        <v/>
      </c>
      <c r="R240" s="1" t="str">
        <f t="shared" si="5"/>
        <v/>
      </c>
      <c r="S240" s="1" t="str">
        <f t="shared" si="6"/>
        <v xml:space="preserve">    </v>
      </c>
      <c r="T240" s="1" t="str">
        <f t="shared" si="7"/>
        <v xml:space="preserve">    </v>
      </c>
    </row>
    <row r="241" spans="1:20" ht="15" customHeight="1">
      <c r="A241" s="25" t="str">
        <f t="shared" si="10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2"/>
        <v/>
      </c>
      <c r="R241" s="1" t="str">
        <f t="shared" si="5"/>
        <v/>
      </c>
      <c r="S241" s="1" t="str">
        <f t="shared" si="6"/>
        <v xml:space="preserve">    </v>
      </c>
      <c r="T241" s="1" t="str">
        <f t="shared" si="7"/>
        <v xml:space="preserve">    </v>
      </c>
    </row>
    <row r="242" spans="1:20" ht="15" customHeight="1">
      <c r="A242" s="25" t="str">
        <f t="shared" si="10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2"/>
        <v/>
      </c>
      <c r="R242" s="1" t="str">
        <f t="shared" si="5"/>
        <v/>
      </c>
      <c r="S242" s="1" t="str">
        <f t="shared" si="6"/>
        <v xml:space="preserve">    </v>
      </c>
      <c r="T242" s="1" t="str">
        <f t="shared" si="7"/>
        <v xml:space="preserve">    </v>
      </c>
    </row>
    <row r="243" spans="1:20" ht="15" customHeight="1">
      <c r="A243" s="25" t="str">
        <f t="shared" si="10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2"/>
        <v/>
      </c>
      <c r="R243" s="1" t="str">
        <f t="shared" si="5"/>
        <v/>
      </c>
      <c r="S243" s="1" t="str">
        <f t="shared" si="6"/>
        <v xml:space="preserve">    </v>
      </c>
      <c r="T243" s="1" t="str">
        <f t="shared" si="7"/>
        <v xml:space="preserve">    </v>
      </c>
    </row>
    <row r="244" spans="1:20" ht="15" customHeight="1">
      <c r="A244" s="25" t="str">
        <f t="shared" si="10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2"/>
        <v/>
      </c>
      <c r="R244" s="1" t="str">
        <f t="shared" si="5"/>
        <v/>
      </c>
      <c r="S244" s="1" t="str">
        <f t="shared" si="6"/>
        <v xml:space="preserve">    </v>
      </c>
      <c r="T244" s="1" t="str">
        <f t="shared" si="7"/>
        <v xml:space="preserve">    </v>
      </c>
    </row>
    <row r="245" spans="1:20" ht="15" customHeight="1">
      <c r="A245" s="25" t="str">
        <f t="shared" si="10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2"/>
        <v/>
      </c>
      <c r="R245" s="1" t="str">
        <f t="shared" si="5"/>
        <v/>
      </c>
      <c r="S245" s="1" t="str">
        <f t="shared" si="6"/>
        <v xml:space="preserve">    </v>
      </c>
      <c r="T245" s="1" t="str">
        <f t="shared" si="7"/>
        <v xml:space="preserve">    </v>
      </c>
    </row>
    <row r="246" spans="1:20" ht="15" customHeight="1">
      <c r="A246" s="25" t="str">
        <f t="shared" si="10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2"/>
        <v/>
      </c>
      <c r="R246" s="1" t="str">
        <f t="shared" si="5"/>
        <v/>
      </c>
      <c r="S246" s="1" t="str">
        <f t="shared" si="6"/>
        <v xml:space="preserve">    </v>
      </c>
      <c r="T246" s="1" t="str">
        <f t="shared" si="7"/>
        <v xml:space="preserve">    </v>
      </c>
    </row>
    <row r="247" spans="1:20" ht="15" customHeight="1">
      <c r="A247" s="25" t="str">
        <f t="shared" si="10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2"/>
        <v/>
      </c>
      <c r="R247" s="1" t="str">
        <f t="shared" si="5"/>
        <v/>
      </c>
      <c r="S247" s="1" t="str">
        <f t="shared" si="6"/>
        <v xml:space="preserve">    </v>
      </c>
      <c r="T247" s="1" t="str">
        <f t="shared" si="7"/>
        <v xml:space="preserve">    </v>
      </c>
    </row>
    <row r="248" spans="1:20" ht="15" customHeight="1">
      <c r="A248" s="25" t="str">
        <f t="shared" si="10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2"/>
        <v/>
      </c>
      <c r="R248" s="1" t="str">
        <f t="shared" si="5"/>
        <v/>
      </c>
      <c r="S248" s="1" t="str">
        <f t="shared" si="6"/>
        <v xml:space="preserve">    </v>
      </c>
      <c r="T248" s="1" t="str">
        <f t="shared" si="7"/>
        <v xml:space="preserve">    </v>
      </c>
    </row>
    <row r="249" spans="1:20" ht="15" customHeight="1">
      <c r="A249" s="25" t="str">
        <f t="shared" si="10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2"/>
        <v/>
      </c>
      <c r="R249" s="1" t="str">
        <f t="shared" si="5"/>
        <v/>
      </c>
      <c r="S249" s="1" t="str">
        <f t="shared" si="6"/>
        <v xml:space="preserve">    </v>
      </c>
      <c r="T249" s="1" t="str">
        <f t="shared" si="7"/>
        <v xml:space="preserve">    </v>
      </c>
    </row>
    <row r="250" spans="1:20" ht="15" customHeight="1">
      <c r="A250" s="25" t="str">
        <f t="shared" si="10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2"/>
        <v/>
      </c>
      <c r="R250" s="1" t="str">
        <f t="shared" si="5"/>
        <v/>
      </c>
      <c r="S250" s="1" t="str">
        <f t="shared" si="6"/>
        <v xml:space="preserve">    </v>
      </c>
      <c r="T250" s="1" t="str">
        <f t="shared" si="7"/>
        <v xml:space="preserve">    </v>
      </c>
    </row>
    <row r="251" spans="1:20" ht="15" customHeight="1">
      <c r="A251" s="25" t="str">
        <f t="shared" si="10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2"/>
        <v/>
      </c>
      <c r="R251" s="1" t="str">
        <f t="shared" si="5"/>
        <v/>
      </c>
      <c r="S251" s="1" t="str">
        <f t="shared" si="6"/>
        <v xml:space="preserve">    </v>
      </c>
      <c r="T251" s="1" t="str">
        <f t="shared" si="7"/>
        <v xml:space="preserve">    </v>
      </c>
    </row>
    <row r="252" spans="1:20" ht="15" customHeight="1">
      <c r="A252" s="25" t="str">
        <f t="shared" si="10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2"/>
        <v/>
      </c>
      <c r="R252" s="1" t="str">
        <f t="shared" si="5"/>
        <v/>
      </c>
      <c r="S252" s="1" t="str">
        <f t="shared" si="6"/>
        <v xml:space="preserve">    </v>
      </c>
      <c r="T252" s="1" t="str">
        <f t="shared" si="7"/>
        <v xml:space="preserve">    </v>
      </c>
    </row>
    <row r="253" spans="1:20" ht="15" customHeight="1">
      <c r="A253" s="25" t="str">
        <f t="shared" si="10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2"/>
        <v/>
      </c>
      <c r="R253" s="1" t="str">
        <f t="shared" si="5"/>
        <v/>
      </c>
      <c r="S253" s="1" t="str">
        <f t="shared" si="6"/>
        <v xml:space="preserve">    </v>
      </c>
      <c r="T253" s="1" t="str">
        <f t="shared" si="7"/>
        <v xml:space="preserve">    </v>
      </c>
    </row>
    <row r="254" spans="1:20" ht="15" customHeight="1">
      <c r="A254" s="25" t="str">
        <f t="shared" si="10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2"/>
        <v/>
      </c>
      <c r="R254" s="1" t="str">
        <f t="shared" si="5"/>
        <v/>
      </c>
      <c r="S254" s="1" t="str">
        <f t="shared" si="6"/>
        <v xml:space="preserve">    </v>
      </c>
      <c r="T254" s="1" t="str">
        <f t="shared" si="7"/>
        <v xml:space="preserve">    </v>
      </c>
    </row>
    <row r="255" spans="1:20" ht="15" customHeight="1">
      <c r="A255" s="25" t="str">
        <f t="shared" si="10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2"/>
        <v/>
      </c>
      <c r="R255" s="1" t="str">
        <f t="shared" si="5"/>
        <v/>
      </c>
      <c r="S255" s="1" t="str">
        <f t="shared" si="6"/>
        <v xml:space="preserve">    </v>
      </c>
      <c r="T255" s="1" t="str">
        <f t="shared" si="7"/>
        <v xml:space="preserve">    </v>
      </c>
    </row>
    <row r="256" spans="1:20" ht="15" customHeight="1">
      <c r="A256" s="25" t="str">
        <f t="shared" si="10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2"/>
        <v/>
      </c>
      <c r="R256" s="1" t="str">
        <f t="shared" si="5"/>
        <v/>
      </c>
      <c r="S256" s="1" t="str">
        <f t="shared" si="6"/>
        <v xml:space="preserve">    </v>
      </c>
      <c r="T256" s="1" t="str">
        <f t="shared" si="7"/>
        <v xml:space="preserve">    </v>
      </c>
    </row>
    <row r="257" spans="1:20" ht="15" customHeight="1">
      <c r="A257" s="25" t="str">
        <f t="shared" si="10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2"/>
        <v/>
      </c>
      <c r="R257" s="1" t="str">
        <f t="shared" si="5"/>
        <v/>
      </c>
      <c r="S257" s="1" t="str">
        <f t="shared" si="6"/>
        <v xml:space="preserve">    </v>
      </c>
      <c r="T257" s="1" t="str">
        <f t="shared" si="7"/>
        <v xml:space="preserve">    </v>
      </c>
    </row>
    <row r="258" spans="1:20" ht="15" customHeight="1">
      <c r="A258" s="25" t="str">
        <f t="shared" si="10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2"/>
        <v/>
      </c>
      <c r="R258" s="1" t="str">
        <f t="shared" si="5"/>
        <v/>
      </c>
      <c r="S258" s="1" t="str">
        <f t="shared" si="6"/>
        <v xml:space="preserve">    </v>
      </c>
      <c r="T258" s="1" t="str">
        <f t="shared" si="7"/>
        <v xml:space="preserve">    </v>
      </c>
    </row>
    <row r="259" spans="1:20" ht="15" customHeight="1">
      <c r="A259" s="25" t="str">
        <f t="shared" si="10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2"/>
        <v/>
      </c>
      <c r="R259" s="1" t="str">
        <f t="shared" si="5"/>
        <v/>
      </c>
      <c r="S259" s="1" t="str">
        <f t="shared" si="6"/>
        <v xml:space="preserve">    </v>
      </c>
      <c r="T259" s="1" t="str">
        <f t="shared" si="7"/>
        <v xml:space="preserve">    </v>
      </c>
    </row>
    <row r="260" spans="1:20" ht="15" customHeight="1">
      <c r="A260" s="25" t="str">
        <f t="shared" si="10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2"/>
        <v/>
      </c>
      <c r="R260" s="1" t="str">
        <f t="shared" si="5"/>
        <v/>
      </c>
      <c r="S260" s="1" t="str">
        <f t="shared" si="6"/>
        <v xml:space="preserve">    </v>
      </c>
      <c r="T260" s="1" t="str">
        <f t="shared" si="7"/>
        <v xml:space="preserve">    </v>
      </c>
    </row>
    <row r="261" spans="1:20" ht="15" customHeight="1">
      <c r="A261" s="25" t="str">
        <f t="shared" si="10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2"/>
        <v/>
      </c>
      <c r="R261" s="1" t="str">
        <f t="shared" si="5"/>
        <v/>
      </c>
      <c r="S261" s="1" t="str">
        <f t="shared" si="6"/>
        <v xml:space="preserve">    </v>
      </c>
      <c r="T261" s="1" t="str">
        <f t="shared" si="7"/>
        <v xml:space="preserve">    </v>
      </c>
    </row>
    <row r="262" spans="1:20" ht="15" customHeight="1">
      <c r="A262" s="25" t="str">
        <f t="shared" si="10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2"/>
        <v/>
      </c>
      <c r="R262" s="1" t="str">
        <f t="shared" si="5"/>
        <v/>
      </c>
      <c r="S262" s="1" t="str">
        <f t="shared" si="6"/>
        <v xml:space="preserve">    </v>
      </c>
      <c r="T262" s="1" t="str">
        <f t="shared" si="7"/>
        <v xml:space="preserve">    </v>
      </c>
    </row>
    <row r="263" spans="1:20" ht="15" customHeight="1">
      <c r="A263" s="25" t="str">
        <f t="shared" si="10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3">IF(P263="","",VLOOKUP(P263,$Z$7:$AA$68,2,FALSE))</f>
        <v/>
      </c>
      <c r="R263" s="1" t="str">
        <f t="shared" si="5"/>
        <v/>
      </c>
      <c r="S263" s="1" t="str">
        <f t="shared" si="6"/>
        <v xml:space="preserve">    </v>
      </c>
      <c r="T263" s="1" t="str">
        <f t="shared" si="7"/>
        <v xml:space="preserve">    </v>
      </c>
    </row>
    <row r="264" spans="1:20" ht="15" customHeight="1">
      <c r="A264" s="25" t="str">
        <f t="shared" si="10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3"/>
        <v/>
      </c>
      <c r="R264" s="1" t="str">
        <f t="shared" si="5"/>
        <v/>
      </c>
      <c r="S264" s="1" t="str">
        <f t="shared" si="6"/>
        <v xml:space="preserve">    </v>
      </c>
      <c r="T264" s="1" t="str">
        <f t="shared" si="7"/>
        <v xml:space="preserve">    </v>
      </c>
    </row>
    <row r="265" spans="1:20" ht="15" customHeight="1">
      <c r="A265" s="25" t="str">
        <f t="shared" si="10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3"/>
        <v/>
      </c>
      <c r="R265" s="1" t="str">
        <f t="shared" si="5"/>
        <v/>
      </c>
      <c r="S265" s="1" t="str">
        <f t="shared" si="6"/>
        <v xml:space="preserve">    </v>
      </c>
      <c r="T265" s="1" t="str">
        <f t="shared" si="7"/>
        <v xml:space="preserve">    </v>
      </c>
    </row>
    <row r="266" spans="1:20" ht="15" customHeight="1">
      <c r="A266" s="25" t="str">
        <f t="shared" si="10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3"/>
        <v/>
      </c>
      <c r="R266" s="1" t="str">
        <f t="shared" si="5"/>
        <v/>
      </c>
      <c r="S266" s="1" t="str">
        <f t="shared" si="6"/>
        <v xml:space="preserve">    </v>
      </c>
      <c r="T266" s="1" t="str">
        <f t="shared" si="7"/>
        <v xml:space="preserve">    </v>
      </c>
    </row>
    <row r="267" spans="1:20" ht="15" customHeight="1">
      <c r="A267" s="25" t="str">
        <f t="shared" si="10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3"/>
        <v/>
      </c>
      <c r="R267" s="1" t="str">
        <f t="shared" si="5"/>
        <v/>
      </c>
      <c r="S267" s="1" t="str">
        <f t="shared" si="6"/>
        <v xml:space="preserve">    </v>
      </c>
      <c r="T267" s="1" t="str">
        <f t="shared" si="7"/>
        <v xml:space="preserve">    </v>
      </c>
    </row>
    <row r="268" spans="1:20" ht="15" customHeight="1">
      <c r="A268" s="25" t="str">
        <f t="shared" si="10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3"/>
        <v/>
      </c>
      <c r="R268" s="1" t="str">
        <f t="shared" si="5"/>
        <v/>
      </c>
      <c r="S268" s="1" t="str">
        <f t="shared" si="6"/>
        <v xml:space="preserve">    </v>
      </c>
      <c r="T268" s="1" t="str">
        <f t="shared" si="7"/>
        <v xml:space="preserve">    </v>
      </c>
    </row>
    <row r="269" spans="1:20" ht="15" customHeight="1">
      <c r="A269" s="25" t="str">
        <f t="shared" si="10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3"/>
        <v/>
      </c>
      <c r="R269" s="1" t="str">
        <f t="shared" si="5"/>
        <v/>
      </c>
      <c r="S269" s="1" t="str">
        <f t="shared" si="6"/>
        <v xml:space="preserve">    </v>
      </c>
      <c r="T269" s="1" t="str">
        <f t="shared" si="7"/>
        <v xml:space="preserve">    </v>
      </c>
    </row>
    <row r="270" spans="1:20" ht="15" customHeight="1">
      <c r="A270" s="25" t="str">
        <f t="shared" si="10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3"/>
        <v/>
      </c>
      <c r="R270" s="1" t="str">
        <f t="shared" si="5"/>
        <v/>
      </c>
      <c r="S270" s="1" t="str">
        <f t="shared" si="6"/>
        <v xml:space="preserve">    </v>
      </c>
      <c r="T270" s="1" t="str">
        <f t="shared" si="7"/>
        <v xml:space="preserve">    </v>
      </c>
    </row>
    <row r="271" spans="1:20" ht="15" customHeight="1">
      <c r="A271" s="25" t="str">
        <f t="shared" si="10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3"/>
        <v/>
      </c>
      <c r="R271" s="1" t="str">
        <f t="shared" si="5"/>
        <v/>
      </c>
      <c r="S271" s="1" t="str">
        <f t="shared" si="6"/>
        <v xml:space="preserve">    </v>
      </c>
      <c r="T271" s="1" t="str">
        <f t="shared" si="7"/>
        <v xml:space="preserve">    </v>
      </c>
    </row>
    <row r="272" spans="1:20" ht="15" customHeight="1">
      <c r="A272" s="25" t="str">
        <f t="shared" si="10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3"/>
        <v/>
      </c>
      <c r="R272" s="1" t="str">
        <f t="shared" si="5"/>
        <v/>
      </c>
      <c r="S272" s="1" t="str">
        <f t="shared" si="6"/>
        <v xml:space="preserve">    </v>
      </c>
      <c r="T272" s="1" t="str">
        <f t="shared" si="7"/>
        <v xml:space="preserve">    </v>
      </c>
    </row>
    <row r="273" spans="1:20" ht="15" customHeight="1">
      <c r="A273" s="25" t="str">
        <f t="shared" si="10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3"/>
        <v/>
      </c>
      <c r="R273" s="1" t="str">
        <f t="shared" si="5"/>
        <v/>
      </c>
      <c r="S273" s="1" t="str">
        <f t="shared" si="6"/>
        <v xml:space="preserve">    </v>
      </c>
      <c r="T273" s="1" t="str">
        <f t="shared" si="7"/>
        <v xml:space="preserve">    </v>
      </c>
    </row>
    <row r="274" spans="1:20" ht="15" customHeight="1">
      <c r="A274" s="25" t="str">
        <f t="shared" si="10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3"/>
        <v/>
      </c>
      <c r="R274" s="1" t="str">
        <f t="shared" si="5"/>
        <v/>
      </c>
      <c r="S274" s="1" t="str">
        <f t="shared" si="6"/>
        <v xml:space="preserve">    </v>
      </c>
      <c r="T274" s="1" t="str">
        <f t="shared" si="7"/>
        <v xml:space="preserve">    </v>
      </c>
    </row>
    <row r="275" spans="1:20" ht="15" customHeight="1">
      <c r="A275" s="25" t="str">
        <f t="shared" si="10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3"/>
        <v/>
      </c>
      <c r="R275" s="1" t="str">
        <f t="shared" si="5"/>
        <v/>
      </c>
      <c r="S275" s="1" t="str">
        <f t="shared" si="6"/>
        <v xml:space="preserve">    </v>
      </c>
      <c r="T275" s="1" t="str">
        <f t="shared" si="7"/>
        <v xml:space="preserve">    </v>
      </c>
    </row>
    <row r="276" spans="1:20" ht="15" customHeight="1">
      <c r="A276" s="25" t="str">
        <f t="shared" si="10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3"/>
        <v/>
      </c>
      <c r="R276" s="1" t="str">
        <f t="shared" si="5"/>
        <v/>
      </c>
      <c r="S276" s="1" t="str">
        <f t="shared" si="6"/>
        <v xml:space="preserve">    </v>
      </c>
      <c r="T276" s="1" t="str">
        <f t="shared" si="7"/>
        <v xml:space="preserve">    </v>
      </c>
    </row>
    <row r="277" spans="1:20" ht="15" customHeight="1">
      <c r="A277" s="25" t="str">
        <f t="shared" si="10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3"/>
        <v/>
      </c>
      <c r="R277" s="1" t="str">
        <f t="shared" si="5"/>
        <v/>
      </c>
      <c r="S277" s="1" t="str">
        <f t="shared" si="6"/>
        <v xml:space="preserve">    </v>
      </c>
      <c r="T277" s="1" t="str">
        <f t="shared" si="7"/>
        <v xml:space="preserve">    </v>
      </c>
    </row>
    <row r="278" spans="1:20" ht="15" customHeight="1">
      <c r="A278" s="25" t="str">
        <f t="shared" si="10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3"/>
        <v/>
      </c>
      <c r="R278" s="1" t="str">
        <f t="shared" si="5"/>
        <v/>
      </c>
      <c r="S278" s="1" t="str">
        <f t="shared" si="6"/>
        <v xml:space="preserve">    </v>
      </c>
      <c r="T278" s="1" t="str">
        <f t="shared" si="7"/>
        <v xml:space="preserve">    </v>
      </c>
    </row>
    <row r="279" spans="1:20" ht="15" customHeight="1">
      <c r="A279" s="25" t="str">
        <f t="shared" si="10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3"/>
        <v/>
      </c>
      <c r="R279" s="1" t="str">
        <f t="shared" si="5"/>
        <v/>
      </c>
      <c r="S279" s="1" t="str">
        <f t="shared" si="6"/>
        <v xml:space="preserve">    </v>
      </c>
      <c r="T279" s="1" t="str">
        <f t="shared" si="7"/>
        <v xml:space="preserve">    </v>
      </c>
    </row>
    <row r="280" spans="1:20" ht="15" customHeight="1">
      <c r="A280" s="25" t="str">
        <f t="shared" si="10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3"/>
        <v/>
      </c>
      <c r="R280" s="1" t="str">
        <f t="shared" si="5"/>
        <v/>
      </c>
      <c r="S280" s="1" t="str">
        <f t="shared" si="6"/>
        <v xml:space="preserve">    </v>
      </c>
      <c r="T280" s="1" t="str">
        <f t="shared" si="7"/>
        <v xml:space="preserve">    </v>
      </c>
    </row>
    <row r="281" spans="1:20" ht="15" customHeight="1">
      <c r="A281" s="25" t="str">
        <f t="shared" si="10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3"/>
        <v/>
      </c>
      <c r="R281" s="1" t="str">
        <f t="shared" si="5"/>
        <v/>
      </c>
      <c r="S281" s="1" t="str">
        <f t="shared" si="6"/>
        <v xml:space="preserve">    </v>
      </c>
      <c r="T281" s="1" t="str">
        <f t="shared" si="7"/>
        <v xml:space="preserve">    </v>
      </c>
    </row>
    <row r="282" spans="1:20" ht="15" customHeight="1">
      <c r="A282" s="25" t="str">
        <f t="shared" si="10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13"/>
        <v/>
      </c>
      <c r="R282" s="1" t="str">
        <f t="shared" si="5"/>
        <v/>
      </c>
      <c r="S282" s="1" t="str">
        <f t="shared" si="6"/>
        <v xml:space="preserve">    </v>
      </c>
      <c r="T282" s="1" t="str">
        <f t="shared" si="7"/>
        <v xml:space="preserve">    </v>
      </c>
    </row>
    <row r="283" spans="1:20" ht="15" customHeight="1">
      <c r="A283" s="25" t="str">
        <f t="shared" si="10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3"/>
        <v/>
      </c>
      <c r="R283" s="1" t="str">
        <f t="shared" si="5"/>
        <v/>
      </c>
      <c r="S283" s="1" t="str">
        <f t="shared" si="6"/>
        <v xml:space="preserve">    </v>
      </c>
      <c r="T283" s="1" t="str">
        <f t="shared" si="7"/>
        <v xml:space="preserve">    </v>
      </c>
    </row>
    <row r="284" spans="1:20" ht="15" customHeight="1">
      <c r="A284" s="25" t="str">
        <f t="shared" si="10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3"/>
        <v/>
      </c>
      <c r="R284" s="1" t="str">
        <f t="shared" si="5"/>
        <v/>
      </c>
      <c r="S284" s="1" t="str">
        <f t="shared" si="6"/>
        <v xml:space="preserve">    </v>
      </c>
      <c r="T284" s="1" t="str">
        <f t="shared" si="7"/>
        <v xml:space="preserve">    </v>
      </c>
    </row>
    <row r="285" spans="1:20" ht="15" customHeight="1">
      <c r="A285" s="25" t="str">
        <f t="shared" si="10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3"/>
        <v/>
      </c>
      <c r="R285" s="1" t="str">
        <f t="shared" si="5"/>
        <v/>
      </c>
      <c r="S285" s="1" t="str">
        <f t="shared" si="6"/>
        <v xml:space="preserve">    </v>
      </c>
      <c r="T285" s="1" t="str">
        <f t="shared" si="7"/>
        <v xml:space="preserve">    </v>
      </c>
    </row>
    <row r="286" spans="1:20" ht="15" customHeight="1">
      <c r="A286" s="25" t="str">
        <f t="shared" si="10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3"/>
        <v/>
      </c>
      <c r="R286" s="1" t="str">
        <f t="shared" si="5"/>
        <v/>
      </c>
      <c r="S286" s="1" t="str">
        <f t="shared" si="6"/>
        <v xml:space="preserve">    </v>
      </c>
      <c r="T286" s="1" t="str">
        <f t="shared" si="7"/>
        <v xml:space="preserve">    </v>
      </c>
    </row>
    <row r="287" spans="1:20" ht="15" customHeight="1">
      <c r="A287" s="25" t="str">
        <f t="shared" si="10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3"/>
        <v/>
      </c>
      <c r="R287" s="1" t="str">
        <f t="shared" si="5"/>
        <v/>
      </c>
      <c r="S287" s="1" t="str">
        <f t="shared" si="6"/>
        <v xml:space="preserve">    </v>
      </c>
      <c r="T287" s="1" t="str">
        <f t="shared" si="7"/>
        <v xml:space="preserve">    </v>
      </c>
    </row>
    <row r="288" spans="1:20" ht="15" customHeight="1">
      <c r="A288" s="25" t="str">
        <f t="shared" si="10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3"/>
        <v/>
      </c>
      <c r="R288" s="1" t="str">
        <f t="shared" ref="R288:R372" si="14">A288</f>
        <v/>
      </c>
      <c r="S288" s="1" t="str">
        <f t="shared" ref="S288:S372" si="15">""&amp;L288&amp;"  "&amp;M288&amp;"  "&amp;N288&amp;""</f>
        <v xml:space="preserve">    </v>
      </c>
      <c r="T288" s="1" t="str">
        <f t="shared" ref="T288:T372" si="16">S288</f>
        <v xml:space="preserve">    </v>
      </c>
    </row>
    <row r="289" spans="1:20" ht="15" customHeight="1">
      <c r="A289" s="25" t="str">
        <f t="shared" si="10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3"/>
        <v/>
      </c>
      <c r="R289" s="1" t="str">
        <f t="shared" si="14"/>
        <v/>
      </c>
      <c r="S289" s="1" t="str">
        <f t="shared" si="15"/>
        <v xml:space="preserve">    </v>
      </c>
      <c r="T289" s="1" t="str">
        <f t="shared" si="16"/>
        <v xml:space="preserve">    </v>
      </c>
    </row>
    <row r="290" spans="1:20" ht="15" customHeight="1">
      <c r="A290" s="25" t="str">
        <f t="shared" si="10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3"/>
        <v/>
      </c>
      <c r="R290" s="1" t="str">
        <f t="shared" si="14"/>
        <v/>
      </c>
      <c r="S290" s="1" t="str">
        <f t="shared" si="15"/>
        <v xml:space="preserve">    </v>
      </c>
      <c r="T290" s="1" t="str">
        <f t="shared" si="16"/>
        <v xml:space="preserve">    </v>
      </c>
    </row>
    <row r="291" spans="1:20" ht="15" customHeight="1">
      <c r="A291" s="25" t="str">
        <f t="shared" si="10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3"/>
        <v/>
      </c>
      <c r="R291" s="1" t="str">
        <f t="shared" si="14"/>
        <v/>
      </c>
      <c r="S291" s="1" t="str">
        <f t="shared" si="15"/>
        <v xml:space="preserve">    </v>
      </c>
      <c r="T291" s="1" t="str">
        <f t="shared" si="16"/>
        <v xml:space="preserve">    </v>
      </c>
    </row>
    <row r="292" spans="1:20" ht="15" customHeight="1">
      <c r="A292" s="25" t="str">
        <f t="shared" si="10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3"/>
        <v/>
      </c>
      <c r="R292" s="1" t="str">
        <f t="shared" si="14"/>
        <v/>
      </c>
      <c r="S292" s="1" t="str">
        <f t="shared" si="15"/>
        <v xml:space="preserve">    </v>
      </c>
      <c r="T292" s="1" t="str">
        <f t="shared" si="16"/>
        <v xml:space="preserve">    </v>
      </c>
    </row>
    <row r="293" spans="1:20" ht="15" customHeight="1">
      <c r="A293" s="25" t="str">
        <f t="shared" si="10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3"/>
        <v/>
      </c>
      <c r="R293" s="1" t="str">
        <f t="shared" si="14"/>
        <v/>
      </c>
      <c r="S293" s="1" t="str">
        <f t="shared" si="15"/>
        <v xml:space="preserve">    </v>
      </c>
      <c r="T293" s="1" t="str">
        <f t="shared" si="16"/>
        <v xml:space="preserve">    </v>
      </c>
    </row>
    <row r="294" spans="1:20" ht="15" customHeight="1">
      <c r="A294" s="25" t="str">
        <f t="shared" si="10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3"/>
        <v/>
      </c>
      <c r="R294" s="1" t="str">
        <f t="shared" si="14"/>
        <v/>
      </c>
      <c r="S294" s="1" t="str">
        <f t="shared" si="15"/>
        <v xml:space="preserve">    </v>
      </c>
      <c r="T294" s="1" t="str">
        <f t="shared" si="16"/>
        <v xml:space="preserve">    </v>
      </c>
    </row>
    <row r="295" spans="1:20" ht="15" customHeight="1">
      <c r="A295" s="25" t="str">
        <f t="shared" si="10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3"/>
        <v/>
      </c>
      <c r="R295" s="1" t="str">
        <f t="shared" si="14"/>
        <v/>
      </c>
      <c r="S295" s="1" t="str">
        <f t="shared" si="15"/>
        <v xml:space="preserve">    </v>
      </c>
      <c r="T295" s="1" t="str">
        <f t="shared" si="16"/>
        <v xml:space="preserve">    </v>
      </c>
    </row>
    <row r="296" spans="1:20" ht="15" customHeight="1">
      <c r="A296" s="25" t="str">
        <f t="shared" si="10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3"/>
        <v/>
      </c>
      <c r="R296" s="1" t="str">
        <f t="shared" si="14"/>
        <v/>
      </c>
      <c r="S296" s="1" t="str">
        <f t="shared" si="15"/>
        <v xml:space="preserve">    </v>
      </c>
      <c r="T296" s="1" t="str">
        <f t="shared" si="16"/>
        <v xml:space="preserve">    </v>
      </c>
    </row>
    <row r="297" spans="1:20" ht="15" customHeight="1">
      <c r="A297" s="25" t="str">
        <f t="shared" si="10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3"/>
        <v/>
      </c>
      <c r="R297" s="1" t="str">
        <f t="shared" si="14"/>
        <v/>
      </c>
      <c r="S297" s="1" t="str">
        <f t="shared" si="15"/>
        <v xml:space="preserve">    </v>
      </c>
      <c r="T297" s="1" t="str">
        <f t="shared" si="16"/>
        <v xml:space="preserve">    </v>
      </c>
    </row>
    <row r="298" spans="1:20" ht="15" customHeight="1">
      <c r="A298" s="25" t="str">
        <f t="shared" si="10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3"/>
        <v/>
      </c>
      <c r="R298" s="1" t="str">
        <f t="shared" si="14"/>
        <v/>
      </c>
      <c r="S298" s="1" t="str">
        <f t="shared" si="15"/>
        <v xml:space="preserve">    </v>
      </c>
      <c r="T298" s="1" t="str">
        <f t="shared" si="16"/>
        <v xml:space="preserve">    </v>
      </c>
    </row>
    <row r="299" spans="1:20" ht="15" customHeight="1">
      <c r="A299" s="25" t="str">
        <f t="shared" si="10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3"/>
        <v/>
      </c>
      <c r="R299" s="1" t="str">
        <f t="shared" si="14"/>
        <v/>
      </c>
      <c r="S299" s="1" t="str">
        <f t="shared" si="15"/>
        <v xml:space="preserve">    </v>
      </c>
      <c r="T299" s="1" t="str">
        <f t="shared" si="16"/>
        <v xml:space="preserve">    </v>
      </c>
    </row>
    <row r="300" spans="1:20" ht="15" customHeight="1">
      <c r="A300" s="25" t="str">
        <f t="shared" si="10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3"/>
        <v/>
      </c>
      <c r="R300" s="1" t="str">
        <f t="shared" si="14"/>
        <v/>
      </c>
      <c r="S300" s="1" t="str">
        <f t="shared" si="15"/>
        <v xml:space="preserve">    </v>
      </c>
      <c r="T300" s="1" t="str">
        <f t="shared" si="16"/>
        <v xml:space="preserve">    </v>
      </c>
    </row>
    <row r="301" spans="1:20" ht="15" customHeight="1">
      <c r="A301" s="25" t="str">
        <f t="shared" si="10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3"/>
        <v/>
      </c>
      <c r="R301" s="1" t="str">
        <f t="shared" si="14"/>
        <v/>
      </c>
      <c r="S301" s="1" t="str">
        <f t="shared" si="15"/>
        <v xml:space="preserve">    </v>
      </c>
      <c r="T301" s="1" t="str">
        <f t="shared" si="16"/>
        <v xml:space="preserve">    </v>
      </c>
    </row>
    <row r="302" spans="1:20" ht="15" customHeight="1">
      <c r="A302" s="25" t="str">
        <f t="shared" si="10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3"/>
        <v/>
      </c>
      <c r="R302" s="1" t="str">
        <f t="shared" si="14"/>
        <v/>
      </c>
      <c r="S302" s="1" t="str">
        <f t="shared" si="15"/>
        <v xml:space="preserve">    </v>
      </c>
      <c r="T302" s="1" t="str">
        <f t="shared" si="16"/>
        <v xml:space="preserve">    </v>
      </c>
    </row>
    <row r="303" spans="1:20" ht="15" customHeight="1">
      <c r="A303" s="25" t="str">
        <f t="shared" si="10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3"/>
        <v/>
      </c>
      <c r="R303" s="1" t="str">
        <f t="shared" si="14"/>
        <v/>
      </c>
      <c r="S303" s="1" t="str">
        <f t="shared" si="15"/>
        <v xml:space="preserve">    </v>
      </c>
      <c r="T303" s="1" t="str">
        <f t="shared" si="16"/>
        <v xml:space="preserve">    </v>
      </c>
    </row>
    <row r="304" spans="1:20" ht="15" customHeight="1">
      <c r="A304" s="25" t="str">
        <f t="shared" si="10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3"/>
        <v/>
      </c>
      <c r="R304" s="1" t="str">
        <f t="shared" si="14"/>
        <v/>
      </c>
      <c r="S304" s="1" t="str">
        <f t="shared" si="15"/>
        <v xml:space="preserve">    </v>
      </c>
      <c r="T304" s="1" t="str">
        <f t="shared" si="16"/>
        <v xml:space="preserve">    </v>
      </c>
    </row>
    <row r="305" spans="1:20" ht="15" customHeight="1">
      <c r="A305" s="25" t="str">
        <f t="shared" si="10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3"/>
        <v/>
      </c>
      <c r="R305" s="1" t="str">
        <f t="shared" si="14"/>
        <v/>
      </c>
      <c r="S305" s="1" t="str">
        <f t="shared" si="15"/>
        <v xml:space="preserve">    </v>
      </c>
      <c r="T305" s="1" t="str">
        <f t="shared" si="16"/>
        <v xml:space="preserve">    </v>
      </c>
    </row>
    <row r="306" spans="1:20" ht="15" customHeight="1">
      <c r="A306" s="25" t="str">
        <f t="shared" si="10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3"/>
        <v/>
      </c>
      <c r="R306" s="1" t="str">
        <f t="shared" si="14"/>
        <v/>
      </c>
      <c r="S306" s="1" t="str">
        <f t="shared" si="15"/>
        <v xml:space="preserve">    </v>
      </c>
      <c r="T306" s="1" t="str">
        <f t="shared" si="16"/>
        <v xml:space="preserve">    </v>
      </c>
    </row>
    <row r="307" spans="1:20" ht="15" customHeight="1">
      <c r="A307" s="25" t="str">
        <f t="shared" si="10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3"/>
        <v/>
      </c>
      <c r="R307" s="1" t="str">
        <f t="shared" si="14"/>
        <v/>
      </c>
      <c r="S307" s="1" t="str">
        <f t="shared" si="15"/>
        <v xml:space="preserve">    </v>
      </c>
      <c r="T307" s="1" t="str">
        <f t="shared" si="16"/>
        <v xml:space="preserve">    </v>
      </c>
    </row>
    <row r="308" spans="1:20" ht="15" customHeight="1">
      <c r="A308" s="25" t="str">
        <f t="shared" si="10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3"/>
        <v/>
      </c>
      <c r="R308" s="1" t="str">
        <f t="shared" si="14"/>
        <v/>
      </c>
      <c r="S308" s="1" t="str">
        <f t="shared" si="15"/>
        <v xml:space="preserve">    </v>
      </c>
      <c r="T308" s="1" t="str">
        <f t="shared" si="16"/>
        <v xml:space="preserve">    </v>
      </c>
    </row>
    <row r="309" spans="1:20" ht="15" customHeight="1">
      <c r="A309" s="25" t="str">
        <f t="shared" si="10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3"/>
        <v/>
      </c>
      <c r="R309" s="1" t="str">
        <f t="shared" si="14"/>
        <v/>
      </c>
      <c r="S309" s="1" t="str">
        <f t="shared" si="15"/>
        <v xml:space="preserve">    </v>
      </c>
      <c r="T309" s="1" t="str">
        <f t="shared" si="16"/>
        <v xml:space="preserve">    </v>
      </c>
    </row>
    <row r="310" spans="1:20" ht="15" customHeight="1">
      <c r="A310" s="25" t="str">
        <f t="shared" si="10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3"/>
        <v/>
      </c>
      <c r="R310" s="1" t="str">
        <f t="shared" si="14"/>
        <v/>
      </c>
      <c r="S310" s="1" t="str">
        <f t="shared" si="15"/>
        <v xml:space="preserve">    </v>
      </c>
      <c r="T310" s="1" t="str">
        <f t="shared" si="16"/>
        <v xml:space="preserve">    </v>
      </c>
    </row>
    <row r="311" spans="1:20" ht="15" customHeight="1">
      <c r="A311" s="25" t="str">
        <f t="shared" si="10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3"/>
        <v/>
      </c>
      <c r="R311" s="1" t="str">
        <f t="shared" si="14"/>
        <v/>
      </c>
      <c r="S311" s="1" t="str">
        <f t="shared" si="15"/>
        <v xml:space="preserve">    </v>
      </c>
      <c r="T311" s="1" t="str">
        <f t="shared" si="16"/>
        <v xml:space="preserve">    </v>
      </c>
    </row>
    <row r="312" spans="1:20" ht="15" customHeight="1">
      <c r="A312" s="25" t="str">
        <f t="shared" si="10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3"/>
        <v/>
      </c>
      <c r="R312" s="1" t="str">
        <f t="shared" si="14"/>
        <v/>
      </c>
      <c r="S312" s="1" t="str">
        <f t="shared" si="15"/>
        <v xml:space="preserve">    </v>
      </c>
      <c r="T312" s="1" t="str">
        <f t="shared" si="16"/>
        <v xml:space="preserve">    </v>
      </c>
    </row>
    <row r="313" spans="1:20" ht="15" customHeight="1">
      <c r="A313" s="25" t="str">
        <f t="shared" si="10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3"/>
        <v/>
      </c>
      <c r="R313" s="1" t="str">
        <f t="shared" si="14"/>
        <v/>
      </c>
      <c r="S313" s="1" t="str">
        <f t="shared" si="15"/>
        <v xml:space="preserve">    </v>
      </c>
      <c r="T313" s="1" t="str">
        <f t="shared" si="16"/>
        <v xml:space="preserve">    </v>
      </c>
    </row>
    <row r="314" spans="1:20" ht="15" customHeight="1">
      <c r="A314" s="25" t="str">
        <f t="shared" si="10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3"/>
        <v/>
      </c>
      <c r="R314" s="1" t="str">
        <f t="shared" si="14"/>
        <v/>
      </c>
      <c r="S314" s="1" t="str">
        <f t="shared" si="15"/>
        <v xml:space="preserve">    </v>
      </c>
      <c r="T314" s="1" t="str">
        <f t="shared" si="16"/>
        <v xml:space="preserve">    </v>
      </c>
    </row>
    <row r="315" spans="1:20" ht="15" customHeight="1">
      <c r="A315" s="25" t="str">
        <f t="shared" si="10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3"/>
        <v/>
      </c>
      <c r="R315" s="1" t="str">
        <f t="shared" si="14"/>
        <v/>
      </c>
      <c r="S315" s="1" t="str">
        <f t="shared" si="15"/>
        <v xml:space="preserve">    </v>
      </c>
      <c r="T315" s="1" t="str">
        <f t="shared" si="16"/>
        <v xml:space="preserve">    </v>
      </c>
    </row>
    <row r="316" spans="1:20" ht="15" customHeight="1">
      <c r="A316" s="25" t="str">
        <f t="shared" si="10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3"/>
        <v/>
      </c>
      <c r="R316" s="1" t="str">
        <f t="shared" si="14"/>
        <v/>
      </c>
      <c r="S316" s="1" t="str">
        <f t="shared" si="15"/>
        <v xml:space="preserve">    </v>
      </c>
      <c r="T316" s="1" t="str">
        <f t="shared" si="16"/>
        <v xml:space="preserve">    </v>
      </c>
    </row>
    <row r="317" spans="1:20" ht="15" customHeight="1">
      <c r="A317" s="25" t="str">
        <f t="shared" si="10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3"/>
        <v/>
      </c>
      <c r="R317" s="1" t="str">
        <f t="shared" si="14"/>
        <v/>
      </c>
      <c r="S317" s="1" t="str">
        <f t="shared" si="15"/>
        <v xml:space="preserve">    </v>
      </c>
      <c r="T317" s="1" t="str">
        <f t="shared" si="16"/>
        <v xml:space="preserve">    </v>
      </c>
    </row>
    <row r="318" spans="1:20" ht="15" customHeight="1">
      <c r="A318" s="25" t="str">
        <f t="shared" si="10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3"/>
        <v/>
      </c>
      <c r="R318" s="1" t="str">
        <f t="shared" si="14"/>
        <v/>
      </c>
      <c r="S318" s="1" t="str">
        <f t="shared" si="15"/>
        <v xml:space="preserve">    </v>
      </c>
      <c r="T318" s="1" t="str">
        <f t="shared" si="16"/>
        <v xml:space="preserve">    </v>
      </c>
    </row>
    <row r="319" spans="1:20" ht="15" customHeight="1">
      <c r="A319" s="25" t="str">
        <f t="shared" si="10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3"/>
        <v/>
      </c>
      <c r="R319" s="1" t="str">
        <f t="shared" si="14"/>
        <v/>
      </c>
      <c r="S319" s="1" t="str">
        <f t="shared" si="15"/>
        <v xml:space="preserve">    </v>
      </c>
      <c r="T319" s="1" t="str">
        <f t="shared" si="16"/>
        <v xml:space="preserve">    </v>
      </c>
    </row>
    <row r="320" spans="1:20" ht="15" customHeight="1">
      <c r="A320" s="25" t="str">
        <f t="shared" si="10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3"/>
        <v/>
      </c>
      <c r="R320" s="1" t="str">
        <f t="shared" si="14"/>
        <v/>
      </c>
      <c r="S320" s="1" t="str">
        <f t="shared" si="15"/>
        <v xml:space="preserve">    </v>
      </c>
      <c r="T320" s="1" t="str">
        <f t="shared" si="16"/>
        <v xml:space="preserve">    </v>
      </c>
    </row>
    <row r="321" spans="1:20" ht="15" customHeight="1">
      <c r="A321" s="25" t="str">
        <f t="shared" si="10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3"/>
        <v/>
      </c>
      <c r="R321" s="1" t="str">
        <f t="shared" si="14"/>
        <v/>
      </c>
      <c r="S321" s="1" t="str">
        <f t="shared" si="15"/>
        <v xml:space="preserve">    </v>
      </c>
      <c r="T321" s="1" t="str">
        <f t="shared" si="16"/>
        <v xml:space="preserve">    </v>
      </c>
    </row>
    <row r="322" spans="1:20" ht="15" customHeight="1">
      <c r="A322" s="25" t="str">
        <f t="shared" si="10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3"/>
        <v/>
      </c>
      <c r="R322" s="1" t="str">
        <f t="shared" si="14"/>
        <v/>
      </c>
      <c r="S322" s="1" t="str">
        <f t="shared" si="15"/>
        <v xml:space="preserve">    </v>
      </c>
      <c r="T322" s="1" t="str">
        <f t="shared" si="16"/>
        <v xml:space="preserve">    </v>
      </c>
    </row>
    <row r="323" spans="1:20" ht="15" customHeight="1">
      <c r="A323" s="25" t="str">
        <f t="shared" si="10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3"/>
        <v/>
      </c>
      <c r="R323" s="1" t="str">
        <f t="shared" si="14"/>
        <v/>
      </c>
      <c r="S323" s="1" t="str">
        <f t="shared" si="15"/>
        <v xml:space="preserve">    </v>
      </c>
      <c r="T323" s="1" t="str">
        <f t="shared" si="16"/>
        <v xml:space="preserve">    </v>
      </c>
    </row>
    <row r="324" spans="1:20" ht="15" customHeight="1">
      <c r="A324" s="25" t="str">
        <f t="shared" si="10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3"/>
        <v/>
      </c>
      <c r="R324" s="1" t="str">
        <f t="shared" si="14"/>
        <v/>
      </c>
      <c r="S324" s="1" t="str">
        <f t="shared" si="15"/>
        <v xml:space="preserve">    </v>
      </c>
      <c r="T324" s="1" t="str">
        <f t="shared" si="16"/>
        <v xml:space="preserve">    </v>
      </c>
    </row>
    <row r="325" spans="1:20" ht="15" customHeight="1">
      <c r="A325" s="25" t="str">
        <f t="shared" si="10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3"/>
        <v/>
      </c>
      <c r="R325" s="1" t="str">
        <f t="shared" si="14"/>
        <v/>
      </c>
      <c r="S325" s="1" t="str">
        <f t="shared" si="15"/>
        <v xml:space="preserve">    </v>
      </c>
      <c r="T325" s="1" t="str">
        <f t="shared" si="16"/>
        <v xml:space="preserve">    </v>
      </c>
    </row>
    <row r="326" spans="1:20" ht="15" customHeight="1">
      <c r="A326" s="25" t="str">
        <f t="shared" si="10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3"/>
        <v/>
      </c>
      <c r="R326" s="1" t="str">
        <f t="shared" si="14"/>
        <v/>
      </c>
      <c r="S326" s="1" t="str">
        <f t="shared" si="15"/>
        <v xml:space="preserve">    </v>
      </c>
      <c r="T326" s="1" t="str">
        <f t="shared" si="16"/>
        <v xml:space="preserve">    </v>
      </c>
    </row>
    <row r="327" spans="1:20" ht="15" customHeight="1">
      <c r="A327" s="25" t="str">
        <f t="shared" si="10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17">IF(P327="","",VLOOKUP(P327,$Z$7:$AA$68,2,FALSE))</f>
        <v/>
      </c>
      <c r="R327" s="1" t="str">
        <f t="shared" si="14"/>
        <v/>
      </c>
      <c r="S327" s="1" t="str">
        <f t="shared" si="15"/>
        <v xml:space="preserve">    </v>
      </c>
      <c r="T327" s="1" t="str">
        <f t="shared" si="16"/>
        <v xml:space="preserve">    </v>
      </c>
    </row>
    <row r="328" spans="1:20" ht="15" customHeight="1">
      <c r="A328" s="25" t="str">
        <f t="shared" si="10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7"/>
        <v/>
      </c>
      <c r="R328" s="1" t="str">
        <f t="shared" si="14"/>
        <v/>
      </c>
      <c r="S328" s="1" t="str">
        <f t="shared" si="15"/>
        <v xml:space="preserve">    </v>
      </c>
      <c r="T328" s="1" t="str">
        <f t="shared" si="16"/>
        <v xml:space="preserve">    </v>
      </c>
    </row>
    <row r="329" spans="1:20" ht="15" customHeight="1">
      <c r="A329" s="25" t="str">
        <f t="shared" si="10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7"/>
        <v/>
      </c>
      <c r="R329" s="1" t="str">
        <f t="shared" si="14"/>
        <v/>
      </c>
      <c r="S329" s="1" t="str">
        <f t="shared" si="15"/>
        <v xml:space="preserve">    </v>
      </c>
      <c r="T329" s="1" t="str">
        <f t="shared" si="16"/>
        <v xml:space="preserve">    </v>
      </c>
    </row>
    <row r="330" spans="1:20" ht="15" customHeight="1">
      <c r="A330" s="25" t="str">
        <f t="shared" si="10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7"/>
        <v/>
      </c>
      <c r="R330" s="1" t="str">
        <f t="shared" si="14"/>
        <v/>
      </c>
      <c r="S330" s="1" t="str">
        <f t="shared" si="15"/>
        <v xml:space="preserve">    </v>
      </c>
      <c r="T330" s="1" t="str">
        <f t="shared" si="16"/>
        <v xml:space="preserve">    </v>
      </c>
    </row>
    <row r="331" spans="1:20" ht="15" customHeight="1">
      <c r="A331" s="25" t="str">
        <f t="shared" si="10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4"/>
        <v/>
      </c>
      <c r="S331" s="1" t="str">
        <f t="shared" si="15"/>
        <v xml:space="preserve">    </v>
      </c>
      <c r="T331" s="1" t="str">
        <f t="shared" si="16"/>
        <v xml:space="preserve">    </v>
      </c>
    </row>
    <row r="332" spans="1:20" ht="15" customHeight="1">
      <c r="A332" s="25" t="str">
        <f t="shared" si="10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4"/>
        <v/>
      </c>
      <c r="S332" s="1" t="str">
        <f t="shared" si="15"/>
        <v xml:space="preserve">    </v>
      </c>
      <c r="T332" s="1" t="str">
        <f t="shared" si="16"/>
        <v xml:space="preserve">    </v>
      </c>
    </row>
    <row r="333" spans="1:20" ht="15" customHeight="1">
      <c r="A333" s="25" t="str">
        <f t="shared" si="10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4"/>
        <v/>
      </c>
      <c r="S333" s="1" t="str">
        <f t="shared" si="15"/>
        <v xml:space="preserve">    </v>
      </c>
      <c r="T333" s="1" t="str">
        <f t="shared" si="16"/>
        <v xml:space="preserve">    </v>
      </c>
    </row>
    <row r="334" spans="1:20" ht="15" customHeight="1">
      <c r="A334" s="25" t="str">
        <f t="shared" si="10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4"/>
        <v/>
      </c>
      <c r="S334" s="1" t="str">
        <f t="shared" si="15"/>
        <v xml:space="preserve">    </v>
      </c>
      <c r="T334" s="1" t="str">
        <f t="shared" si="16"/>
        <v xml:space="preserve">    </v>
      </c>
    </row>
    <row r="335" spans="1:20" ht="15" customHeight="1">
      <c r="A335" s="25" t="str">
        <f t="shared" si="10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4"/>
        <v/>
      </c>
      <c r="S335" s="1" t="str">
        <f t="shared" si="15"/>
        <v xml:space="preserve">    </v>
      </c>
      <c r="T335" s="1" t="str">
        <f t="shared" si="16"/>
        <v xml:space="preserve">    </v>
      </c>
    </row>
    <row r="336" spans="1:20" ht="15" customHeight="1">
      <c r="A336" s="25" t="str">
        <f t="shared" si="10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4"/>
        <v/>
      </c>
      <c r="S336" s="1" t="str">
        <f t="shared" si="15"/>
        <v xml:space="preserve">    </v>
      </c>
      <c r="T336" s="1" t="str">
        <f t="shared" si="16"/>
        <v xml:space="preserve">    </v>
      </c>
    </row>
    <row r="337" spans="1:20" ht="15" customHeight="1">
      <c r="A337" s="25" t="str">
        <f t="shared" si="10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4"/>
        <v/>
      </c>
      <c r="S337" s="1" t="str">
        <f t="shared" si="15"/>
        <v xml:space="preserve">    </v>
      </c>
      <c r="T337" s="1" t="str">
        <f t="shared" si="16"/>
        <v xml:space="preserve">    </v>
      </c>
    </row>
    <row r="338" spans="1:20" ht="15" customHeight="1">
      <c r="A338" s="25" t="str">
        <f t="shared" si="10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4"/>
        <v/>
      </c>
      <c r="S338" s="1" t="str">
        <f t="shared" si="15"/>
        <v xml:space="preserve">    </v>
      </c>
      <c r="T338" s="1" t="str">
        <f t="shared" si="16"/>
        <v xml:space="preserve">    </v>
      </c>
    </row>
    <row r="339" spans="1:20" ht="15" customHeight="1">
      <c r="A339" s="25" t="str">
        <f t="shared" si="10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4"/>
        <v/>
      </c>
      <c r="S339" s="1" t="str">
        <f t="shared" si="15"/>
        <v xml:space="preserve">    </v>
      </c>
      <c r="T339" s="1" t="str">
        <f t="shared" si="16"/>
        <v xml:space="preserve">    </v>
      </c>
    </row>
    <row r="340" spans="1:20" ht="15" customHeight="1">
      <c r="A340" s="25" t="str">
        <f t="shared" si="10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0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0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0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4"/>
        <v/>
      </c>
      <c r="S343" s="1" t="str">
        <f t="shared" si="15"/>
        <v xml:space="preserve">    </v>
      </c>
      <c r="T343" s="1" t="str">
        <f t="shared" si="16"/>
        <v xml:space="preserve">    </v>
      </c>
    </row>
    <row r="344" spans="1:20" ht="15" customHeight="1">
      <c r="A344" s="25" t="str">
        <f t="shared" si="10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0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0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0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0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0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0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0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0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0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0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0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0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0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0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0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0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8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8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4"/>
        <v/>
      </c>
      <c r="S362" s="1" t="str">
        <f t="shared" si="15"/>
        <v xml:space="preserve">    </v>
      </c>
      <c r="T362" s="1" t="str">
        <f t="shared" si="16"/>
        <v xml:space="preserve">    </v>
      </c>
    </row>
    <row r="363" spans="1:20" ht="15" customHeight="1">
      <c r="A363" s="25" t="str">
        <f t="shared" si="18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4"/>
        <v/>
      </c>
      <c r="S363" s="1" t="str">
        <f t="shared" si="15"/>
        <v xml:space="preserve">    </v>
      </c>
      <c r="T363" s="1" t="str">
        <f t="shared" si="16"/>
        <v xml:space="preserve">    </v>
      </c>
    </row>
    <row r="364" spans="1:20" ht="15" customHeight="1">
      <c r="A364" s="25" t="str">
        <f t="shared" si="18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4"/>
        <v/>
      </c>
      <c r="S364" s="1" t="str">
        <f t="shared" si="15"/>
        <v xml:space="preserve">    </v>
      </c>
      <c r="T364" s="1" t="str">
        <f t="shared" si="16"/>
        <v xml:space="preserve">    </v>
      </c>
    </row>
    <row r="365" spans="1:20" ht="15" customHeight="1">
      <c r="A365" s="25" t="str">
        <f t="shared" si="18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4"/>
        <v/>
      </c>
      <c r="S365" s="1" t="str">
        <f t="shared" si="15"/>
        <v xml:space="preserve">    </v>
      </c>
      <c r="T365" s="1" t="str">
        <f t="shared" si="16"/>
        <v xml:space="preserve">    </v>
      </c>
    </row>
    <row r="366" spans="1:20" ht="15" customHeight="1">
      <c r="A366" s="25" t="str">
        <f t="shared" si="18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4"/>
        <v/>
      </c>
      <c r="S366" s="1" t="str">
        <f t="shared" si="15"/>
        <v xml:space="preserve">    </v>
      </c>
      <c r="T366" s="1" t="str">
        <f t="shared" si="16"/>
        <v xml:space="preserve">    </v>
      </c>
    </row>
    <row r="367" spans="1:20" ht="15" customHeight="1">
      <c r="A367" s="25" t="str">
        <f t="shared" si="18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4"/>
        <v/>
      </c>
      <c r="S367" s="1" t="str">
        <f t="shared" si="15"/>
        <v xml:space="preserve">    </v>
      </c>
      <c r="T367" s="1" t="str">
        <f t="shared" si="16"/>
        <v xml:space="preserve">    </v>
      </c>
    </row>
    <row r="368" spans="1:20" ht="15" customHeight="1">
      <c r="A368" s="25" t="str">
        <f t="shared" si="18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4"/>
        <v/>
      </c>
      <c r="S368" s="1" t="str">
        <f t="shared" si="15"/>
        <v xml:space="preserve">    </v>
      </c>
      <c r="T368" s="1" t="str">
        <f t="shared" si="16"/>
        <v xml:space="preserve">    </v>
      </c>
    </row>
    <row r="369" spans="1:20" ht="15" customHeight="1">
      <c r="A369" s="25" t="str">
        <f t="shared" si="18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4"/>
        <v/>
      </c>
      <c r="S369" s="1" t="str">
        <f t="shared" si="15"/>
        <v xml:space="preserve">    </v>
      </c>
      <c r="T369" s="1" t="str">
        <f t="shared" si="16"/>
        <v xml:space="preserve">    </v>
      </c>
    </row>
    <row r="370" spans="1:20" ht="15" customHeight="1">
      <c r="A370" s="25" t="str">
        <f t="shared" si="18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4"/>
        <v/>
      </c>
      <c r="S370" s="1" t="str">
        <f t="shared" si="15"/>
        <v xml:space="preserve">    </v>
      </c>
      <c r="T370" s="1" t="str">
        <f t="shared" si="16"/>
        <v xml:space="preserve">    </v>
      </c>
    </row>
    <row r="371" spans="1:20" ht="15" customHeight="1">
      <c r="A371" s="25" t="str">
        <f t="shared" si="18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4"/>
        <v/>
      </c>
      <c r="S371" s="1" t="str">
        <f t="shared" si="15"/>
        <v xml:space="preserve">    </v>
      </c>
      <c r="T371" s="1" t="str">
        <f t="shared" si="16"/>
        <v xml:space="preserve">    </v>
      </c>
    </row>
    <row r="372" spans="1:20" ht="15" customHeight="1">
      <c r="A372" s="25" t="str">
        <f t="shared" si="18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4"/>
        <v/>
      </c>
      <c r="S372" s="1" t="str">
        <f t="shared" si="15"/>
        <v xml:space="preserve">    </v>
      </c>
      <c r="T372" s="1" t="str">
        <f t="shared" si="16"/>
        <v xml:space="preserve">    </v>
      </c>
    </row>
    <row r="373" spans="1:20" ht="15" customHeight="1">
      <c r="A373" s="25" t="str">
        <f t="shared" si="18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19">A373</f>
        <v/>
      </c>
      <c r="S373" s="1" t="str">
        <f t="shared" ref="S373:S384" si="20">""&amp;L373&amp;"  "&amp;M373&amp;"  "&amp;N373&amp;""</f>
        <v xml:space="preserve">    </v>
      </c>
      <c r="T373" s="1" t="str">
        <f t="shared" ref="T373:T384" si="21">S373</f>
        <v xml:space="preserve">    </v>
      </c>
    </row>
    <row r="374" spans="1:20" ht="15" customHeight="1">
      <c r="A374" s="25" t="str">
        <f t="shared" si="18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19"/>
        <v/>
      </c>
      <c r="S374" s="1" t="str">
        <f t="shared" si="20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18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19"/>
        <v/>
      </c>
    </row>
    <row r="376" spans="1:20" ht="15" customHeight="1">
      <c r="A376" s="25" t="str">
        <f t="shared" si="18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19"/>
        <v/>
      </c>
      <c r="S376" s="1" t="str">
        <f t="shared" si="20"/>
        <v xml:space="preserve">    </v>
      </c>
      <c r="T376" s="1" t="str">
        <f t="shared" si="21"/>
        <v xml:space="preserve">    </v>
      </c>
    </row>
    <row r="377" spans="1:20" ht="15" customHeight="1">
      <c r="A377" s="25" t="str">
        <f t="shared" si="18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19"/>
        <v/>
      </c>
      <c r="S377" s="1" t="str">
        <f t="shared" si="20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18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19"/>
        <v/>
      </c>
      <c r="S378" s="1" t="str">
        <f t="shared" si="20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18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19"/>
        <v/>
      </c>
      <c r="S379" s="1" t="str">
        <f t="shared" si="20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18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19"/>
        <v/>
      </c>
      <c r="S380" s="1" t="str">
        <f t="shared" si="20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18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19"/>
        <v/>
      </c>
      <c r="S381" s="1" t="str">
        <f t="shared" si="20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18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19"/>
        <v/>
      </c>
      <c r="S382" s="1" t="str">
        <f t="shared" si="20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18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19"/>
        <v/>
      </c>
      <c r="S383" s="1" t="str">
        <f t="shared" si="20"/>
        <v xml:space="preserve">    </v>
      </c>
      <c r="T383" s="1" t="str">
        <f t="shared" si="21"/>
        <v xml:space="preserve">    </v>
      </c>
    </row>
    <row r="384" spans="1:20" ht="15" customHeight="1">
      <c r="A384" s="25" t="str">
        <f t="shared" si="18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19"/>
        <v/>
      </c>
      <c r="S384" s="1" t="str">
        <f t="shared" si="20"/>
        <v xml:space="preserve">    </v>
      </c>
      <c r="T384" s="1" t="str">
        <f t="shared" si="21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384">
    <cfRule type="duplicateValues" dxfId="3" priority="1"/>
  </conditionalFormatting>
  <dataValidations count="4">
    <dataValidation imeMode="on" allowBlank="1" showInputMessage="1" showErrorMessage="1" sqref="P53:P384 O7:O384 G7:K384" xr:uid="{00000000-0002-0000-1500-000000000000}"/>
    <dataValidation imeMode="off" allowBlank="1" showInputMessage="1" showErrorMessage="1" sqref="Q7:Q384 L53:L384 M7:N384" xr:uid="{00000000-0002-0000-1500-000001000000}"/>
    <dataValidation type="list" imeMode="on" allowBlank="1" showInputMessage="1" showErrorMessage="1" sqref="P7:P52" xr:uid="{00000000-0002-0000-1500-000002000000}">
      <formula1>$Z$7:$Z$69</formula1>
    </dataValidation>
    <dataValidation type="list" imeMode="off" allowBlank="1" showInputMessage="1" showErrorMessage="1" sqref="L7:L52" xr:uid="{00000000-0002-0000-1500-000003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1545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040W0101</v>
      </c>
      <c r="B7" s="5" t="s">
        <v>1542</v>
      </c>
      <c r="C7" s="21">
        <v>1</v>
      </c>
      <c r="D7" s="21">
        <v>1</v>
      </c>
      <c r="E7" s="6" t="s">
        <v>632</v>
      </c>
      <c r="F7" s="7" t="s">
        <v>3</v>
      </c>
      <c r="G7" s="6" t="s">
        <v>1055</v>
      </c>
      <c r="H7" s="6" t="s">
        <v>1543</v>
      </c>
      <c r="I7" s="6" t="s">
        <v>1057</v>
      </c>
      <c r="J7" s="6"/>
      <c r="K7" s="6"/>
      <c r="L7" s="12" t="s">
        <v>79</v>
      </c>
      <c r="M7" s="13" t="s">
        <v>192</v>
      </c>
      <c r="N7" s="14">
        <v>6742</v>
      </c>
      <c r="O7" s="7"/>
      <c r="P7" s="6" t="s">
        <v>1546</v>
      </c>
      <c r="Q7" s="63">
        <f>IF(P7="","",VLOOKUP(P7,$Z$7:$AA$71,2,FALSE))</f>
        <v>40</v>
      </c>
      <c r="R7" s="1" t="str">
        <f>A7</f>
        <v>040W0101</v>
      </c>
      <c r="S7" s="1" t="str">
        <f>""&amp;L7&amp;"  "&amp;M7&amp;"  "&amp;N7&amp;""</f>
        <v>JIS  K  6742</v>
      </c>
      <c r="T7" s="1" t="str">
        <f>S7</f>
        <v>JIS  K  6742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040W0102</v>
      </c>
      <c r="B8" s="5" t="s">
        <v>1542</v>
      </c>
      <c r="C8" s="21">
        <v>1</v>
      </c>
      <c r="D8" s="21">
        <v>2</v>
      </c>
      <c r="E8" s="6" t="s">
        <v>632</v>
      </c>
      <c r="F8" s="7" t="s">
        <v>3</v>
      </c>
      <c r="G8" s="6" t="s">
        <v>1058</v>
      </c>
      <c r="H8" s="6" t="s">
        <v>1544</v>
      </c>
      <c r="I8" s="6" t="s">
        <v>1057</v>
      </c>
      <c r="J8" s="6"/>
      <c r="K8" s="6"/>
      <c r="L8" s="12" t="s">
        <v>79</v>
      </c>
      <c r="M8" s="13" t="s">
        <v>192</v>
      </c>
      <c r="N8" s="14">
        <v>6742</v>
      </c>
      <c r="O8" s="7"/>
      <c r="P8" s="6" t="s">
        <v>1546</v>
      </c>
      <c r="Q8" s="63">
        <f t="shared" ref="Q8:Q61" si="1">IF(P8="","",VLOOKUP(P8,$Z$7:$AA$71,2,FALSE))</f>
        <v>40</v>
      </c>
      <c r="R8" s="1" t="str">
        <f t="shared" ref="R8:R60" si="2">A8</f>
        <v>040W0102</v>
      </c>
      <c r="S8" s="1" t="str">
        <f t="shared" ref="S8:S60" si="3">""&amp;L8&amp;"  "&amp;M8&amp;"  "&amp;N8&amp;""</f>
        <v>JIS  K  6742</v>
      </c>
      <c r="T8" s="1" t="str">
        <f t="shared" ref="T8:T60" si="4">S8</f>
        <v>JIS  K  6742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/>
      <c r="Q9" s="63" t="str">
        <f t="shared" si="1"/>
        <v/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25" t="str">
        <f t="shared" si="0"/>
        <v>040Q0701</v>
      </c>
      <c r="B10" s="5" t="s">
        <v>1548</v>
      </c>
      <c r="C10" s="21">
        <v>7</v>
      </c>
      <c r="D10" s="21">
        <v>1</v>
      </c>
      <c r="E10" s="6" t="s">
        <v>718</v>
      </c>
      <c r="F10" s="7" t="s">
        <v>1549</v>
      </c>
      <c r="G10" s="6" t="s">
        <v>1550</v>
      </c>
      <c r="H10" s="6" t="s">
        <v>1553</v>
      </c>
      <c r="I10" s="6" t="s">
        <v>1551</v>
      </c>
      <c r="J10" s="6" t="s">
        <v>1552</v>
      </c>
      <c r="K10" s="6"/>
      <c r="L10" s="12" t="s">
        <v>55</v>
      </c>
      <c r="M10" s="13"/>
      <c r="N10" s="14"/>
      <c r="O10" s="7"/>
      <c r="P10" s="6" t="s">
        <v>1546</v>
      </c>
      <c r="Q10" s="63">
        <f t="shared" si="1"/>
        <v>40</v>
      </c>
      <c r="R10" s="1" t="str">
        <f t="shared" si="2"/>
        <v>040Q0701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>040Q0602</v>
      </c>
      <c r="B11" s="5" t="s">
        <v>714</v>
      </c>
      <c r="C11" s="21">
        <v>6</v>
      </c>
      <c r="D11" s="21">
        <v>2</v>
      </c>
      <c r="E11" s="6" t="s">
        <v>718</v>
      </c>
      <c r="F11" s="7" t="s">
        <v>1554</v>
      </c>
      <c r="G11" s="6" t="s">
        <v>1555</v>
      </c>
      <c r="H11" s="6" t="s">
        <v>1558</v>
      </c>
      <c r="I11" s="6" t="s">
        <v>1556</v>
      </c>
      <c r="J11" s="6" t="s">
        <v>1557</v>
      </c>
      <c r="K11" s="6"/>
      <c r="L11" s="12" t="s">
        <v>55</v>
      </c>
      <c r="M11" s="13"/>
      <c r="N11" s="14"/>
      <c r="O11" s="7"/>
      <c r="P11" s="6" t="s">
        <v>1546</v>
      </c>
      <c r="Q11" s="63">
        <f t="shared" si="1"/>
        <v>40</v>
      </c>
      <c r="R11" s="1" t="str">
        <f t="shared" si="2"/>
        <v>040Q0602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>040Q0603</v>
      </c>
      <c r="B12" s="5" t="s">
        <v>714</v>
      </c>
      <c r="C12" s="21">
        <v>6</v>
      </c>
      <c r="D12" s="21">
        <v>3</v>
      </c>
      <c r="E12" s="6" t="s">
        <v>718</v>
      </c>
      <c r="F12" s="7" t="s">
        <v>1554</v>
      </c>
      <c r="G12" s="6" t="s">
        <v>1555</v>
      </c>
      <c r="H12" s="6" t="s">
        <v>1559</v>
      </c>
      <c r="I12" s="6" t="s">
        <v>1556</v>
      </c>
      <c r="J12" s="6" t="s">
        <v>1552</v>
      </c>
      <c r="K12" s="6"/>
      <c r="L12" s="12" t="s">
        <v>55</v>
      </c>
      <c r="M12" s="13"/>
      <c r="N12" s="14"/>
      <c r="O12" s="7"/>
      <c r="P12" s="6" t="s">
        <v>1546</v>
      </c>
      <c r="Q12" s="63">
        <f t="shared" si="1"/>
        <v>40</v>
      </c>
      <c r="R12" s="1" t="str">
        <f t="shared" si="2"/>
        <v>040Q0603</v>
      </c>
      <c r="S12" s="1" t="str">
        <f t="shared" si="3"/>
        <v xml:space="preserve">指定承認    </v>
      </c>
      <c r="T12" s="1" t="str">
        <f t="shared" si="4"/>
        <v xml:space="preserve">指定承認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/>
      </c>
      <c r="B13" s="5"/>
      <c r="C13" s="21"/>
      <c r="D13" s="21"/>
      <c r="E13" s="6"/>
      <c r="F13" s="7"/>
      <c r="G13" s="6"/>
      <c r="H13" s="6"/>
      <c r="I13" s="6"/>
      <c r="J13" s="6"/>
      <c r="K13" s="6"/>
      <c r="L13" s="12"/>
      <c r="M13" s="13"/>
      <c r="N13" s="14"/>
      <c r="O13" s="7"/>
      <c r="P13" s="6"/>
      <c r="Q13" s="63" t="str">
        <f t="shared" si="1"/>
        <v/>
      </c>
      <c r="R13" s="1" t="str">
        <f t="shared" si="2"/>
        <v/>
      </c>
      <c r="S13" s="1" t="str">
        <f t="shared" si="3"/>
        <v xml:space="preserve">    </v>
      </c>
      <c r="T13" s="1" t="str">
        <f t="shared" si="4"/>
        <v xml:space="preserve">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25" t="str">
        <f t="shared" si="0"/>
        <v/>
      </c>
      <c r="B14" s="5"/>
      <c r="C14" s="21"/>
      <c r="D14" s="21"/>
      <c r="E14" s="6"/>
      <c r="F14" s="7"/>
      <c r="G14" s="6"/>
      <c r="H14" s="6"/>
      <c r="I14" s="6"/>
      <c r="J14" s="6"/>
      <c r="K14" s="6"/>
      <c r="L14" s="12"/>
      <c r="M14" s="13"/>
      <c r="N14" s="14"/>
      <c r="O14" s="7"/>
      <c r="P14" s="6"/>
      <c r="Q14" s="63" t="str">
        <f t="shared" si="1"/>
        <v/>
      </c>
      <c r="R14" s="1" t="str">
        <f t="shared" si="2"/>
        <v/>
      </c>
      <c r="S14" s="1" t="str">
        <f t="shared" si="3"/>
        <v xml:space="preserve">    </v>
      </c>
      <c r="T14" s="1" t="str">
        <f t="shared" si="4"/>
        <v xml:space="preserve">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6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25" t="str">
        <f t="shared" si="0"/>
        <v/>
      </c>
      <c r="B18" s="5"/>
      <c r="C18" s="21"/>
      <c r="D18" s="21"/>
      <c r="E18" s="6"/>
      <c r="F18" s="7"/>
      <c r="G18" s="6"/>
      <c r="H18" s="6"/>
      <c r="I18" s="6"/>
      <c r="J18" s="6"/>
      <c r="K18" s="6"/>
      <c r="L18" s="12"/>
      <c r="M18" s="13"/>
      <c r="N18" s="14"/>
      <c r="O18" s="7"/>
      <c r="P18" s="6"/>
      <c r="Q18" s="63" t="str">
        <f t="shared" si="1"/>
        <v/>
      </c>
      <c r="R18" s="1" t="str">
        <f t="shared" si="2"/>
        <v/>
      </c>
      <c r="S18" s="1" t="str">
        <f t="shared" si="3"/>
        <v xml:space="preserve">    </v>
      </c>
      <c r="T18" s="1" t="str">
        <f t="shared" si="4"/>
        <v xml:space="preserve">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/>
      <c r="F20" s="7"/>
      <c r="G20" s="6"/>
      <c r="H20" s="6"/>
      <c r="I20" s="6"/>
      <c r="J20" s="6"/>
      <c r="K20" s="6"/>
      <c r="L20" s="12"/>
      <c r="M20" s="13"/>
      <c r="N20" s="14"/>
      <c r="O20" s="7"/>
      <c r="P20" s="6"/>
      <c r="Q20" s="63" t="str">
        <f t="shared" si="1"/>
        <v/>
      </c>
      <c r="R20" s="1" t="str">
        <f t="shared" si="2"/>
        <v/>
      </c>
      <c r="S20" s="1" t="str">
        <f t="shared" si="3"/>
        <v xml:space="preserve">    </v>
      </c>
      <c r="T20" s="1" t="str">
        <f t="shared" si="4"/>
        <v xml:space="preserve">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6"/>
      <c r="J21" s="6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/>
      </c>
      <c r="B22" s="5"/>
      <c r="C22" s="21"/>
      <c r="D22" s="21"/>
      <c r="E22" s="6"/>
      <c r="F22" s="7"/>
      <c r="G22" s="6"/>
      <c r="H22" s="6"/>
      <c r="I22" s="6"/>
      <c r="J22" s="11"/>
      <c r="K22" s="11"/>
      <c r="L22" s="12"/>
      <c r="M22" s="13"/>
      <c r="N22" s="14"/>
      <c r="O22" s="7"/>
      <c r="P22" s="6"/>
      <c r="Q22" s="63" t="str">
        <f t="shared" si="1"/>
        <v/>
      </c>
      <c r="R22" s="1" t="str">
        <f t="shared" si="2"/>
        <v/>
      </c>
      <c r="S22" s="1" t="str">
        <f t="shared" si="3"/>
        <v xml:space="preserve">    </v>
      </c>
      <c r="T22" s="1" t="str">
        <f t="shared" si="4"/>
        <v xml:space="preserve">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/>
      </c>
      <c r="B23" s="5"/>
      <c r="C23" s="21"/>
      <c r="D23" s="21"/>
      <c r="E23" s="6"/>
      <c r="F23" s="7"/>
      <c r="G23" s="6"/>
      <c r="H23" s="6"/>
      <c r="I23" s="6"/>
      <c r="J23" s="11"/>
      <c r="K23" s="11"/>
      <c r="L23" s="12"/>
      <c r="M23" s="13"/>
      <c r="N23" s="14"/>
      <c r="O23" s="7"/>
      <c r="P23" s="6"/>
      <c r="Q23" s="63" t="str">
        <f t="shared" si="1"/>
        <v/>
      </c>
      <c r="R23" s="1" t="str">
        <f t="shared" si="2"/>
        <v/>
      </c>
      <c r="S23" s="1" t="str">
        <f t="shared" si="3"/>
        <v xml:space="preserve">    </v>
      </c>
      <c r="T23" s="1" t="str">
        <f t="shared" si="4"/>
        <v xml:space="preserve">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11"/>
      <c r="J24" s="11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11"/>
      <c r="J25" s="11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11"/>
      <c r="J26" s="11"/>
      <c r="K26" s="6"/>
      <c r="L26" s="12"/>
      <c r="M26" s="13"/>
      <c r="N26" s="14"/>
      <c r="O26" s="7"/>
      <c r="P26" s="6"/>
      <c r="Q26" s="63" t="str">
        <f t="shared" si="1"/>
        <v/>
      </c>
      <c r="R26" s="1" t="str">
        <f t="shared" si="2"/>
        <v/>
      </c>
      <c r="S26" s="1" t="str">
        <f t="shared" si="3"/>
        <v xml:space="preserve">    </v>
      </c>
      <c r="T26" s="1" t="str">
        <f t="shared" si="4"/>
        <v xml:space="preserve">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11"/>
      <c r="J27" s="11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11"/>
      <c r="J28" s="11"/>
      <c r="K28" s="6"/>
      <c r="L28" s="12"/>
      <c r="M28" s="13"/>
      <c r="N28" s="14"/>
      <c r="O28" s="7"/>
      <c r="P28" s="6"/>
      <c r="Q28" s="63" t="str">
        <f t="shared" si="1"/>
        <v/>
      </c>
      <c r="R28" s="1" t="str">
        <f t="shared" si="2"/>
        <v/>
      </c>
      <c r="S28" s="1" t="str">
        <f t="shared" si="3"/>
        <v xml:space="preserve">    </v>
      </c>
      <c r="T28" s="1" t="str">
        <f t="shared" si="4"/>
        <v xml:space="preserve">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25" t="str">
        <f t="shared" si="0"/>
        <v/>
      </c>
      <c r="B29" s="5"/>
      <c r="C29" s="21"/>
      <c r="D29" s="21"/>
      <c r="E29" s="6"/>
      <c r="F29" s="7"/>
      <c r="G29" s="6"/>
      <c r="H29" s="6"/>
      <c r="I29" s="11"/>
      <c r="J29" s="11"/>
      <c r="K29" s="6"/>
      <c r="L29" s="12"/>
      <c r="M29" s="13"/>
      <c r="N29" s="14"/>
      <c r="O29" s="7"/>
      <c r="P29" s="6"/>
      <c r="Q29" s="63" t="str">
        <f t="shared" si="1"/>
        <v/>
      </c>
      <c r="R29" s="1" t="str">
        <f t="shared" si="2"/>
        <v/>
      </c>
      <c r="S29" s="1" t="str">
        <f t="shared" si="3"/>
        <v xml:space="preserve">    </v>
      </c>
      <c r="T29" s="1" t="str">
        <f t="shared" si="4"/>
        <v xml:space="preserve">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/>
      <c r="F30" s="7"/>
      <c r="G30" s="6"/>
      <c r="H30" s="6"/>
      <c r="I30" s="11"/>
      <c r="J30" s="11"/>
      <c r="K30" s="6"/>
      <c r="L30" s="12"/>
      <c r="M30" s="13"/>
      <c r="N30" s="14"/>
      <c r="O30" s="7"/>
      <c r="P30" s="6"/>
      <c r="Q30" s="63" t="str">
        <f t="shared" si="1"/>
        <v/>
      </c>
      <c r="R30" s="1" t="str">
        <f t="shared" si="2"/>
        <v/>
      </c>
      <c r="S30" s="1" t="str">
        <f t="shared" si="3"/>
        <v xml:space="preserve">    </v>
      </c>
      <c r="T30" s="1" t="str">
        <f t="shared" si="4"/>
        <v xml:space="preserve">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11"/>
      <c r="J31" s="11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11"/>
      <c r="J32" s="11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11"/>
      <c r="J33" s="11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11"/>
      <c r="J34" s="11"/>
      <c r="K34" s="6"/>
      <c r="L34" s="12"/>
      <c r="M34" s="13"/>
      <c r="N34" s="14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11"/>
      <c r="J35" s="11"/>
      <c r="K35" s="11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11"/>
      <c r="J36" s="11"/>
      <c r="K36" s="6"/>
      <c r="L36" s="12"/>
      <c r="M36" s="13"/>
      <c r="N36" s="14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11"/>
      <c r="J37" s="11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11"/>
      <c r="J38" s="11"/>
      <c r="K38" s="6"/>
      <c r="L38" s="12"/>
      <c r="M38" s="13"/>
      <c r="N38" s="14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11"/>
      <c r="J39" s="11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11"/>
      <c r="J40" s="11"/>
      <c r="K40" s="6"/>
      <c r="L40" s="12"/>
      <c r="M40" s="13"/>
      <c r="N40" s="14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11"/>
      <c r="J41" s="11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11"/>
      <c r="J42" s="11"/>
      <c r="K42" s="11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11"/>
      <c r="J43" s="11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11"/>
      <c r="J44" s="11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11"/>
      <c r="J45" s="11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11"/>
      <c r="J46" s="11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11"/>
      <c r="J47" s="11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11"/>
      <c r="J48" s="11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11"/>
      <c r="J49" s="11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11"/>
      <c r="J50" s="11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11"/>
      <c r="J51" s="11"/>
      <c r="K51" s="11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11"/>
      <c r="J52" s="11"/>
      <c r="K52" s="11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11"/>
      <c r="J53" s="11"/>
      <c r="K53" s="11"/>
      <c r="L53" s="12"/>
      <c r="M53" s="13"/>
      <c r="N53" s="14"/>
      <c r="O53" s="7"/>
      <c r="P53" s="6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11"/>
      <c r="J54" s="11"/>
      <c r="K54" s="11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11"/>
      <c r="J55" s="11"/>
      <c r="K55" s="11"/>
      <c r="L55" s="12"/>
      <c r="M55" s="13"/>
      <c r="N55" s="14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11"/>
      <c r="J56" s="11"/>
      <c r="K56" s="11"/>
      <c r="L56" s="12"/>
      <c r="M56" s="13"/>
      <c r="N56" s="14"/>
      <c r="O56" s="7"/>
      <c r="P56" s="6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11"/>
      <c r="J57" s="11"/>
      <c r="K57" s="11"/>
      <c r="L57" s="12"/>
      <c r="M57" s="13"/>
      <c r="N57" s="14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11"/>
      <c r="J58" s="11"/>
      <c r="K58" s="11"/>
      <c r="L58" s="12"/>
      <c r="M58" s="13"/>
      <c r="N58" s="14"/>
      <c r="O58" s="7"/>
      <c r="P58" s="6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11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1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ref="Q62:Q70" si="5">IF(P62="","",VLOOKUP(P62,$Z$7:$AA$68,2,FALSE))</f>
        <v/>
      </c>
      <c r="R62" s="1" t="str">
        <f t="shared" ref="R62:R287" si="6">A62</f>
        <v/>
      </c>
      <c r="S62" s="1" t="str">
        <f t="shared" ref="S62:S287" si="7">""&amp;L62&amp;"  "&amp;M62&amp;"  "&amp;N62&amp;""</f>
        <v xml:space="preserve">    </v>
      </c>
      <c r="T62" s="1" t="str">
        <f t="shared" ref="T62:T287" si="8">S62</f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5"/>
        <v/>
      </c>
      <c r="R63" s="1" t="str">
        <f t="shared" si="6"/>
        <v/>
      </c>
      <c r="S63" s="1" t="str">
        <f t="shared" si="7"/>
        <v xml:space="preserve">    </v>
      </c>
      <c r="T63" s="1" t="str">
        <f t="shared" si="8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5"/>
        <v/>
      </c>
      <c r="R64" s="1" t="str">
        <f t="shared" si="6"/>
        <v/>
      </c>
      <c r="S64" s="1" t="str">
        <f t="shared" si="7"/>
        <v xml:space="preserve">    </v>
      </c>
      <c r="T64" s="1" t="str">
        <f t="shared" si="8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5"/>
        <v/>
      </c>
      <c r="R65" s="1" t="str">
        <f t="shared" si="6"/>
        <v/>
      </c>
      <c r="S65" s="1" t="str">
        <f t="shared" si="7"/>
        <v xml:space="preserve">    </v>
      </c>
      <c r="T65" s="1" t="str">
        <f t="shared" si="8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5"/>
        <v/>
      </c>
      <c r="R66" s="1" t="str">
        <f t="shared" si="6"/>
        <v/>
      </c>
      <c r="S66" s="1" t="str">
        <f t="shared" si="7"/>
        <v xml:space="preserve">    </v>
      </c>
      <c r="T66" s="1" t="str">
        <f t="shared" si="8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5"/>
        <v/>
      </c>
      <c r="R67" s="1" t="str">
        <f t="shared" si="6"/>
        <v/>
      </c>
      <c r="S67" s="1" t="str">
        <f t="shared" si="7"/>
        <v xml:space="preserve">    </v>
      </c>
      <c r="T67" s="1" t="str">
        <f t="shared" si="8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5"/>
        <v/>
      </c>
      <c r="R68" s="1" t="str">
        <f t="shared" si="6"/>
        <v/>
      </c>
      <c r="S68" s="1" t="str">
        <f t="shared" si="7"/>
        <v xml:space="preserve">    </v>
      </c>
      <c r="T68" s="1" t="str">
        <f t="shared" si="8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5"/>
        <v/>
      </c>
      <c r="R69" s="1" t="str">
        <f t="shared" si="6"/>
        <v/>
      </c>
      <c r="S69" s="1" t="str">
        <f t="shared" si="7"/>
        <v xml:space="preserve">    </v>
      </c>
      <c r="T69" s="1" t="str">
        <f t="shared" si="8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5"/>
        <v/>
      </c>
      <c r="R70" s="1" t="str">
        <f t="shared" si="6"/>
        <v/>
      </c>
      <c r="S70" s="1" t="str">
        <f t="shared" si="7"/>
        <v xml:space="preserve">    </v>
      </c>
      <c r="T70" s="1" t="str">
        <f t="shared" si="8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ref="A71:A134" si="9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10">IF(P71="","",VLOOKUP(P71,$Z$7:$AA$68,2,FALSE))</f>
        <v/>
      </c>
      <c r="R71" s="1" t="str">
        <f t="shared" si="6"/>
        <v/>
      </c>
      <c r="S71" s="1" t="str">
        <f t="shared" si="7"/>
        <v xml:space="preserve">    </v>
      </c>
      <c r="T71" s="1" t="str">
        <f t="shared" si="8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9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10"/>
        <v/>
      </c>
      <c r="R72" s="1" t="str">
        <f t="shared" si="6"/>
        <v/>
      </c>
      <c r="S72" s="1" t="str">
        <f t="shared" si="7"/>
        <v xml:space="preserve">    </v>
      </c>
      <c r="T72" s="1" t="str">
        <f t="shared" si="8"/>
        <v xml:space="preserve">    </v>
      </c>
      <c r="V72" s="2"/>
    </row>
    <row r="73" spans="1:27" ht="15" customHeight="1">
      <c r="A73" s="25" t="str">
        <f t="shared" si="9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10"/>
        <v/>
      </c>
      <c r="R73" s="1" t="str">
        <f t="shared" si="6"/>
        <v/>
      </c>
      <c r="S73" s="1" t="str">
        <f t="shared" si="7"/>
        <v xml:space="preserve">    </v>
      </c>
      <c r="T73" s="1" t="str">
        <f t="shared" si="8"/>
        <v xml:space="preserve">    </v>
      </c>
      <c r="V73" s="2"/>
    </row>
    <row r="74" spans="1:27" ht="15" customHeight="1">
      <c r="A74" s="25" t="str">
        <f t="shared" si="9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10"/>
        <v/>
      </c>
      <c r="R74" s="1" t="str">
        <f t="shared" si="6"/>
        <v/>
      </c>
      <c r="S74" s="1" t="str">
        <f t="shared" si="7"/>
        <v xml:space="preserve">    </v>
      </c>
      <c r="T74" s="1" t="str">
        <f t="shared" si="8"/>
        <v xml:space="preserve">    </v>
      </c>
      <c r="V74" s="2"/>
    </row>
    <row r="75" spans="1:27" ht="15" customHeight="1">
      <c r="A75" s="25" t="str">
        <f t="shared" si="9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10"/>
        <v/>
      </c>
      <c r="R75" s="1" t="str">
        <f t="shared" si="6"/>
        <v/>
      </c>
      <c r="S75" s="1" t="str">
        <f t="shared" si="7"/>
        <v xml:space="preserve">    </v>
      </c>
      <c r="T75" s="1" t="str">
        <f t="shared" si="8"/>
        <v xml:space="preserve">    </v>
      </c>
      <c r="V75" s="2"/>
    </row>
    <row r="76" spans="1:27" ht="15" customHeight="1">
      <c r="A76" s="25" t="str">
        <f t="shared" si="9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10"/>
        <v/>
      </c>
      <c r="R76" s="1" t="str">
        <f t="shared" si="6"/>
        <v/>
      </c>
      <c r="S76" s="1" t="str">
        <f t="shared" si="7"/>
        <v xml:space="preserve">    </v>
      </c>
      <c r="T76" s="1" t="str">
        <f t="shared" si="8"/>
        <v xml:space="preserve">    </v>
      </c>
      <c r="V76" s="2"/>
    </row>
    <row r="77" spans="1:27" ht="15" customHeight="1">
      <c r="A77" s="25" t="str">
        <f t="shared" si="9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10"/>
        <v/>
      </c>
      <c r="R77" s="1" t="str">
        <f t="shared" si="6"/>
        <v/>
      </c>
      <c r="S77" s="1" t="str">
        <f t="shared" si="7"/>
        <v xml:space="preserve">    </v>
      </c>
      <c r="T77" s="1" t="str">
        <f t="shared" si="8"/>
        <v xml:space="preserve">    </v>
      </c>
      <c r="V77" s="2"/>
    </row>
    <row r="78" spans="1:27" ht="15" customHeight="1">
      <c r="A78" s="25" t="str">
        <f t="shared" si="9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10"/>
        <v/>
      </c>
      <c r="R78" s="1" t="str">
        <f t="shared" si="6"/>
        <v/>
      </c>
      <c r="S78" s="1" t="str">
        <f t="shared" si="7"/>
        <v xml:space="preserve">    </v>
      </c>
      <c r="T78" s="1" t="str">
        <f t="shared" si="8"/>
        <v xml:space="preserve">    </v>
      </c>
    </row>
    <row r="79" spans="1:27" ht="15" customHeight="1">
      <c r="A79" s="25" t="str">
        <f t="shared" si="9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10"/>
        <v/>
      </c>
      <c r="R79" s="1" t="str">
        <f t="shared" si="6"/>
        <v/>
      </c>
      <c r="S79" s="1" t="str">
        <f t="shared" si="7"/>
        <v xml:space="preserve">    </v>
      </c>
      <c r="T79" s="1" t="str">
        <f t="shared" si="8"/>
        <v xml:space="preserve">    </v>
      </c>
    </row>
    <row r="80" spans="1:27" ht="15" customHeight="1">
      <c r="A80" s="25" t="str">
        <f t="shared" si="9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10"/>
        <v/>
      </c>
      <c r="R80" s="1" t="str">
        <f t="shared" si="6"/>
        <v/>
      </c>
      <c r="S80" s="1" t="str">
        <f t="shared" si="7"/>
        <v xml:space="preserve">    </v>
      </c>
      <c r="T80" s="1" t="str">
        <f t="shared" si="8"/>
        <v xml:space="preserve">    </v>
      </c>
    </row>
    <row r="81" spans="1:20" ht="15" customHeight="1">
      <c r="A81" s="25" t="str">
        <f t="shared" si="9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10"/>
        <v/>
      </c>
      <c r="R81" s="1" t="str">
        <f t="shared" si="6"/>
        <v/>
      </c>
      <c r="S81" s="1" t="str">
        <f t="shared" si="7"/>
        <v xml:space="preserve">    </v>
      </c>
      <c r="T81" s="1" t="str">
        <f t="shared" si="8"/>
        <v xml:space="preserve">    </v>
      </c>
    </row>
    <row r="82" spans="1:20" ht="15" customHeight="1">
      <c r="A82" s="25" t="str">
        <f t="shared" si="9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10"/>
        <v/>
      </c>
      <c r="R82" s="1" t="str">
        <f t="shared" si="6"/>
        <v/>
      </c>
      <c r="S82" s="1" t="str">
        <f t="shared" si="7"/>
        <v xml:space="preserve">    </v>
      </c>
      <c r="T82" s="1" t="str">
        <f t="shared" si="8"/>
        <v xml:space="preserve">    </v>
      </c>
    </row>
    <row r="83" spans="1:20" ht="15" customHeight="1">
      <c r="A83" s="25" t="str">
        <f t="shared" si="9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10"/>
        <v/>
      </c>
      <c r="R83" s="1" t="str">
        <f t="shared" si="6"/>
        <v/>
      </c>
      <c r="S83" s="1" t="str">
        <f t="shared" si="7"/>
        <v xml:space="preserve">    </v>
      </c>
      <c r="T83" s="1" t="str">
        <f t="shared" si="8"/>
        <v xml:space="preserve">    </v>
      </c>
    </row>
    <row r="84" spans="1:20" ht="15" customHeight="1">
      <c r="A84" s="25" t="str">
        <f t="shared" si="9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10"/>
        <v/>
      </c>
      <c r="R84" s="1" t="str">
        <f t="shared" si="6"/>
        <v/>
      </c>
      <c r="S84" s="1" t="str">
        <f t="shared" si="7"/>
        <v xml:space="preserve">    </v>
      </c>
      <c r="T84" s="1" t="str">
        <f t="shared" si="8"/>
        <v xml:space="preserve">    </v>
      </c>
    </row>
    <row r="85" spans="1:20" ht="15" customHeight="1">
      <c r="A85" s="25" t="str">
        <f t="shared" si="9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10"/>
        <v/>
      </c>
      <c r="R85" s="1" t="str">
        <f t="shared" si="6"/>
        <v/>
      </c>
      <c r="S85" s="1" t="str">
        <f t="shared" si="7"/>
        <v xml:space="preserve">    </v>
      </c>
      <c r="T85" s="1" t="str">
        <f t="shared" si="8"/>
        <v xml:space="preserve">    </v>
      </c>
    </row>
    <row r="86" spans="1:20" ht="15" customHeight="1">
      <c r="A86" s="25" t="str">
        <f t="shared" si="9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10"/>
        <v/>
      </c>
      <c r="R86" s="1" t="str">
        <f t="shared" si="6"/>
        <v/>
      </c>
      <c r="S86" s="1" t="str">
        <f t="shared" si="7"/>
        <v xml:space="preserve">    </v>
      </c>
      <c r="T86" s="1" t="str">
        <f t="shared" si="8"/>
        <v xml:space="preserve">    </v>
      </c>
    </row>
    <row r="87" spans="1:20" ht="15" customHeight="1">
      <c r="A87" s="25" t="str">
        <f t="shared" si="9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10"/>
        <v/>
      </c>
      <c r="R87" s="1" t="str">
        <f t="shared" si="6"/>
        <v/>
      </c>
      <c r="S87" s="1" t="str">
        <f t="shared" si="7"/>
        <v xml:space="preserve">    </v>
      </c>
      <c r="T87" s="1" t="str">
        <f t="shared" si="8"/>
        <v xml:space="preserve">    </v>
      </c>
    </row>
    <row r="88" spans="1:20" ht="15" customHeight="1">
      <c r="A88" s="25" t="str">
        <f t="shared" si="9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10"/>
        <v/>
      </c>
      <c r="R88" s="1" t="str">
        <f t="shared" si="6"/>
        <v/>
      </c>
      <c r="S88" s="1" t="str">
        <f t="shared" si="7"/>
        <v xml:space="preserve">    </v>
      </c>
      <c r="T88" s="1" t="str">
        <f t="shared" si="8"/>
        <v xml:space="preserve">    </v>
      </c>
    </row>
    <row r="89" spans="1:20" ht="15" customHeight="1">
      <c r="A89" s="25" t="str">
        <f t="shared" si="9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10"/>
        <v/>
      </c>
      <c r="R89" s="1" t="str">
        <f t="shared" si="6"/>
        <v/>
      </c>
      <c r="S89" s="1" t="str">
        <f t="shared" si="7"/>
        <v xml:space="preserve">    </v>
      </c>
      <c r="T89" s="1" t="str">
        <f t="shared" si="8"/>
        <v xml:space="preserve">    </v>
      </c>
    </row>
    <row r="90" spans="1:20" ht="15" customHeight="1">
      <c r="A90" s="25" t="str">
        <f t="shared" si="9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10"/>
        <v/>
      </c>
      <c r="R90" s="1" t="str">
        <f t="shared" si="6"/>
        <v/>
      </c>
      <c r="S90" s="1" t="str">
        <f t="shared" si="7"/>
        <v xml:space="preserve">    </v>
      </c>
      <c r="T90" s="1" t="str">
        <f t="shared" si="8"/>
        <v xml:space="preserve">    </v>
      </c>
    </row>
    <row r="91" spans="1:20" ht="15" customHeight="1">
      <c r="A91" s="25" t="str">
        <f t="shared" si="9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10"/>
        <v/>
      </c>
      <c r="R91" s="1" t="str">
        <f t="shared" si="6"/>
        <v/>
      </c>
      <c r="S91" s="1" t="str">
        <f t="shared" si="7"/>
        <v xml:space="preserve">    </v>
      </c>
      <c r="T91" s="1" t="str">
        <f t="shared" si="8"/>
        <v xml:space="preserve">    </v>
      </c>
    </row>
    <row r="92" spans="1:20" ht="15" customHeight="1">
      <c r="A92" s="25" t="str">
        <f t="shared" si="9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10"/>
        <v/>
      </c>
      <c r="R92" s="1" t="str">
        <f t="shared" si="6"/>
        <v/>
      </c>
      <c r="S92" s="1" t="str">
        <f t="shared" si="7"/>
        <v xml:space="preserve">    </v>
      </c>
      <c r="T92" s="1" t="str">
        <f t="shared" si="8"/>
        <v xml:space="preserve">    </v>
      </c>
    </row>
    <row r="93" spans="1:20" ht="15" customHeight="1">
      <c r="A93" s="25" t="str">
        <f t="shared" si="9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10"/>
        <v/>
      </c>
      <c r="R93" s="1" t="str">
        <f t="shared" si="6"/>
        <v/>
      </c>
      <c r="S93" s="1" t="str">
        <f t="shared" si="7"/>
        <v xml:space="preserve">    </v>
      </c>
      <c r="T93" s="1" t="str">
        <f t="shared" si="8"/>
        <v xml:space="preserve">    </v>
      </c>
    </row>
    <row r="94" spans="1:20" ht="15" customHeight="1">
      <c r="A94" s="25" t="str">
        <f t="shared" si="9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10"/>
        <v/>
      </c>
      <c r="R94" s="1" t="str">
        <f t="shared" si="6"/>
        <v/>
      </c>
      <c r="S94" s="1" t="str">
        <f t="shared" si="7"/>
        <v xml:space="preserve">    </v>
      </c>
      <c r="T94" s="1" t="str">
        <f t="shared" si="8"/>
        <v xml:space="preserve">    </v>
      </c>
    </row>
    <row r="95" spans="1:20" ht="15" customHeight="1">
      <c r="A95" s="25" t="str">
        <f t="shared" si="9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10"/>
        <v/>
      </c>
      <c r="R95" s="1" t="str">
        <f t="shared" si="6"/>
        <v/>
      </c>
      <c r="S95" s="1" t="str">
        <f t="shared" si="7"/>
        <v xml:space="preserve">    </v>
      </c>
      <c r="T95" s="1" t="str">
        <f t="shared" si="8"/>
        <v xml:space="preserve">    </v>
      </c>
    </row>
    <row r="96" spans="1:20" ht="15" customHeight="1">
      <c r="A96" s="25" t="str">
        <f t="shared" si="9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10"/>
        <v/>
      </c>
      <c r="R96" s="1" t="str">
        <f t="shared" si="6"/>
        <v/>
      </c>
      <c r="S96" s="1" t="str">
        <f t="shared" si="7"/>
        <v xml:space="preserve">    </v>
      </c>
      <c r="T96" s="1" t="str">
        <f t="shared" si="8"/>
        <v xml:space="preserve">    </v>
      </c>
    </row>
    <row r="97" spans="1:20" ht="15" customHeight="1">
      <c r="A97" s="25" t="str">
        <f t="shared" si="9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10"/>
        <v/>
      </c>
      <c r="R97" s="1" t="str">
        <f t="shared" si="6"/>
        <v/>
      </c>
      <c r="S97" s="1" t="str">
        <f t="shared" si="7"/>
        <v xml:space="preserve">    </v>
      </c>
      <c r="T97" s="1" t="str">
        <f t="shared" si="8"/>
        <v xml:space="preserve">    </v>
      </c>
    </row>
    <row r="98" spans="1:20" ht="15" customHeight="1">
      <c r="A98" s="25" t="str">
        <f t="shared" si="9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10"/>
        <v/>
      </c>
      <c r="R98" s="1" t="str">
        <f t="shared" si="6"/>
        <v/>
      </c>
      <c r="S98" s="1" t="str">
        <f t="shared" si="7"/>
        <v xml:space="preserve">    </v>
      </c>
      <c r="T98" s="1" t="str">
        <f t="shared" si="8"/>
        <v xml:space="preserve">    </v>
      </c>
    </row>
    <row r="99" spans="1:20" ht="15" customHeight="1">
      <c r="A99" s="25" t="str">
        <f t="shared" si="9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10"/>
        <v/>
      </c>
      <c r="R99" s="1" t="str">
        <f t="shared" si="6"/>
        <v/>
      </c>
      <c r="S99" s="1" t="str">
        <f t="shared" si="7"/>
        <v xml:space="preserve">    </v>
      </c>
      <c r="T99" s="1" t="str">
        <f t="shared" si="8"/>
        <v xml:space="preserve">    </v>
      </c>
    </row>
    <row r="100" spans="1:20" ht="15" customHeight="1">
      <c r="A100" s="25" t="str">
        <f t="shared" si="9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10"/>
        <v/>
      </c>
      <c r="R100" s="1" t="str">
        <f t="shared" si="6"/>
        <v/>
      </c>
      <c r="S100" s="1" t="str">
        <f t="shared" si="7"/>
        <v xml:space="preserve">    </v>
      </c>
      <c r="T100" s="1" t="str">
        <f t="shared" si="8"/>
        <v xml:space="preserve">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10"/>
        <v/>
      </c>
      <c r="R101" s="1" t="str">
        <f t="shared" si="6"/>
        <v/>
      </c>
      <c r="S101" s="1" t="str">
        <f t="shared" si="7"/>
        <v xml:space="preserve">    </v>
      </c>
      <c r="T101" s="1" t="str">
        <f t="shared" si="8"/>
        <v xml:space="preserve">    </v>
      </c>
    </row>
    <row r="102" spans="1:20" ht="15" customHeight="1">
      <c r="A102" s="25" t="str">
        <f t="shared" si="9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10"/>
        <v/>
      </c>
      <c r="R102" s="1" t="str">
        <f t="shared" si="6"/>
        <v/>
      </c>
      <c r="S102" s="1" t="str">
        <f t="shared" si="7"/>
        <v xml:space="preserve">    </v>
      </c>
      <c r="T102" s="1" t="str">
        <f t="shared" si="8"/>
        <v xml:space="preserve">    </v>
      </c>
    </row>
    <row r="103" spans="1:20" ht="15" customHeight="1">
      <c r="A103" s="25" t="str">
        <f t="shared" si="9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10"/>
        <v/>
      </c>
      <c r="R103" s="1" t="str">
        <f t="shared" si="6"/>
        <v/>
      </c>
      <c r="S103" s="1" t="str">
        <f t="shared" si="7"/>
        <v xml:space="preserve">    </v>
      </c>
      <c r="T103" s="1" t="str">
        <f t="shared" si="8"/>
        <v xml:space="preserve">    </v>
      </c>
    </row>
    <row r="104" spans="1:20" ht="15" customHeight="1">
      <c r="A104" s="25" t="str">
        <f t="shared" si="9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10"/>
        <v/>
      </c>
      <c r="R104" s="1" t="str">
        <f t="shared" si="6"/>
        <v/>
      </c>
      <c r="S104" s="1" t="str">
        <f t="shared" si="7"/>
        <v xml:space="preserve">    </v>
      </c>
      <c r="T104" s="1" t="str">
        <f t="shared" si="8"/>
        <v xml:space="preserve">    </v>
      </c>
    </row>
    <row r="105" spans="1:20" ht="15" customHeight="1">
      <c r="A105" s="25" t="str">
        <f t="shared" si="9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10"/>
        <v/>
      </c>
      <c r="R105" s="1" t="str">
        <f t="shared" si="6"/>
        <v/>
      </c>
      <c r="S105" s="1" t="str">
        <f t="shared" si="7"/>
        <v xml:space="preserve">    </v>
      </c>
      <c r="T105" s="1" t="str">
        <f t="shared" si="8"/>
        <v xml:space="preserve">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10"/>
        <v/>
      </c>
      <c r="R106" s="1" t="str">
        <f t="shared" si="6"/>
        <v/>
      </c>
      <c r="S106" s="1" t="str">
        <f t="shared" si="7"/>
        <v xml:space="preserve">    </v>
      </c>
      <c r="T106" s="1" t="str">
        <f t="shared" si="8"/>
        <v xml:space="preserve">    </v>
      </c>
    </row>
    <row r="107" spans="1:20" ht="15" customHeight="1">
      <c r="A107" s="25" t="str">
        <f t="shared" si="9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10"/>
        <v/>
      </c>
      <c r="R107" s="1" t="str">
        <f t="shared" si="6"/>
        <v/>
      </c>
      <c r="S107" s="1" t="str">
        <f t="shared" si="7"/>
        <v xml:space="preserve">    </v>
      </c>
      <c r="T107" s="1" t="str">
        <f t="shared" si="8"/>
        <v xml:space="preserve">    </v>
      </c>
    </row>
    <row r="108" spans="1:20" ht="15" customHeight="1">
      <c r="A108" s="25" t="str">
        <f t="shared" si="9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10"/>
        <v/>
      </c>
      <c r="R108" s="1" t="str">
        <f t="shared" si="6"/>
        <v/>
      </c>
      <c r="S108" s="1" t="str">
        <f t="shared" si="7"/>
        <v xml:space="preserve">    </v>
      </c>
      <c r="T108" s="1" t="str">
        <f t="shared" si="8"/>
        <v xml:space="preserve">    </v>
      </c>
    </row>
    <row r="109" spans="1:20" ht="15" customHeight="1">
      <c r="A109" s="25" t="str">
        <f t="shared" si="9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10"/>
        <v/>
      </c>
      <c r="R109" s="1" t="str">
        <f t="shared" si="6"/>
        <v/>
      </c>
      <c r="S109" s="1" t="str">
        <f t="shared" si="7"/>
        <v xml:space="preserve">    </v>
      </c>
      <c r="T109" s="1" t="str">
        <f t="shared" si="8"/>
        <v xml:space="preserve">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10"/>
        <v/>
      </c>
      <c r="R110" s="1" t="str">
        <f t="shared" si="6"/>
        <v/>
      </c>
      <c r="S110" s="1" t="str">
        <f t="shared" si="7"/>
        <v xml:space="preserve">    </v>
      </c>
      <c r="T110" s="1" t="str">
        <f t="shared" si="8"/>
        <v xml:space="preserve">    </v>
      </c>
    </row>
    <row r="111" spans="1:20" ht="15" customHeight="1">
      <c r="A111" s="25" t="str">
        <f t="shared" si="9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10"/>
        <v/>
      </c>
      <c r="R111" s="1" t="str">
        <f t="shared" si="6"/>
        <v/>
      </c>
      <c r="S111" s="1" t="str">
        <f t="shared" si="7"/>
        <v xml:space="preserve">    </v>
      </c>
      <c r="T111" s="1" t="str">
        <f t="shared" si="8"/>
        <v xml:space="preserve">    </v>
      </c>
    </row>
    <row r="112" spans="1:20" ht="15" customHeight="1">
      <c r="A112" s="25" t="str">
        <f t="shared" si="9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10"/>
        <v/>
      </c>
      <c r="R112" s="1" t="str">
        <f t="shared" si="6"/>
        <v/>
      </c>
      <c r="S112" s="1" t="str">
        <f t="shared" si="7"/>
        <v xml:space="preserve">    </v>
      </c>
      <c r="T112" s="1" t="str">
        <f t="shared" si="8"/>
        <v xml:space="preserve">    </v>
      </c>
    </row>
    <row r="113" spans="1:20" ht="15" customHeight="1">
      <c r="A113" s="25" t="str">
        <f t="shared" si="9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10"/>
        <v/>
      </c>
      <c r="R113" s="1" t="str">
        <f t="shared" si="6"/>
        <v/>
      </c>
      <c r="S113" s="1" t="str">
        <f t="shared" si="7"/>
        <v xml:space="preserve">    </v>
      </c>
      <c r="T113" s="1" t="str">
        <f t="shared" si="8"/>
        <v xml:space="preserve">    </v>
      </c>
    </row>
    <row r="114" spans="1:20" ht="15" customHeight="1">
      <c r="A114" s="25" t="str">
        <f t="shared" si="9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10"/>
        <v/>
      </c>
      <c r="R114" s="1" t="str">
        <f t="shared" si="6"/>
        <v/>
      </c>
      <c r="S114" s="1" t="str">
        <f t="shared" si="7"/>
        <v xml:space="preserve">    </v>
      </c>
      <c r="T114" s="1" t="str">
        <f t="shared" si="8"/>
        <v xml:space="preserve">    </v>
      </c>
    </row>
    <row r="115" spans="1:20" ht="15" customHeight="1">
      <c r="A115" s="25" t="str">
        <f t="shared" si="9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10"/>
        <v/>
      </c>
      <c r="R115" s="1" t="str">
        <f t="shared" si="6"/>
        <v/>
      </c>
      <c r="S115" s="1" t="str">
        <f t="shared" si="7"/>
        <v xml:space="preserve">    </v>
      </c>
      <c r="T115" s="1" t="str">
        <f t="shared" si="8"/>
        <v xml:space="preserve">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10"/>
        <v/>
      </c>
      <c r="R116" s="1" t="str">
        <f t="shared" si="6"/>
        <v/>
      </c>
      <c r="S116" s="1" t="str">
        <f t="shared" si="7"/>
        <v xml:space="preserve">    </v>
      </c>
      <c r="T116" s="1" t="str">
        <f t="shared" si="8"/>
        <v xml:space="preserve">    </v>
      </c>
    </row>
    <row r="117" spans="1:20" ht="15" customHeight="1">
      <c r="A117" s="25" t="str">
        <f t="shared" si="9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10"/>
        <v/>
      </c>
      <c r="R117" s="1" t="str">
        <f t="shared" si="6"/>
        <v/>
      </c>
      <c r="S117" s="1" t="str">
        <f t="shared" si="7"/>
        <v xml:space="preserve">    </v>
      </c>
      <c r="T117" s="1" t="str">
        <f t="shared" si="8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10"/>
        <v/>
      </c>
      <c r="R118" s="1" t="str">
        <f t="shared" si="6"/>
        <v/>
      </c>
      <c r="S118" s="1" t="str">
        <f t="shared" si="7"/>
        <v xml:space="preserve">    </v>
      </c>
      <c r="T118" s="1" t="str">
        <f t="shared" si="8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10"/>
        <v/>
      </c>
      <c r="R119" s="1" t="str">
        <f t="shared" si="6"/>
        <v/>
      </c>
      <c r="S119" s="1" t="str">
        <f t="shared" si="7"/>
        <v xml:space="preserve">    </v>
      </c>
      <c r="T119" s="1" t="str">
        <f t="shared" si="8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10"/>
        <v/>
      </c>
      <c r="R120" s="1" t="str">
        <f t="shared" si="6"/>
        <v/>
      </c>
      <c r="S120" s="1" t="str">
        <f t="shared" si="7"/>
        <v xml:space="preserve">    </v>
      </c>
      <c r="T120" s="1" t="str">
        <f t="shared" si="8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10"/>
        <v/>
      </c>
      <c r="R121" s="1" t="str">
        <f t="shared" si="6"/>
        <v/>
      </c>
      <c r="S121" s="1" t="str">
        <f t="shared" si="7"/>
        <v xml:space="preserve">    </v>
      </c>
      <c r="T121" s="1" t="str">
        <f t="shared" si="8"/>
        <v xml:space="preserve">    </v>
      </c>
    </row>
    <row r="122" spans="1:20" ht="15" customHeight="1">
      <c r="A122" s="25" t="str">
        <f t="shared" si="9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10"/>
        <v/>
      </c>
      <c r="R122" s="1" t="str">
        <f t="shared" si="6"/>
        <v/>
      </c>
      <c r="S122" s="1" t="str">
        <f t="shared" si="7"/>
        <v xml:space="preserve">    </v>
      </c>
      <c r="T122" s="1" t="str">
        <f t="shared" si="8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10"/>
        <v/>
      </c>
      <c r="R123" s="1" t="str">
        <f t="shared" si="6"/>
        <v/>
      </c>
      <c r="S123" s="1" t="str">
        <f t="shared" si="7"/>
        <v xml:space="preserve">    </v>
      </c>
      <c r="T123" s="1" t="str">
        <f t="shared" si="8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10"/>
        <v/>
      </c>
      <c r="R124" s="1" t="str">
        <f t="shared" si="6"/>
        <v/>
      </c>
      <c r="S124" s="1" t="str">
        <f t="shared" si="7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10"/>
        <v/>
      </c>
      <c r="R125" s="1" t="str">
        <f t="shared" si="6"/>
        <v/>
      </c>
      <c r="S125" s="1" t="str">
        <f t="shared" si="7"/>
        <v xml:space="preserve">    </v>
      </c>
      <c r="T125" s="1" t="str">
        <f t="shared" si="8"/>
        <v xml:space="preserve">    </v>
      </c>
    </row>
    <row r="126" spans="1:20" ht="15" customHeight="1">
      <c r="A126" s="25" t="str">
        <f t="shared" si="9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10"/>
        <v/>
      </c>
      <c r="R126" s="1" t="str">
        <f t="shared" si="6"/>
        <v/>
      </c>
      <c r="S126" s="1" t="str">
        <f t="shared" si="7"/>
        <v xml:space="preserve">    </v>
      </c>
      <c r="T126" s="1" t="str">
        <f t="shared" si="8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10"/>
        <v/>
      </c>
      <c r="R127" s="1" t="str">
        <f t="shared" si="6"/>
        <v/>
      </c>
      <c r="S127" s="1" t="str">
        <f t="shared" si="7"/>
        <v xml:space="preserve">    </v>
      </c>
      <c r="T127" s="1" t="str">
        <f t="shared" si="8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10"/>
        <v/>
      </c>
      <c r="R128" s="1" t="str">
        <f t="shared" si="6"/>
        <v/>
      </c>
      <c r="S128" s="1" t="str">
        <f t="shared" si="7"/>
        <v xml:space="preserve">    </v>
      </c>
      <c r="T128" s="1" t="str">
        <f t="shared" si="8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10"/>
        <v/>
      </c>
      <c r="R129" s="1" t="str">
        <f t="shared" si="6"/>
        <v/>
      </c>
      <c r="S129" s="1" t="str">
        <f t="shared" si="7"/>
        <v xml:space="preserve">    </v>
      </c>
      <c r="T129" s="1" t="str">
        <f t="shared" si="8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10"/>
        <v/>
      </c>
      <c r="R130" s="1" t="str">
        <f t="shared" si="6"/>
        <v/>
      </c>
      <c r="S130" s="1" t="str">
        <f t="shared" si="7"/>
        <v xml:space="preserve">    </v>
      </c>
      <c r="T130" s="1" t="str">
        <f t="shared" si="8"/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10"/>
        <v/>
      </c>
      <c r="R131" s="1" t="str">
        <f t="shared" si="6"/>
        <v/>
      </c>
      <c r="S131" s="1" t="str">
        <f t="shared" si="7"/>
        <v xml:space="preserve">    </v>
      </c>
      <c r="T131" s="1" t="str">
        <f t="shared" si="8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10"/>
        <v/>
      </c>
      <c r="R132" s="1" t="str">
        <f t="shared" si="6"/>
        <v/>
      </c>
      <c r="S132" s="1" t="str">
        <f t="shared" si="7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10"/>
        <v/>
      </c>
      <c r="R133" s="1" t="str">
        <f t="shared" si="6"/>
        <v/>
      </c>
      <c r="S133" s="1" t="str">
        <f t="shared" si="7"/>
        <v xml:space="preserve">    </v>
      </c>
      <c r="T133" s="1" t="str">
        <f t="shared" si="8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10"/>
        <v/>
      </c>
      <c r="R134" s="1" t="str">
        <f t="shared" si="6"/>
        <v/>
      </c>
      <c r="S134" s="1" t="str">
        <f t="shared" si="7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ref="A135:A360" si="11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2">IF(P135="","",VLOOKUP(P135,$Z$7:$AA$68,2,FALSE))</f>
        <v/>
      </c>
      <c r="R135" s="1" t="str">
        <f t="shared" si="6"/>
        <v/>
      </c>
      <c r="S135" s="1" t="str">
        <f t="shared" si="7"/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11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2"/>
        <v/>
      </c>
      <c r="R136" s="1" t="str">
        <f t="shared" si="6"/>
        <v/>
      </c>
      <c r="S136" s="1" t="str">
        <f t="shared" si="7"/>
        <v xml:space="preserve">    </v>
      </c>
      <c r="T136" s="1" t="str">
        <f t="shared" si="8"/>
        <v xml:space="preserve">    </v>
      </c>
    </row>
    <row r="137" spans="1:20" ht="15" customHeight="1">
      <c r="A137" s="25" t="str">
        <f t="shared" si="11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2"/>
        <v/>
      </c>
      <c r="R137" s="1" t="str">
        <f t="shared" si="6"/>
        <v/>
      </c>
      <c r="S137" s="1" t="str">
        <f t="shared" si="7"/>
        <v xml:space="preserve">    </v>
      </c>
      <c r="T137" s="1" t="str">
        <f t="shared" si="8"/>
        <v xml:space="preserve">    </v>
      </c>
    </row>
    <row r="138" spans="1:20" ht="15" customHeight="1">
      <c r="A138" s="25" t="str">
        <f t="shared" si="11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2"/>
        <v/>
      </c>
      <c r="R138" s="1" t="str">
        <f t="shared" si="6"/>
        <v/>
      </c>
      <c r="S138" s="1" t="str">
        <f t="shared" si="7"/>
        <v xml:space="preserve">    </v>
      </c>
      <c r="T138" s="1" t="str">
        <f t="shared" si="8"/>
        <v xml:space="preserve">    </v>
      </c>
    </row>
    <row r="139" spans="1:20" ht="15" customHeight="1">
      <c r="A139" s="25" t="str">
        <f t="shared" si="11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2"/>
        <v/>
      </c>
      <c r="R139" s="1" t="str">
        <f t="shared" si="6"/>
        <v/>
      </c>
      <c r="S139" s="1" t="str">
        <f t="shared" si="7"/>
        <v xml:space="preserve">    </v>
      </c>
      <c r="T139" s="1" t="str">
        <f t="shared" si="8"/>
        <v xml:space="preserve">    </v>
      </c>
    </row>
    <row r="140" spans="1:20" ht="15" customHeight="1">
      <c r="A140" s="25" t="str">
        <f t="shared" si="11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2"/>
        <v/>
      </c>
      <c r="R140" s="1" t="str">
        <f t="shared" si="6"/>
        <v/>
      </c>
      <c r="S140" s="1" t="str">
        <f t="shared" si="7"/>
        <v xml:space="preserve">    </v>
      </c>
      <c r="T140" s="1" t="str">
        <f t="shared" si="8"/>
        <v xml:space="preserve">    </v>
      </c>
    </row>
    <row r="141" spans="1:20" ht="15" customHeight="1">
      <c r="A141" s="25" t="str">
        <f t="shared" si="11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2"/>
        <v/>
      </c>
      <c r="R141" s="1" t="str">
        <f t="shared" si="6"/>
        <v/>
      </c>
      <c r="S141" s="1" t="str">
        <f t="shared" si="7"/>
        <v xml:space="preserve">    </v>
      </c>
      <c r="T141" s="1" t="str">
        <f t="shared" si="8"/>
        <v xml:space="preserve">    </v>
      </c>
    </row>
    <row r="142" spans="1:20" ht="15" customHeight="1">
      <c r="A142" s="25" t="str">
        <f t="shared" si="11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2"/>
        <v/>
      </c>
      <c r="R142" s="1" t="str">
        <f t="shared" si="6"/>
        <v/>
      </c>
      <c r="S142" s="1" t="str">
        <f t="shared" si="7"/>
        <v xml:space="preserve">    </v>
      </c>
      <c r="T142" s="1" t="str">
        <f t="shared" si="8"/>
        <v xml:space="preserve">    </v>
      </c>
    </row>
    <row r="143" spans="1:20" ht="15" customHeight="1">
      <c r="A143" s="25" t="str">
        <f t="shared" si="11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2"/>
        <v/>
      </c>
      <c r="R143" s="1" t="str">
        <f t="shared" si="6"/>
        <v/>
      </c>
      <c r="S143" s="1" t="str">
        <f t="shared" si="7"/>
        <v xml:space="preserve">    </v>
      </c>
      <c r="T143" s="1" t="str">
        <f t="shared" si="8"/>
        <v xml:space="preserve">    </v>
      </c>
    </row>
    <row r="144" spans="1:20" ht="15" customHeight="1">
      <c r="A144" s="25" t="str">
        <f t="shared" si="11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2"/>
        <v/>
      </c>
      <c r="R144" s="1" t="str">
        <f t="shared" si="6"/>
        <v/>
      </c>
      <c r="S144" s="1" t="str">
        <f t="shared" si="7"/>
        <v xml:space="preserve">    </v>
      </c>
      <c r="T144" s="1" t="str">
        <f t="shared" si="8"/>
        <v xml:space="preserve">    </v>
      </c>
    </row>
    <row r="145" spans="1:20" ht="15" customHeight="1">
      <c r="A145" s="25" t="str">
        <f t="shared" si="11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2"/>
        <v/>
      </c>
      <c r="R145" s="1" t="str">
        <f t="shared" si="6"/>
        <v/>
      </c>
      <c r="S145" s="1" t="str">
        <f t="shared" si="7"/>
        <v xml:space="preserve">    </v>
      </c>
      <c r="T145" s="1" t="str">
        <f t="shared" si="8"/>
        <v xml:space="preserve">    </v>
      </c>
    </row>
    <row r="146" spans="1:20" ht="15" customHeight="1">
      <c r="A146" s="25" t="str">
        <f t="shared" si="11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2"/>
        <v/>
      </c>
      <c r="R146" s="1" t="str">
        <f t="shared" si="6"/>
        <v/>
      </c>
      <c r="S146" s="1" t="str">
        <f t="shared" si="7"/>
        <v xml:space="preserve">    </v>
      </c>
      <c r="T146" s="1" t="str">
        <f t="shared" si="8"/>
        <v xml:space="preserve">    </v>
      </c>
    </row>
    <row r="147" spans="1:20" ht="15" customHeight="1">
      <c r="A147" s="25" t="str">
        <f t="shared" si="11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2"/>
        <v/>
      </c>
      <c r="R147" s="1" t="str">
        <f t="shared" si="6"/>
        <v/>
      </c>
      <c r="S147" s="1" t="str">
        <f t="shared" si="7"/>
        <v xml:space="preserve">    </v>
      </c>
      <c r="T147" s="1" t="str">
        <f t="shared" si="8"/>
        <v xml:space="preserve">    </v>
      </c>
    </row>
    <row r="148" spans="1:20" ht="15" customHeight="1">
      <c r="A148" s="25" t="str">
        <f t="shared" si="11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2"/>
        <v/>
      </c>
      <c r="R148" s="1" t="str">
        <f t="shared" si="6"/>
        <v/>
      </c>
      <c r="S148" s="1" t="str">
        <f t="shared" si="7"/>
        <v xml:space="preserve">    </v>
      </c>
      <c r="T148" s="1" t="str">
        <f t="shared" si="8"/>
        <v xml:space="preserve">    </v>
      </c>
    </row>
    <row r="149" spans="1:20" ht="15" customHeight="1">
      <c r="A149" s="25" t="str">
        <f t="shared" si="11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2"/>
        <v/>
      </c>
      <c r="R149" s="1" t="str">
        <f t="shared" si="6"/>
        <v/>
      </c>
      <c r="S149" s="1" t="str">
        <f t="shared" si="7"/>
        <v xml:space="preserve">    </v>
      </c>
      <c r="T149" s="1" t="str">
        <f t="shared" si="8"/>
        <v xml:space="preserve">    </v>
      </c>
    </row>
    <row r="150" spans="1:20" ht="15" customHeight="1">
      <c r="A150" s="25" t="str">
        <f t="shared" si="11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2"/>
        <v/>
      </c>
      <c r="R150" s="1" t="str">
        <f t="shared" si="6"/>
        <v/>
      </c>
      <c r="S150" s="1" t="str">
        <f t="shared" si="7"/>
        <v xml:space="preserve">    </v>
      </c>
      <c r="T150" s="1" t="str">
        <f t="shared" si="8"/>
        <v xml:space="preserve">    </v>
      </c>
    </row>
    <row r="151" spans="1:20" ht="15" customHeight="1">
      <c r="A151" s="25" t="str">
        <f t="shared" si="11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2"/>
        <v/>
      </c>
      <c r="R151" s="1" t="str">
        <f t="shared" si="6"/>
        <v/>
      </c>
      <c r="S151" s="1" t="str">
        <f t="shared" si="7"/>
        <v xml:space="preserve">    </v>
      </c>
      <c r="T151" s="1" t="str">
        <f t="shared" si="8"/>
        <v xml:space="preserve">    </v>
      </c>
    </row>
    <row r="152" spans="1:20" ht="15" customHeight="1">
      <c r="A152" s="25" t="str">
        <f t="shared" si="11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2"/>
        <v/>
      </c>
      <c r="R152" s="1" t="str">
        <f t="shared" si="6"/>
        <v/>
      </c>
      <c r="S152" s="1" t="str">
        <f t="shared" si="7"/>
        <v xml:space="preserve">    </v>
      </c>
      <c r="T152" s="1" t="str">
        <f t="shared" si="8"/>
        <v xml:space="preserve">    </v>
      </c>
    </row>
    <row r="153" spans="1:20" ht="15" customHeight="1">
      <c r="A153" s="25" t="str">
        <f t="shared" si="11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2"/>
        <v/>
      </c>
      <c r="R153" s="1" t="str">
        <f t="shared" si="6"/>
        <v/>
      </c>
      <c r="S153" s="1" t="str">
        <f t="shared" si="7"/>
        <v xml:space="preserve">    </v>
      </c>
      <c r="T153" s="1" t="str">
        <f t="shared" si="8"/>
        <v xml:space="preserve">    </v>
      </c>
    </row>
    <row r="154" spans="1:20" ht="15" customHeight="1">
      <c r="A154" s="25" t="str">
        <f t="shared" si="11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2"/>
        <v/>
      </c>
      <c r="R154" s="1" t="str">
        <f t="shared" si="6"/>
        <v/>
      </c>
      <c r="S154" s="1" t="str">
        <f t="shared" si="7"/>
        <v xml:space="preserve">    </v>
      </c>
      <c r="T154" s="1" t="str">
        <f t="shared" si="8"/>
        <v xml:space="preserve">    </v>
      </c>
    </row>
    <row r="155" spans="1:20" ht="15" customHeight="1">
      <c r="A155" s="25" t="str">
        <f t="shared" si="11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2"/>
        <v/>
      </c>
      <c r="R155" s="1" t="str">
        <f t="shared" si="6"/>
        <v/>
      </c>
      <c r="S155" s="1" t="str">
        <f t="shared" si="7"/>
        <v xml:space="preserve">    </v>
      </c>
      <c r="T155" s="1" t="str">
        <f t="shared" si="8"/>
        <v xml:space="preserve">    </v>
      </c>
    </row>
    <row r="156" spans="1:20" ht="15" customHeight="1">
      <c r="A156" s="25" t="str">
        <f t="shared" si="11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2"/>
        <v/>
      </c>
      <c r="R156" s="1" t="str">
        <f t="shared" si="6"/>
        <v/>
      </c>
      <c r="S156" s="1" t="str">
        <f t="shared" si="7"/>
        <v xml:space="preserve">    </v>
      </c>
      <c r="T156" s="1" t="str">
        <f t="shared" si="8"/>
        <v xml:space="preserve">    </v>
      </c>
    </row>
    <row r="157" spans="1:20" ht="15" customHeight="1">
      <c r="A157" s="25" t="str">
        <f t="shared" si="11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2"/>
        <v/>
      </c>
      <c r="R157" s="1" t="str">
        <f t="shared" si="6"/>
        <v/>
      </c>
      <c r="S157" s="1" t="str">
        <f t="shared" si="7"/>
        <v xml:space="preserve">    </v>
      </c>
      <c r="T157" s="1" t="str">
        <f t="shared" si="8"/>
        <v xml:space="preserve">    </v>
      </c>
    </row>
    <row r="158" spans="1:20" ht="15" customHeight="1">
      <c r="A158" s="25" t="str">
        <f t="shared" si="11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2"/>
        <v/>
      </c>
      <c r="R158" s="1" t="str">
        <f t="shared" si="6"/>
        <v/>
      </c>
      <c r="S158" s="1" t="str">
        <f t="shared" si="7"/>
        <v xml:space="preserve">    </v>
      </c>
      <c r="T158" s="1" t="str">
        <f t="shared" si="8"/>
        <v xml:space="preserve">    </v>
      </c>
    </row>
    <row r="159" spans="1:20" ht="15" customHeight="1">
      <c r="A159" s="25" t="str">
        <f t="shared" si="11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2"/>
        <v/>
      </c>
      <c r="R159" s="1" t="str">
        <f t="shared" si="6"/>
        <v/>
      </c>
      <c r="S159" s="1" t="str">
        <f t="shared" si="7"/>
        <v xml:space="preserve">    </v>
      </c>
      <c r="T159" s="1" t="str">
        <f t="shared" si="8"/>
        <v xml:space="preserve">    </v>
      </c>
    </row>
    <row r="160" spans="1:20" ht="15" customHeight="1">
      <c r="A160" s="25" t="str">
        <f t="shared" si="11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2"/>
        <v/>
      </c>
      <c r="R160" s="1" t="str">
        <f t="shared" si="6"/>
        <v/>
      </c>
      <c r="S160" s="1" t="str">
        <f t="shared" si="7"/>
        <v xml:space="preserve">    </v>
      </c>
      <c r="T160" s="1" t="str">
        <f t="shared" si="8"/>
        <v xml:space="preserve">    </v>
      </c>
    </row>
    <row r="161" spans="1:20" ht="15" customHeight="1">
      <c r="A161" s="25" t="str">
        <f t="shared" si="11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2"/>
        <v/>
      </c>
      <c r="R161" s="1" t="str">
        <f t="shared" si="6"/>
        <v/>
      </c>
      <c r="S161" s="1" t="str">
        <f t="shared" si="7"/>
        <v xml:space="preserve">    </v>
      </c>
      <c r="T161" s="1" t="str">
        <f t="shared" si="8"/>
        <v xml:space="preserve">    </v>
      </c>
    </row>
    <row r="162" spans="1:20" ht="15" customHeight="1">
      <c r="A162" s="25" t="str">
        <f t="shared" si="11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2"/>
        <v/>
      </c>
      <c r="R162" s="1" t="str">
        <f t="shared" si="6"/>
        <v/>
      </c>
      <c r="S162" s="1" t="str">
        <f t="shared" si="7"/>
        <v xml:space="preserve">    </v>
      </c>
      <c r="T162" s="1" t="str">
        <f t="shared" si="8"/>
        <v xml:space="preserve">    </v>
      </c>
    </row>
    <row r="163" spans="1:20" ht="15" customHeight="1">
      <c r="A163" s="25" t="str">
        <f t="shared" si="11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2"/>
        <v/>
      </c>
      <c r="R163" s="1" t="str">
        <f t="shared" si="6"/>
        <v/>
      </c>
      <c r="S163" s="1" t="str">
        <f t="shared" si="7"/>
        <v xml:space="preserve">    </v>
      </c>
      <c r="T163" s="1" t="str">
        <f t="shared" si="8"/>
        <v xml:space="preserve">    </v>
      </c>
    </row>
    <row r="164" spans="1:20" ht="15" customHeight="1">
      <c r="A164" s="25" t="str">
        <f t="shared" si="11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2"/>
        <v/>
      </c>
      <c r="R164" s="1" t="str">
        <f t="shared" si="6"/>
        <v/>
      </c>
      <c r="S164" s="1" t="str">
        <f t="shared" si="7"/>
        <v xml:space="preserve">    </v>
      </c>
      <c r="T164" s="1" t="str">
        <f t="shared" si="8"/>
        <v xml:space="preserve">    </v>
      </c>
    </row>
    <row r="165" spans="1:20" ht="15" customHeight="1">
      <c r="A165" s="25" t="str">
        <f t="shared" si="11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2"/>
        <v/>
      </c>
      <c r="R165" s="1" t="str">
        <f t="shared" si="6"/>
        <v/>
      </c>
      <c r="S165" s="1" t="str">
        <f t="shared" si="7"/>
        <v xml:space="preserve">    </v>
      </c>
      <c r="T165" s="1" t="str">
        <f t="shared" si="8"/>
        <v xml:space="preserve">    </v>
      </c>
    </row>
    <row r="166" spans="1:20" ht="15" customHeight="1">
      <c r="A166" s="25" t="str">
        <f t="shared" si="11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2"/>
        <v/>
      </c>
      <c r="R166" s="1" t="str">
        <f t="shared" si="6"/>
        <v/>
      </c>
      <c r="S166" s="1" t="str">
        <f t="shared" si="7"/>
        <v xml:space="preserve">    </v>
      </c>
      <c r="T166" s="1" t="str">
        <f t="shared" si="8"/>
        <v xml:space="preserve">    </v>
      </c>
    </row>
    <row r="167" spans="1:20" ht="15" customHeight="1">
      <c r="A167" s="25" t="str">
        <f t="shared" si="11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2"/>
        <v/>
      </c>
      <c r="R167" s="1" t="str">
        <f t="shared" si="6"/>
        <v/>
      </c>
      <c r="S167" s="1" t="str">
        <f t="shared" si="7"/>
        <v xml:space="preserve">    </v>
      </c>
      <c r="T167" s="1" t="str">
        <f t="shared" si="8"/>
        <v xml:space="preserve">    </v>
      </c>
    </row>
    <row r="168" spans="1:20" ht="15" customHeight="1">
      <c r="A168" s="25" t="str">
        <f t="shared" si="11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2"/>
        <v/>
      </c>
      <c r="R168" s="1" t="str">
        <f t="shared" si="6"/>
        <v/>
      </c>
      <c r="S168" s="1" t="str">
        <f t="shared" si="7"/>
        <v xml:space="preserve">    </v>
      </c>
      <c r="T168" s="1" t="str">
        <f t="shared" si="8"/>
        <v xml:space="preserve">    </v>
      </c>
    </row>
    <row r="169" spans="1:20" ht="15" customHeight="1">
      <c r="A169" s="25" t="str">
        <f t="shared" si="11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2"/>
        <v/>
      </c>
      <c r="R169" s="1" t="str">
        <f t="shared" si="6"/>
        <v/>
      </c>
      <c r="S169" s="1" t="str">
        <f t="shared" si="7"/>
        <v xml:space="preserve">    </v>
      </c>
      <c r="T169" s="1" t="str">
        <f t="shared" si="8"/>
        <v xml:space="preserve">    </v>
      </c>
    </row>
    <row r="170" spans="1:20" ht="15" customHeight="1">
      <c r="A170" s="25" t="str">
        <f t="shared" si="11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2"/>
        <v/>
      </c>
      <c r="R170" s="1" t="str">
        <f t="shared" si="6"/>
        <v/>
      </c>
      <c r="S170" s="1" t="str">
        <f t="shared" si="7"/>
        <v xml:space="preserve">    </v>
      </c>
      <c r="T170" s="1" t="str">
        <f t="shared" si="8"/>
        <v xml:space="preserve">    </v>
      </c>
    </row>
    <row r="171" spans="1:20" ht="15" customHeight="1">
      <c r="A171" s="25" t="str">
        <f t="shared" si="11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2"/>
        <v/>
      </c>
      <c r="R171" s="1" t="str">
        <f t="shared" si="6"/>
        <v/>
      </c>
      <c r="S171" s="1" t="str">
        <f t="shared" si="7"/>
        <v xml:space="preserve">    </v>
      </c>
      <c r="T171" s="1" t="str">
        <f t="shared" si="8"/>
        <v xml:space="preserve">    </v>
      </c>
    </row>
    <row r="172" spans="1:20" ht="15" customHeight="1">
      <c r="A172" s="25" t="str">
        <f t="shared" si="11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2"/>
        <v/>
      </c>
      <c r="R172" s="1" t="str">
        <f t="shared" si="6"/>
        <v/>
      </c>
      <c r="S172" s="1" t="str">
        <f t="shared" si="7"/>
        <v xml:space="preserve">    </v>
      </c>
      <c r="T172" s="1" t="str">
        <f t="shared" si="8"/>
        <v xml:space="preserve">    </v>
      </c>
    </row>
    <row r="173" spans="1:20" ht="15" customHeight="1">
      <c r="A173" s="25" t="str">
        <f t="shared" si="11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2"/>
        <v/>
      </c>
      <c r="R173" s="1" t="str">
        <f t="shared" si="6"/>
        <v/>
      </c>
      <c r="S173" s="1" t="str">
        <f t="shared" si="7"/>
        <v xml:space="preserve">    </v>
      </c>
      <c r="T173" s="1" t="str">
        <f t="shared" si="8"/>
        <v xml:space="preserve">    </v>
      </c>
    </row>
    <row r="174" spans="1:20" ht="15" customHeight="1">
      <c r="A174" s="25" t="str">
        <f t="shared" si="11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2"/>
        <v/>
      </c>
      <c r="R174" s="1" t="str">
        <f t="shared" si="6"/>
        <v/>
      </c>
      <c r="S174" s="1" t="str">
        <f t="shared" si="7"/>
        <v xml:space="preserve">    </v>
      </c>
      <c r="T174" s="1" t="str">
        <f t="shared" si="8"/>
        <v xml:space="preserve">    </v>
      </c>
    </row>
    <row r="175" spans="1:20" ht="15" customHeight="1">
      <c r="A175" s="25" t="str">
        <f t="shared" si="11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2"/>
        <v/>
      </c>
      <c r="R175" s="1" t="str">
        <f t="shared" si="6"/>
        <v/>
      </c>
      <c r="S175" s="1" t="str">
        <f t="shared" si="7"/>
        <v xml:space="preserve">    </v>
      </c>
      <c r="T175" s="1" t="str">
        <f t="shared" si="8"/>
        <v xml:space="preserve">    </v>
      </c>
    </row>
    <row r="176" spans="1:20" ht="15" customHeight="1">
      <c r="A176" s="25" t="str">
        <f t="shared" si="11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2"/>
        <v/>
      </c>
      <c r="R176" s="1" t="str">
        <f t="shared" si="6"/>
        <v/>
      </c>
      <c r="S176" s="1" t="str">
        <f t="shared" si="7"/>
        <v xml:space="preserve">    </v>
      </c>
      <c r="T176" s="1" t="str">
        <f t="shared" si="8"/>
        <v xml:space="preserve">    </v>
      </c>
    </row>
    <row r="177" spans="1:20" ht="15" customHeight="1">
      <c r="A177" s="25" t="str">
        <f t="shared" si="11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2"/>
        <v/>
      </c>
      <c r="R177" s="1" t="str">
        <f t="shared" si="6"/>
        <v/>
      </c>
      <c r="S177" s="1" t="str">
        <f t="shared" si="7"/>
        <v xml:space="preserve">    </v>
      </c>
      <c r="T177" s="1" t="str">
        <f t="shared" si="8"/>
        <v xml:space="preserve">    </v>
      </c>
    </row>
    <row r="178" spans="1:20" ht="15" customHeight="1">
      <c r="A178" s="25" t="str">
        <f t="shared" si="11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2"/>
        <v/>
      </c>
      <c r="R178" s="1" t="str">
        <f t="shared" si="6"/>
        <v/>
      </c>
      <c r="S178" s="1" t="str">
        <f t="shared" si="7"/>
        <v xml:space="preserve">    </v>
      </c>
      <c r="T178" s="1" t="str">
        <f t="shared" si="8"/>
        <v xml:space="preserve">    </v>
      </c>
    </row>
    <row r="179" spans="1:20" ht="15" customHeight="1">
      <c r="A179" s="25" t="str">
        <f t="shared" si="11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2"/>
        <v/>
      </c>
      <c r="R179" s="1" t="str">
        <f t="shared" si="6"/>
        <v/>
      </c>
      <c r="S179" s="1" t="str">
        <f t="shared" si="7"/>
        <v xml:space="preserve">    </v>
      </c>
      <c r="T179" s="1" t="str">
        <f t="shared" si="8"/>
        <v xml:space="preserve">    </v>
      </c>
    </row>
    <row r="180" spans="1:20" ht="15" customHeight="1">
      <c r="A180" s="25" t="str">
        <f t="shared" si="11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2"/>
        <v/>
      </c>
      <c r="R180" s="1" t="str">
        <f t="shared" si="6"/>
        <v/>
      </c>
      <c r="S180" s="1" t="str">
        <f t="shared" si="7"/>
        <v xml:space="preserve">    </v>
      </c>
      <c r="T180" s="1" t="str">
        <f t="shared" si="8"/>
        <v xml:space="preserve">    </v>
      </c>
    </row>
    <row r="181" spans="1:20" ht="15" customHeight="1">
      <c r="A181" s="25" t="str">
        <f t="shared" si="11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2"/>
        <v/>
      </c>
      <c r="R181" s="1" t="str">
        <f t="shared" si="6"/>
        <v/>
      </c>
      <c r="S181" s="1" t="str">
        <f t="shared" si="7"/>
        <v xml:space="preserve">    </v>
      </c>
      <c r="T181" s="1" t="str">
        <f t="shared" si="8"/>
        <v xml:space="preserve">    </v>
      </c>
    </row>
    <row r="182" spans="1:20" ht="15" customHeight="1">
      <c r="A182" s="25" t="str">
        <f t="shared" si="11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2"/>
        <v/>
      </c>
      <c r="R182" s="1" t="str">
        <f t="shared" si="6"/>
        <v/>
      </c>
      <c r="S182" s="1" t="str">
        <f t="shared" si="7"/>
        <v xml:space="preserve">    </v>
      </c>
      <c r="T182" s="1" t="str">
        <f t="shared" si="8"/>
        <v xml:space="preserve">    </v>
      </c>
    </row>
    <row r="183" spans="1:20" ht="15" customHeight="1">
      <c r="A183" s="25" t="str">
        <f t="shared" si="11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2"/>
        <v/>
      </c>
      <c r="R183" s="1" t="str">
        <f t="shared" si="6"/>
        <v/>
      </c>
      <c r="S183" s="1" t="str">
        <f t="shared" si="7"/>
        <v xml:space="preserve">    </v>
      </c>
      <c r="T183" s="1" t="str">
        <f t="shared" si="8"/>
        <v xml:space="preserve">    </v>
      </c>
    </row>
    <row r="184" spans="1:20" ht="15" customHeight="1">
      <c r="A184" s="25" t="str">
        <f t="shared" si="11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2"/>
        <v/>
      </c>
      <c r="R184" s="1" t="str">
        <f t="shared" si="6"/>
        <v/>
      </c>
      <c r="S184" s="1" t="str">
        <f t="shared" si="7"/>
        <v xml:space="preserve">    </v>
      </c>
      <c r="T184" s="1" t="str">
        <f t="shared" si="8"/>
        <v xml:space="preserve">    </v>
      </c>
    </row>
    <row r="185" spans="1:20" ht="15" customHeight="1">
      <c r="A185" s="25" t="str">
        <f t="shared" si="11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2"/>
        <v/>
      </c>
      <c r="R185" s="1" t="str">
        <f t="shared" si="6"/>
        <v/>
      </c>
      <c r="S185" s="1" t="str">
        <f t="shared" si="7"/>
        <v xml:space="preserve">    </v>
      </c>
      <c r="T185" s="1" t="str">
        <f t="shared" si="8"/>
        <v xml:space="preserve">    </v>
      </c>
    </row>
    <row r="186" spans="1:20" ht="15" customHeight="1">
      <c r="A186" s="25" t="str">
        <f t="shared" si="11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2"/>
        <v/>
      </c>
      <c r="R186" s="1" t="str">
        <f t="shared" si="6"/>
        <v/>
      </c>
      <c r="S186" s="1" t="str">
        <f t="shared" si="7"/>
        <v xml:space="preserve">    </v>
      </c>
      <c r="T186" s="1" t="str">
        <f t="shared" si="8"/>
        <v xml:space="preserve">    </v>
      </c>
    </row>
    <row r="187" spans="1:20" ht="15" customHeight="1">
      <c r="A187" s="25" t="str">
        <f t="shared" si="11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2"/>
        <v/>
      </c>
      <c r="R187" s="1" t="str">
        <f t="shared" si="6"/>
        <v/>
      </c>
      <c r="S187" s="1" t="str">
        <f t="shared" si="7"/>
        <v xml:space="preserve">    </v>
      </c>
      <c r="T187" s="1" t="str">
        <f t="shared" si="8"/>
        <v xml:space="preserve">    </v>
      </c>
    </row>
    <row r="188" spans="1:20" ht="15" customHeight="1">
      <c r="A188" s="25" t="str">
        <f t="shared" si="11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2"/>
        <v/>
      </c>
      <c r="R188" s="1" t="str">
        <f t="shared" si="6"/>
        <v/>
      </c>
      <c r="S188" s="1" t="str">
        <f t="shared" si="7"/>
        <v xml:space="preserve">    </v>
      </c>
      <c r="T188" s="1" t="str">
        <f t="shared" si="8"/>
        <v xml:space="preserve">    </v>
      </c>
    </row>
    <row r="189" spans="1:20" ht="15" customHeight="1">
      <c r="A189" s="25" t="str">
        <f t="shared" si="11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2"/>
        <v/>
      </c>
      <c r="R189" s="1" t="str">
        <f t="shared" si="6"/>
        <v/>
      </c>
      <c r="S189" s="1" t="str">
        <f t="shared" si="7"/>
        <v xml:space="preserve">    </v>
      </c>
      <c r="T189" s="1" t="str">
        <f t="shared" si="8"/>
        <v xml:space="preserve">    </v>
      </c>
    </row>
    <row r="190" spans="1:20" ht="15" customHeight="1">
      <c r="A190" s="25" t="str">
        <f t="shared" si="11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2"/>
        <v/>
      </c>
      <c r="R190" s="1" t="str">
        <f t="shared" si="6"/>
        <v/>
      </c>
      <c r="S190" s="1" t="str">
        <f t="shared" si="7"/>
        <v xml:space="preserve">    </v>
      </c>
      <c r="T190" s="1" t="str">
        <f t="shared" si="8"/>
        <v xml:space="preserve">    </v>
      </c>
    </row>
    <row r="191" spans="1:20" ht="15" customHeight="1">
      <c r="A191" s="25" t="str">
        <f t="shared" si="11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2"/>
        <v/>
      </c>
      <c r="R191" s="1" t="str">
        <f t="shared" si="6"/>
        <v/>
      </c>
      <c r="S191" s="1" t="str">
        <f t="shared" si="7"/>
        <v xml:space="preserve">    </v>
      </c>
      <c r="T191" s="1" t="str">
        <f t="shared" si="8"/>
        <v xml:space="preserve">    </v>
      </c>
    </row>
    <row r="192" spans="1:20" ht="15" customHeight="1">
      <c r="A192" s="25" t="str">
        <f t="shared" si="11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2"/>
        <v/>
      </c>
      <c r="R192" s="1" t="str">
        <f t="shared" si="6"/>
        <v/>
      </c>
      <c r="S192" s="1" t="str">
        <f t="shared" si="7"/>
        <v xml:space="preserve">    </v>
      </c>
      <c r="T192" s="1" t="str">
        <f t="shared" si="8"/>
        <v xml:space="preserve">    </v>
      </c>
    </row>
    <row r="193" spans="1:20" ht="15" customHeight="1">
      <c r="A193" s="25" t="str">
        <f t="shared" si="11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2"/>
        <v/>
      </c>
      <c r="R193" s="1" t="str">
        <f t="shared" si="6"/>
        <v/>
      </c>
      <c r="S193" s="1" t="str">
        <f t="shared" si="7"/>
        <v xml:space="preserve">    </v>
      </c>
      <c r="T193" s="1" t="str">
        <f t="shared" si="8"/>
        <v xml:space="preserve">    </v>
      </c>
    </row>
    <row r="194" spans="1:20" ht="15" customHeight="1">
      <c r="A194" s="25" t="str">
        <f t="shared" si="11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2"/>
        <v/>
      </c>
      <c r="R194" s="1" t="str">
        <f t="shared" si="6"/>
        <v/>
      </c>
      <c r="S194" s="1" t="str">
        <f t="shared" si="7"/>
        <v xml:space="preserve">    </v>
      </c>
      <c r="T194" s="1" t="str">
        <f t="shared" si="8"/>
        <v xml:space="preserve">    </v>
      </c>
    </row>
    <row r="195" spans="1:20" ht="15" customHeight="1">
      <c r="A195" s="25" t="str">
        <f t="shared" si="11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2"/>
        <v/>
      </c>
      <c r="R195" s="1" t="str">
        <f t="shared" si="6"/>
        <v/>
      </c>
      <c r="S195" s="1" t="str">
        <f t="shared" si="7"/>
        <v xml:space="preserve">    </v>
      </c>
      <c r="T195" s="1" t="str">
        <f t="shared" si="8"/>
        <v xml:space="preserve">    </v>
      </c>
    </row>
    <row r="196" spans="1:20" ht="15" customHeight="1">
      <c r="A196" s="25" t="str">
        <f t="shared" si="11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2"/>
        <v/>
      </c>
      <c r="R196" s="1" t="str">
        <f t="shared" si="6"/>
        <v/>
      </c>
      <c r="S196" s="1" t="str">
        <f t="shared" si="7"/>
        <v xml:space="preserve">    </v>
      </c>
      <c r="T196" s="1" t="str">
        <f t="shared" si="8"/>
        <v xml:space="preserve">    </v>
      </c>
    </row>
    <row r="197" spans="1:20" ht="15" customHeight="1">
      <c r="A197" s="25" t="str">
        <f t="shared" si="11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2"/>
        <v/>
      </c>
      <c r="R197" s="1" t="str">
        <f t="shared" si="6"/>
        <v/>
      </c>
      <c r="S197" s="1" t="str">
        <f t="shared" si="7"/>
        <v xml:space="preserve">    </v>
      </c>
      <c r="T197" s="1" t="str">
        <f t="shared" si="8"/>
        <v xml:space="preserve">    </v>
      </c>
    </row>
    <row r="198" spans="1:20" ht="15" customHeight="1">
      <c r="A198" s="25" t="str">
        <f t="shared" si="11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2"/>
        <v/>
      </c>
      <c r="R198" s="1" t="str">
        <f t="shared" si="6"/>
        <v/>
      </c>
      <c r="S198" s="1" t="str">
        <f t="shared" si="7"/>
        <v xml:space="preserve">    </v>
      </c>
      <c r="T198" s="1" t="str">
        <f t="shared" si="8"/>
        <v xml:space="preserve">    </v>
      </c>
    </row>
    <row r="199" spans="1:20" ht="15" customHeight="1">
      <c r="A199" s="25" t="str">
        <f t="shared" si="11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3">IF(P199="","",VLOOKUP(P199,$Z$7:$AA$68,2,FALSE))</f>
        <v/>
      </c>
      <c r="R199" s="1" t="str">
        <f t="shared" si="6"/>
        <v/>
      </c>
      <c r="S199" s="1" t="str">
        <f t="shared" si="7"/>
        <v xml:space="preserve">    </v>
      </c>
      <c r="T199" s="1" t="str">
        <f t="shared" si="8"/>
        <v xml:space="preserve">    </v>
      </c>
    </row>
    <row r="200" spans="1:20" ht="15" customHeight="1">
      <c r="A200" s="25" t="str">
        <f t="shared" si="11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3"/>
        <v/>
      </c>
      <c r="R200" s="1" t="str">
        <f t="shared" si="6"/>
        <v/>
      </c>
      <c r="S200" s="1" t="str">
        <f t="shared" si="7"/>
        <v xml:space="preserve">    </v>
      </c>
      <c r="T200" s="1" t="str">
        <f t="shared" si="8"/>
        <v xml:space="preserve">    </v>
      </c>
    </row>
    <row r="201" spans="1:20" ht="15" customHeight="1">
      <c r="A201" s="25" t="str">
        <f t="shared" si="11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3"/>
        <v/>
      </c>
      <c r="R201" s="1" t="str">
        <f t="shared" si="6"/>
        <v/>
      </c>
      <c r="S201" s="1" t="str">
        <f t="shared" si="7"/>
        <v xml:space="preserve">    </v>
      </c>
      <c r="T201" s="1" t="str">
        <f t="shared" si="8"/>
        <v xml:space="preserve">    </v>
      </c>
    </row>
    <row r="202" spans="1:20" ht="15" customHeight="1">
      <c r="A202" s="25" t="str">
        <f t="shared" si="11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3"/>
        <v/>
      </c>
      <c r="R202" s="1" t="str">
        <f t="shared" si="6"/>
        <v/>
      </c>
      <c r="S202" s="1" t="str">
        <f t="shared" si="7"/>
        <v xml:space="preserve">    </v>
      </c>
      <c r="T202" s="1" t="str">
        <f t="shared" si="8"/>
        <v xml:space="preserve">    </v>
      </c>
    </row>
    <row r="203" spans="1:20" ht="15" customHeight="1">
      <c r="A203" s="25" t="str">
        <f t="shared" si="11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3"/>
        <v/>
      </c>
      <c r="R203" s="1" t="str">
        <f t="shared" si="6"/>
        <v/>
      </c>
      <c r="S203" s="1" t="str">
        <f t="shared" si="7"/>
        <v xml:space="preserve">    </v>
      </c>
      <c r="T203" s="1" t="str">
        <f t="shared" si="8"/>
        <v xml:space="preserve">    </v>
      </c>
    </row>
    <row r="204" spans="1:20" ht="15" customHeight="1">
      <c r="A204" s="25" t="str">
        <f t="shared" si="11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3"/>
        <v/>
      </c>
      <c r="R204" s="1" t="str">
        <f t="shared" si="6"/>
        <v/>
      </c>
      <c r="S204" s="1" t="str">
        <f t="shared" si="7"/>
        <v xml:space="preserve">    </v>
      </c>
      <c r="T204" s="1" t="str">
        <f t="shared" si="8"/>
        <v xml:space="preserve">    </v>
      </c>
    </row>
    <row r="205" spans="1:20" ht="15" customHeight="1">
      <c r="A205" s="25" t="str">
        <f t="shared" si="11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3"/>
        <v/>
      </c>
      <c r="R205" s="1" t="str">
        <f t="shared" si="6"/>
        <v/>
      </c>
      <c r="S205" s="1" t="str">
        <f t="shared" si="7"/>
        <v xml:space="preserve">    </v>
      </c>
      <c r="T205" s="1" t="str">
        <f t="shared" si="8"/>
        <v xml:space="preserve">    </v>
      </c>
    </row>
    <row r="206" spans="1:20" ht="15" customHeight="1">
      <c r="A206" s="25" t="str">
        <f t="shared" si="11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3"/>
        <v/>
      </c>
      <c r="R206" s="1" t="str">
        <f t="shared" si="6"/>
        <v/>
      </c>
      <c r="S206" s="1" t="str">
        <f t="shared" si="7"/>
        <v xml:space="preserve">    </v>
      </c>
      <c r="T206" s="1" t="str">
        <f t="shared" si="8"/>
        <v xml:space="preserve">    </v>
      </c>
    </row>
    <row r="207" spans="1:20" ht="15" customHeight="1">
      <c r="A207" s="25" t="str">
        <f t="shared" si="11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3"/>
        <v/>
      </c>
      <c r="R207" s="1" t="str">
        <f t="shared" si="6"/>
        <v/>
      </c>
      <c r="S207" s="1" t="str">
        <f t="shared" si="7"/>
        <v xml:space="preserve">    </v>
      </c>
      <c r="T207" s="1" t="str">
        <f t="shared" si="8"/>
        <v xml:space="preserve">    </v>
      </c>
    </row>
    <row r="208" spans="1:20" ht="15" customHeight="1">
      <c r="A208" s="25" t="str">
        <f t="shared" si="11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3"/>
        <v/>
      </c>
      <c r="R208" s="1" t="str">
        <f t="shared" si="6"/>
        <v/>
      </c>
      <c r="S208" s="1" t="str">
        <f t="shared" si="7"/>
        <v xml:space="preserve">    </v>
      </c>
      <c r="T208" s="1" t="str">
        <f t="shared" si="8"/>
        <v xml:space="preserve">    </v>
      </c>
    </row>
    <row r="209" spans="1:20" ht="15" customHeight="1">
      <c r="A209" s="25" t="str">
        <f t="shared" si="11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3"/>
        <v/>
      </c>
      <c r="R209" s="1" t="str">
        <f t="shared" si="6"/>
        <v/>
      </c>
      <c r="S209" s="1" t="str">
        <f t="shared" si="7"/>
        <v xml:space="preserve">    </v>
      </c>
      <c r="T209" s="1" t="str">
        <f t="shared" si="8"/>
        <v xml:space="preserve">    </v>
      </c>
    </row>
    <row r="210" spans="1:20" ht="15" customHeight="1">
      <c r="A210" s="25" t="str">
        <f t="shared" si="11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3"/>
        <v/>
      </c>
      <c r="R210" s="1" t="str">
        <f t="shared" si="6"/>
        <v/>
      </c>
      <c r="S210" s="1" t="str">
        <f t="shared" si="7"/>
        <v xml:space="preserve">    </v>
      </c>
      <c r="T210" s="1" t="str">
        <f t="shared" si="8"/>
        <v xml:space="preserve">    </v>
      </c>
    </row>
    <row r="211" spans="1:20" ht="15" customHeight="1">
      <c r="A211" s="25" t="str">
        <f t="shared" si="11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3"/>
        <v/>
      </c>
      <c r="R211" s="1" t="str">
        <f t="shared" si="6"/>
        <v/>
      </c>
      <c r="S211" s="1" t="str">
        <f t="shared" si="7"/>
        <v xml:space="preserve">    </v>
      </c>
      <c r="T211" s="1" t="str">
        <f t="shared" si="8"/>
        <v xml:space="preserve">    </v>
      </c>
    </row>
    <row r="212" spans="1:20" ht="15" customHeight="1">
      <c r="A212" s="25" t="str">
        <f t="shared" si="11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3"/>
        <v/>
      </c>
      <c r="R212" s="1" t="str">
        <f t="shared" si="6"/>
        <v/>
      </c>
      <c r="S212" s="1" t="str">
        <f t="shared" si="7"/>
        <v xml:space="preserve">    </v>
      </c>
      <c r="T212" s="1" t="str">
        <f t="shared" si="8"/>
        <v xml:space="preserve">    </v>
      </c>
    </row>
    <row r="213" spans="1:20" ht="15" customHeight="1">
      <c r="A213" s="25" t="str">
        <f t="shared" si="11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3"/>
        <v/>
      </c>
      <c r="R213" s="1" t="str">
        <f t="shared" si="6"/>
        <v/>
      </c>
      <c r="S213" s="1" t="str">
        <f t="shared" si="7"/>
        <v xml:space="preserve">    </v>
      </c>
      <c r="T213" s="1" t="str">
        <f t="shared" si="8"/>
        <v xml:space="preserve">    </v>
      </c>
    </row>
    <row r="214" spans="1:20" ht="15" customHeight="1">
      <c r="A214" s="25" t="str">
        <f t="shared" si="11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3"/>
        <v/>
      </c>
      <c r="R214" s="1" t="str">
        <f t="shared" si="6"/>
        <v/>
      </c>
      <c r="S214" s="1" t="str">
        <f t="shared" si="7"/>
        <v xml:space="preserve">    </v>
      </c>
      <c r="T214" s="1" t="str">
        <f t="shared" si="8"/>
        <v xml:space="preserve">    </v>
      </c>
    </row>
    <row r="215" spans="1:20" ht="15" customHeight="1">
      <c r="A215" s="25" t="str">
        <f t="shared" si="11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3"/>
        <v/>
      </c>
      <c r="R215" s="1" t="str">
        <f t="shared" si="6"/>
        <v/>
      </c>
      <c r="S215" s="1" t="str">
        <f t="shared" si="7"/>
        <v xml:space="preserve">    </v>
      </c>
      <c r="T215" s="1" t="str">
        <f t="shared" si="8"/>
        <v xml:space="preserve">    </v>
      </c>
    </row>
    <row r="216" spans="1:20" ht="15" customHeight="1">
      <c r="A216" s="25" t="str">
        <f t="shared" si="11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3"/>
        <v/>
      </c>
      <c r="R216" s="1" t="str">
        <f t="shared" si="6"/>
        <v/>
      </c>
      <c r="S216" s="1" t="str">
        <f t="shared" si="7"/>
        <v xml:space="preserve">    </v>
      </c>
      <c r="T216" s="1" t="str">
        <f t="shared" si="8"/>
        <v xml:space="preserve">    </v>
      </c>
    </row>
    <row r="217" spans="1:20" ht="15" customHeight="1">
      <c r="A217" s="25" t="str">
        <f t="shared" si="11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3"/>
        <v/>
      </c>
      <c r="R217" s="1" t="str">
        <f t="shared" si="6"/>
        <v/>
      </c>
      <c r="S217" s="1" t="str">
        <f t="shared" si="7"/>
        <v xml:space="preserve">    </v>
      </c>
      <c r="T217" s="1" t="str">
        <f t="shared" si="8"/>
        <v xml:space="preserve">    </v>
      </c>
    </row>
    <row r="218" spans="1:20" ht="15" customHeight="1">
      <c r="A218" s="25" t="str">
        <f t="shared" si="11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3"/>
        <v/>
      </c>
      <c r="R218" s="1" t="str">
        <f t="shared" si="6"/>
        <v/>
      </c>
      <c r="S218" s="1" t="str">
        <f t="shared" si="7"/>
        <v xml:space="preserve">    </v>
      </c>
      <c r="T218" s="1" t="str">
        <f t="shared" si="8"/>
        <v xml:space="preserve">    </v>
      </c>
    </row>
    <row r="219" spans="1:20" ht="15" customHeight="1">
      <c r="A219" s="25" t="str">
        <f t="shared" si="11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3"/>
        <v/>
      </c>
      <c r="R219" s="1" t="str">
        <f t="shared" si="6"/>
        <v/>
      </c>
      <c r="S219" s="1" t="str">
        <f t="shared" si="7"/>
        <v xml:space="preserve">    </v>
      </c>
      <c r="T219" s="1" t="str">
        <f t="shared" si="8"/>
        <v xml:space="preserve">    </v>
      </c>
    </row>
    <row r="220" spans="1:20" ht="15" customHeight="1">
      <c r="A220" s="25" t="str">
        <f t="shared" si="11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3"/>
        <v/>
      </c>
      <c r="R220" s="1" t="str">
        <f t="shared" si="6"/>
        <v/>
      </c>
      <c r="S220" s="1" t="str">
        <f t="shared" si="7"/>
        <v xml:space="preserve">    </v>
      </c>
      <c r="T220" s="1" t="str">
        <f t="shared" si="8"/>
        <v xml:space="preserve">    </v>
      </c>
    </row>
    <row r="221" spans="1:20" ht="15" customHeight="1">
      <c r="A221" s="25" t="str">
        <f t="shared" si="11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3"/>
        <v/>
      </c>
      <c r="R221" s="1" t="str">
        <f t="shared" si="6"/>
        <v/>
      </c>
      <c r="S221" s="1" t="str">
        <f t="shared" si="7"/>
        <v xml:space="preserve">    </v>
      </c>
      <c r="T221" s="1" t="str">
        <f t="shared" si="8"/>
        <v xml:space="preserve">    </v>
      </c>
    </row>
    <row r="222" spans="1:20" ht="15" customHeight="1">
      <c r="A222" s="25" t="str">
        <f t="shared" si="11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3"/>
        <v/>
      </c>
      <c r="R222" s="1" t="str">
        <f t="shared" si="6"/>
        <v/>
      </c>
      <c r="S222" s="1" t="str">
        <f t="shared" si="7"/>
        <v xml:space="preserve">    </v>
      </c>
      <c r="T222" s="1" t="str">
        <f t="shared" si="8"/>
        <v xml:space="preserve">    </v>
      </c>
    </row>
    <row r="223" spans="1:20" ht="15" customHeight="1">
      <c r="A223" s="25" t="str">
        <f t="shared" si="11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3"/>
        <v/>
      </c>
      <c r="R223" s="1" t="str">
        <f t="shared" si="6"/>
        <v/>
      </c>
      <c r="S223" s="1" t="str">
        <f t="shared" si="7"/>
        <v xml:space="preserve">    </v>
      </c>
      <c r="T223" s="1" t="str">
        <f t="shared" si="8"/>
        <v xml:space="preserve">    </v>
      </c>
    </row>
    <row r="224" spans="1:20" ht="15" customHeight="1">
      <c r="A224" s="25" t="str">
        <f t="shared" si="11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3"/>
        <v/>
      </c>
      <c r="R224" s="1" t="str">
        <f t="shared" si="6"/>
        <v/>
      </c>
      <c r="S224" s="1" t="str">
        <f t="shared" si="7"/>
        <v xml:space="preserve">    </v>
      </c>
      <c r="T224" s="1" t="str">
        <f t="shared" si="8"/>
        <v xml:space="preserve">    </v>
      </c>
    </row>
    <row r="225" spans="1:20" ht="15" customHeight="1">
      <c r="A225" s="25" t="str">
        <f t="shared" si="11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3"/>
        <v/>
      </c>
      <c r="R225" s="1" t="str">
        <f t="shared" si="6"/>
        <v/>
      </c>
      <c r="S225" s="1" t="str">
        <f t="shared" si="7"/>
        <v xml:space="preserve">    </v>
      </c>
      <c r="T225" s="1" t="str">
        <f t="shared" si="8"/>
        <v xml:space="preserve">    </v>
      </c>
    </row>
    <row r="226" spans="1:20" ht="15" customHeight="1">
      <c r="A226" s="25" t="str">
        <f t="shared" si="11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3"/>
        <v/>
      </c>
      <c r="R226" s="1" t="str">
        <f t="shared" si="6"/>
        <v/>
      </c>
      <c r="S226" s="1" t="str">
        <f t="shared" si="7"/>
        <v xml:space="preserve">    </v>
      </c>
      <c r="T226" s="1" t="str">
        <f t="shared" si="8"/>
        <v xml:space="preserve">    </v>
      </c>
    </row>
    <row r="227" spans="1:20" ht="15" customHeight="1">
      <c r="A227" s="25" t="str">
        <f t="shared" si="11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3"/>
        <v/>
      </c>
      <c r="R227" s="1" t="str">
        <f t="shared" si="6"/>
        <v/>
      </c>
      <c r="S227" s="1" t="str">
        <f t="shared" si="7"/>
        <v xml:space="preserve">    </v>
      </c>
      <c r="T227" s="1" t="str">
        <f t="shared" si="8"/>
        <v xml:space="preserve">    </v>
      </c>
    </row>
    <row r="228" spans="1:20" ht="15" customHeight="1">
      <c r="A228" s="25" t="str">
        <f t="shared" si="11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3"/>
        <v/>
      </c>
      <c r="R228" s="1" t="str">
        <f t="shared" si="6"/>
        <v/>
      </c>
      <c r="S228" s="1" t="str">
        <f t="shared" si="7"/>
        <v xml:space="preserve">    </v>
      </c>
      <c r="T228" s="1" t="str">
        <f t="shared" si="8"/>
        <v xml:space="preserve">    </v>
      </c>
    </row>
    <row r="229" spans="1:20" ht="15" customHeight="1">
      <c r="A229" s="25" t="str">
        <f t="shared" si="11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3"/>
        <v/>
      </c>
      <c r="R229" s="1" t="str">
        <f t="shared" si="6"/>
        <v/>
      </c>
      <c r="S229" s="1" t="str">
        <f t="shared" si="7"/>
        <v xml:space="preserve">    </v>
      </c>
      <c r="T229" s="1" t="str">
        <f t="shared" si="8"/>
        <v xml:space="preserve">    </v>
      </c>
    </row>
    <row r="230" spans="1:20" ht="15" customHeight="1">
      <c r="A230" s="25" t="str">
        <f t="shared" si="11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3"/>
        <v/>
      </c>
      <c r="R230" s="1" t="str">
        <f t="shared" si="6"/>
        <v/>
      </c>
      <c r="S230" s="1" t="str">
        <f t="shared" si="7"/>
        <v xml:space="preserve">    </v>
      </c>
      <c r="T230" s="1" t="str">
        <f t="shared" si="8"/>
        <v xml:space="preserve">    </v>
      </c>
    </row>
    <row r="231" spans="1:20" ht="15" customHeight="1">
      <c r="A231" s="25" t="str">
        <f t="shared" si="11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3"/>
        <v/>
      </c>
      <c r="R231" s="1" t="str">
        <f t="shared" si="6"/>
        <v/>
      </c>
      <c r="S231" s="1" t="str">
        <f t="shared" si="7"/>
        <v xml:space="preserve">    </v>
      </c>
      <c r="T231" s="1" t="str">
        <f t="shared" si="8"/>
        <v xml:space="preserve">    </v>
      </c>
    </row>
    <row r="232" spans="1:20" ht="15" customHeight="1">
      <c r="A232" s="25" t="str">
        <f t="shared" si="11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3"/>
        <v/>
      </c>
      <c r="R232" s="1" t="str">
        <f t="shared" si="6"/>
        <v/>
      </c>
      <c r="S232" s="1" t="str">
        <f t="shared" si="7"/>
        <v xml:space="preserve">    </v>
      </c>
      <c r="T232" s="1" t="str">
        <f t="shared" si="8"/>
        <v xml:space="preserve">    </v>
      </c>
    </row>
    <row r="233" spans="1:20" ht="15" customHeight="1">
      <c r="A233" s="25" t="str">
        <f t="shared" si="11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3"/>
        <v/>
      </c>
      <c r="R233" s="1" t="str">
        <f t="shared" si="6"/>
        <v/>
      </c>
      <c r="S233" s="1" t="str">
        <f t="shared" si="7"/>
        <v xml:space="preserve">    </v>
      </c>
      <c r="T233" s="1" t="str">
        <f t="shared" si="8"/>
        <v xml:space="preserve">    </v>
      </c>
    </row>
    <row r="234" spans="1:20" ht="15" customHeight="1">
      <c r="A234" s="25" t="str">
        <f t="shared" si="11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3"/>
        <v/>
      </c>
      <c r="R234" s="1" t="str">
        <f t="shared" si="6"/>
        <v/>
      </c>
      <c r="S234" s="1" t="str">
        <f t="shared" si="7"/>
        <v xml:space="preserve">    </v>
      </c>
      <c r="T234" s="1" t="str">
        <f t="shared" si="8"/>
        <v xml:space="preserve">    </v>
      </c>
    </row>
    <row r="235" spans="1:20" ht="15" customHeight="1">
      <c r="A235" s="25" t="str">
        <f t="shared" si="11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3"/>
        <v/>
      </c>
      <c r="R235" s="1" t="str">
        <f t="shared" si="6"/>
        <v/>
      </c>
      <c r="S235" s="1" t="str">
        <f t="shared" si="7"/>
        <v xml:space="preserve">    </v>
      </c>
      <c r="T235" s="1" t="str">
        <f t="shared" si="8"/>
        <v xml:space="preserve">    </v>
      </c>
    </row>
    <row r="236" spans="1:20" ht="15" customHeight="1">
      <c r="A236" s="25" t="str">
        <f t="shared" si="11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3"/>
        <v/>
      </c>
      <c r="R236" s="1" t="str">
        <f t="shared" si="6"/>
        <v/>
      </c>
      <c r="S236" s="1" t="str">
        <f t="shared" si="7"/>
        <v xml:space="preserve">    </v>
      </c>
      <c r="T236" s="1" t="str">
        <f t="shared" si="8"/>
        <v xml:space="preserve">    </v>
      </c>
    </row>
    <row r="237" spans="1:20" ht="15" customHeight="1">
      <c r="A237" s="25" t="str">
        <f t="shared" si="11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3"/>
        <v/>
      </c>
      <c r="R237" s="1" t="str">
        <f t="shared" si="6"/>
        <v/>
      </c>
      <c r="S237" s="1" t="str">
        <f t="shared" si="7"/>
        <v xml:space="preserve">    </v>
      </c>
      <c r="T237" s="1" t="str">
        <f t="shared" si="8"/>
        <v xml:space="preserve">    </v>
      </c>
    </row>
    <row r="238" spans="1:20" ht="15" customHeight="1">
      <c r="A238" s="25" t="str">
        <f t="shared" si="11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3"/>
        <v/>
      </c>
      <c r="R238" s="1" t="str">
        <f t="shared" si="6"/>
        <v/>
      </c>
      <c r="S238" s="1" t="str">
        <f t="shared" si="7"/>
        <v xml:space="preserve">    </v>
      </c>
      <c r="T238" s="1" t="str">
        <f t="shared" si="8"/>
        <v xml:space="preserve">    </v>
      </c>
    </row>
    <row r="239" spans="1:20" ht="15" customHeight="1">
      <c r="A239" s="25" t="str">
        <f t="shared" si="11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3"/>
        <v/>
      </c>
      <c r="R239" s="1" t="str">
        <f t="shared" si="6"/>
        <v/>
      </c>
      <c r="S239" s="1" t="str">
        <f t="shared" si="7"/>
        <v xml:space="preserve">    </v>
      </c>
      <c r="T239" s="1" t="str">
        <f t="shared" si="8"/>
        <v xml:space="preserve">    </v>
      </c>
    </row>
    <row r="240" spans="1:20" ht="15" customHeight="1">
      <c r="A240" s="25" t="str">
        <f t="shared" si="11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3"/>
        <v/>
      </c>
      <c r="R240" s="1" t="str">
        <f t="shared" si="6"/>
        <v/>
      </c>
      <c r="S240" s="1" t="str">
        <f t="shared" si="7"/>
        <v xml:space="preserve">    </v>
      </c>
      <c r="T240" s="1" t="str">
        <f t="shared" si="8"/>
        <v xml:space="preserve">    </v>
      </c>
    </row>
    <row r="241" spans="1:20" ht="15" customHeight="1">
      <c r="A241" s="25" t="str">
        <f t="shared" si="11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3"/>
        <v/>
      </c>
      <c r="R241" s="1" t="str">
        <f t="shared" si="6"/>
        <v/>
      </c>
      <c r="S241" s="1" t="str">
        <f t="shared" si="7"/>
        <v xml:space="preserve">    </v>
      </c>
      <c r="T241" s="1" t="str">
        <f t="shared" si="8"/>
        <v xml:space="preserve">    </v>
      </c>
    </row>
    <row r="242" spans="1:20" ht="15" customHeight="1">
      <c r="A242" s="25" t="str">
        <f t="shared" si="11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3"/>
        <v/>
      </c>
      <c r="R242" s="1" t="str">
        <f t="shared" si="6"/>
        <v/>
      </c>
      <c r="S242" s="1" t="str">
        <f t="shared" si="7"/>
        <v xml:space="preserve">    </v>
      </c>
      <c r="T242" s="1" t="str">
        <f t="shared" si="8"/>
        <v xml:space="preserve">    </v>
      </c>
    </row>
    <row r="243" spans="1:20" ht="15" customHeight="1">
      <c r="A243" s="25" t="str">
        <f t="shared" si="11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3"/>
        <v/>
      </c>
      <c r="R243" s="1" t="str">
        <f t="shared" si="6"/>
        <v/>
      </c>
      <c r="S243" s="1" t="str">
        <f t="shared" si="7"/>
        <v xml:space="preserve">    </v>
      </c>
      <c r="T243" s="1" t="str">
        <f t="shared" si="8"/>
        <v xml:space="preserve">    </v>
      </c>
    </row>
    <row r="244" spans="1:20" ht="15" customHeight="1">
      <c r="A244" s="25" t="str">
        <f t="shared" si="11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3"/>
        <v/>
      </c>
      <c r="R244" s="1" t="str">
        <f t="shared" si="6"/>
        <v/>
      </c>
      <c r="S244" s="1" t="str">
        <f t="shared" si="7"/>
        <v xml:space="preserve">    </v>
      </c>
      <c r="T244" s="1" t="str">
        <f t="shared" si="8"/>
        <v xml:space="preserve">    </v>
      </c>
    </row>
    <row r="245" spans="1:20" ht="15" customHeight="1">
      <c r="A245" s="25" t="str">
        <f t="shared" si="11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3"/>
        <v/>
      </c>
      <c r="R245" s="1" t="str">
        <f t="shared" si="6"/>
        <v/>
      </c>
      <c r="S245" s="1" t="str">
        <f t="shared" si="7"/>
        <v xml:space="preserve">    </v>
      </c>
      <c r="T245" s="1" t="str">
        <f t="shared" si="8"/>
        <v xml:space="preserve">    </v>
      </c>
    </row>
    <row r="246" spans="1:20" ht="15" customHeight="1">
      <c r="A246" s="25" t="str">
        <f t="shared" si="11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3"/>
        <v/>
      </c>
      <c r="R246" s="1" t="str">
        <f t="shared" si="6"/>
        <v/>
      </c>
      <c r="S246" s="1" t="str">
        <f t="shared" si="7"/>
        <v xml:space="preserve">    </v>
      </c>
      <c r="T246" s="1" t="str">
        <f t="shared" si="8"/>
        <v xml:space="preserve">    </v>
      </c>
    </row>
    <row r="247" spans="1:20" ht="15" customHeight="1">
      <c r="A247" s="25" t="str">
        <f t="shared" si="11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3"/>
        <v/>
      </c>
      <c r="R247" s="1" t="str">
        <f t="shared" si="6"/>
        <v/>
      </c>
      <c r="S247" s="1" t="str">
        <f t="shared" si="7"/>
        <v xml:space="preserve">    </v>
      </c>
      <c r="T247" s="1" t="str">
        <f t="shared" si="8"/>
        <v xml:space="preserve">    </v>
      </c>
    </row>
    <row r="248" spans="1:20" ht="15" customHeight="1">
      <c r="A248" s="25" t="str">
        <f t="shared" si="11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3"/>
        <v/>
      </c>
      <c r="R248" s="1" t="str">
        <f t="shared" si="6"/>
        <v/>
      </c>
      <c r="S248" s="1" t="str">
        <f t="shared" si="7"/>
        <v xml:space="preserve">    </v>
      </c>
      <c r="T248" s="1" t="str">
        <f t="shared" si="8"/>
        <v xml:space="preserve">    </v>
      </c>
    </row>
    <row r="249" spans="1:20" ht="15" customHeight="1">
      <c r="A249" s="25" t="str">
        <f t="shared" si="11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3"/>
        <v/>
      </c>
      <c r="R249" s="1" t="str">
        <f t="shared" si="6"/>
        <v/>
      </c>
      <c r="S249" s="1" t="str">
        <f t="shared" si="7"/>
        <v xml:space="preserve">    </v>
      </c>
      <c r="T249" s="1" t="str">
        <f t="shared" si="8"/>
        <v xml:space="preserve">    </v>
      </c>
    </row>
    <row r="250" spans="1:20" ht="15" customHeight="1">
      <c r="A250" s="25" t="str">
        <f t="shared" si="11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3"/>
        <v/>
      </c>
      <c r="R250" s="1" t="str">
        <f t="shared" si="6"/>
        <v/>
      </c>
      <c r="S250" s="1" t="str">
        <f t="shared" si="7"/>
        <v xml:space="preserve">    </v>
      </c>
      <c r="T250" s="1" t="str">
        <f t="shared" si="8"/>
        <v xml:space="preserve">    </v>
      </c>
    </row>
    <row r="251" spans="1:20" ht="15" customHeight="1">
      <c r="A251" s="25" t="str">
        <f t="shared" si="11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3"/>
        <v/>
      </c>
      <c r="R251" s="1" t="str">
        <f t="shared" si="6"/>
        <v/>
      </c>
      <c r="S251" s="1" t="str">
        <f t="shared" si="7"/>
        <v xml:space="preserve">    </v>
      </c>
      <c r="T251" s="1" t="str">
        <f t="shared" si="8"/>
        <v xml:space="preserve">    </v>
      </c>
    </row>
    <row r="252" spans="1:20" ht="15" customHeight="1">
      <c r="A252" s="25" t="str">
        <f t="shared" si="11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3"/>
        <v/>
      </c>
      <c r="R252" s="1" t="str">
        <f t="shared" si="6"/>
        <v/>
      </c>
      <c r="S252" s="1" t="str">
        <f t="shared" si="7"/>
        <v xml:space="preserve">    </v>
      </c>
      <c r="T252" s="1" t="str">
        <f t="shared" si="8"/>
        <v xml:space="preserve">    </v>
      </c>
    </row>
    <row r="253" spans="1:20" ht="15" customHeight="1">
      <c r="A253" s="25" t="str">
        <f t="shared" si="11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3"/>
        <v/>
      </c>
      <c r="R253" s="1" t="str">
        <f t="shared" si="6"/>
        <v/>
      </c>
      <c r="S253" s="1" t="str">
        <f t="shared" si="7"/>
        <v xml:space="preserve">    </v>
      </c>
      <c r="T253" s="1" t="str">
        <f t="shared" si="8"/>
        <v xml:space="preserve">    </v>
      </c>
    </row>
    <row r="254" spans="1:20" ht="15" customHeight="1">
      <c r="A254" s="25" t="str">
        <f t="shared" si="11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3"/>
        <v/>
      </c>
      <c r="R254" s="1" t="str">
        <f t="shared" si="6"/>
        <v/>
      </c>
      <c r="S254" s="1" t="str">
        <f t="shared" si="7"/>
        <v xml:space="preserve">    </v>
      </c>
      <c r="T254" s="1" t="str">
        <f t="shared" si="8"/>
        <v xml:space="preserve">    </v>
      </c>
    </row>
    <row r="255" spans="1:20" ht="15" customHeight="1">
      <c r="A255" s="25" t="str">
        <f t="shared" si="11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3"/>
        <v/>
      </c>
      <c r="R255" s="1" t="str">
        <f t="shared" si="6"/>
        <v/>
      </c>
      <c r="S255" s="1" t="str">
        <f t="shared" si="7"/>
        <v xml:space="preserve">    </v>
      </c>
      <c r="T255" s="1" t="str">
        <f t="shared" si="8"/>
        <v xml:space="preserve">    </v>
      </c>
    </row>
    <row r="256" spans="1:20" ht="15" customHeight="1">
      <c r="A256" s="25" t="str">
        <f t="shared" si="11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3"/>
        <v/>
      </c>
      <c r="R256" s="1" t="str">
        <f t="shared" si="6"/>
        <v/>
      </c>
      <c r="S256" s="1" t="str">
        <f t="shared" si="7"/>
        <v xml:space="preserve">    </v>
      </c>
      <c r="T256" s="1" t="str">
        <f t="shared" si="8"/>
        <v xml:space="preserve">    </v>
      </c>
    </row>
    <row r="257" spans="1:20" ht="15" customHeight="1">
      <c r="A257" s="25" t="str">
        <f t="shared" si="11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3"/>
        <v/>
      </c>
      <c r="R257" s="1" t="str">
        <f t="shared" si="6"/>
        <v/>
      </c>
      <c r="S257" s="1" t="str">
        <f t="shared" si="7"/>
        <v xml:space="preserve">    </v>
      </c>
      <c r="T257" s="1" t="str">
        <f t="shared" si="8"/>
        <v xml:space="preserve">    </v>
      </c>
    </row>
    <row r="258" spans="1:20" ht="15" customHeight="1">
      <c r="A258" s="25" t="str">
        <f t="shared" si="11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3"/>
        <v/>
      </c>
      <c r="R258" s="1" t="str">
        <f t="shared" si="6"/>
        <v/>
      </c>
      <c r="S258" s="1" t="str">
        <f t="shared" si="7"/>
        <v xml:space="preserve">    </v>
      </c>
      <c r="T258" s="1" t="str">
        <f t="shared" si="8"/>
        <v xml:space="preserve">    </v>
      </c>
    </row>
    <row r="259" spans="1:20" ht="15" customHeight="1">
      <c r="A259" s="25" t="str">
        <f t="shared" si="11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3"/>
        <v/>
      </c>
      <c r="R259" s="1" t="str">
        <f t="shared" si="6"/>
        <v/>
      </c>
      <c r="S259" s="1" t="str">
        <f t="shared" si="7"/>
        <v xml:space="preserve">    </v>
      </c>
      <c r="T259" s="1" t="str">
        <f t="shared" si="8"/>
        <v xml:space="preserve">    </v>
      </c>
    </row>
    <row r="260" spans="1:20" ht="15" customHeight="1">
      <c r="A260" s="25" t="str">
        <f t="shared" si="11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3"/>
        <v/>
      </c>
      <c r="R260" s="1" t="str">
        <f t="shared" si="6"/>
        <v/>
      </c>
      <c r="S260" s="1" t="str">
        <f t="shared" si="7"/>
        <v xml:space="preserve">    </v>
      </c>
      <c r="T260" s="1" t="str">
        <f t="shared" si="8"/>
        <v xml:space="preserve">    </v>
      </c>
    </row>
    <row r="261" spans="1:20" ht="15" customHeight="1">
      <c r="A261" s="25" t="str">
        <f t="shared" si="11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3"/>
        <v/>
      </c>
      <c r="R261" s="1" t="str">
        <f t="shared" si="6"/>
        <v/>
      </c>
      <c r="S261" s="1" t="str">
        <f t="shared" si="7"/>
        <v xml:space="preserve">    </v>
      </c>
      <c r="T261" s="1" t="str">
        <f t="shared" si="8"/>
        <v xml:space="preserve">    </v>
      </c>
    </row>
    <row r="262" spans="1:20" ht="15" customHeight="1">
      <c r="A262" s="25" t="str">
        <f t="shared" si="11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3"/>
        <v/>
      </c>
      <c r="R262" s="1" t="str">
        <f t="shared" si="6"/>
        <v/>
      </c>
      <c r="S262" s="1" t="str">
        <f t="shared" si="7"/>
        <v xml:space="preserve">    </v>
      </c>
      <c r="T262" s="1" t="str">
        <f t="shared" si="8"/>
        <v xml:space="preserve">    </v>
      </c>
    </row>
    <row r="263" spans="1:20" ht="15" customHeight="1">
      <c r="A263" s="25" t="str">
        <f t="shared" si="11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4">IF(P263="","",VLOOKUP(P263,$Z$7:$AA$68,2,FALSE))</f>
        <v/>
      </c>
      <c r="R263" s="1" t="str">
        <f t="shared" si="6"/>
        <v/>
      </c>
      <c r="S263" s="1" t="str">
        <f t="shared" si="7"/>
        <v xml:space="preserve">    </v>
      </c>
      <c r="T263" s="1" t="str">
        <f t="shared" si="8"/>
        <v xml:space="preserve">    </v>
      </c>
    </row>
    <row r="264" spans="1:20" ht="15" customHeight="1">
      <c r="A264" s="25" t="str">
        <f t="shared" si="11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4"/>
        <v/>
      </c>
      <c r="R264" s="1" t="str">
        <f t="shared" si="6"/>
        <v/>
      </c>
      <c r="S264" s="1" t="str">
        <f t="shared" si="7"/>
        <v xml:space="preserve">    </v>
      </c>
      <c r="T264" s="1" t="str">
        <f t="shared" si="8"/>
        <v xml:space="preserve">    </v>
      </c>
    </row>
    <row r="265" spans="1:20" ht="15" customHeight="1">
      <c r="A265" s="25" t="str">
        <f t="shared" si="11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4"/>
        <v/>
      </c>
      <c r="R265" s="1" t="str">
        <f t="shared" si="6"/>
        <v/>
      </c>
      <c r="S265" s="1" t="str">
        <f t="shared" si="7"/>
        <v xml:space="preserve">    </v>
      </c>
      <c r="T265" s="1" t="str">
        <f t="shared" si="8"/>
        <v xml:space="preserve">    </v>
      </c>
    </row>
    <row r="266" spans="1:20" ht="15" customHeight="1">
      <c r="A266" s="25" t="str">
        <f t="shared" si="11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4"/>
        <v/>
      </c>
      <c r="R266" s="1" t="str">
        <f t="shared" si="6"/>
        <v/>
      </c>
      <c r="S266" s="1" t="str">
        <f t="shared" si="7"/>
        <v xml:space="preserve">    </v>
      </c>
      <c r="T266" s="1" t="str">
        <f t="shared" si="8"/>
        <v xml:space="preserve">    </v>
      </c>
    </row>
    <row r="267" spans="1:20" ht="15" customHeight="1">
      <c r="A267" s="25" t="str">
        <f t="shared" si="11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4"/>
        <v/>
      </c>
      <c r="R267" s="1" t="str">
        <f t="shared" si="6"/>
        <v/>
      </c>
      <c r="S267" s="1" t="str">
        <f t="shared" si="7"/>
        <v xml:space="preserve">    </v>
      </c>
      <c r="T267" s="1" t="str">
        <f t="shared" si="8"/>
        <v xml:space="preserve">    </v>
      </c>
    </row>
    <row r="268" spans="1:20" ht="15" customHeight="1">
      <c r="A268" s="25" t="str">
        <f t="shared" si="11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4"/>
        <v/>
      </c>
      <c r="R268" s="1" t="str">
        <f t="shared" si="6"/>
        <v/>
      </c>
      <c r="S268" s="1" t="str">
        <f t="shared" si="7"/>
        <v xml:space="preserve">    </v>
      </c>
      <c r="T268" s="1" t="str">
        <f t="shared" si="8"/>
        <v xml:space="preserve">    </v>
      </c>
    </row>
    <row r="269" spans="1:20" ht="15" customHeight="1">
      <c r="A269" s="25" t="str">
        <f t="shared" si="11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4"/>
        <v/>
      </c>
      <c r="R269" s="1" t="str">
        <f t="shared" si="6"/>
        <v/>
      </c>
      <c r="S269" s="1" t="str">
        <f t="shared" si="7"/>
        <v xml:space="preserve">    </v>
      </c>
      <c r="T269" s="1" t="str">
        <f t="shared" si="8"/>
        <v xml:space="preserve">    </v>
      </c>
    </row>
    <row r="270" spans="1:20" ht="15" customHeight="1">
      <c r="A270" s="25" t="str">
        <f t="shared" si="11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4"/>
        <v/>
      </c>
      <c r="R270" s="1" t="str">
        <f t="shared" si="6"/>
        <v/>
      </c>
      <c r="S270" s="1" t="str">
        <f t="shared" si="7"/>
        <v xml:space="preserve">    </v>
      </c>
      <c r="T270" s="1" t="str">
        <f t="shared" si="8"/>
        <v xml:space="preserve">    </v>
      </c>
    </row>
    <row r="271" spans="1:20" ht="15" customHeight="1">
      <c r="A271" s="25" t="str">
        <f t="shared" si="11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4"/>
        <v/>
      </c>
      <c r="R271" s="1" t="str">
        <f t="shared" si="6"/>
        <v/>
      </c>
      <c r="S271" s="1" t="str">
        <f t="shared" si="7"/>
        <v xml:space="preserve">    </v>
      </c>
      <c r="T271" s="1" t="str">
        <f t="shared" si="8"/>
        <v xml:space="preserve">    </v>
      </c>
    </row>
    <row r="272" spans="1:20" ht="15" customHeight="1">
      <c r="A272" s="25" t="str">
        <f t="shared" si="11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4"/>
        <v/>
      </c>
      <c r="R272" s="1" t="str">
        <f t="shared" si="6"/>
        <v/>
      </c>
      <c r="S272" s="1" t="str">
        <f t="shared" si="7"/>
        <v xml:space="preserve">    </v>
      </c>
      <c r="T272" s="1" t="str">
        <f t="shared" si="8"/>
        <v xml:space="preserve">    </v>
      </c>
    </row>
    <row r="273" spans="1:20" ht="15" customHeight="1">
      <c r="A273" s="25" t="str">
        <f t="shared" si="11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4"/>
        <v/>
      </c>
      <c r="R273" s="1" t="str">
        <f t="shared" si="6"/>
        <v/>
      </c>
      <c r="S273" s="1" t="str">
        <f t="shared" si="7"/>
        <v xml:space="preserve">    </v>
      </c>
      <c r="T273" s="1" t="str">
        <f t="shared" si="8"/>
        <v xml:space="preserve">    </v>
      </c>
    </row>
    <row r="274" spans="1:20" ht="15" customHeight="1">
      <c r="A274" s="25" t="str">
        <f t="shared" si="11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4"/>
        <v/>
      </c>
      <c r="R274" s="1" t="str">
        <f t="shared" si="6"/>
        <v/>
      </c>
      <c r="S274" s="1" t="str">
        <f t="shared" si="7"/>
        <v xml:space="preserve">    </v>
      </c>
      <c r="T274" s="1" t="str">
        <f t="shared" si="8"/>
        <v xml:space="preserve">    </v>
      </c>
    </row>
    <row r="275" spans="1:20" ht="15" customHeight="1">
      <c r="A275" s="25" t="str">
        <f t="shared" si="11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4"/>
        <v/>
      </c>
      <c r="R275" s="1" t="str">
        <f t="shared" si="6"/>
        <v/>
      </c>
      <c r="S275" s="1" t="str">
        <f t="shared" si="7"/>
        <v xml:space="preserve">    </v>
      </c>
      <c r="T275" s="1" t="str">
        <f t="shared" si="8"/>
        <v xml:space="preserve">    </v>
      </c>
    </row>
    <row r="276" spans="1:20" ht="15" customHeight="1">
      <c r="A276" s="25" t="str">
        <f t="shared" si="11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4"/>
        <v/>
      </c>
      <c r="R276" s="1" t="str">
        <f t="shared" si="6"/>
        <v/>
      </c>
      <c r="S276" s="1" t="str">
        <f t="shared" si="7"/>
        <v xml:space="preserve">    </v>
      </c>
      <c r="T276" s="1" t="str">
        <f t="shared" si="8"/>
        <v xml:space="preserve">    </v>
      </c>
    </row>
    <row r="277" spans="1:20" ht="15" customHeight="1">
      <c r="A277" s="25" t="str">
        <f t="shared" si="11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4"/>
        <v/>
      </c>
      <c r="R277" s="1" t="str">
        <f t="shared" si="6"/>
        <v/>
      </c>
      <c r="S277" s="1" t="str">
        <f t="shared" si="7"/>
        <v xml:space="preserve">    </v>
      </c>
      <c r="T277" s="1" t="str">
        <f t="shared" si="8"/>
        <v xml:space="preserve">    </v>
      </c>
    </row>
    <row r="278" spans="1:20" ht="15" customHeight="1">
      <c r="A278" s="25" t="str">
        <f t="shared" si="11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4"/>
        <v/>
      </c>
      <c r="R278" s="1" t="str">
        <f t="shared" si="6"/>
        <v/>
      </c>
      <c r="S278" s="1" t="str">
        <f t="shared" si="7"/>
        <v xml:space="preserve">    </v>
      </c>
      <c r="T278" s="1" t="str">
        <f t="shared" si="8"/>
        <v xml:space="preserve">    </v>
      </c>
    </row>
    <row r="279" spans="1:20" ht="15" customHeight="1">
      <c r="A279" s="25" t="str">
        <f t="shared" si="11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4"/>
        <v/>
      </c>
      <c r="R279" s="1" t="str">
        <f t="shared" si="6"/>
        <v/>
      </c>
      <c r="S279" s="1" t="str">
        <f t="shared" si="7"/>
        <v xml:space="preserve">    </v>
      </c>
      <c r="T279" s="1" t="str">
        <f t="shared" si="8"/>
        <v xml:space="preserve">    </v>
      </c>
    </row>
    <row r="280" spans="1:20" ht="15" customHeight="1">
      <c r="A280" s="25" t="str">
        <f t="shared" si="11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4"/>
        <v/>
      </c>
      <c r="R280" s="1" t="str">
        <f t="shared" si="6"/>
        <v/>
      </c>
      <c r="S280" s="1" t="str">
        <f t="shared" si="7"/>
        <v xml:space="preserve">    </v>
      </c>
      <c r="T280" s="1" t="str">
        <f t="shared" si="8"/>
        <v xml:space="preserve">    </v>
      </c>
    </row>
    <row r="281" spans="1:20" ht="15" customHeight="1">
      <c r="A281" s="25" t="str">
        <f t="shared" si="11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4"/>
        <v/>
      </c>
      <c r="R281" s="1" t="str">
        <f t="shared" si="6"/>
        <v/>
      </c>
      <c r="S281" s="1" t="str">
        <f t="shared" si="7"/>
        <v xml:space="preserve">    </v>
      </c>
      <c r="T281" s="1" t="str">
        <f t="shared" si="8"/>
        <v xml:space="preserve">    </v>
      </c>
    </row>
    <row r="282" spans="1:20" ht="15" customHeight="1">
      <c r="A282" s="25" t="str">
        <f t="shared" si="11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si="14"/>
        <v/>
      </c>
      <c r="R282" s="1" t="str">
        <f t="shared" si="6"/>
        <v/>
      </c>
      <c r="S282" s="1" t="str">
        <f t="shared" si="7"/>
        <v xml:space="preserve">    </v>
      </c>
      <c r="T282" s="1" t="str">
        <f t="shared" si="8"/>
        <v xml:space="preserve">    </v>
      </c>
    </row>
    <row r="283" spans="1:20" ht="15" customHeight="1">
      <c r="A283" s="25" t="str">
        <f t="shared" si="11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4"/>
        <v/>
      </c>
      <c r="R283" s="1" t="str">
        <f t="shared" si="6"/>
        <v/>
      </c>
      <c r="S283" s="1" t="str">
        <f t="shared" si="7"/>
        <v xml:space="preserve">    </v>
      </c>
      <c r="T283" s="1" t="str">
        <f t="shared" si="8"/>
        <v xml:space="preserve">    </v>
      </c>
    </row>
    <row r="284" spans="1:20" ht="15" customHeight="1">
      <c r="A284" s="25" t="str">
        <f t="shared" si="11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4"/>
        <v/>
      </c>
      <c r="R284" s="1" t="str">
        <f t="shared" si="6"/>
        <v/>
      </c>
      <c r="S284" s="1" t="str">
        <f t="shared" si="7"/>
        <v xml:space="preserve">    </v>
      </c>
      <c r="T284" s="1" t="str">
        <f t="shared" si="8"/>
        <v xml:space="preserve">    </v>
      </c>
    </row>
    <row r="285" spans="1:20" ht="15" customHeight="1">
      <c r="A285" s="25" t="str">
        <f t="shared" si="11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4"/>
        <v/>
      </c>
      <c r="R285" s="1" t="str">
        <f t="shared" si="6"/>
        <v/>
      </c>
      <c r="S285" s="1" t="str">
        <f t="shared" si="7"/>
        <v xml:space="preserve">    </v>
      </c>
      <c r="T285" s="1" t="str">
        <f t="shared" si="8"/>
        <v xml:space="preserve">    </v>
      </c>
    </row>
    <row r="286" spans="1:20" ht="15" customHeight="1">
      <c r="A286" s="25" t="str">
        <f t="shared" si="11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4"/>
        <v/>
      </c>
      <c r="R286" s="1" t="str">
        <f t="shared" si="6"/>
        <v/>
      </c>
      <c r="S286" s="1" t="str">
        <f t="shared" si="7"/>
        <v xml:space="preserve">    </v>
      </c>
      <c r="T286" s="1" t="str">
        <f t="shared" si="8"/>
        <v xml:space="preserve">    </v>
      </c>
    </row>
    <row r="287" spans="1:20" ht="15" customHeight="1">
      <c r="A287" s="25" t="str">
        <f t="shared" si="11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4"/>
        <v/>
      </c>
      <c r="R287" s="1" t="str">
        <f t="shared" si="6"/>
        <v/>
      </c>
      <c r="S287" s="1" t="str">
        <f t="shared" si="7"/>
        <v xml:space="preserve">    </v>
      </c>
      <c r="T287" s="1" t="str">
        <f t="shared" si="8"/>
        <v xml:space="preserve">    </v>
      </c>
    </row>
    <row r="288" spans="1:20" ht="15" customHeight="1">
      <c r="A288" s="25" t="str">
        <f t="shared" si="11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4"/>
        <v/>
      </c>
      <c r="R288" s="1" t="str">
        <f t="shared" ref="R288:R372" si="15">A288</f>
        <v/>
      </c>
      <c r="S288" s="1" t="str">
        <f t="shared" ref="S288:S372" si="16">""&amp;L288&amp;"  "&amp;M288&amp;"  "&amp;N288&amp;""</f>
        <v xml:space="preserve">    </v>
      </c>
      <c r="T288" s="1" t="str">
        <f t="shared" ref="T288:T372" si="17">S288</f>
        <v xml:space="preserve">    </v>
      </c>
    </row>
    <row r="289" spans="1:20" ht="15" customHeight="1">
      <c r="A289" s="25" t="str">
        <f t="shared" si="11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4"/>
        <v/>
      </c>
      <c r="R289" s="1" t="str">
        <f t="shared" si="15"/>
        <v/>
      </c>
      <c r="S289" s="1" t="str">
        <f t="shared" si="16"/>
        <v xml:space="preserve">    </v>
      </c>
      <c r="T289" s="1" t="str">
        <f t="shared" si="17"/>
        <v xml:space="preserve">    </v>
      </c>
    </row>
    <row r="290" spans="1:20" ht="15" customHeight="1">
      <c r="A290" s="25" t="str">
        <f t="shared" si="11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4"/>
        <v/>
      </c>
      <c r="R290" s="1" t="str">
        <f t="shared" si="15"/>
        <v/>
      </c>
      <c r="S290" s="1" t="str">
        <f t="shared" si="16"/>
        <v xml:space="preserve">    </v>
      </c>
      <c r="T290" s="1" t="str">
        <f t="shared" si="17"/>
        <v xml:space="preserve">    </v>
      </c>
    </row>
    <row r="291" spans="1:20" ht="15" customHeight="1">
      <c r="A291" s="25" t="str">
        <f t="shared" si="11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4"/>
        <v/>
      </c>
      <c r="R291" s="1" t="str">
        <f t="shared" si="15"/>
        <v/>
      </c>
      <c r="S291" s="1" t="str">
        <f t="shared" si="16"/>
        <v xml:space="preserve">    </v>
      </c>
      <c r="T291" s="1" t="str">
        <f t="shared" si="17"/>
        <v xml:space="preserve">    </v>
      </c>
    </row>
    <row r="292" spans="1:20" ht="15" customHeight="1">
      <c r="A292" s="25" t="str">
        <f t="shared" si="11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4"/>
        <v/>
      </c>
      <c r="R292" s="1" t="str">
        <f t="shared" si="15"/>
        <v/>
      </c>
      <c r="S292" s="1" t="str">
        <f t="shared" si="16"/>
        <v xml:space="preserve">    </v>
      </c>
      <c r="T292" s="1" t="str">
        <f t="shared" si="17"/>
        <v xml:space="preserve">    </v>
      </c>
    </row>
    <row r="293" spans="1:20" ht="15" customHeight="1">
      <c r="A293" s="25" t="str">
        <f t="shared" si="11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4"/>
        <v/>
      </c>
      <c r="R293" s="1" t="str">
        <f t="shared" si="15"/>
        <v/>
      </c>
      <c r="S293" s="1" t="str">
        <f t="shared" si="16"/>
        <v xml:space="preserve">    </v>
      </c>
      <c r="T293" s="1" t="str">
        <f t="shared" si="17"/>
        <v xml:space="preserve">    </v>
      </c>
    </row>
    <row r="294" spans="1:20" ht="15" customHeight="1">
      <c r="A294" s="25" t="str">
        <f t="shared" si="11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4"/>
        <v/>
      </c>
      <c r="R294" s="1" t="str">
        <f t="shared" si="15"/>
        <v/>
      </c>
      <c r="S294" s="1" t="str">
        <f t="shared" si="16"/>
        <v xml:space="preserve">    </v>
      </c>
      <c r="T294" s="1" t="str">
        <f t="shared" si="17"/>
        <v xml:space="preserve">    </v>
      </c>
    </row>
    <row r="295" spans="1:20" ht="15" customHeight="1">
      <c r="A295" s="25" t="str">
        <f t="shared" si="11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4"/>
        <v/>
      </c>
      <c r="R295" s="1" t="str">
        <f t="shared" si="15"/>
        <v/>
      </c>
      <c r="S295" s="1" t="str">
        <f t="shared" si="16"/>
        <v xml:space="preserve">    </v>
      </c>
      <c r="T295" s="1" t="str">
        <f t="shared" si="17"/>
        <v xml:space="preserve">    </v>
      </c>
    </row>
    <row r="296" spans="1:20" ht="15" customHeight="1">
      <c r="A296" s="25" t="str">
        <f t="shared" si="11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4"/>
        <v/>
      </c>
      <c r="R296" s="1" t="str">
        <f t="shared" si="15"/>
        <v/>
      </c>
      <c r="S296" s="1" t="str">
        <f t="shared" si="16"/>
        <v xml:space="preserve">    </v>
      </c>
      <c r="T296" s="1" t="str">
        <f t="shared" si="17"/>
        <v xml:space="preserve">    </v>
      </c>
    </row>
    <row r="297" spans="1:20" ht="15" customHeight="1">
      <c r="A297" s="25" t="str">
        <f t="shared" si="11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4"/>
        <v/>
      </c>
      <c r="R297" s="1" t="str">
        <f t="shared" si="15"/>
        <v/>
      </c>
      <c r="S297" s="1" t="str">
        <f t="shared" si="16"/>
        <v xml:space="preserve">    </v>
      </c>
      <c r="T297" s="1" t="str">
        <f t="shared" si="17"/>
        <v xml:space="preserve">    </v>
      </c>
    </row>
    <row r="298" spans="1:20" ht="15" customHeight="1">
      <c r="A298" s="25" t="str">
        <f t="shared" si="11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4"/>
        <v/>
      </c>
      <c r="R298" s="1" t="str">
        <f t="shared" si="15"/>
        <v/>
      </c>
      <c r="S298" s="1" t="str">
        <f t="shared" si="16"/>
        <v xml:space="preserve">    </v>
      </c>
      <c r="T298" s="1" t="str">
        <f t="shared" si="17"/>
        <v xml:space="preserve">    </v>
      </c>
    </row>
    <row r="299" spans="1:20" ht="15" customHeight="1">
      <c r="A299" s="25" t="str">
        <f t="shared" si="11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4"/>
        <v/>
      </c>
      <c r="R299" s="1" t="str">
        <f t="shared" si="15"/>
        <v/>
      </c>
      <c r="S299" s="1" t="str">
        <f t="shared" si="16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1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4"/>
        <v/>
      </c>
      <c r="R300" s="1" t="str">
        <f t="shared" si="15"/>
        <v/>
      </c>
      <c r="S300" s="1" t="str">
        <f t="shared" si="16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1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4"/>
        <v/>
      </c>
      <c r="R301" s="1" t="str">
        <f t="shared" si="15"/>
        <v/>
      </c>
      <c r="S301" s="1" t="str">
        <f t="shared" si="16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1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4"/>
        <v/>
      </c>
      <c r="R302" s="1" t="str">
        <f t="shared" si="15"/>
        <v/>
      </c>
      <c r="S302" s="1" t="str">
        <f t="shared" si="16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1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4"/>
        <v/>
      </c>
      <c r="R303" s="1" t="str">
        <f t="shared" si="15"/>
        <v/>
      </c>
      <c r="S303" s="1" t="str">
        <f t="shared" si="16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1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4"/>
        <v/>
      </c>
      <c r="R304" s="1" t="str">
        <f t="shared" si="15"/>
        <v/>
      </c>
      <c r="S304" s="1" t="str">
        <f t="shared" si="16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1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4"/>
        <v/>
      </c>
      <c r="R305" s="1" t="str">
        <f t="shared" si="15"/>
        <v/>
      </c>
      <c r="S305" s="1" t="str">
        <f t="shared" si="16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1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4"/>
        <v/>
      </c>
      <c r="R306" s="1" t="str">
        <f t="shared" si="15"/>
        <v/>
      </c>
      <c r="S306" s="1" t="str">
        <f t="shared" si="16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1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4"/>
        <v/>
      </c>
      <c r="R307" s="1" t="str">
        <f t="shared" si="15"/>
        <v/>
      </c>
      <c r="S307" s="1" t="str">
        <f t="shared" si="16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1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4"/>
        <v/>
      </c>
      <c r="R308" s="1" t="str">
        <f t="shared" si="15"/>
        <v/>
      </c>
      <c r="S308" s="1" t="str">
        <f t="shared" si="16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1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4"/>
        <v/>
      </c>
      <c r="R309" s="1" t="str">
        <f t="shared" si="15"/>
        <v/>
      </c>
      <c r="S309" s="1" t="str">
        <f t="shared" si="16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1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4"/>
        <v/>
      </c>
      <c r="R310" s="1" t="str">
        <f t="shared" si="15"/>
        <v/>
      </c>
      <c r="S310" s="1" t="str">
        <f t="shared" si="16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1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4"/>
        <v/>
      </c>
      <c r="R311" s="1" t="str">
        <f t="shared" si="15"/>
        <v/>
      </c>
      <c r="S311" s="1" t="str">
        <f t="shared" si="16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1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4"/>
        <v/>
      </c>
      <c r="R312" s="1" t="str">
        <f t="shared" si="15"/>
        <v/>
      </c>
      <c r="S312" s="1" t="str">
        <f t="shared" si="16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1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4"/>
        <v/>
      </c>
      <c r="R313" s="1" t="str">
        <f t="shared" si="15"/>
        <v/>
      </c>
      <c r="S313" s="1" t="str">
        <f t="shared" si="16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1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4"/>
        <v/>
      </c>
      <c r="R314" s="1" t="str">
        <f t="shared" si="15"/>
        <v/>
      </c>
      <c r="S314" s="1" t="str">
        <f t="shared" si="16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1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4"/>
        <v/>
      </c>
      <c r="R315" s="1" t="str">
        <f t="shared" si="15"/>
        <v/>
      </c>
      <c r="S315" s="1" t="str">
        <f t="shared" si="16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1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4"/>
        <v/>
      </c>
      <c r="R316" s="1" t="str">
        <f t="shared" si="15"/>
        <v/>
      </c>
      <c r="S316" s="1" t="str">
        <f t="shared" si="16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1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4"/>
        <v/>
      </c>
      <c r="R317" s="1" t="str">
        <f t="shared" si="15"/>
        <v/>
      </c>
      <c r="S317" s="1" t="str">
        <f t="shared" si="16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1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4"/>
        <v/>
      </c>
      <c r="R318" s="1" t="str">
        <f t="shared" si="15"/>
        <v/>
      </c>
      <c r="S318" s="1" t="str">
        <f t="shared" si="16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1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4"/>
        <v/>
      </c>
      <c r="R319" s="1" t="str">
        <f t="shared" si="15"/>
        <v/>
      </c>
      <c r="S319" s="1" t="str">
        <f t="shared" si="16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1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4"/>
        <v/>
      </c>
      <c r="R320" s="1" t="str">
        <f t="shared" si="15"/>
        <v/>
      </c>
      <c r="S320" s="1" t="str">
        <f t="shared" si="16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1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4"/>
        <v/>
      </c>
      <c r="R321" s="1" t="str">
        <f t="shared" si="15"/>
        <v/>
      </c>
      <c r="S321" s="1" t="str">
        <f t="shared" si="16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1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4"/>
        <v/>
      </c>
      <c r="R322" s="1" t="str">
        <f t="shared" si="15"/>
        <v/>
      </c>
      <c r="S322" s="1" t="str">
        <f t="shared" si="16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1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4"/>
        <v/>
      </c>
      <c r="R323" s="1" t="str">
        <f t="shared" si="15"/>
        <v/>
      </c>
      <c r="S323" s="1" t="str">
        <f t="shared" si="16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1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4"/>
        <v/>
      </c>
      <c r="R324" s="1" t="str">
        <f t="shared" si="15"/>
        <v/>
      </c>
      <c r="S324" s="1" t="str">
        <f t="shared" si="16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1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4"/>
        <v/>
      </c>
      <c r="R325" s="1" t="str">
        <f t="shared" si="15"/>
        <v/>
      </c>
      <c r="S325" s="1" t="str">
        <f t="shared" si="16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1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4"/>
        <v/>
      </c>
      <c r="R326" s="1" t="str">
        <f t="shared" si="15"/>
        <v/>
      </c>
      <c r="S326" s="1" t="str">
        <f t="shared" si="16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1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0" si="18">IF(P327="","",VLOOKUP(P327,$Z$7:$AA$68,2,FALSE))</f>
        <v/>
      </c>
      <c r="R327" s="1" t="str">
        <f t="shared" si="15"/>
        <v/>
      </c>
      <c r="S327" s="1" t="str">
        <f t="shared" si="16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1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8"/>
        <v/>
      </c>
      <c r="R328" s="1" t="str">
        <f t="shared" si="15"/>
        <v/>
      </c>
      <c r="S328" s="1" t="str">
        <f t="shared" si="16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1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8"/>
        <v/>
      </c>
      <c r="R329" s="1" t="str">
        <f t="shared" si="15"/>
        <v/>
      </c>
      <c r="S329" s="1" t="str">
        <f t="shared" si="16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1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8"/>
        <v/>
      </c>
      <c r="R330" s="1" t="str">
        <f t="shared" si="15"/>
        <v/>
      </c>
      <c r="S330" s="1" t="str">
        <f t="shared" si="16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1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5"/>
        <v/>
      </c>
      <c r="S331" s="1" t="str">
        <f t="shared" si="16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1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5"/>
        <v/>
      </c>
      <c r="S332" s="1" t="str">
        <f t="shared" si="16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1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5"/>
        <v/>
      </c>
      <c r="S333" s="1" t="str">
        <f t="shared" si="16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1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5"/>
        <v/>
      </c>
      <c r="S334" s="1" t="str">
        <f t="shared" si="16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1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5"/>
        <v/>
      </c>
      <c r="S335" s="1" t="str">
        <f t="shared" si="16"/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1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5"/>
        <v/>
      </c>
      <c r="S336" s="1" t="str">
        <f t="shared" si="16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1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5"/>
        <v/>
      </c>
      <c r="S337" s="1" t="str">
        <f t="shared" si="16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1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5"/>
        <v/>
      </c>
      <c r="S338" s="1" t="str">
        <f t="shared" si="16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1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5"/>
        <v/>
      </c>
      <c r="S339" s="1" t="str">
        <f t="shared" si="16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1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1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1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1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5"/>
        <v/>
      </c>
      <c r="S343" s="1" t="str">
        <f t="shared" si="16"/>
        <v xml:space="preserve">    </v>
      </c>
      <c r="T343" s="1" t="str">
        <f t="shared" si="17"/>
        <v xml:space="preserve">    </v>
      </c>
    </row>
    <row r="344" spans="1:20" ht="15" customHeight="1">
      <c r="A344" s="25" t="str">
        <f t="shared" si="11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1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1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1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1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1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1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1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1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1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1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1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1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1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1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1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1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9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9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5"/>
        <v/>
      </c>
      <c r="S362" s="1" t="str">
        <f t="shared" si="16"/>
        <v xml:space="preserve">    </v>
      </c>
      <c r="T362" s="1" t="str">
        <f t="shared" si="17"/>
        <v xml:space="preserve">    </v>
      </c>
    </row>
    <row r="363" spans="1:20" ht="15" customHeight="1">
      <c r="A363" s="25" t="str">
        <f t="shared" si="19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5"/>
        <v/>
      </c>
      <c r="S363" s="1" t="str">
        <f t="shared" si="16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9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5"/>
        <v/>
      </c>
      <c r="S364" s="1" t="str">
        <f t="shared" si="16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si="19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5"/>
        <v/>
      </c>
      <c r="S365" s="1" t="str">
        <f t="shared" si="16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19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5"/>
        <v/>
      </c>
      <c r="S366" s="1" t="str">
        <f t="shared" si="16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19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5"/>
        <v/>
      </c>
      <c r="S367" s="1" t="str">
        <f t="shared" si="16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19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5"/>
        <v/>
      </c>
      <c r="S368" s="1" t="str">
        <f t="shared" si="16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19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5"/>
        <v/>
      </c>
      <c r="S369" s="1" t="str">
        <f t="shared" si="16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19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5"/>
        <v/>
      </c>
      <c r="S370" s="1" t="str">
        <f t="shared" si="16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19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5"/>
        <v/>
      </c>
      <c r="S371" s="1" t="str">
        <f t="shared" si="16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19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5"/>
        <v/>
      </c>
      <c r="S372" s="1" t="str">
        <f t="shared" si="16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19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20">A373</f>
        <v/>
      </c>
      <c r="S373" s="1" t="str">
        <f t="shared" ref="S373:S384" si="21">""&amp;L373&amp;"  "&amp;M373&amp;"  "&amp;N373&amp;""</f>
        <v xml:space="preserve">    </v>
      </c>
      <c r="T373" s="1" t="str">
        <f t="shared" ref="T373:T384" si="22">S373</f>
        <v xml:space="preserve">    </v>
      </c>
    </row>
    <row r="374" spans="1:20" ht="15" customHeight="1">
      <c r="A374" s="25" t="str">
        <f t="shared" si="19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0"/>
        <v/>
      </c>
      <c r="S374" s="1" t="str">
        <f t="shared" si="21"/>
        <v xml:space="preserve">    </v>
      </c>
      <c r="T374" s="1" t="str">
        <f t="shared" si="22"/>
        <v xml:space="preserve">    </v>
      </c>
    </row>
    <row r="375" spans="1:20" ht="15" customHeight="1">
      <c r="A375" s="25" t="str">
        <f t="shared" si="19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0"/>
        <v/>
      </c>
    </row>
    <row r="376" spans="1:20" ht="15" customHeight="1">
      <c r="A376" s="25" t="str">
        <f t="shared" si="19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0"/>
        <v/>
      </c>
      <c r="S376" s="1" t="str">
        <f t="shared" si="21"/>
        <v xml:space="preserve">    </v>
      </c>
      <c r="T376" s="1" t="str">
        <f t="shared" si="22"/>
        <v xml:space="preserve">    </v>
      </c>
    </row>
    <row r="377" spans="1:20" ht="15" customHeight="1">
      <c r="A377" s="25" t="str">
        <f t="shared" si="19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0"/>
        <v/>
      </c>
      <c r="S377" s="1" t="str">
        <f t="shared" si="21"/>
        <v xml:space="preserve">    </v>
      </c>
      <c r="T377" s="1" t="str">
        <f t="shared" si="22"/>
        <v xml:space="preserve">    </v>
      </c>
    </row>
    <row r="378" spans="1:20" ht="15" customHeight="1">
      <c r="A378" s="25" t="str">
        <f t="shared" si="19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0"/>
        <v/>
      </c>
      <c r="S378" s="1" t="str">
        <f t="shared" si="21"/>
        <v xml:space="preserve">    </v>
      </c>
      <c r="T378" s="1" t="str">
        <f t="shared" si="22"/>
        <v xml:space="preserve">    </v>
      </c>
    </row>
    <row r="379" spans="1:20" ht="15" customHeight="1">
      <c r="A379" s="25" t="str">
        <f t="shared" si="19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0"/>
        <v/>
      </c>
      <c r="S379" s="1" t="str">
        <f t="shared" si="21"/>
        <v xml:space="preserve">    </v>
      </c>
      <c r="T379" s="1" t="str">
        <f t="shared" si="22"/>
        <v xml:space="preserve">    </v>
      </c>
    </row>
    <row r="380" spans="1:20" ht="15" customHeight="1">
      <c r="A380" s="25" t="str">
        <f t="shared" si="19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0"/>
        <v/>
      </c>
      <c r="S380" s="1" t="str">
        <f t="shared" si="21"/>
        <v xml:space="preserve">    </v>
      </c>
      <c r="T380" s="1" t="str">
        <f t="shared" si="22"/>
        <v xml:space="preserve">    </v>
      </c>
    </row>
    <row r="381" spans="1:20" ht="15" customHeight="1">
      <c r="A381" s="25" t="str">
        <f t="shared" si="19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0"/>
        <v/>
      </c>
      <c r="S381" s="1" t="str">
        <f t="shared" si="21"/>
        <v xml:space="preserve">    </v>
      </c>
      <c r="T381" s="1" t="str">
        <f t="shared" si="22"/>
        <v xml:space="preserve">    </v>
      </c>
    </row>
    <row r="382" spans="1:20" ht="15" customHeight="1">
      <c r="A382" s="25" t="str">
        <f t="shared" si="19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0"/>
        <v/>
      </c>
      <c r="S382" s="1" t="str">
        <f t="shared" si="21"/>
        <v xml:space="preserve">    </v>
      </c>
      <c r="T382" s="1" t="str">
        <f t="shared" si="22"/>
        <v xml:space="preserve">    </v>
      </c>
    </row>
    <row r="383" spans="1:20" ht="15" customHeight="1">
      <c r="A383" s="25" t="str">
        <f t="shared" si="19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0"/>
        <v/>
      </c>
      <c r="S383" s="1" t="str">
        <f t="shared" si="21"/>
        <v xml:space="preserve">    </v>
      </c>
      <c r="T383" s="1" t="str">
        <f t="shared" si="22"/>
        <v xml:space="preserve">    </v>
      </c>
    </row>
    <row r="384" spans="1:20" ht="15" customHeight="1">
      <c r="A384" s="25" t="str">
        <f t="shared" si="19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20"/>
        <v/>
      </c>
      <c r="S384" s="1" t="str">
        <f t="shared" si="21"/>
        <v xml:space="preserve">    </v>
      </c>
      <c r="T384" s="1" t="str">
        <f t="shared" si="22"/>
        <v xml:space="preserve">    </v>
      </c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4">
    <cfRule type="duplicateValues" dxfId="2" priority="1"/>
  </conditionalFormatting>
  <dataValidations count="4">
    <dataValidation type="list" imeMode="off" allowBlank="1" showInputMessage="1" showErrorMessage="1" sqref="L7:L52" xr:uid="{00000000-0002-0000-1600-000000000000}">
      <formula1>$U$7:$U$15</formula1>
    </dataValidation>
    <dataValidation imeMode="off" allowBlank="1" showInputMessage="1" showErrorMessage="1" sqref="Q7:Q384 L53:L384 M7:N384" xr:uid="{00000000-0002-0000-1600-000001000000}"/>
    <dataValidation imeMode="on" allowBlank="1" showInputMessage="1" showErrorMessage="1" sqref="P62:P384 O7:O384 G7:K384" xr:uid="{00000000-0002-0000-1600-000002000000}"/>
    <dataValidation type="list" imeMode="on" allowBlank="1" showInputMessage="1" showErrorMessage="1" sqref="P7:P61" xr:uid="{00000000-0002-0000-1600-000003000000}">
      <formula1>$Z$7:$Z$71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1765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041B0101</v>
      </c>
      <c r="B7" s="5" t="s">
        <v>1645</v>
      </c>
      <c r="C7" s="21">
        <v>1</v>
      </c>
      <c r="D7" s="21">
        <v>1</v>
      </c>
      <c r="E7" s="6" t="s">
        <v>16</v>
      </c>
      <c r="F7" s="7" t="s">
        <v>288</v>
      </c>
      <c r="G7" s="6" t="s">
        <v>1646</v>
      </c>
      <c r="H7" s="6" t="s">
        <v>1864</v>
      </c>
      <c r="I7" s="11" t="s">
        <v>1647</v>
      </c>
      <c r="J7" s="6" t="s">
        <v>1658</v>
      </c>
      <c r="K7" s="6" t="s">
        <v>1775</v>
      </c>
      <c r="L7" s="12" t="s">
        <v>55</v>
      </c>
      <c r="M7" s="13"/>
      <c r="N7" s="14"/>
      <c r="O7" s="7" t="s">
        <v>1648</v>
      </c>
      <c r="P7" s="6" t="s">
        <v>1649</v>
      </c>
      <c r="Q7" s="63">
        <f t="shared" ref="Q7:Q70" si="1">IF(P7="","",VLOOKUP(P7,$Z$7:$AA$68,2,FALSE))</f>
        <v>41</v>
      </c>
      <c r="R7" s="1" t="str">
        <f>A7</f>
        <v>041B0101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041B0102</v>
      </c>
      <c r="B8" s="5" t="s">
        <v>1867</v>
      </c>
      <c r="C8" s="21">
        <v>1</v>
      </c>
      <c r="D8" s="21">
        <v>2</v>
      </c>
      <c r="E8" s="6" t="s">
        <v>16</v>
      </c>
      <c r="F8" s="7" t="s">
        <v>288</v>
      </c>
      <c r="G8" s="6" t="s">
        <v>1646</v>
      </c>
      <c r="H8" s="6" t="s">
        <v>1865</v>
      </c>
      <c r="I8" s="11" t="s">
        <v>1866</v>
      </c>
      <c r="J8" s="6" t="s">
        <v>1658</v>
      </c>
      <c r="K8" s="6" t="s">
        <v>1775</v>
      </c>
      <c r="L8" s="12" t="s">
        <v>55</v>
      </c>
      <c r="M8" s="13"/>
      <c r="N8" s="14"/>
      <c r="O8" s="7" t="s">
        <v>1648</v>
      </c>
      <c r="P8" s="6" t="s">
        <v>1649</v>
      </c>
      <c r="Q8" s="63">
        <f t="shared" si="1"/>
        <v>41</v>
      </c>
      <c r="R8" s="1" t="str">
        <f t="shared" ref="R8:R65" si="2">A8</f>
        <v>041B0102</v>
      </c>
      <c r="S8" s="1" t="str">
        <f t="shared" ref="S8:S71" si="3">""&amp;L8&amp;"  "&amp;M8&amp;"  "&amp;N8&amp;""</f>
        <v xml:space="preserve">指定承認    </v>
      </c>
      <c r="T8" s="1" t="str">
        <f t="shared" ref="T8:T65" si="4">S8</f>
        <v xml:space="preserve">指定承認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041B0103</v>
      </c>
      <c r="B9" s="5" t="s">
        <v>1867</v>
      </c>
      <c r="C9" s="21">
        <v>1</v>
      </c>
      <c r="D9" s="21">
        <v>3</v>
      </c>
      <c r="E9" s="6" t="s">
        <v>16</v>
      </c>
      <c r="F9" s="7" t="s">
        <v>288</v>
      </c>
      <c r="G9" s="6" t="s">
        <v>1650</v>
      </c>
      <c r="H9" s="6" t="s">
        <v>1869</v>
      </c>
      <c r="I9" s="11" t="s">
        <v>701</v>
      </c>
      <c r="J9" s="6" t="s">
        <v>1658</v>
      </c>
      <c r="K9" s="6" t="s">
        <v>1775</v>
      </c>
      <c r="L9" s="12" t="s">
        <v>55</v>
      </c>
      <c r="M9" s="13"/>
      <c r="N9" s="14"/>
      <c r="O9" s="7" t="s">
        <v>1644</v>
      </c>
      <c r="P9" s="6" t="s">
        <v>1649</v>
      </c>
      <c r="Q9" s="63">
        <f t="shared" si="1"/>
        <v>41</v>
      </c>
      <c r="R9" s="1" t="str">
        <f t="shared" si="2"/>
        <v>041B0103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041B0104</v>
      </c>
      <c r="B10" s="5" t="s">
        <v>1867</v>
      </c>
      <c r="C10" s="21">
        <v>1</v>
      </c>
      <c r="D10" s="21">
        <v>4</v>
      </c>
      <c r="E10" s="6" t="s">
        <v>16</v>
      </c>
      <c r="F10" s="7" t="s">
        <v>288</v>
      </c>
      <c r="G10" s="6" t="s">
        <v>1650</v>
      </c>
      <c r="H10" s="6" t="s">
        <v>1868</v>
      </c>
      <c r="I10" s="11" t="s">
        <v>702</v>
      </c>
      <c r="J10" s="6" t="s">
        <v>1658</v>
      </c>
      <c r="K10" s="6" t="s">
        <v>1775</v>
      </c>
      <c r="L10" s="12" t="s">
        <v>55</v>
      </c>
      <c r="M10" s="13"/>
      <c r="N10" s="14"/>
      <c r="O10" s="7" t="s">
        <v>1644</v>
      </c>
      <c r="P10" s="6" t="s">
        <v>1649</v>
      </c>
      <c r="Q10" s="63">
        <f t="shared" si="1"/>
        <v>41</v>
      </c>
      <c r="R10" s="1" t="str">
        <f t="shared" si="2"/>
        <v>041B0104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041B0105</v>
      </c>
      <c r="B11" s="5" t="s">
        <v>1645</v>
      </c>
      <c r="C11" s="21">
        <v>1</v>
      </c>
      <c r="D11" s="21">
        <v>5</v>
      </c>
      <c r="E11" s="6" t="s">
        <v>16</v>
      </c>
      <c r="F11" s="7" t="s">
        <v>288</v>
      </c>
      <c r="G11" s="6" t="s">
        <v>1651</v>
      </c>
      <c r="H11" s="6" t="s">
        <v>1870</v>
      </c>
      <c r="I11" s="11" t="s">
        <v>1652</v>
      </c>
      <c r="J11" s="6" t="s">
        <v>1658</v>
      </c>
      <c r="K11" s="6" t="s">
        <v>1775</v>
      </c>
      <c r="L11" s="12" t="s">
        <v>55</v>
      </c>
      <c r="M11" s="13"/>
      <c r="N11" s="14"/>
      <c r="O11" s="7" t="s">
        <v>1644</v>
      </c>
      <c r="P11" s="6" t="s">
        <v>1649</v>
      </c>
      <c r="Q11" s="63">
        <f t="shared" si="1"/>
        <v>41</v>
      </c>
      <c r="R11" s="1" t="str">
        <f t="shared" si="2"/>
        <v>041B0105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/>
      </c>
      <c r="B12" s="5"/>
      <c r="C12" s="21"/>
      <c r="D12" s="21"/>
      <c r="E12" s="6"/>
      <c r="F12" s="7"/>
      <c r="G12" s="6"/>
      <c r="H12" s="6"/>
      <c r="I12" s="11"/>
      <c r="J12" s="6"/>
      <c r="K12" s="6"/>
      <c r="L12" s="12"/>
      <c r="M12" s="13"/>
      <c r="N12" s="14"/>
      <c r="O12" s="7"/>
      <c r="P12" s="6"/>
      <c r="Q12" s="63" t="str">
        <f t="shared" si="1"/>
        <v/>
      </c>
      <c r="R12" s="1" t="str">
        <f t="shared" si="2"/>
        <v/>
      </c>
      <c r="S12" s="1" t="str">
        <f t="shared" si="3"/>
        <v xml:space="preserve">    </v>
      </c>
      <c r="T12" s="1" t="str">
        <f t="shared" si="4"/>
        <v xml:space="preserve">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041B0201</v>
      </c>
      <c r="B13" s="5" t="s">
        <v>1645</v>
      </c>
      <c r="C13" s="21">
        <v>2</v>
      </c>
      <c r="D13" s="21">
        <v>1</v>
      </c>
      <c r="E13" s="6" t="s">
        <v>16</v>
      </c>
      <c r="F13" s="7" t="s">
        <v>288</v>
      </c>
      <c r="G13" s="6" t="s">
        <v>1653</v>
      </c>
      <c r="H13" s="6" t="s">
        <v>1871</v>
      </c>
      <c r="I13" s="11" t="s">
        <v>703</v>
      </c>
      <c r="J13" s="6" t="s">
        <v>1658</v>
      </c>
      <c r="K13" s="6" t="s">
        <v>1776</v>
      </c>
      <c r="L13" s="12" t="s">
        <v>55</v>
      </c>
      <c r="M13" s="13"/>
      <c r="N13" s="14"/>
      <c r="O13" s="7" t="s">
        <v>1644</v>
      </c>
      <c r="P13" s="6" t="s">
        <v>1649</v>
      </c>
      <c r="Q13" s="63">
        <f t="shared" si="1"/>
        <v>41</v>
      </c>
      <c r="R13" s="1" t="str">
        <f t="shared" si="2"/>
        <v>041B0201</v>
      </c>
      <c r="S13" s="1" t="str">
        <f t="shared" si="3"/>
        <v xml:space="preserve">指定承認    </v>
      </c>
      <c r="T13" s="1" t="str">
        <f t="shared" si="4"/>
        <v xml:space="preserve">指定承認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041B0202</v>
      </c>
      <c r="B14" s="5" t="s">
        <v>1645</v>
      </c>
      <c r="C14" s="21">
        <v>2</v>
      </c>
      <c r="D14" s="21">
        <v>2</v>
      </c>
      <c r="E14" s="6" t="s">
        <v>16</v>
      </c>
      <c r="F14" s="7" t="s">
        <v>288</v>
      </c>
      <c r="G14" s="6" t="s">
        <v>1656</v>
      </c>
      <c r="H14" s="6" t="s">
        <v>1872</v>
      </c>
      <c r="I14" s="11" t="s">
        <v>1654</v>
      </c>
      <c r="J14" s="6" t="s">
        <v>1658</v>
      </c>
      <c r="K14" s="6" t="s">
        <v>1776</v>
      </c>
      <c r="L14" s="12" t="s">
        <v>55</v>
      </c>
      <c r="M14" s="13"/>
      <c r="N14" s="14"/>
      <c r="O14" s="7" t="s">
        <v>1655</v>
      </c>
      <c r="P14" s="6" t="s">
        <v>1649</v>
      </c>
      <c r="Q14" s="63">
        <f t="shared" si="1"/>
        <v>41</v>
      </c>
      <c r="R14" s="1" t="str">
        <f t="shared" si="2"/>
        <v>041B0202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11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041B0301</v>
      </c>
      <c r="B16" s="5" t="s">
        <v>1645</v>
      </c>
      <c r="C16" s="21">
        <v>3</v>
      </c>
      <c r="D16" s="21">
        <v>1</v>
      </c>
      <c r="E16" s="6" t="s">
        <v>16</v>
      </c>
      <c r="F16" s="7" t="s">
        <v>288</v>
      </c>
      <c r="G16" s="6" t="s">
        <v>1657</v>
      </c>
      <c r="H16" s="6" t="s">
        <v>1873</v>
      </c>
      <c r="I16" s="11" t="s">
        <v>1654</v>
      </c>
      <c r="J16" s="6" t="s">
        <v>1659</v>
      </c>
      <c r="K16" s="6" t="s">
        <v>1776</v>
      </c>
      <c r="L16" s="12" t="s">
        <v>55</v>
      </c>
      <c r="M16" s="13"/>
      <c r="N16" s="14"/>
      <c r="O16" s="7" t="s">
        <v>1655</v>
      </c>
      <c r="P16" s="6" t="s">
        <v>1649</v>
      </c>
      <c r="Q16" s="63">
        <f t="shared" si="1"/>
        <v>41</v>
      </c>
      <c r="R16" s="1" t="str">
        <f t="shared" si="2"/>
        <v>041B0301</v>
      </c>
      <c r="S16" s="1" t="str">
        <f t="shared" si="3"/>
        <v xml:space="preserve">指定承認    </v>
      </c>
      <c r="T16" s="1" t="str">
        <f t="shared" si="4"/>
        <v xml:space="preserve">指定承認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11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041B0401</v>
      </c>
      <c r="B18" s="5" t="s">
        <v>162</v>
      </c>
      <c r="C18" s="21">
        <v>4</v>
      </c>
      <c r="D18" s="21">
        <v>1</v>
      </c>
      <c r="E18" s="6" t="s">
        <v>16</v>
      </c>
      <c r="F18" s="7" t="s">
        <v>33</v>
      </c>
      <c r="G18" s="6" t="s">
        <v>698</v>
      </c>
      <c r="H18" s="6" t="s">
        <v>1874</v>
      </c>
      <c r="I18" s="11" t="s">
        <v>701</v>
      </c>
      <c r="J18" s="11"/>
      <c r="K18" s="6" t="s">
        <v>295</v>
      </c>
      <c r="L18" s="12" t="s">
        <v>55</v>
      </c>
      <c r="M18" s="13"/>
      <c r="N18" s="14"/>
      <c r="O18" s="7" t="s">
        <v>1644</v>
      </c>
      <c r="P18" s="6" t="s">
        <v>1649</v>
      </c>
      <c r="Q18" s="63">
        <f t="shared" si="1"/>
        <v>41</v>
      </c>
      <c r="R18" s="1" t="str">
        <f t="shared" si="2"/>
        <v>041B0401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041B0402</v>
      </c>
      <c r="B19" s="5" t="s">
        <v>162</v>
      </c>
      <c r="C19" s="21">
        <v>4</v>
      </c>
      <c r="D19" s="21">
        <v>2</v>
      </c>
      <c r="E19" s="6" t="s">
        <v>16</v>
      </c>
      <c r="F19" s="7" t="s">
        <v>33</v>
      </c>
      <c r="G19" s="6" t="s">
        <v>698</v>
      </c>
      <c r="H19" s="6" t="s">
        <v>1875</v>
      </c>
      <c r="I19" s="11" t="s">
        <v>703</v>
      </c>
      <c r="J19" s="11"/>
      <c r="K19" s="6" t="s">
        <v>293</v>
      </c>
      <c r="L19" s="12" t="s">
        <v>55</v>
      </c>
      <c r="M19" s="13"/>
      <c r="N19" s="14"/>
      <c r="O19" s="7" t="s">
        <v>1644</v>
      </c>
      <c r="P19" s="6" t="s">
        <v>1649</v>
      </c>
      <c r="Q19" s="63">
        <f t="shared" si="1"/>
        <v>41</v>
      </c>
      <c r="R19" s="1" t="str">
        <f t="shared" si="2"/>
        <v>041B0402</v>
      </c>
      <c r="S19" s="1" t="str">
        <f t="shared" si="3"/>
        <v xml:space="preserve">指定承認    </v>
      </c>
      <c r="T19" s="1" t="str">
        <f t="shared" si="4"/>
        <v xml:space="preserve">指定承認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041B0403</v>
      </c>
      <c r="B20" s="5" t="s">
        <v>162</v>
      </c>
      <c r="C20" s="21">
        <v>4</v>
      </c>
      <c r="D20" s="21">
        <v>3</v>
      </c>
      <c r="E20" s="6" t="s">
        <v>16</v>
      </c>
      <c r="F20" s="7" t="s">
        <v>33</v>
      </c>
      <c r="G20" s="6" t="s">
        <v>698</v>
      </c>
      <c r="H20" s="6" t="s">
        <v>1876</v>
      </c>
      <c r="I20" s="11" t="s">
        <v>1801</v>
      </c>
      <c r="J20" s="11"/>
      <c r="K20" s="6" t="s">
        <v>293</v>
      </c>
      <c r="L20" s="12" t="s">
        <v>55</v>
      </c>
      <c r="M20" s="13"/>
      <c r="N20" s="14"/>
      <c r="O20" s="7" t="s">
        <v>1644</v>
      </c>
      <c r="P20" s="6" t="s">
        <v>1649</v>
      </c>
      <c r="Q20" s="63">
        <f t="shared" si="1"/>
        <v>41</v>
      </c>
      <c r="R20" s="1" t="str">
        <f t="shared" si="2"/>
        <v>041B0403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11"/>
      <c r="J21" s="11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041B0404</v>
      </c>
      <c r="B22" s="5" t="s">
        <v>1867</v>
      </c>
      <c r="C22" s="21">
        <v>4</v>
      </c>
      <c r="D22" s="21">
        <v>4</v>
      </c>
      <c r="E22" s="6" t="s">
        <v>16</v>
      </c>
      <c r="F22" s="7" t="s">
        <v>33</v>
      </c>
      <c r="G22" s="6" t="s">
        <v>699</v>
      </c>
      <c r="H22" s="6" t="s">
        <v>1877</v>
      </c>
      <c r="I22" s="11" t="s">
        <v>701</v>
      </c>
      <c r="J22" s="11"/>
      <c r="K22" s="6" t="s">
        <v>300</v>
      </c>
      <c r="L22" s="12" t="s">
        <v>55</v>
      </c>
      <c r="M22" s="13"/>
      <c r="N22" s="14"/>
      <c r="O22" s="7"/>
      <c r="P22" s="6" t="s">
        <v>1649</v>
      </c>
      <c r="Q22" s="63">
        <f t="shared" si="1"/>
        <v>41</v>
      </c>
      <c r="R22" s="1" t="str">
        <f t="shared" si="2"/>
        <v>041B0404</v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041B0405</v>
      </c>
      <c r="B23" s="5" t="s">
        <v>1867</v>
      </c>
      <c r="C23" s="21">
        <v>4</v>
      </c>
      <c r="D23" s="21">
        <v>5</v>
      </c>
      <c r="E23" s="6" t="s">
        <v>16</v>
      </c>
      <c r="F23" s="7" t="s">
        <v>33</v>
      </c>
      <c r="G23" s="6" t="s">
        <v>699</v>
      </c>
      <c r="H23" s="6" t="s">
        <v>1878</v>
      </c>
      <c r="I23" s="11" t="s">
        <v>701</v>
      </c>
      <c r="J23" s="11"/>
      <c r="K23" s="6" t="s">
        <v>301</v>
      </c>
      <c r="L23" s="12" t="s">
        <v>55</v>
      </c>
      <c r="M23" s="13"/>
      <c r="N23" s="14"/>
      <c r="O23" s="7"/>
      <c r="P23" s="6" t="s">
        <v>1649</v>
      </c>
      <c r="Q23" s="63">
        <f t="shared" si="1"/>
        <v>41</v>
      </c>
      <c r="R23" s="1" t="str">
        <f t="shared" si="2"/>
        <v>041B0405</v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041B0406</v>
      </c>
      <c r="B24" s="5" t="s">
        <v>1867</v>
      </c>
      <c r="C24" s="21">
        <v>4</v>
      </c>
      <c r="D24" s="21">
        <v>6</v>
      </c>
      <c r="E24" s="6" t="s">
        <v>16</v>
      </c>
      <c r="F24" s="7" t="s">
        <v>33</v>
      </c>
      <c r="G24" s="6" t="s">
        <v>699</v>
      </c>
      <c r="H24" s="6" t="s">
        <v>1879</v>
      </c>
      <c r="I24" s="11" t="s">
        <v>701</v>
      </c>
      <c r="J24" s="11"/>
      <c r="K24" s="6" t="s">
        <v>293</v>
      </c>
      <c r="L24" s="12" t="s">
        <v>55</v>
      </c>
      <c r="M24" s="13"/>
      <c r="N24" s="14"/>
      <c r="O24" s="7"/>
      <c r="P24" s="6" t="s">
        <v>1649</v>
      </c>
      <c r="Q24" s="63">
        <f t="shared" si="1"/>
        <v>41</v>
      </c>
      <c r="R24" s="1" t="str">
        <f t="shared" si="2"/>
        <v>041B0406</v>
      </c>
      <c r="S24" s="1" t="str">
        <f t="shared" si="3"/>
        <v xml:space="preserve">指定承認    </v>
      </c>
      <c r="T24" s="1" t="str">
        <f t="shared" si="4"/>
        <v xml:space="preserve">指定承認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041B0407</v>
      </c>
      <c r="B25" s="5" t="s">
        <v>1867</v>
      </c>
      <c r="C25" s="21">
        <v>4</v>
      </c>
      <c r="D25" s="21">
        <v>7</v>
      </c>
      <c r="E25" s="6" t="s">
        <v>16</v>
      </c>
      <c r="F25" s="7" t="s">
        <v>33</v>
      </c>
      <c r="G25" s="6" t="s">
        <v>700</v>
      </c>
      <c r="H25" s="6" t="s">
        <v>1880</v>
      </c>
      <c r="I25" s="11" t="s">
        <v>701</v>
      </c>
      <c r="J25" s="11"/>
      <c r="K25" s="6" t="s">
        <v>1882</v>
      </c>
      <c r="L25" s="12" t="s">
        <v>55</v>
      </c>
      <c r="M25" s="13"/>
      <c r="N25" s="14"/>
      <c r="O25" s="7"/>
      <c r="P25" s="6" t="s">
        <v>1649</v>
      </c>
      <c r="Q25" s="63">
        <f t="shared" si="1"/>
        <v>41</v>
      </c>
      <c r="R25" s="1" t="str">
        <f t="shared" si="2"/>
        <v>041B0407</v>
      </c>
      <c r="S25" s="1" t="str">
        <f t="shared" si="3"/>
        <v xml:space="preserve">指定承認    </v>
      </c>
      <c r="T25" s="1" t="str">
        <f t="shared" si="4"/>
        <v xml:space="preserve">指定承認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041B0408</v>
      </c>
      <c r="B26" s="5" t="s">
        <v>1867</v>
      </c>
      <c r="C26" s="21">
        <v>4</v>
      </c>
      <c r="D26" s="21">
        <v>8</v>
      </c>
      <c r="E26" s="6" t="s">
        <v>16</v>
      </c>
      <c r="F26" s="7" t="s">
        <v>33</v>
      </c>
      <c r="G26" s="6" t="s">
        <v>700</v>
      </c>
      <c r="H26" s="6" t="s">
        <v>1881</v>
      </c>
      <c r="I26" s="11" t="s">
        <v>701</v>
      </c>
      <c r="J26" s="11"/>
      <c r="K26" s="6" t="s">
        <v>1883</v>
      </c>
      <c r="L26" s="12" t="s">
        <v>55</v>
      </c>
      <c r="M26" s="13"/>
      <c r="N26" s="14"/>
      <c r="O26" s="7"/>
      <c r="P26" s="6" t="s">
        <v>1649</v>
      </c>
      <c r="Q26" s="63">
        <f t="shared" si="1"/>
        <v>41</v>
      </c>
      <c r="R26" s="1" t="str">
        <f t="shared" si="2"/>
        <v>041B0408</v>
      </c>
      <c r="S26" s="1" t="str">
        <f t="shared" si="3"/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041B0409</v>
      </c>
      <c r="B27" s="5" t="s">
        <v>1867</v>
      </c>
      <c r="C27" s="21">
        <v>4</v>
      </c>
      <c r="D27" s="21">
        <v>9</v>
      </c>
      <c r="E27" s="6" t="s">
        <v>16</v>
      </c>
      <c r="F27" s="7" t="s">
        <v>33</v>
      </c>
      <c r="G27" s="6" t="s">
        <v>699</v>
      </c>
      <c r="H27" s="6" t="s">
        <v>1886</v>
      </c>
      <c r="I27" s="11" t="s">
        <v>702</v>
      </c>
      <c r="J27" s="11"/>
      <c r="K27" s="6" t="s">
        <v>300</v>
      </c>
      <c r="L27" s="12" t="s">
        <v>55</v>
      </c>
      <c r="M27" s="13"/>
      <c r="N27" s="14"/>
      <c r="O27" s="7"/>
      <c r="P27" s="6" t="s">
        <v>1649</v>
      </c>
      <c r="Q27" s="63">
        <f t="shared" si="1"/>
        <v>41</v>
      </c>
      <c r="R27" s="1" t="str">
        <f t="shared" si="2"/>
        <v>041B0409</v>
      </c>
      <c r="S27" s="1" t="str">
        <f t="shared" si="3"/>
        <v xml:space="preserve">指定承認    </v>
      </c>
      <c r="T27" s="1" t="str">
        <f t="shared" si="4"/>
        <v xml:space="preserve">指定承認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041B0410</v>
      </c>
      <c r="B28" s="5" t="s">
        <v>1867</v>
      </c>
      <c r="C28" s="21">
        <v>4</v>
      </c>
      <c r="D28" s="21">
        <v>10</v>
      </c>
      <c r="E28" s="6" t="s">
        <v>16</v>
      </c>
      <c r="F28" s="7" t="s">
        <v>33</v>
      </c>
      <c r="G28" s="6" t="s">
        <v>699</v>
      </c>
      <c r="H28" s="6" t="s">
        <v>1887</v>
      </c>
      <c r="I28" s="11" t="s">
        <v>702</v>
      </c>
      <c r="J28" s="11"/>
      <c r="K28" s="6" t="s">
        <v>301</v>
      </c>
      <c r="L28" s="12" t="s">
        <v>55</v>
      </c>
      <c r="M28" s="13"/>
      <c r="N28" s="14"/>
      <c r="O28" s="7"/>
      <c r="P28" s="6" t="s">
        <v>1649</v>
      </c>
      <c r="Q28" s="63">
        <f t="shared" si="1"/>
        <v>41</v>
      </c>
      <c r="R28" s="1" t="str">
        <f t="shared" si="2"/>
        <v>041B0410</v>
      </c>
      <c r="S28" s="1" t="str">
        <f t="shared" si="3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041B0411</v>
      </c>
      <c r="B29" s="5" t="s">
        <v>1867</v>
      </c>
      <c r="C29" s="21">
        <v>4</v>
      </c>
      <c r="D29" s="21">
        <v>11</v>
      </c>
      <c r="E29" s="6" t="s">
        <v>16</v>
      </c>
      <c r="F29" s="7" t="s">
        <v>33</v>
      </c>
      <c r="G29" s="6" t="s">
        <v>699</v>
      </c>
      <c r="H29" s="6" t="s">
        <v>1888</v>
      </c>
      <c r="I29" s="11" t="s">
        <v>702</v>
      </c>
      <c r="J29" s="11"/>
      <c r="K29" s="6" t="s">
        <v>293</v>
      </c>
      <c r="L29" s="12" t="s">
        <v>55</v>
      </c>
      <c r="M29" s="13"/>
      <c r="N29" s="14"/>
      <c r="O29" s="7"/>
      <c r="P29" s="6" t="s">
        <v>1649</v>
      </c>
      <c r="Q29" s="63">
        <f t="shared" si="1"/>
        <v>41</v>
      </c>
      <c r="R29" s="1" t="str">
        <f t="shared" si="2"/>
        <v>041B0411</v>
      </c>
      <c r="S29" s="1" t="str">
        <f t="shared" si="3"/>
        <v xml:space="preserve">指定承認    </v>
      </c>
      <c r="T29" s="1" t="str">
        <f t="shared" si="4"/>
        <v xml:space="preserve">指定承認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041B0412</v>
      </c>
      <c r="B30" s="5" t="s">
        <v>1867</v>
      </c>
      <c r="C30" s="21">
        <v>4</v>
      </c>
      <c r="D30" s="21">
        <v>12</v>
      </c>
      <c r="E30" s="6" t="s">
        <v>16</v>
      </c>
      <c r="F30" s="7" t="s">
        <v>33</v>
      </c>
      <c r="G30" s="6" t="s">
        <v>700</v>
      </c>
      <c r="H30" s="6" t="s">
        <v>1889</v>
      </c>
      <c r="I30" s="11" t="s">
        <v>702</v>
      </c>
      <c r="J30" s="11"/>
      <c r="K30" s="6" t="s">
        <v>1884</v>
      </c>
      <c r="L30" s="12" t="s">
        <v>55</v>
      </c>
      <c r="M30" s="13"/>
      <c r="N30" s="14"/>
      <c r="O30" s="7"/>
      <c r="P30" s="6" t="s">
        <v>1649</v>
      </c>
      <c r="Q30" s="63">
        <f t="shared" si="1"/>
        <v>41</v>
      </c>
      <c r="R30" s="1" t="str">
        <f t="shared" si="2"/>
        <v>041B0412</v>
      </c>
      <c r="S30" s="1" t="str">
        <f t="shared" si="3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041B0413</v>
      </c>
      <c r="B31" s="5" t="s">
        <v>1867</v>
      </c>
      <c r="C31" s="21">
        <v>4</v>
      </c>
      <c r="D31" s="21">
        <v>13</v>
      </c>
      <c r="E31" s="6" t="s">
        <v>16</v>
      </c>
      <c r="F31" s="7" t="s">
        <v>33</v>
      </c>
      <c r="G31" s="6" t="s">
        <v>700</v>
      </c>
      <c r="H31" s="6" t="s">
        <v>1890</v>
      </c>
      <c r="I31" s="11" t="s">
        <v>702</v>
      </c>
      <c r="J31" s="11"/>
      <c r="K31" s="6" t="s">
        <v>1885</v>
      </c>
      <c r="L31" s="12" t="s">
        <v>55</v>
      </c>
      <c r="M31" s="13"/>
      <c r="N31" s="14"/>
      <c r="O31" s="7"/>
      <c r="P31" s="6" t="s">
        <v>1649</v>
      </c>
      <c r="Q31" s="63">
        <f t="shared" si="1"/>
        <v>41</v>
      </c>
      <c r="R31" s="1" t="str">
        <f t="shared" si="2"/>
        <v>041B0413</v>
      </c>
      <c r="S31" s="1" t="str">
        <f t="shared" si="3"/>
        <v xml:space="preserve">指定承認    </v>
      </c>
      <c r="T31" s="1" t="str">
        <f t="shared" si="4"/>
        <v xml:space="preserve">指定承認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041B0414</v>
      </c>
      <c r="B32" s="5" t="s">
        <v>1867</v>
      </c>
      <c r="C32" s="21">
        <v>4</v>
      </c>
      <c r="D32" s="21">
        <v>14</v>
      </c>
      <c r="E32" s="6" t="s">
        <v>16</v>
      </c>
      <c r="F32" s="7" t="s">
        <v>33</v>
      </c>
      <c r="G32" s="6" t="s">
        <v>699</v>
      </c>
      <c r="H32" s="6" t="s">
        <v>1891</v>
      </c>
      <c r="I32" s="11" t="s">
        <v>703</v>
      </c>
      <c r="J32" s="11"/>
      <c r="K32" s="6" t="s">
        <v>300</v>
      </c>
      <c r="L32" s="12" t="s">
        <v>55</v>
      </c>
      <c r="M32" s="13"/>
      <c r="N32" s="14"/>
      <c r="O32" s="7"/>
      <c r="P32" s="6" t="s">
        <v>1649</v>
      </c>
      <c r="Q32" s="63">
        <f t="shared" si="1"/>
        <v>41</v>
      </c>
      <c r="R32" s="1" t="str">
        <f t="shared" si="2"/>
        <v>041B0414</v>
      </c>
      <c r="S32" s="1" t="str">
        <f t="shared" si="3"/>
        <v xml:space="preserve">指定承認    </v>
      </c>
      <c r="T32" s="1" t="str">
        <f t="shared" si="4"/>
        <v xml:space="preserve">指定承認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041B0415</v>
      </c>
      <c r="B33" s="5" t="s">
        <v>1867</v>
      </c>
      <c r="C33" s="21">
        <v>4</v>
      </c>
      <c r="D33" s="21">
        <v>15</v>
      </c>
      <c r="E33" s="6" t="s">
        <v>16</v>
      </c>
      <c r="F33" s="7" t="s">
        <v>33</v>
      </c>
      <c r="G33" s="6" t="s">
        <v>699</v>
      </c>
      <c r="H33" s="6" t="s">
        <v>1892</v>
      </c>
      <c r="I33" s="11" t="s">
        <v>703</v>
      </c>
      <c r="J33" s="11"/>
      <c r="K33" s="6" t="s">
        <v>301</v>
      </c>
      <c r="L33" s="12" t="s">
        <v>55</v>
      </c>
      <c r="M33" s="13"/>
      <c r="N33" s="14"/>
      <c r="O33" s="7"/>
      <c r="P33" s="6" t="s">
        <v>1649</v>
      </c>
      <c r="Q33" s="63">
        <f t="shared" si="1"/>
        <v>41</v>
      </c>
      <c r="R33" s="1" t="str">
        <f t="shared" si="2"/>
        <v>041B0415</v>
      </c>
      <c r="S33" s="1" t="str">
        <f t="shared" si="3"/>
        <v xml:space="preserve">指定承認    </v>
      </c>
      <c r="T33" s="1" t="str">
        <f t="shared" si="4"/>
        <v xml:space="preserve">指定承認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041B0416</v>
      </c>
      <c r="B34" s="5" t="s">
        <v>1867</v>
      </c>
      <c r="C34" s="21">
        <v>4</v>
      </c>
      <c r="D34" s="21">
        <v>16</v>
      </c>
      <c r="E34" s="6" t="s">
        <v>16</v>
      </c>
      <c r="F34" s="7" t="s">
        <v>33</v>
      </c>
      <c r="G34" s="6" t="s">
        <v>699</v>
      </c>
      <c r="H34" s="6" t="s">
        <v>1893</v>
      </c>
      <c r="I34" s="11" t="s">
        <v>1801</v>
      </c>
      <c r="J34" s="11"/>
      <c r="K34" s="6" t="s">
        <v>301</v>
      </c>
      <c r="L34" s="12" t="s">
        <v>55</v>
      </c>
      <c r="M34" s="13"/>
      <c r="N34" s="14"/>
      <c r="O34" s="7"/>
      <c r="P34" s="6" t="s">
        <v>1649</v>
      </c>
      <c r="Q34" s="63">
        <f t="shared" si="1"/>
        <v>41</v>
      </c>
      <c r="R34" s="1" t="str">
        <f t="shared" si="2"/>
        <v>041B0416</v>
      </c>
      <c r="S34" s="1" t="str">
        <f t="shared" si="3"/>
        <v xml:space="preserve">指定承認    </v>
      </c>
      <c r="T34" s="1" t="str">
        <f t="shared" si="4"/>
        <v xml:space="preserve">指定承認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11"/>
      <c r="J35" s="11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041B0417</v>
      </c>
      <c r="B36" s="5" t="s">
        <v>1867</v>
      </c>
      <c r="C36" s="21">
        <v>4</v>
      </c>
      <c r="D36" s="21">
        <v>17</v>
      </c>
      <c r="E36" s="6" t="s">
        <v>16</v>
      </c>
      <c r="F36" s="7" t="s">
        <v>33</v>
      </c>
      <c r="G36" s="6" t="s">
        <v>699</v>
      </c>
      <c r="H36" s="6" t="s">
        <v>1895</v>
      </c>
      <c r="I36" s="11" t="s">
        <v>1894</v>
      </c>
      <c r="J36" s="11"/>
      <c r="K36" s="6" t="s">
        <v>300</v>
      </c>
      <c r="L36" s="12" t="s">
        <v>55</v>
      </c>
      <c r="M36" s="13"/>
      <c r="N36" s="14"/>
      <c r="O36" s="7"/>
      <c r="P36" s="6" t="s">
        <v>1649</v>
      </c>
      <c r="Q36" s="63">
        <f t="shared" si="1"/>
        <v>41</v>
      </c>
      <c r="R36" s="1" t="str">
        <f t="shared" si="2"/>
        <v>041B0417</v>
      </c>
      <c r="S36" s="1" t="str">
        <f t="shared" si="3"/>
        <v xml:space="preserve">指定承認    </v>
      </c>
      <c r="T36" s="1" t="str">
        <f t="shared" si="4"/>
        <v xml:space="preserve">指定承認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041B0418</v>
      </c>
      <c r="B37" s="5" t="s">
        <v>1867</v>
      </c>
      <c r="C37" s="21">
        <v>4</v>
      </c>
      <c r="D37" s="21">
        <v>18</v>
      </c>
      <c r="E37" s="6" t="s">
        <v>16</v>
      </c>
      <c r="F37" s="7" t="s">
        <v>33</v>
      </c>
      <c r="G37" s="6" t="s">
        <v>699</v>
      </c>
      <c r="H37" s="6" t="s">
        <v>1896</v>
      </c>
      <c r="I37" s="11" t="s">
        <v>1894</v>
      </c>
      <c r="J37" s="11"/>
      <c r="K37" s="6" t="s">
        <v>301</v>
      </c>
      <c r="L37" s="12" t="s">
        <v>55</v>
      </c>
      <c r="M37" s="13"/>
      <c r="N37" s="14"/>
      <c r="O37" s="7"/>
      <c r="P37" s="6" t="s">
        <v>1649</v>
      </c>
      <c r="Q37" s="63">
        <f t="shared" si="1"/>
        <v>41</v>
      </c>
      <c r="R37" s="1" t="str">
        <f t="shared" si="2"/>
        <v>041B0418</v>
      </c>
      <c r="S37" s="1" t="str">
        <f t="shared" si="3"/>
        <v xml:space="preserve">指定承認    </v>
      </c>
      <c r="T37" s="1" t="str">
        <f t="shared" si="4"/>
        <v xml:space="preserve">指定承認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041B0419</v>
      </c>
      <c r="B38" s="5" t="s">
        <v>1867</v>
      </c>
      <c r="C38" s="21">
        <v>4</v>
      </c>
      <c r="D38" s="21">
        <v>19</v>
      </c>
      <c r="E38" s="6" t="s">
        <v>16</v>
      </c>
      <c r="F38" s="7" t="s">
        <v>33</v>
      </c>
      <c r="G38" s="6" t="s">
        <v>699</v>
      </c>
      <c r="H38" s="6" t="s">
        <v>1897</v>
      </c>
      <c r="I38" s="11" t="s">
        <v>1894</v>
      </c>
      <c r="J38" s="11"/>
      <c r="K38" s="6" t="s">
        <v>293</v>
      </c>
      <c r="L38" s="12" t="s">
        <v>55</v>
      </c>
      <c r="M38" s="13"/>
      <c r="N38" s="14"/>
      <c r="O38" s="7"/>
      <c r="P38" s="6" t="s">
        <v>1649</v>
      </c>
      <c r="Q38" s="63">
        <f t="shared" si="1"/>
        <v>41</v>
      </c>
      <c r="R38" s="1" t="str">
        <f t="shared" si="2"/>
        <v>041B0419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041B0420</v>
      </c>
      <c r="B39" s="5" t="s">
        <v>1867</v>
      </c>
      <c r="C39" s="21">
        <v>4</v>
      </c>
      <c r="D39" s="21">
        <v>20</v>
      </c>
      <c r="E39" s="6" t="s">
        <v>16</v>
      </c>
      <c r="F39" s="7" t="s">
        <v>33</v>
      </c>
      <c r="G39" s="6" t="s">
        <v>700</v>
      </c>
      <c r="H39" s="6" t="s">
        <v>1930</v>
      </c>
      <c r="I39" s="11" t="s">
        <v>1894</v>
      </c>
      <c r="J39" s="11"/>
      <c r="K39" s="6" t="s">
        <v>1934</v>
      </c>
      <c r="L39" s="12" t="s">
        <v>55</v>
      </c>
      <c r="M39" s="13"/>
      <c r="N39" s="14"/>
      <c r="O39" s="7"/>
      <c r="P39" s="6" t="s">
        <v>1649</v>
      </c>
      <c r="Q39" s="63">
        <f t="shared" si="1"/>
        <v>41</v>
      </c>
      <c r="R39" s="1" t="str">
        <f t="shared" si="2"/>
        <v>041B0420</v>
      </c>
      <c r="S39" s="1" t="str">
        <f t="shared" si="3"/>
        <v xml:space="preserve">指定承認    </v>
      </c>
      <c r="T39" s="1" t="str">
        <f t="shared" si="4"/>
        <v xml:space="preserve">指定承認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041B0421</v>
      </c>
      <c r="B40" s="5" t="s">
        <v>1867</v>
      </c>
      <c r="C40" s="21">
        <v>4</v>
      </c>
      <c r="D40" s="21">
        <v>21</v>
      </c>
      <c r="E40" s="6" t="s">
        <v>16</v>
      </c>
      <c r="F40" s="7" t="s">
        <v>33</v>
      </c>
      <c r="G40" s="6" t="s">
        <v>700</v>
      </c>
      <c r="H40" s="6" t="s">
        <v>1931</v>
      </c>
      <c r="I40" s="11" t="s">
        <v>1894</v>
      </c>
      <c r="J40" s="11"/>
      <c r="K40" s="6" t="s">
        <v>1935</v>
      </c>
      <c r="L40" s="12" t="s">
        <v>55</v>
      </c>
      <c r="M40" s="13"/>
      <c r="N40" s="14"/>
      <c r="O40" s="7"/>
      <c r="P40" s="6" t="s">
        <v>1649</v>
      </c>
      <c r="Q40" s="63">
        <f t="shared" si="1"/>
        <v>41</v>
      </c>
      <c r="R40" s="1" t="str">
        <f t="shared" si="2"/>
        <v>041B0421</v>
      </c>
      <c r="S40" s="1" t="str">
        <f t="shared" si="3"/>
        <v xml:space="preserve">指定承認    </v>
      </c>
      <c r="T40" s="1" t="str">
        <f t="shared" si="4"/>
        <v xml:space="preserve">指定承認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041B0422</v>
      </c>
      <c r="B41" s="5" t="s">
        <v>1867</v>
      </c>
      <c r="C41" s="21">
        <v>4</v>
      </c>
      <c r="D41" s="21">
        <v>22</v>
      </c>
      <c r="E41" s="6" t="s">
        <v>16</v>
      </c>
      <c r="F41" s="7" t="s">
        <v>33</v>
      </c>
      <c r="G41" s="6" t="s">
        <v>700</v>
      </c>
      <c r="H41" s="6" t="s">
        <v>1932</v>
      </c>
      <c r="I41" s="11" t="s">
        <v>1894</v>
      </c>
      <c r="J41" s="11"/>
      <c r="K41" s="6" t="s">
        <v>1936</v>
      </c>
      <c r="L41" s="12" t="s">
        <v>55</v>
      </c>
      <c r="M41" s="13"/>
      <c r="N41" s="14"/>
      <c r="O41" s="7"/>
      <c r="P41" s="6" t="s">
        <v>1649</v>
      </c>
      <c r="Q41" s="63">
        <f t="shared" si="1"/>
        <v>41</v>
      </c>
      <c r="R41" s="1" t="str">
        <f t="shared" si="2"/>
        <v>041B0422</v>
      </c>
      <c r="S41" s="1" t="str">
        <f t="shared" si="3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041B0423</v>
      </c>
      <c r="B42" s="5" t="s">
        <v>1867</v>
      </c>
      <c r="C42" s="21">
        <v>4</v>
      </c>
      <c r="D42" s="21">
        <v>23</v>
      </c>
      <c r="E42" s="6" t="s">
        <v>16</v>
      </c>
      <c r="F42" s="7" t="s">
        <v>33</v>
      </c>
      <c r="G42" s="6" t="s">
        <v>700</v>
      </c>
      <c r="H42" s="6" t="s">
        <v>1933</v>
      </c>
      <c r="I42" s="11" t="s">
        <v>1894</v>
      </c>
      <c r="J42" s="11"/>
      <c r="K42" s="6" t="s">
        <v>1937</v>
      </c>
      <c r="L42" s="12" t="s">
        <v>55</v>
      </c>
      <c r="M42" s="13"/>
      <c r="N42" s="14"/>
      <c r="O42" s="7"/>
      <c r="P42" s="6" t="s">
        <v>1649</v>
      </c>
      <c r="Q42" s="63">
        <f t="shared" si="1"/>
        <v>41</v>
      </c>
      <c r="R42" s="1" t="str">
        <f t="shared" si="2"/>
        <v>041B0423</v>
      </c>
      <c r="S42" s="1" t="str">
        <f t="shared" si="3"/>
        <v xml:space="preserve">指定承認    </v>
      </c>
      <c r="T42" s="1" t="str">
        <f t="shared" si="4"/>
        <v xml:space="preserve">指定承認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11"/>
      <c r="J43" s="11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041B0424</v>
      </c>
      <c r="B44" s="5" t="s">
        <v>1867</v>
      </c>
      <c r="C44" s="21">
        <v>4</v>
      </c>
      <c r="D44" s="21">
        <v>24</v>
      </c>
      <c r="E44" s="6" t="s">
        <v>16</v>
      </c>
      <c r="F44" s="7" t="s">
        <v>33</v>
      </c>
      <c r="G44" s="6" t="s">
        <v>697</v>
      </c>
      <c r="H44" s="6" t="s">
        <v>1898</v>
      </c>
      <c r="I44" s="11" t="s">
        <v>701</v>
      </c>
      <c r="J44" s="11" t="s">
        <v>319</v>
      </c>
      <c r="K44" s="6" t="s">
        <v>318</v>
      </c>
      <c r="L44" s="12" t="s">
        <v>55</v>
      </c>
      <c r="M44" s="13"/>
      <c r="N44" s="14"/>
      <c r="O44" s="7" t="s">
        <v>1644</v>
      </c>
      <c r="P44" s="6" t="s">
        <v>1649</v>
      </c>
      <c r="Q44" s="63">
        <f t="shared" si="1"/>
        <v>41</v>
      </c>
      <c r="R44" s="1" t="str">
        <f t="shared" si="2"/>
        <v>041B0424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041B0425</v>
      </c>
      <c r="B45" s="5" t="s">
        <v>1867</v>
      </c>
      <c r="C45" s="21">
        <v>4</v>
      </c>
      <c r="D45" s="21">
        <v>25</v>
      </c>
      <c r="E45" s="6" t="s">
        <v>16</v>
      </c>
      <c r="F45" s="7" t="s">
        <v>33</v>
      </c>
      <c r="G45" s="6" t="s">
        <v>697</v>
      </c>
      <c r="H45" s="6" t="s">
        <v>1899</v>
      </c>
      <c r="I45" s="11" t="s">
        <v>701</v>
      </c>
      <c r="J45" s="11" t="s">
        <v>321</v>
      </c>
      <c r="K45" s="6" t="s">
        <v>318</v>
      </c>
      <c r="L45" s="12" t="s">
        <v>55</v>
      </c>
      <c r="M45" s="13"/>
      <c r="N45" s="14"/>
      <c r="O45" s="7" t="s">
        <v>1644</v>
      </c>
      <c r="P45" s="6" t="s">
        <v>1649</v>
      </c>
      <c r="Q45" s="63">
        <f t="shared" si="1"/>
        <v>41</v>
      </c>
      <c r="R45" s="1" t="str">
        <f t="shared" si="2"/>
        <v>041B0425</v>
      </c>
      <c r="S45" s="1" t="str">
        <f t="shared" si="3"/>
        <v xml:space="preserve">指定承認    </v>
      </c>
      <c r="T45" s="1" t="str">
        <f t="shared" si="4"/>
        <v xml:space="preserve">指定承認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041B0426</v>
      </c>
      <c r="B46" s="5" t="s">
        <v>1867</v>
      </c>
      <c r="C46" s="21">
        <v>4</v>
      </c>
      <c r="D46" s="21">
        <v>26</v>
      </c>
      <c r="E46" s="6" t="s">
        <v>16</v>
      </c>
      <c r="F46" s="7" t="s">
        <v>33</v>
      </c>
      <c r="G46" s="6" t="s">
        <v>697</v>
      </c>
      <c r="H46" s="6" t="s">
        <v>1900</v>
      </c>
      <c r="I46" s="11" t="s">
        <v>701</v>
      </c>
      <c r="J46" s="11" t="s">
        <v>321</v>
      </c>
      <c r="K46" s="6" t="s">
        <v>323</v>
      </c>
      <c r="L46" s="12" t="s">
        <v>55</v>
      </c>
      <c r="M46" s="13"/>
      <c r="N46" s="14"/>
      <c r="O46" s="7" t="s">
        <v>1644</v>
      </c>
      <c r="P46" s="6" t="s">
        <v>1649</v>
      </c>
      <c r="Q46" s="63">
        <f t="shared" si="1"/>
        <v>41</v>
      </c>
      <c r="R46" s="1" t="str">
        <f t="shared" si="2"/>
        <v>041B0426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041B0427</v>
      </c>
      <c r="B47" s="5" t="s">
        <v>1867</v>
      </c>
      <c r="C47" s="21">
        <v>4</v>
      </c>
      <c r="D47" s="21">
        <v>27</v>
      </c>
      <c r="E47" s="6" t="s">
        <v>16</v>
      </c>
      <c r="F47" s="7" t="s">
        <v>33</v>
      </c>
      <c r="G47" s="6" t="s">
        <v>697</v>
      </c>
      <c r="H47" s="6" t="s">
        <v>1901</v>
      </c>
      <c r="I47" s="11" t="s">
        <v>701</v>
      </c>
      <c r="J47" s="11" t="s">
        <v>327</v>
      </c>
      <c r="K47" s="6" t="s">
        <v>295</v>
      </c>
      <c r="L47" s="12" t="s">
        <v>55</v>
      </c>
      <c r="M47" s="13"/>
      <c r="N47" s="14"/>
      <c r="O47" s="7" t="s">
        <v>1644</v>
      </c>
      <c r="P47" s="6" t="s">
        <v>1649</v>
      </c>
      <c r="Q47" s="63">
        <f t="shared" si="1"/>
        <v>41</v>
      </c>
      <c r="R47" s="1" t="str">
        <f t="shared" si="2"/>
        <v>041B0427</v>
      </c>
      <c r="S47" s="1" t="str">
        <f t="shared" si="3"/>
        <v xml:space="preserve">指定承認    </v>
      </c>
      <c r="T47" s="1" t="str">
        <f t="shared" si="4"/>
        <v xml:space="preserve">指定承認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041B0428</v>
      </c>
      <c r="B48" s="5" t="s">
        <v>1867</v>
      </c>
      <c r="C48" s="21">
        <v>4</v>
      </c>
      <c r="D48" s="21">
        <v>28</v>
      </c>
      <c r="E48" s="6" t="s">
        <v>16</v>
      </c>
      <c r="F48" s="7" t="s">
        <v>33</v>
      </c>
      <c r="G48" s="6" t="s">
        <v>697</v>
      </c>
      <c r="H48" s="6" t="s">
        <v>1902</v>
      </c>
      <c r="I48" s="11" t="s">
        <v>701</v>
      </c>
      <c r="J48" s="11" t="s">
        <v>327</v>
      </c>
      <c r="K48" s="6" t="s">
        <v>328</v>
      </c>
      <c r="L48" s="12" t="s">
        <v>55</v>
      </c>
      <c r="M48" s="13"/>
      <c r="N48" s="14"/>
      <c r="O48" s="7" t="s">
        <v>1644</v>
      </c>
      <c r="P48" s="6" t="s">
        <v>1649</v>
      </c>
      <c r="Q48" s="63">
        <f t="shared" si="1"/>
        <v>41</v>
      </c>
      <c r="R48" s="1" t="str">
        <f t="shared" si="2"/>
        <v>041B0428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041B0429</v>
      </c>
      <c r="B49" s="5" t="s">
        <v>1867</v>
      </c>
      <c r="C49" s="21">
        <v>4</v>
      </c>
      <c r="D49" s="21">
        <v>29</v>
      </c>
      <c r="E49" s="6" t="s">
        <v>16</v>
      </c>
      <c r="F49" s="7" t="s">
        <v>33</v>
      </c>
      <c r="G49" s="6" t="s">
        <v>697</v>
      </c>
      <c r="H49" s="6" t="s">
        <v>1903</v>
      </c>
      <c r="I49" s="11" t="s">
        <v>701</v>
      </c>
      <c r="J49" s="11" t="s">
        <v>327</v>
      </c>
      <c r="K49" s="6" t="s">
        <v>323</v>
      </c>
      <c r="L49" s="12" t="s">
        <v>55</v>
      </c>
      <c r="M49" s="13"/>
      <c r="N49" s="14"/>
      <c r="O49" s="7" t="s">
        <v>1644</v>
      </c>
      <c r="P49" s="6" t="s">
        <v>1649</v>
      </c>
      <c r="Q49" s="63">
        <f t="shared" si="1"/>
        <v>41</v>
      </c>
      <c r="R49" s="1" t="str">
        <f t="shared" si="2"/>
        <v>041B0429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041B0430</v>
      </c>
      <c r="B50" s="5" t="s">
        <v>1867</v>
      </c>
      <c r="C50" s="21">
        <v>4</v>
      </c>
      <c r="D50" s="21">
        <v>30</v>
      </c>
      <c r="E50" s="6" t="s">
        <v>16</v>
      </c>
      <c r="F50" s="7" t="s">
        <v>33</v>
      </c>
      <c r="G50" s="6" t="s">
        <v>697</v>
      </c>
      <c r="H50" s="6" t="s">
        <v>1904</v>
      </c>
      <c r="I50" s="11" t="s">
        <v>701</v>
      </c>
      <c r="J50" s="11" t="s">
        <v>330</v>
      </c>
      <c r="K50" s="6" t="s">
        <v>323</v>
      </c>
      <c r="L50" s="12" t="s">
        <v>55</v>
      </c>
      <c r="M50" s="13"/>
      <c r="N50" s="14"/>
      <c r="O50" s="7" t="s">
        <v>1644</v>
      </c>
      <c r="P50" s="6" t="s">
        <v>1649</v>
      </c>
      <c r="Q50" s="63">
        <f t="shared" si="1"/>
        <v>41</v>
      </c>
      <c r="R50" s="1" t="str">
        <f t="shared" si="2"/>
        <v>041B0430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041B0431</v>
      </c>
      <c r="B51" s="5" t="s">
        <v>1867</v>
      </c>
      <c r="C51" s="21">
        <v>4</v>
      </c>
      <c r="D51" s="21">
        <v>31</v>
      </c>
      <c r="E51" s="6" t="s">
        <v>16</v>
      </c>
      <c r="F51" s="7" t="s">
        <v>33</v>
      </c>
      <c r="G51" s="6" t="s">
        <v>697</v>
      </c>
      <c r="H51" s="6" t="s">
        <v>1905</v>
      </c>
      <c r="I51" s="11" t="s">
        <v>701</v>
      </c>
      <c r="J51" s="11" t="s">
        <v>351</v>
      </c>
      <c r="K51" s="11" t="s">
        <v>332</v>
      </c>
      <c r="L51" s="12" t="s">
        <v>55</v>
      </c>
      <c r="M51" s="13"/>
      <c r="N51" s="14"/>
      <c r="O51" s="7" t="s">
        <v>1644</v>
      </c>
      <c r="P51" s="6" t="s">
        <v>1649</v>
      </c>
      <c r="Q51" s="63">
        <f t="shared" si="1"/>
        <v>41</v>
      </c>
      <c r="R51" s="1" t="str">
        <f t="shared" si="2"/>
        <v>041B0431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041B0432</v>
      </c>
      <c r="B52" s="5" t="s">
        <v>1867</v>
      </c>
      <c r="C52" s="21">
        <v>4</v>
      </c>
      <c r="D52" s="21">
        <v>32</v>
      </c>
      <c r="E52" s="6" t="s">
        <v>16</v>
      </c>
      <c r="F52" s="7" t="s">
        <v>33</v>
      </c>
      <c r="G52" s="6" t="s">
        <v>697</v>
      </c>
      <c r="H52" s="6" t="s">
        <v>1906</v>
      </c>
      <c r="I52" s="11" t="s">
        <v>702</v>
      </c>
      <c r="J52" s="11" t="s">
        <v>319</v>
      </c>
      <c r="K52" s="6" t="s">
        <v>318</v>
      </c>
      <c r="L52" s="12" t="s">
        <v>55</v>
      </c>
      <c r="M52" s="13"/>
      <c r="N52" s="14"/>
      <c r="O52" s="7" t="s">
        <v>1644</v>
      </c>
      <c r="P52" s="6" t="s">
        <v>1649</v>
      </c>
      <c r="Q52" s="63">
        <f t="shared" si="1"/>
        <v>41</v>
      </c>
      <c r="R52" s="1" t="str">
        <f t="shared" si="2"/>
        <v>041B0432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041B0433</v>
      </c>
      <c r="B53" s="5" t="s">
        <v>1867</v>
      </c>
      <c r="C53" s="21">
        <v>4</v>
      </c>
      <c r="D53" s="21">
        <v>33</v>
      </c>
      <c r="E53" s="6" t="s">
        <v>16</v>
      </c>
      <c r="F53" s="7" t="s">
        <v>33</v>
      </c>
      <c r="G53" s="6" t="s">
        <v>697</v>
      </c>
      <c r="H53" s="6" t="s">
        <v>1907</v>
      </c>
      <c r="I53" s="11" t="s">
        <v>702</v>
      </c>
      <c r="J53" s="11" t="s">
        <v>321</v>
      </c>
      <c r="K53" s="6" t="s">
        <v>318</v>
      </c>
      <c r="L53" s="12" t="s">
        <v>55</v>
      </c>
      <c r="M53" s="13"/>
      <c r="N53" s="14"/>
      <c r="O53" s="7" t="s">
        <v>1644</v>
      </c>
      <c r="P53" s="6" t="s">
        <v>1649</v>
      </c>
      <c r="Q53" s="63">
        <f t="shared" si="1"/>
        <v>41</v>
      </c>
      <c r="R53" s="1" t="str">
        <f t="shared" si="2"/>
        <v>041B0433</v>
      </c>
      <c r="S53" s="1" t="str">
        <f t="shared" si="3"/>
        <v xml:space="preserve">指定承認    </v>
      </c>
      <c r="T53" s="1" t="str">
        <f t="shared" si="4"/>
        <v xml:space="preserve">指定承認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041B0434</v>
      </c>
      <c r="B54" s="5" t="s">
        <v>1867</v>
      </c>
      <c r="C54" s="21">
        <v>4</v>
      </c>
      <c r="D54" s="21">
        <v>34</v>
      </c>
      <c r="E54" s="6" t="s">
        <v>16</v>
      </c>
      <c r="F54" s="7" t="s">
        <v>33</v>
      </c>
      <c r="G54" s="6" t="s">
        <v>697</v>
      </c>
      <c r="H54" s="6" t="s">
        <v>1908</v>
      </c>
      <c r="I54" s="11" t="s">
        <v>702</v>
      </c>
      <c r="J54" s="11" t="s">
        <v>321</v>
      </c>
      <c r="K54" s="6" t="s">
        <v>323</v>
      </c>
      <c r="L54" s="12" t="s">
        <v>55</v>
      </c>
      <c r="M54" s="13"/>
      <c r="N54" s="14"/>
      <c r="O54" s="7" t="s">
        <v>1644</v>
      </c>
      <c r="P54" s="6" t="s">
        <v>1649</v>
      </c>
      <c r="Q54" s="63">
        <f t="shared" si="1"/>
        <v>41</v>
      </c>
      <c r="R54" s="1" t="str">
        <f t="shared" si="2"/>
        <v>041B0434</v>
      </c>
      <c r="S54" s="1" t="str">
        <f t="shared" si="3"/>
        <v xml:space="preserve">指定承認    </v>
      </c>
      <c r="T54" s="1" t="str">
        <f t="shared" si="4"/>
        <v xml:space="preserve">指定承認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041B0435</v>
      </c>
      <c r="B55" s="5" t="s">
        <v>1867</v>
      </c>
      <c r="C55" s="21">
        <v>4</v>
      </c>
      <c r="D55" s="21">
        <v>35</v>
      </c>
      <c r="E55" s="6" t="s">
        <v>16</v>
      </c>
      <c r="F55" s="7" t="s">
        <v>33</v>
      </c>
      <c r="G55" s="6" t="s">
        <v>697</v>
      </c>
      <c r="H55" s="6" t="s">
        <v>1909</v>
      </c>
      <c r="I55" s="11" t="s">
        <v>702</v>
      </c>
      <c r="J55" s="11" t="s">
        <v>327</v>
      </c>
      <c r="K55" s="6" t="s">
        <v>295</v>
      </c>
      <c r="L55" s="12" t="s">
        <v>55</v>
      </c>
      <c r="M55" s="13"/>
      <c r="N55" s="14"/>
      <c r="O55" s="7" t="s">
        <v>1644</v>
      </c>
      <c r="P55" s="6" t="s">
        <v>1649</v>
      </c>
      <c r="Q55" s="63">
        <f t="shared" si="1"/>
        <v>41</v>
      </c>
      <c r="R55" s="1" t="str">
        <f t="shared" si="2"/>
        <v>041B0435</v>
      </c>
      <c r="S55" s="1" t="str">
        <f t="shared" si="3"/>
        <v xml:space="preserve">指定承認    </v>
      </c>
      <c r="T55" s="1" t="str">
        <f t="shared" si="4"/>
        <v xml:space="preserve">指定承認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041B0436</v>
      </c>
      <c r="B56" s="5" t="s">
        <v>1867</v>
      </c>
      <c r="C56" s="21">
        <v>4</v>
      </c>
      <c r="D56" s="21">
        <v>36</v>
      </c>
      <c r="E56" s="6" t="s">
        <v>16</v>
      </c>
      <c r="F56" s="7" t="s">
        <v>33</v>
      </c>
      <c r="G56" s="6" t="s">
        <v>697</v>
      </c>
      <c r="H56" s="6" t="s">
        <v>1910</v>
      </c>
      <c r="I56" s="11" t="s">
        <v>702</v>
      </c>
      <c r="J56" s="11" t="s">
        <v>327</v>
      </c>
      <c r="K56" s="6" t="s">
        <v>328</v>
      </c>
      <c r="L56" s="12" t="s">
        <v>55</v>
      </c>
      <c r="M56" s="13"/>
      <c r="N56" s="14"/>
      <c r="O56" s="7" t="s">
        <v>1644</v>
      </c>
      <c r="P56" s="6" t="s">
        <v>1649</v>
      </c>
      <c r="Q56" s="63">
        <f t="shared" si="1"/>
        <v>41</v>
      </c>
      <c r="R56" s="1" t="str">
        <f t="shared" si="2"/>
        <v>041B0436</v>
      </c>
      <c r="S56" s="1" t="str">
        <f t="shared" si="3"/>
        <v xml:space="preserve">指定承認    </v>
      </c>
      <c r="T56" s="1" t="str">
        <f t="shared" si="4"/>
        <v xml:space="preserve">指定承認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041B0437</v>
      </c>
      <c r="B57" s="5" t="s">
        <v>1867</v>
      </c>
      <c r="C57" s="21">
        <v>4</v>
      </c>
      <c r="D57" s="21">
        <v>37</v>
      </c>
      <c r="E57" s="6" t="s">
        <v>16</v>
      </c>
      <c r="F57" s="7" t="s">
        <v>33</v>
      </c>
      <c r="G57" s="6" t="s">
        <v>697</v>
      </c>
      <c r="H57" s="6" t="s">
        <v>1911</v>
      </c>
      <c r="I57" s="11" t="s">
        <v>702</v>
      </c>
      <c r="J57" s="11" t="s">
        <v>327</v>
      </c>
      <c r="K57" s="6" t="s">
        <v>323</v>
      </c>
      <c r="L57" s="12" t="s">
        <v>55</v>
      </c>
      <c r="M57" s="13"/>
      <c r="N57" s="14"/>
      <c r="O57" s="7" t="s">
        <v>1644</v>
      </c>
      <c r="P57" s="6" t="s">
        <v>1649</v>
      </c>
      <c r="Q57" s="63">
        <f t="shared" si="1"/>
        <v>41</v>
      </c>
      <c r="R57" s="1" t="str">
        <f t="shared" si="2"/>
        <v>041B0437</v>
      </c>
      <c r="S57" s="1" t="str">
        <f t="shared" si="3"/>
        <v xml:space="preserve">指定承認    </v>
      </c>
      <c r="T57" s="1" t="str">
        <f t="shared" si="4"/>
        <v xml:space="preserve">指定承認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041B0438</v>
      </c>
      <c r="B58" s="5" t="s">
        <v>1867</v>
      </c>
      <c r="C58" s="21">
        <v>4</v>
      </c>
      <c r="D58" s="21">
        <v>38</v>
      </c>
      <c r="E58" s="6" t="s">
        <v>16</v>
      </c>
      <c r="F58" s="7" t="s">
        <v>33</v>
      </c>
      <c r="G58" s="6" t="s">
        <v>697</v>
      </c>
      <c r="H58" s="6" t="s">
        <v>1912</v>
      </c>
      <c r="I58" s="11" t="s">
        <v>702</v>
      </c>
      <c r="J58" s="11" t="s">
        <v>330</v>
      </c>
      <c r="K58" s="6" t="s">
        <v>323</v>
      </c>
      <c r="L58" s="12" t="s">
        <v>55</v>
      </c>
      <c r="M58" s="13"/>
      <c r="N58" s="14"/>
      <c r="O58" s="7" t="s">
        <v>1644</v>
      </c>
      <c r="P58" s="6" t="s">
        <v>1649</v>
      </c>
      <c r="Q58" s="63">
        <f t="shared" si="1"/>
        <v>41</v>
      </c>
      <c r="R58" s="1" t="str">
        <f t="shared" si="2"/>
        <v>041B0438</v>
      </c>
      <c r="S58" s="1" t="str">
        <f t="shared" si="3"/>
        <v xml:space="preserve">指定承認    </v>
      </c>
      <c r="T58" s="1" t="str">
        <f t="shared" si="4"/>
        <v xml:space="preserve">指定承認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87" t="str">
        <f t="shared" si="0"/>
        <v>041B0439</v>
      </c>
      <c r="B59" s="5" t="s">
        <v>1867</v>
      </c>
      <c r="C59" s="21">
        <v>4</v>
      </c>
      <c r="D59" s="21">
        <v>39</v>
      </c>
      <c r="E59" s="6" t="s">
        <v>16</v>
      </c>
      <c r="F59" s="7" t="s">
        <v>33</v>
      </c>
      <c r="G59" s="6" t="s">
        <v>697</v>
      </c>
      <c r="H59" s="6" t="s">
        <v>1913</v>
      </c>
      <c r="I59" s="11" t="s">
        <v>702</v>
      </c>
      <c r="J59" s="11" t="s">
        <v>351</v>
      </c>
      <c r="K59" s="11" t="s">
        <v>332</v>
      </c>
      <c r="L59" s="12" t="s">
        <v>55</v>
      </c>
      <c r="M59" s="13"/>
      <c r="N59" s="14"/>
      <c r="O59" s="7" t="s">
        <v>1644</v>
      </c>
      <c r="P59" s="6" t="s">
        <v>1649</v>
      </c>
      <c r="Q59" s="63">
        <f t="shared" si="1"/>
        <v>41</v>
      </c>
      <c r="R59" s="1" t="str">
        <f t="shared" si="2"/>
        <v>041B0439</v>
      </c>
      <c r="S59" s="1" t="str">
        <f t="shared" si="3"/>
        <v xml:space="preserve">指定承認    </v>
      </c>
      <c r="T59" s="1" t="str">
        <f t="shared" si="4"/>
        <v xml:space="preserve">指定承認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041B0440</v>
      </c>
      <c r="B60" s="5" t="s">
        <v>1867</v>
      </c>
      <c r="C60" s="21">
        <v>4</v>
      </c>
      <c r="D60" s="21">
        <v>40</v>
      </c>
      <c r="E60" s="6" t="s">
        <v>16</v>
      </c>
      <c r="F60" s="7" t="s">
        <v>33</v>
      </c>
      <c r="G60" s="6" t="s">
        <v>697</v>
      </c>
      <c r="H60" s="6" t="s">
        <v>1914</v>
      </c>
      <c r="I60" s="11" t="s">
        <v>703</v>
      </c>
      <c r="J60" s="11" t="s">
        <v>319</v>
      </c>
      <c r="K60" s="6" t="s">
        <v>328</v>
      </c>
      <c r="L60" s="12" t="s">
        <v>55</v>
      </c>
      <c r="M60" s="13"/>
      <c r="N60" s="14"/>
      <c r="O60" s="7" t="s">
        <v>1644</v>
      </c>
      <c r="P60" s="6" t="s">
        <v>1649</v>
      </c>
      <c r="Q60" s="63">
        <f t="shared" si="1"/>
        <v>41</v>
      </c>
      <c r="R60" s="1" t="str">
        <f t="shared" si="2"/>
        <v>041B0440</v>
      </c>
      <c r="S60" s="1" t="str">
        <f t="shared" si="3"/>
        <v xml:space="preserve">指定承認    </v>
      </c>
      <c r="T60" s="1" t="str">
        <f t="shared" si="4"/>
        <v xml:space="preserve">指定承認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041B0441</v>
      </c>
      <c r="B61" s="5" t="s">
        <v>1867</v>
      </c>
      <c r="C61" s="21">
        <v>4</v>
      </c>
      <c r="D61" s="21">
        <v>41</v>
      </c>
      <c r="E61" s="6" t="s">
        <v>16</v>
      </c>
      <c r="F61" s="7" t="s">
        <v>33</v>
      </c>
      <c r="G61" s="6" t="s">
        <v>697</v>
      </c>
      <c r="H61" s="6" t="s">
        <v>1915</v>
      </c>
      <c r="I61" s="11" t="s">
        <v>703</v>
      </c>
      <c r="J61" s="11" t="s">
        <v>327</v>
      </c>
      <c r="K61" s="6" t="s">
        <v>295</v>
      </c>
      <c r="L61" s="12" t="s">
        <v>55</v>
      </c>
      <c r="M61" s="13"/>
      <c r="N61" s="14"/>
      <c r="O61" s="7" t="s">
        <v>1644</v>
      </c>
      <c r="P61" s="6" t="s">
        <v>1649</v>
      </c>
      <c r="Q61" s="63">
        <f t="shared" si="1"/>
        <v>41</v>
      </c>
      <c r="R61" s="1" t="str">
        <f t="shared" si="2"/>
        <v>041B0441</v>
      </c>
      <c r="S61" s="1" t="str">
        <f t="shared" si="3"/>
        <v xml:space="preserve">指定承認    </v>
      </c>
      <c r="T61" s="1" t="str">
        <f t="shared" si="4"/>
        <v xml:space="preserve">指定承認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041B0442</v>
      </c>
      <c r="B62" s="5" t="s">
        <v>1867</v>
      </c>
      <c r="C62" s="21">
        <v>4</v>
      </c>
      <c r="D62" s="21">
        <v>42</v>
      </c>
      <c r="E62" s="6" t="s">
        <v>16</v>
      </c>
      <c r="F62" s="7" t="s">
        <v>33</v>
      </c>
      <c r="G62" s="6" t="s">
        <v>697</v>
      </c>
      <c r="H62" s="6" t="s">
        <v>1916</v>
      </c>
      <c r="I62" s="11" t="s">
        <v>703</v>
      </c>
      <c r="J62" s="11" t="s">
        <v>327</v>
      </c>
      <c r="K62" s="6" t="s">
        <v>328</v>
      </c>
      <c r="L62" s="12" t="s">
        <v>55</v>
      </c>
      <c r="M62" s="13"/>
      <c r="N62" s="14"/>
      <c r="O62" s="7" t="s">
        <v>1644</v>
      </c>
      <c r="P62" s="6" t="s">
        <v>1649</v>
      </c>
      <c r="Q62" s="63">
        <f t="shared" si="1"/>
        <v>41</v>
      </c>
      <c r="R62" s="1" t="str">
        <f t="shared" si="2"/>
        <v>041B0442</v>
      </c>
      <c r="S62" s="1" t="str">
        <f t="shared" si="3"/>
        <v xml:space="preserve">指定承認    </v>
      </c>
      <c r="T62" s="1" t="str">
        <f t="shared" si="4"/>
        <v xml:space="preserve">指定承認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041B0443</v>
      </c>
      <c r="B63" s="5" t="s">
        <v>1867</v>
      </c>
      <c r="C63" s="21">
        <v>4</v>
      </c>
      <c r="D63" s="21">
        <v>43</v>
      </c>
      <c r="E63" s="6" t="s">
        <v>16</v>
      </c>
      <c r="F63" s="7" t="s">
        <v>33</v>
      </c>
      <c r="G63" s="6" t="s">
        <v>697</v>
      </c>
      <c r="H63" s="6" t="s">
        <v>1917</v>
      </c>
      <c r="I63" s="11" t="s">
        <v>703</v>
      </c>
      <c r="J63" s="11" t="s">
        <v>327</v>
      </c>
      <c r="K63" s="6" t="s">
        <v>323</v>
      </c>
      <c r="L63" s="12" t="s">
        <v>55</v>
      </c>
      <c r="M63" s="13"/>
      <c r="N63" s="14"/>
      <c r="O63" s="7" t="s">
        <v>1644</v>
      </c>
      <c r="P63" s="6" t="s">
        <v>1649</v>
      </c>
      <c r="Q63" s="63">
        <f t="shared" si="1"/>
        <v>41</v>
      </c>
      <c r="R63" s="1" t="str">
        <f t="shared" si="2"/>
        <v>041B0443</v>
      </c>
      <c r="S63" s="1" t="str">
        <f t="shared" si="3"/>
        <v xml:space="preserve">指定承認    </v>
      </c>
      <c r="T63" s="1" t="str">
        <f t="shared" si="4"/>
        <v xml:space="preserve">指定承認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041B0444</v>
      </c>
      <c r="B64" s="5" t="s">
        <v>1867</v>
      </c>
      <c r="C64" s="21">
        <v>4</v>
      </c>
      <c r="D64" s="21">
        <v>44</v>
      </c>
      <c r="E64" s="6" t="s">
        <v>16</v>
      </c>
      <c r="F64" s="7" t="s">
        <v>33</v>
      </c>
      <c r="G64" s="6" t="s">
        <v>697</v>
      </c>
      <c r="H64" s="6" t="s">
        <v>1918</v>
      </c>
      <c r="I64" s="11" t="s">
        <v>703</v>
      </c>
      <c r="J64" s="11" t="s">
        <v>330</v>
      </c>
      <c r="K64" s="6" t="s">
        <v>328</v>
      </c>
      <c r="L64" s="12" t="s">
        <v>55</v>
      </c>
      <c r="M64" s="13"/>
      <c r="N64" s="14"/>
      <c r="O64" s="7" t="s">
        <v>1644</v>
      </c>
      <c r="P64" s="6" t="s">
        <v>1649</v>
      </c>
      <c r="Q64" s="63">
        <f t="shared" si="1"/>
        <v>41</v>
      </c>
      <c r="R64" s="1" t="str">
        <f t="shared" si="2"/>
        <v>041B0444</v>
      </c>
      <c r="S64" s="1" t="str">
        <f t="shared" si="3"/>
        <v xml:space="preserve">指定承認    </v>
      </c>
      <c r="T64" s="1" t="str">
        <f t="shared" si="4"/>
        <v xml:space="preserve">指定承認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87" t="str">
        <f t="shared" si="0"/>
        <v>041B0445</v>
      </c>
      <c r="B65" s="5" t="s">
        <v>1867</v>
      </c>
      <c r="C65" s="21">
        <v>4</v>
      </c>
      <c r="D65" s="21">
        <v>45</v>
      </c>
      <c r="E65" s="6" t="s">
        <v>16</v>
      </c>
      <c r="F65" s="7" t="s">
        <v>33</v>
      </c>
      <c r="G65" s="6" t="s">
        <v>697</v>
      </c>
      <c r="H65" s="6" t="s">
        <v>1919</v>
      </c>
      <c r="I65" s="11" t="s">
        <v>703</v>
      </c>
      <c r="J65" s="11" t="s">
        <v>330</v>
      </c>
      <c r="K65" s="6" t="s">
        <v>323</v>
      </c>
      <c r="L65" s="12" t="s">
        <v>55</v>
      </c>
      <c r="M65" s="13"/>
      <c r="N65" s="14"/>
      <c r="O65" s="7" t="s">
        <v>1644</v>
      </c>
      <c r="P65" s="6" t="s">
        <v>1649</v>
      </c>
      <c r="Q65" s="63">
        <f t="shared" si="1"/>
        <v>41</v>
      </c>
      <c r="R65" s="1" t="str">
        <f t="shared" si="2"/>
        <v>041B0445</v>
      </c>
      <c r="S65" s="1" t="str">
        <f t="shared" si="3"/>
        <v xml:space="preserve">指定承認    </v>
      </c>
      <c r="T65" s="1" t="str">
        <f t="shared" si="4"/>
        <v xml:space="preserve">指定承認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041B0446</v>
      </c>
      <c r="B66" s="5" t="s">
        <v>1867</v>
      </c>
      <c r="C66" s="21">
        <v>4</v>
      </c>
      <c r="D66" s="21">
        <v>46</v>
      </c>
      <c r="E66" s="6" t="s">
        <v>16</v>
      </c>
      <c r="F66" s="7" t="s">
        <v>33</v>
      </c>
      <c r="G66" s="6" t="s">
        <v>697</v>
      </c>
      <c r="H66" s="6" t="s">
        <v>1920</v>
      </c>
      <c r="I66" s="11" t="s">
        <v>703</v>
      </c>
      <c r="J66" s="11" t="s">
        <v>330</v>
      </c>
      <c r="K66" s="6" t="s">
        <v>348</v>
      </c>
      <c r="L66" s="12" t="s">
        <v>55</v>
      </c>
      <c r="M66" s="13"/>
      <c r="N66" s="14"/>
      <c r="O66" s="7" t="s">
        <v>1644</v>
      </c>
      <c r="P66" s="6" t="s">
        <v>1649</v>
      </c>
      <c r="Q66" s="63">
        <f t="shared" si="1"/>
        <v>41</v>
      </c>
      <c r="R66" s="1" t="str">
        <f t="shared" ref="R66:R129" si="5">A66</f>
        <v>041B0446</v>
      </c>
      <c r="S66" s="1" t="str">
        <f t="shared" si="3"/>
        <v xml:space="preserve">指定承認    </v>
      </c>
      <c r="T66" s="1" t="str">
        <f t="shared" ref="T66:T129" si="6">S66</f>
        <v xml:space="preserve">指定承認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041B0447</v>
      </c>
      <c r="B67" s="5" t="s">
        <v>1867</v>
      </c>
      <c r="C67" s="21">
        <v>4</v>
      </c>
      <c r="D67" s="21">
        <v>47</v>
      </c>
      <c r="E67" s="6" t="s">
        <v>16</v>
      </c>
      <c r="F67" s="7" t="s">
        <v>33</v>
      </c>
      <c r="G67" s="6" t="s">
        <v>697</v>
      </c>
      <c r="H67" s="6" t="s">
        <v>2063</v>
      </c>
      <c r="I67" s="11" t="s">
        <v>703</v>
      </c>
      <c r="J67" s="11" t="s">
        <v>1848</v>
      </c>
      <c r="K67" s="6" t="s">
        <v>328</v>
      </c>
      <c r="L67" s="12" t="s">
        <v>55</v>
      </c>
      <c r="M67" s="13"/>
      <c r="N67" s="14"/>
      <c r="O67" s="7" t="s">
        <v>1644</v>
      </c>
      <c r="P67" s="6" t="s">
        <v>1649</v>
      </c>
      <c r="Q67" s="63">
        <f t="shared" si="1"/>
        <v>41</v>
      </c>
      <c r="R67" s="1" t="str">
        <f t="shared" si="5"/>
        <v>041B0447</v>
      </c>
      <c r="S67" s="1" t="str">
        <f t="shared" si="3"/>
        <v xml:space="preserve">指定承認    </v>
      </c>
      <c r="T67" s="1" t="str">
        <f t="shared" si="6"/>
        <v xml:space="preserve">指定承認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041B0448</v>
      </c>
      <c r="B68" s="5" t="s">
        <v>1867</v>
      </c>
      <c r="C68" s="21">
        <v>4</v>
      </c>
      <c r="D68" s="21">
        <v>48</v>
      </c>
      <c r="E68" s="6" t="s">
        <v>16</v>
      </c>
      <c r="F68" s="7" t="s">
        <v>33</v>
      </c>
      <c r="G68" s="6" t="s">
        <v>697</v>
      </c>
      <c r="H68" s="6" t="s">
        <v>1921</v>
      </c>
      <c r="I68" s="11" t="s">
        <v>703</v>
      </c>
      <c r="J68" s="11" t="s">
        <v>351</v>
      </c>
      <c r="K68" s="11" t="s">
        <v>332</v>
      </c>
      <c r="L68" s="12" t="s">
        <v>55</v>
      </c>
      <c r="M68" s="13"/>
      <c r="N68" s="14"/>
      <c r="O68" s="7" t="s">
        <v>1644</v>
      </c>
      <c r="P68" s="6" t="s">
        <v>1649</v>
      </c>
      <c r="Q68" s="63">
        <f t="shared" si="1"/>
        <v>41</v>
      </c>
      <c r="R68" s="1" t="str">
        <f t="shared" si="5"/>
        <v>041B0448</v>
      </c>
      <c r="S68" s="1" t="str">
        <f t="shared" si="3"/>
        <v xml:space="preserve">指定承認    </v>
      </c>
      <c r="T68" s="1" t="str">
        <f t="shared" si="6"/>
        <v xml:space="preserve">指定承認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041B0449</v>
      </c>
      <c r="B69" s="5" t="s">
        <v>1867</v>
      </c>
      <c r="C69" s="21">
        <v>4</v>
      </c>
      <c r="D69" s="21">
        <v>49</v>
      </c>
      <c r="E69" s="6" t="s">
        <v>16</v>
      </c>
      <c r="F69" s="7" t="s">
        <v>33</v>
      </c>
      <c r="G69" s="6" t="s">
        <v>697</v>
      </c>
      <c r="H69" s="6" t="s">
        <v>2064</v>
      </c>
      <c r="I69" s="11" t="s">
        <v>703</v>
      </c>
      <c r="J69" s="11" t="s">
        <v>352</v>
      </c>
      <c r="K69" s="11" t="s">
        <v>332</v>
      </c>
      <c r="L69" s="12" t="s">
        <v>55</v>
      </c>
      <c r="M69" s="13"/>
      <c r="N69" s="14"/>
      <c r="O69" s="7" t="s">
        <v>1644</v>
      </c>
      <c r="P69" s="6" t="s">
        <v>1649</v>
      </c>
      <c r="Q69" s="63">
        <f t="shared" si="1"/>
        <v>41</v>
      </c>
      <c r="R69" s="1" t="str">
        <f t="shared" si="5"/>
        <v>041B0449</v>
      </c>
      <c r="S69" s="1" t="str">
        <f t="shared" si="3"/>
        <v xml:space="preserve">指定承認    </v>
      </c>
      <c r="T69" s="1" t="str">
        <f t="shared" si="6"/>
        <v xml:space="preserve">指定承認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87" t="str">
        <f t="shared" si="0"/>
        <v>041B0450</v>
      </c>
      <c r="B70" s="5" t="s">
        <v>1867</v>
      </c>
      <c r="C70" s="21">
        <v>4</v>
      </c>
      <c r="D70" s="21">
        <v>50</v>
      </c>
      <c r="E70" s="6" t="s">
        <v>16</v>
      </c>
      <c r="F70" s="7" t="s">
        <v>33</v>
      </c>
      <c r="G70" s="6" t="s">
        <v>697</v>
      </c>
      <c r="H70" s="6" t="s">
        <v>1922</v>
      </c>
      <c r="I70" s="11" t="s">
        <v>1801</v>
      </c>
      <c r="J70" s="11" t="s">
        <v>319</v>
      </c>
      <c r="K70" s="6" t="s">
        <v>328</v>
      </c>
      <c r="L70" s="12" t="s">
        <v>55</v>
      </c>
      <c r="M70" s="13"/>
      <c r="N70" s="14"/>
      <c r="O70" s="7" t="s">
        <v>1644</v>
      </c>
      <c r="P70" s="6" t="s">
        <v>1649</v>
      </c>
      <c r="Q70" s="63">
        <f t="shared" si="1"/>
        <v>41</v>
      </c>
      <c r="R70" s="1" t="str">
        <f t="shared" si="5"/>
        <v>041B0450</v>
      </c>
      <c r="S70" s="1" t="str">
        <f t="shared" si="3"/>
        <v xml:space="preserve">指定承認    </v>
      </c>
      <c r="T70" s="1" t="str">
        <f t="shared" si="6"/>
        <v xml:space="preserve">指定承認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si="0"/>
        <v>041B0451</v>
      </c>
      <c r="B71" s="5" t="s">
        <v>1867</v>
      </c>
      <c r="C71" s="21">
        <v>4</v>
      </c>
      <c r="D71" s="21">
        <v>51</v>
      </c>
      <c r="E71" s="6" t="s">
        <v>16</v>
      </c>
      <c r="F71" s="7" t="s">
        <v>33</v>
      </c>
      <c r="G71" s="6" t="s">
        <v>697</v>
      </c>
      <c r="H71" s="6" t="s">
        <v>1923</v>
      </c>
      <c r="I71" s="11" t="s">
        <v>1801</v>
      </c>
      <c r="J71" s="11" t="s">
        <v>327</v>
      </c>
      <c r="K71" s="6" t="s">
        <v>295</v>
      </c>
      <c r="L71" s="12" t="s">
        <v>55</v>
      </c>
      <c r="M71" s="13"/>
      <c r="N71" s="14"/>
      <c r="O71" s="7" t="s">
        <v>1644</v>
      </c>
      <c r="P71" s="6" t="s">
        <v>1649</v>
      </c>
      <c r="Q71" s="63">
        <f t="shared" ref="Q71:Q134" si="7">IF(P71="","",VLOOKUP(P71,$Z$7:$AA$68,2,FALSE))</f>
        <v>41</v>
      </c>
      <c r="R71" s="1" t="str">
        <f t="shared" si="5"/>
        <v>041B0451</v>
      </c>
      <c r="S71" s="1" t="str">
        <f t="shared" si="3"/>
        <v xml:space="preserve">指定承認    </v>
      </c>
      <c r="T71" s="1" t="str">
        <f t="shared" si="6"/>
        <v xml:space="preserve">指定承認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0"/>
        <v>041B0452</v>
      </c>
      <c r="B72" s="5" t="s">
        <v>1867</v>
      </c>
      <c r="C72" s="21">
        <v>4</v>
      </c>
      <c r="D72" s="21">
        <v>52</v>
      </c>
      <c r="E72" s="6" t="s">
        <v>16</v>
      </c>
      <c r="F72" s="7" t="s">
        <v>33</v>
      </c>
      <c r="G72" s="6" t="s">
        <v>697</v>
      </c>
      <c r="H72" s="6" t="s">
        <v>1924</v>
      </c>
      <c r="I72" s="11" t="s">
        <v>1801</v>
      </c>
      <c r="J72" s="11" t="s">
        <v>327</v>
      </c>
      <c r="K72" s="6" t="s">
        <v>328</v>
      </c>
      <c r="L72" s="12" t="s">
        <v>55</v>
      </c>
      <c r="M72" s="13"/>
      <c r="N72" s="14"/>
      <c r="O72" s="7" t="s">
        <v>1644</v>
      </c>
      <c r="P72" s="6" t="s">
        <v>1649</v>
      </c>
      <c r="Q72" s="63">
        <f t="shared" si="7"/>
        <v>41</v>
      </c>
      <c r="R72" s="1" t="str">
        <f t="shared" si="5"/>
        <v>041B0452</v>
      </c>
      <c r="S72" s="1" t="str">
        <f t="shared" ref="S72:S116" si="8">""&amp;L72&amp;"  "&amp;M72&amp;"  "&amp;N72&amp;""</f>
        <v xml:space="preserve">指定承認    </v>
      </c>
      <c r="T72" s="1" t="str">
        <f t="shared" si="6"/>
        <v xml:space="preserve">指定承認    </v>
      </c>
      <c r="V72" s="2"/>
    </row>
    <row r="73" spans="1:27" ht="15" customHeight="1">
      <c r="A73" s="87" t="str">
        <f t="shared" si="0"/>
        <v>041B0453</v>
      </c>
      <c r="B73" s="5" t="s">
        <v>1867</v>
      </c>
      <c r="C73" s="21">
        <v>4</v>
      </c>
      <c r="D73" s="21">
        <v>53</v>
      </c>
      <c r="E73" s="6" t="s">
        <v>16</v>
      </c>
      <c r="F73" s="7" t="s">
        <v>33</v>
      </c>
      <c r="G73" s="6" t="s">
        <v>697</v>
      </c>
      <c r="H73" s="6" t="s">
        <v>1925</v>
      </c>
      <c r="I73" s="11" t="s">
        <v>1801</v>
      </c>
      <c r="J73" s="11" t="s">
        <v>327</v>
      </c>
      <c r="K73" s="6" t="s">
        <v>323</v>
      </c>
      <c r="L73" s="12" t="s">
        <v>55</v>
      </c>
      <c r="M73" s="13"/>
      <c r="N73" s="14"/>
      <c r="O73" s="7" t="s">
        <v>1644</v>
      </c>
      <c r="P73" s="6" t="s">
        <v>1649</v>
      </c>
      <c r="Q73" s="63">
        <f t="shared" si="7"/>
        <v>41</v>
      </c>
      <c r="R73" s="1" t="str">
        <f t="shared" si="5"/>
        <v>041B0453</v>
      </c>
      <c r="S73" s="1" t="str">
        <f t="shared" si="8"/>
        <v xml:space="preserve">指定承認    </v>
      </c>
      <c r="T73" s="1" t="str">
        <f t="shared" si="6"/>
        <v xml:space="preserve">指定承認    </v>
      </c>
      <c r="V73" s="2"/>
    </row>
    <row r="74" spans="1:27" ht="15" customHeight="1">
      <c r="A74" s="87" t="str">
        <f t="shared" si="0"/>
        <v>041B0454</v>
      </c>
      <c r="B74" s="5" t="s">
        <v>1867</v>
      </c>
      <c r="C74" s="21">
        <v>4</v>
      </c>
      <c r="D74" s="21">
        <v>54</v>
      </c>
      <c r="E74" s="6" t="s">
        <v>16</v>
      </c>
      <c r="F74" s="7" t="s">
        <v>33</v>
      </c>
      <c r="G74" s="6" t="s">
        <v>697</v>
      </c>
      <c r="H74" s="6" t="s">
        <v>1926</v>
      </c>
      <c r="I74" s="11" t="s">
        <v>1801</v>
      </c>
      <c r="J74" s="11" t="s">
        <v>330</v>
      </c>
      <c r="K74" s="6" t="s">
        <v>328</v>
      </c>
      <c r="L74" s="12" t="s">
        <v>55</v>
      </c>
      <c r="M74" s="13"/>
      <c r="N74" s="14"/>
      <c r="O74" s="7" t="s">
        <v>1644</v>
      </c>
      <c r="P74" s="6" t="s">
        <v>1649</v>
      </c>
      <c r="Q74" s="63">
        <f t="shared" si="7"/>
        <v>41</v>
      </c>
      <c r="R74" s="1" t="str">
        <f t="shared" si="5"/>
        <v>041B0454</v>
      </c>
      <c r="S74" s="1" t="str">
        <f t="shared" si="8"/>
        <v xml:space="preserve">指定承認    </v>
      </c>
      <c r="T74" s="1" t="str">
        <f t="shared" si="6"/>
        <v xml:space="preserve">指定承認    </v>
      </c>
      <c r="V74" s="2"/>
    </row>
    <row r="75" spans="1:27" ht="15" customHeight="1">
      <c r="A75" s="87" t="str">
        <f t="shared" ref="A75:A138" si="9">IF(OR(B75="",C75="",D75=""),"",TEXT(Q75,"000")&amp;B75&amp;TEXT(C75,"00")&amp;TEXT(D75,"00"))</f>
        <v>041B0455</v>
      </c>
      <c r="B75" s="5" t="s">
        <v>1867</v>
      </c>
      <c r="C75" s="21">
        <v>4</v>
      </c>
      <c r="D75" s="21">
        <v>55</v>
      </c>
      <c r="E75" s="6" t="s">
        <v>16</v>
      </c>
      <c r="F75" s="7" t="s">
        <v>33</v>
      </c>
      <c r="G75" s="6" t="s">
        <v>697</v>
      </c>
      <c r="H75" s="6" t="s">
        <v>1927</v>
      </c>
      <c r="I75" s="11" t="s">
        <v>1801</v>
      </c>
      <c r="J75" s="11" t="s">
        <v>330</v>
      </c>
      <c r="K75" s="6" t="s">
        <v>323</v>
      </c>
      <c r="L75" s="12" t="s">
        <v>55</v>
      </c>
      <c r="M75" s="13"/>
      <c r="N75" s="14"/>
      <c r="O75" s="7" t="s">
        <v>1644</v>
      </c>
      <c r="P75" s="6" t="s">
        <v>1649</v>
      </c>
      <c r="Q75" s="63">
        <f t="shared" si="7"/>
        <v>41</v>
      </c>
      <c r="R75" s="1" t="str">
        <f t="shared" si="5"/>
        <v>041B0455</v>
      </c>
      <c r="S75" s="1" t="str">
        <f t="shared" si="8"/>
        <v xml:space="preserve">指定承認    </v>
      </c>
      <c r="T75" s="1" t="str">
        <f t="shared" si="6"/>
        <v xml:space="preserve">指定承認    </v>
      </c>
      <c r="V75" s="2"/>
    </row>
    <row r="76" spans="1:27" ht="15" customHeight="1">
      <c r="A76" s="87" t="str">
        <f t="shared" si="9"/>
        <v>041B0456</v>
      </c>
      <c r="B76" s="5" t="s">
        <v>1867</v>
      </c>
      <c r="C76" s="21">
        <v>4</v>
      </c>
      <c r="D76" s="21">
        <v>56</v>
      </c>
      <c r="E76" s="6" t="s">
        <v>16</v>
      </c>
      <c r="F76" s="7" t="s">
        <v>33</v>
      </c>
      <c r="G76" s="6" t="s">
        <v>697</v>
      </c>
      <c r="H76" s="6" t="s">
        <v>1928</v>
      </c>
      <c r="I76" s="11" t="s">
        <v>1801</v>
      </c>
      <c r="J76" s="11" t="s">
        <v>330</v>
      </c>
      <c r="K76" s="6" t="s">
        <v>348</v>
      </c>
      <c r="L76" s="12" t="s">
        <v>55</v>
      </c>
      <c r="M76" s="13"/>
      <c r="N76" s="14"/>
      <c r="O76" s="7" t="s">
        <v>1644</v>
      </c>
      <c r="P76" s="6" t="s">
        <v>1649</v>
      </c>
      <c r="Q76" s="63">
        <f t="shared" si="7"/>
        <v>41</v>
      </c>
      <c r="R76" s="1" t="str">
        <f t="shared" si="5"/>
        <v>041B0456</v>
      </c>
      <c r="S76" s="1" t="str">
        <f t="shared" si="8"/>
        <v xml:space="preserve">指定承認    </v>
      </c>
      <c r="T76" s="1" t="str">
        <f t="shared" si="6"/>
        <v xml:space="preserve">指定承認    </v>
      </c>
      <c r="V76" s="2"/>
    </row>
    <row r="77" spans="1:27" ht="15" customHeight="1">
      <c r="A77" s="87" t="str">
        <f t="shared" si="9"/>
        <v>041B0457</v>
      </c>
      <c r="B77" s="5" t="s">
        <v>1867</v>
      </c>
      <c r="C77" s="21">
        <v>4</v>
      </c>
      <c r="D77" s="21">
        <v>57</v>
      </c>
      <c r="E77" s="6" t="s">
        <v>16</v>
      </c>
      <c r="F77" s="7" t="s">
        <v>33</v>
      </c>
      <c r="G77" s="6" t="s">
        <v>697</v>
      </c>
      <c r="H77" s="6" t="s">
        <v>2065</v>
      </c>
      <c r="I77" s="11" t="s">
        <v>1801</v>
      </c>
      <c r="J77" s="11" t="s">
        <v>1848</v>
      </c>
      <c r="K77" s="6" t="s">
        <v>328</v>
      </c>
      <c r="L77" s="12" t="s">
        <v>55</v>
      </c>
      <c r="M77" s="13"/>
      <c r="N77" s="14"/>
      <c r="O77" s="7" t="s">
        <v>1644</v>
      </c>
      <c r="P77" s="6" t="s">
        <v>1649</v>
      </c>
      <c r="Q77" s="63">
        <f t="shared" si="7"/>
        <v>41</v>
      </c>
      <c r="R77" s="1" t="str">
        <f t="shared" si="5"/>
        <v>041B0457</v>
      </c>
      <c r="S77" s="1" t="str">
        <f t="shared" si="8"/>
        <v xml:space="preserve">指定承認    </v>
      </c>
      <c r="T77" s="1" t="str">
        <f t="shared" si="6"/>
        <v xml:space="preserve">指定承認    </v>
      </c>
      <c r="V77" s="2"/>
    </row>
    <row r="78" spans="1:27" ht="15" customHeight="1">
      <c r="A78" s="87" t="str">
        <f t="shared" si="9"/>
        <v>041B0458</v>
      </c>
      <c r="B78" s="5" t="s">
        <v>1867</v>
      </c>
      <c r="C78" s="21">
        <v>4</v>
      </c>
      <c r="D78" s="21">
        <v>58</v>
      </c>
      <c r="E78" s="6" t="s">
        <v>16</v>
      </c>
      <c r="F78" s="7" t="s">
        <v>33</v>
      </c>
      <c r="G78" s="6" t="s">
        <v>697</v>
      </c>
      <c r="H78" s="6" t="s">
        <v>1929</v>
      </c>
      <c r="I78" s="11" t="s">
        <v>1801</v>
      </c>
      <c r="J78" s="11" t="s">
        <v>351</v>
      </c>
      <c r="K78" s="11" t="s">
        <v>332</v>
      </c>
      <c r="L78" s="12" t="s">
        <v>55</v>
      </c>
      <c r="M78" s="13"/>
      <c r="N78" s="14"/>
      <c r="O78" s="7" t="s">
        <v>1644</v>
      </c>
      <c r="P78" s="6" t="s">
        <v>1649</v>
      </c>
      <c r="Q78" s="63">
        <f t="shared" si="7"/>
        <v>41</v>
      </c>
      <c r="R78" s="1" t="str">
        <f t="shared" si="5"/>
        <v>041B0458</v>
      </c>
      <c r="S78" s="1" t="str">
        <f t="shared" si="8"/>
        <v xml:space="preserve">指定承認    </v>
      </c>
      <c r="T78" s="1" t="str">
        <f t="shared" si="6"/>
        <v xml:space="preserve">指定承認    </v>
      </c>
    </row>
    <row r="79" spans="1:27" ht="15" customHeight="1">
      <c r="A79" s="87" t="str">
        <f t="shared" si="9"/>
        <v>041B0459</v>
      </c>
      <c r="B79" s="5" t="s">
        <v>1867</v>
      </c>
      <c r="C79" s="21">
        <v>4</v>
      </c>
      <c r="D79" s="21">
        <v>59</v>
      </c>
      <c r="E79" s="6" t="s">
        <v>16</v>
      </c>
      <c r="F79" s="7" t="s">
        <v>33</v>
      </c>
      <c r="G79" s="6" t="s">
        <v>697</v>
      </c>
      <c r="H79" s="6" t="s">
        <v>2066</v>
      </c>
      <c r="I79" s="11" t="s">
        <v>1801</v>
      </c>
      <c r="J79" s="11" t="s">
        <v>352</v>
      </c>
      <c r="K79" s="11" t="s">
        <v>332</v>
      </c>
      <c r="L79" s="12" t="s">
        <v>55</v>
      </c>
      <c r="M79" s="13"/>
      <c r="N79" s="14"/>
      <c r="O79" s="7" t="s">
        <v>1644</v>
      </c>
      <c r="P79" s="6" t="s">
        <v>1649</v>
      </c>
      <c r="Q79" s="63">
        <f t="shared" si="7"/>
        <v>41</v>
      </c>
      <c r="R79" s="1" t="str">
        <f t="shared" si="5"/>
        <v>041B0459</v>
      </c>
      <c r="S79" s="1" t="str">
        <f t="shared" si="8"/>
        <v xml:space="preserve">指定承認    </v>
      </c>
      <c r="T79" s="1" t="str">
        <f t="shared" si="6"/>
        <v xml:space="preserve">指定承認    </v>
      </c>
    </row>
    <row r="80" spans="1:27" ht="15" customHeight="1">
      <c r="A80" s="25" t="str">
        <f t="shared" si="9"/>
        <v/>
      </c>
      <c r="B80" s="5"/>
      <c r="C80" s="21"/>
      <c r="D80" s="21"/>
      <c r="E80" s="6"/>
      <c r="F80" s="7"/>
      <c r="G80" s="6"/>
      <c r="H80" s="6"/>
      <c r="I80" s="6"/>
      <c r="J80" s="6"/>
      <c r="K80" s="6"/>
      <c r="L80" s="12"/>
      <c r="M80" s="13"/>
      <c r="N80" s="14"/>
      <c r="O80" s="7"/>
      <c r="P80" s="11"/>
      <c r="Q80" s="63" t="str">
        <f t="shared" si="7"/>
        <v/>
      </c>
      <c r="R80" s="1" t="str">
        <f t="shared" si="5"/>
        <v/>
      </c>
      <c r="S80" s="1" t="str">
        <f t="shared" si="8"/>
        <v xml:space="preserve">    </v>
      </c>
      <c r="T80" s="1" t="str">
        <f t="shared" si="6"/>
        <v xml:space="preserve">    </v>
      </c>
    </row>
    <row r="81" spans="1:20" ht="15" customHeight="1">
      <c r="A81" s="87" t="str">
        <f t="shared" si="9"/>
        <v>041B0460</v>
      </c>
      <c r="B81" s="5" t="s">
        <v>1867</v>
      </c>
      <c r="C81" s="21">
        <v>4</v>
      </c>
      <c r="D81" s="21">
        <v>60</v>
      </c>
      <c r="E81" s="6" t="s">
        <v>16</v>
      </c>
      <c r="F81" s="7" t="s">
        <v>33</v>
      </c>
      <c r="G81" s="6" t="s">
        <v>697</v>
      </c>
      <c r="H81" s="6" t="s">
        <v>1938</v>
      </c>
      <c r="I81" s="11" t="s">
        <v>1894</v>
      </c>
      <c r="J81" s="11" t="s">
        <v>319</v>
      </c>
      <c r="K81" s="6" t="s">
        <v>328</v>
      </c>
      <c r="L81" s="12" t="s">
        <v>55</v>
      </c>
      <c r="M81" s="13"/>
      <c r="N81" s="14"/>
      <c r="O81" s="7" t="s">
        <v>1644</v>
      </c>
      <c r="P81" s="6" t="s">
        <v>1649</v>
      </c>
      <c r="Q81" s="63">
        <f t="shared" si="7"/>
        <v>41</v>
      </c>
      <c r="R81" s="1" t="str">
        <f t="shared" si="5"/>
        <v>041B0460</v>
      </c>
      <c r="S81" s="1" t="str">
        <f t="shared" si="8"/>
        <v xml:space="preserve">指定承認    </v>
      </c>
      <c r="T81" s="1" t="str">
        <f t="shared" si="6"/>
        <v xml:space="preserve">指定承認    </v>
      </c>
    </row>
    <row r="82" spans="1:20" ht="15" customHeight="1">
      <c r="A82" s="87" t="str">
        <f t="shared" si="9"/>
        <v>041B0461</v>
      </c>
      <c r="B82" s="5" t="s">
        <v>1867</v>
      </c>
      <c r="C82" s="21">
        <v>4</v>
      </c>
      <c r="D82" s="21">
        <v>61</v>
      </c>
      <c r="E82" s="6" t="s">
        <v>16</v>
      </c>
      <c r="F82" s="7" t="s">
        <v>33</v>
      </c>
      <c r="G82" s="6" t="s">
        <v>697</v>
      </c>
      <c r="H82" s="6" t="s">
        <v>1940</v>
      </c>
      <c r="I82" s="11" t="s">
        <v>1894</v>
      </c>
      <c r="J82" s="11" t="s">
        <v>327</v>
      </c>
      <c r="K82" s="6" t="s">
        <v>295</v>
      </c>
      <c r="L82" s="12" t="s">
        <v>55</v>
      </c>
      <c r="M82" s="13"/>
      <c r="N82" s="14"/>
      <c r="O82" s="7" t="s">
        <v>1644</v>
      </c>
      <c r="P82" s="6" t="s">
        <v>1649</v>
      </c>
      <c r="Q82" s="63">
        <f t="shared" si="7"/>
        <v>41</v>
      </c>
      <c r="R82" s="1" t="str">
        <f t="shared" si="5"/>
        <v>041B0461</v>
      </c>
      <c r="S82" s="1" t="str">
        <f t="shared" si="8"/>
        <v xml:space="preserve">指定承認    </v>
      </c>
      <c r="T82" s="1" t="str">
        <f t="shared" si="6"/>
        <v xml:space="preserve">指定承認    </v>
      </c>
    </row>
    <row r="83" spans="1:20" ht="15" customHeight="1">
      <c r="A83" s="87" t="str">
        <f t="shared" si="9"/>
        <v>041B0462</v>
      </c>
      <c r="B83" s="5" t="s">
        <v>1867</v>
      </c>
      <c r="C83" s="21">
        <v>4</v>
      </c>
      <c r="D83" s="21">
        <v>62</v>
      </c>
      <c r="E83" s="6" t="s">
        <v>16</v>
      </c>
      <c r="F83" s="7" t="s">
        <v>33</v>
      </c>
      <c r="G83" s="6" t="s">
        <v>697</v>
      </c>
      <c r="H83" s="6" t="s">
        <v>1939</v>
      </c>
      <c r="I83" s="11" t="s">
        <v>1894</v>
      </c>
      <c r="J83" s="11" t="s">
        <v>327</v>
      </c>
      <c r="K83" s="6" t="s">
        <v>328</v>
      </c>
      <c r="L83" s="12" t="s">
        <v>55</v>
      </c>
      <c r="M83" s="13"/>
      <c r="N83" s="14"/>
      <c r="O83" s="7" t="s">
        <v>1644</v>
      </c>
      <c r="P83" s="6" t="s">
        <v>1649</v>
      </c>
      <c r="Q83" s="63">
        <f t="shared" si="7"/>
        <v>41</v>
      </c>
      <c r="R83" s="1" t="str">
        <f t="shared" si="5"/>
        <v>041B0462</v>
      </c>
      <c r="S83" s="1" t="str">
        <f t="shared" si="8"/>
        <v xml:space="preserve">指定承認    </v>
      </c>
      <c r="T83" s="1" t="str">
        <f t="shared" si="6"/>
        <v xml:space="preserve">指定承認    </v>
      </c>
    </row>
    <row r="84" spans="1:20" ht="15" customHeight="1">
      <c r="A84" s="87" t="str">
        <f t="shared" si="9"/>
        <v>041B0463</v>
      </c>
      <c r="B84" s="5" t="s">
        <v>1867</v>
      </c>
      <c r="C84" s="21">
        <v>4</v>
      </c>
      <c r="D84" s="21">
        <v>63</v>
      </c>
      <c r="E84" s="6" t="s">
        <v>16</v>
      </c>
      <c r="F84" s="7" t="s">
        <v>33</v>
      </c>
      <c r="G84" s="6" t="s">
        <v>697</v>
      </c>
      <c r="H84" s="6" t="s">
        <v>1941</v>
      </c>
      <c r="I84" s="11" t="s">
        <v>1894</v>
      </c>
      <c r="J84" s="11" t="s">
        <v>330</v>
      </c>
      <c r="K84" s="6" t="s">
        <v>328</v>
      </c>
      <c r="L84" s="12" t="s">
        <v>55</v>
      </c>
      <c r="M84" s="13"/>
      <c r="N84" s="14"/>
      <c r="O84" s="7" t="s">
        <v>1644</v>
      </c>
      <c r="P84" s="6" t="s">
        <v>1649</v>
      </c>
      <c r="Q84" s="63">
        <f t="shared" si="7"/>
        <v>41</v>
      </c>
      <c r="R84" s="1" t="str">
        <f t="shared" si="5"/>
        <v>041B0463</v>
      </c>
      <c r="S84" s="1" t="str">
        <f t="shared" si="8"/>
        <v xml:space="preserve">指定承認    </v>
      </c>
      <c r="T84" s="1" t="str">
        <f t="shared" si="6"/>
        <v xml:space="preserve">指定承認    </v>
      </c>
    </row>
    <row r="85" spans="1:20" ht="15" customHeight="1">
      <c r="A85" s="87" t="str">
        <f t="shared" si="9"/>
        <v>041B0464</v>
      </c>
      <c r="B85" s="5" t="s">
        <v>1867</v>
      </c>
      <c r="C85" s="21">
        <v>4</v>
      </c>
      <c r="D85" s="21">
        <v>64</v>
      </c>
      <c r="E85" s="6" t="s">
        <v>16</v>
      </c>
      <c r="F85" s="7" t="s">
        <v>33</v>
      </c>
      <c r="G85" s="6" t="s">
        <v>697</v>
      </c>
      <c r="H85" s="6" t="s">
        <v>1942</v>
      </c>
      <c r="I85" s="11" t="s">
        <v>1894</v>
      </c>
      <c r="J85" s="11" t="s">
        <v>330</v>
      </c>
      <c r="K85" s="6" t="s">
        <v>1943</v>
      </c>
      <c r="L85" s="12" t="s">
        <v>55</v>
      </c>
      <c r="M85" s="13"/>
      <c r="N85" s="14"/>
      <c r="O85" s="7" t="s">
        <v>1644</v>
      </c>
      <c r="P85" s="6" t="s">
        <v>1649</v>
      </c>
      <c r="Q85" s="63">
        <f t="shared" si="7"/>
        <v>41</v>
      </c>
      <c r="R85" s="1" t="str">
        <f t="shared" si="5"/>
        <v>041B0464</v>
      </c>
      <c r="S85" s="1" t="str">
        <f t="shared" si="8"/>
        <v xml:space="preserve">指定承認    </v>
      </c>
      <c r="T85" s="1" t="str">
        <f t="shared" si="6"/>
        <v xml:space="preserve">指定承認    </v>
      </c>
    </row>
    <row r="86" spans="1:20" ht="15" customHeight="1">
      <c r="A86" s="87" t="str">
        <f t="shared" si="9"/>
        <v>041B0465</v>
      </c>
      <c r="B86" s="5" t="s">
        <v>162</v>
      </c>
      <c r="C86" s="21">
        <v>4</v>
      </c>
      <c r="D86" s="21">
        <v>65</v>
      </c>
      <c r="E86" s="6" t="s">
        <v>16</v>
      </c>
      <c r="F86" s="7" t="s">
        <v>33</v>
      </c>
      <c r="G86" s="6" t="s">
        <v>697</v>
      </c>
      <c r="H86" s="6" t="s">
        <v>1944</v>
      </c>
      <c r="I86" s="11" t="s">
        <v>1894</v>
      </c>
      <c r="J86" s="11" t="s">
        <v>1945</v>
      </c>
      <c r="K86" s="11" t="s">
        <v>332</v>
      </c>
      <c r="L86" s="12" t="s">
        <v>55</v>
      </c>
      <c r="M86" s="13"/>
      <c r="N86" s="14"/>
      <c r="O86" s="7" t="s">
        <v>1644</v>
      </c>
      <c r="P86" s="6" t="s">
        <v>1649</v>
      </c>
      <c r="Q86" s="63">
        <f t="shared" si="7"/>
        <v>41</v>
      </c>
      <c r="R86" s="1" t="str">
        <f t="shared" si="5"/>
        <v>041B0465</v>
      </c>
      <c r="S86" s="1" t="str">
        <f t="shared" si="8"/>
        <v xml:space="preserve">指定承認    </v>
      </c>
      <c r="T86" s="1" t="str">
        <f t="shared" si="6"/>
        <v xml:space="preserve">指定承認    </v>
      </c>
    </row>
    <row r="87" spans="1:20" ht="15" customHeight="1">
      <c r="A87" s="25" t="str">
        <f t="shared" si="9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7"/>
        <v/>
      </c>
      <c r="R87" s="1" t="str">
        <f t="shared" si="5"/>
        <v/>
      </c>
      <c r="S87" s="1" t="str">
        <f t="shared" si="8"/>
        <v xml:space="preserve">    </v>
      </c>
      <c r="T87" s="1" t="str">
        <f t="shared" si="6"/>
        <v xml:space="preserve">    </v>
      </c>
    </row>
    <row r="88" spans="1:20" ht="15" customHeight="1">
      <c r="A88" s="25" t="str">
        <f t="shared" si="9"/>
        <v>041Q0601</v>
      </c>
      <c r="B88" s="5" t="s">
        <v>714</v>
      </c>
      <c r="C88" s="21">
        <v>6</v>
      </c>
      <c r="D88" s="21">
        <v>1</v>
      </c>
      <c r="E88" s="6" t="s">
        <v>718</v>
      </c>
      <c r="F88" s="7" t="s">
        <v>33</v>
      </c>
      <c r="G88" s="6" t="s">
        <v>1661</v>
      </c>
      <c r="H88" s="6" t="s">
        <v>1952</v>
      </c>
      <c r="I88" s="11" t="s">
        <v>1660</v>
      </c>
      <c r="J88" s="6"/>
      <c r="K88" s="6" t="s">
        <v>1946</v>
      </c>
      <c r="L88" s="12" t="s">
        <v>55</v>
      </c>
      <c r="M88" s="13"/>
      <c r="N88" s="14"/>
      <c r="O88" s="7"/>
      <c r="P88" s="6" t="s">
        <v>1649</v>
      </c>
      <c r="Q88" s="63">
        <f t="shared" si="7"/>
        <v>41</v>
      </c>
      <c r="R88" s="1" t="str">
        <f t="shared" si="5"/>
        <v>041Q0601</v>
      </c>
      <c r="S88" s="1" t="str">
        <f t="shared" si="8"/>
        <v xml:space="preserve">指定承認    </v>
      </c>
      <c r="T88" s="1" t="str">
        <f t="shared" si="6"/>
        <v xml:space="preserve">指定承認    </v>
      </c>
    </row>
    <row r="89" spans="1:20" ht="15" customHeight="1">
      <c r="A89" s="25" t="str">
        <f t="shared" si="9"/>
        <v>041Q0602</v>
      </c>
      <c r="B89" s="5" t="s">
        <v>714</v>
      </c>
      <c r="C89" s="21">
        <v>6</v>
      </c>
      <c r="D89" s="21">
        <v>2</v>
      </c>
      <c r="E89" s="6" t="s">
        <v>718</v>
      </c>
      <c r="F89" s="7" t="s">
        <v>1549</v>
      </c>
      <c r="G89" s="6" t="s">
        <v>1661</v>
      </c>
      <c r="H89" s="6" t="s">
        <v>1952</v>
      </c>
      <c r="I89" s="11" t="s">
        <v>1660</v>
      </c>
      <c r="J89" s="6"/>
      <c r="K89" s="6" t="s">
        <v>1947</v>
      </c>
      <c r="L89" s="12" t="s">
        <v>55</v>
      </c>
      <c r="M89" s="13"/>
      <c r="N89" s="14"/>
      <c r="O89" s="7"/>
      <c r="P89" s="6" t="s">
        <v>1649</v>
      </c>
      <c r="Q89" s="63">
        <f t="shared" si="7"/>
        <v>41</v>
      </c>
      <c r="R89" s="1" t="str">
        <f t="shared" si="5"/>
        <v>041Q0602</v>
      </c>
      <c r="S89" s="1" t="str">
        <f t="shared" si="8"/>
        <v xml:space="preserve">指定承認    </v>
      </c>
      <c r="T89" s="1" t="str">
        <f t="shared" si="6"/>
        <v xml:space="preserve">指定承認    </v>
      </c>
    </row>
    <row r="90" spans="1:20" ht="15" customHeight="1">
      <c r="A90" s="25" t="str">
        <f t="shared" si="9"/>
        <v/>
      </c>
      <c r="B90" s="5"/>
      <c r="C90" s="21"/>
      <c r="D90" s="21"/>
      <c r="E90" s="6"/>
      <c r="F90" s="7"/>
      <c r="G90" s="6"/>
      <c r="H90" s="6"/>
      <c r="I90" s="6"/>
      <c r="J90" s="6"/>
      <c r="K90" s="6"/>
      <c r="L90" s="12"/>
      <c r="M90" s="13"/>
      <c r="N90" s="14"/>
      <c r="O90" s="7"/>
      <c r="P90" s="11"/>
      <c r="Q90" s="63" t="str">
        <f t="shared" si="7"/>
        <v/>
      </c>
      <c r="R90" s="1" t="str">
        <f t="shared" si="5"/>
        <v/>
      </c>
      <c r="S90" s="1" t="str">
        <f t="shared" si="8"/>
        <v xml:space="preserve">    </v>
      </c>
      <c r="T90" s="1" t="str">
        <f t="shared" si="6"/>
        <v xml:space="preserve">    </v>
      </c>
    </row>
    <row r="91" spans="1:20" ht="15" customHeight="1">
      <c r="A91" s="25" t="str">
        <f t="shared" si="9"/>
        <v>041Q0701</v>
      </c>
      <c r="B91" s="5" t="s">
        <v>714</v>
      </c>
      <c r="C91" s="21">
        <v>7</v>
      </c>
      <c r="D91" s="21">
        <v>1</v>
      </c>
      <c r="E91" s="6" t="s">
        <v>718</v>
      </c>
      <c r="F91" s="7" t="s">
        <v>1549</v>
      </c>
      <c r="G91" s="6" t="s">
        <v>1949</v>
      </c>
      <c r="H91" s="6" t="s">
        <v>1953</v>
      </c>
      <c r="I91" s="6" t="s">
        <v>725</v>
      </c>
      <c r="J91" s="6" t="s">
        <v>1950</v>
      </c>
      <c r="K91" s="6" t="s">
        <v>1946</v>
      </c>
      <c r="L91" s="12" t="s">
        <v>55</v>
      </c>
      <c r="M91" s="13"/>
      <c r="N91" s="14"/>
      <c r="O91" s="7"/>
      <c r="P91" s="6" t="s">
        <v>1649</v>
      </c>
      <c r="Q91" s="63">
        <f t="shared" si="7"/>
        <v>41</v>
      </c>
      <c r="R91" s="1" t="str">
        <f t="shared" si="5"/>
        <v>041Q0701</v>
      </c>
      <c r="S91" s="1" t="str">
        <f t="shared" si="8"/>
        <v xml:space="preserve">指定承認    </v>
      </c>
      <c r="T91" s="1" t="str">
        <f t="shared" si="6"/>
        <v xml:space="preserve">指定承認    </v>
      </c>
    </row>
    <row r="92" spans="1:20" ht="15" customHeight="1">
      <c r="A92" s="25" t="str">
        <f t="shared" si="9"/>
        <v>041Q0702</v>
      </c>
      <c r="B92" s="5" t="s">
        <v>714</v>
      </c>
      <c r="C92" s="21">
        <v>7</v>
      </c>
      <c r="D92" s="21">
        <v>2</v>
      </c>
      <c r="E92" s="6" t="s">
        <v>718</v>
      </c>
      <c r="F92" s="7" t="s">
        <v>1549</v>
      </c>
      <c r="G92" s="6" t="s">
        <v>1949</v>
      </c>
      <c r="H92" s="6" t="s">
        <v>1953</v>
      </c>
      <c r="I92" s="6" t="s">
        <v>725</v>
      </c>
      <c r="J92" s="6" t="s">
        <v>1950</v>
      </c>
      <c r="K92" s="6" t="s">
        <v>1947</v>
      </c>
      <c r="L92" s="12" t="s">
        <v>55</v>
      </c>
      <c r="M92" s="13"/>
      <c r="N92" s="14"/>
      <c r="O92" s="7"/>
      <c r="P92" s="6" t="s">
        <v>1649</v>
      </c>
      <c r="Q92" s="63">
        <f t="shared" si="7"/>
        <v>41</v>
      </c>
      <c r="R92" s="1" t="str">
        <f t="shared" si="5"/>
        <v>041Q0702</v>
      </c>
      <c r="S92" s="1" t="str">
        <f t="shared" si="8"/>
        <v xml:space="preserve">指定承認    </v>
      </c>
      <c r="T92" s="1" t="str">
        <f t="shared" si="6"/>
        <v xml:space="preserve">指定承認    </v>
      </c>
    </row>
    <row r="93" spans="1:20" ht="15" customHeight="1">
      <c r="A93" s="25" t="str">
        <f t="shared" si="9"/>
        <v>041Q0703</v>
      </c>
      <c r="B93" s="5" t="s">
        <v>714</v>
      </c>
      <c r="C93" s="21">
        <v>7</v>
      </c>
      <c r="D93" s="21">
        <v>3</v>
      </c>
      <c r="E93" s="6" t="s">
        <v>718</v>
      </c>
      <c r="F93" s="7" t="s">
        <v>1549</v>
      </c>
      <c r="G93" s="6" t="s">
        <v>1949</v>
      </c>
      <c r="H93" s="6" t="s">
        <v>1951</v>
      </c>
      <c r="I93" s="6" t="s">
        <v>894</v>
      </c>
      <c r="J93" s="6"/>
      <c r="K93" s="6" t="s">
        <v>1947</v>
      </c>
      <c r="L93" s="12" t="s">
        <v>55</v>
      </c>
      <c r="M93" s="13"/>
      <c r="N93" s="14"/>
      <c r="O93" s="7"/>
      <c r="P93" s="6" t="s">
        <v>1649</v>
      </c>
      <c r="Q93" s="63">
        <f t="shared" si="7"/>
        <v>41</v>
      </c>
      <c r="R93" s="1" t="str">
        <f t="shared" si="5"/>
        <v>041Q0703</v>
      </c>
      <c r="S93" s="1" t="str">
        <f t="shared" si="8"/>
        <v xml:space="preserve">指定承認    </v>
      </c>
      <c r="T93" s="1" t="str">
        <f t="shared" si="6"/>
        <v xml:space="preserve">指定承認    </v>
      </c>
    </row>
    <row r="94" spans="1:20" ht="15" customHeight="1">
      <c r="A94" s="25" t="str">
        <f t="shared" si="9"/>
        <v>041Q0704</v>
      </c>
      <c r="B94" s="5" t="s">
        <v>714</v>
      </c>
      <c r="C94" s="21">
        <v>7</v>
      </c>
      <c r="D94" s="21">
        <v>4</v>
      </c>
      <c r="E94" s="6" t="s">
        <v>718</v>
      </c>
      <c r="F94" s="7" t="s">
        <v>1549</v>
      </c>
      <c r="G94" s="6" t="s">
        <v>1949</v>
      </c>
      <c r="H94" s="6" t="s">
        <v>1954</v>
      </c>
      <c r="I94" s="6" t="s">
        <v>640</v>
      </c>
      <c r="J94" s="6"/>
      <c r="K94" s="6" t="s">
        <v>1948</v>
      </c>
      <c r="L94" s="12" t="s">
        <v>55</v>
      </c>
      <c r="M94" s="13"/>
      <c r="N94" s="14"/>
      <c r="O94" s="7"/>
      <c r="P94" s="6" t="s">
        <v>1649</v>
      </c>
      <c r="Q94" s="63">
        <f t="shared" si="7"/>
        <v>41</v>
      </c>
      <c r="R94" s="1" t="str">
        <f t="shared" si="5"/>
        <v>041Q0704</v>
      </c>
      <c r="S94" s="1" t="str">
        <f t="shared" si="8"/>
        <v xml:space="preserve">指定承認    </v>
      </c>
      <c r="T94" s="1" t="str">
        <f t="shared" si="6"/>
        <v xml:space="preserve">指定承認    </v>
      </c>
    </row>
    <row r="95" spans="1:20" ht="15" customHeight="1">
      <c r="A95" s="25" t="str">
        <f t="shared" si="9"/>
        <v/>
      </c>
      <c r="B95" s="5"/>
      <c r="C95" s="21"/>
      <c r="D95" s="21"/>
      <c r="E95" s="6"/>
      <c r="F95" s="7"/>
      <c r="G95" s="6"/>
      <c r="H95" s="6"/>
      <c r="I95" s="6"/>
      <c r="J95" s="6"/>
      <c r="K95" s="6"/>
      <c r="L95" s="12"/>
      <c r="M95" s="13"/>
      <c r="N95" s="14"/>
      <c r="O95" s="7"/>
      <c r="P95" s="6"/>
      <c r="Q95" s="63" t="str">
        <f t="shared" si="7"/>
        <v/>
      </c>
      <c r="R95" s="1" t="str">
        <f t="shared" si="5"/>
        <v/>
      </c>
      <c r="S95" s="1" t="str">
        <f t="shared" si="8"/>
        <v xml:space="preserve">    </v>
      </c>
      <c r="T95" s="1" t="str">
        <f t="shared" si="6"/>
        <v xml:space="preserve">    </v>
      </c>
    </row>
    <row r="96" spans="1:20" ht="15" customHeight="1">
      <c r="A96" s="25" t="str">
        <f t="shared" si="9"/>
        <v>041M0601</v>
      </c>
      <c r="B96" s="5" t="s">
        <v>226</v>
      </c>
      <c r="C96" s="21">
        <v>6</v>
      </c>
      <c r="D96" s="21">
        <v>1</v>
      </c>
      <c r="E96" s="6" t="s">
        <v>521</v>
      </c>
      <c r="F96" s="7" t="s">
        <v>288</v>
      </c>
      <c r="G96" s="6" t="s">
        <v>1955</v>
      </c>
      <c r="H96" s="6" t="s">
        <v>1956</v>
      </c>
      <c r="I96" s="11" t="s">
        <v>1957</v>
      </c>
      <c r="J96" s="6"/>
      <c r="K96" s="11"/>
      <c r="L96" s="12" t="s">
        <v>55</v>
      </c>
      <c r="M96" s="13"/>
      <c r="N96" s="14"/>
      <c r="O96" s="7"/>
      <c r="P96" s="6" t="s">
        <v>1649</v>
      </c>
      <c r="Q96" s="63">
        <f t="shared" si="7"/>
        <v>41</v>
      </c>
      <c r="R96" s="1" t="str">
        <f t="shared" si="5"/>
        <v>041M0601</v>
      </c>
      <c r="S96" s="1" t="str">
        <f t="shared" si="8"/>
        <v xml:space="preserve">指定承認    </v>
      </c>
      <c r="T96" s="1" t="str">
        <f t="shared" si="6"/>
        <v xml:space="preserve">指定承認    </v>
      </c>
    </row>
    <row r="97" spans="1:20" ht="15" customHeight="1">
      <c r="A97" s="25" t="str">
        <f t="shared" si="9"/>
        <v>041M0602</v>
      </c>
      <c r="B97" s="5" t="s">
        <v>226</v>
      </c>
      <c r="C97" s="21">
        <v>6</v>
      </c>
      <c r="D97" s="21">
        <v>2</v>
      </c>
      <c r="E97" s="6" t="s">
        <v>521</v>
      </c>
      <c r="F97" s="7" t="s">
        <v>288</v>
      </c>
      <c r="G97" s="6" t="s">
        <v>1955</v>
      </c>
      <c r="H97" s="6" t="s">
        <v>1958</v>
      </c>
      <c r="I97" s="11" t="s">
        <v>1957</v>
      </c>
      <c r="J97" s="6" t="s">
        <v>1658</v>
      </c>
      <c r="K97" s="11"/>
      <c r="L97" s="12" t="s">
        <v>55</v>
      </c>
      <c r="M97" s="13"/>
      <c r="N97" s="14"/>
      <c r="O97" s="7"/>
      <c r="P97" s="6" t="s">
        <v>1649</v>
      </c>
      <c r="Q97" s="63">
        <f t="shared" si="7"/>
        <v>41</v>
      </c>
      <c r="R97" s="1" t="str">
        <f t="shared" si="5"/>
        <v>041M0602</v>
      </c>
      <c r="S97" s="1" t="str">
        <f t="shared" si="8"/>
        <v xml:space="preserve">指定承認    </v>
      </c>
      <c r="T97" s="1" t="str">
        <f t="shared" si="6"/>
        <v xml:space="preserve">指定承認    </v>
      </c>
    </row>
    <row r="98" spans="1:20" ht="15" customHeight="1">
      <c r="A98" s="25" t="str">
        <f t="shared" si="9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7"/>
        <v/>
      </c>
      <c r="R98" s="1" t="str">
        <f t="shared" si="5"/>
        <v/>
      </c>
      <c r="S98" s="1" t="str">
        <f t="shared" si="8"/>
        <v xml:space="preserve">    </v>
      </c>
      <c r="T98" s="1" t="str">
        <f t="shared" si="6"/>
        <v xml:space="preserve">    </v>
      </c>
    </row>
    <row r="99" spans="1:20" ht="15" customHeight="1">
      <c r="A99" s="25" t="str">
        <f t="shared" si="9"/>
        <v>041M0603</v>
      </c>
      <c r="B99" s="5" t="s">
        <v>226</v>
      </c>
      <c r="C99" s="21">
        <v>6</v>
      </c>
      <c r="D99" s="21">
        <v>3</v>
      </c>
      <c r="E99" s="6" t="s">
        <v>521</v>
      </c>
      <c r="F99" s="7" t="s">
        <v>288</v>
      </c>
      <c r="G99" s="6" t="s">
        <v>1657</v>
      </c>
      <c r="H99" s="6" t="s">
        <v>1958</v>
      </c>
      <c r="I99" s="11" t="s">
        <v>1957</v>
      </c>
      <c r="J99" s="6" t="s">
        <v>1659</v>
      </c>
      <c r="K99" s="11"/>
      <c r="L99" s="12" t="s">
        <v>55</v>
      </c>
      <c r="M99" s="13"/>
      <c r="N99" s="14"/>
      <c r="O99" s="7"/>
      <c r="P99" s="6" t="s">
        <v>1649</v>
      </c>
      <c r="Q99" s="63">
        <f t="shared" si="7"/>
        <v>41</v>
      </c>
      <c r="R99" s="1" t="str">
        <f t="shared" si="5"/>
        <v>041M0603</v>
      </c>
      <c r="S99" s="1" t="str">
        <f t="shared" si="8"/>
        <v xml:space="preserve">指定承認    </v>
      </c>
      <c r="T99" s="1" t="str">
        <f t="shared" si="6"/>
        <v xml:space="preserve">指定承認    </v>
      </c>
    </row>
    <row r="100" spans="1:20" ht="15" customHeight="1">
      <c r="A100" s="25" t="str">
        <f t="shared" si="9"/>
        <v/>
      </c>
      <c r="B100" s="5"/>
      <c r="C100" s="21"/>
      <c r="D100" s="21"/>
      <c r="E100" s="6"/>
      <c r="F100" s="7"/>
      <c r="G100" s="6"/>
      <c r="H100" s="6"/>
      <c r="I100" s="11"/>
      <c r="J100" s="6"/>
      <c r="K100" s="11"/>
      <c r="L100" s="12"/>
      <c r="M100" s="13"/>
      <c r="N100" s="14"/>
      <c r="O100" s="7"/>
      <c r="P100" s="6"/>
      <c r="Q100" s="63" t="str">
        <f t="shared" si="7"/>
        <v/>
      </c>
      <c r="R100" s="1" t="str">
        <f t="shared" si="5"/>
        <v/>
      </c>
      <c r="S100" s="1" t="str">
        <f t="shared" si="8"/>
        <v xml:space="preserve">    </v>
      </c>
      <c r="T100" s="1" t="str">
        <f t="shared" si="6"/>
        <v xml:space="preserve">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11"/>
      <c r="J101" s="6"/>
      <c r="K101" s="6"/>
      <c r="L101" s="12"/>
      <c r="M101" s="13"/>
      <c r="N101" s="14"/>
      <c r="O101" s="7"/>
      <c r="P101" s="6"/>
      <c r="Q101" s="63" t="str">
        <f t="shared" si="7"/>
        <v/>
      </c>
      <c r="R101" s="1" t="str">
        <f t="shared" si="5"/>
        <v/>
      </c>
      <c r="S101" s="1" t="str">
        <f t="shared" si="8"/>
        <v xml:space="preserve">    </v>
      </c>
      <c r="T101" s="1" t="str">
        <f t="shared" si="6"/>
        <v xml:space="preserve">    </v>
      </c>
    </row>
    <row r="102" spans="1:20" ht="15" customHeight="1">
      <c r="A102" s="25" t="str">
        <f t="shared" si="9"/>
        <v/>
      </c>
      <c r="B102" s="5"/>
      <c r="C102" s="21"/>
      <c r="D102" s="21"/>
      <c r="E102" s="6"/>
      <c r="F102" s="7"/>
      <c r="G102" s="6"/>
      <c r="H102" s="6"/>
      <c r="I102" s="11"/>
      <c r="J102" s="6"/>
      <c r="K102" s="6"/>
      <c r="L102" s="12"/>
      <c r="M102" s="13"/>
      <c r="N102" s="14"/>
      <c r="O102" s="7"/>
      <c r="P102" s="6"/>
      <c r="Q102" s="63" t="str">
        <f t="shared" si="7"/>
        <v/>
      </c>
      <c r="R102" s="1" t="str">
        <f t="shared" si="5"/>
        <v/>
      </c>
      <c r="S102" s="1" t="str">
        <f t="shared" si="8"/>
        <v xml:space="preserve">    </v>
      </c>
      <c r="T102" s="1" t="str">
        <f t="shared" si="6"/>
        <v xml:space="preserve">    </v>
      </c>
    </row>
    <row r="103" spans="1:20" ht="15" customHeight="1">
      <c r="A103" s="25" t="str">
        <f t="shared" si="9"/>
        <v/>
      </c>
      <c r="B103" s="5"/>
      <c r="C103" s="21"/>
      <c r="D103" s="21"/>
      <c r="E103" s="6"/>
      <c r="F103" s="7"/>
      <c r="G103" s="6"/>
      <c r="H103" s="6"/>
      <c r="I103" s="6"/>
      <c r="J103" s="6"/>
      <c r="K103" s="6"/>
      <c r="L103" s="12"/>
      <c r="M103" s="13"/>
      <c r="N103" s="14"/>
      <c r="O103" s="7"/>
      <c r="P103" s="11"/>
      <c r="Q103" s="63" t="str">
        <f t="shared" si="7"/>
        <v/>
      </c>
      <c r="R103" s="1" t="str">
        <f t="shared" si="5"/>
        <v/>
      </c>
      <c r="S103" s="1" t="str">
        <f t="shared" si="8"/>
        <v xml:space="preserve">    </v>
      </c>
      <c r="T103" s="1" t="str">
        <f t="shared" si="6"/>
        <v xml:space="preserve">    </v>
      </c>
    </row>
    <row r="104" spans="1:20" ht="15" customHeight="1">
      <c r="A104" s="25" t="str">
        <f t="shared" si="9"/>
        <v/>
      </c>
      <c r="B104" s="5"/>
      <c r="C104" s="21"/>
      <c r="D104" s="21"/>
      <c r="E104" s="6"/>
      <c r="F104" s="7"/>
      <c r="G104" s="6"/>
      <c r="H104" s="6"/>
      <c r="I104" s="6"/>
      <c r="J104" s="6"/>
      <c r="K104" s="6"/>
      <c r="L104" s="12"/>
      <c r="M104" s="13"/>
      <c r="N104" s="14"/>
      <c r="O104" s="7"/>
      <c r="P104" s="11"/>
      <c r="Q104" s="63" t="str">
        <f t="shared" si="7"/>
        <v/>
      </c>
      <c r="R104" s="1" t="str">
        <f t="shared" si="5"/>
        <v/>
      </c>
      <c r="S104" s="1" t="str">
        <f t="shared" si="8"/>
        <v xml:space="preserve">    </v>
      </c>
      <c r="T104" s="1" t="str">
        <f t="shared" si="6"/>
        <v xml:space="preserve">    </v>
      </c>
    </row>
    <row r="105" spans="1:20" ht="15" customHeight="1">
      <c r="A105" s="25" t="str">
        <f t="shared" si="9"/>
        <v/>
      </c>
      <c r="B105" s="5"/>
      <c r="C105" s="21"/>
      <c r="D105" s="21"/>
      <c r="E105" s="6"/>
      <c r="F105" s="7"/>
      <c r="G105" s="6"/>
      <c r="H105" s="6"/>
      <c r="I105" s="6"/>
      <c r="J105" s="6"/>
      <c r="K105" s="6"/>
      <c r="L105" s="12"/>
      <c r="M105" s="13"/>
      <c r="N105" s="14"/>
      <c r="O105" s="7"/>
      <c r="P105" s="6"/>
      <c r="Q105" s="63" t="str">
        <f t="shared" si="7"/>
        <v/>
      </c>
      <c r="R105" s="1" t="str">
        <f t="shared" si="5"/>
        <v/>
      </c>
      <c r="S105" s="1" t="str">
        <f t="shared" si="8"/>
        <v xml:space="preserve">    </v>
      </c>
      <c r="T105" s="1" t="str">
        <f t="shared" si="6"/>
        <v xml:space="preserve">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6"/>
      <c r="J106" s="6"/>
      <c r="K106" s="6"/>
      <c r="L106" s="12"/>
      <c r="M106" s="13"/>
      <c r="N106" s="14"/>
      <c r="O106" s="7"/>
      <c r="P106" s="6"/>
      <c r="Q106" s="63" t="str">
        <f t="shared" si="7"/>
        <v/>
      </c>
      <c r="R106" s="1" t="str">
        <f t="shared" si="5"/>
        <v/>
      </c>
      <c r="S106" s="1" t="str">
        <f t="shared" si="8"/>
        <v xml:space="preserve">    </v>
      </c>
      <c r="T106" s="1" t="str">
        <f t="shared" si="6"/>
        <v xml:space="preserve">    </v>
      </c>
    </row>
    <row r="107" spans="1:20" ht="15" customHeight="1">
      <c r="A107" s="25" t="str">
        <f t="shared" si="9"/>
        <v/>
      </c>
      <c r="B107" s="5"/>
      <c r="C107" s="21"/>
      <c r="D107" s="21"/>
      <c r="E107" s="6"/>
      <c r="F107" s="7"/>
      <c r="G107" s="6"/>
      <c r="H107" s="6"/>
      <c r="I107" s="6"/>
      <c r="J107" s="6"/>
      <c r="K107" s="6"/>
      <c r="L107" s="12"/>
      <c r="M107" s="13"/>
      <c r="N107" s="14"/>
      <c r="O107" s="7"/>
      <c r="P107" s="6"/>
      <c r="Q107" s="63" t="str">
        <f t="shared" si="7"/>
        <v/>
      </c>
      <c r="R107" s="1" t="str">
        <f t="shared" si="5"/>
        <v/>
      </c>
      <c r="S107" s="1" t="str">
        <f t="shared" si="8"/>
        <v xml:space="preserve">    </v>
      </c>
      <c r="T107" s="1" t="str">
        <f t="shared" si="6"/>
        <v xml:space="preserve">    </v>
      </c>
    </row>
    <row r="108" spans="1:20" ht="15" customHeight="1">
      <c r="A108" s="25" t="str">
        <f t="shared" si="9"/>
        <v/>
      </c>
      <c r="B108" s="5"/>
      <c r="C108" s="21"/>
      <c r="D108" s="21"/>
      <c r="E108" s="6"/>
      <c r="F108" s="7"/>
      <c r="G108" s="6"/>
      <c r="H108" s="6"/>
      <c r="I108" s="6"/>
      <c r="J108" s="6"/>
      <c r="K108" s="6"/>
      <c r="L108" s="12"/>
      <c r="M108" s="13"/>
      <c r="N108" s="14"/>
      <c r="O108" s="7"/>
      <c r="P108" s="6"/>
      <c r="Q108" s="63" t="str">
        <f t="shared" si="7"/>
        <v/>
      </c>
      <c r="R108" s="1" t="str">
        <f t="shared" si="5"/>
        <v/>
      </c>
      <c r="S108" s="1" t="str">
        <f t="shared" si="8"/>
        <v xml:space="preserve">    </v>
      </c>
      <c r="T108" s="1" t="str">
        <f t="shared" si="6"/>
        <v xml:space="preserve">    </v>
      </c>
    </row>
    <row r="109" spans="1:20" ht="15" customHeight="1">
      <c r="A109" s="25" t="str">
        <f t="shared" si="9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7"/>
        <v/>
      </c>
      <c r="R109" s="1" t="str">
        <f t="shared" si="5"/>
        <v/>
      </c>
      <c r="S109" s="1" t="str">
        <f t="shared" si="8"/>
        <v xml:space="preserve">    </v>
      </c>
      <c r="T109" s="1" t="str">
        <f t="shared" si="6"/>
        <v xml:space="preserve">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7"/>
        <v/>
      </c>
      <c r="R110" s="1" t="str">
        <f t="shared" si="5"/>
        <v/>
      </c>
      <c r="S110" s="1" t="str">
        <f t="shared" si="8"/>
        <v xml:space="preserve">    </v>
      </c>
      <c r="T110" s="1" t="str">
        <f t="shared" si="6"/>
        <v xml:space="preserve">    </v>
      </c>
    </row>
    <row r="111" spans="1:20" ht="15" customHeight="1">
      <c r="A111" s="25" t="str">
        <f t="shared" si="9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7"/>
        <v/>
      </c>
      <c r="R111" s="1" t="str">
        <f t="shared" si="5"/>
        <v/>
      </c>
      <c r="S111" s="1" t="str">
        <f t="shared" si="8"/>
        <v xml:space="preserve">    </v>
      </c>
      <c r="T111" s="1" t="str">
        <f t="shared" si="6"/>
        <v xml:space="preserve">    </v>
      </c>
    </row>
    <row r="112" spans="1:20" ht="15" customHeight="1">
      <c r="A112" s="25" t="str">
        <f t="shared" si="9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7"/>
        <v/>
      </c>
      <c r="R112" s="1" t="str">
        <f t="shared" si="5"/>
        <v/>
      </c>
      <c r="S112" s="1" t="str">
        <f t="shared" si="8"/>
        <v xml:space="preserve">    </v>
      </c>
      <c r="T112" s="1" t="str">
        <f t="shared" si="6"/>
        <v xml:space="preserve">    </v>
      </c>
    </row>
    <row r="113" spans="1:20" ht="15" customHeight="1">
      <c r="A113" s="25" t="str">
        <f t="shared" si="9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7"/>
        <v/>
      </c>
      <c r="R113" s="1" t="str">
        <f t="shared" si="5"/>
        <v/>
      </c>
      <c r="S113" s="1" t="str">
        <f t="shared" si="8"/>
        <v xml:space="preserve">    </v>
      </c>
      <c r="T113" s="1" t="str">
        <f t="shared" si="6"/>
        <v xml:space="preserve">    </v>
      </c>
    </row>
    <row r="114" spans="1:20" ht="15" customHeight="1">
      <c r="A114" s="25" t="str">
        <f t="shared" si="9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7"/>
        <v/>
      </c>
      <c r="R114" s="1" t="str">
        <f t="shared" si="5"/>
        <v/>
      </c>
      <c r="S114" s="1" t="str">
        <f t="shared" si="8"/>
        <v xml:space="preserve">    </v>
      </c>
      <c r="T114" s="1" t="str">
        <f t="shared" si="6"/>
        <v xml:space="preserve">    </v>
      </c>
    </row>
    <row r="115" spans="1:20" ht="15" customHeight="1">
      <c r="A115" s="25" t="str">
        <f t="shared" si="9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7"/>
        <v/>
      </c>
      <c r="R115" s="1" t="str">
        <f t="shared" si="5"/>
        <v/>
      </c>
      <c r="S115" s="1" t="str">
        <f t="shared" si="8"/>
        <v xml:space="preserve">    </v>
      </c>
      <c r="T115" s="1" t="str">
        <f t="shared" si="6"/>
        <v xml:space="preserve">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7"/>
        <v/>
      </c>
      <c r="R116" s="1" t="str">
        <f t="shared" si="5"/>
        <v/>
      </c>
      <c r="S116" s="1" t="str">
        <f t="shared" si="8"/>
        <v xml:space="preserve">    </v>
      </c>
      <c r="T116" s="1" t="str">
        <f t="shared" si="6"/>
        <v xml:space="preserve">    </v>
      </c>
    </row>
    <row r="117" spans="1:20" ht="15" customHeight="1">
      <c r="A117" s="25" t="str">
        <f t="shared" si="9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7"/>
        <v/>
      </c>
      <c r="R117" s="1" t="str">
        <f t="shared" si="5"/>
        <v/>
      </c>
      <c r="S117" s="1" t="str">
        <f t="shared" ref="S117:S129" si="10">""&amp;L120&amp;"  "&amp;M120&amp;"  "&amp;N120&amp;""</f>
        <v xml:space="preserve">    </v>
      </c>
      <c r="T117" s="1" t="str">
        <f t="shared" si="6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7"/>
        <v/>
      </c>
      <c r="R118" s="1" t="str">
        <f t="shared" si="5"/>
        <v/>
      </c>
      <c r="S118" s="1" t="str">
        <f t="shared" si="10"/>
        <v xml:space="preserve">    </v>
      </c>
      <c r="T118" s="1" t="str">
        <f t="shared" si="6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7"/>
        <v/>
      </c>
      <c r="R119" s="1" t="str">
        <f t="shared" si="5"/>
        <v/>
      </c>
      <c r="S119" s="1" t="str">
        <f t="shared" si="10"/>
        <v xml:space="preserve">    </v>
      </c>
      <c r="T119" s="1" t="str">
        <f t="shared" si="6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7"/>
        <v/>
      </c>
      <c r="R120" s="1" t="str">
        <f t="shared" si="5"/>
        <v/>
      </c>
      <c r="S120" s="1" t="str">
        <f t="shared" si="10"/>
        <v xml:space="preserve">    </v>
      </c>
      <c r="T120" s="1" t="str">
        <f t="shared" si="6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7"/>
        <v/>
      </c>
      <c r="R121" s="1" t="str">
        <f t="shared" si="5"/>
        <v/>
      </c>
      <c r="S121" s="1" t="str">
        <f t="shared" si="10"/>
        <v xml:space="preserve">    </v>
      </c>
      <c r="T121" s="1" t="str">
        <f t="shared" si="6"/>
        <v xml:space="preserve">    </v>
      </c>
    </row>
    <row r="122" spans="1:20" ht="15" customHeight="1">
      <c r="A122" s="25" t="str">
        <f t="shared" si="9"/>
        <v/>
      </c>
      <c r="B122" s="5"/>
      <c r="C122" s="21"/>
      <c r="D122" s="21"/>
      <c r="E122" s="6"/>
      <c r="F122" s="7"/>
      <c r="G122" s="6"/>
      <c r="H122" s="6"/>
      <c r="I122" s="11"/>
      <c r="J122" s="11"/>
      <c r="K122" s="11"/>
      <c r="L122" s="12"/>
      <c r="M122" s="13"/>
      <c r="N122" s="14"/>
      <c r="O122" s="7"/>
      <c r="P122" s="11"/>
      <c r="Q122" s="63" t="str">
        <f t="shared" si="7"/>
        <v/>
      </c>
      <c r="R122" s="1" t="str">
        <f t="shared" si="5"/>
        <v/>
      </c>
      <c r="S122" s="1" t="str">
        <f t="shared" si="10"/>
        <v xml:space="preserve">    </v>
      </c>
      <c r="T122" s="1" t="str">
        <f t="shared" si="6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7"/>
        <v/>
      </c>
      <c r="R123" s="1" t="str">
        <f t="shared" si="5"/>
        <v/>
      </c>
      <c r="S123" s="1" t="str">
        <f t="shared" si="10"/>
        <v xml:space="preserve">    </v>
      </c>
      <c r="T123" s="1" t="str">
        <f t="shared" si="6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7"/>
        <v/>
      </c>
      <c r="R124" s="1" t="str">
        <f t="shared" si="5"/>
        <v/>
      </c>
      <c r="S124" s="1" t="str">
        <f t="shared" si="10"/>
        <v xml:space="preserve">    </v>
      </c>
      <c r="T124" s="1" t="str">
        <f t="shared" si="6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7"/>
        <v/>
      </c>
      <c r="R125" s="1" t="str">
        <f t="shared" si="5"/>
        <v/>
      </c>
      <c r="S125" s="1" t="str">
        <f t="shared" si="10"/>
        <v xml:space="preserve">    </v>
      </c>
      <c r="T125" s="1" t="str">
        <f t="shared" si="6"/>
        <v xml:space="preserve">    </v>
      </c>
    </row>
    <row r="126" spans="1:20" ht="15" customHeight="1">
      <c r="A126" s="25" t="str">
        <f t="shared" si="9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7"/>
        <v/>
      </c>
      <c r="R126" s="1" t="str">
        <f t="shared" si="5"/>
        <v/>
      </c>
      <c r="S126" s="1" t="str">
        <f t="shared" si="10"/>
        <v xml:space="preserve">    </v>
      </c>
      <c r="T126" s="1" t="str">
        <f t="shared" si="6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7"/>
        <v/>
      </c>
      <c r="R127" s="1" t="str">
        <f t="shared" si="5"/>
        <v/>
      </c>
      <c r="S127" s="1" t="str">
        <f t="shared" si="10"/>
        <v xml:space="preserve">    </v>
      </c>
      <c r="T127" s="1" t="str">
        <f t="shared" si="6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7"/>
        <v/>
      </c>
      <c r="R128" s="1" t="str">
        <f t="shared" si="5"/>
        <v/>
      </c>
      <c r="S128" s="1" t="str">
        <f t="shared" si="10"/>
        <v xml:space="preserve">    </v>
      </c>
      <c r="T128" s="1" t="str">
        <f t="shared" si="6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7"/>
        <v/>
      </c>
      <c r="R129" s="1" t="str">
        <f t="shared" si="5"/>
        <v/>
      </c>
      <c r="S129" s="1" t="str">
        <f t="shared" si="10"/>
        <v xml:space="preserve">    </v>
      </c>
      <c r="T129" s="1" t="str">
        <f t="shared" si="6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7"/>
        <v/>
      </c>
      <c r="R130" s="1" t="str">
        <f t="shared" ref="R130:R171" si="11">A130</f>
        <v/>
      </c>
      <c r="S130" s="1" t="str">
        <f t="shared" ref="S130:S171" si="12">""&amp;L133&amp;"  "&amp;M133&amp;"  "&amp;N133&amp;""</f>
        <v xml:space="preserve">    </v>
      </c>
      <c r="T130" s="1" t="str">
        <f t="shared" ref="T130:T171" si="13">S130</f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7"/>
        <v/>
      </c>
      <c r="R131" s="1" t="str">
        <f t="shared" si="11"/>
        <v/>
      </c>
      <c r="S131" s="1" t="str">
        <f t="shared" si="12"/>
        <v xml:space="preserve">    </v>
      </c>
      <c r="T131" s="1" t="str">
        <f t="shared" si="13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7"/>
        <v/>
      </c>
      <c r="R132" s="1" t="str">
        <f t="shared" si="11"/>
        <v/>
      </c>
      <c r="S132" s="1" t="str">
        <f t="shared" si="12"/>
        <v xml:space="preserve">    </v>
      </c>
      <c r="T132" s="1" t="str">
        <f t="shared" si="13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7"/>
        <v/>
      </c>
      <c r="R133" s="1" t="str">
        <f t="shared" si="11"/>
        <v/>
      </c>
      <c r="S133" s="1" t="str">
        <f t="shared" si="12"/>
        <v xml:space="preserve">    </v>
      </c>
      <c r="T133" s="1" t="str">
        <f t="shared" si="13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7"/>
        <v/>
      </c>
      <c r="R134" s="1" t="str">
        <f t="shared" si="11"/>
        <v/>
      </c>
      <c r="S134" s="1" t="str">
        <f t="shared" si="12"/>
        <v xml:space="preserve">    </v>
      </c>
      <c r="T134" s="1" t="str">
        <f t="shared" si="13"/>
        <v xml:space="preserve">    </v>
      </c>
    </row>
    <row r="135" spans="1:20" ht="15" customHeight="1">
      <c r="A135" s="25" t="str">
        <f t="shared" si="9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4">IF(P135="","",VLOOKUP(P135,$Z$7:$AA$68,2,FALSE))</f>
        <v/>
      </c>
      <c r="R135" s="1" t="str">
        <f t="shared" si="11"/>
        <v/>
      </c>
      <c r="S135" s="1" t="str">
        <f t="shared" si="12"/>
        <v xml:space="preserve">    </v>
      </c>
      <c r="T135" s="1" t="str">
        <f t="shared" si="13"/>
        <v xml:space="preserve">    </v>
      </c>
    </row>
    <row r="136" spans="1:20" ht="15" customHeight="1">
      <c r="A136" s="25" t="str">
        <f t="shared" si="9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4"/>
        <v/>
      </c>
      <c r="R136" s="1" t="str">
        <f t="shared" si="11"/>
        <v/>
      </c>
      <c r="S136" s="1" t="str">
        <f t="shared" si="12"/>
        <v xml:space="preserve">    </v>
      </c>
      <c r="T136" s="1" t="str">
        <f t="shared" si="13"/>
        <v xml:space="preserve">    </v>
      </c>
    </row>
    <row r="137" spans="1:20" ht="15" customHeight="1">
      <c r="A137" s="25" t="str">
        <f t="shared" si="9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4"/>
        <v/>
      </c>
      <c r="R137" s="1" t="str">
        <f t="shared" si="11"/>
        <v/>
      </c>
      <c r="S137" s="1" t="str">
        <f t="shared" si="12"/>
        <v xml:space="preserve">    </v>
      </c>
      <c r="T137" s="1" t="str">
        <f t="shared" si="13"/>
        <v xml:space="preserve">    </v>
      </c>
    </row>
    <row r="138" spans="1:20" ht="15" customHeight="1">
      <c r="A138" s="25" t="str">
        <f t="shared" si="9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4"/>
        <v/>
      </c>
      <c r="R138" s="1" t="str">
        <f t="shared" si="11"/>
        <v/>
      </c>
      <c r="S138" s="1" t="str">
        <f t="shared" si="12"/>
        <v xml:space="preserve">    </v>
      </c>
      <c r="T138" s="1" t="str">
        <f t="shared" si="13"/>
        <v xml:space="preserve">    </v>
      </c>
    </row>
    <row r="139" spans="1:20" ht="15" customHeight="1">
      <c r="A139" s="25" t="str">
        <f t="shared" ref="A139:A364" si="15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4"/>
        <v/>
      </c>
      <c r="R139" s="1" t="str">
        <f t="shared" si="11"/>
        <v/>
      </c>
      <c r="S139" s="1" t="str">
        <f t="shared" si="12"/>
        <v xml:space="preserve">    </v>
      </c>
      <c r="T139" s="1" t="str">
        <f t="shared" si="13"/>
        <v xml:space="preserve">    </v>
      </c>
    </row>
    <row r="140" spans="1:20" ht="15" customHeight="1">
      <c r="A140" s="25" t="str">
        <f t="shared" si="15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4"/>
        <v/>
      </c>
      <c r="R140" s="1" t="str">
        <f t="shared" si="11"/>
        <v/>
      </c>
      <c r="S140" s="1" t="str">
        <f t="shared" si="12"/>
        <v xml:space="preserve">    </v>
      </c>
      <c r="T140" s="1" t="str">
        <f t="shared" si="13"/>
        <v xml:space="preserve">    </v>
      </c>
    </row>
    <row r="141" spans="1:20" ht="15" customHeight="1">
      <c r="A141" s="25" t="str">
        <f t="shared" si="15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4"/>
        <v/>
      </c>
      <c r="R141" s="1" t="str">
        <f t="shared" si="11"/>
        <v/>
      </c>
      <c r="S141" s="1" t="str">
        <f t="shared" si="12"/>
        <v xml:space="preserve">    </v>
      </c>
      <c r="T141" s="1" t="str">
        <f t="shared" si="13"/>
        <v xml:space="preserve">    </v>
      </c>
    </row>
    <row r="142" spans="1:20" ht="15" customHeight="1">
      <c r="A142" s="25" t="str">
        <f t="shared" si="15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4"/>
        <v/>
      </c>
      <c r="R142" s="1" t="str">
        <f t="shared" si="11"/>
        <v/>
      </c>
      <c r="S142" s="1" t="str">
        <f t="shared" si="12"/>
        <v xml:space="preserve">    </v>
      </c>
      <c r="T142" s="1" t="str">
        <f t="shared" si="13"/>
        <v xml:space="preserve">    </v>
      </c>
    </row>
    <row r="143" spans="1:20" ht="15" customHeight="1">
      <c r="A143" s="25" t="str">
        <f t="shared" si="15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4"/>
        <v/>
      </c>
      <c r="R143" s="1" t="str">
        <f t="shared" si="11"/>
        <v/>
      </c>
      <c r="S143" s="1" t="str">
        <f t="shared" si="12"/>
        <v xml:space="preserve">    </v>
      </c>
      <c r="T143" s="1" t="str">
        <f t="shared" si="13"/>
        <v xml:space="preserve">    </v>
      </c>
    </row>
    <row r="144" spans="1:20" ht="15" customHeight="1">
      <c r="A144" s="25" t="str">
        <f t="shared" si="15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4"/>
        <v/>
      </c>
      <c r="R144" s="1" t="str">
        <f t="shared" si="11"/>
        <v/>
      </c>
      <c r="S144" s="1" t="str">
        <f t="shared" si="12"/>
        <v xml:space="preserve">    </v>
      </c>
      <c r="T144" s="1" t="str">
        <f t="shared" si="13"/>
        <v xml:space="preserve">    </v>
      </c>
    </row>
    <row r="145" spans="1:20" ht="15" customHeight="1">
      <c r="A145" s="25" t="str">
        <f t="shared" si="15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4"/>
        <v/>
      </c>
      <c r="R145" s="1" t="str">
        <f t="shared" si="11"/>
        <v/>
      </c>
      <c r="S145" s="1" t="str">
        <f t="shared" si="12"/>
        <v xml:space="preserve">    </v>
      </c>
      <c r="T145" s="1" t="str">
        <f t="shared" si="13"/>
        <v xml:space="preserve">    </v>
      </c>
    </row>
    <row r="146" spans="1:20" ht="15" customHeight="1">
      <c r="A146" s="25" t="str">
        <f t="shared" si="15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4"/>
        <v/>
      </c>
      <c r="R146" s="1" t="str">
        <f t="shared" si="11"/>
        <v/>
      </c>
      <c r="S146" s="1" t="str">
        <f t="shared" si="12"/>
        <v xml:space="preserve">    </v>
      </c>
      <c r="T146" s="1" t="str">
        <f t="shared" si="13"/>
        <v xml:space="preserve">    </v>
      </c>
    </row>
    <row r="147" spans="1:20" ht="15" customHeight="1">
      <c r="A147" s="25" t="str">
        <f t="shared" si="15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4"/>
        <v/>
      </c>
      <c r="R147" s="1" t="str">
        <f t="shared" si="11"/>
        <v/>
      </c>
      <c r="S147" s="1" t="str">
        <f t="shared" si="12"/>
        <v xml:space="preserve">    </v>
      </c>
      <c r="T147" s="1" t="str">
        <f t="shared" si="13"/>
        <v xml:space="preserve">    </v>
      </c>
    </row>
    <row r="148" spans="1:20" ht="15" customHeight="1">
      <c r="A148" s="25" t="str">
        <f t="shared" si="15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4"/>
        <v/>
      </c>
      <c r="R148" s="1" t="str">
        <f t="shared" si="11"/>
        <v/>
      </c>
      <c r="S148" s="1" t="str">
        <f t="shared" si="12"/>
        <v xml:space="preserve">    </v>
      </c>
      <c r="T148" s="1" t="str">
        <f t="shared" si="13"/>
        <v xml:space="preserve">    </v>
      </c>
    </row>
    <row r="149" spans="1:20" ht="15" customHeight="1">
      <c r="A149" s="25" t="str">
        <f t="shared" si="15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4"/>
        <v/>
      </c>
      <c r="R149" s="1" t="str">
        <f t="shared" si="11"/>
        <v/>
      </c>
      <c r="S149" s="1" t="str">
        <f t="shared" si="12"/>
        <v xml:space="preserve">    </v>
      </c>
      <c r="T149" s="1" t="str">
        <f t="shared" si="13"/>
        <v xml:space="preserve">    </v>
      </c>
    </row>
    <row r="150" spans="1:20" ht="15" customHeight="1">
      <c r="A150" s="25" t="str">
        <f t="shared" si="15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4"/>
        <v/>
      </c>
      <c r="R150" s="1" t="str">
        <f t="shared" si="11"/>
        <v/>
      </c>
      <c r="S150" s="1" t="str">
        <f t="shared" si="12"/>
        <v xml:space="preserve">    </v>
      </c>
      <c r="T150" s="1" t="str">
        <f t="shared" si="13"/>
        <v xml:space="preserve">    </v>
      </c>
    </row>
    <row r="151" spans="1:20" ht="15" customHeight="1">
      <c r="A151" s="25" t="str">
        <f t="shared" si="15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4"/>
        <v/>
      </c>
      <c r="R151" s="1" t="str">
        <f t="shared" si="11"/>
        <v/>
      </c>
      <c r="S151" s="1" t="str">
        <f t="shared" si="12"/>
        <v xml:space="preserve">    </v>
      </c>
      <c r="T151" s="1" t="str">
        <f t="shared" si="13"/>
        <v xml:space="preserve">    </v>
      </c>
    </row>
    <row r="152" spans="1:20" ht="15" customHeight="1">
      <c r="A152" s="25" t="str">
        <f t="shared" si="15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4"/>
        <v/>
      </c>
      <c r="R152" s="1" t="str">
        <f t="shared" si="11"/>
        <v/>
      </c>
      <c r="S152" s="1" t="str">
        <f t="shared" si="12"/>
        <v xml:space="preserve">    </v>
      </c>
      <c r="T152" s="1" t="str">
        <f t="shared" si="13"/>
        <v xml:space="preserve">    </v>
      </c>
    </row>
    <row r="153" spans="1:20" ht="15" customHeight="1">
      <c r="A153" s="25" t="str">
        <f t="shared" si="15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4"/>
        <v/>
      </c>
      <c r="R153" s="1" t="str">
        <f t="shared" si="11"/>
        <v/>
      </c>
      <c r="S153" s="1" t="str">
        <f t="shared" si="12"/>
        <v xml:space="preserve">    </v>
      </c>
      <c r="T153" s="1" t="str">
        <f t="shared" si="13"/>
        <v xml:space="preserve">    </v>
      </c>
    </row>
    <row r="154" spans="1:20" ht="15" customHeight="1">
      <c r="A154" s="25" t="str">
        <f t="shared" si="15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4"/>
        <v/>
      </c>
      <c r="R154" s="1" t="str">
        <f t="shared" si="11"/>
        <v/>
      </c>
      <c r="S154" s="1" t="str">
        <f t="shared" si="12"/>
        <v xml:space="preserve">    </v>
      </c>
      <c r="T154" s="1" t="str">
        <f t="shared" si="13"/>
        <v xml:space="preserve">    </v>
      </c>
    </row>
    <row r="155" spans="1:20" ht="15" customHeight="1">
      <c r="A155" s="25" t="str">
        <f t="shared" si="15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4"/>
        <v/>
      </c>
      <c r="R155" s="1" t="str">
        <f t="shared" si="11"/>
        <v/>
      </c>
      <c r="S155" s="1" t="str">
        <f t="shared" si="12"/>
        <v xml:space="preserve">    </v>
      </c>
      <c r="T155" s="1" t="str">
        <f t="shared" si="13"/>
        <v xml:space="preserve">    </v>
      </c>
    </row>
    <row r="156" spans="1:20" ht="15" customHeight="1">
      <c r="A156" s="25" t="str">
        <f t="shared" si="15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4"/>
        <v/>
      </c>
      <c r="R156" s="1" t="str">
        <f t="shared" si="11"/>
        <v/>
      </c>
      <c r="S156" s="1" t="str">
        <f t="shared" si="12"/>
        <v xml:space="preserve">    </v>
      </c>
      <c r="T156" s="1" t="str">
        <f t="shared" si="13"/>
        <v xml:space="preserve">    </v>
      </c>
    </row>
    <row r="157" spans="1:20" ht="15" customHeight="1">
      <c r="A157" s="25" t="str">
        <f t="shared" si="15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4"/>
        <v/>
      </c>
      <c r="R157" s="1" t="str">
        <f t="shared" si="11"/>
        <v/>
      </c>
      <c r="S157" s="1" t="str">
        <f t="shared" si="12"/>
        <v xml:space="preserve">    </v>
      </c>
      <c r="T157" s="1" t="str">
        <f t="shared" si="13"/>
        <v xml:space="preserve">    </v>
      </c>
    </row>
    <row r="158" spans="1:20" ht="15" customHeight="1">
      <c r="A158" s="25" t="str">
        <f t="shared" si="15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4"/>
        <v/>
      </c>
      <c r="R158" s="1" t="str">
        <f t="shared" si="11"/>
        <v/>
      </c>
      <c r="S158" s="1" t="str">
        <f t="shared" si="12"/>
        <v xml:space="preserve">    </v>
      </c>
      <c r="T158" s="1" t="str">
        <f t="shared" si="13"/>
        <v xml:space="preserve">    </v>
      </c>
    </row>
    <row r="159" spans="1:20" ht="15" customHeight="1">
      <c r="A159" s="25" t="str">
        <f t="shared" si="15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4"/>
        <v/>
      </c>
      <c r="R159" s="1" t="str">
        <f t="shared" si="11"/>
        <v/>
      </c>
      <c r="S159" s="1" t="str">
        <f t="shared" si="12"/>
        <v xml:space="preserve">    </v>
      </c>
      <c r="T159" s="1" t="str">
        <f t="shared" si="13"/>
        <v xml:space="preserve">    </v>
      </c>
    </row>
    <row r="160" spans="1:20" ht="15" customHeight="1">
      <c r="A160" s="25" t="str">
        <f t="shared" si="15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4"/>
        <v/>
      </c>
      <c r="R160" s="1" t="str">
        <f t="shared" si="11"/>
        <v/>
      </c>
      <c r="S160" s="1" t="str">
        <f t="shared" si="12"/>
        <v xml:space="preserve">    </v>
      </c>
      <c r="T160" s="1" t="str">
        <f t="shared" si="13"/>
        <v xml:space="preserve">    </v>
      </c>
    </row>
    <row r="161" spans="1:20" ht="15" customHeight="1">
      <c r="A161" s="25" t="str">
        <f t="shared" si="15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4"/>
        <v/>
      </c>
      <c r="R161" s="1" t="str">
        <f t="shared" si="11"/>
        <v/>
      </c>
      <c r="S161" s="1" t="str">
        <f t="shared" si="12"/>
        <v xml:space="preserve">    </v>
      </c>
      <c r="T161" s="1" t="str">
        <f t="shared" si="13"/>
        <v xml:space="preserve">    </v>
      </c>
    </row>
    <row r="162" spans="1:20" ht="15" customHeight="1">
      <c r="A162" s="25" t="str">
        <f t="shared" si="15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4"/>
        <v/>
      </c>
      <c r="R162" s="1" t="str">
        <f t="shared" si="11"/>
        <v/>
      </c>
      <c r="S162" s="1" t="str">
        <f t="shared" si="12"/>
        <v xml:space="preserve">    </v>
      </c>
      <c r="T162" s="1" t="str">
        <f t="shared" si="13"/>
        <v xml:space="preserve">    </v>
      </c>
    </row>
    <row r="163" spans="1:20" ht="15" customHeight="1">
      <c r="A163" s="25" t="str">
        <f t="shared" si="15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4"/>
        <v/>
      </c>
      <c r="R163" s="1" t="str">
        <f t="shared" si="11"/>
        <v/>
      </c>
      <c r="S163" s="1" t="str">
        <f t="shared" si="12"/>
        <v xml:space="preserve">    </v>
      </c>
      <c r="T163" s="1" t="str">
        <f t="shared" si="13"/>
        <v xml:space="preserve">    </v>
      </c>
    </row>
    <row r="164" spans="1:20" ht="15" customHeight="1">
      <c r="A164" s="25" t="str">
        <f t="shared" si="15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4"/>
        <v/>
      </c>
      <c r="R164" s="1" t="str">
        <f t="shared" si="11"/>
        <v/>
      </c>
      <c r="S164" s="1" t="str">
        <f t="shared" si="12"/>
        <v xml:space="preserve">    </v>
      </c>
      <c r="T164" s="1" t="str">
        <f t="shared" si="13"/>
        <v xml:space="preserve">    </v>
      </c>
    </row>
    <row r="165" spans="1:20" ht="15" customHeight="1">
      <c r="A165" s="25" t="str">
        <f t="shared" si="15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4"/>
        <v/>
      </c>
      <c r="R165" s="1" t="str">
        <f t="shared" si="11"/>
        <v/>
      </c>
      <c r="S165" s="1" t="str">
        <f t="shared" si="12"/>
        <v xml:space="preserve">    </v>
      </c>
      <c r="T165" s="1" t="str">
        <f t="shared" si="13"/>
        <v xml:space="preserve">    </v>
      </c>
    </row>
    <row r="166" spans="1:20" ht="15" customHeight="1">
      <c r="A166" s="25" t="str">
        <f t="shared" si="15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4"/>
        <v/>
      </c>
      <c r="R166" s="1" t="str">
        <f t="shared" si="11"/>
        <v/>
      </c>
      <c r="S166" s="1" t="str">
        <f t="shared" si="12"/>
        <v xml:space="preserve">    </v>
      </c>
      <c r="T166" s="1" t="str">
        <f t="shared" si="13"/>
        <v xml:space="preserve">    </v>
      </c>
    </row>
    <row r="167" spans="1:20" ht="15" customHeight="1">
      <c r="A167" s="25" t="str">
        <f t="shared" si="15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4"/>
        <v/>
      </c>
      <c r="R167" s="1" t="str">
        <f t="shared" si="11"/>
        <v/>
      </c>
      <c r="S167" s="1" t="str">
        <f t="shared" si="12"/>
        <v xml:space="preserve">    </v>
      </c>
      <c r="T167" s="1" t="str">
        <f t="shared" si="13"/>
        <v xml:space="preserve">    </v>
      </c>
    </row>
    <row r="168" spans="1:20" ht="15" customHeight="1">
      <c r="A168" s="25" t="str">
        <f t="shared" si="15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4"/>
        <v/>
      </c>
      <c r="R168" s="1" t="str">
        <f t="shared" si="11"/>
        <v/>
      </c>
      <c r="S168" s="1" t="str">
        <f t="shared" si="12"/>
        <v xml:space="preserve">    </v>
      </c>
      <c r="T168" s="1" t="str">
        <f t="shared" si="13"/>
        <v xml:space="preserve">    </v>
      </c>
    </row>
    <row r="169" spans="1:20" ht="15" customHeight="1">
      <c r="A169" s="25" t="str">
        <f t="shared" si="15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4"/>
        <v/>
      </c>
      <c r="R169" s="1" t="str">
        <f t="shared" si="11"/>
        <v/>
      </c>
      <c r="S169" s="1" t="str">
        <f t="shared" si="12"/>
        <v xml:space="preserve">    </v>
      </c>
      <c r="T169" s="1" t="str">
        <f t="shared" si="13"/>
        <v xml:space="preserve">    </v>
      </c>
    </row>
    <row r="170" spans="1:20" ht="15" customHeight="1">
      <c r="A170" s="25" t="str">
        <f t="shared" si="15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4"/>
        <v/>
      </c>
      <c r="R170" s="1" t="str">
        <f t="shared" si="11"/>
        <v/>
      </c>
      <c r="S170" s="1" t="str">
        <f t="shared" si="12"/>
        <v xml:space="preserve">    </v>
      </c>
      <c r="T170" s="1" t="str">
        <f t="shared" si="13"/>
        <v xml:space="preserve">    </v>
      </c>
    </row>
    <row r="171" spans="1:20" ht="15" customHeight="1">
      <c r="A171" s="25" t="str">
        <f t="shared" si="15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4"/>
        <v/>
      </c>
      <c r="R171" s="1" t="str">
        <f t="shared" si="11"/>
        <v/>
      </c>
      <c r="S171" s="1" t="str">
        <f t="shared" si="12"/>
        <v xml:space="preserve">    </v>
      </c>
      <c r="T171" s="1" t="str">
        <f t="shared" si="13"/>
        <v xml:space="preserve">    </v>
      </c>
    </row>
    <row r="172" spans="1:20" ht="15" customHeight="1">
      <c r="A172" s="25" t="str">
        <f t="shared" si="15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4"/>
        <v/>
      </c>
      <c r="R172" s="1" t="str">
        <f t="shared" ref="R172:R344" si="16">A175</f>
        <v/>
      </c>
      <c r="S172" s="1" t="str">
        <f t="shared" ref="S172:S334" si="17">""&amp;L175&amp;"  "&amp;M175&amp;"  "&amp;N175&amp;""</f>
        <v xml:space="preserve">    </v>
      </c>
      <c r="T172" s="1" t="str">
        <f t="shared" ref="T172:T297" si="18">S172</f>
        <v xml:space="preserve">    </v>
      </c>
    </row>
    <row r="173" spans="1:20" ht="15" customHeight="1">
      <c r="A173" s="25" t="str">
        <f t="shared" si="15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4"/>
        <v/>
      </c>
      <c r="R173" s="1" t="str">
        <f t="shared" si="16"/>
        <v/>
      </c>
      <c r="S173" s="1" t="str">
        <f t="shared" si="17"/>
        <v xml:space="preserve">    </v>
      </c>
      <c r="T173" s="1" t="str">
        <f t="shared" si="18"/>
        <v xml:space="preserve">    </v>
      </c>
    </row>
    <row r="174" spans="1:20" ht="15" customHeight="1">
      <c r="A174" s="25" t="str">
        <f t="shared" si="15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4"/>
        <v/>
      </c>
      <c r="R174" s="1" t="str">
        <f t="shared" si="16"/>
        <v/>
      </c>
      <c r="S174" s="1" t="str">
        <f t="shared" si="17"/>
        <v xml:space="preserve">    </v>
      </c>
      <c r="T174" s="1" t="str">
        <f t="shared" si="18"/>
        <v xml:space="preserve">    </v>
      </c>
    </row>
    <row r="175" spans="1:20" ht="15" customHeight="1">
      <c r="A175" s="25" t="str">
        <f t="shared" si="15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4"/>
        <v/>
      </c>
      <c r="R175" s="1" t="str">
        <f t="shared" si="16"/>
        <v/>
      </c>
      <c r="S175" s="1" t="str">
        <f t="shared" si="17"/>
        <v xml:space="preserve">    </v>
      </c>
      <c r="T175" s="1" t="str">
        <f t="shared" si="18"/>
        <v xml:space="preserve">    </v>
      </c>
    </row>
    <row r="176" spans="1:20" ht="15" customHeight="1">
      <c r="A176" s="25" t="str">
        <f t="shared" si="15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4"/>
        <v/>
      </c>
      <c r="R176" s="1" t="str">
        <f t="shared" si="16"/>
        <v/>
      </c>
      <c r="S176" s="1" t="str">
        <f t="shared" si="17"/>
        <v xml:space="preserve">    </v>
      </c>
      <c r="T176" s="1" t="str">
        <f t="shared" si="18"/>
        <v xml:space="preserve">    </v>
      </c>
    </row>
    <row r="177" spans="1:20" ht="15" customHeight="1">
      <c r="A177" s="25" t="str">
        <f t="shared" si="15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4"/>
        <v/>
      </c>
      <c r="R177" s="1" t="str">
        <f t="shared" si="16"/>
        <v/>
      </c>
      <c r="S177" s="1" t="str">
        <f t="shared" si="17"/>
        <v xml:space="preserve">    </v>
      </c>
      <c r="T177" s="1" t="str">
        <f t="shared" si="18"/>
        <v xml:space="preserve">    </v>
      </c>
    </row>
    <row r="178" spans="1:20" ht="15" customHeight="1">
      <c r="A178" s="25" t="str">
        <f t="shared" si="15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4"/>
        <v/>
      </c>
      <c r="R178" s="1" t="str">
        <f t="shared" si="16"/>
        <v/>
      </c>
      <c r="S178" s="1" t="str">
        <f t="shared" si="17"/>
        <v xml:space="preserve">    </v>
      </c>
      <c r="T178" s="1" t="str">
        <f t="shared" si="18"/>
        <v xml:space="preserve">    </v>
      </c>
    </row>
    <row r="179" spans="1:20" ht="15" customHeight="1">
      <c r="A179" s="25" t="str">
        <f t="shared" si="15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4"/>
        <v/>
      </c>
      <c r="R179" s="1" t="str">
        <f t="shared" si="16"/>
        <v/>
      </c>
      <c r="S179" s="1" t="str">
        <f t="shared" si="17"/>
        <v xml:space="preserve">    </v>
      </c>
      <c r="T179" s="1" t="str">
        <f t="shared" si="18"/>
        <v xml:space="preserve">    </v>
      </c>
    </row>
    <row r="180" spans="1:20" ht="15" customHeight="1">
      <c r="A180" s="25" t="str">
        <f t="shared" si="15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4"/>
        <v/>
      </c>
      <c r="R180" s="1" t="str">
        <f t="shared" si="16"/>
        <v/>
      </c>
      <c r="S180" s="1" t="str">
        <f t="shared" si="17"/>
        <v xml:space="preserve">    </v>
      </c>
      <c r="T180" s="1" t="str">
        <f t="shared" si="18"/>
        <v xml:space="preserve">    </v>
      </c>
    </row>
    <row r="181" spans="1:20" ht="15" customHeight="1">
      <c r="A181" s="25" t="str">
        <f t="shared" si="15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4"/>
        <v/>
      </c>
      <c r="R181" s="1" t="str">
        <f t="shared" si="16"/>
        <v/>
      </c>
      <c r="S181" s="1" t="str">
        <f t="shared" si="17"/>
        <v xml:space="preserve">    </v>
      </c>
      <c r="T181" s="1" t="str">
        <f t="shared" si="18"/>
        <v xml:space="preserve">    </v>
      </c>
    </row>
    <row r="182" spans="1:20" ht="15" customHeight="1">
      <c r="A182" s="25" t="str">
        <f t="shared" si="15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4"/>
        <v/>
      </c>
      <c r="R182" s="1" t="str">
        <f t="shared" si="16"/>
        <v/>
      </c>
      <c r="S182" s="1" t="str">
        <f t="shared" si="17"/>
        <v xml:space="preserve">    </v>
      </c>
      <c r="T182" s="1" t="str">
        <f t="shared" si="18"/>
        <v xml:space="preserve">    </v>
      </c>
    </row>
    <row r="183" spans="1:20" ht="15" customHeight="1">
      <c r="A183" s="25" t="str">
        <f t="shared" si="15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4"/>
        <v/>
      </c>
      <c r="R183" s="1" t="str">
        <f t="shared" si="16"/>
        <v/>
      </c>
      <c r="S183" s="1" t="str">
        <f t="shared" si="17"/>
        <v xml:space="preserve">    </v>
      </c>
      <c r="T183" s="1" t="str">
        <f t="shared" si="18"/>
        <v xml:space="preserve">    </v>
      </c>
    </row>
    <row r="184" spans="1:20" ht="15" customHeight="1">
      <c r="A184" s="25" t="str">
        <f t="shared" si="15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4"/>
        <v/>
      </c>
      <c r="R184" s="1" t="str">
        <f t="shared" si="16"/>
        <v/>
      </c>
      <c r="S184" s="1" t="str">
        <f t="shared" si="17"/>
        <v xml:space="preserve">    </v>
      </c>
      <c r="T184" s="1" t="str">
        <f t="shared" si="18"/>
        <v xml:space="preserve">    </v>
      </c>
    </row>
    <row r="185" spans="1:20" ht="15" customHeight="1">
      <c r="A185" s="25" t="str">
        <f t="shared" si="15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4"/>
        <v/>
      </c>
      <c r="R185" s="1" t="str">
        <f t="shared" si="16"/>
        <v/>
      </c>
      <c r="S185" s="1" t="str">
        <f t="shared" si="17"/>
        <v xml:space="preserve">    </v>
      </c>
      <c r="T185" s="1" t="str">
        <f t="shared" si="18"/>
        <v xml:space="preserve">    </v>
      </c>
    </row>
    <row r="186" spans="1:20" ht="15" customHeight="1">
      <c r="A186" s="25" t="str">
        <f t="shared" si="15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4"/>
        <v/>
      </c>
      <c r="R186" s="1" t="str">
        <f t="shared" si="16"/>
        <v/>
      </c>
      <c r="S186" s="1" t="str">
        <f t="shared" si="17"/>
        <v xml:space="preserve">    </v>
      </c>
      <c r="T186" s="1" t="str">
        <f t="shared" si="18"/>
        <v xml:space="preserve">    </v>
      </c>
    </row>
    <row r="187" spans="1:20" ht="15" customHeight="1">
      <c r="A187" s="25" t="str">
        <f t="shared" si="15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4"/>
        <v/>
      </c>
      <c r="R187" s="1" t="str">
        <f t="shared" si="16"/>
        <v/>
      </c>
      <c r="S187" s="1" t="str">
        <f t="shared" si="17"/>
        <v xml:space="preserve">    </v>
      </c>
      <c r="T187" s="1" t="str">
        <f t="shared" si="18"/>
        <v xml:space="preserve">    </v>
      </c>
    </row>
    <row r="188" spans="1:20" ht="15" customHeight="1">
      <c r="A188" s="25" t="str">
        <f t="shared" si="15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4"/>
        <v/>
      </c>
      <c r="R188" s="1" t="str">
        <f t="shared" si="16"/>
        <v/>
      </c>
      <c r="S188" s="1" t="str">
        <f t="shared" si="17"/>
        <v xml:space="preserve">    </v>
      </c>
      <c r="T188" s="1" t="str">
        <f t="shared" si="18"/>
        <v xml:space="preserve">    </v>
      </c>
    </row>
    <row r="189" spans="1:20" ht="15" customHeight="1">
      <c r="A189" s="25" t="str">
        <f t="shared" si="15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4"/>
        <v/>
      </c>
      <c r="R189" s="1" t="str">
        <f t="shared" si="16"/>
        <v/>
      </c>
      <c r="S189" s="1" t="str">
        <f t="shared" si="17"/>
        <v xml:space="preserve">    </v>
      </c>
      <c r="T189" s="1" t="str">
        <f t="shared" si="18"/>
        <v xml:space="preserve">    </v>
      </c>
    </row>
    <row r="190" spans="1:20" ht="15" customHeight="1">
      <c r="A190" s="25" t="str">
        <f t="shared" si="15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4"/>
        <v/>
      </c>
      <c r="R190" s="1" t="str">
        <f t="shared" si="16"/>
        <v/>
      </c>
      <c r="S190" s="1" t="str">
        <f t="shared" si="17"/>
        <v xml:space="preserve">    </v>
      </c>
      <c r="T190" s="1" t="str">
        <f t="shared" si="18"/>
        <v xml:space="preserve">    </v>
      </c>
    </row>
    <row r="191" spans="1:20" ht="15" customHeight="1">
      <c r="A191" s="25" t="str">
        <f t="shared" si="15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4"/>
        <v/>
      </c>
      <c r="R191" s="1" t="str">
        <f t="shared" si="16"/>
        <v/>
      </c>
      <c r="S191" s="1" t="str">
        <f t="shared" si="17"/>
        <v xml:space="preserve">    </v>
      </c>
      <c r="T191" s="1" t="str">
        <f t="shared" si="18"/>
        <v xml:space="preserve">    </v>
      </c>
    </row>
    <row r="192" spans="1:20" ht="15" customHeight="1">
      <c r="A192" s="25" t="str">
        <f t="shared" si="15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4"/>
        <v/>
      </c>
      <c r="R192" s="1" t="str">
        <f t="shared" si="16"/>
        <v/>
      </c>
      <c r="S192" s="1" t="str">
        <f t="shared" si="17"/>
        <v xml:space="preserve">    </v>
      </c>
      <c r="T192" s="1" t="str">
        <f t="shared" si="18"/>
        <v xml:space="preserve">    </v>
      </c>
    </row>
    <row r="193" spans="1:20" ht="15" customHeight="1">
      <c r="A193" s="25" t="str">
        <f t="shared" si="15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4"/>
        <v/>
      </c>
      <c r="R193" s="1" t="str">
        <f t="shared" si="16"/>
        <v/>
      </c>
      <c r="S193" s="1" t="str">
        <f t="shared" si="17"/>
        <v xml:space="preserve">    </v>
      </c>
      <c r="T193" s="1" t="str">
        <f t="shared" si="18"/>
        <v xml:space="preserve">    </v>
      </c>
    </row>
    <row r="194" spans="1:20" ht="15" customHeight="1">
      <c r="A194" s="25" t="str">
        <f t="shared" si="15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4"/>
        <v/>
      </c>
      <c r="R194" s="1" t="str">
        <f t="shared" si="16"/>
        <v/>
      </c>
      <c r="S194" s="1" t="str">
        <f t="shared" si="17"/>
        <v xml:space="preserve">    </v>
      </c>
      <c r="T194" s="1" t="str">
        <f t="shared" si="18"/>
        <v xml:space="preserve">    </v>
      </c>
    </row>
    <row r="195" spans="1:20" ht="15" customHeight="1">
      <c r="A195" s="25" t="str">
        <f t="shared" si="15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4"/>
        <v/>
      </c>
      <c r="R195" s="1" t="str">
        <f t="shared" si="16"/>
        <v/>
      </c>
      <c r="S195" s="1" t="str">
        <f t="shared" si="17"/>
        <v xml:space="preserve">    </v>
      </c>
      <c r="T195" s="1" t="str">
        <f t="shared" si="18"/>
        <v xml:space="preserve">    </v>
      </c>
    </row>
    <row r="196" spans="1:20" ht="15" customHeight="1">
      <c r="A196" s="25" t="str">
        <f t="shared" si="15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4"/>
        <v/>
      </c>
      <c r="R196" s="1" t="str">
        <f t="shared" si="16"/>
        <v/>
      </c>
      <c r="S196" s="1" t="str">
        <f t="shared" si="17"/>
        <v xml:space="preserve">    </v>
      </c>
      <c r="T196" s="1" t="str">
        <f t="shared" si="18"/>
        <v xml:space="preserve">    </v>
      </c>
    </row>
    <row r="197" spans="1:20" ht="15" customHeight="1">
      <c r="A197" s="25" t="str">
        <f t="shared" si="15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4"/>
        <v/>
      </c>
      <c r="R197" s="1" t="str">
        <f t="shared" si="16"/>
        <v/>
      </c>
      <c r="S197" s="1" t="str">
        <f t="shared" si="17"/>
        <v xml:space="preserve">    </v>
      </c>
      <c r="T197" s="1" t="str">
        <f t="shared" si="18"/>
        <v xml:space="preserve">    </v>
      </c>
    </row>
    <row r="198" spans="1:20" ht="15" customHeight="1">
      <c r="A198" s="25" t="str">
        <f t="shared" si="15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4"/>
        <v/>
      </c>
      <c r="R198" s="1" t="str">
        <f t="shared" si="16"/>
        <v/>
      </c>
      <c r="S198" s="1" t="str">
        <f t="shared" si="17"/>
        <v xml:space="preserve">    </v>
      </c>
      <c r="T198" s="1" t="str">
        <f t="shared" si="18"/>
        <v xml:space="preserve">    </v>
      </c>
    </row>
    <row r="199" spans="1:20" ht="15" customHeight="1">
      <c r="A199" s="25" t="str">
        <f t="shared" si="15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9">IF(P199="","",VLOOKUP(P199,$Z$7:$AA$68,2,FALSE))</f>
        <v/>
      </c>
      <c r="R199" s="1" t="str">
        <f t="shared" si="16"/>
        <v/>
      </c>
      <c r="S199" s="1" t="str">
        <f t="shared" si="17"/>
        <v xml:space="preserve">    </v>
      </c>
      <c r="T199" s="1" t="str">
        <f t="shared" si="18"/>
        <v xml:space="preserve">    </v>
      </c>
    </row>
    <row r="200" spans="1:20" ht="15" customHeight="1">
      <c r="A200" s="25" t="str">
        <f t="shared" si="15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9"/>
        <v/>
      </c>
      <c r="R200" s="1" t="str">
        <f t="shared" si="16"/>
        <v/>
      </c>
      <c r="S200" s="1" t="str">
        <f t="shared" si="17"/>
        <v xml:space="preserve">    </v>
      </c>
      <c r="T200" s="1" t="str">
        <f t="shared" si="18"/>
        <v xml:space="preserve">    </v>
      </c>
    </row>
    <row r="201" spans="1:20" ht="15" customHeight="1">
      <c r="A201" s="25" t="str">
        <f t="shared" si="15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9"/>
        <v/>
      </c>
      <c r="R201" s="1" t="str">
        <f t="shared" si="16"/>
        <v/>
      </c>
      <c r="S201" s="1" t="str">
        <f t="shared" si="17"/>
        <v xml:space="preserve">    </v>
      </c>
      <c r="T201" s="1" t="str">
        <f t="shared" si="18"/>
        <v xml:space="preserve">    </v>
      </c>
    </row>
    <row r="202" spans="1:20" ht="15" customHeight="1">
      <c r="A202" s="25" t="str">
        <f t="shared" si="15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9"/>
        <v/>
      </c>
      <c r="R202" s="1" t="str">
        <f t="shared" si="16"/>
        <v/>
      </c>
      <c r="S202" s="1" t="str">
        <f t="shared" si="17"/>
        <v xml:space="preserve">    </v>
      </c>
      <c r="T202" s="1" t="str">
        <f t="shared" si="18"/>
        <v xml:space="preserve">    </v>
      </c>
    </row>
    <row r="203" spans="1:20" ht="15" customHeight="1">
      <c r="A203" s="25" t="str">
        <f t="shared" si="15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9"/>
        <v/>
      </c>
      <c r="R203" s="1" t="str">
        <f t="shared" si="16"/>
        <v/>
      </c>
      <c r="S203" s="1" t="str">
        <f t="shared" si="17"/>
        <v xml:space="preserve">    </v>
      </c>
      <c r="T203" s="1" t="str">
        <f t="shared" si="18"/>
        <v xml:space="preserve">    </v>
      </c>
    </row>
    <row r="204" spans="1:20" ht="15" customHeight="1">
      <c r="A204" s="25" t="str">
        <f t="shared" si="15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9"/>
        <v/>
      </c>
      <c r="R204" s="1" t="str">
        <f t="shared" si="16"/>
        <v/>
      </c>
      <c r="S204" s="1" t="str">
        <f t="shared" si="17"/>
        <v xml:space="preserve">    </v>
      </c>
      <c r="T204" s="1" t="str">
        <f t="shared" si="18"/>
        <v xml:space="preserve">    </v>
      </c>
    </row>
    <row r="205" spans="1:20" ht="15" customHeight="1">
      <c r="A205" s="25" t="str">
        <f t="shared" si="15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9"/>
        <v/>
      </c>
      <c r="R205" s="1" t="str">
        <f t="shared" si="16"/>
        <v/>
      </c>
      <c r="S205" s="1" t="str">
        <f t="shared" si="17"/>
        <v xml:space="preserve">    </v>
      </c>
      <c r="T205" s="1" t="str">
        <f t="shared" si="18"/>
        <v xml:space="preserve">    </v>
      </c>
    </row>
    <row r="206" spans="1:20" ht="15" customHeight="1">
      <c r="A206" s="25" t="str">
        <f t="shared" si="15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9"/>
        <v/>
      </c>
      <c r="R206" s="1" t="str">
        <f t="shared" si="16"/>
        <v/>
      </c>
      <c r="S206" s="1" t="str">
        <f t="shared" si="17"/>
        <v xml:space="preserve">    </v>
      </c>
      <c r="T206" s="1" t="str">
        <f t="shared" si="18"/>
        <v xml:space="preserve">    </v>
      </c>
    </row>
    <row r="207" spans="1:20" ht="15" customHeight="1">
      <c r="A207" s="25" t="str">
        <f t="shared" si="15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9"/>
        <v/>
      </c>
      <c r="R207" s="1" t="str">
        <f t="shared" si="16"/>
        <v/>
      </c>
      <c r="S207" s="1" t="str">
        <f t="shared" si="17"/>
        <v xml:space="preserve">    </v>
      </c>
      <c r="T207" s="1" t="str">
        <f t="shared" si="18"/>
        <v xml:space="preserve">    </v>
      </c>
    </row>
    <row r="208" spans="1:20" ht="15" customHeight="1">
      <c r="A208" s="25" t="str">
        <f t="shared" si="15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9"/>
        <v/>
      </c>
      <c r="R208" s="1" t="str">
        <f t="shared" si="16"/>
        <v/>
      </c>
      <c r="S208" s="1" t="str">
        <f t="shared" si="17"/>
        <v xml:space="preserve">    </v>
      </c>
      <c r="T208" s="1" t="str">
        <f t="shared" si="18"/>
        <v xml:space="preserve">    </v>
      </c>
    </row>
    <row r="209" spans="1:20" ht="15" customHeight="1">
      <c r="A209" s="25" t="str">
        <f t="shared" si="15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9"/>
        <v/>
      </c>
      <c r="R209" s="1" t="str">
        <f t="shared" si="16"/>
        <v/>
      </c>
      <c r="S209" s="1" t="str">
        <f t="shared" si="17"/>
        <v xml:space="preserve">    </v>
      </c>
      <c r="T209" s="1" t="str">
        <f t="shared" si="18"/>
        <v xml:space="preserve">    </v>
      </c>
    </row>
    <row r="210" spans="1:20" ht="15" customHeight="1">
      <c r="A210" s="25" t="str">
        <f t="shared" si="15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9"/>
        <v/>
      </c>
      <c r="R210" s="1" t="str">
        <f t="shared" si="16"/>
        <v/>
      </c>
      <c r="S210" s="1" t="str">
        <f t="shared" si="17"/>
        <v xml:space="preserve">    </v>
      </c>
      <c r="T210" s="1" t="str">
        <f t="shared" si="18"/>
        <v xml:space="preserve">    </v>
      </c>
    </row>
    <row r="211" spans="1:20" ht="15" customHeight="1">
      <c r="A211" s="25" t="str">
        <f t="shared" si="15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9"/>
        <v/>
      </c>
      <c r="R211" s="1" t="str">
        <f t="shared" si="16"/>
        <v/>
      </c>
      <c r="S211" s="1" t="str">
        <f t="shared" si="17"/>
        <v xml:space="preserve">    </v>
      </c>
      <c r="T211" s="1" t="str">
        <f t="shared" si="18"/>
        <v xml:space="preserve">    </v>
      </c>
    </row>
    <row r="212" spans="1:20" ht="15" customHeight="1">
      <c r="A212" s="25" t="str">
        <f t="shared" si="15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9"/>
        <v/>
      </c>
      <c r="R212" s="1" t="str">
        <f t="shared" si="16"/>
        <v/>
      </c>
      <c r="S212" s="1" t="str">
        <f t="shared" si="17"/>
        <v xml:space="preserve">    </v>
      </c>
      <c r="T212" s="1" t="str">
        <f t="shared" si="18"/>
        <v xml:space="preserve">    </v>
      </c>
    </row>
    <row r="213" spans="1:20" ht="15" customHeight="1">
      <c r="A213" s="25" t="str">
        <f t="shared" si="15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9"/>
        <v/>
      </c>
      <c r="R213" s="1" t="str">
        <f t="shared" si="16"/>
        <v/>
      </c>
      <c r="S213" s="1" t="str">
        <f t="shared" si="17"/>
        <v xml:space="preserve">    </v>
      </c>
      <c r="T213" s="1" t="str">
        <f t="shared" si="18"/>
        <v xml:space="preserve">    </v>
      </c>
    </row>
    <row r="214" spans="1:20" ht="15" customHeight="1">
      <c r="A214" s="25" t="str">
        <f t="shared" si="15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9"/>
        <v/>
      </c>
      <c r="R214" s="1" t="str">
        <f t="shared" si="16"/>
        <v/>
      </c>
      <c r="S214" s="1" t="str">
        <f t="shared" si="17"/>
        <v xml:space="preserve">    </v>
      </c>
      <c r="T214" s="1" t="str">
        <f t="shared" si="18"/>
        <v xml:space="preserve">    </v>
      </c>
    </row>
    <row r="215" spans="1:20" ht="15" customHeight="1">
      <c r="A215" s="25" t="str">
        <f t="shared" si="15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9"/>
        <v/>
      </c>
      <c r="R215" s="1" t="str">
        <f t="shared" si="16"/>
        <v/>
      </c>
      <c r="S215" s="1" t="str">
        <f t="shared" si="17"/>
        <v xml:space="preserve">    </v>
      </c>
      <c r="T215" s="1" t="str">
        <f t="shared" si="18"/>
        <v xml:space="preserve">    </v>
      </c>
    </row>
    <row r="216" spans="1:20" ht="15" customHeight="1">
      <c r="A216" s="25" t="str">
        <f t="shared" si="15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9"/>
        <v/>
      </c>
      <c r="R216" s="1" t="str">
        <f t="shared" si="16"/>
        <v/>
      </c>
      <c r="S216" s="1" t="str">
        <f t="shared" si="17"/>
        <v xml:space="preserve">    </v>
      </c>
      <c r="T216" s="1" t="str">
        <f t="shared" si="18"/>
        <v xml:space="preserve">    </v>
      </c>
    </row>
    <row r="217" spans="1:20" ht="15" customHeight="1">
      <c r="A217" s="25" t="str">
        <f t="shared" si="15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9"/>
        <v/>
      </c>
      <c r="R217" s="1" t="str">
        <f t="shared" si="16"/>
        <v/>
      </c>
      <c r="S217" s="1" t="str">
        <f t="shared" si="17"/>
        <v xml:space="preserve">    </v>
      </c>
      <c r="T217" s="1" t="str">
        <f t="shared" si="18"/>
        <v xml:space="preserve">    </v>
      </c>
    </row>
    <row r="218" spans="1:20" ht="15" customHeight="1">
      <c r="A218" s="25" t="str">
        <f t="shared" si="15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9"/>
        <v/>
      </c>
      <c r="R218" s="1" t="str">
        <f t="shared" si="16"/>
        <v/>
      </c>
      <c r="S218" s="1" t="str">
        <f t="shared" si="17"/>
        <v xml:space="preserve">    </v>
      </c>
      <c r="T218" s="1" t="str">
        <f t="shared" si="18"/>
        <v xml:space="preserve">    </v>
      </c>
    </row>
    <row r="219" spans="1:20" ht="15" customHeight="1">
      <c r="A219" s="25" t="str">
        <f t="shared" si="15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9"/>
        <v/>
      </c>
      <c r="R219" s="1" t="str">
        <f t="shared" si="16"/>
        <v/>
      </c>
      <c r="S219" s="1" t="str">
        <f t="shared" si="17"/>
        <v xml:space="preserve">    </v>
      </c>
      <c r="T219" s="1" t="str">
        <f t="shared" si="18"/>
        <v xml:space="preserve">    </v>
      </c>
    </row>
    <row r="220" spans="1:20" ht="15" customHeight="1">
      <c r="A220" s="25" t="str">
        <f t="shared" si="15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9"/>
        <v/>
      </c>
      <c r="R220" s="1" t="str">
        <f t="shared" si="16"/>
        <v/>
      </c>
      <c r="S220" s="1" t="str">
        <f t="shared" si="17"/>
        <v xml:space="preserve">    </v>
      </c>
      <c r="T220" s="1" t="str">
        <f t="shared" si="18"/>
        <v xml:space="preserve">    </v>
      </c>
    </row>
    <row r="221" spans="1:20" ht="15" customHeight="1">
      <c r="A221" s="25" t="str">
        <f t="shared" si="15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9"/>
        <v/>
      </c>
      <c r="R221" s="1" t="str">
        <f t="shared" si="16"/>
        <v/>
      </c>
      <c r="S221" s="1" t="str">
        <f t="shared" si="17"/>
        <v xml:space="preserve">    </v>
      </c>
      <c r="T221" s="1" t="str">
        <f t="shared" si="18"/>
        <v xml:space="preserve">    </v>
      </c>
    </row>
    <row r="222" spans="1:20" ht="15" customHeight="1">
      <c r="A222" s="25" t="str">
        <f t="shared" si="15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9"/>
        <v/>
      </c>
      <c r="R222" s="1" t="str">
        <f t="shared" si="16"/>
        <v/>
      </c>
      <c r="S222" s="1" t="str">
        <f t="shared" si="17"/>
        <v xml:space="preserve">    </v>
      </c>
      <c r="T222" s="1" t="str">
        <f t="shared" si="18"/>
        <v xml:space="preserve">    </v>
      </c>
    </row>
    <row r="223" spans="1:20" ht="15" customHeight="1">
      <c r="A223" s="25" t="str">
        <f t="shared" si="15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9"/>
        <v/>
      </c>
      <c r="R223" s="1" t="str">
        <f t="shared" si="16"/>
        <v/>
      </c>
      <c r="S223" s="1" t="str">
        <f t="shared" si="17"/>
        <v xml:space="preserve">    </v>
      </c>
      <c r="T223" s="1" t="str">
        <f t="shared" si="18"/>
        <v xml:space="preserve">    </v>
      </c>
    </row>
    <row r="224" spans="1:20" ht="15" customHeight="1">
      <c r="A224" s="25" t="str">
        <f t="shared" si="15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9"/>
        <v/>
      </c>
      <c r="R224" s="1" t="str">
        <f t="shared" si="16"/>
        <v/>
      </c>
      <c r="S224" s="1" t="str">
        <f t="shared" si="17"/>
        <v xml:space="preserve">    </v>
      </c>
      <c r="T224" s="1" t="str">
        <f t="shared" si="18"/>
        <v xml:space="preserve">    </v>
      </c>
    </row>
    <row r="225" spans="1:20" ht="15" customHeight="1">
      <c r="A225" s="25" t="str">
        <f t="shared" si="15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9"/>
        <v/>
      </c>
      <c r="R225" s="1" t="str">
        <f t="shared" si="16"/>
        <v/>
      </c>
      <c r="S225" s="1" t="str">
        <f t="shared" si="17"/>
        <v xml:space="preserve">    </v>
      </c>
      <c r="T225" s="1" t="str">
        <f t="shared" si="18"/>
        <v xml:space="preserve">    </v>
      </c>
    </row>
    <row r="226" spans="1:20" ht="15" customHeight="1">
      <c r="A226" s="25" t="str">
        <f t="shared" si="15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9"/>
        <v/>
      </c>
      <c r="R226" s="1" t="str">
        <f t="shared" si="16"/>
        <v/>
      </c>
      <c r="S226" s="1" t="str">
        <f t="shared" si="17"/>
        <v xml:space="preserve">    </v>
      </c>
      <c r="T226" s="1" t="str">
        <f t="shared" si="18"/>
        <v xml:space="preserve">    </v>
      </c>
    </row>
    <row r="227" spans="1:20" ht="15" customHeight="1">
      <c r="A227" s="25" t="str">
        <f t="shared" si="15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9"/>
        <v/>
      </c>
      <c r="R227" s="1" t="str">
        <f t="shared" si="16"/>
        <v/>
      </c>
      <c r="S227" s="1" t="str">
        <f t="shared" si="17"/>
        <v xml:space="preserve">    </v>
      </c>
      <c r="T227" s="1" t="str">
        <f t="shared" si="18"/>
        <v xml:space="preserve">    </v>
      </c>
    </row>
    <row r="228" spans="1:20" ht="15" customHeight="1">
      <c r="A228" s="25" t="str">
        <f t="shared" si="15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9"/>
        <v/>
      </c>
      <c r="R228" s="1" t="str">
        <f t="shared" si="16"/>
        <v/>
      </c>
      <c r="S228" s="1" t="str">
        <f t="shared" si="17"/>
        <v xml:space="preserve">    </v>
      </c>
      <c r="T228" s="1" t="str">
        <f t="shared" si="18"/>
        <v xml:space="preserve">    </v>
      </c>
    </row>
    <row r="229" spans="1:20" ht="15" customHeight="1">
      <c r="A229" s="25" t="str">
        <f t="shared" si="15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9"/>
        <v/>
      </c>
      <c r="R229" s="1" t="str">
        <f t="shared" si="16"/>
        <v/>
      </c>
      <c r="S229" s="1" t="str">
        <f t="shared" si="17"/>
        <v xml:space="preserve">    </v>
      </c>
      <c r="T229" s="1" t="str">
        <f t="shared" si="18"/>
        <v xml:space="preserve">    </v>
      </c>
    </row>
    <row r="230" spans="1:20" ht="15" customHeight="1">
      <c r="A230" s="25" t="str">
        <f t="shared" si="15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9"/>
        <v/>
      </c>
      <c r="R230" s="1" t="str">
        <f t="shared" si="16"/>
        <v/>
      </c>
      <c r="S230" s="1" t="str">
        <f t="shared" si="17"/>
        <v xml:space="preserve">    </v>
      </c>
      <c r="T230" s="1" t="str">
        <f t="shared" si="18"/>
        <v xml:space="preserve">    </v>
      </c>
    </row>
    <row r="231" spans="1:20" ht="15" customHeight="1">
      <c r="A231" s="25" t="str">
        <f t="shared" si="15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9"/>
        <v/>
      </c>
      <c r="R231" s="1" t="str">
        <f t="shared" si="16"/>
        <v/>
      </c>
      <c r="S231" s="1" t="str">
        <f t="shared" si="17"/>
        <v xml:space="preserve">    </v>
      </c>
      <c r="T231" s="1" t="str">
        <f t="shared" si="18"/>
        <v xml:space="preserve">    </v>
      </c>
    </row>
    <row r="232" spans="1:20" ht="15" customHeight="1">
      <c r="A232" s="25" t="str">
        <f t="shared" si="15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9"/>
        <v/>
      </c>
      <c r="R232" s="1" t="str">
        <f t="shared" si="16"/>
        <v/>
      </c>
      <c r="S232" s="1" t="str">
        <f t="shared" si="17"/>
        <v xml:space="preserve">    </v>
      </c>
      <c r="T232" s="1" t="str">
        <f t="shared" si="18"/>
        <v xml:space="preserve">    </v>
      </c>
    </row>
    <row r="233" spans="1:20" ht="15" customHeight="1">
      <c r="A233" s="25" t="str">
        <f t="shared" si="15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9"/>
        <v/>
      </c>
      <c r="R233" s="1" t="str">
        <f t="shared" si="16"/>
        <v/>
      </c>
      <c r="S233" s="1" t="str">
        <f t="shared" si="17"/>
        <v xml:space="preserve">    </v>
      </c>
      <c r="T233" s="1" t="str">
        <f t="shared" si="18"/>
        <v xml:space="preserve">    </v>
      </c>
    </row>
    <row r="234" spans="1:20" ht="15" customHeight="1">
      <c r="A234" s="25" t="str">
        <f t="shared" si="15"/>
        <v/>
      </c>
      <c r="B234" s="16"/>
      <c r="C234" s="22"/>
      <c r="D234" s="22"/>
      <c r="E234" s="6"/>
      <c r="F234" s="7"/>
      <c r="G234" s="17"/>
      <c r="H234" s="17"/>
      <c r="I234" s="15"/>
      <c r="J234" s="15"/>
      <c r="K234" s="15"/>
      <c r="L234" s="12"/>
      <c r="M234" s="18"/>
      <c r="N234" s="19"/>
      <c r="O234" s="20"/>
      <c r="P234" s="15"/>
      <c r="Q234" s="63" t="str">
        <f t="shared" si="19"/>
        <v/>
      </c>
      <c r="R234" s="1" t="str">
        <f t="shared" si="16"/>
        <v/>
      </c>
      <c r="S234" s="1" t="str">
        <f t="shared" si="17"/>
        <v xml:space="preserve">    </v>
      </c>
      <c r="T234" s="1" t="str">
        <f t="shared" si="18"/>
        <v xml:space="preserve">    </v>
      </c>
    </row>
    <row r="235" spans="1:20" ht="15" customHeight="1">
      <c r="A235" s="25" t="str">
        <f t="shared" si="15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9"/>
        <v/>
      </c>
      <c r="R235" s="1" t="str">
        <f t="shared" si="16"/>
        <v/>
      </c>
      <c r="S235" s="1" t="str">
        <f t="shared" si="17"/>
        <v xml:space="preserve">    </v>
      </c>
      <c r="T235" s="1" t="str">
        <f t="shared" si="18"/>
        <v xml:space="preserve">    </v>
      </c>
    </row>
    <row r="236" spans="1:20" ht="15" customHeight="1">
      <c r="A236" s="25" t="str">
        <f t="shared" si="15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9"/>
        <v/>
      </c>
      <c r="R236" s="1" t="str">
        <f t="shared" si="16"/>
        <v/>
      </c>
      <c r="S236" s="1" t="str">
        <f t="shared" si="17"/>
        <v xml:space="preserve">    </v>
      </c>
      <c r="T236" s="1" t="str">
        <f t="shared" si="18"/>
        <v xml:space="preserve">    </v>
      </c>
    </row>
    <row r="237" spans="1:20" ht="15" customHeight="1">
      <c r="A237" s="25" t="str">
        <f t="shared" si="15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9"/>
        <v/>
      </c>
      <c r="R237" s="1" t="str">
        <f t="shared" si="16"/>
        <v/>
      </c>
      <c r="S237" s="1" t="str">
        <f t="shared" si="17"/>
        <v xml:space="preserve">    </v>
      </c>
      <c r="T237" s="1" t="str">
        <f t="shared" si="18"/>
        <v xml:space="preserve">    </v>
      </c>
    </row>
    <row r="238" spans="1:20" ht="15" customHeight="1">
      <c r="A238" s="25" t="str">
        <f t="shared" si="15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9"/>
        <v/>
      </c>
      <c r="R238" s="1" t="str">
        <f t="shared" si="16"/>
        <v/>
      </c>
      <c r="S238" s="1" t="str">
        <f t="shared" si="17"/>
        <v xml:space="preserve">    </v>
      </c>
      <c r="T238" s="1" t="str">
        <f t="shared" si="18"/>
        <v xml:space="preserve">    </v>
      </c>
    </row>
    <row r="239" spans="1:20" ht="15" customHeight="1">
      <c r="A239" s="25" t="str">
        <f t="shared" si="15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9"/>
        <v/>
      </c>
      <c r="R239" s="1" t="str">
        <f t="shared" si="16"/>
        <v/>
      </c>
      <c r="S239" s="1" t="str">
        <f t="shared" si="17"/>
        <v xml:space="preserve">    </v>
      </c>
      <c r="T239" s="1" t="str">
        <f t="shared" si="18"/>
        <v xml:space="preserve">    </v>
      </c>
    </row>
    <row r="240" spans="1:20" ht="15" customHeight="1">
      <c r="A240" s="25" t="str">
        <f t="shared" si="15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9"/>
        <v/>
      </c>
      <c r="R240" s="1" t="str">
        <f t="shared" si="16"/>
        <v/>
      </c>
      <c r="S240" s="1" t="str">
        <f t="shared" si="17"/>
        <v xml:space="preserve">    </v>
      </c>
      <c r="T240" s="1" t="str">
        <f t="shared" si="18"/>
        <v xml:space="preserve">    </v>
      </c>
    </row>
    <row r="241" spans="1:20" ht="15" customHeight="1">
      <c r="A241" s="25" t="str">
        <f t="shared" si="15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9"/>
        <v/>
      </c>
      <c r="R241" s="1" t="str">
        <f t="shared" si="16"/>
        <v/>
      </c>
      <c r="S241" s="1" t="str">
        <f t="shared" si="17"/>
        <v xml:space="preserve">    </v>
      </c>
      <c r="T241" s="1" t="str">
        <f t="shared" si="18"/>
        <v xml:space="preserve">    </v>
      </c>
    </row>
    <row r="242" spans="1:20" ht="15" customHeight="1">
      <c r="A242" s="25" t="str">
        <f t="shared" si="15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9"/>
        <v/>
      </c>
      <c r="R242" s="1" t="str">
        <f t="shared" si="16"/>
        <v/>
      </c>
      <c r="S242" s="1" t="str">
        <f t="shared" si="17"/>
        <v xml:space="preserve">    </v>
      </c>
      <c r="T242" s="1" t="str">
        <f t="shared" si="18"/>
        <v xml:space="preserve">    </v>
      </c>
    </row>
    <row r="243" spans="1:20" ht="15" customHeight="1">
      <c r="A243" s="25" t="str">
        <f t="shared" si="15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9"/>
        <v/>
      </c>
      <c r="R243" s="1" t="str">
        <f t="shared" si="16"/>
        <v/>
      </c>
      <c r="S243" s="1" t="str">
        <f t="shared" si="17"/>
        <v xml:space="preserve">    </v>
      </c>
      <c r="T243" s="1" t="str">
        <f t="shared" si="18"/>
        <v xml:space="preserve">    </v>
      </c>
    </row>
    <row r="244" spans="1:20" ht="15" customHeight="1">
      <c r="A244" s="25" t="str">
        <f t="shared" si="15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9"/>
        <v/>
      </c>
      <c r="R244" s="1" t="str">
        <f t="shared" si="16"/>
        <v/>
      </c>
      <c r="S244" s="1" t="str">
        <f t="shared" si="17"/>
        <v xml:space="preserve">    </v>
      </c>
      <c r="T244" s="1" t="str">
        <f t="shared" si="18"/>
        <v xml:space="preserve">    </v>
      </c>
    </row>
    <row r="245" spans="1:20" ht="15" customHeight="1">
      <c r="A245" s="25" t="str">
        <f t="shared" si="15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9"/>
        <v/>
      </c>
      <c r="R245" s="1" t="str">
        <f t="shared" si="16"/>
        <v/>
      </c>
      <c r="S245" s="1" t="str">
        <f t="shared" si="17"/>
        <v xml:space="preserve">    </v>
      </c>
      <c r="T245" s="1" t="str">
        <f t="shared" si="18"/>
        <v xml:space="preserve">    </v>
      </c>
    </row>
    <row r="246" spans="1:20" ht="15" customHeight="1">
      <c r="A246" s="25" t="str">
        <f t="shared" si="15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9"/>
        <v/>
      </c>
      <c r="R246" s="1" t="str">
        <f t="shared" si="16"/>
        <v/>
      </c>
      <c r="S246" s="1" t="str">
        <f t="shared" si="17"/>
        <v xml:space="preserve">    </v>
      </c>
      <c r="T246" s="1" t="str">
        <f t="shared" si="18"/>
        <v xml:space="preserve">    </v>
      </c>
    </row>
    <row r="247" spans="1:20" ht="15" customHeight="1">
      <c r="A247" s="25" t="str">
        <f t="shared" si="15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9"/>
        <v/>
      </c>
      <c r="R247" s="1" t="str">
        <f t="shared" si="16"/>
        <v/>
      </c>
      <c r="S247" s="1" t="str">
        <f t="shared" si="17"/>
        <v xml:space="preserve">    </v>
      </c>
      <c r="T247" s="1" t="str">
        <f t="shared" si="18"/>
        <v xml:space="preserve">    </v>
      </c>
    </row>
    <row r="248" spans="1:20" ht="15" customHeight="1">
      <c r="A248" s="25" t="str">
        <f t="shared" si="15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9"/>
        <v/>
      </c>
      <c r="R248" s="1" t="str">
        <f t="shared" si="16"/>
        <v/>
      </c>
      <c r="S248" s="1" t="str">
        <f t="shared" si="17"/>
        <v xml:space="preserve">    </v>
      </c>
      <c r="T248" s="1" t="str">
        <f t="shared" si="18"/>
        <v xml:space="preserve">    </v>
      </c>
    </row>
    <row r="249" spans="1:20" ht="15" customHeight="1">
      <c r="A249" s="25" t="str">
        <f t="shared" si="15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9"/>
        <v/>
      </c>
      <c r="R249" s="1" t="str">
        <f t="shared" si="16"/>
        <v/>
      </c>
      <c r="S249" s="1" t="str">
        <f t="shared" si="17"/>
        <v xml:space="preserve">    </v>
      </c>
      <c r="T249" s="1" t="str">
        <f t="shared" si="18"/>
        <v xml:space="preserve">    </v>
      </c>
    </row>
    <row r="250" spans="1:20" ht="15" customHeight="1">
      <c r="A250" s="25" t="str">
        <f t="shared" si="15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9"/>
        <v/>
      </c>
      <c r="R250" s="1" t="str">
        <f t="shared" si="16"/>
        <v/>
      </c>
      <c r="S250" s="1" t="str">
        <f t="shared" si="17"/>
        <v xml:space="preserve">    </v>
      </c>
      <c r="T250" s="1" t="str">
        <f t="shared" si="18"/>
        <v xml:space="preserve">    </v>
      </c>
    </row>
    <row r="251" spans="1:20" ht="15" customHeight="1">
      <c r="A251" s="25" t="str">
        <f t="shared" si="15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9"/>
        <v/>
      </c>
      <c r="R251" s="1" t="str">
        <f t="shared" si="16"/>
        <v/>
      </c>
      <c r="S251" s="1" t="str">
        <f t="shared" si="17"/>
        <v xml:space="preserve">    </v>
      </c>
      <c r="T251" s="1" t="str">
        <f t="shared" si="18"/>
        <v xml:space="preserve">    </v>
      </c>
    </row>
    <row r="252" spans="1:20" ht="15" customHeight="1">
      <c r="A252" s="25" t="str">
        <f t="shared" si="15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9"/>
        <v/>
      </c>
      <c r="R252" s="1" t="str">
        <f t="shared" si="16"/>
        <v/>
      </c>
      <c r="S252" s="1" t="str">
        <f t="shared" si="17"/>
        <v xml:space="preserve">    </v>
      </c>
      <c r="T252" s="1" t="str">
        <f t="shared" si="18"/>
        <v xml:space="preserve">    </v>
      </c>
    </row>
    <row r="253" spans="1:20" ht="15" customHeight="1">
      <c r="A253" s="25" t="str">
        <f t="shared" si="15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9"/>
        <v/>
      </c>
      <c r="R253" s="1" t="str">
        <f t="shared" si="16"/>
        <v/>
      </c>
      <c r="S253" s="1" t="str">
        <f t="shared" si="17"/>
        <v xml:space="preserve">    </v>
      </c>
      <c r="T253" s="1" t="str">
        <f t="shared" si="18"/>
        <v xml:space="preserve">    </v>
      </c>
    </row>
    <row r="254" spans="1:20" ht="15" customHeight="1">
      <c r="A254" s="25" t="str">
        <f t="shared" si="15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9"/>
        <v/>
      </c>
      <c r="R254" s="1" t="str">
        <f t="shared" si="16"/>
        <v/>
      </c>
      <c r="S254" s="1" t="str">
        <f t="shared" si="17"/>
        <v xml:space="preserve">    </v>
      </c>
      <c r="T254" s="1" t="str">
        <f t="shared" si="18"/>
        <v xml:space="preserve">    </v>
      </c>
    </row>
    <row r="255" spans="1:20" ht="15" customHeight="1">
      <c r="A255" s="25" t="str">
        <f t="shared" si="15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9"/>
        <v/>
      </c>
      <c r="R255" s="1" t="str">
        <f t="shared" si="16"/>
        <v/>
      </c>
      <c r="S255" s="1" t="str">
        <f t="shared" si="17"/>
        <v xml:space="preserve">    </v>
      </c>
      <c r="T255" s="1" t="str">
        <f t="shared" si="18"/>
        <v xml:space="preserve">    </v>
      </c>
    </row>
    <row r="256" spans="1:20" ht="15" customHeight="1">
      <c r="A256" s="25" t="str">
        <f t="shared" si="15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9"/>
        <v/>
      </c>
      <c r="R256" s="1" t="str">
        <f t="shared" si="16"/>
        <v/>
      </c>
      <c r="S256" s="1" t="str">
        <f t="shared" si="17"/>
        <v xml:space="preserve">    </v>
      </c>
      <c r="T256" s="1" t="str">
        <f t="shared" si="18"/>
        <v xml:space="preserve">    </v>
      </c>
    </row>
    <row r="257" spans="1:20" ht="15" customHeight="1">
      <c r="A257" s="25" t="str">
        <f t="shared" si="15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9"/>
        <v/>
      </c>
      <c r="R257" s="1" t="str">
        <f t="shared" si="16"/>
        <v/>
      </c>
      <c r="S257" s="1" t="str">
        <f t="shared" si="17"/>
        <v xml:space="preserve">    </v>
      </c>
      <c r="T257" s="1" t="str">
        <f t="shared" si="18"/>
        <v xml:space="preserve">    </v>
      </c>
    </row>
    <row r="258" spans="1:20" ht="15" customHeight="1">
      <c r="A258" s="25" t="str">
        <f t="shared" si="15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9"/>
        <v/>
      </c>
      <c r="R258" s="1" t="str">
        <f t="shared" si="16"/>
        <v/>
      </c>
      <c r="S258" s="1" t="str">
        <f t="shared" si="17"/>
        <v xml:space="preserve">    </v>
      </c>
      <c r="T258" s="1" t="str">
        <f t="shared" si="18"/>
        <v xml:space="preserve">    </v>
      </c>
    </row>
    <row r="259" spans="1:20" ht="15" customHeight="1">
      <c r="A259" s="25" t="str">
        <f t="shared" si="15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9"/>
        <v/>
      </c>
      <c r="R259" s="1" t="str">
        <f t="shared" si="16"/>
        <v/>
      </c>
      <c r="S259" s="1" t="str">
        <f t="shared" si="17"/>
        <v xml:space="preserve">    </v>
      </c>
      <c r="T259" s="1" t="str">
        <f t="shared" si="18"/>
        <v xml:space="preserve">    </v>
      </c>
    </row>
    <row r="260" spans="1:20" ht="15" customHeight="1">
      <c r="A260" s="25" t="str">
        <f t="shared" si="15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9"/>
        <v/>
      </c>
      <c r="R260" s="1" t="str">
        <f t="shared" si="16"/>
        <v/>
      </c>
      <c r="S260" s="1" t="str">
        <f t="shared" si="17"/>
        <v xml:space="preserve">    </v>
      </c>
      <c r="T260" s="1" t="str">
        <f t="shared" si="18"/>
        <v xml:space="preserve">    </v>
      </c>
    </row>
    <row r="261" spans="1:20" ht="15" customHeight="1">
      <c r="A261" s="25" t="str">
        <f t="shared" si="15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9"/>
        <v/>
      </c>
      <c r="R261" s="1" t="str">
        <f t="shared" si="16"/>
        <v/>
      </c>
      <c r="S261" s="1" t="str">
        <f t="shared" si="17"/>
        <v xml:space="preserve">    </v>
      </c>
      <c r="T261" s="1" t="str">
        <f t="shared" si="18"/>
        <v xml:space="preserve">    </v>
      </c>
    </row>
    <row r="262" spans="1:20" ht="15" customHeight="1">
      <c r="A262" s="25" t="str">
        <f t="shared" si="15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9"/>
        <v/>
      </c>
      <c r="R262" s="1" t="str">
        <f t="shared" si="16"/>
        <v/>
      </c>
      <c r="S262" s="1" t="str">
        <f t="shared" si="17"/>
        <v xml:space="preserve">    </v>
      </c>
      <c r="T262" s="1" t="str">
        <f t="shared" si="18"/>
        <v xml:space="preserve">    </v>
      </c>
    </row>
    <row r="263" spans="1:20" ht="15" customHeight="1">
      <c r="A263" s="25" t="str">
        <f t="shared" si="15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20">IF(P263="","",VLOOKUP(P263,$Z$7:$AA$68,2,FALSE))</f>
        <v/>
      </c>
      <c r="R263" s="1" t="str">
        <f t="shared" si="16"/>
        <v/>
      </c>
      <c r="S263" s="1" t="str">
        <f t="shared" si="17"/>
        <v xml:space="preserve">    </v>
      </c>
      <c r="T263" s="1" t="str">
        <f t="shared" si="18"/>
        <v xml:space="preserve">    </v>
      </c>
    </row>
    <row r="264" spans="1:20" ht="15" customHeight="1">
      <c r="A264" s="25" t="str">
        <f t="shared" si="15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20"/>
        <v/>
      </c>
      <c r="R264" s="1" t="str">
        <f t="shared" si="16"/>
        <v/>
      </c>
      <c r="S264" s="1" t="str">
        <f t="shared" si="17"/>
        <v xml:space="preserve">    </v>
      </c>
      <c r="T264" s="1" t="str">
        <f t="shared" si="18"/>
        <v xml:space="preserve">    </v>
      </c>
    </row>
    <row r="265" spans="1:20" ht="15" customHeight="1">
      <c r="A265" s="25" t="str">
        <f t="shared" si="15"/>
        <v/>
      </c>
      <c r="B265" s="16"/>
      <c r="C265" s="22"/>
      <c r="D265" s="22"/>
      <c r="E265" s="6"/>
      <c r="F265" s="7"/>
      <c r="G265" s="17"/>
      <c r="H265" s="17"/>
      <c r="I265" s="15"/>
      <c r="J265" s="15"/>
      <c r="K265" s="15"/>
      <c r="L265" s="12"/>
      <c r="M265" s="18"/>
      <c r="N265" s="19"/>
      <c r="O265" s="20"/>
      <c r="P265" s="15"/>
      <c r="Q265" s="63" t="str">
        <f t="shared" si="20"/>
        <v/>
      </c>
      <c r="R265" s="1" t="str">
        <f t="shared" si="16"/>
        <v/>
      </c>
      <c r="S265" s="1" t="str">
        <f t="shared" si="17"/>
        <v xml:space="preserve">    </v>
      </c>
      <c r="T265" s="1" t="str">
        <f t="shared" si="18"/>
        <v xml:space="preserve">    </v>
      </c>
    </row>
    <row r="266" spans="1:20" ht="15" customHeight="1">
      <c r="A266" s="25" t="str">
        <f t="shared" si="15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20"/>
        <v/>
      </c>
      <c r="R266" s="1" t="str">
        <f t="shared" si="16"/>
        <v/>
      </c>
      <c r="S266" s="1" t="str">
        <f t="shared" si="17"/>
        <v xml:space="preserve">    </v>
      </c>
      <c r="T266" s="1" t="str">
        <f t="shared" si="18"/>
        <v xml:space="preserve">    </v>
      </c>
    </row>
    <row r="267" spans="1:20" ht="15" customHeight="1">
      <c r="A267" s="25" t="str">
        <f t="shared" si="15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20"/>
        <v/>
      </c>
      <c r="R267" s="1" t="str">
        <f t="shared" si="16"/>
        <v/>
      </c>
      <c r="S267" s="1" t="str">
        <f t="shared" si="17"/>
        <v xml:space="preserve">    </v>
      </c>
      <c r="T267" s="1" t="str">
        <f t="shared" si="18"/>
        <v xml:space="preserve">    </v>
      </c>
    </row>
    <row r="268" spans="1:20" ht="15" customHeight="1">
      <c r="A268" s="25" t="str">
        <f t="shared" si="15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20"/>
        <v/>
      </c>
      <c r="R268" s="1" t="str">
        <f t="shared" si="16"/>
        <v/>
      </c>
      <c r="S268" s="1" t="str">
        <f t="shared" si="17"/>
        <v xml:space="preserve">    </v>
      </c>
      <c r="T268" s="1" t="str">
        <f t="shared" si="18"/>
        <v xml:space="preserve">    </v>
      </c>
    </row>
    <row r="269" spans="1:20" ht="15" customHeight="1">
      <c r="A269" s="25" t="str">
        <f t="shared" si="15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20"/>
        <v/>
      </c>
      <c r="R269" s="1" t="str">
        <f t="shared" si="16"/>
        <v/>
      </c>
      <c r="S269" s="1" t="str">
        <f t="shared" si="17"/>
        <v xml:space="preserve">    </v>
      </c>
      <c r="T269" s="1" t="str">
        <f t="shared" si="18"/>
        <v xml:space="preserve">    </v>
      </c>
    </row>
    <row r="270" spans="1:20" ht="15" customHeight="1">
      <c r="A270" s="25" t="str">
        <f t="shared" si="15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20"/>
        <v/>
      </c>
      <c r="R270" s="1" t="str">
        <f t="shared" si="16"/>
        <v/>
      </c>
      <c r="S270" s="1" t="str">
        <f t="shared" si="17"/>
        <v xml:space="preserve">    </v>
      </c>
      <c r="T270" s="1" t="str">
        <f t="shared" si="18"/>
        <v xml:space="preserve">    </v>
      </c>
    </row>
    <row r="271" spans="1:20" ht="15" customHeight="1">
      <c r="A271" s="25" t="str">
        <f t="shared" si="15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20"/>
        <v/>
      </c>
      <c r="R271" s="1" t="str">
        <f t="shared" si="16"/>
        <v/>
      </c>
      <c r="S271" s="1" t="str">
        <f t="shared" si="17"/>
        <v xml:space="preserve">    </v>
      </c>
      <c r="T271" s="1" t="str">
        <f t="shared" si="18"/>
        <v xml:space="preserve">    </v>
      </c>
    </row>
    <row r="272" spans="1:20" ht="15" customHeight="1">
      <c r="A272" s="25" t="str">
        <f t="shared" si="15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20"/>
        <v/>
      </c>
      <c r="R272" s="1" t="str">
        <f t="shared" si="16"/>
        <v/>
      </c>
      <c r="S272" s="1" t="str">
        <f t="shared" si="17"/>
        <v xml:space="preserve">    </v>
      </c>
      <c r="T272" s="1" t="str">
        <f t="shared" si="18"/>
        <v xml:space="preserve">    </v>
      </c>
    </row>
    <row r="273" spans="1:20" ht="15" customHeight="1">
      <c r="A273" s="25" t="str">
        <f t="shared" si="15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20"/>
        <v/>
      </c>
      <c r="R273" s="1" t="str">
        <f t="shared" si="16"/>
        <v/>
      </c>
      <c r="S273" s="1" t="str">
        <f t="shared" si="17"/>
        <v xml:space="preserve">    </v>
      </c>
      <c r="T273" s="1" t="str">
        <f t="shared" si="18"/>
        <v xml:space="preserve">    </v>
      </c>
    </row>
    <row r="274" spans="1:20" ht="15" customHeight="1">
      <c r="A274" s="25" t="str">
        <f t="shared" si="15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20"/>
        <v/>
      </c>
      <c r="R274" s="1" t="str">
        <f t="shared" si="16"/>
        <v/>
      </c>
      <c r="S274" s="1" t="str">
        <f t="shared" si="17"/>
        <v xml:space="preserve">    </v>
      </c>
      <c r="T274" s="1" t="str">
        <f t="shared" si="18"/>
        <v xml:space="preserve">    </v>
      </c>
    </row>
    <row r="275" spans="1:20" ht="15" customHeight="1">
      <c r="A275" s="25" t="str">
        <f t="shared" si="15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20"/>
        <v/>
      </c>
      <c r="R275" s="1" t="str">
        <f t="shared" si="16"/>
        <v/>
      </c>
      <c r="S275" s="1" t="str">
        <f t="shared" si="17"/>
        <v xml:space="preserve">    </v>
      </c>
      <c r="T275" s="1" t="str">
        <f t="shared" si="18"/>
        <v xml:space="preserve">    </v>
      </c>
    </row>
    <row r="276" spans="1:20" ht="15" customHeight="1">
      <c r="A276" s="25" t="str">
        <f t="shared" si="15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20"/>
        <v/>
      </c>
      <c r="R276" s="1" t="str">
        <f t="shared" si="16"/>
        <v/>
      </c>
      <c r="S276" s="1" t="str">
        <f t="shared" si="17"/>
        <v xml:space="preserve">    </v>
      </c>
      <c r="T276" s="1" t="str">
        <f t="shared" si="18"/>
        <v xml:space="preserve">    </v>
      </c>
    </row>
    <row r="277" spans="1:20" ht="15" customHeight="1">
      <c r="A277" s="25" t="str">
        <f t="shared" si="15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20"/>
        <v/>
      </c>
      <c r="R277" s="1" t="str">
        <f t="shared" si="16"/>
        <v/>
      </c>
      <c r="S277" s="1" t="str">
        <f t="shared" si="17"/>
        <v xml:space="preserve">    </v>
      </c>
      <c r="T277" s="1" t="str">
        <f t="shared" si="18"/>
        <v xml:space="preserve">    </v>
      </c>
    </row>
    <row r="278" spans="1:20" ht="15" customHeight="1">
      <c r="A278" s="25" t="str">
        <f t="shared" si="15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20"/>
        <v/>
      </c>
      <c r="R278" s="1" t="str">
        <f t="shared" si="16"/>
        <v/>
      </c>
      <c r="S278" s="1" t="str">
        <f t="shared" si="17"/>
        <v xml:space="preserve">    </v>
      </c>
      <c r="T278" s="1" t="str">
        <f t="shared" si="18"/>
        <v xml:space="preserve">    </v>
      </c>
    </row>
    <row r="279" spans="1:20" ht="15" customHeight="1">
      <c r="A279" s="25" t="str">
        <f t="shared" si="15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20"/>
        <v/>
      </c>
      <c r="R279" s="1" t="str">
        <f t="shared" si="16"/>
        <v/>
      </c>
      <c r="S279" s="1" t="str">
        <f t="shared" si="17"/>
        <v xml:space="preserve">    </v>
      </c>
      <c r="T279" s="1" t="str">
        <f t="shared" si="18"/>
        <v xml:space="preserve">    </v>
      </c>
    </row>
    <row r="280" spans="1:20" ht="15" customHeight="1">
      <c r="A280" s="25" t="str">
        <f t="shared" si="15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20"/>
        <v/>
      </c>
      <c r="R280" s="1" t="str">
        <f t="shared" si="16"/>
        <v/>
      </c>
      <c r="S280" s="1" t="str">
        <f t="shared" si="17"/>
        <v xml:space="preserve">    </v>
      </c>
      <c r="T280" s="1" t="str">
        <f t="shared" si="18"/>
        <v xml:space="preserve">    </v>
      </c>
    </row>
    <row r="281" spans="1:20" ht="15" customHeight="1">
      <c r="A281" s="25" t="str">
        <f t="shared" si="15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6"/>
      <c r="Q281" s="63" t="str">
        <f t="shared" si="20"/>
        <v/>
      </c>
      <c r="R281" s="1" t="str">
        <f t="shared" si="16"/>
        <v/>
      </c>
      <c r="S281" s="1" t="str">
        <f t="shared" si="17"/>
        <v xml:space="preserve">    </v>
      </c>
      <c r="T281" s="1" t="str">
        <f t="shared" si="18"/>
        <v xml:space="preserve">    </v>
      </c>
    </row>
    <row r="282" spans="1:20" ht="15" customHeight="1">
      <c r="A282" s="25" t="str">
        <f t="shared" si="15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20"/>
        <v/>
      </c>
      <c r="R282" s="1" t="str">
        <f t="shared" si="16"/>
        <v/>
      </c>
      <c r="S282" s="1" t="str">
        <f t="shared" si="17"/>
        <v xml:space="preserve">    </v>
      </c>
      <c r="T282" s="1" t="str">
        <f t="shared" si="18"/>
        <v xml:space="preserve">    </v>
      </c>
    </row>
    <row r="283" spans="1:20" ht="15" customHeight="1">
      <c r="A283" s="25" t="str">
        <f t="shared" si="15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20"/>
        <v/>
      </c>
      <c r="R283" s="1" t="str">
        <f t="shared" si="16"/>
        <v/>
      </c>
      <c r="S283" s="1" t="str">
        <f t="shared" si="17"/>
        <v xml:space="preserve">    </v>
      </c>
      <c r="T283" s="1" t="str">
        <f t="shared" si="18"/>
        <v xml:space="preserve">    </v>
      </c>
    </row>
    <row r="284" spans="1:20" ht="15" customHeight="1">
      <c r="A284" s="25" t="str">
        <f t="shared" si="15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20"/>
        <v/>
      </c>
      <c r="R284" s="1" t="str">
        <f t="shared" si="16"/>
        <v/>
      </c>
      <c r="S284" s="1" t="str">
        <f t="shared" si="17"/>
        <v xml:space="preserve">    </v>
      </c>
      <c r="T284" s="1" t="str">
        <f t="shared" si="18"/>
        <v xml:space="preserve">    </v>
      </c>
    </row>
    <row r="285" spans="1:20" ht="15" customHeight="1">
      <c r="A285" s="25" t="str">
        <f t="shared" si="15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20"/>
        <v/>
      </c>
      <c r="R285" s="1" t="str">
        <f t="shared" si="16"/>
        <v/>
      </c>
      <c r="S285" s="1" t="str">
        <f t="shared" si="17"/>
        <v xml:space="preserve">    </v>
      </c>
      <c r="T285" s="1" t="str">
        <f t="shared" si="18"/>
        <v xml:space="preserve">    </v>
      </c>
    </row>
    <row r="286" spans="1:20" ht="15" customHeight="1">
      <c r="A286" s="25" t="str">
        <f t="shared" si="15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6"/>
      <c r="Q286" s="63" t="str">
        <f t="shared" si="20"/>
        <v/>
      </c>
      <c r="R286" s="1" t="str">
        <f t="shared" si="16"/>
        <v/>
      </c>
      <c r="S286" s="1" t="str">
        <f t="shared" si="17"/>
        <v xml:space="preserve">    </v>
      </c>
      <c r="T286" s="1" t="str">
        <f t="shared" si="18"/>
        <v xml:space="preserve">    </v>
      </c>
    </row>
    <row r="287" spans="1:20" ht="15" customHeight="1">
      <c r="A287" s="25" t="str">
        <f t="shared" si="15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20"/>
        <v/>
      </c>
      <c r="R287" s="1" t="str">
        <f t="shared" si="16"/>
        <v/>
      </c>
      <c r="S287" s="1" t="str">
        <f t="shared" si="17"/>
        <v xml:space="preserve">    </v>
      </c>
      <c r="T287" s="1" t="str">
        <f t="shared" si="18"/>
        <v xml:space="preserve">    </v>
      </c>
    </row>
    <row r="288" spans="1:20" ht="15" customHeight="1">
      <c r="A288" s="25" t="str">
        <f t="shared" si="15"/>
        <v/>
      </c>
      <c r="B288" s="16"/>
      <c r="C288" s="22"/>
      <c r="D288" s="22"/>
      <c r="E288" s="6"/>
      <c r="F288" s="7"/>
      <c r="G288" s="17"/>
      <c r="H288" s="17"/>
      <c r="I288" s="15"/>
      <c r="J288" s="15"/>
      <c r="K288" s="15"/>
      <c r="L288" s="12"/>
      <c r="M288" s="18"/>
      <c r="N288" s="19"/>
      <c r="O288" s="20"/>
      <c r="P288" s="15"/>
      <c r="Q288" s="63" t="str">
        <f t="shared" si="20"/>
        <v/>
      </c>
      <c r="R288" s="1" t="str">
        <f t="shared" si="16"/>
        <v/>
      </c>
      <c r="S288" s="1" t="str">
        <f t="shared" si="17"/>
        <v xml:space="preserve">    </v>
      </c>
      <c r="T288" s="1" t="str">
        <f t="shared" si="18"/>
        <v xml:space="preserve">    </v>
      </c>
    </row>
    <row r="289" spans="1:20" ht="15" customHeight="1">
      <c r="A289" s="25" t="str">
        <f t="shared" si="15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20"/>
        <v/>
      </c>
      <c r="R289" s="1" t="str">
        <f t="shared" si="16"/>
        <v/>
      </c>
      <c r="S289" s="1" t="str">
        <f t="shared" si="17"/>
        <v xml:space="preserve">    </v>
      </c>
      <c r="T289" s="1" t="str">
        <f t="shared" si="18"/>
        <v xml:space="preserve">    </v>
      </c>
    </row>
    <row r="290" spans="1:20" ht="15" customHeight="1">
      <c r="A290" s="25" t="str">
        <f t="shared" si="15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20"/>
        <v/>
      </c>
      <c r="R290" s="1" t="str">
        <f t="shared" si="16"/>
        <v/>
      </c>
      <c r="S290" s="1" t="str">
        <f t="shared" si="17"/>
        <v xml:space="preserve">    </v>
      </c>
      <c r="T290" s="1" t="str">
        <f t="shared" si="18"/>
        <v xml:space="preserve">    </v>
      </c>
    </row>
    <row r="291" spans="1:20" ht="15" customHeight="1">
      <c r="A291" s="25" t="str">
        <f t="shared" si="15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20"/>
        <v/>
      </c>
      <c r="R291" s="1" t="str">
        <f t="shared" si="16"/>
        <v/>
      </c>
      <c r="S291" s="1" t="str">
        <f t="shared" si="17"/>
        <v xml:space="preserve">    </v>
      </c>
      <c r="T291" s="1" t="str">
        <f t="shared" si="18"/>
        <v xml:space="preserve">    </v>
      </c>
    </row>
    <row r="292" spans="1:20" ht="15" customHeight="1">
      <c r="A292" s="25" t="str">
        <f t="shared" si="15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20"/>
        <v/>
      </c>
      <c r="R292" s="1" t="str">
        <f t="shared" si="16"/>
        <v/>
      </c>
      <c r="S292" s="1" t="str">
        <f t="shared" si="17"/>
        <v xml:space="preserve">    </v>
      </c>
      <c r="T292" s="1" t="str">
        <f t="shared" si="18"/>
        <v xml:space="preserve">    </v>
      </c>
    </row>
    <row r="293" spans="1:20" ht="15" customHeight="1">
      <c r="A293" s="25" t="str">
        <f t="shared" si="15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20"/>
        <v/>
      </c>
      <c r="R293" s="1" t="str">
        <f t="shared" si="16"/>
        <v/>
      </c>
      <c r="S293" s="1" t="str">
        <f t="shared" si="17"/>
        <v xml:space="preserve">    </v>
      </c>
      <c r="T293" s="1" t="str">
        <f t="shared" si="18"/>
        <v xml:space="preserve">    </v>
      </c>
    </row>
    <row r="294" spans="1:20" ht="15" customHeight="1">
      <c r="A294" s="25" t="str">
        <f t="shared" si="15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20"/>
        <v/>
      </c>
      <c r="R294" s="1" t="str">
        <f t="shared" si="16"/>
        <v/>
      </c>
      <c r="S294" s="1" t="str">
        <f t="shared" si="17"/>
        <v xml:space="preserve">    </v>
      </c>
      <c r="T294" s="1" t="str">
        <f t="shared" si="18"/>
        <v xml:space="preserve">    </v>
      </c>
    </row>
    <row r="295" spans="1:20" ht="15" customHeight="1">
      <c r="A295" s="25" t="str">
        <f t="shared" si="15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20"/>
        <v/>
      </c>
      <c r="R295" s="1" t="str">
        <f t="shared" si="16"/>
        <v/>
      </c>
      <c r="S295" s="1" t="str">
        <f t="shared" si="17"/>
        <v xml:space="preserve">    </v>
      </c>
      <c r="T295" s="1" t="str">
        <f t="shared" si="18"/>
        <v xml:space="preserve">    </v>
      </c>
    </row>
    <row r="296" spans="1:20" ht="15" customHeight="1">
      <c r="A296" s="25" t="str">
        <f t="shared" si="15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20"/>
        <v/>
      </c>
      <c r="R296" s="1" t="str">
        <f t="shared" si="16"/>
        <v/>
      </c>
      <c r="S296" s="1" t="str">
        <f t="shared" si="17"/>
        <v xml:space="preserve">    </v>
      </c>
      <c r="T296" s="1" t="str">
        <f t="shared" si="18"/>
        <v xml:space="preserve">    </v>
      </c>
    </row>
    <row r="297" spans="1:20" ht="15" customHeight="1">
      <c r="A297" s="25" t="str">
        <f t="shared" si="15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20"/>
        <v/>
      </c>
      <c r="R297" s="1" t="str">
        <f t="shared" si="16"/>
        <v/>
      </c>
      <c r="S297" s="1" t="str">
        <f t="shared" si="17"/>
        <v xml:space="preserve">    </v>
      </c>
      <c r="T297" s="1" t="str">
        <f t="shared" si="18"/>
        <v xml:space="preserve">    </v>
      </c>
    </row>
    <row r="298" spans="1:20" ht="15" customHeight="1">
      <c r="A298" s="25" t="str">
        <f t="shared" si="15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20"/>
        <v/>
      </c>
      <c r="R298" s="1" t="str">
        <f t="shared" si="16"/>
        <v/>
      </c>
      <c r="S298" s="1" t="str">
        <f t="shared" si="17"/>
        <v xml:space="preserve">    </v>
      </c>
      <c r="T298" s="1" t="str">
        <f t="shared" ref="T298:T382" si="21">S298</f>
        <v xml:space="preserve">    </v>
      </c>
    </row>
    <row r="299" spans="1:20" ht="15" customHeight="1">
      <c r="A299" s="25" t="str">
        <f t="shared" si="15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20"/>
        <v/>
      </c>
      <c r="R299" s="1" t="str">
        <f t="shared" si="16"/>
        <v/>
      </c>
      <c r="S299" s="1" t="str">
        <f t="shared" si="17"/>
        <v xml:space="preserve">    </v>
      </c>
      <c r="T299" s="1" t="str">
        <f t="shared" si="21"/>
        <v xml:space="preserve">    </v>
      </c>
    </row>
    <row r="300" spans="1:20" ht="15" customHeight="1">
      <c r="A300" s="25" t="str">
        <f t="shared" si="15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20"/>
        <v/>
      </c>
      <c r="R300" s="1" t="str">
        <f t="shared" si="16"/>
        <v/>
      </c>
      <c r="S300" s="1" t="str">
        <f t="shared" si="17"/>
        <v xml:space="preserve">    </v>
      </c>
      <c r="T300" s="1" t="str">
        <f t="shared" si="21"/>
        <v xml:space="preserve">    </v>
      </c>
    </row>
    <row r="301" spans="1:20" ht="15" customHeight="1">
      <c r="A301" s="25" t="str">
        <f t="shared" si="15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20"/>
        <v/>
      </c>
      <c r="R301" s="1" t="str">
        <f t="shared" si="16"/>
        <v/>
      </c>
      <c r="S301" s="1" t="str">
        <f t="shared" si="17"/>
        <v xml:space="preserve">    </v>
      </c>
      <c r="T301" s="1" t="str">
        <f t="shared" si="21"/>
        <v xml:space="preserve">    </v>
      </c>
    </row>
    <row r="302" spans="1:20" ht="15" customHeight="1">
      <c r="A302" s="25" t="str">
        <f t="shared" si="15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20"/>
        <v/>
      </c>
      <c r="R302" s="1" t="str">
        <f t="shared" si="16"/>
        <v/>
      </c>
      <c r="S302" s="1" t="str">
        <f t="shared" si="17"/>
        <v xml:space="preserve">    </v>
      </c>
      <c r="T302" s="1" t="str">
        <f t="shared" si="21"/>
        <v xml:space="preserve">    </v>
      </c>
    </row>
    <row r="303" spans="1:20" ht="15" customHeight="1">
      <c r="A303" s="25" t="str">
        <f t="shared" si="15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20"/>
        <v/>
      </c>
      <c r="R303" s="1" t="str">
        <f t="shared" si="16"/>
        <v/>
      </c>
      <c r="S303" s="1" t="str">
        <f t="shared" si="17"/>
        <v xml:space="preserve">    </v>
      </c>
      <c r="T303" s="1" t="str">
        <f t="shared" si="21"/>
        <v xml:space="preserve">    </v>
      </c>
    </row>
    <row r="304" spans="1:20" ht="15" customHeight="1">
      <c r="A304" s="25" t="str">
        <f t="shared" si="15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20"/>
        <v/>
      </c>
      <c r="R304" s="1" t="str">
        <f t="shared" si="16"/>
        <v/>
      </c>
      <c r="S304" s="1" t="str">
        <f t="shared" si="17"/>
        <v xml:space="preserve">    </v>
      </c>
      <c r="T304" s="1" t="str">
        <f t="shared" si="21"/>
        <v xml:space="preserve">    </v>
      </c>
    </row>
    <row r="305" spans="1:20" ht="15" customHeight="1">
      <c r="A305" s="25" t="str">
        <f t="shared" si="15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20"/>
        <v/>
      </c>
      <c r="R305" s="1" t="str">
        <f t="shared" si="16"/>
        <v/>
      </c>
      <c r="S305" s="1" t="str">
        <f t="shared" si="17"/>
        <v xml:space="preserve">    </v>
      </c>
      <c r="T305" s="1" t="str">
        <f t="shared" si="21"/>
        <v xml:space="preserve">    </v>
      </c>
    </row>
    <row r="306" spans="1:20" ht="15" customHeight="1">
      <c r="A306" s="25" t="str">
        <f t="shared" si="15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20"/>
        <v/>
      </c>
      <c r="R306" s="1" t="str">
        <f t="shared" si="16"/>
        <v/>
      </c>
      <c r="S306" s="1" t="str">
        <f t="shared" si="17"/>
        <v xml:space="preserve">    </v>
      </c>
      <c r="T306" s="1" t="str">
        <f t="shared" si="21"/>
        <v xml:space="preserve">    </v>
      </c>
    </row>
    <row r="307" spans="1:20" ht="15" customHeight="1">
      <c r="A307" s="25" t="str">
        <f t="shared" si="15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20"/>
        <v/>
      </c>
      <c r="R307" s="1" t="str">
        <f t="shared" si="16"/>
        <v/>
      </c>
      <c r="S307" s="1" t="str">
        <f t="shared" si="17"/>
        <v xml:space="preserve">    </v>
      </c>
      <c r="T307" s="1" t="str">
        <f t="shared" si="21"/>
        <v xml:space="preserve">    </v>
      </c>
    </row>
    <row r="308" spans="1:20" ht="15" customHeight="1">
      <c r="A308" s="25" t="str">
        <f t="shared" si="15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20"/>
        <v/>
      </c>
      <c r="R308" s="1" t="str">
        <f t="shared" si="16"/>
        <v/>
      </c>
      <c r="S308" s="1" t="str">
        <f t="shared" si="17"/>
        <v xml:space="preserve">    </v>
      </c>
      <c r="T308" s="1" t="str">
        <f t="shared" si="21"/>
        <v xml:space="preserve">    </v>
      </c>
    </row>
    <row r="309" spans="1:20" ht="15" customHeight="1">
      <c r="A309" s="25" t="str">
        <f t="shared" si="15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20"/>
        <v/>
      </c>
      <c r="R309" s="1" t="str">
        <f t="shared" si="16"/>
        <v/>
      </c>
      <c r="S309" s="1" t="str">
        <f t="shared" si="17"/>
        <v xml:space="preserve">    </v>
      </c>
      <c r="T309" s="1" t="str">
        <f t="shared" si="21"/>
        <v xml:space="preserve">    </v>
      </c>
    </row>
    <row r="310" spans="1:20" ht="15" customHeight="1">
      <c r="A310" s="25" t="str">
        <f t="shared" si="15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20"/>
        <v/>
      </c>
      <c r="R310" s="1" t="str">
        <f t="shared" si="16"/>
        <v/>
      </c>
      <c r="S310" s="1" t="str">
        <f t="shared" si="17"/>
        <v xml:space="preserve">    </v>
      </c>
      <c r="T310" s="1" t="str">
        <f t="shared" si="21"/>
        <v xml:space="preserve">    </v>
      </c>
    </row>
    <row r="311" spans="1:20" ht="15" customHeight="1">
      <c r="A311" s="25" t="str">
        <f t="shared" si="15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20"/>
        <v/>
      </c>
      <c r="R311" s="1" t="str">
        <f t="shared" si="16"/>
        <v/>
      </c>
      <c r="S311" s="1" t="str">
        <f t="shared" si="17"/>
        <v xml:space="preserve">    </v>
      </c>
      <c r="T311" s="1" t="str">
        <f t="shared" si="21"/>
        <v xml:space="preserve">    </v>
      </c>
    </row>
    <row r="312" spans="1:20" ht="15" customHeight="1">
      <c r="A312" s="25" t="str">
        <f t="shared" si="15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20"/>
        <v/>
      </c>
      <c r="R312" s="1" t="str">
        <f t="shared" si="16"/>
        <v/>
      </c>
      <c r="S312" s="1" t="str">
        <f t="shared" si="17"/>
        <v xml:space="preserve">    </v>
      </c>
      <c r="T312" s="1" t="str">
        <f t="shared" si="21"/>
        <v xml:space="preserve">    </v>
      </c>
    </row>
    <row r="313" spans="1:20" ht="15" customHeight="1">
      <c r="A313" s="25" t="str">
        <f t="shared" si="15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20"/>
        <v/>
      </c>
      <c r="R313" s="1" t="str">
        <f t="shared" si="16"/>
        <v/>
      </c>
      <c r="S313" s="1" t="str">
        <f t="shared" si="17"/>
        <v xml:space="preserve">    </v>
      </c>
      <c r="T313" s="1" t="str">
        <f t="shared" si="21"/>
        <v xml:space="preserve">    </v>
      </c>
    </row>
    <row r="314" spans="1:20" ht="15" customHeight="1">
      <c r="A314" s="25" t="str">
        <f t="shared" si="15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20"/>
        <v/>
      </c>
      <c r="R314" s="1" t="str">
        <f t="shared" si="16"/>
        <v/>
      </c>
      <c r="S314" s="1" t="str">
        <f t="shared" si="17"/>
        <v xml:space="preserve">    </v>
      </c>
      <c r="T314" s="1" t="str">
        <f t="shared" si="21"/>
        <v xml:space="preserve">    </v>
      </c>
    </row>
    <row r="315" spans="1:20" ht="15" customHeight="1">
      <c r="A315" s="25" t="str">
        <f t="shared" si="15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20"/>
        <v/>
      </c>
      <c r="R315" s="1" t="str">
        <f t="shared" si="16"/>
        <v/>
      </c>
      <c r="S315" s="1" t="str">
        <f t="shared" si="17"/>
        <v xml:space="preserve">    </v>
      </c>
      <c r="T315" s="1" t="str">
        <f t="shared" si="21"/>
        <v xml:space="preserve">    </v>
      </c>
    </row>
    <row r="316" spans="1:20" ht="15" customHeight="1">
      <c r="A316" s="25" t="str">
        <f t="shared" si="15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20"/>
        <v/>
      </c>
      <c r="R316" s="1" t="str">
        <f t="shared" si="16"/>
        <v/>
      </c>
      <c r="S316" s="1" t="str">
        <f t="shared" si="17"/>
        <v xml:space="preserve">    </v>
      </c>
      <c r="T316" s="1" t="str">
        <f t="shared" si="21"/>
        <v xml:space="preserve">    </v>
      </c>
    </row>
    <row r="317" spans="1:20" ht="15" customHeight="1">
      <c r="A317" s="25" t="str">
        <f t="shared" si="15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20"/>
        <v/>
      </c>
      <c r="R317" s="1" t="str">
        <f t="shared" si="16"/>
        <v/>
      </c>
      <c r="S317" s="1" t="str">
        <f t="shared" si="17"/>
        <v xml:space="preserve">    </v>
      </c>
      <c r="T317" s="1" t="str">
        <f t="shared" si="21"/>
        <v xml:space="preserve">    </v>
      </c>
    </row>
    <row r="318" spans="1:20" ht="15" customHeight="1">
      <c r="A318" s="25" t="str">
        <f t="shared" si="15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20"/>
        <v/>
      </c>
      <c r="R318" s="1" t="str">
        <f t="shared" si="16"/>
        <v/>
      </c>
      <c r="S318" s="1" t="str">
        <f t="shared" si="17"/>
        <v xml:space="preserve">    </v>
      </c>
      <c r="T318" s="1" t="str">
        <f t="shared" si="21"/>
        <v xml:space="preserve">    </v>
      </c>
    </row>
    <row r="319" spans="1:20" ht="15" customHeight="1">
      <c r="A319" s="25" t="str">
        <f t="shared" si="15"/>
        <v/>
      </c>
      <c r="B319" s="16"/>
      <c r="C319" s="22"/>
      <c r="D319" s="22"/>
      <c r="E319" s="6"/>
      <c r="F319" s="7"/>
      <c r="G319" s="17"/>
      <c r="H319" s="17"/>
      <c r="I319" s="15"/>
      <c r="J319" s="15"/>
      <c r="K319" s="15"/>
      <c r="L319" s="12"/>
      <c r="M319" s="18"/>
      <c r="N319" s="19"/>
      <c r="O319" s="20"/>
      <c r="P319" s="15"/>
      <c r="Q319" s="63" t="str">
        <f t="shared" si="20"/>
        <v/>
      </c>
      <c r="R319" s="1" t="str">
        <f t="shared" si="16"/>
        <v/>
      </c>
      <c r="S319" s="1" t="str">
        <f t="shared" si="17"/>
        <v xml:space="preserve">    </v>
      </c>
      <c r="T319" s="1" t="str">
        <f t="shared" si="21"/>
        <v xml:space="preserve">    </v>
      </c>
    </row>
    <row r="320" spans="1:20" ht="15" customHeight="1">
      <c r="A320" s="25" t="str">
        <f t="shared" si="15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20"/>
        <v/>
      </c>
      <c r="R320" s="1" t="str">
        <f t="shared" si="16"/>
        <v/>
      </c>
      <c r="S320" s="1" t="str">
        <f t="shared" si="17"/>
        <v xml:space="preserve">    </v>
      </c>
      <c r="T320" s="1" t="str">
        <f t="shared" si="21"/>
        <v xml:space="preserve">    </v>
      </c>
    </row>
    <row r="321" spans="1:20" ht="15" customHeight="1">
      <c r="A321" s="25" t="str">
        <f t="shared" si="15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20"/>
        <v/>
      </c>
      <c r="R321" s="1" t="str">
        <f t="shared" si="16"/>
        <v/>
      </c>
      <c r="S321" s="1" t="str">
        <f t="shared" si="17"/>
        <v xml:space="preserve">    </v>
      </c>
      <c r="T321" s="1" t="str">
        <f t="shared" si="21"/>
        <v xml:space="preserve">    </v>
      </c>
    </row>
    <row r="322" spans="1:20" ht="15" customHeight="1">
      <c r="A322" s="25" t="str">
        <f t="shared" si="15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20"/>
        <v/>
      </c>
      <c r="R322" s="1" t="str">
        <f t="shared" si="16"/>
        <v/>
      </c>
      <c r="S322" s="1" t="str">
        <f t="shared" si="17"/>
        <v xml:space="preserve">    </v>
      </c>
      <c r="T322" s="1" t="str">
        <f t="shared" si="21"/>
        <v xml:space="preserve">    </v>
      </c>
    </row>
    <row r="323" spans="1:20" ht="15" customHeight="1">
      <c r="A323" s="25" t="str">
        <f t="shared" si="15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20"/>
        <v/>
      </c>
      <c r="R323" s="1" t="str">
        <f t="shared" si="16"/>
        <v/>
      </c>
      <c r="S323" s="1" t="str">
        <f t="shared" si="17"/>
        <v xml:space="preserve">    </v>
      </c>
      <c r="T323" s="1" t="str">
        <f t="shared" si="21"/>
        <v xml:space="preserve">    </v>
      </c>
    </row>
    <row r="324" spans="1:20" ht="15" customHeight="1">
      <c r="A324" s="25" t="str">
        <f t="shared" si="15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20"/>
        <v/>
      </c>
      <c r="R324" s="1" t="str">
        <f t="shared" si="16"/>
        <v/>
      </c>
      <c r="S324" s="1" t="str">
        <f t="shared" si="17"/>
        <v xml:space="preserve">    </v>
      </c>
      <c r="T324" s="1" t="str">
        <f t="shared" si="21"/>
        <v xml:space="preserve">    </v>
      </c>
    </row>
    <row r="325" spans="1:20" ht="15" customHeight="1">
      <c r="A325" s="25" t="str">
        <f t="shared" si="15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20"/>
        <v/>
      </c>
      <c r="R325" s="1" t="str">
        <f t="shared" si="16"/>
        <v/>
      </c>
      <c r="S325" s="1" t="str">
        <f t="shared" si="17"/>
        <v xml:space="preserve">    </v>
      </c>
      <c r="T325" s="1" t="str">
        <f t="shared" si="21"/>
        <v xml:space="preserve">    </v>
      </c>
    </row>
    <row r="326" spans="1:20" ht="15" customHeight="1">
      <c r="A326" s="25" t="str">
        <f t="shared" si="15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20"/>
        <v/>
      </c>
      <c r="R326" s="1" t="str">
        <f t="shared" si="16"/>
        <v/>
      </c>
      <c r="S326" s="1" t="str">
        <f t="shared" si="17"/>
        <v xml:space="preserve">    </v>
      </c>
      <c r="T326" s="1" t="str">
        <f t="shared" si="21"/>
        <v xml:space="preserve">    </v>
      </c>
    </row>
    <row r="327" spans="1:20" ht="15" customHeight="1">
      <c r="A327" s="25" t="str">
        <f t="shared" si="15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34" si="22">IF(P327="","",VLOOKUP(P327,$Z$7:$AA$68,2,FALSE))</f>
        <v/>
      </c>
      <c r="R327" s="1" t="str">
        <f t="shared" si="16"/>
        <v/>
      </c>
      <c r="S327" s="1" t="str">
        <f t="shared" si="17"/>
        <v xml:space="preserve">    </v>
      </c>
      <c r="T327" s="1" t="str">
        <f t="shared" si="21"/>
        <v xml:space="preserve">    </v>
      </c>
    </row>
    <row r="328" spans="1:20" ht="15" customHeight="1">
      <c r="A328" s="25" t="str">
        <f t="shared" si="15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22"/>
        <v/>
      </c>
      <c r="R328" s="1" t="str">
        <f t="shared" si="16"/>
        <v/>
      </c>
      <c r="S328" s="1" t="str">
        <f t="shared" si="17"/>
        <v xml:space="preserve">    </v>
      </c>
      <c r="T328" s="1" t="str">
        <f t="shared" si="21"/>
        <v xml:space="preserve">    </v>
      </c>
    </row>
    <row r="329" spans="1:20" ht="15" customHeight="1">
      <c r="A329" s="25" t="str">
        <f t="shared" si="15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22"/>
        <v/>
      </c>
      <c r="R329" s="1" t="str">
        <f t="shared" si="16"/>
        <v/>
      </c>
      <c r="S329" s="1" t="str">
        <f t="shared" si="17"/>
        <v xml:space="preserve">    </v>
      </c>
      <c r="T329" s="1" t="str">
        <f t="shared" si="21"/>
        <v xml:space="preserve">    </v>
      </c>
    </row>
    <row r="330" spans="1:20" ht="15" customHeight="1">
      <c r="A330" s="25" t="str">
        <f t="shared" si="15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22"/>
        <v/>
      </c>
      <c r="R330" s="1" t="str">
        <f t="shared" si="16"/>
        <v/>
      </c>
      <c r="S330" s="1" t="str">
        <f t="shared" si="17"/>
        <v xml:space="preserve">    </v>
      </c>
      <c r="T330" s="1" t="str">
        <f t="shared" si="21"/>
        <v xml:space="preserve">    </v>
      </c>
    </row>
    <row r="331" spans="1:20" ht="15" customHeight="1">
      <c r="A331" s="25" t="str">
        <f t="shared" si="15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 t="str">
        <f t="shared" si="22"/>
        <v/>
      </c>
      <c r="R331" s="1" t="str">
        <f t="shared" si="16"/>
        <v/>
      </c>
      <c r="S331" s="1" t="str">
        <f t="shared" si="17"/>
        <v xml:space="preserve">    </v>
      </c>
      <c r="T331" s="1" t="str">
        <f t="shared" si="21"/>
        <v xml:space="preserve">    </v>
      </c>
    </row>
    <row r="332" spans="1:20" ht="15" customHeight="1">
      <c r="A332" s="25" t="str">
        <f t="shared" si="15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 t="str">
        <f t="shared" si="22"/>
        <v/>
      </c>
      <c r="R332" s="1" t="str">
        <f t="shared" si="16"/>
        <v/>
      </c>
      <c r="S332" s="1" t="str">
        <f t="shared" si="17"/>
        <v xml:space="preserve">    </v>
      </c>
      <c r="T332" s="1" t="str">
        <f t="shared" si="21"/>
        <v xml:space="preserve">    </v>
      </c>
    </row>
    <row r="333" spans="1:20" ht="15" customHeight="1">
      <c r="A333" s="25" t="str">
        <f t="shared" si="15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 t="str">
        <f t="shared" si="22"/>
        <v/>
      </c>
      <c r="R333" s="1" t="str">
        <f t="shared" si="16"/>
        <v/>
      </c>
      <c r="S333" s="1" t="str">
        <f t="shared" si="17"/>
        <v xml:space="preserve">    </v>
      </c>
      <c r="T333" s="1" t="str">
        <f t="shared" si="21"/>
        <v xml:space="preserve">    </v>
      </c>
    </row>
    <row r="334" spans="1:20" ht="15" customHeight="1">
      <c r="A334" s="25" t="str">
        <f t="shared" si="15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 t="str">
        <f t="shared" si="22"/>
        <v/>
      </c>
      <c r="R334" s="1" t="str">
        <f t="shared" si="16"/>
        <v/>
      </c>
      <c r="S334" s="1" t="str">
        <f t="shared" si="17"/>
        <v xml:space="preserve">    </v>
      </c>
      <c r="T334" s="1" t="str">
        <f t="shared" si="21"/>
        <v xml:space="preserve">    </v>
      </c>
    </row>
    <row r="335" spans="1:20" ht="15" customHeight="1">
      <c r="A335" s="25" t="str">
        <f t="shared" si="15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6"/>
        <v/>
      </c>
      <c r="S335" s="1" t="str">
        <f t="shared" ref="S335:S385" si="23">""&amp;L338&amp;"  "&amp;M338&amp;"  "&amp;N338&amp;""</f>
        <v xml:space="preserve">    </v>
      </c>
      <c r="T335" s="1" t="str">
        <f t="shared" si="21"/>
        <v xml:space="preserve">    </v>
      </c>
    </row>
    <row r="336" spans="1:20" ht="15" customHeight="1">
      <c r="A336" s="25" t="str">
        <f t="shared" si="15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6"/>
        <v/>
      </c>
      <c r="S336" s="1" t="str">
        <f t="shared" si="23"/>
        <v xml:space="preserve">    </v>
      </c>
      <c r="T336" s="1" t="str">
        <f t="shared" si="21"/>
        <v xml:space="preserve">    </v>
      </c>
    </row>
    <row r="337" spans="1:20" ht="15" customHeight="1">
      <c r="A337" s="25" t="str">
        <f t="shared" si="15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6"/>
        <v/>
      </c>
      <c r="S337" s="1" t="str">
        <f t="shared" si="23"/>
        <v xml:space="preserve">    </v>
      </c>
      <c r="T337" s="1" t="str">
        <f t="shared" si="21"/>
        <v xml:space="preserve">    </v>
      </c>
    </row>
    <row r="338" spans="1:20" ht="15" customHeight="1">
      <c r="A338" s="25" t="str">
        <f t="shared" si="15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6"/>
        <v/>
      </c>
      <c r="S338" s="1" t="str">
        <f t="shared" si="23"/>
        <v xml:space="preserve">    </v>
      </c>
      <c r="T338" s="1" t="str">
        <f t="shared" si="21"/>
        <v xml:space="preserve">    </v>
      </c>
    </row>
    <row r="339" spans="1:20" ht="15" customHeight="1">
      <c r="A339" s="25" t="str">
        <f t="shared" si="15"/>
        <v/>
      </c>
      <c r="B339" s="5"/>
      <c r="C339" s="21"/>
      <c r="D339" s="21"/>
      <c r="E339" s="6"/>
      <c r="F339" s="7"/>
      <c r="G339" s="6"/>
      <c r="H339" s="6"/>
      <c r="I339" s="11"/>
      <c r="J339" s="11"/>
      <c r="K339" s="11"/>
      <c r="L339" s="12"/>
      <c r="M339" s="13"/>
      <c r="N339" s="14"/>
      <c r="O339" s="7"/>
      <c r="P339" s="11"/>
      <c r="Q339" s="63"/>
      <c r="R339" s="1" t="str">
        <f t="shared" si="16"/>
        <v/>
      </c>
      <c r="S339" s="1" t="str">
        <f t="shared" si="23"/>
        <v xml:space="preserve">    </v>
      </c>
      <c r="T339" s="1" t="str">
        <f t="shared" si="21"/>
        <v xml:space="preserve">    </v>
      </c>
    </row>
    <row r="340" spans="1:20" ht="15" customHeight="1">
      <c r="A340" s="25" t="str">
        <f t="shared" si="15"/>
        <v/>
      </c>
      <c r="B340" s="5"/>
      <c r="C340" s="21"/>
      <c r="D340" s="21"/>
      <c r="E340" s="6"/>
      <c r="F340" s="7"/>
      <c r="G340" s="6"/>
      <c r="H340" s="6"/>
      <c r="I340" s="11"/>
      <c r="J340" s="11"/>
      <c r="K340" s="11"/>
      <c r="L340" s="12"/>
      <c r="M340" s="13"/>
      <c r="N340" s="14"/>
      <c r="O340" s="7"/>
      <c r="P340" s="11"/>
      <c r="Q340" s="63"/>
      <c r="R340" s="1" t="str">
        <f t="shared" si="16"/>
        <v/>
      </c>
      <c r="S340" s="1" t="str">
        <f t="shared" si="23"/>
        <v xml:space="preserve">    </v>
      </c>
      <c r="T340" s="1" t="str">
        <f t="shared" si="21"/>
        <v xml:space="preserve">    </v>
      </c>
    </row>
    <row r="341" spans="1:20" ht="15" customHeight="1">
      <c r="A341" s="25" t="str">
        <f t="shared" si="15"/>
        <v/>
      </c>
      <c r="B341" s="5"/>
      <c r="C341" s="21"/>
      <c r="D341" s="21"/>
      <c r="E341" s="6"/>
      <c r="F341" s="7"/>
      <c r="G341" s="6"/>
      <c r="H341" s="6"/>
      <c r="I341" s="11"/>
      <c r="J341" s="11"/>
      <c r="K341" s="11"/>
      <c r="L341" s="12"/>
      <c r="M341" s="13"/>
      <c r="N341" s="14"/>
      <c r="O341" s="7"/>
      <c r="P341" s="11"/>
      <c r="Q341" s="63"/>
    </row>
    <row r="342" spans="1:20" ht="15" customHeight="1">
      <c r="A342" s="25" t="str">
        <f t="shared" si="15"/>
        <v/>
      </c>
      <c r="B342" s="5"/>
      <c r="C342" s="21"/>
      <c r="D342" s="21"/>
      <c r="E342" s="6"/>
      <c r="F342" s="7"/>
      <c r="G342" s="6"/>
      <c r="H342" s="6"/>
      <c r="I342" s="11"/>
      <c r="J342" s="11"/>
      <c r="K342" s="11"/>
      <c r="L342" s="12"/>
      <c r="M342" s="13"/>
      <c r="N342" s="14"/>
      <c r="O342" s="7"/>
      <c r="P342" s="11"/>
      <c r="Q342" s="63"/>
    </row>
    <row r="343" spans="1:20" ht="15" customHeight="1">
      <c r="A343" s="25" t="str">
        <f t="shared" si="15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</row>
    <row r="344" spans="1:20" ht="15" customHeight="1">
      <c r="A344" s="25" t="str">
        <f t="shared" si="15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  <c r="R344" s="1" t="str">
        <f t="shared" si="16"/>
        <v/>
      </c>
      <c r="S344" s="1" t="str">
        <f t="shared" si="23"/>
        <v xml:space="preserve">    </v>
      </c>
      <c r="T344" s="1" t="str">
        <f t="shared" si="21"/>
        <v xml:space="preserve">    </v>
      </c>
    </row>
    <row r="345" spans="1:20" ht="15" customHeight="1">
      <c r="A345" s="25" t="str">
        <f t="shared" si="15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5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5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5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5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5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5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5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5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5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5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5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5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5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5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5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si="15"/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5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</row>
    <row r="363" spans="1:20" ht="15" customHeight="1">
      <c r="A363" s="25" t="str">
        <f t="shared" si="15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ref="R363:R385" si="24">A366</f>
        <v/>
      </c>
      <c r="S363" s="1" t="str">
        <f t="shared" si="23"/>
        <v xml:space="preserve">    </v>
      </c>
      <c r="T363" s="1" t="str">
        <f t="shared" si="21"/>
        <v xml:space="preserve">    </v>
      </c>
    </row>
    <row r="364" spans="1:20" ht="15" customHeight="1">
      <c r="A364" s="25" t="str">
        <f t="shared" si="15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24"/>
        <v/>
      </c>
      <c r="S364" s="1" t="str">
        <f t="shared" si="23"/>
        <v xml:space="preserve">    </v>
      </c>
      <c r="T364" s="1" t="str">
        <f t="shared" si="21"/>
        <v xml:space="preserve">    </v>
      </c>
    </row>
    <row r="365" spans="1:20" ht="15" customHeight="1">
      <c r="A365" s="25" t="str">
        <f t="shared" ref="A365:A388" si="25">IF(OR(B365="",C365="",D365=""),"",TEXT(Q365,"000")&amp;B365&amp;TEXT(C365,"00")&amp;TEXT(D365,"00"))</f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24"/>
        <v/>
      </c>
      <c r="S365" s="1" t="str">
        <f t="shared" si="23"/>
        <v xml:space="preserve">    </v>
      </c>
      <c r="T365" s="1" t="str">
        <f t="shared" si="21"/>
        <v xml:space="preserve">    </v>
      </c>
    </row>
    <row r="366" spans="1:20" ht="15" customHeight="1">
      <c r="A366" s="25" t="str">
        <f t="shared" si="25"/>
        <v/>
      </c>
      <c r="B366" s="16"/>
      <c r="C366" s="22"/>
      <c r="D366" s="22"/>
      <c r="E366" s="6"/>
      <c r="F366" s="7"/>
      <c r="G366" s="17"/>
      <c r="H366" s="17"/>
      <c r="I366" s="15"/>
      <c r="J366" s="15"/>
      <c r="K366" s="15"/>
      <c r="L366" s="12"/>
      <c r="M366" s="18"/>
      <c r="N366" s="19"/>
      <c r="O366" s="20"/>
      <c r="P366" s="15"/>
      <c r="Q366" s="64"/>
      <c r="R366" s="1" t="str">
        <f t="shared" si="24"/>
        <v/>
      </c>
      <c r="S366" s="1" t="str">
        <f t="shared" si="23"/>
        <v xml:space="preserve">    </v>
      </c>
      <c r="T366" s="1" t="str">
        <f t="shared" si="21"/>
        <v xml:space="preserve">    </v>
      </c>
    </row>
    <row r="367" spans="1:20" ht="15" customHeight="1">
      <c r="A367" s="25" t="str">
        <f t="shared" si="25"/>
        <v/>
      </c>
      <c r="B367" s="16"/>
      <c r="C367" s="22"/>
      <c r="D367" s="22"/>
      <c r="E367" s="6"/>
      <c r="F367" s="7"/>
      <c r="G367" s="17"/>
      <c r="H367" s="17"/>
      <c r="I367" s="15"/>
      <c r="J367" s="15"/>
      <c r="K367" s="15"/>
      <c r="L367" s="12"/>
      <c r="M367" s="18"/>
      <c r="N367" s="19"/>
      <c r="O367" s="20"/>
      <c r="P367" s="15"/>
      <c r="Q367" s="64"/>
      <c r="R367" s="1" t="str">
        <f t="shared" si="24"/>
        <v/>
      </c>
      <c r="S367" s="1" t="str">
        <f t="shared" si="23"/>
        <v xml:space="preserve">    </v>
      </c>
      <c r="T367" s="1" t="str">
        <f t="shared" si="21"/>
        <v xml:space="preserve">    </v>
      </c>
    </row>
    <row r="368" spans="1:20" ht="15" customHeight="1">
      <c r="A368" s="25" t="str">
        <f t="shared" si="25"/>
        <v/>
      </c>
      <c r="B368" s="16"/>
      <c r="C368" s="22"/>
      <c r="D368" s="22"/>
      <c r="E368" s="6"/>
      <c r="F368" s="7"/>
      <c r="G368" s="17"/>
      <c r="H368" s="17"/>
      <c r="I368" s="15"/>
      <c r="J368" s="15"/>
      <c r="K368" s="15"/>
      <c r="L368" s="12"/>
      <c r="M368" s="18"/>
      <c r="N368" s="19"/>
      <c r="O368" s="20"/>
      <c r="P368" s="15"/>
      <c r="Q368" s="64"/>
      <c r="R368" s="1" t="str">
        <f t="shared" si="24"/>
        <v/>
      </c>
      <c r="S368" s="1" t="str">
        <f t="shared" si="23"/>
        <v xml:space="preserve">    </v>
      </c>
      <c r="T368" s="1" t="str">
        <f t="shared" si="21"/>
        <v xml:space="preserve">    </v>
      </c>
    </row>
    <row r="369" spans="1:20" ht="15" customHeight="1">
      <c r="A369" s="25" t="str">
        <f t="shared" si="25"/>
        <v/>
      </c>
      <c r="B369" s="16"/>
      <c r="C369" s="22"/>
      <c r="D369" s="22"/>
      <c r="E369" s="6"/>
      <c r="F369" s="7"/>
      <c r="G369" s="17"/>
      <c r="H369" s="17"/>
      <c r="I369" s="15"/>
      <c r="J369" s="15"/>
      <c r="K369" s="15"/>
      <c r="L369" s="12"/>
      <c r="M369" s="18"/>
      <c r="N369" s="19"/>
      <c r="O369" s="20"/>
      <c r="P369" s="15"/>
      <c r="Q369" s="64"/>
      <c r="R369" s="1" t="str">
        <f t="shared" si="24"/>
        <v/>
      </c>
      <c r="S369" s="1" t="str">
        <f t="shared" si="23"/>
        <v xml:space="preserve">    </v>
      </c>
      <c r="T369" s="1" t="str">
        <f t="shared" si="21"/>
        <v xml:space="preserve">    </v>
      </c>
    </row>
    <row r="370" spans="1:20" ht="15" customHeight="1">
      <c r="A370" s="25" t="str">
        <f t="shared" si="25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24"/>
        <v/>
      </c>
      <c r="S370" s="1" t="str">
        <f t="shared" si="23"/>
        <v xml:space="preserve">    </v>
      </c>
      <c r="T370" s="1" t="str">
        <f t="shared" si="21"/>
        <v xml:space="preserve">    </v>
      </c>
    </row>
    <row r="371" spans="1:20" ht="15" customHeight="1">
      <c r="A371" s="25" t="str">
        <f t="shared" si="25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24"/>
        <v/>
      </c>
      <c r="S371" s="1" t="str">
        <f t="shared" si="23"/>
        <v xml:space="preserve">    </v>
      </c>
      <c r="T371" s="1" t="str">
        <f t="shared" si="21"/>
        <v xml:space="preserve">    </v>
      </c>
    </row>
    <row r="372" spans="1:20" ht="15" customHeight="1">
      <c r="A372" s="25" t="str">
        <f t="shared" si="25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24"/>
        <v/>
      </c>
      <c r="S372" s="1" t="str">
        <f t="shared" si="23"/>
        <v xml:space="preserve">    </v>
      </c>
      <c r="T372" s="1" t="str">
        <f t="shared" si="21"/>
        <v xml:space="preserve">    </v>
      </c>
    </row>
    <row r="373" spans="1:20" ht="15" customHeight="1">
      <c r="A373" s="25" t="str">
        <f t="shared" si="25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si="24"/>
        <v/>
      </c>
      <c r="S373" s="1" t="str">
        <f t="shared" si="23"/>
        <v xml:space="preserve">    </v>
      </c>
      <c r="T373" s="1" t="str">
        <f t="shared" si="21"/>
        <v xml:space="preserve">    </v>
      </c>
    </row>
    <row r="374" spans="1:20" ht="15" customHeight="1">
      <c r="A374" s="25" t="str">
        <f t="shared" si="25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24"/>
        <v/>
      </c>
      <c r="S374" s="1" t="str">
        <f t="shared" si="23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25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24"/>
        <v/>
      </c>
      <c r="S375" s="1" t="str">
        <f t="shared" si="23"/>
        <v xml:space="preserve">    </v>
      </c>
      <c r="T375" s="1" t="str">
        <f t="shared" si="21"/>
        <v xml:space="preserve">    </v>
      </c>
    </row>
    <row r="376" spans="1:20" ht="15" customHeight="1">
      <c r="A376" s="25" t="str">
        <f t="shared" si="25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24"/>
        <v/>
      </c>
    </row>
    <row r="377" spans="1:20" ht="15" customHeight="1">
      <c r="A377" s="25" t="str">
        <f t="shared" si="25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24"/>
        <v/>
      </c>
      <c r="S377" s="1" t="str">
        <f t="shared" si="23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25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24"/>
        <v/>
      </c>
      <c r="S378" s="1" t="str">
        <f t="shared" si="23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25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24"/>
        <v/>
      </c>
      <c r="S379" s="1" t="str">
        <f t="shared" si="23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25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24"/>
        <v/>
      </c>
      <c r="S380" s="1" t="str">
        <f t="shared" si="23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25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24"/>
        <v/>
      </c>
      <c r="S381" s="1" t="str">
        <f t="shared" si="23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25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24"/>
        <v/>
      </c>
      <c r="S382" s="1" t="str">
        <f t="shared" si="23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25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24"/>
        <v/>
      </c>
      <c r="S383" s="1" t="str">
        <f t="shared" si="23"/>
        <v xml:space="preserve">    </v>
      </c>
      <c r="T383" s="1" t="str">
        <f t="shared" ref="T383:T385" si="26">S383</f>
        <v xml:space="preserve">    </v>
      </c>
    </row>
    <row r="384" spans="1:20" ht="15" customHeight="1">
      <c r="A384" s="25" t="str">
        <f t="shared" si="25"/>
        <v/>
      </c>
      <c r="B384" s="5"/>
      <c r="C384" s="21"/>
      <c r="D384" s="21"/>
      <c r="E384" s="6"/>
      <c r="F384" s="7"/>
      <c r="G384" s="6"/>
      <c r="H384" s="6"/>
      <c r="I384" s="11"/>
      <c r="J384" s="11"/>
      <c r="K384" s="11"/>
      <c r="L384" s="12"/>
      <c r="M384" s="13"/>
      <c r="N384" s="14"/>
      <c r="O384" s="7"/>
      <c r="P384" s="11"/>
      <c r="Q384" s="63"/>
      <c r="R384" s="1" t="str">
        <f t="shared" si="24"/>
        <v/>
      </c>
      <c r="S384" s="1" t="str">
        <f t="shared" si="23"/>
        <v xml:space="preserve">    </v>
      </c>
      <c r="T384" s="1" t="str">
        <f t="shared" si="26"/>
        <v xml:space="preserve">    </v>
      </c>
    </row>
    <row r="385" spans="1:20">
      <c r="A385" s="25" t="str">
        <f t="shared" si="25"/>
        <v/>
      </c>
      <c r="B385" s="5"/>
      <c r="C385" s="21"/>
      <c r="D385" s="21"/>
      <c r="E385" s="6"/>
      <c r="F385" s="7"/>
      <c r="G385" s="6"/>
      <c r="H385" s="6"/>
      <c r="I385" s="11"/>
      <c r="J385" s="11"/>
      <c r="K385" s="11"/>
      <c r="L385" s="12"/>
      <c r="M385" s="13"/>
      <c r="N385" s="14"/>
      <c r="O385" s="7"/>
      <c r="P385" s="11"/>
      <c r="Q385" s="63"/>
      <c r="R385" s="1" t="str">
        <f t="shared" si="24"/>
        <v/>
      </c>
      <c r="S385" s="1" t="str">
        <f t="shared" si="23"/>
        <v xml:space="preserve">    </v>
      </c>
      <c r="T385" s="1" t="str">
        <f t="shared" si="26"/>
        <v xml:space="preserve">    </v>
      </c>
    </row>
    <row r="386" spans="1:20">
      <c r="A386" s="25" t="str">
        <f t="shared" si="25"/>
        <v/>
      </c>
      <c r="B386" s="5"/>
      <c r="C386" s="21"/>
      <c r="D386" s="21"/>
      <c r="E386" s="6"/>
      <c r="F386" s="7"/>
      <c r="G386" s="6"/>
      <c r="H386" s="6"/>
      <c r="I386" s="11"/>
      <c r="J386" s="11"/>
      <c r="K386" s="11"/>
      <c r="L386" s="12"/>
      <c r="M386" s="13"/>
      <c r="N386" s="14"/>
      <c r="O386" s="7"/>
      <c r="P386" s="11"/>
      <c r="Q386" s="63"/>
    </row>
    <row r="387" spans="1:20">
      <c r="A387" s="25" t="str">
        <f t="shared" si="25"/>
        <v/>
      </c>
      <c r="B387" s="5"/>
      <c r="C387" s="21"/>
      <c r="D387" s="21"/>
      <c r="E387" s="6"/>
      <c r="F387" s="7"/>
      <c r="G387" s="6"/>
      <c r="H387" s="6"/>
      <c r="I387" s="11"/>
      <c r="J387" s="11"/>
      <c r="K387" s="11"/>
      <c r="L387" s="12"/>
      <c r="M387" s="13"/>
      <c r="N387" s="14"/>
      <c r="O387" s="7"/>
      <c r="P387" s="11"/>
      <c r="Q387" s="63"/>
    </row>
    <row r="388" spans="1:20">
      <c r="A388" s="25" t="str">
        <f t="shared" si="25"/>
        <v/>
      </c>
      <c r="B388" s="16"/>
      <c r="C388" s="22"/>
      <c r="D388" s="22"/>
      <c r="E388" s="6"/>
      <c r="F388" s="7"/>
      <c r="G388" s="17"/>
      <c r="H388" s="17"/>
      <c r="I388" s="15"/>
      <c r="J388" s="15"/>
      <c r="K388" s="15"/>
      <c r="L388" s="12"/>
      <c r="M388" s="18"/>
      <c r="N388" s="19"/>
      <c r="O388" s="20"/>
      <c r="P388" s="15"/>
      <c r="Q388" s="64"/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8">
    <cfRule type="duplicateValues" dxfId="1" priority="1"/>
  </conditionalFormatting>
  <dataValidations count="4">
    <dataValidation type="list" imeMode="on" allowBlank="1" showInputMessage="1" showErrorMessage="1" sqref="P105:P108 P99:P102 P7:P79 P81:P86 P88:P89 P91:P97" xr:uid="{00000000-0002-0000-1700-000000000000}">
      <formula1>$Z$7:$Z$69</formula1>
    </dataValidation>
    <dataValidation type="list" imeMode="off" allowBlank="1" showInputMessage="1" showErrorMessage="1" sqref="L99:L108 L7:L86 L88:L97" xr:uid="{00000000-0002-0000-1700-000001000000}">
      <formula1>$U$7:$U$15</formula1>
    </dataValidation>
    <dataValidation imeMode="on" allowBlank="1" showInputMessage="1" showErrorMessage="1" sqref="P103:P104 P109:P388 P80 P98 O7:O388 P90 P87 G7:K388" xr:uid="{00000000-0002-0000-1700-000002000000}"/>
    <dataValidation imeMode="off" allowBlank="1" showInputMessage="1" showErrorMessage="1" sqref="Q7:Q388 L109:L388 M7:N388 L87 L98" xr:uid="{00000000-0002-0000-17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A226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2025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044D0401</v>
      </c>
      <c r="B7" s="5" t="s">
        <v>21</v>
      </c>
      <c r="C7" s="21">
        <v>4</v>
      </c>
      <c r="D7" s="21">
        <v>1</v>
      </c>
      <c r="E7" s="6" t="s">
        <v>54</v>
      </c>
      <c r="F7" s="7" t="s">
        <v>123</v>
      </c>
      <c r="G7" s="6" t="s">
        <v>1593</v>
      </c>
      <c r="H7" s="6" t="s">
        <v>2027</v>
      </c>
      <c r="I7" s="6" t="s">
        <v>132</v>
      </c>
      <c r="J7" s="6"/>
      <c r="K7" s="6"/>
      <c r="L7" s="12" t="s">
        <v>6</v>
      </c>
      <c r="M7" s="13" t="s">
        <v>24</v>
      </c>
      <c r="N7" s="14">
        <v>114</v>
      </c>
      <c r="O7" s="7"/>
      <c r="P7" s="6" t="s">
        <v>2026</v>
      </c>
      <c r="Q7" s="63">
        <f t="shared" ref="Q7:Q70" si="1">IF(P7="","",VLOOKUP(P7,$Z$7:$AA$68,2,FALSE))</f>
        <v>44</v>
      </c>
      <c r="R7" s="1" t="str">
        <f>A7</f>
        <v>044D0401</v>
      </c>
      <c r="S7" s="1" t="str">
        <f>""&amp;L7&amp;"  "&amp;M7&amp;"  "&amp;N7&amp;""</f>
        <v>JWWA  G  114</v>
      </c>
      <c r="T7" s="1" t="str">
        <f>S7</f>
        <v>JWWA  G  114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044D0402</v>
      </c>
      <c r="B8" s="5" t="s">
        <v>21</v>
      </c>
      <c r="C8" s="21">
        <v>4</v>
      </c>
      <c r="D8" s="21">
        <v>2</v>
      </c>
      <c r="E8" s="6" t="s">
        <v>54</v>
      </c>
      <c r="F8" s="7" t="s">
        <v>123</v>
      </c>
      <c r="G8" s="6" t="s">
        <v>1594</v>
      </c>
      <c r="H8" s="6" t="s">
        <v>2028</v>
      </c>
      <c r="I8" s="6" t="s">
        <v>92</v>
      </c>
      <c r="J8" s="6"/>
      <c r="K8" s="6"/>
      <c r="L8" s="12" t="s">
        <v>6</v>
      </c>
      <c r="M8" s="13" t="s">
        <v>24</v>
      </c>
      <c r="N8" s="14">
        <v>114</v>
      </c>
      <c r="O8" s="7"/>
      <c r="P8" s="6" t="s">
        <v>2026</v>
      </c>
      <c r="Q8" s="63">
        <f t="shared" si="1"/>
        <v>44</v>
      </c>
      <c r="R8" s="1" t="str">
        <f t="shared" ref="R8:R60" si="2">A8</f>
        <v>044D0402</v>
      </c>
      <c r="S8" s="1" t="str">
        <f t="shared" ref="S8:S60" si="3">""&amp;L8&amp;"  "&amp;M8&amp;"  "&amp;N8&amp;""</f>
        <v>JWWA  G  114</v>
      </c>
      <c r="T8" s="1" t="str">
        <f t="shared" ref="T8:T60" si="4">S8</f>
        <v>JWWA  G  114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/>
      </c>
      <c r="B9" s="5"/>
      <c r="C9" s="21"/>
      <c r="D9" s="21"/>
      <c r="E9" s="6"/>
      <c r="F9" s="7"/>
      <c r="G9" s="6"/>
      <c r="H9" s="6"/>
      <c r="I9" s="6"/>
      <c r="J9" s="6"/>
      <c r="K9" s="6"/>
      <c r="L9" s="12"/>
      <c r="M9" s="13"/>
      <c r="N9" s="14"/>
      <c r="O9" s="7"/>
      <c r="P9" s="6"/>
      <c r="Q9" s="63" t="str">
        <f t="shared" si="1"/>
        <v/>
      </c>
      <c r="R9" s="1" t="str">
        <f t="shared" si="2"/>
        <v/>
      </c>
      <c r="S9" s="1" t="str">
        <f t="shared" si="3"/>
        <v xml:space="preserve">    </v>
      </c>
      <c r="T9" s="1" t="str">
        <f t="shared" si="4"/>
        <v xml:space="preserve">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044M0501</v>
      </c>
      <c r="B10" s="5" t="s">
        <v>226</v>
      </c>
      <c r="C10" s="21">
        <v>5</v>
      </c>
      <c r="D10" s="21">
        <v>1</v>
      </c>
      <c r="E10" s="6" t="s">
        <v>521</v>
      </c>
      <c r="F10" s="7" t="s">
        <v>123</v>
      </c>
      <c r="G10" s="6" t="s">
        <v>1540</v>
      </c>
      <c r="H10" s="6" t="s">
        <v>1596</v>
      </c>
      <c r="I10" s="6" t="s">
        <v>92</v>
      </c>
      <c r="J10" s="6"/>
      <c r="K10" s="6"/>
      <c r="L10" s="12" t="s">
        <v>6</v>
      </c>
      <c r="M10" s="13" t="s">
        <v>24</v>
      </c>
      <c r="N10" s="14">
        <v>114</v>
      </c>
      <c r="O10" s="7"/>
      <c r="P10" s="6" t="s">
        <v>2026</v>
      </c>
      <c r="Q10" s="63">
        <f t="shared" si="1"/>
        <v>44</v>
      </c>
      <c r="R10" s="1" t="str">
        <f t="shared" si="2"/>
        <v>044M0501</v>
      </c>
      <c r="S10" s="1" t="str">
        <f t="shared" si="3"/>
        <v>JWWA  G  114</v>
      </c>
      <c r="T10" s="1" t="str">
        <f t="shared" si="4"/>
        <v>JWWA  G  114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/>
      </c>
      <c r="B11" s="5"/>
      <c r="C11" s="21"/>
      <c r="D11" s="21"/>
      <c r="E11" s="6"/>
      <c r="F11" s="7"/>
      <c r="G11" s="6"/>
      <c r="H11" s="6"/>
      <c r="I11" s="6"/>
      <c r="J11" s="6"/>
      <c r="K11" s="6"/>
      <c r="L11" s="12"/>
      <c r="M11" s="13"/>
      <c r="N11" s="14"/>
      <c r="O11" s="7"/>
      <c r="P11" s="6"/>
      <c r="Q11" s="63" t="str">
        <f t="shared" si="1"/>
        <v/>
      </c>
      <c r="R11" s="1" t="str">
        <f t="shared" si="2"/>
        <v/>
      </c>
      <c r="S11" s="1" t="str">
        <f t="shared" si="3"/>
        <v xml:space="preserve">    </v>
      </c>
      <c r="T11" s="1" t="str">
        <f t="shared" si="4"/>
        <v xml:space="preserve">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044E0101</v>
      </c>
      <c r="B12" s="5" t="s">
        <v>190</v>
      </c>
      <c r="C12" s="21">
        <v>1</v>
      </c>
      <c r="D12" s="21">
        <v>1</v>
      </c>
      <c r="E12" s="6" t="s">
        <v>17</v>
      </c>
      <c r="F12" s="7" t="s">
        <v>40</v>
      </c>
      <c r="G12" s="6" t="s">
        <v>1598</v>
      </c>
      <c r="H12" s="6" t="s">
        <v>2054</v>
      </c>
      <c r="I12" s="6" t="s">
        <v>85</v>
      </c>
      <c r="J12" s="6"/>
      <c r="K12" s="6"/>
      <c r="L12" s="12" t="s">
        <v>63</v>
      </c>
      <c r="M12" s="13" t="s">
        <v>24</v>
      </c>
      <c r="N12" s="14">
        <v>1052</v>
      </c>
      <c r="O12" s="7"/>
      <c r="P12" s="6" t="s">
        <v>2026</v>
      </c>
      <c r="Q12" s="63">
        <f t="shared" si="1"/>
        <v>44</v>
      </c>
      <c r="R12" s="1" t="str">
        <f t="shared" si="2"/>
        <v>044E0101</v>
      </c>
      <c r="S12" s="1" t="str">
        <f t="shared" si="3"/>
        <v>JDPA  G  1052</v>
      </c>
      <c r="T12" s="1" t="str">
        <f t="shared" si="4"/>
        <v>JDPA  G  1052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044E0102</v>
      </c>
      <c r="B13" s="5" t="s">
        <v>190</v>
      </c>
      <c r="C13" s="21">
        <v>1</v>
      </c>
      <c r="D13" s="21">
        <v>2</v>
      </c>
      <c r="E13" s="6" t="s">
        <v>17</v>
      </c>
      <c r="F13" s="7" t="s">
        <v>40</v>
      </c>
      <c r="G13" s="6" t="s">
        <v>1598</v>
      </c>
      <c r="H13" s="6" t="s">
        <v>193</v>
      </c>
      <c r="I13" s="6" t="s">
        <v>71</v>
      </c>
      <c r="J13" s="6"/>
      <c r="K13" s="6"/>
      <c r="L13" s="12" t="s">
        <v>6</v>
      </c>
      <c r="M13" s="13" t="s">
        <v>192</v>
      </c>
      <c r="N13" s="14">
        <v>158</v>
      </c>
      <c r="O13" s="7"/>
      <c r="P13" s="6" t="s">
        <v>2026</v>
      </c>
      <c r="Q13" s="63">
        <f t="shared" si="1"/>
        <v>44</v>
      </c>
      <c r="R13" s="1" t="str">
        <f t="shared" si="2"/>
        <v>044E0102</v>
      </c>
      <c r="S13" s="1" t="str">
        <f t="shared" si="3"/>
        <v>JWWA  K  158</v>
      </c>
      <c r="T13" s="1" t="str">
        <f t="shared" si="4"/>
        <v>JWWA  K  158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044E0103</v>
      </c>
      <c r="B14" s="5" t="s">
        <v>190</v>
      </c>
      <c r="C14" s="21">
        <v>1</v>
      </c>
      <c r="D14" s="21">
        <v>3</v>
      </c>
      <c r="E14" s="6" t="s">
        <v>17</v>
      </c>
      <c r="F14" s="7" t="s">
        <v>40</v>
      </c>
      <c r="G14" s="6" t="s">
        <v>1600</v>
      </c>
      <c r="H14" s="6" t="s">
        <v>1600</v>
      </c>
      <c r="I14" s="6" t="s">
        <v>161</v>
      </c>
      <c r="J14" s="6"/>
      <c r="K14" s="6"/>
      <c r="L14" s="12" t="s">
        <v>788</v>
      </c>
      <c r="M14" s="13" t="s">
        <v>192</v>
      </c>
      <c r="N14" s="14">
        <v>20</v>
      </c>
      <c r="O14" s="7"/>
      <c r="P14" s="6" t="s">
        <v>2026</v>
      </c>
      <c r="Q14" s="63">
        <f t="shared" si="1"/>
        <v>44</v>
      </c>
      <c r="R14" s="1" t="str">
        <f t="shared" si="2"/>
        <v>044E0103</v>
      </c>
      <c r="S14" s="1" t="str">
        <f t="shared" si="3"/>
        <v>PTC  K  20</v>
      </c>
      <c r="T14" s="1" t="str">
        <f t="shared" si="4"/>
        <v>PTC  K  20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6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044E0104</v>
      </c>
      <c r="B16" s="5" t="s">
        <v>190</v>
      </c>
      <c r="C16" s="21">
        <v>1</v>
      </c>
      <c r="D16" s="21">
        <v>4</v>
      </c>
      <c r="E16" s="6" t="s">
        <v>17</v>
      </c>
      <c r="F16" s="7" t="s">
        <v>40</v>
      </c>
      <c r="G16" s="6" t="s">
        <v>1602</v>
      </c>
      <c r="H16" s="6" t="s">
        <v>2055</v>
      </c>
      <c r="I16" s="6" t="s">
        <v>202</v>
      </c>
      <c r="J16" s="6"/>
      <c r="K16" s="6"/>
      <c r="L16" s="12" t="s">
        <v>6</v>
      </c>
      <c r="M16" s="13" t="s">
        <v>192</v>
      </c>
      <c r="N16" s="14">
        <v>158</v>
      </c>
      <c r="O16" s="7"/>
      <c r="P16" s="6" t="s">
        <v>2026</v>
      </c>
      <c r="Q16" s="63">
        <f t="shared" si="1"/>
        <v>44</v>
      </c>
      <c r="R16" s="1" t="str">
        <f t="shared" si="2"/>
        <v>044E0104</v>
      </c>
      <c r="S16" s="1" t="str">
        <f t="shared" si="3"/>
        <v>JWWA  K  158</v>
      </c>
      <c r="T16" s="1" t="str">
        <f t="shared" si="4"/>
        <v>JWWA  K  158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044E0105</v>
      </c>
      <c r="B17" s="5" t="s">
        <v>190</v>
      </c>
      <c r="C17" s="21">
        <v>1</v>
      </c>
      <c r="D17" s="21">
        <v>5</v>
      </c>
      <c r="E17" s="6" t="s">
        <v>17</v>
      </c>
      <c r="F17" s="7" t="s">
        <v>40</v>
      </c>
      <c r="G17" s="6" t="s">
        <v>1604</v>
      </c>
      <c r="H17" s="6" t="s">
        <v>2056</v>
      </c>
      <c r="I17" s="6" t="s">
        <v>1605</v>
      </c>
      <c r="J17" s="6"/>
      <c r="K17" s="6"/>
      <c r="L17" s="12" t="s">
        <v>55</v>
      </c>
      <c r="M17" s="13"/>
      <c r="N17" s="14"/>
      <c r="O17" s="7"/>
      <c r="P17" s="6" t="s">
        <v>2026</v>
      </c>
      <c r="Q17" s="63">
        <f t="shared" si="1"/>
        <v>44</v>
      </c>
      <c r="R17" s="1" t="str">
        <f t="shared" si="2"/>
        <v>044E0105</v>
      </c>
      <c r="S17" s="1" t="str">
        <f t="shared" si="3"/>
        <v xml:space="preserve">指定承認    </v>
      </c>
      <c r="T17" s="1" t="str">
        <f t="shared" si="4"/>
        <v xml:space="preserve">指定承認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044E0108</v>
      </c>
      <c r="B18" s="5" t="s">
        <v>190</v>
      </c>
      <c r="C18" s="21">
        <v>1</v>
      </c>
      <c r="D18" s="21">
        <v>8</v>
      </c>
      <c r="E18" s="6" t="s">
        <v>17</v>
      </c>
      <c r="F18" s="7" t="s">
        <v>40</v>
      </c>
      <c r="G18" s="6" t="s">
        <v>1608</v>
      </c>
      <c r="H18" s="6" t="s">
        <v>2057</v>
      </c>
      <c r="I18" s="6" t="s">
        <v>1605</v>
      </c>
      <c r="J18" s="6" t="s">
        <v>1609</v>
      </c>
      <c r="K18" s="6"/>
      <c r="L18" s="12" t="s">
        <v>55</v>
      </c>
      <c r="M18" s="13"/>
      <c r="N18" s="14"/>
      <c r="O18" s="7"/>
      <c r="P18" s="6" t="s">
        <v>2026</v>
      </c>
      <c r="Q18" s="63">
        <f t="shared" si="1"/>
        <v>44</v>
      </c>
      <c r="R18" s="1" t="str">
        <f t="shared" si="2"/>
        <v>044E0108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044E0201</v>
      </c>
      <c r="B20" s="5" t="s">
        <v>190</v>
      </c>
      <c r="C20" s="21">
        <v>2</v>
      </c>
      <c r="D20" s="21">
        <v>1</v>
      </c>
      <c r="E20" s="6" t="s">
        <v>17</v>
      </c>
      <c r="F20" s="7" t="s">
        <v>40</v>
      </c>
      <c r="G20" s="6" t="s">
        <v>1611</v>
      </c>
      <c r="H20" s="6" t="s">
        <v>2058</v>
      </c>
      <c r="I20" s="6" t="s">
        <v>1613</v>
      </c>
      <c r="J20" s="6" t="s">
        <v>1614</v>
      </c>
      <c r="K20" s="6"/>
      <c r="L20" s="12" t="s">
        <v>55</v>
      </c>
      <c r="M20" s="13"/>
      <c r="N20" s="14"/>
      <c r="O20" s="7"/>
      <c r="P20" s="6" t="s">
        <v>2026</v>
      </c>
      <c r="Q20" s="63">
        <f t="shared" si="1"/>
        <v>44</v>
      </c>
      <c r="R20" s="1" t="str">
        <f t="shared" si="2"/>
        <v>044E0201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044E0202</v>
      </c>
      <c r="B21" s="5" t="s">
        <v>190</v>
      </c>
      <c r="C21" s="21">
        <v>2</v>
      </c>
      <c r="D21" s="21">
        <v>2</v>
      </c>
      <c r="E21" s="6" t="s">
        <v>17</v>
      </c>
      <c r="F21" s="7" t="s">
        <v>40</v>
      </c>
      <c r="G21" s="6" t="s">
        <v>1615</v>
      </c>
      <c r="H21" s="6" t="s">
        <v>2059</v>
      </c>
      <c r="I21" s="6" t="s">
        <v>1613</v>
      </c>
      <c r="J21" s="6" t="s">
        <v>1614</v>
      </c>
      <c r="K21" s="6"/>
      <c r="L21" s="12" t="s">
        <v>55</v>
      </c>
      <c r="M21" s="13"/>
      <c r="N21" s="14"/>
      <c r="O21" s="7"/>
      <c r="P21" s="6" t="s">
        <v>2026</v>
      </c>
      <c r="Q21" s="63">
        <f t="shared" si="1"/>
        <v>44</v>
      </c>
      <c r="R21" s="1" t="str">
        <f t="shared" si="2"/>
        <v>044E0202</v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>044E0203</v>
      </c>
      <c r="B22" s="5" t="s">
        <v>190</v>
      </c>
      <c r="C22" s="21">
        <v>2</v>
      </c>
      <c r="D22" s="21">
        <v>3</v>
      </c>
      <c r="E22" s="6" t="s">
        <v>17</v>
      </c>
      <c r="F22" s="7" t="s">
        <v>40</v>
      </c>
      <c r="G22" s="6" t="s">
        <v>1617</v>
      </c>
      <c r="H22" s="6" t="s">
        <v>2060</v>
      </c>
      <c r="I22" s="6" t="s">
        <v>1613</v>
      </c>
      <c r="J22" s="6" t="s">
        <v>1614</v>
      </c>
      <c r="K22" s="6"/>
      <c r="L22" s="12" t="s">
        <v>55</v>
      </c>
      <c r="M22" s="13"/>
      <c r="N22" s="14"/>
      <c r="O22" s="7"/>
      <c r="P22" s="6" t="s">
        <v>2026</v>
      </c>
      <c r="Q22" s="63">
        <f t="shared" si="1"/>
        <v>44</v>
      </c>
      <c r="R22" s="1" t="str">
        <f t="shared" si="2"/>
        <v>044E0203</v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>044E0204</v>
      </c>
      <c r="B23" s="5" t="s">
        <v>190</v>
      </c>
      <c r="C23" s="21">
        <v>2</v>
      </c>
      <c r="D23" s="21">
        <v>4</v>
      </c>
      <c r="E23" s="6" t="s">
        <v>17</v>
      </c>
      <c r="F23" s="7" t="s">
        <v>40</v>
      </c>
      <c r="G23" s="6" t="s">
        <v>1618</v>
      </c>
      <c r="H23" s="6" t="s">
        <v>2061</v>
      </c>
      <c r="I23" s="6" t="s">
        <v>1613</v>
      </c>
      <c r="J23" s="6" t="s">
        <v>1614</v>
      </c>
      <c r="K23" s="6"/>
      <c r="L23" s="12" t="s">
        <v>55</v>
      </c>
      <c r="M23" s="13"/>
      <c r="N23" s="14"/>
      <c r="O23" s="7"/>
      <c r="P23" s="6" t="s">
        <v>2026</v>
      </c>
      <c r="Q23" s="63">
        <f t="shared" si="1"/>
        <v>44</v>
      </c>
      <c r="R23" s="1" t="str">
        <f t="shared" si="2"/>
        <v>044E0204</v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6"/>
      <c r="J24" s="6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6"/>
      <c r="J25" s="6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6"/>
      <c r="J26" s="6"/>
      <c r="K26" s="6"/>
      <c r="L26" s="12"/>
      <c r="M26" s="13"/>
      <c r="N26" s="14"/>
      <c r="O26" s="7"/>
      <c r="P26" s="6"/>
      <c r="Q26" s="63" t="str">
        <f t="shared" si="1"/>
        <v/>
      </c>
      <c r="R26" s="1" t="str">
        <f t="shared" si="2"/>
        <v/>
      </c>
      <c r="S26" s="1" t="str">
        <f t="shared" si="3"/>
        <v xml:space="preserve">    </v>
      </c>
      <c r="T26" s="1" t="str">
        <f t="shared" si="4"/>
        <v xml:space="preserve">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6"/>
      <c r="J27" s="6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6"/>
      <c r="J28" s="6"/>
      <c r="K28" s="6"/>
      <c r="L28" s="12"/>
      <c r="M28" s="13"/>
      <c r="N28" s="14"/>
      <c r="O28" s="7"/>
      <c r="P28" s="6"/>
      <c r="Q28" s="63" t="str">
        <f t="shared" si="1"/>
        <v/>
      </c>
      <c r="R28" s="1" t="str">
        <f t="shared" si="2"/>
        <v/>
      </c>
      <c r="S28" s="1" t="str">
        <f t="shared" si="3"/>
        <v xml:space="preserve">    </v>
      </c>
      <c r="T28" s="1" t="str">
        <f t="shared" si="4"/>
        <v xml:space="preserve">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25" t="str">
        <f t="shared" si="0"/>
        <v/>
      </c>
      <c r="B29" s="5"/>
      <c r="C29" s="21"/>
      <c r="D29" s="21"/>
      <c r="E29" s="6"/>
      <c r="F29" s="7"/>
      <c r="G29" s="6"/>
      <c r="H29" s="6"/>
      <c r="I29" s="6"/>
      <c r="J29" s="6"/>
      <c r="K29" s="6"/>
      <c r="L29" s="12"/>
      <c r="M29" s="13"/>
      <c r="N29" s="14"/>
      <c r="O29" s="7"/>
      <c r="P29" s="6"/>
      <c r="Q29" s="63" t="str">
        <f t="shared" si="1"/>
        <v/>
      </c>
      <c r="R29" s="1" t="str">
        <f t="shared" si="2"/>
        <v/>
      </c>
      <c r="S29" s="1" t="str">
        <f t="shared" si="3"/>
        <v xml:space="preserve">    </v>
      </c>
      <c r="T29" s="1" t="str">
        <f t="shared" si="4"/>
        <v xml:space="preserve">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/>
      <c r="F30" s="7"/>
      <c r="G30" s="6"/>
      <c r="H30" s="6"/>
      <c r="I30" s="6"/>
      <c r="J30" s="6"/>
      <c r="K30" s="6"/>
      <c r="L30" s="12"/>
      <c r="M30" s="13"/>
      <c r="N30" s="14"/>
      <c r="O30" s="7"/>
      <c r="P30" s="6"/>
      <c r="Q30" s="63" t="str">
        <f t="shared" si="1"/>
        <v/>
      </c>
      <c r="R30" s="1" t="str">
        <f t="shared" si="2"/>
        <v/>
      </c>
      <c r="S30" s="1" t="str">
        <f t="shared" si="3"/>
        <v xml:space="preserve">    </v>
      </c>
      <c r="T30" s="1" t="str">
        <f t="shared" si="4"/>
        <v xml:space="preserve">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6"/>
      <c r="J31" s="6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3"/>
        <v xml:space="preserve">    </v>
      </c>
      <c r="T31" s="1" t="str">
        <f t="shared" si="4"/>
        <v xml:space="preserve">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14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6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6"/>
      <c r="J34" s="6"/>
      <c r="K34" s="6"/>
      <c r="L34" s="12"/>
      <c r="M34" s="13"/>
      <c r="N34" s="14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6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6"/>
      <c r="J36" s="6"/>
      <c r="K36" s="6"/>
      <c r="L36" s="12"/>
      <c r="M36" s="13"/>
      <c r="N36" s="14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6"/>
      <c r="J37" s="6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6"/>
      <c r="J38" s="6"/>
      <c r="K38" s="6"/>
      <c r="L38" s="12"/>
      <c r="M38" s="13"/>
      <c r="N38" s="14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6"/>
      <c r="J39" s="6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6"/>
      <c r="J40" s="6"/>
      <c r="K40" s="6"/>
      <c r="L40" s="12"/>
      <c r="M40" s="13"/>
      <c r="N40" s="14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6"/>
      <c r="J41" s="6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6"/>
      <c r="J42" s="6"/>
      <c r="K42" s="6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6"/>
      <c r="J44" s="6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11"/>
      <c r="J45" s="11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11"/>
      <c r="J46" s="11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11"/>
      <c r="J47" s="11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11"/>
      <c r="J48" s="11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11"/>
      <c r="J49" s="11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11"/>
      <c r="J50" s="11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11"/>
      <c r="J51" s="11"/>
      <c r="K51" s="11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11"/>
      <c r="J52" s="11"/>
      <c r="K52" s="11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11"/>
      <c r="J53" s="11"/>
      <c r="K53" s="11"/>
      <c r="L53" s="12"/>
      <c r="M53" s="13"/>
      <c r="N53" s="14"/>
      <c r="O53" s="7"/>
      <c r="P53" s="11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11"/>
      <c r="J54" s="11"/>
      <c r="K54" s="11"/>
      <c r="L54" s="12"/>
      <c r="M54" s="13"/>
      <c r="N54" s="14"/>
      <c r="O54" s="7"/>
      <c r="P54" s="11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11"/>
      <c r="J55" s="11"/>
      <c r="K55" s="11"/>
      <c r="L55" s="12"/>
      <c r="M55" s="13"/>
      <c r="N55" s="14"/>
      <c r="O55" s="7"/>
      <c r="P55" s="11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11"/>
      <c r="J56" s="11"/>
      <c r="K56" s="11"/>
      <c r="L56" s="12"/>
      <c r="M56" s="13"/>
      <c r="N56" s="14"/>
      <c r="O56" s="7"/>
      <c r="P56" s="11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11"/>
      <c r="J57" s="11"/>
      <c r="K57" s="11"/>
      <c r="L57" s="12"/>
      <c r="M57" s="13"/>
      <c r="N57" s="14"/>
      <c r="O57" s="7"/>
      <c r="P57" s="11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11"/>
      <c r="J58" s="11"/>
      <c r="K58" s="11"/>
      <c r="L58" s="12"/>
      <c r="M58" s="13"/>
      <c r="N58" s="14"/>
      <c r="O58" s="7"/>
      <c r="P58" s="11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11"/>
      <c r="J59" s="11"/>
      <c r="K59" s="11"/>
      <c r="L59" s="12"/>
      <c r="M59" s="13"/>
      <c r="N59" s="14"/>
      <c r="O59" s="7"/>
      <c r="P59" s="11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11"/>
      <c r="J60" s="11"/>
      <c r="K60" s="11"/>
      <c r="L60" s="12"/>
      <c r="M60" s="13"/>
      <c r="N60" s="14"/>
      <c r="O60" s="7"/>
      <c r="P60" s="11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1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11"/>
      <c r="J62" s="11"/>
      <c r="K62" s="11"/>
      <c r="L62" s="12"/>
      <c r="M62" s="13"/>
      <c r="N62" s="14"/>
      <c r="O62" s="7"/>
      <c r="P62" s="11"/>
      <c r="Q62" s="63" t="str">
        <f t="shared" si="1"/>
        <v/>
      </c>
      <c r="R62" s="1" t="str">
        <f t="shared" ref="R62:R226" si="5">A62</f>
        <v/>
      </c>
      <c r="S62" s="1" t="str">
        <f t="shared" ref="S62:S226" si="6">""&amp;L62&amp;"  "&amp;M62&amp;"  "&amp;N62&amp;""</f>
        <v xml:space="preserve">    </v>
      </c>
      <c r="T62" s="1" t="str">
        <f t="shared" ref="T62:T226" si="7">S62</f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14"/>
      <c r="O63" s="7"/>
      <c r="P63" s="11"/>
      <c r="Q63" s="63" t="str">
        <f t="shared" si="1"/>
        <v/>
      </c>
      <c r="R63" s="1" t="str">
        <f t="shared" si="5"/>
        <v/>
      </c>
      <c r="S63" s="1" t="str">
        <f t="shared" si="6"/>
        <v xml:space="preserve">    </v>
      </c>
      <c r="T63" s="1" t="str">
        <f t="shared" si="7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11"/>
      <c r="J64" s="11"/>
      <c r="K64" s="11"/>
      <c r="L64" s="12"/>
      <c r="M64" s="13"/>
      <c r="N64" s="14"/>
      <c r="O64" s="7"/>
      <c r="P64" s="11"/>
      <c r="Q64" s="63" t="str">
        <f t="shared" si="1"/>
        <v/>
      </c>
      <c r="R64" s="1" t="str">
        <f t="shared" si="5"/>
        <v/>
      </c>
      <c r="S64" s="1" t="str">
        <f t="shared" si="6"/>
        <v xml:space="preserve">    </v>
      </c>
      <c r="T64" s="1" t="str">
        <f t="shared" si="7"/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11"/>
      <c r="J65" s="11"/>
      <c r="K65" s="11"/>
      <c r="L65" s="12"/>
      <c r="M65" s="13"/>
      <c r="N65" s="14"/>
      <c r="O65" s="7"/>
      <c r="P65" s="11"/>
      <c r="Q65" s="63" t="str">
        <f t="shared" si="1"/>
        <v/>
      </c>
      <c r="R65" s="1" t="str">
        <f t="shared" si="5"/>
        <v/>
      </c>
      <c r="S65" s="1" t="str">
        <f t="shared" si="6"/>
        <v xml:space="preserve">    </v>
      </c>
      <c r="T65" s="1" t="str">
        <f t="shared" si="7"/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11"/>
      <c r="K66" s="11"/>
      <c r="L66" s="12"/>
      <c r="M66" s="13"/>
      <c r="N66" s="14"/>
      <c r="O66" s="7"/>
      <c r="P66" s="11"/>
      <c r="Q66" s="63" t="str">
        <f t="shared" si="1"/>
        <v/>
      </c>
      <c r="R66" s="1" t="str">
        <f t="shared" si="5"/>
        <v/>
      </c>
      <c r="S66" s="1" t="str">
        <f t="shared" si="6"/>
        <v xml:space="preserve">    </v>
      </c>
      <c r="T66" s="1" t="str">
        <f t="shared" si="7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11"/>
      <c r="K67" s="11"/>
      <c r="L67" s="12"/>
      <c r="M67" s="13"/>
      <c r="N67" s="14"/>
      <c r="O67" s="7"/>
      <c r="P67" s="11"/>
      <c r="Q67" s="63" t="str">
        <f t="shared" si="1"/>
        <v/>
      </c>
      <c r="R67" s="1" t="str">
        <f t="shared" si="5"/>
        <v/>
      </c>
      <c r="S67" s="1" t="str">
        <f t="shared" si="6"/>
        <v xml:space="preserve">    </v>
      </c>
      <c r="T67" s="1" t="str">
        <f t="shared" si="7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11"/>
      <c r="K68" s="11"/>
      <c r="L68" s="12"/>
      <c r="M68" s="13"/>
      <c r="N68" s="14"/>
      <c r="O68" s="7"/>
      <c r="P68" s="11"/>
      <c r="Q68" s="63" t="str">
        <f t="shared" si="1"/>
        <v/>
      </c>
      <c r="R68" s="1" t="str">
        <f t="shared" si="5"/>
        <v/>
      </c>
      <c r="S68" s="1" t="str">
        <f t="shared" si="6"/>
        <v xml:space="preserve">    </v>
      </c>
      <c r="T68" s="1" t="str">
        <f t="shared" si="7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11"/>
      <c r="K69" s="11"/>
      <c r="L69" s="12"/>
      <c r="M69" s="13"/>
      <c r="N69" s="14"/>
      <c r="O69" s="7"/>
      <c r="P69" s="11"/>
      <c r="Q69" s="63" t="str">
        <f t="shared" si="1"/>
        <v/>
      </c>
      <c r="R69" s="1" t="str">
        <f t="shared" si="5"/>
        <v/>
      </c>
      <c r="S69" s="1" t="str">
        <f t="shared" si="6"/>
        <v xml:space="preserve">    </v>
      </c>
      <c r="T69" s="1" t="str">
        <f t="shared" si="7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5"/>
        <v/>
      </c>
      <c r="S70" s="1" t="str">
        <f t="shared" si="6"/>
        <v xml:space="preserve">    </v>
      </c>
      <c r="T70" s="1" t="str">
        <f t="shared" si="7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ref="A71:A134" si="8">IF(OR(B71="",C71="",D71=""),"",TEXT(Q71,"000")&amp;B71&amp;TEXT(C71,"00")&amp;TEXT(D71,"00"))</f>
        <v/>
      </c>
      <c r="B71" s="5"/>
      <c r="C71" s="21"/>
      <c r="D71" s="21"/>
      <c r="E71" s="6"/>
      <c r="F71" s="7"/>
      <c r="G71" s="6"/>
      <c r="H71" s="6"/>
      <c r="I71" s="11"/>
      <c r="J71" s="11"/>
      <c r="K71" s="11"/>
      <c r="L71" s="12"/>
      <c r="M71" s="13"/>
      <c r="N71" s="14"/>
      <c r="O71" s="7"/>
      <c r="P71" s="11"/>
      <c r="Q71" s="63" t="str">
        <f t="shared" ref="Q71:Q134" si="9">IF(P71="","",VLOOKUP(P71,$Z$7:$AA$68,2,FALSE))</f>
        <v/>
      </c>
      <c r="R71" s="1" t="str">
        <f t="shared" si="5"/>
        <v/>
      </c>
      <c r="S71" s="1" t="str">
        <f t="shared" si="6"/>
        <v xml:space="preserve">    </v>
      </c>
      <c r="T71" s="1" t="str">
        <f t="shared" si="7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8"/>
        <v/>
      </c>
      <c r="B72" s="5"/>
      <c r="C72" s="21"/>
      <c r="D72" s="21"/>
      <c r="E72" s="6"/>
      <c r="F72" s="7"/>
      <c r="G72" s="6"/>
      <c r="H72" s="6"/>
      <c r="I72" s="11"/>
      <c r="J72" s="11"/>
      <c r="K72" s="11"/>
      <c r="L72" s="12"/>
      <c r="M72" s="13"/>
      <c r="N72" s="14"/>
      <c r="O72" s="7"/>
      <c r="P72" s="11"/>
      <c r="Q72" s="63" t="str">
        <f t="shared" si="9"/>
        <v/>
      </c>
      <c r="R72" s="1" t="str">
        <f t="shared" si="5"/>
        <v/>
      </c>
      <c r="S72" s="1" t="str">
        <f t="shared" si="6"/>
        <v xml:space="preserve">    </v>
      </c>
      <c r="T72" s="1" t="str">
        <f t="shared" si="7"/>
        <v xml:space="preserve">    </v>
      </c>
      <c r="V72" s="2"/>
    </row>
    <row r="73" spans="1:27" ht="15" customHeight="1">
      <c r="A73" s="25" t="str">
        <f t="shared" si="8"/>
        <v/>
      </c>
      <c r="B73" s="5"/>
      <c r="C73" s="21"/>
      <c r="D73" s="21"/>
      <c r="E73" s="6"/>
      <c r="F73" s="7"/>
      <c r="G73" s="6"/>
      <c r="H73" s="6"/>
      <c r="I73" s="11"/>
      <c r="J73" s="11"/>
      <c r="K73" s="11"/>
      <c r="L73" s="12"/>
      <c r="M73" s="13"/>
      <c r="N73" s="14"/>
      <c r="O73" s="7"/>
      <c r="P73" s="11"/>
      <c r="Q73" s="63" t="str">
        <f t="shared" si="9"/>
        <v/>
      </c>
      <c r="R73" s="1" t="str">
        <f t="shared" si="5"/>
        <v/>
      </c>
      <c r="S73" s="1" t="str">
        <f t="shared" si="6"/>
        <v xml:space="preserve">    </v>
      </c>
      <c r="T73" s="1" t="str">
        <f t="shared" si="7"/>
        <v xml:space="preserve">    </v>
      </c>
      <c r="V73" s="2"/>
    </row>
    <row r="74" spans="1:27" ht="15" customHeight="1">
      <c r="A74" s="25" t="str">
        <f t="shared" si="8"/>
        <v/>
      </c>
      <c r="B74" s="5"/>
      <c r="C74" s="21"/>
      <c r="D74" s="21"/>
      <c r="E74" s="6"/>
      <c r="F74" s="7"/>
      <c r="G74" s="6"/>
      <c r="H74" s="6"/>
      <c r="I74" s="11"/>
      <c r="J74" s="11"/>
      <c r="K74" s="11"/>
      <c r="L74" s="12"/>
      <c r="M74" s="13"/>
      <c r="N74" s="14"/>
      <c r="O74" s="7"/>
      <c r="P74" s="11"/>
      <c r="Q74" s="63" t="str">
        <f t="shared" si="9"/>
        <v/>
      </c>
      <c r="R74" s="1" t="str">
        <f t="shared" si="5"/>
        <v/>
      </c>
      <c r="S74" s="1" t="str">
        <f t="shared" si="6"/>
        <v xml:space="preserve">    </v>
      </c>
      <c r="T74" s="1" t="str">
        <f t="shared" si="7"/>
        <v xml:space="preserve">    </v>
      </c>
      <c r="V74" s="2"/>
    </row>
    <row r="75" spans="1:27" ht="15" customHeight="1">
      <c r="A75" s="25" t="str">
        <f t="shared" si="8"/>
        <v/>
      </c>
      <c r="B75" s="5"/>
      <c r="C75" s="21"/>
      <c r="D75" s="21"/>
      <c r="E75" s="6"/>
      <c r="F75" s="7"/>
      <c r="G75" s="6"/>
      <c r="H75" s="6"/>
      <c r="I75" s="11"/>
      <c r="J75" s="11"/>
      <c r="K75" s="11"/>
      <c r="L75" s="12"/>
      <c r="M75" s="13"/>
      <c r="N75" s="14"/>
      <c r="O75" s="7"/>
      <c r="P75" s="11"/>
      <c r="Q75" s="63" t="str">
        <f t="shared" si="9"/>
        <v/>
      </c>
      <c r="R75" s="1" t="str">
        <f t="shared" si="5"/>
        <v/>
      </c>
      <c r="S75" s="1" t="str">
        <f t="shared" si="6"/>
        <v xml:space="preserve">    </v>
      </c>
      <c r="T75" s="1" t="str">
        <f t="shared" si="7"/>
        <v xml:space="preserve">    </v>
      </c>
      <c r="V75" s="2"/>
    </row>
    <row r="76" spans="1:27" ht="15" customHeight="1">
      <c r="A76" s="25" t="str">
        <f t="shared" si="8"/>
        <v/>
      </c>
      <c r="B76" s="5"/>
      <c r="C76" s="21"/>
      <c r="D76" s="21"/>
      <c r="E76" s="6"/>
      <c r="F76" s="7"/>
      <c r="G76" s="6"/>
      <c r="H76" s="6"/>
      <c r="I76" s="11"/>
      <c r="J76" s="11"/>
      <c r="K76" s="11"/>
      <c r="L76" s="12"/>
      <c r="M76" s="13"/>
      <c r="N76" s="14"/>
      <c r="O76" s="7"/>
      <c r="P76" s="11"/>
      <c r="Q76" s="63" t="str">
        <f t="shared" si="9"/>
        <v/>
      </c>
      <c r="R76" s="1" t="str">
        <f t="shared" si="5"/>
        <v/>
      </c>
      <c r="S76" s="1" t="str">
        <f t="shared" si="6"/>
        <v xml:space="preserve">    </v>
      </c>
      <c r="T76" s="1" t="str">
        <f t="shared" si="7"/>
        <v xml:space="preserve">    </v>
      </c>
      <c r="V76" s="2"/>
    </row>
    <row r="77" spans="1:27" ht="15" customHeight="1">
      <c r="A77" s="25" t="str">
        <f t="shared" si="8"/>
        <v/>
      </c>
      <c r="B77" s="5"/>
      <c r="C77" s="21"/>
      <c r="D77" s="21"/>
      <c r="E77" s="6"/>
      <c r="F77" s="7"/>
      <c r="G77" s="6"/>
      <c r="H77" s="6"/>
      <c r="I77" s="11"/>
      <c r="J77" s="11"/>
      <c r="K77" s="11"/>
      <c r="L77" s="12"/>
      <c r="M77" s="13"/>
      <c r="N77" s="14"/>
      <c r="O77" s="7"/>
      <c r="P77" s="11"/>
      <c r="Q77" s="63" t="str">
        <f t="shared" si="9"/>
        <v/>
      </c>
      <c r="R77" s="1" t="str">
        <f t="shared" si="5"/>
        <v/>
      </c>
      <c r="S77" s="1" t="str">
        <f t="shared" si="6"/>
        <v xml:space="preserve">    </v>
      </c>
      <c r="T77" s="1" t="str">
        <f t="shared" si="7"/>
        <v xml:space="preserve">    </v>
      </c>
      <c r="V77" s="2"/>
    </row>
    <row r="78" spans="1:27" ht="15" customHeight="1">
      <c r="A78" s="25" t="str">
        <f t="shared" si="8"/>
        <v/>
      </c>
      <c r="B78" s="5"/>
      <c r="C78" s="21"/>
      <c r="D78" s="21"/>
      <c r="E78" s="6"/>
      <c r="F78" s="7"/>
      <c r="G78" s="6"/>
      <c r="H78" s="6"/>
      <c r="I78" s="11"/>
      <c r="J78" s="11"/>
      <c r="K78" s="11"/>
      <c r="L78" s="12"/>
      <c r="M78" s="13"/>
      <c r="N78" s="14"/>
      <c r="O78" s="7"/>
      <c r="P78" s="11"/>
      <c r="Q78" s="63" t="str">
        <f t="shared" si="9"/>
        <v/>
      </c>
      <c r="R78" s="1" t="str">
        <f t="shared" si="5"/>
        <v/>
      </c>
      <c r="S78" s="1" t="str">
        <f t="shared" si="6"/>
        <v xml:space="preserve">    </v>
      </c>
      <c r="T78" s="1" t="str">
        <f t="shared" si="7"/>
        <v xml:space="preserve">    </v>
      </c>
    </row>
    <row r="79" spans="1:27" ht="15" customHeight="1">
      <c r="A79" s="25" t="str">
        <f t="shared" si="8"/>
        <v/>
      </c>
      <c r="B79" s="5"/>
      <c r="C79" s="21"/>
      <c r="D79" s="21"/>
      <c r="E79" s="6"/>
      <c r="F79" s="7"/>
      <c r="G79" s="6"/>
      <c r="H79" s="6"/>
      <c r="I79" s="11"/>
      <c r="J79" s="11"/>
      <c r="K79" s="11"/>
      <c r="L79" s="12"/>
      <c r="M79" s="13"/>
      <c r="N79" s="14"/>
      <c r="O79" s="7"/>
      <c r="P79" s="11"/>
      <c r="Q79" s="63" t="str">
        <f t="shared" si="9"/>
        <v/>
      </c>
      <c r="R79" s="1" t="str">
        <f t="shared" si="5"/>
        <v/>
      </c>
      <c r="S79" s="1" t="str">
        <f t="shared" si="6"/>
        <v xml:space="preserve">    </v>
      </c>
      <c r="T79" s="1" t="str">
        <f t="shared" si="7"/>
        <v xml:space="preserve">    </v>
      </c>
    </row>
    <row r="80" spans="1:27" ht="15" customHeight="1">
      <c r="A80" s="25" t="str">
        <f t="shared" si="8"/>
        <v/>
      </c>
      <c r="B80" s="5"/>
      <c r="C80" s="21"/>
      <c r="D80" s="21"/>
      <c r="E80" s="6"/>
      <c r="F80" s="7"/>
      <c r="G80" s="6"/>
      <c r="H80" s="6"/>
      <c r="I80" s="11"/>
      <c r="J80" s="11"/>
      <c r="K80" s="11"/>
      <c r="L80" s="12"/>
      <c r="M80" s="13"/>
      <c r="N80" s="14"/>
      <c r="O80" s="7"/>
      <c r="P80" s="11"/>
      <c r="Q80" s="63" t="str">
        <f t="shared" si="9"/>
        <v/>
      </c>
      <c r="R80" s="1" t="str">
        <f t="shared" si="5"/>
        <v/>
      </c>
      <c r="S80" s="1" t="str">
        <f t="shared" si="6"/>
        <v xml:space="preserve">    </v>
      </c>
      <c r="T80" s="1" t="str">
        <f t="shared" si="7"/>
        <v xml:space="preserve">    </v>
      </c>
    </row>
    <row r="81" spans="1:20" ht="15" customHeight="1">
      <c r="A81" s="25" t="str">
        <f t="shared" si="8"/>
        <v/>
      </c>
      <c r="B81" s="5"/>
      <c r="C81" s="21"/>
      <c r="D81" s="21"/>
      <c r="E81" s="6"/>
      <c r="F81" s="7"/>
      <c r="G81" s="6"/>
      <c r="H81" s="6"/>
      <c r="I81" s="11"/>
      <c r="J81" s="11"/>
      <c r="K81" s="11"/>
      <c r="L81" s="12"/>
      <c r="M81" s="13"/>
      <c r="N81" s="14"/>
      <c r="O81" s="7"/>
      <c r="P81" s="11"/>
      <c r="Q81" s="63" t="str">
        <f t="shared" si="9"/>
        <v/>
      </c>
      <c r="R81" s="1" t="str">
        <f t="shared" si="5"/>
        <v/>
      </c>
      <c r="S81" s="1" t="str">
        <f t="shared" si="6"/>
        <v xml:space="preserve">    </v>
      </c>
      <c r="T81" s="1" t="str">
        <f t="shared" si="7"/>
        <v xml:space="preserve">    </v>
      </c>
    </row>
    <row r="82" spans="1:20" ht="15" customHeight="1">
      <c r="A82" s="25" t="str">
        <f t="shared" si="8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9"/>
        <v/>
      </c>
      <c r="R82" s="1" t="str">
        <f t="shared" si="5"/>
        <v/>
      </c>
      <c r="S82" s="1" t="str">
        <f t="shared" si="6"/>
        <v xml:space="preserve">    </v>
      </c>
      <c r="T82" s="1" t="str">
        <f t="shared" si="7"/>
        <v xml:space="preserve">    </v>
      </c>
    </row>
    <row r="83" spans="1:20" ht="15" customHeight="1">
      <c r="A83" s="25" t="str">
        <f t="shared" si="8"/>
        <v/>
      </c>
      <c r="B83" s="5"/>
      <c r="C83" s="21"/>
      <c r="D83" s="21"/>
      <c r="E83" s="6"/>
      <c r="F83" s="7"/>
      <c r="G83" s="6"/>
      <c r="H83" s="6"/>
      <c r="I83" s="11"/>
      <c r="J83" s="11"/>
      <c r="K83" s="11"/>
      <c r="L83" s="12"/>
      <c r="M83" s="13"/>
      <c r="N83" s="14"/>
      <c r="O83" s="7"/>
      <c r="P83" s="11"/>
      <c r="Q83" s="63" t="str">
        <f t="shared" si="9"/>
        <v/>
      </c>
      <c r="R83" s="1" t="str">
        <f t="shared" si="5"/>
        <v/>
      </c>
      <c r="S83" s="1" t="str">
        <f t="shared" si="6"/>
        <v xml:space="preserve">    </v>
      </c>
      <c r="T83" s="1" t="str">
        <f t="shared" si="7"/>
        <v xml:space="preserve">    </v>
      </c>
    </row>
    <row r="84" spans="1:20" ht="15" customHeight="1">
      <c r="A84" s="25" t="str">
        <f t="shared" si="8"/>
        <v/>
      </c>
      <c r="B84" s="5"/>
      <c r="C84" s="21"/>
      <c r="D84" s="21"/>
      <c r="E84" s="6"/>
      <c r="F84" s="7"/>
      <c r="G84" s="6"/>
      <c r="H84" s="6"/>
      <c r="I84" s="11"/>
      <c r="J84" s="11"/>
      <c r="K84" s="11"/>
      <c r="L84" s="12"/>
      <c r="M84" s="13"/>
      <c r="N84" s="14"/>
      <c r="O84" s="7"/>
      <c r="P84" s="11"/>
      <c r="Q84" s="63" t="str">
        <f t="shared" si="9"/>
        <v/>
      </c>
      <c r="R84" s="1" t="str">
        <f t="shared" si="5"/>
        <v/>
      </c>
      <c r="S84" s="1" t="str">
        <f t="shared" si="6"/>
        <v xml:space="preserve">    </v>
      </c>
      <c r="T84" s="1" t="str">
        <f t="shared" si="7"/>
        <v xml:space="preserve">    </v>
      </c>
    </row>
    <row r="85" spans="1:20" ht="15" customHeight="1">
      <c r="A85" s="25" t="str">
        <f t="shared" si="8"/>
        <v/>
      </c>
      <c r="B85" s="5"/>
      <c r="C85" s="21"/>
      <c r="D85" s="21"/>
      <c r="E85" s="6"/>
      <c r="F85" s="7"/>
      <c r="G85" s="6"/>
      <c r="H85" s="6"/>
      <c r="I85" s="11"/>
      <c r="J85" s="11"/>
      <c r="K85" s="11"/>
      <c r="L85" s="12"/>
      <c r="M85" s="13"/>
      <c r="N85" s="14"/>
      <c r="O85" s="7"/>
      <c r="P85" s="11"/>
      <c r="Q85" s="63" t="str">
        <f t="shared" si="9"/>
        <v/>
      </c>
      <c r="R85" s="1" t="str">
        <f t="shared" si="5"/>
        <v/>
      </c>
      <c r="S85" s="1" t="str">
        <f t="shared" si="6"/>
        <v xml:space="preserve">    </v>
      </c>
      <c r="T85" s="1" t="str">
        <f t="shared" si="7"/>
        <v xml:space="preserve">    </v>
      </c>
    </row>
    <row r="86" spans="1:20" ht="15" customHeight="1">
      <c r="A86" s="25" t="str">
        <f t="shared" si="8"/>
        <v/>
      </c>
      <c r="B86" s="5"/>
      <c r="C86" s="21"/>
      <c r="D86" s="21"/>
      <c r="E86" s="6"/>
      <c r="F86" s="7"/>
      <c r="G86" s="6"/>
      <c r="H86" s="6"/>
      <c r="I86" s="11"/>
      <c r="J86" s="11"/>
      <c r="K86" s="11"/>
      <c r="L86" s="12"/>
      <c r="M86" s="13"/>
      <c r="N86" s="14"/>
      <c r="O86" s="7"/>
      <c r="P86" s="11"/>
      <c r="Q86" s="63" t="str">
        <f t="shared" si="9"/>
        <v/>
      </c>
      <c r="R86" s="1" t="str">
        <f t="shared" si="5"/>
        <v/>
      </c>
      <c r="S86" s="1" t="str">
        <f t="shared" si="6"/>
        <v xml:space="preserve">    </v>
      </c>
      <c r="T86" s="1" t="str">
        <f t="shared" si="7"/>
        <v xml:space="preserve">    </v>
      </c>
    </row>
    <row r="87" spans="1:20" ht="15" customHeight="1">
      <c r="A87" s="25" t="str">
        <f t="shared" si="8"/>
        <v/>
      </c>
      <c r="B87" s="5"/>
      <c r="C87" s="21"/>
      <c r="D87" s="21"/>
      <c r="E87" s="6"/>
      <c r="F87" s="7"/>
      <c r="G87" s="6"/>
      <c r="H87" s="6"/>
      <c r="I87" s="11"/>
      <c r="J87" s="11"/>
      <c r="K87" s="11"/>
      <c r="L87" s="12"/>
      <c r="M87" s="13"/>
      <c r="N87" s="14"/>
      <c r="O87" s="7"/>
      <c r="P87" s="11"/>
      <c r="Q87" s="63" t="str">
        <f t="shared" si="9"/>
        <v/>
      </c>
      <c r="R87" s="1" t="str">
        <f t="shared" si="5"/>
        <v/>
      </c>
      <c r="S87" s="1" t="str">
        <f t="shared" si="6"/>
        <v xml:space="preserve">    </v>
      </c>
      <c r="T87" s="1" t="str">
        <f t="shared" si="7"/>
        <v xml:space="preserve">    </v>
      </c>
    </row>
    <row r="88" spans="1:20" ht="15" customHeight="1">
      <c r="A88" s="25" t="str">
        <f t="shared" si="8"/>
        <v/>
      </c>
      <c r="B88" s="5"/>
      <c r="C88" s="21"/>
      <c r="D88" s="21"/>
      <c r="E88" s="6"/>
      <c r="F88" s="7"/>
      <c r="G88" s="6"/>
      <c r="H88" s="6"/>
      <c r="I88" s="11"/>
      <c r="J88" s="11"/>
      <c r="K88" s="11"/>
      <c r="L88" s="12"/>
      <c r="M88" s="13"/>
      <c r="N88" s="14"/>
      <c r="O88" s="7"/>
      <c r="P88" s="11"/>
      <c r="Q88" s="63" t="str">
        <f t="shared" si="9"/>
        <v/>
      </c>
      <c r="R88" s="1" t="str">
        <f t="shared" si="5"/>
        <v/>
      </c>
      <c r="S88" s="1" t="str">
        <f t="shared" si="6"/>
        <v xml:space="preserve">    </v>
      </c>
      <c r="T88" s="1" t="str">
        <f t="shared" si="7"/>
        <v xml:space="preserve">    </v>
      </c>
    </row>
    <row r="89" spans="1:20" ht="15" customHeight="1">
      <c r="A89" s="25" t="str">
        <f t="shared" si="8"/>
        <v/>
      </c>
      <c r="B89" s="5"/>
      <c r="C89" s="21"/>
      <c r="D89" s="21"/>
      <c r="E89" s="6"/>
      <c r="F89" s="7"/>
      <c r="G89" s="6"/>
      <c r="H89" s="6"/>
      <c r="I89" s="11"/>
      <c r="J89" s="11"/>
      <c r="K89" s="11"/>
      <c r="L89" s="12"/>
      <c r="M89" s="13"/>
      <c r="N89" s="14"/>
      <c r="O89" s="7"/>
      <c r="P89" s="11"/>
      <c r="Q89" s="63" t="str">
        <f t="shared" si="9"/>
        <v/>
      </c>
      <c r="R89" s="1" t="str">
        <f t="shared" si="5"/>
        <v/>
      </c>
      <c r="S89" s="1" t="str">
        <f t="shared" si="6"/>
        <v xml:space="preserve">    </v>
      </c>
      <c r="T89" s="1" t="str">
        <f t="shared" si="7"/>
        <v xml:space="preserve">    </v>
      </c>
    </row>
    <row r="90" spans="1:20" ht="15" customHeight="1">
      <c r="A90" s="25" t="str">
        <f t="shared" si="8"/>
        <v/>
      </c>
      <c r="B90" s="5"/>
      <c r="C90" s="21"/>
      <c r="D90" s="21"/>
      <c r="E90" s="6"/>
      <c r="F90" s="7"/>
      <c r="G90" s="6"/>
      <c r="H90" s="6"/>
      <c r="I90" s="11"/>
      <c r="J90" s="11"/>
      <c r="K90" s="11"/>
      <c r="L90" s="12"/>
      <c r="M90" s="13"/>
      <c r="N90" s="14"/>
      <c r="O90" s="7"/>
      <c r="P90" s="11"/>
      <c r="Q90" s="63" t="str">
        <f t="shared" si="9"/>
        <v/>
      </c>
      <c r="R90" s="1" t="str">
        <f t="shared" si="5"/>
        <v/>
      </c>
      <c r="S90" s="1" t="str">
        <f t="shared" si="6"/>
        <v xml:space="preserve">    </v>
      </c>
      <c r="T90" s="1" t="str">
        <f t="shared" si="7"/>
        <v xml:space="preserve">    </v>
      </c>
    </row>
    <row r="91" spans="1:20" ht="15" customHeight="1">
      <c r="A91" s="25" t="str">
        <f t="shared" si="8"/>
        <v/>
      </c>
      <c r="B91" s="5"/>
      <c r="C91" s="21"/>
      <c r="D91" s="21"/>
      <c r="E91" s="6"/>
      <c r="F91" s="7"/>
      <c r="G91" s="6"/>
      <c r="H91" s="6"/>
      <c r="I91" s="11"/>
      <c r="J91" s="11"/>
      <c r="K91" s="11"/>
      <c r="L91" s="12"/>
      <c r="M91" s="13"/>
      <c r="N91" s="14"/>
      <c r="O91" s="7"/>
      <c r="P91" s="11"/>
      <c r="Q91" s="63" t="str">
        <f t="shared" si="9"/>
        <v/>
      </c>
      <c r="R91" s="1" t="str">
        <f t="shared" si="5"/>
        <v/>
      </c>
      <c r="S91" s="1" t="str">
        <f t="shared" si="6"/>
        <v xml:space="preserve">    </v>
      </c>
      <c r="T91" s="1" t="str">
        <f t="shared" si="7"/>
        <v xml:space="preserve">    </v>
      </c>
    </row>
    <row r="92" spans="1:20" ht="15" customHeight="1">
      <c r="A92" s="25" t="str">
        <f t="shared" si="8"/>
        <v/>
      </c>
      <c r="B92" s="5"/>
      <c r="C92" s="21"/>
      <c r="D92" s="21"/>
      <c r="E92" s="6"/>
      <c r="F92" s="7"/>
      <c r="G92" s="6"/>
      <c r="H92" s="6"/>
      <c r="I92" s="11"/>
      <c r="J92" s="11"/>
      <c r="K92" s="11"/>
      <c r="L92" s="12"/>
      <c r="M92" s="13"/>
      <c r="N92" s="14"/>
      <c r="O92" s="7"/>
      <c r="P92" s="11"/>
      <c r="Q92" s="63" t="str">
        <f t="shared" si="9"/>
        <v/>
      </c>
      <c r="R92" s="1" t="str">
        <f t="shared" si="5"/>
        <v/>
      </c>
      <c r="S92" s="1" t="str">
        <f t="shared" si="6"/>
        <v xml:space="preserve">    </v>
      </c>
      <c r="T92" s="1" t="str">
        <f t="shared" si="7"/>
        <v xml:space="preserve">    </v>
      </c>
    </row>
    <row r="93" spans="1:20" ht="15" customHeight="1">
      <c r="A93" s="25" t="str">
        <f t="shared" si="8"/>
        <v/>
      </c>
      <c r="B93" s="5"/>
      <c r="C93" s="21"/>
      <c r="D93" s="21"/>
      <c r="E93" s="6"/>
      <c r="F93" s="7"/>
      <c r="G93" s="6"/>
      <c r="H93" s="6"/>
      <c r="I93" s="11"/>
      <c r="J93" s="11"/>
      <c r="K93" s="11"/>
      <c r="L93" s="12"/>
      <c r="M93" s="13"/>
      <c r="N93" s="14"/>
      <c r="O93" s="7"/>
      <c r="P93" s="11"/>
      <c r="Q93" s="63" t="str">
        <f t="shared" si="9"/>
        <v/>
      </c>
      <c r="R93" s="1" t="str">
        <f t="shared" si="5"/>
        <v/>
      </c>
      <c r="S93" s="1" t="str">
        <f t="shared" si="6"/>
        <v xml:space="preserve">    </v>
      </c>
      <c r="T93" s="1" t="str">
        <f t="shared" si="7"/>
        <v xml:space="preserve">    </v>
      </c>
    </row>
    <row r="94" spans="1:20" ht="15" customHeight="1">
      <c r="A94" s="25" t="str">
        <f t="shared" si="8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9"/>
        <v/>
      </c>
      <c r="R94" s="1" t="str">
        <f t="shared" si="5"/>
        <v/>
      </c>
      <c r="S94" s="1" t="str">
        <f t="shared" si="6"/>
        <v xml:space="preserve">    </v>
      </c>
      <c r="T94" s="1" t="str">
        <f t="shared" si="7"/>
        <v xml:space="preserve">    </v>
      </c>
    </row>
    <row r="95" spans="1:20" ht="15" customHeight="1">
      <c r="A95" s="25" t="str">
        <f t="shared" si="8"/>
        <v/>
      </c>
      <c r="B95" s="5"/>
      <c r="C95" s="21"/>
      <c r="D95" s="21"/>
      <c r="E95" s="6"/>
      <c r="F95" s="7"/>
      <c r="G95" s="6"/>
      <c r="H95" s="6"/>
      <c r="I95" s="11"/>
      <c r="J95" s="11"/>
      <c r="K95" s="11"/>
      <c r="L95" s="12"/>
      <c r="M95" s="13"/>
      <c r="N95" s="14"/>
      <c r="O95" s="7"/>
      <c r="P95" s="11"/>
      <c r="Q95" s="63" t="str">
        <f t="shared" si="9"/>
        <v/>
      </c>
      <c r="R95" s="1" t="str">
        <f t="shared" si="5"/>
        <v/>
      </c>
      <c r="S95" s="1" t="str">
        <f t="shared" si="6"/>
        <v xml:space="preserve">    </v>
      </c>
      <c r="T95" s="1" t="str">
        <f t="shared" si="7"/>
        <v xml:space="preserve">    </v>
      </c>
    </row>
    <row r="96" spans="1:20" ht="15" customHeight="1">
      <c r="A96" s="25" t="str">
        <f t="shared" si="8"/>
        <v/>
      </c>
      <c r="B96" s="5"/>
      <c r="C96" s="21"/>
      <c r="D96" s="21"/>
      <c r="E96" s="6"/>
      <c r="F96" s="7"/>
      <c r="G96" s="6"/>
      <c r="H96" s="6"/>
      <c r="I96" s="11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5"/>
        <v/>
      </c>
      <c r="S96" s="1" t="str">
        <f t="shared" si="6"/>
        <v xml:space="preserve">    </v>
      </c>
      <c r="T96" s="1" t="str">
        <f t="shared" si="7"/>
        <v xml:space="preserve">    </v>
      </c>
    </row>
    <row r="97" spans="1:20" ht="15" customHeight="1">
      <c r="A97" s="25" t="str">
        <f t="shared" si="8"/>
        <v/>
      </c>
      <c r="B97" s="5"/>
      <c r="C97" s="21"/>
      <c r="D97" s="21"/>
      <c r="E97" s="6"/>
      <c r="F97" s="7"/>
      <c r="G97" s="6"/>
      <c r="H97" s="6"/>
      <c r="I97" s="11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5"/>
        <v/>
      </c>
      <c r="S97" s="1" t="str">
        <f t="shared" si="6"/>
        <v xml:space="preserve">    </v>
      </c>
      <c r="T97" s="1" t="str">
        <f t="shared" si="7"/>
        <v xml:space="preserve">    </v>
      </c>
    </row>
    <row r="98" spans="1:20" ht="15" customHeight="1">
      <c r="A98" s="25" t="str">
        <f t="shared" si="8"/>
        <v/>
      </c>
      <c r="B98" s="5"/>
      <c r="C98" s="21"/>
      <c r="D98" s="21"/>
      <c r="E98" s="6"/>
      <c r="F98" s="7"/>
      <c r="G98" s="6"/>
      <c r="H98" s="6"/>
      <c r="I98" s="11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5"/>
        <v/>
      </c>
      <c r="S98" s="1" t="str">
        <f t="shared" si="6"/>
        <v xml:space="preserve">    </v>
      </c>
      <c r="T98" s="1" t="str">
        <f t="shared" si="7"/>
        <v xml:space="preserve">    </v>
      </c>
    </row>
    <row r="99" spans="1:20" ht="15" customHeight="1">
      <c r="A99" s="25" t="str">
        <f t="shared" si="8"/>
        <v/>
      </c>
      <c r="B99" s="5"/>
      <c r="C99" s="21"/>
      <c r="D99" s="21"/>
      <c r="E99" s="6"/>
      <c r="F99" s="7"/>
      <c r="G99" s="6"/>
      <c r="H99" s="6"/>
      <c r="I99" s="11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5"/>
        <v/>
      </c>
      <c r="S99" s="1" t="str">
        <f t="shared" si="6"/>
        <v xml:space="preserve">    </v>
      </c>
      <c r="T99" s="1" t="str">
        <f t="shared" si="7"/>
        <v xml:space="preserve">    </v>
      </c>
    </row>
    <row r="100" spans="1:20" ht="15" customHeight="1">
      <c r="A100" s="25" t="str">
        <f t="shared" si="8"/>
        <v/>
      </c>
      <c r="B100" s="5"/>
      <c r="C100" s="21"/>
      <c r="D100" s="21"/>
      <c r="E100" s="6"/>
      <c r="F100" s="7"/>
      <c r="G100" s="6"/>
      <c r="H100" s="6"/>
      <c r="I100" s="11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5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0" ht="15" customHeight="1">
      <c r="A101" s="25" t="str">
        <f t="shared" si="8"/>
        <v/>
      </c>
      <c r="B101" s="5"/>
      <c r="C101" s="21"/>
      <c r="D101" s="21"/>
      <c r="E101" s="6"/>
      <c r="F101" s="7"/>
      <c r="G101" s="6"/>
      <c r="H101" s="6"/>
      <c r="I101" s="11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5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0" ht="15" customHeight="1">
      <c r="A102" s="25" t="str">
        <f t="shared" si="8"/>
        <v/>
      </c>
      <c r="B102" s="5"/>
      <c r="C102" s="21"/>
      <c r="D102" s="21"/>
      <c r="E102" s="6"/>
      <c r="F102" s="7"/>
      <c r="G102" s="6"/>
      <c r="H102" s="6"/>
      <c r="I102" s="11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5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0" ht="15" customHeight="1">
      <c r="A103" s="25" t="str">
        <f t="shared" si="8"/>
        <v/>
      </c>
      <c r="B103" s="5"/>
      <c r="C103" s="21"/>
      <c r="D103" s="21"/>
      <c r="E103" s="6"/>
      <c r="F103" s="7"/>
      <c r="G103" s="6"/>
      <c r="H103" s="6"/>
      <c r="I103" s="11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5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0" ht="15" customHeight="1">
      <c r="A104" s="25" t="str">
        <f t="shared" si="8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5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0" ht="15" customHeight="1">
      <c r="A105" s="25" t="str">
        <f t="shared" si="8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5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0" ht="15" customHeight="1">
      <c r="A106" s="25" t="str">
        <f t="shared" si="8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5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0" ht="15" customHeight="1">
      <c r="A107" s="25" t="str">
        <f t="shared" si="8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5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0" ht="15" customHeight="1">
      <c r="A108" s="25" t="str">
        <f t="shared" si="8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5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0" ht="15" customHeight="1">
      <c r="A109" s="25" t="str">
        <f t="shared" si="8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5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0" ht="15" customHeight="1">
      <c r="A110" s="25" t="str">
        <f t="shared" si="8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5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0" ht="15" customHeight="1">
      <c r="A111" s="25" t="str">
        <f t="shared" si="8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5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0" ht="15" customHeight="1">
      <c r="A112" s="25" t="str">
        <f t="shared" si="8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5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8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5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8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5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8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5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8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5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8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5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8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5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8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5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8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5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8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si="5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8"/>
        <v/>
      </c>
      <c r="B122" s="16"/>
      <c r="C122" s="22"/>
      <c r="D122" s="22"/>
      <c r="E122" s="6"/>
      <c r="F122" s="7"/>
      <c r="G122" s="17"/>
      <c r="H122" s="17"/>
      <c r="I122" s="15"/>
      <c r="J122" s="15"/>
      <c r="K122" s="15"/>
      <c r="L122" s="12"/>
      <c r="M122" s="18"/>
      <c r="N122" s="19"/>
      <c r="O122" s="20"/>
      <c r="P122" s="15"/>
      <c r="Q122" s="63" t="str">
        <f t="shared" si="9"/>
        <v/>
      </c>
      <c r="R122" s="1" t="str">
        <f t="shared" si="5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8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5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8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5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8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5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8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9"/>
        <v/>
      </c>
      <c r="R126" s="1" t="str">
        <f t="shared" si="5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8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5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8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5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8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5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8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5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8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5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8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5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8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5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8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5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ref="A135:A226" si="10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si="5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5"/>
        <v/>
      </c>
      <c r="S136" s="1" t="str">
        <f t="shared" si="6"/>
        <v xml:space="preserve">    </v>
      </c>
      <c r="T136" s="1" t="str">
        <f t="shared" si="7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5"/>
        <v/>
      </c>
      <c r="S137" s="1" t="str">
        <f t="shared" si="6"/>
        <v xml:space="preserve">    </v>
      </c>
      <c r="T137" s="1" t="str">
        <f t="shared" si="7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5"/>
        <v/>
      </c>
      <c r="S138" s="1" t="str">
        <f t="shared" si="6"/>
        <v xml:space="preserve">    </v>
      </c>
      <c r="T138" s="1" t="str">
        <f t="shared" si="7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5"/>
        <v/>
      </c>
      <c r="S139" s="1" t="str">
        <f t="shared" si="6"/>
        <v xml:space="preserve">    </v>
      </c>
      <c r="T139" s="1" t="str">
        <f t="shared" si="7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5"/>
        <v/>
      </c>
      <c r="S140" s="1" t="str">
        <f t="shared" si="6"/>
        <v xml:space="preserve">    </v>
      </c>
      <c r="T140" s="1" t="str">
        <f t="shared" si="7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5"/>
        <v/>
      </c>
      <c r="S141" s="1" t="str">
        <f t="shared" si="6"/>
        <v xml:space="preserve">    </v>
      </c>
      <c r="T141" s="1" t="str">
        <f t="shared" si="7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5"/>
        <v/>
      </c>
      <c r="S142" s="1" t="str">
        <f t="shared" si="6"/>
        <v xml:space="preserve">    </v>
      </c>
      <c r="T142" s="1" t="str">
        <f t="shared" si="7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5"/>
        <v/>
      </c>
      <c r="S143" s="1" t="str">
        <f t="shared" si="6"/>
        <v xml:space="preserve">    </v>
      </c>
      <c r="T143" s="1" t="str">
        <f t="shared" si="7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5"/>
        <v/>
      </c>
      <c r="S144" s="1" t="str">
        <f t="shared" si="6"/>
        <v xml:space="preserve">    </v>
      </c>
      <c r="T144" s="1" t="str">
        <f t="shared" si="7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5"/>
        <v/>
      </c>
      <c r="S145" s="1" t="str">
        <f t="shared" si="6"/>
        <v xml:space="preserve">    </v>
      </c>
      <c r="T145" s="1" t="str">
        <f t="shared" si="7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5"/>
        <v/>
      </c>
      <c r="S146" s="1" t="str">
        <f t="shared" si="6"/>
        <v xml:space="preserve">    </v>
      </c>
      <c r="T146" s="1" t="str">
        <f t="shared" si="7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5"/>
        <v/>
      </c>
      <c r="S147" s="1" t="str">
        <f t="shared" si="6"/>
        <v xml:space="preserve">    </v>
      </c>
      <c r="T147" s="1" t="str">
        <f t="shared" si="7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5"/>
        <v/>
      </c>
      <c r="S148" s="1" t="str">
        <f t="shared" si="6"/>
        <v xml:space="preserve">    </v>
      </c>
      <c r="T148" s="1" t="str">
        <f t="shared" si="7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5"/>
        <v/>
      </c>
      <c r="S149" s="1" t="str">
        <f t="shared" si="6"/>
        <v xml:space="preserve">    </v>
      </c>
      <c r="T149" s="1" t="str">
        <f t="shared" si="7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5"/>
        <v/>
      </c>
      <c r="S150" s="1" t="str">
        <f t="shared" si="6"/>
        <v xml:space="preserve">    </v>
      </c>
      <c r="T150" s="1" t="str">
        <f t="shared" si="7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5"/>
        <v/>
      </c>
      <c r="S151" s="1" t="str">
        <f t="shared" si="6"/>
        <v xml:space="preserve">    </v>
      </c>
      <c r="T151" s="1" t="str">
        <f t="shared" si="7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5"/>
        <v/>
      </c>
      <c r="S152" s="1" t="str">
        <f t="shared" si="6"/>
        <v xml:space="preserve">    </v>
      </c>
      <c r="T152" s="1" t="str">
        <f t="shared" si="7"/>
        <v xml:space="preserve">    </v>
      </c>
    </row>
    <row r="153" spans="1:20" ht="15" customHeight="1">
      <c r="A153" s="25" t="str">
        <f t="shared" si="10"/>
        <v/>
      </c>
      <c r="B153" s="16"/>
      <c r="C153" s="22"/>
      <c r="D153" s="22"/>
      <c r="E153" s="6"/>
      <c r="F153" s="7"/>
      <c r="G153" s="17"/>
      <c r="H153" s="17"/>
      <c r="I153" s="15"/>
      <c r="J153" s="15"/>
      <c r="K153" s="15"/>
      <c r="L153" s="12"/>
      <c r="M153" s="18"/>
      <c r="N153" s="19"/>
      <c r="O153" s="20"/>
      <c r="P153" s="15"/>
      <c r="Q153" s="63" t="str">
        <f t="shared" si="11"/>
        <v/>
      </c>
      <c r="R153" s="1" t="str">
        <f t="shared" si="5"/>
        <v/>
      </c>
      <c r="S153" s="1" t="str">
        <f t="shared" si="6"/>
        <v xml:space="preserve">    </v>
      </c>
      <c r="T153" s="1" t="str">
        <f t="shared" si="7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5"/>
        <v/>
      </c>
      <c r="S154" s="1" t="str">
        <f t="shared" si="6"/>
        <v xml:space="preserve">    </v>
      </c>
      <c r="T154" s="1" t="str">
        <f t="shared" si="7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5"/>
        <v/>
      </c>
      <c r="S155" s="1" t="str">
        <f t="shared" si="6"/>
        <v xml:space="preserve">    </v>
      </c>
      <c r="T155" s="1" t="str">
        <f t="shared" si="7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5"/>
        <v/>
      </c>
      <c r="S156" s="1" t="str">
        <f t="shared" si="6"/>
        <v xml:space="preserve">    </v>
      </c>
      <c r="T156" s="1" t="str">
        <f t="shared" si="7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5"/>
        <v/>
      </c>
      <c r="S157" s="1" t="str">
        <f t="shared" si="6"/>
        <v xml:space="preserve">    </v>
      </c>
      <c r="T157" s="1" t="str">
        <f t="shared" si="7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5"/>
        <v/>
      </c>
      <c r="S158" s="1" t="str">
        <f t="shared" si="6"/>
        <v xml:space="preserve">    </v>
      </c>
      <c r="T158" s="1" t="str">
        <f t="shared" si="7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5"/>
        <v/>
      </c>
      <c r="S159" s="1" t="str">
        <f t="shared" si="6"/>
        <v xml:space="preserve">    </v>
      </c>
      <c r="T159" s="1" t="str">
        <f t="shared" si="7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5"/>
        <v/>
      </c>
      <c r="S160" s="1" t="str">
        <f t="shared" si="6"/>
        <v xml:space="preserve">    </v>
      </c>
      <c r="T160" s="1" t="str">
        <f t="shared" si="7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5"/>
        <v/>
      </c>
      <c r="S161" s="1" t="str">
        <f t="shared" si="6"/>
        <v xml:space="preserve">    </v>
      </c>
      <c r="T161" s="1" t="str">
        <f t="shared" si="7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5"/>
        <v/>
      </c>
      <c r="S162" s="1" t="str">
        <f t="shared" si="6"/>
        <v xml:space="preserve">    </v>
      </c>
      <c r="T162" s="1" t="str">
        <f t="shared" si="7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5"/>
        <v/>
      </c>
      <c r="S163" s="1" t="str">
        <f t="shared" si="6"/>
        <v xml:space="preserve">    </v>
      </c>
      <c r="T163" s="1" t="str">
        <f t="shared" si="7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5"/>
        <v/>
      </c>
      <c r="S164" s="1" t="str">
        <f t="shared" si="6"/>
        <v xml:space="preserve">    </v>
      </c>
      <c r="T164" s="1" t="str">
        <f t="shared" si="7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5"/>
        <v/>
      </c>
      <c r="S165" s="1" t="str">
        <f t="shared" si="6"/>
        <v xml:space="preserve">    </v>
      </c>
      <c r="T165" s="1" t="str">
        <f t="shared" si="7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5"/>
        <v/>
      </c>
      <c r="S166" s="1" t="str">
        <f t="shared" si="6"/>
        <v xml:space="preserve">    </v>
      </c>
      <c r="T166" s="1" t="str">
        <f t="shared" si="7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5"/>
        <v/>
      </c>
      <c r="S167" s="1" t="str">
        <f t="shared" si="6"/>
        <v xml:space="preserve">    </v>
      </c>
      <c r="T167" s="1" t="str">
        <f t="shared" si="7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5"/>
        <v/>
      </c>
      <c r="S168" s="1" t="str">
        <f t="shared" si="6"/>
        <v xml:space="preserve">    </v>
      </c>
      <c r="T168" s="1" t="str">
        <f t="shared" si="7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5"/>
        <v/>
      </c>
      <c r="S169" s="1" t="str">
        <f t="shared" si="6"/>
        <v xml:space="preserve">    </v>
      </c>
      <c r="T169" s="1" t="str">
        <f t="shared" si="7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5"/>
        <v/>
      </c>
      <c r="S170" s="1" t="str">
        <f t="shared" si="6"/>
        <v xml:space="preserve">    </v>
      </c>
      <c r="T170" s="1" t="str">
        <f t="shared" si="7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5"/>
        <v/>
      </c>
      <c r="S171" s="1" t="str">
        <f t="shared" si="6"/>
        <v xml:space="preserve">    </v>
      </c>
      <c r="T171" s="1" t="str">
        <f t="shared" si="7"/>
        <v xml:space="preserve">    </v>
      </c>
    </row>
    <row r="172" spans="1:20" ht="15" customHeight="1">
      <c r="A172" s="25" t="str">
        <f t="shared" si="10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5"/>
        <v/>
      </c>
      <c r="S172" s="1" t="str">
        <f t="shared" si="6"/>
        <v xml:space="preserve">    </v>
      </c>
      <c r="T172" s="1" t="str">
        <f t="shared" si="7"/>
        <v xml:space="preserve">    </v>
      </c>
    </row>
    <row r="173" spans="1:20" ht="15" customHeight="1">
      <c r="A173" s="25" t="str">
        <f t="shared" si="10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5"/>
        <v/>
      </c>
      <c r="S173" s="1" t="str">
        <f t="shared" si="6"/>
        <v xml:space="preserve">    </v>
      </c>
      <c r="T173" s="1" t="str">
        <f t="shared" si="7"/>
        <v xml:space="preserve">    </v>
      </c>
    </row>
    <row r="174" spans="1:20" ht="15" customHeight="1">
      <c r="A174" s="25" t="str">
        <f t="shared" si="10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5"/>
        <v/>
      </c>
      <c r="S174" s="1" t="str">
        <f t="shared" si="6"/>
        <v xml:space="preserve">    </v>
      </c>
      <c r="T174" s="1" t="str">
        <f t="shared" si="7"/>
        <v xml:space="preserve">    </v>
      </c>
    </row>
    <row r="175" spans="1:20" ht="15" customHeight="1">
      <c r="A175" s="25" t="str">
        <f t="shared" si="10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5"/>
        <v/>
      </c>
      <c r="S175" s="1" t="str">
        <f t="shared" si="6"/>
        <v xml:space="preserve">    </v>
      </c>
      <c r="T175" s="1" t="str">
        <f t="shared" si="7"/>
        <v xml:space="preserve">    </v>
      </c>
    </row>
    <row r="176" spans="1:20" ht="15" customHeight="1">
      <c r="A176" s="25" t="str">
        <f t="shared" si="10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1"/>
        <v/>
      </c>
      <c r="R176" s="1" t="str">
        <f t="shared" si="5"/>
        <v/>
      </c>
      <c r="S176" s="1" t="str">
        <f t="shared" si="6"/>
        <v xml:space="preserve">    </v>
      </c>
      <c r="T176" s="1" t="str">
        <f t="shared" si="7"/>
        <v xml:space="preserve">    </v>
      </c>
    </row>
    <row r="177" spans="1:20" ht="15" customHeight="1">
      <c r="A177" s="25" t="str">
        <f t="shared" si="10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5"/>
        <v/>
      </c>
      <c r="S177" s="1" t="str">
        <f t="shared" si="6"/>
        <v xml:space="preserve">    </v>
      </c>
      <c r="T177" s="1" t="str">
        <f t="shared" si="7"/>
        <v xml:space="preserve">    </v>
      </c>
    </row>
    <row r="178" spans="1:20" ht="15" customHeight="1">
      <c r="A178" s="25" t="str">
        <f t="shared" si="10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5"/>
        <v/>
      </c>
      <c r="S178" s="1" t="str">
        <f t="shared" si="6"/>
        <v xml:space="preserve">    </v>
      </c>
      <c r="T178" s="1" t="str">
        <f t="shared" si="7"/>
        <v xml:space="preserve">    </v>
      </c>
    </row>
    <row r="179" spans="1:20" ht="15" customHeight="1">
      <c r="A179" s="25" t="str">
        <f t="shared" si="10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5"/>
        <v/>
      </c>
      <c r="S179" s="1" t="str">
        <f t="shared" si="6"/>
        <v xml:space="preserve">    </v>
      </c>
      <c r="T179" s="1" t="str">
        <f t="shared" si="7"/>
        <v xml:space="preserve">    </v>
      </c>
    </row>
    <row r="180" spans="1:20" ht="15" customHeight="1">
      <c r="A180" s="25" t="str">
        <f t="shared" si="10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5"/>
        <v/>
      </c>
      <c r="S180" s="1" t="str">
        <f t="shared" si="6"/>
        <v xml:space="preserve">    </v>
      </c>
      <c r="T180" s="1" t="str">
        <f t="shared" si="7"/>
        <v xml:space="preserve">    </v>
      </c>
    </row>
    <row r="181" spans="1:20" ht="15" customHeight="1">
      <c r="A181" s="25" t="str">
        <f t="shared" si="10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5"/>
        <v/>
      </c>
      <c r="S181" s="1" t="str">
        <f t="shared" si="6"/>
        <v xml:space="preserve">    </v>
      </c>
      <c r="T181" s="1" t="str">
        <f t="shared" si="7"/>
        <v xml:space="preserve">    </v>
      </c>
    </row>
    <row r="182" spans="1:20" ht="15" customHeight="1">
      <c r="A182" s="25" t="str">
        <f t="shared" si="10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5"/>
        <v/>
      </c>
      <c r="S182" s="1" t="str">
        <f t="shared" si="6"/>
        <v xml:space="preserve">    </v>
      </c>
      <c r="T182" s="1" t="str">
        <f t="shared" si="7"/>
        <v xml:space="preserve">    </v>
      </c>
    </row>
    <row r="183" spans="1:20" ht="15" customHeight="1">
      <c r="A183" s="25" t="str">
        <f t="shared" si="10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5"/>
        <v/>
      </c>
      <c r="S183" s="1" t="str">
        <f t="shared" si="6"/>
        <v xml:space="preserve">    </v>
      </c>
      <c r="T183" s="1" t="str">
        <f t="shared" si="7"/>
        <v xml:space="preserve">    </v>
      </c>
    </row>
    <row r="184" spans="1:20" ht="15" customHeight="1">
      <c r="A184" s="25" t="str">
        <f t="shared" si="10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5"/>
        <v/>
      </c>
      <c r="S184" s="1" t="str">
        <f t="shared" si="6"/>
        <v xml:space="preserve">    </v>
      </c>
      <c r="T184" s="1" t="str">
        <f t="shared" si="7"/>
        <v xml:space="preserve">    </v>
      </c>
    </row>
    <row r="185" spans="1:20" ht="15" customHeight="1">
      <c r="A185" s="25" t="str">
        <f t="shared" si="10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5"/>
        <v/>
      </c>
      <c r="S185" s="1" t="str">
        <f t="shared" si="6"/>
        <v xml:space="preserve">    </v>
      </c>
      <c r="T185" s="1" t="str">
        <f t="shared" si="7"/>
        <v xml:space="preserve">    </v>
      </c>
    </row>
    <row r="186" spans="1:20" ht="15" customHeight="1">
      <c r="A186" s="25" t="str">
        <f t="shared" si="10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5"/>
        <v/>
      </c>
      <c r="S186" s="1" t="str">
        <f t="shared" si="6"/>
        <v xml:space="preserve">    </v>
      </c>
      <c r="T186" s="1" t="str">
        <f t="shared" si="7"/>
        <v xml:space="preserve">    </v>
      </c>
    </row>
    <row r="187" spans="1:20" ht="15" customHeight="1">
      <c r="A187" s="25" t="str">
        <f t="shared" si="10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5"/>
        <v/>
      </c>
      <c r="S187" s="1" t="str">
        <f t="shared" si="6"/>
        <v xml:space="preserve">    </v>
      </c>
      <c r="T187" s="1" t="str">
        <f t="shared" si="7"/>
        <v xml:space="preserve">    </v>
      </c>
    </row>
    <row r="188" spans="1:20" ht="15" customHeight="1">
      <c r="A188" s="25" t="str">
        <f t="shared" si="10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5"/>
        <v/>
      </c>
      <c r="S188" s="1" t="str">
        <f t="shared" si="6"/>
        <v xml:space="preserve">    </v>
      </c>
      <c r="T188" s="1" t="str">
        <f t="shared" si="7"/>
        <v xml:space="preserve">    </v>
      </c>
    </row>
    <row r="189" spans="1:20" ht="15" customHeight="1">
      <c r="A189" s="25" t="str">
        <f t="shared" si="10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5"/>
        <v/>
      </c>
      <c r="S189" s="1" t="str">
        <f t="shared" si="6"/>
        <v xml:space="preserve">    </v>
      </c>
      <c r="T189" s="1" t="str">
        <f t="shared" si="7"/>
        <v xml:space="preserve">    </v>
      </c>
    </row>
    <row r="190" spans="1:20" ht="15" customHeight="1">
      <c r="A190" s="25" t="str">
        <f t="shared" si="10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5"/>
        <v/>
      </c>
      <c r="S190" s="1" t="str">
        <f t="shared" si="6"/>
        <v xml:space="preserve">    </v>
      </c>
      <c r="T190" s="1" t="str">
        <f t="shared" si="7"/>
        <v xml:space="preserve">    </v>
      </c>
    </row>
    <row r="191" spans="1:20" ht="15" customHeight="1">
      <c r="A191" s="25" t="str">
        <f t="shared" si="10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5"/>
        <v/>
      </c>
      <c r="S191" s="1" t="str">
        <f t="shared" si="6"/>
        <v xml:space="preserve">    </v>
      </c>
      <c r="T191" s="1" t="str">
        <f t="shared" si="7"/>
        <v xml:space="preserve">    </v>
      </c>
    </row>
    <row r="192" spans="1:20" ht="15" customHeight="1">
      <c r="A192" s="25" t="str">
        <f t="shared" si="10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5"/>
        <v/>
      </c>
      <c r="S192" s="1" t="str">
        <f t="shared" si="6"/>
        <v xml:space="preserve">    </v>
      </c>
      <c r="T192" s="1" t="str">
        <f t="shared" si="7"/>
        <v xml:space="preserve">    </v>
      </c>
    </row>
    <row r="193" spans="1:20" ht="15" customHeight="1">
      <c r="A193" s="25" t="str">
        <f t="shared" si="10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5"/>
        <v/>
      </c>
      <c r="S193" s="1" t="str">
        <f t="shared" si="6"/>
        <v xml:space="preserve">    </v>
      </c>
      <c r="T193" s="1" t="str">
        <f t="shared" si="7"/>
        <v xml:space="preserve">    </v>
      </c>
    </row>
    <row r="194" spans="1:20" ht="15" customHeight="1">
      <c r="A194" s="25" t="str">
        <f t="shared" si="10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5"/>
        <v/>
      </c>
      <c r="S194" s="1" t="str">
        <f t="shared" si="6"/>
        <v xml:space="preserve">    </v>
      </c>
      <c r="T194" s="1" t="str">
        <f t="shared" si="7"/>
        <v xml:space="preserve">    </v>
      </c>
    </row>
    <row r="195" spans="1:20" ht="15" customHeight="1">
      <c r="A195" s="25" t="str">
        <f t="shared" si="10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5"/>
        <v/>
      </c>
      <c r="S195" s="1" t="str">
        <f t="shared" si="6"/>
        <v xml:space="preserve">    </v>
      </c>
      <c r="T195" s="1" t="str">
        <f t="shared" si="7"/>
        <v xml:space="preserve">    </v>
      </c>
    </row>
    <row r="196" spans="1:20" ht="15" customHeight="1">
      <c r="A196" s="25" t="str">
        <f t="shared" si="10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5"/>
        <v/>
      </c>
      <c r="S196" s="1" t="str">
        <f t="shared" si="6"/>
        <v xml:space="preserve">    </v>
      </c>
      <c r="T196" s="1" t="str">
        <f t="shared" si="7"/>
        <v xml:space="preserve">    </v>
      </c>
    </row>
    <row r="197" spans="1:20" ht="15" customHeight="1">
      <c r="A197" s="25" t="str">
        <f t="shared" si="10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5"/>
        <v/>
      </c>
      <c r="S197" s="1" t="str">
        <f t="shared" si="6"/>
        <v xml:space="preserve">    </v>
      </c>
      <c r="T197" s="1" t="str">
        <f t="shared" si="7"/>
        <v xml:space="preserve">    </v>
      </c>
    </row>
    <row r="198" spans="1:20" ht="15" customHeight="1">
      <c r="A198" s="25" t="str">
        <f t="shared" si="10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5"/>
        <v/>
      </c>
      <c r="S198" s="1" t="str">
        <f t="shared" si="6"/>
        <v xml:space="preserve">    </v>
      </c>
      <c r="T198" s="1" t="str">
        <f t="shared" si="7"/>
        <v xml:space="preserve">    </v>
      </c>
    </row>
    <row r="199" spans="1:20" ht="15" customHeight="1">
      <c r="A199" s="25" t="str">
        <f t="shared" si="10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26" si="12">IF(P199="","",VLOOKUP(P199,$Z$7:$AA$68,2,FALSE))</f>
        <v/>
      </c>
      <c r="R199" s="1" t="str">
        <f t="shared" si="5"/>
        <v/>
      </c>
      <c r="S199" s="1" t="str">
        <f t="shared" si="6"/>
        <v xml:space="preserve">    </v>
      </c>
      <c r="T199" s="1" t="str">
        <f t="shared" si="7"/>
        <v xml:space="preserve">    </v>
      </c>
    </row>
    <row r="200" spans="1:20" ht="15" customHeight="1">
      <c r="A200" s="25" t="str">
        <f t="shared" si="10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5"/>
        <v/>
      </c>
      <c r="S200" s="1" t="str">
        <f t="shared" si="6"/>
        <v xml:space="preserve">    </v>
      </c>
      <c r="T200" s="1" t="str">
        <f t="shared" si="7"/>
        <v xml:space="preserve">    </v>
      </c>
    </row>
    <row r="201" spans="1:20" ht="15" customHeight="1">
      <c r="A201" s="25" t="str">
        <f t="shared" si="10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5"/>
        <v/>
      </c>
      <c r="S201" s="1" t="str">
        <f t="shared" si="6"/>
        <v xml:space="preserve">    </v>
      </c>
      <c r="T201" s="1" t="str">
        <f t="shared" si="7"/>
        <v xml:space="preserve">    </v>
      </c>
    </row>
    <row r="202" spans="1:20" ht="15" customHeight="1">
      <c r="A202" s="25" t="str">
        <f t="shared" si="10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5"/>
        <v/>
      </c>
      <c r="S202" s="1" t="str">
        <f t="shared" si="6"/>
        <v xml:space="preserve">    </v>
      </c>
      <c r="T202" s="1" t="str">
        <f t="shared" si="7"/>
        <v xml:space="preserve">    </v>
      </c>
    </row>
    <row r="203" spans="1:20" ht="15" customHeight="1">
      <c r="A203" s="25" t="str">
        <f t="shared" si="10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5"/>
        <v/>
      </c>
      <c r="S203" s="1" t="str">
        <f t="shared" si="6"/>
        <v xml:space="preserve">    </v>
      </c>
      <c r="T203" s="1" t="str">
        <f t="shared" si="7"/>
        <v xml:space="preserve">    </v>
      </c>
    </row>
    <row r="204" spans="1:20" ht="15" customHeight="1">
      <c r="A204" s="25" t="str">
        <f t="shared" si="10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5"/>
        <v/>
      </c>
      <c r="S204" s="1" t="str">
        <f t="shared" si="6"/>
        <v xml:space="preserve">    </v>
      </c>
      <c r="T204" s="1" t="str">
        <f t="shared" si="7"/>
        <v xml:space="preserve">    </v>
      </c>
    </row>
    <row r="205" spans="1:20" ht="15" customHeight="1">
      <c r="A205" s="25" t="str">
        <f t="shared" si="10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5"/>
        <v/>
      </c>
      <c r="S205" s="1" t="str">
        <f t="shared" si="6"/>
        <v xml:space="preserve">    </v>
      </c>
      <c r="T205" s="1" t="str">
        <f t="shared" si="7"/>
        <v xml:space="preserve">    </v>
      </c>
    </row>
    <row r="206" spans="1:20" ht="15" customHeight="1">
      <c r="A206" s="25" t="str">
        <f t="shared" si="10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5"/>
        <v/>
      </c>
      <c r="S206" s="1" t="str">
        <f t="shared" si="6"/>
        <v xml:space="preserve">    </v>
      </c>
      <c r="T206" s="1" t="str">
        <f t="shared" si="7"/>
        <v xml:space="preserve">    </v>
      </c>
    </row>
    <row r="207" spans="1:20" ht="15" customHeight="1">
      <c r="A207" s="25" t="str">
        <f t="shared" si="10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5"/>
        <v/>
      </c>
      <c r="S207" s="1" t="str">
        <f t="shared" si="6"/>
        <v xml:space="preserve">    </v>
      </c>
      <c r="T207" s="1" t="str">
        <f t="shared" si="7"/>
        <v xml:space="preserve">    </v>
      </c>
    </row>
    <row r="208" spans="1:20" ht="15" customHeight="1">
      <c r="A208" s="25" t="str">
        <f t="shared" si="10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5"/>
        <v/>
      </c>
      <c r="S208" s="1" t="str">
        <f t="shared" si="6"/>
        <v xml:space="preserve">    </v>
      </c>
      <c r="T208" s="1" t="str">
        <f t="shared" si="7"/>
        <v xml:space="preserve">    </v>
      </c>
    </row>
    <row r="209" spans="1:20" ht="15" customHeight="1">
      <c r="A209" s="25" t="str">
        <f t="shared" si="10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5"/>
        <v/>
      </c>
      <c r="S209" s="1" t="str">
        <f t="shared" si="6"/>
        <v xml:space="preserve">    </v>
      </c>
      <c r="T209" s="1" t="str">
        <f t="shared" si="7"/>
        <v xml:space="preserve">    </v>
      </c>
    </row>
    <row r="210" spans="1:20" ht="15" customHeight="1">
      <c r="A210" s="25" t="str">
        <f t="shared" si="10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5"/>
        <v/>
      </c>
      <c r="S210" s="1" t="str">
        <f t="shared" si="6"/>
        <v xml:space="preserve">    </v>
      </c>
      <c r="T210" s="1" t="str">
        <f t="shared" si="7"/>
        <v xml:space="preserve">    </v>
      </c>
    </row>
    <row r="211" spans="1:20" ht="15" customHeight="1">
      <c r="A211" s="25" t="str">
        <f t="shared" si="10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5"/>
        <v/>
      </c>
      <c r="S211" s="1" t="str">
        <f t="shared" si="6"/>
        <v xml:space="preserve">    </v>
      </c>
      <c r="T211" s="1" t="str">
        <f t="shared" si="7"/>
        <v xml:space="preserve">    </v>
      </c>
    </row>
    <row r="212" spans="1:20" ht="15" customHeight="1">
      <c r="A212" s="25" t="str">
        <f t="shared" si="10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5"/>
        <v/>
      </c>
      <c r="S212" s="1" t="str">
        <f t="shared" si="6"/>
        <v xml:space="preserve">    </v>
      </c>
      <c r="T212" s="1" t="str">
        <f t="shared" si="7"/>
        <v xml:space="preserve">    </v>
      </c>
    </row>
    <row r="213" spans="1:20" ht="15" customHeight="1">
      <c r="A213" s="25" t="str">
        <f t="shared" si="10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5"/>
        <v/>
      </c>
      <c r="S213" s="1" t="str">
        <f t="shared" si="6"/>
        <v xml:space="preserve">    </v>
      </c>
      <c r="T213" s="1" t="str">
        <f t="shared" si="7"/>
        <v xml:space="preserve">    </v>
      </c>
    </row>
    <row r="214" spans="1:20" ht="15" customHeight="1">
      <c r="A214" s="25" t="str">
        <f t="shared" si="10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5"/>
        <v/>
      </c>
      <c r="S214" s="1" t="str">
        <f t="shared" si="6"/>
        <v xml:space="preserve">    </v>
      </c>
      <c r="T214" s="1" t="str">
        <f t="shared" si="7"/>
        <v xml:space="preserve">    </v>
      </c>
    </row>
    <row r="215" spans="1:20" ht="15" customHeight="1">
      <c r="A215" s="25" t="str">
        <f t="shared" si="10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5"/>
        <v/>
      </c>
      <c r="S215" s="1" t="str">
        <f t="shared" si="6"/>
        <v xml:space="preserve">    </v>
      </c>
      <c r="T215" s="1" t="str">
        <f t="shared" si="7"/>
        <v xml:space="preserve">    </v>
      </c>
    </row>
    <row r="216" spans="1:20" ht="15" customHeight="1">
      <c r="A216" s="25" t="str">
        <f t="shared" si="10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5"/>
        <v/>
      </c>
      <c r="S216" s="1" t="str">
        <f t="shared" si="6"/>
        <v xml:space="preserve">    </v>
      </c>
      <c r="T216" s="1" t="str">
        <f t="shared" si="7"/>
        <v xml:space="preserve">    </v>
      </c>
    </row>
    <row r="217" spans="1:20" ht="15" customHeight="1">
      <c r="A217" s="25" t="str">
        <f t="shared" si="10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5"/>
        <v/>
      </c>
      <c r="S217" s="1" t="str">
        <f t="shared" si="6"/>
        <v xml:space="preserve">    </v>
      </c>
      <c r="T217" s="1" t="str">
        <f t="shared" si="7"/>
        <v xml:space="preserve">    </v>
      </c>
    </row>
    <row r="218" spans="1:20" ht="15" customHeight="1">
      <c r="A218" s="25" t="str">
        <f t="shared" si="10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2"/>
        <v/>
      </c>
      <c r="R218" s="1" t="str">
        <f t="shared" si="5"/>
        <v/>
      </c>
      <c r="S218" s="1" t="str">
        <f t="shared" si="6"/>
        <v xml:space="preserve">    </v>
      </c>
      <c r="T218" s="1" t="str">
        <f t="shared" si="7"/>
        <v xml:space="preserve">    </v>
      </c>
    </row>
    <row r="219" spans="1:20" ht="15" customHeight="1">
      <c r="A219" s="25" t="str">
        <f t="shared" si="10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2"/>
        <v/>
      </c>
      <c r="R219" s="1" t="str">
        <f t="shared" si="5"/>
        <v/>
      </c>
      <c r="S219" s="1" t="str">
        <f t="shared" si="6"/>
        <v xml:space="preserve">    </v>
      </c>
      <c r="T219" s="1" t="str">
        <f t="shared" si="7"/>
        <v xml:space="preserve">    </v>
      </c>
    </row>
    <row r="220" spans="1:20" ht="15" customHeight="1">
      <c r="A220" s="25" t="str">
        <f t="shared" si="10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2"/>
        <v/>
      </c>
      <c r="R220" s="1" t="str">
        <f t="shared" si="5"/>
        <v/>
      </c>
      <c r="S220" s="1" t="str">
        <f t="shared" si="6"/>
        <v xml:space="preserve">    </v>
      </c>
      <c r="T220" s="1" t="str">
        <f t="shared" si="7"/>
        <v xml:space="preserve">    </v>
      </c>
    </row>
    <row r="221" spans="1:20" ht="15" customHeight="1">
      <c r="A221" s="25" t="str">
        <f t="shared" si="10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2"/>
        <v/>
      </c>
      <c r="R221" s="1" t="str">
        <f t="shared" si="5"/>
        <v/>
      </c>
      <c r="S221" s="1" t="str">
        <f t="shared" si="6"/>
        <v xml:space="preserve">    </v>
      </c>
      <c r="T221" s="1" t="str">
        <f t="shared" si="7"/>
        <v xml:space="preserve">    </v>
      </c>
    </row>
    <row r="222" spans="1:20" ht="15" customHeight="1">
      <c r="A222" s="25" t="str">
        <f t="shared" si="10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2"/>
        <v/>
      </c>
      <c r="R222" s="1" t="str">
        <f t="shared" si="5"/>
        <v/>
      </c>
      <c r="S222" s="1" t="str">
        <f t="shared" si="6"/>
        <v xml:space="preserve">    </v>
      </c>
      <c r="T222" s="1" t="str">
        <f t="shared" si="7"/>
        <v xml:space="preserve">    </v>
      </c>
    </row>
    <row r="223" spans="1:20" ht="15" customHeight="1">
      <c r="A223" s="25" t="str">
        <f t="shared" si="10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2"/>
        <v/>
      </c>
      <c r="R223" s="1" t="str">
        <f t="shared" si="5"/>
        <v/>
      </c>
      <c r="S223" s="1" t="str">
        <f t="shared" si="6"/>
        <v xml:space="preserve">    </v>
      </c>
      <c r="T223" s="1" t="str">
        <f t="shared" si="7"/>
        <v xml:space="preserve">    </v>
      </c>
    </row>
    <row r="224" spans="1:20" ht="15" customHeight="1">
      <c r="A224" s="25" t="str">
        <f t="shared" si="10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2"/>
        <v/>
      </c>
      <c r="R224" s="1" t="str">
        <f t="shared" si="5"/>
        <v/>
      </c>
      <c r="S224" s="1" t="str">
        <f t="shared" si="6"/>
        <v xml:space="preserve">    </v>
      </c>
      <c r="T224" s="1" t="str">
        <f t="shared" si="7"/>
        <v xml:space="preserve">    </v>
      </c>
    </row>
    <row r="225" spans="1:20" ht="15" customHeight="1">
      <c r="A225" s="25" t="str">
        <f t="shared" si="10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2"/>
        <v/>
      </c>
      <c r="R225" s="1" t="str">
        <f t="shared" si="5"/>
        <v/>
      </c>
      <c r="S225" s="1" t="str">
        <f t="shared" si="6"/>
        <v xml:space="preserve">    </v>
      </c>
      <c r="T225" s="1" t="str">
        <f t="shared" si="7"/>
        <v xml:space="preserve">    </v>
      </c>
    </row>
    <row r="226" spans="1:20" ht="15" customHeight="1">
      <c r="A226" s="25" t="str">
        <f t="shared" si="10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2"/>
        <v/>
      </c>
      <c r="R226" s="1" t="str">
        <f t="shared" si="5"/>
        <v/>
      </c>
      <c r="S226" s="1" t="str">
        <f t="shared" si="6"/>
        <v xml:space="preserve">    </v>
      </c>
      <c r="T226" s="1" t="str">
        <f t="shared" si="7"/>
        <v xml:space="preserve">    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226">
    <cfRule type="duplicateValues" dxfId="0" priority="2"/>
  </conditionalFormatting>
  <dataValidations count="4">
    <dataValidation imeMode="on" allowBlank="1" showInputMessage="1" showErrorMessage="1" sqref="P53:P226 G7:K226 O7:O226" xr:uid="{00000000-0002-0000-1800-000000000000}"/>
    <dataValidation imeMode="off" allowBlank="1" showInputMessage="1" showErrorMessage="1" sqref="Q7:Q226 L53:L226 M7:N226" xr:uid="{00000000-0002-0000-1800-000001000000}"/>
    <dataValidation type="list" imeMode="on" allowBlank="1" showInputMessage="1" showErrorMessage="1" sqref="P7:P52" xr:uid="{00000000-0002-0000-1800-000002000000}">
      <formula1>$Z$7:$Z$69</formula1>
    </dataValidation>
    <dataValidation type="list" imeMode="off" allowBlank="1" showInputMessage="1" showErrorMessage="1" sqref="L7:L52" xr:uid="{00000000-0002-0000-1800-000003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rgb="FFC00000"/>
  </sheetPr>
  <dimension ref="A1"/>
  <sheetViews>
    <sheetView workbookViewId="0">
      <selection activeCell="D33" sqref="D33"/>
    </sheetView>
  </sheetViews>
  <sheetFormatPr defaultRowHeight="9.6"/>
  <sheetData/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B1:AC101"/>
  <sheetViews>
    <sheetView workbookViewId="0">
      <selection activeCell="E5" sqref="E5"/>
    </sheetView>
  </sheetViews>
  <sheetFormatPr defaultColWidth="9.28515625" defaultRowHeight="13.2"/>
  <cols>
    <col min="1" max="36" width="3.85546875" style="26" customWidth="1"/>
    <col min="37" max="16384" width="9.28515625" style="26"/>
  </cols>
  <sheetData>
    <row r="1" spans="2:29" ht="15" customHeight="1"/>
    <row r="2" spans="2:29" ht="15" customHeight="1"/>
    <row r="3" spans="2:29" ht="20.100000000000001" customHeight="1">
      <c r="T3" s="665"/>
      <c r="U3" s="665"/>
      <c r="V3" s="665"/>
      <c r="W3" s="134"/>
      <c r="X3" s="26" t="s">
        <v>251</v>
      </c>
      <c r="Y3" s="134"/>
      <c r="Z3" s="26" t="s">
        <v>250</v>
      </c>
      <c r="AA3" s="134"/>
      <c r="AB3" s="26" t="s">
        <v>249</v>
      </c>
    </row>
    <row r="4" spans="2:29" ht="9.9" customHeight="1"/>
    <row r="5" spans="2:29" ht="9.9" customHeight="1"/>
    <row r="6" spans="2:29" ht="20.100000000000001" customHeight="1">
      <c r="B6" s="746" t="s">
        <v>4615</v>
      </c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26" t="s">
        <v>4614</v>
      </c>
    </row>
    <row r="7" spans="2:29" ht="20.100000000000001" customHeight="1"/>
    <row r="8" spans="2:29" ht="9.9" customHeight="1"/>
    <row r="9" spans="2:29" ht="9.9" customHeight="1"/>
    <row r="10" spans="2:29" ht="20.100000000000001" customHeight="1">
      <c r="N10" s="26" t="s">
        <v>252</v>
      </c>
    </row>
    <row r="11" spans="2:29" ht="20.100000000000001" customHeight="1">
      <c r="N11" s="664" t="s">
        <v>253</v>
      </c>
      <c r="O11" s="664"/>
      <c r="P11" s="664"/>
      <c r="Q11" s="664"/>
      <c r="R11" s="664"/>
      <c r="S11" s="664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</row>
    <row r="12" spans="2:29" ht="20.100000000000001" customHeight="1">
      <c r="N12" s="664" t="s">
        <v>254</v>
      </c>
      <c r="O12" s="664"/>
      <c r="P12" s="664"/>
      <c r="Q12" s="664"/>
      <c r="R12" s="664"/>
      <c r="S12" s="664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</row>
    <row r="13" spans="2:29" ht="20.100000000000001" customHeight="1">
      <c r="N13" s="664" t="s">
        <v>255</v>
      </c>
      <c r="O13" s="664"/>
      <c r="P13" s="664"/>
      <c r="Q13" s="664"/>
      <c r="R13" s="664"/>
      <c r="S13" s="664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</row>
    <row r="14" spans="2:29" ht="20.100000000000001" customHeight="1">
      <c r="O14" s="27"/>
      <c r="P14" s="27"/>
      <c r="Q14" s="27"/>
      <c r="R14" s="27"/>
      <c r="S14" s="27"/>
      <c r="T14" s="28"/>
      <c r="U14" s="28"/>
      <c r="V14" s="28"/>
      <c r="W14" s="28"/>
      <c r="X14" s="28"/>
      <c r="Y14" s="28"/>
      <c r="Z14" s="28"/>
      <c r="AA14" s="28"/>
      <c r="AB14" s="28"/>
      <c r="AC14" s="28"/>
    </row>
    <row r="15" spans="2:29" ht="20.100000000000001" customHeight="1"/>
    <row r="16" spans="2:29" ht="30" customHeight="1">
      <c r="D16" s="668" t="s">
        <v>2978</v>
      </c>
      <c r="E16" s="668"/>
      <c r="F16" s="668"/>
      <c r="G16" s="668"/>
      <c r="H16" s="668"/>
      <c r="I16" s="668"/>
      <c r="J16" s="668"/>
      <c r="K16" s="668"/>
      <c r="L16" s="668"/>
      <c r="M16" s="668"/>
      <c r="N16" s="668"/>
      <c r="O16" s="668"/>
      <c r="P16" s="668"/>
      <c r="Q16" s="668"/>
      <c r="R16" s="668"/>
      <c r="S16" s="668"/>
      <c r="T16" s="668"/>
      <c r="U16" s="667"/>
      <c r="V16" s="667"/>
      <c r="W16" s="29" t="s">
        <v>256</v>
      </c>
      <c r="X16" s="29"/>
      <c r="Y16" s="29"/>
    </row>
    <row r="17" spans="2:28" ht="20.100000000000001" customHeight="1"/>
    <row r="18" spans="2:28" ht="20.100000000000001" customHeight="1"/>
    <row r="19" spans="2:28" ht="20.100000000000001" customHeight="1">
      <c r="B19" s="26" t="s">
        <v>3871</v>
      </c>
    </row>
    <row r="20" spans="2:28" ht="20.100000000000001" customHeight="1"/>
    <row r="21" spans="2:28" ht="20.100000000000001" customHeight="1"/>
    <row r="22" spans="2:28" ht="20.100000000000001" customHeight="1">
      <c r="C22" s="664" t="s">
        <v>257</v>
      </c>
      <c r="D22" s="664"/>
      <c r="E22" s="664"/>
      <c r="F22" s="664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</row>
    <row r="23" spans="2:28" ht="20.100000000000001" customHeight="1">
      <c r="C23" s="27"/>
      <c r="D23" s="27"/>
      <c r="E23" s="27"/>
      <c r="F23" s="27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</row>
    <row r="24" spans="2:28" ht="20.100000000000001" customHeight="1">
      <c r="C24" s="27"/>
      <c r="D24" s="27"/>
      <c r="E24" s="27"/>
      <c r="F24" s="27"/>
    </row>
    <row r="25" spans="2:28" ht="20.100000000000001" customHeight="1">
      <c r="C25" s="664" t="s">
        <v>258</v>
      </c>
      <c r="D25" s="664"/>
      <c r="E25" s="664"/>
      <c r="F25" s="664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660"/>
      <c r="U25" s="660"/>
      <c r="V25" s="660"/>
      <c r="W25" s="660"/>
      <c r="X25" s="660"/>
      <c r="Y25" s="660"/>
      <c r="Z25" s="660"/>
      <c r="AA25" s="660"/>
      <c r="AB25" s="660"/>
    </row>
    <row r="26" spans="2:28" ht="20.100000000000001" customHeight="1">
      <c r="C26" s="27"/>
      <c r="D26" s="27"/>
      <c r="E26" s="27"/>
      <c r="F26" s="27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</row>
    <row r="27" spans="2:28" ht="20.100000000000001" customHeight="1"/>
    <row r="28" spans="2:28" ht="20.100000000000001" customHeight="1">
      <c r="C28" s="664" t="s">
        <v>259</v>
      </c>
      <c r="D28" s="664"/>
      <c r="E28" s="664"/>
    </row>
    <row r="29" spans="2:28" ht="9.9" customHeight="1">
      <c r="F29" s="663" t="s">
        <v>261</v>
      </c>
      <c r="J29" s="661"/>
      <c r="K29" s="661"/>
      <c r="L29" s="661"/>
      <c r="M29" s="661"/>
      <c r="N29" s="661"/>
      <c r="O29" s="661"/>
      <c r="P29" s="661"/>
      <c r="Q29" s="661"/>
      <c r="R29" s="661"/>
      <c r="S29" s="661"/>
      <c r="T29" s="661"/>
      <c r="U29" s="661"/>
      <c r="V29" s="661"/>
      <c r="W29" s="661"/>
      <c r="X29" s="661"/>
      <c r="Y29" s="661"/>
      <c r="Z29" s="661"/>
      <c r="AA29" s="661"/>
      <c r="AB29" s="661"/>
    </row>
    <row r="30" spans="2:28" ht="9.9" customHeight="1">
      <c r="F30" s="663"/>
      <c r="J30" s="660"/>
      <c r="K30" s="660"/>
      <c r="L30" s="660"/>
      <c r="M30" s="660"/>
      <c r="N30" s="660"/>
      <c r="O30" s="660"/>
      <c r="P30" s="660"/>
      <c r="Q30" s="660"/>
      <c r="R30" s="660"/>
      <c r="S30" s="660"/>
      <c r="T30" s="660"/>
      <c r="U30" s="660"/>
      <c r="V30" s="660"/>
      <c r="W30" s="660"/>
      <c r="X30" s="660"/>
      <c r="Y30" s="660"/>
      <c r="Z30" s="660"/>
      <c r="AA30" s="660"/>
      <c r="AB30" s="660"/>
    </row>
    <row r="31" spans="2:28" ht="20.100000000000001" customHeight="1">
      <c r="C31" s="664" t="s">
        <v>260</v>
      </c>
      <c r="D31" s="664"/>
      <c r="E31" s="664"/>
    </row>
    <row r="32" spans="2:28" ht="20.100000000000001" customHeight="1"/>
    <row r="33" spans="3:18" ht="20.100000000000001" customHeight="1">
      <c r="C33" s="659" t="s">
        <v>273</v>
      </c>
      <c r="D33" s="659"/>
      <c r="E33" s="659"/>
      <c r="F33" s="659"/>
      <c r="J33" s="662" t="s">
        <v>274</v>
      </c>
      <c r="K33" s="663" t="s">
        <v>275</v>
      </c>
      <c r="L33" s="663"/>
      <c r="P33" s="662" t="s">
        <v>274</v>
      </c>
      <c r="Q33" s="663" t="s">
        <v>276</v>
      </c>
      <c r="R33" s="663"/>
    </row>
    <row r="34" spans="3:18" ht="20.100000000000001" customHeight="1">
      <c r="C34" s="659"/>
      <c r="D34" s="659"/>
      <c r="E34" s="659"/>
      <c r="F34" s="659"/>
      <c r="J34" s="662"/>
      <c r="K34" s="663"/>
      <c r="L34" s="663"/>
      <c r="P34" s="662"/>
      <c r="Q34" s="663"/>
      <c r="R34" s="663"/>
    </row>
    <row r="35" spans="3:18" ht="20.100000000000001" customHeight="1"/>
    <row r="36" spans="3:18" ht="20.100000000000001" customHeight="1"/>
    <row r="37" spans="3:18" ht="20.100000000000001" customHeight="1"/>
    <row r="38" spans="3:18" ht="20.100000000000001" customHeight="1"/>
    <row r="39" spans="3:18" ht="20.100000000000001" customHeight="1"/>
    <row r="40" spans="3:18" ht="20.100000000000001" customHeight="1"/>
    <row r="41" spans="3:18" ht="20.100000000000001" customHeight="1"/>
    <row r="42" spans="3:18" ht="20.100000000000001" customHeight="1"/>
    <row r="43" spans="3:18" ht="20.100000000000001" customHeight="1"/>
    <row r="44" spans="3:18" ht="20.100000000000001" customHeight="1"/>
    <row r="45" spans="3:18" ht="20.100000000000001" customHeight="1"/>
    <row r="46" spans="3:18" ht="20.100000000000001" customHeight="1"/>
    <row r="47" spans="3:18" ht="20.100000000000001" customHeight="1"/>
    <row r="48" spans="3:1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</sheetData>
  <mergeCells count="23">
    <mergeCell ref="T3:V3"/>
    <mergeCell ref="T11:AC11"/>
    <mergeCell ref="T12:AC12"/>
    <mergeCell ref="T13:AC13"/>
    <mergeCell ref="C22:F22"/>
    <mergeCell ref="N11:S11"/>
    <mergeCell ref="N12:S12"/>
    <mergeCell ref="N13:S13"/>
    <mergeCell ref="U16:V16"/>
    <mergeCell ref="D16:T16"/>
    <mergeCell ref="B6:O6"/>
    <mergeCell ref="C33:F34"/>
    <mergeCell ref="J22:AB22"/>
    <mergeCell ref="J25:AB25"/>
    <mergeCell ref="J29:AB30"/>
    <mergeCell ref="J33:J34"/>
    <mergeCell ref="K33:L34"/>
    <mergeCell ref="P33:P34"/>
    <mergeCell ref="Q33:R34"/>
    <mergeCell ref="C25:F25"/>
    <mergeCell ref="C28:E28"/>
    <mergeCell ref="C31:E31"/>
    <mergeCell ref="F29:F30"/>
  </mergeCells>
  <phoneticPr fontId="1"/>
  <dataValidations disablePrompts="1" count="1">
    <dataValidation imeMode="off" allowBlank="1" showInputMessage="1" showErrorMessage="1" sqref="W3 AA3 Y3 U16:V16" xr:uid="{00000000-0002-0000-1A00-000000000000}"/>
  </dataValidations>
  <pageMargins left="0.98425196850393704" right="0.78740157480314965" top="0.78740157480314965" bottom="0.78740157480314965" header="0.39370078740157483" footer="0.31496062992125984"/>
  <pageSetup paperSize="9" orientation="portrait" r:id="rId1"/>
  <headerFooter>
    <oddHeader>&amp;L&amp;"ＭＳ 明朝,標準"&amp;10（様式１）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O415"/>
  <sheetViews>
    <sheetView showZeros="0" workbookViewId="0">
      <selection activeCell="F10" sqref="F10:J10"/>
    </sheetView>
  </sheetViews>
  <sheetFormatPr defaultRowHeight="10.8"/>
  <cols>
    <col min="1" max="1" width="14" style="30" customWidth="1"/>
    <col min="2" max="2" width="30.85546875" style="30" customWidth="1"/>
    <col min="3" max="3" width="24.85546875" style="30" customWidth="1"/>
    <col min="4" max="4" width="30.85546875" style="30" customWidth="1"/>
    <col min="5" max="5" width="22.85546875" style="34" customWidth="1"/>
    <col min="6" max="6" width="5.85546875" style="30" customWidth="1"/>
    <col min="7" max="7" width="2.28515625" style="30" customWidth="1"/>
    <col min="8" max="8" width="5.85546875" style="30" customWidth="1"/>
    <col min="9" max="9" width="2.28515625" style="30" customWidth="1"/>
    <col min="10" max="10" width="5.85546875" style="30" customWidth="1"/>
    <col min="11" max="12" width="9.85546875" style="30" customWidth="1"/>
    <col min="13" max="257" width="9.28515625" style="30"/>
    <col min="258" max="258" width="14" style="30" customWidth="1"/>
    <col min="259" max="259" width="30.85546875" style="30" customWidth="1"/>
    <col min="260" max="260" width="25.85546875" style="30" customWidth="1"/>
    <col min="261" max="261" width="15.85546875" style="30" customWidth="1"/>
    <col min="262" max="262" width="6.85546875" style="30" customWidth="1"/>
    <col min="263" max="263" width="2.28515625" style="30" customWidth="1"/>
    <col min="264" max="264" width="6.85546875" style="30" customWidth="1"/>
    <col min="265" max="265" width="2.28515625" style="30" customWidth="1"/>
    <col min="266" max="266" width="6.85546875" style="30" customWidth="1"/>
    <col min="267" max="268" width="9.85546875" style="30" customWidth="1"/>
    <col min="269" max="513" width="9.28515625" style="30"/>
    <col min="514" max="514" width="14" style="30" customWidth="1"/>
    <col min="515" max="515" width="30.85546875" style="30" customWidth="1"/>
    <col min="516" max="516" width="25.85546875" style="30" customWidth="1"/>
    <col min="517" max="517" width="15.85546875" style="30" customWidth="1"/>
    <col min="518" max="518" width="6.85546875" style="30" customWidth="1"/>
    <col min="519" max="519" width="2.28515625" style="30" customWidth="1"/>
    <col min="520" max="520" width="6.85546875" style="30" customWidth="1"/>
    <col min="521" max="521" width="2.28515625" style="30" customWidth="1"/>
    <col min="522" max="522" width="6.85546875" style="30" customWidth="1"/>
    <col min="523" max="524" width="9.85546875" style="30" customWidth="1"/>
    <col min="525" max="769" width="9.28515625" style="30"/>
    <col min="770" max="770" width="14" style="30" customWidth="1"/>
    <col min="771" max="771" width="30.85546875" style="30" customWidth="1"/>
    <col min="772" max="772" width="25.85546875" style="30" customWidth="1"/>
    <col min="773" max="773" width="15.85546875" style="30" customWidth="1"/>
    <col min="774" max="774" width="6.85546875" style="30" customWidth="1"/>
    <col min="775" max="775" width="2.28515625" style="30" customWidth="1"/>
    <col min="776" max="776" width="6.85546875" style="30" customWidth="1"/>
    <col min="777" max="777" width="2.28515625" style="30" customWidth="1"/>
    <col min="778" max="778" width="6.85546875" style="30" customWidth="1"/>
    <col min="779" max="780" width="9.85546875" style="30" customWidth="1"/>
    <col min="781" max="1025" width="9.28515625" style="30"/>
    <col min="1026" max="1026" width="14" style="30" customWidth="1"/>
    <col min="1027" max="1027" width="30.85546875" style="30" customWidth="1"/>
    <col min="1028" max="1028" width="25.85546875" style="30" customWidth="1"/>
    <col min="1029" max="1029" width="15.85546875" style="30" customWidth="1"/>
    <col min="1030" max="1030" width="6.85546875" style="30" customWidth="1"/>
    <col min="1031" max="1031" width="2.28515625" style="30" customWidth="1"/>
    <col min="1032" max="1032" width="6.85546875" style="30" customWidth="1"/>
    <col min="1033" max="1033" width="2.28515625" style="30" customWidth="1"/>
    <col min="1034" max="1034" width="6.85546875" style="30" customWidth="1"/>
    <col min="1035" max="1036" width="9.85546875" style="30" customWidth="1"/>
    <col min="1037" max="1281" width="9.28515625" style="30"/>
    <col min="1282" max="1282" width="14" style="30" customWidth="1"/>
    <col min="1283" max="1283" width="30.85546875" style="30" customWidth="1"/>
    <col min="1284" max="1284" width="25.85546875" style="30" customWidth="1"/>
    <col min="1285" max="1285" width="15.85546875" style="30" customWidth="1"/>
    <col min="1286" max="1286" width="6.85546875" style="30" customWidth="1"/>
    <col min="1287" max="1287" width="2.28515625" style="30" customWidth="1"/>
    <col min="1288" max="1288" width="6.85546875" style="30" customWidth="1"/>
    <col min="1289" max="1289" width="2.28515625" style="30" customWidth="1"/>
    <col min="1290" max="1290" width="6.85546875" style="30" customWidth="1"/>
    <col min="1291" max="1292" width="9.85546875" style="30" customWidth="1"/>
    <col min="1293" max="1537" width="9.28515625" style="30"/>
    <col min="1538" max="1538" width="14" style="30" customWidth="1"/>
    <col min="1539" max="1539" width="30.85546875" style="30" customWidth="1"/>
    <col min="1540" max="1540" width="25.85546875" style="30" customWidth="1"/>
    <col min="1541" max="1541" width="15.85546875" style="30" customWidth="1"/>
    <col min="1542" max="1542" width="6.85546875" style="30" customWidth="1"/>
    <col min="1543" max="1543" width="2.28515625" style="30" customWidth="1"/>
    <col min="1544" max="1544" width="6.85546875" style="30" customWidth="1"/>
    <col min="1545" max="1545" width="2.28515625" style="30" customWidth="1"/>
    <col min="1546" max="1546" width="6.85546875" style="30" customWidth="1"/>
    <col min="1547" max="1548" width="9.85546875" style="30" customWidth="1"/>
    <col min="1549" max="1793" width="9.28515625" style="30"/>
    <col min="1794" max="1794" width="14" style="30" customWidth="1"/>
    <col min="1795" max="1795" width="30.85546875" style="30" customWidth="1"/>
    <col min="1796" max="1796" width="25.85546875" style="30" customWidth="1"/>
    <col min="1797" max="1797" width="15.85546875" style="30" customWidth="1"/>
    <col min="1798" max="1798" width="6.85546875" style="30" customWidth="1"/>
    <col min="1799" max="1799" width="2.28515625" style="30" customWidth="1"/>
    <col min="1800" max="1800" width="6.85546875" style="30" customWidth="1"/>
    <col min="1801" max="1801" width="2.28515625" style="30" customWidth="1"/>
    <col min="1802" max="1802" width="6.85546875" style="30" customWidth="1"/>
    <col min="1803" max="1804" width="9.85546875" style="30" customWidth="1"/>
    <col min="1805" max="2049" width="9.28515625" style="30"/>
    <col min="2050" max="2050" width="14" style="30" customWidth="1"/>
    <col min="2051" max="2051" width="30.85546875" style="30" customWidth="1"/>
    <col min="2052" max="2052" width="25.85546875" style="30" customWidth="1"/>
    <col min="2053" max="2053" width="15.85546875" style="30" customWidth="1"/>
    <col min="2054" max="2054" width="6.85546875" style="30" customWidth="1"/>
    <col min="2055" max="2055" width="2.28515625" style="30" customWidth="1"/>
    <col min="2056" max="2056" width="6.85546875" style="30" customWidth="1"/>
    <col min="2057" max="2057" width="2.28515625" style="30" customWidth="1"/>
    <col min="2058" max="2058" width="6.85546875" style="30" customWidth="1"/>
    <col min="2059" max="2060" width="9.85546875" style="30" customWidth="1"/>
    <col min="2061" max="2305" width="9.28515625" style="30"/>
    <col min="2306" max="2306" width="14" style="30" customWidth="1"/>
    <col min="2307" max="2307" width="30.85546875" style="30" customWidth="1"/>
    <col min="2308" max="2308" width="25.85546875" style="30" customWidth="1"/>
    <col min="2309" max="2309" width="15.85546875" style="30" customWidth="1"/>
    <col min="2310" max="2310" width="6.85546875" style="30" customWidth="1"/>
    <col min="2311" max="2311" width="2.28515625" style="30" customWidth="1"/>
    <col min="2312" max="2312" width="6.85546875" style="30" customWidth="1"/>
    <col min="2313" max="2313" width="2.28515625" style="30" customWidth="1"/>
    <col min="2314" max="2314" width="6.85546875" style="30" customWidth="1"/>
    <col min="2315" max="2316" width="9.85546875" style="30" customWidth="1"/>
    <col min="2317" max="2561" width="9.28515625" style="30"/>
    <col min="2562" max="2562" width="14" style="30" customWidth="1"/>
    <col min="2563" max="2563" width="30.85546875" style="30" customWidth="1"/>
    <col min="2564" max="2564" width="25.85546875" style="30" customWidth="1"/>
    <col min="2565" max="2565" width="15.85546875" style="30" customWidth="1"/>
    <col min="2566" max="2566" width="6.85546875" style="30" customWidth="1"/>
    <col min="2567" max="2567" width="2.28515625" style="30" customWidth="1"/>
    <col min="2568" max="2568" width="6.85546875" style="30" customWidth="1"/>
    <col min="2569" max="2569" width="2.28515625" style="30" customWidth="1"/>
    <col min="2570" max="2570" width="6.85546875" style="30" customWidth="1"/>
    <col min="2571" max="2572" width="9.85546875" style="30" customWidth="1"/>
    <col min="2573" max="2817" width="9.28515625" style="30"/>
    <col min="2818" max="2818" width="14" style="30" customWidth="1"/>
    <col min="2819" max="2819" width="30.85546875" style="30" customWidth="1"/>
    <col min="2820" max="2820" width="25.85546875" style="30" customWidth="1"/>
    <col min="2821" max="2821" width="15.85546875" style="30" customWidth="1"/>
    <col min="2822" max="2822" width="6.85546875" style="30" customWidth="1"/>
    <col min="2823" max="2823" width="2.28515625" style="30" customWidth="1"/>
    <col min="2824" max="2824" width="6.85546875" style="30" customWidth="1"/>
    <col min="2825" max="2825" width="2.28515625" style="30" customWidth="1"/>
    <col min="2826" max="2826" width="6.85546875" style="30" customWidth="1"/>
    <col min="2827" max="2828" width="9.85546875" style="30" customWidth="1"/>
    <col min="2829" max="3073" width="9.28515625" style="30"/>
    <col min="3074" max="3074" width="14" style="30" customWidth="1"/>
    <col min="3075" max="3075" width="30.85546875" style="30" customWidth="1"/>
    <col min="3076" max="3076" width="25.85546875" style="30" customWidth="1"/>
    <col min="3077" max="3077" width="15.85546875" style="30" customWidth="1"/>
    <col min="3078" max="3078" width="6.85546875" style="30" customWidth="1"/>
    <col min="3079" max="3079" width="2.28515625" style="30" customWidth="1"/>
    <col min="3080" max="3080" width="6.85546875" style="30" customWidth="1"/>
    <col min="3081" max="3081" width="2.28515625" style="30" customWidth="1"/>
    <col min="3082" max="3082" width="6.85546875" style="30" customWidth="1"/>
    <col min="3083" max="3084" width="9.85546875" style="30" customWidth="1"/>
    <col min="3085" max="3329" width="9.28515625" style="30"/>
    <col min="3330" max="3330" width="14" style="30" customWidth="1"/>
    <col min="3331" max="3331" width="30.85546875" style="30" customWidth="1"/>
    <col min="3332" max="3332" width="25.85546875" style="30" customWidth="1"/>
    <col min="3333" max="3333" width="15.85546875" style="30" customWidth="1"/>
    <col min="3334" max="3334" width="6.85546875" style="30" customWidth="1"/>
    <col min="3335" max="3335" width="2.28515625" style="30" customWidth="1"/>
    <col min="3336" max="3336" width="6.85546875" style="30" customWidth="1"/>
    <col min="3337" max="3337" width="2.28515625" style="30" customWidth="1"/>
    <col min="3338" max="3338" width="6.85546875" style="30" customWidth="1"/>
    <col min="3339" max="3340" width="9.85546875" style="30" customWidth="1"/>
    <col min="3341" max="3585" width="9.28515625" style="30"/>
    <col min="3586" max="3586" width="14" style="30" customWidth="1"/>
    <col min="3587" max="3587" width="30.85546875" style="30" customWidth="1"/>
    <col min="3588" max="3588" width="25.85546875" style="30" customWidth="1"/>
    <col min="3589" max="3589" width="15.85546875" style="30" customWidth="1"/>
    <col min="3590" max="3590" width="6.85546875" style="30" customWidth="1"/>
    <col min="3591" max="3591" width="2.28515625" style="30" customWidth="1"/>
    <col min="3592" max="3592" width="6.85546875" style="30" customWidth="1"/>
    <col min="3593" max="3593" width="2.28515625" style="30" customWidth="1"/>
    <col min="3594" max="3594" width="6.85546875" style="30" customWidth="1"/>
    <col min="3595" max="3596" width="9.85546875" style="30" customWidth="1"/>
    <col min="3597" max="3841" width="9.28515625" style="30"/>
    <col min="3842" max="3842" width="14" style="30" customWidth="1"/>
    <col min="3843" max="3843" width="30.85546875" style="30" customWidth="1"/>
    <col min="3844" max="3844" width="25.85546875" style="30" customWidth="1"/>
    <col min="3845" max="3845" width="15.85546875" style="30" customWidth="1"/>
    <col min="3846" max="3846" width="6.85546875" style="30" customWidth="1"/>
    <col min="3847" max="3847" width="2.28515625" style="30" customWidth="1"/>
    <col min="3848" max="3848" width="6.85546875" style="30" customWidth="1"/>
    <col min="3849" max="3849" width="2.28515625" style="30" customWidth="1"/>
    <col min="3850" max="3850" width="6.85546875" style="30" customWidth="1"/>
    <col min="3851" max="3852" width="9.85546875" style="30" customWidth="1"/>
    <col min="3853" max="4097" width="9.28515625" style="30"/>
    <col min="4098" max="4098" width="14" style="30" customWidth="1"/>
    <col min="4099" max="4099" width="30.85546875" style="30" customWidth="1"/>
    <col min="4100" max="4100" width="25.85546875" style="30" customWidth="1"/>
    <col min="4101" max="4101" width="15.85546875" style="30" customWidth="1"/>
    <col min="4102" max="4102" width="6.85546875" style="30" customWidth="1"/>
    <col min="4103" max="4103" width="2.28515625" style="30" customWidth="1"/>
    <col min="4104" max="4104" width="6.85546875" style="30" customWidth="1"/>
    <col min="4105" max="4105" width="2.28515625" style="30" customWidth="1"/>
    <col min="4106" max="4106" width="6.85546875" style="30" customWidth="1"/>
    <col min="4107" max="4108" width="9.85546875" style="30" customWidth="1"/>
    <col min="4109" max="4353" width="9.28515625" style="30"/>
    <col min="4354" max="4354" width="14" style="30" customWidth="1"/>
    <col min="4355" max="4355" width="30.85546875" style="30" customWidth="1"/>
    <col min="4356" max="4356" width="25.85546875" style="30" customWidth="1"/>
    <col min="4357" max="4357" width="15.85546875" style="30" customWidth="1"/>
    <col min="4358" max="4358" width="6.85546875" style="30" customWidth="1"/>
    <col min="4359" max="4359" width="2.28515625" style="30" customWidth="1"/>
    <col min="4360" max="4360" width="6.85546875" style="30" customWidth="1"/>
    <col min="4361" max="4361" width="2.28515625" style="30" customWidth="1"/>
    <col min="4362" max="4362" width="6.85546875" style="30" customWidth="1"/>
    <col min="4363" max="4364" width="9.85546875" style="30" customWidth="1"/>
    <col min="4365" max="4609" width="9.28515625" style="30"/>
    <col min="4610" max="4610" width="14" style="30" customWidth="1"/>
    <col min="4611" max="4611" width="30.85546875" style="30" customWidth="1"/>
    <col min="4612" max="4612" width="25.85546875" style="30" customWidth="1"/>
    <col min="4613" max="4613" width="15.85546875" style="30" customWidth="1"/>
    <col min="4614" max="4614" width="6.85546875" style="30" customWidth="1"/>
    <col min="4615" max="4615" width="2.28515625" style="30" customWidth="1"/>
    <col min="4616" max="4616" width="6.85546875" style="30" customWidth="1"/>
    <col min="4617" max="4617" width="2.28515625" style="30" customWidth="1"/>
    <col min="4618" max="4618" width="6.85546875" style="30" customWidth="1"/>
    <col min="4619" max="4620" width="9.85546875" style="30" customWidth="1"/>
    <col min="4621" max="4865" width="9.28515625" style="30"/>
    <col min="4866" max="4866" width="14" style="30" customWidth="1"/>
    <col min="4867" max="4867" width="30.85546875" style="30" customWidth="1"/>
    <col min="4868" max="4868" width="25.85546875" style="30" customWidth="1"/>
    <col min="4869" max="4869" width="15.85546875" style="30" customWidth="1"/>
    <col min="4870" max="4870" width="6.85546875" style="30" customWidth="1"/>
    <col min="4871" max="4871" width="2.28515625" style="30" customWidth="1"/>
    <col min="4872" max="4872" width="6.85546875" style="30" customWidth="1"/>
    <col min="4873" max="4873" width="2.28515625" style="30" customWidth="1"/>
    <col min="4874" max="4874" width="6.85546875" style="30" customWidth="1"/>
    <col min="4875" max="4876" width="9.85546875" style="30" customWidth="1"/>
    <col min="4877" max="5121" width="9.28515625" style="30"/>
    <col min="5122" max="5122" width="14" style="30" customWidth="1"/>
    <col min="5123" max="5123" width="30.85546875" style="30" customWidth="1"/>
    <col min="5124" max="5124" width="25.85546875" style="30" customWidth="1"/>
    <col min="5125" max="5125" width="15.85546875" style="30" customWidth="1"/>
    <col min="5126" max="5126" width="6.85546875" style="30" customWidth="1"/>
    <col min="5127" max="5127" width="2.28515625" style="30" customWidth="1"/>
    <col min="5128" max="5128" width="6.85546875" style="30" customWidth="1"/>
    <col min="5129" max="5129" width="2.28515625" style="30" customWidth="1"/>
    <col min="5130" max="5130" width="6.85546875" style="30" customWidth="1"/>
    <col min="5131" max="5132" width="9.85546875" style="30" customWidth="1"/>
    <col min="5133" max="5377" width="9.28515625" style="30"/>
    <col min="5378" max="5378" width="14" style="30" customWidth="1"/>
    <col min="5379" max="5379" width="30.85546875" style="30" customWidth="1"/>
    <col min="5380" max="5380" width="25.85546875" style="30" customWidth="1"/>
    <col min="5381" max="5381" width="15.85546875" style="30" customWidth="1"/>
    <col min="5382" max="5382" width="6.85546875" style="30" customWidth="1"/>
    <col min="5383" max="5383" width="2.28515625" style="30" customWidth="1"/>
    <col min="5384" max="5384" width="6.85546875" style="30" customWidth="1"/>
    <col min="5385" max="5385" width="2.28515625" style="30" customWidth="1"/>
    <col min="5386" max="5386" width="6.85546875" style="30" customWidth="1"/>
    <col min="5387" max="5388" width="9.85546875" style="30" customWidth="1"/>
    <col min="5389" max="5633" width="9.28515625" style="30"/>
    <col min="5634" max="5634" width="14" style="30" customWidth="1"/>
    <col min="5635" max="5635" width="30.85546875" style="30" customWidth="1"/>
    <col min="5636" max="5636" width="25.85546875" style="30" customWidth="1"/>
    <col min="5637" max="5637" width="15.85546875" style="30" customWidth="1"/>
    <col min="5638" max="5638" width="6.85546875" style="30" customWidth="1"/>
    <col min="5639" max="5639" width="2.28515625" style="30" customWidth="1"/>
    <col min="5640" max="5640" width="6.85546875" style="30" customWidth="1"/>
    <col min="5641" max="5641" width="2.28515625" style="30" customWidth="1"/>
    <col min="5642" max="5642" width="6.85546875" style="30" customWidth="1"/>
    <col min="5643" max="5644" width="9.85546875" style="30" customWidth="1"/>
    <col min="5645" max="5889" width="9.28515625" style="30"/>
    <col min="5890" max="5890" width="14" style="30" customWidth="1"/>
    <col min="5891" max="5891" width="30.85546875" style="30" customWidth="1"/>
    <col min="5892" max="5892" width="25.85546875" style="30" customWidth="1"/>
    <col min="5893" max="5893" width="15.85546875" style="30" customWidth="1"/>
    <col min="5894" max="5894" width="6.85546875" style="30" customWidth="1"/>
    <col min="5895" max="5895" width="2.28515625" style="30" customWidth="1"/>
    <col min="5896" max="5896" width="6.85546875" style="30" customWidth="1"/>
    <col min="5897" max="5897" width="2.28515625" style="30" customWidth="1"/>
    <col min="5898" max="5898" width="6.85546875" style="30" customWidth="1"/>
    <col min="5899" max="5900" width="9.85546875" style="30" customWidth="1"/>
    <col min="5901" max="6145" width="9.28515625" style="30"/>
    <col min="6146" max="6146" width="14" style="30" customWidth="1"/>
    <col min="6147" max="6147" width="30.85546875" style="30" customWidth="1"/>
    <col min="6148" max="6148" width="25.85546875" style="30" customWidth="1"/>
    <col min="6149" max="6149" width="15.85546875" style="30" customWidth="1"/>
    <col min="6150" max="6150" width="6.85546875" style="30" customWidth="1"/>
    <col min="6151" max="6151" width="2.28515625" style="30" customWidth="1"/>
    <col min="6152" max="6152" width="6.85546875" style="30" customWidth="1"/>
    <col min="6153" max="6153" width="2.28515625" style="30" customWidth="1"/>
    <col min="6154" max="6154" width="6.85546875" style="30" customWidth="1"/>
    <col min="6155" max="6156" width="9.85546875" style="30" customWidth="1"/>
    <col min="6157" max="6401" width="9.28515625" style="30"/>
    <col min="6402" max="6402" width="14" style="30" customWidth="1"/>
    <col min="6403" max="6403" width="30.85546875" style="30" customWidth="1"/>
    <col min="6404" max="6404" width="25.85546875" style="30" customWidth="1"/>
    <col min="6405" max="6405" width="15.85546875" style="30" customWidth="1"/>
    <col min="6406" max="6406" width="6.85546875" style="30" customWidth="1"/>
    <col min="6407" max="6407" width="2.28515625" style="30" customWidth="1"/>
    <col min="6408" max="6408" width="6.85546875" style="30" customWidth="1"/>
    <col min="6409" max="6409" width="2.28515625" style="30" customWidth="1"/>
    <col min="6410" max="6410" width="6.85546875" style="30" customWidth="1"/>
    <col min="6411" max="6412" width="9.85546875" style="30" customWidth="1"/>
    <col min="6413" max="6657" width="9.28515625" style="30"/>
    <col min="6658" max="6658" width="14" style="30" customWidth="1"/>
    <col min="6659" max="6659" width="30.85546875" style="30" customWidth="1"/>
    <col min="6660" max="6660" width="25.85546875" style="30" customWidth="1"/>
    <col min="6661" max="6661" width="15.85546875" style="30" customWidth="1"/>
    <col min="6662" max="6662" width="6.85546875" style="30" customWidth="1"/>
    <col min="6663" max="6663" width="2.28515625" style="30" customWidth="1"/>
    <col min="6664" max="6664" width="6.85546875" style="30" customWidth="1"/>
    <col min="6665" max="6665" width="2.28515625" style="30" customWidth="1"/>
    <col min="6666" max="6666" width="6.85546875" style="30" customWidth="1"/>
    <col min="6667" max="6668" width="9.85546875" style="30" customWidth="1"/>
    <col min="6669" max="6913" width="9.28515625" style="30"/>
    <col min="6914" max="6914" width="14" style="30" customWidth="1"/>
    <col min="6915" max="6915" width="30.85546875" style="30" customWidth="1"/>
    <col min="6916" max="6916" width="25.85546875" style="30" customWidth="1"/>
    <col min="6917" max="6917" width="15.85546875" style="30" customWidth="1"/>
    <col min="6918" max="6918" width="6.85546875" style="30" customWidth="1"/>
    <col min="6919" max="6919" width="2.28515625" style="30" customWidth="1"/>
    <col min="6920" max="6920" width="6.85546875" style="30" customWidth="1"/>
    <col min="6921" max="6921" width="2.28515625" style="30" customWidth="1"/>
    <col min="6922" max="6922" width="6.85546875" style="30" customWidth="1"/>
    <col min="6923" max="6924" width="9.85546875" style="30" customWidth="1"/>
    <col min="6925" max="7169" width="9.28515625" style="30"/>
    <col min="7170" max="7170" width="14" style="30" customWidth="1"/>
    <col min="7171" max="7171" width="30.85546875" style="30" customWidth="1"/>
    <col min="7172" max="7172" width="25.85546875" style="30" customWidth="1"/>
    <col min="7173" max="7173" width="15.85546875" style="30" customWidth="1"/>
    <col min="7174" max="7174" width="6.85546875" style="30" customWidth="1"/>
    <col min="7175" max="7175" width="2.28515625" style="30" customWidth="1"/>
    <col min="7176" max="7176" width="6.85546875" style="30" customWidth="1"/>
    <col min="7177" max="7177" width="2.28515625" style="30" customWidth="1"/>
    <col min="7178" max="7178" width="6.85546875" style="30" customWidth="1"/>
    <col min="7179" max="7180" width="9.85546875" style="30" customWidth="1"/>
    <col min="7181" max="7425" width="9.28515625" style="30"/>
    <col min="7426" max="7426" width="14" style="30" customWidth="1"/>
    <col min="7427" max="7427" width="30.85546875" style="30" customWidth="1"/>
    <col min="7428" max="7428" width="25.85546875" style="30" customWidth="1"/>
    <col min="7429" max="7429" width="15.85546875" style="30" customWidth="1"/>
    <col min="7430" max="7430" width="6.85546875" style="30" customWidth="1"/>
    <col min="7431" max="7431" width="2.28515625" style="30" customWidth="1"/>
    <col min="7432" max="7432" width="6.85546875" style="30" customWidth="1"/>
    <col min="7433" max="7433" width="2.28515625" style="30" customWidth="1"/>
    <col min="7434" max="7434" width="6.85546875" style="30" customWidth="1"/>
    <col min="7435" max="7436" width="9.85546875" style="30" customWidth="1"/>
    <col min="7437" max="7681" width="9.28515625" style="30"/>
    <col min="7682" max="7682" width="14" style="30" customWidth="1"/>
    <col min="7683" max="7683" width="30.85546875" style="30" customWidth="1"/>
    <col min="7684" max="7684" width="25.85546875" style="30" customWidth="1"/>
    <col min="7685" max="7685" width="15.85546875" style="30" customWidth="1"/>
    <col min="7686" max="7686" width="6.85546875" style="30" customWidth="1"/>
    <col min="7687" max="7687" width="2.28515625" style="30" customWidth="1"/>
    <col min="7688" max="7688" width="6.85546875" style="30" customWidth="1"/>
    <col min="7689" max="7689" width="2.28515625" style="30" customWidth="1"/>
    <col min="7690" max="7690" width="6.85546875" style="30" customWidth="1"/>
    <col min="7691" max="7692" width="9.85546875" style="30" customWidth="1"/>
    <col min="7693" max="7937" width="9.28515625" style="30"/>
    <col min="7938" max="7938" width="14" style="30" customWidth="1"/>
    <col min="7939" max="7939" width="30.85546875" style="30" customWidth="1"/>
    <col min="7940" max="7940" width="25.85546875" style="30" customWidth="1"/>
    <col min="7941" max="7941" width="15.85546875" style="30" customWidth="1"/>
    <col min="7942" max="7942" width="6.85546875" style="30" customWidth="1"/>
    <col min="7943" max="7943" width="2.28515625" style="30" customWidth="1"/>
    <col min="7944" max="7944" width="6.85546875" style="30" customWidth="1"/>
    <col min="7945" max="7945" width="2.28515625" style="30" customWidth="1"/>
    <col min="7946" max="7946" width="6.85546875" style="30" customWidth="1"/>
    <col min="7947" max="7948" width="9.85546875" style="30" customWidth="1"/>
    <col min="7949" max="8193" width="9.28515625" style="30"/>
    <col min="8194" max="8194" width="14" style="30" customWidth="1"/>
    <col min="8195" max="8195" width="30.85546875" style="30" customWidth="1"/>
    <col min="8196" max="8196" width="25.85546875" style="30" customWidth="1"/>
    <col min="8197" max="8197" width="15.85546875" style="30" customWidth="1"/>
    <col min="8198" max="8198" width="6.85546875" style="30" customWidth="1"/>
    <col min="8199" max="8199" width="2.28515625" style="30" customWidth="1"/>
    <col min="8200" max="8200" width="6.85546875" style="30" customWidth="1"/>
    <col min="8201" max="8201" width="2.28515625" style="30" customWidth="1"/>
    <col min="8202" max="8202" width="6.85546875" style="30" customWidth="1"/>
    <col min="8203" max="8204" width="9.85546875" style="30" customWidth="1"/>
    <col min="8205" max="8449" width="9.28515625" style="30"/>
    <col min="8450" max="8450" width="14" style="30" customWidth="1"/>
    <col min="8451" max="8451" width="30.85546875" style="30" customWidth="1"/>
    <col min="8452" max="8452" width="25.85546875" style="30" customWidth="1"/>
    <col min="8453" max="8453" width="15.85546875" style="30" customWidth="1"/>
    <col min="8454" max="8454" width="6.85546875" style="30" customWidth="1"/>
    <col min="8455" max="8455" width="2.28515625" style="30" customWidth="1"/>
    <col min="8456" max="8456" width="6.85546875" style="30" customWidth="1"/>
    <col min="8457" max="8457" width="2.28515625" style="30" customWidth="1"/>
    <col min="8458" max="8458" width="6.85546875" style="30" customWidth="1"/>
    <col min="8459" max="8460" width="9.85546875" style="30" customWidth="1"/>
    <col min="8461" max="8705" width="9.28515625" style="30"/>
    <col min="8706" max="8706" width="14" style="30" customWidth="1"/>
    <col min="8707" max="8707" width="30.85546875" style="30" customWidth="1"/>
    <col min="8708" max="8708" width="25.85546875" style="30" customWidth="1"/>
    <col min="8709" max="8709" width="15.85546875" style="30" customWidth="1"/>
    <col min="8710" max="8710" width="6.85546875" style="30" customWidth="1"/>
    <col min="8711" max="8711" width="2.28515625" style="30" customWidth="1"/>
    <col min="8712" max="8712" width="6.85546875" style="30" customWidth="1"/>
    <col min="8713" max="8713" width="2.28515625" style="30" customWidth="1"/>
    <col min="8714" max="8714" width="6.85546875" style="30" customWidth="1"/>
    <col min="8715" max="8716" width="9.85546875" style="30" customWidth="1"/>
    <col min="8717" max="8961" width="9.28515625" style="30"/>
    <col min="8962" max="8962" width="14" style="30" customWidth="1"/>
    <col min="8963" max="8963" width="30.85546875" style="30" customWidth="1"/>
    <col min="8964" max="8964" width="25.85546875" style="30" customWidth="1"/>
    <col min="8965" max="8965" width="15.85546875" style="30" customWidth="1"/>
    <col min="8966" max="8966" width="6.85546875" style="30" customWidth="1"/>
    <col min="8967" max="8967" width="2.28515625" style="30" customWidth="1"/>
    <col min="8968" max="8968" width="6.85546875" style="30" customWidth="1"/>
    <col min="8969" max="8969" width="2.28515625" style="30" customWidth="1"/>
    <col min="8970" max="8970" width="6.85546875" style="30" customWidth="1"/>
    <col min="8971" max="8972" width="9.85546875" style="30" customWidth="1"/>
    <col min="8973" max="9217" width="9.28515625" style="30"/>
    <col min="9218" max="9218" width="14" style="30" customWidth="1"/>
    <col min="9219" max="9219" width="30.85546875" style="30" customWidth="1"/>
    <col min="9220" max="9220" width="25.85546875" style="30" customWidth="1"/>
    <col min="9221" max="9221" width="15.85546875" style="30" customWidth="1"/>
    <col min="9222" max="9222" width="6.85546875" style="30" customWidth="1"/>
    <col min="9223" max="9223" width="2.28515625" style="30" customWidth="1"/>
    <col min="9224" max="9224" width="6.85546875" style="30" customWidth="1"/>
    <col min="9225" max="9225" width="2.28515625" style="30" customWidth="1"/>
    <col min="9226" max="9226" width="6.85546875" style="30" customWidth="1"/>
    <col min="9227" max="9228" width="9.85546875" style="30" customWidth="1"/>
    <col min="9229" max="9473" width="9.28515625" style="30"/>
    <col min="9474" max="9474" width="14" style="30" customWidth="1"/>
    <col min="9475" max="9475" width="30.85546875" style="30" customWidth="1"/>
    <col min="9476" max="9476" width="25.85546875" style="30" customWidth="1"/>
    <col min="9477" max="9477" width="15.85546875" style="30" customWidth="1"/>
    <col min="9478" max="9478" width="6.85546875" style="30" customWidth="1"/>
    <col min="9479" max="9479" width="2.28515625" style="30" customWidth="1"/>
    <col min="9480" max="9480" width="6.85546875" style="30" customWidth="1"/>
    <col min="9481" max="9481" width="2.28515625" style="30" customWidth="1"/>
    <col min="9482" max="9482" width="6.85546875" style="30" customWidth="1"/>
    <col min="9483" max="9484" width="9.85546875" style="30" customWidth="1"/>
    <col min="9485" max="9729" width="9.28515625" style="30"/>
    <col min="9730" max="9730" width="14" style="30" customWidth="1"/>
    <col min="9731" max="9731" width="30.85546875" style="30" customWidth="1"/>
    <col min="9732" max="9732" width="25.85546875" style="30" customWidth="1"/>
    <col min="9733" max="9733" width="15.85546875" style="30" customWidth="1"/>
    <col min="9734" max="9734" width="6.85546875" style="30" customWidth="1"/>
    <col min="9735" max="9735" width="2.28515625" style="30" customWidth="1"/>
    <col min="9736" max="9736" width="6.85546875" style="30" customWidth="1"/>
    <col min="9737" max="9737" width="2.28515625" style="30" customWidth="1"/>
    <col min="9738" max="9738" width="6.85546875" style="30" customWidth="1"/>
    <col min="9739" max="9740" width="9.85546875" style="30" customWidth="1"/>
    <col min="9741" max="9985" width="9.28515625" style="30"/>
    <col min="9986" max="9986" width="14" style="30" customWidth="1"/>
    <col min="9987" max="9987" width="30.85546875" style="30" customWidth="1"/>
    <col min="9988" max="9988" width="25.85546875" style="30" customWidth="1"/>
    <col min="9989" max="9989" width="15.85546875" style="30" customWidth="1"/>
    <col min="9990" max="9990" width="6.85546875" style="30" customWidth="1"/>
    <col min="9991" max="9991" width="2.28515625" style="30" customWidth="1"/>
    <col min="9992" max="9992" width="6.85546875" style="30" customWidth="1"/>
    <col min="9993" max="9993" width="2.28515625" style="30" customWidth="1"/>
    <col min="9994" max="9994" width="6.85546875" style="30" customWidth="1"/>
    <col min="9995" max="9996" width="9.85546875" style="30" customWidth="1"/>
    <col min="9997" max="10241" width="9.28515625" style="30"/>
    <col min="10242" max="10242" width="14" style="30" customWidth="1"/>
    <col min="10243" max="10243" width="30.85546875" style="30" customWidth="1"/>
    <col min="10244" max="10244" width="25.85546875" style="30" customWidth="1"/>
    <col min="10245" max="10245" width="15.85546875" style="30" customWidth="1"/>
    <col min="10246" max="10246" width="6.85546875" style="30" customWidth="1"/>
    <col min="10247" max="10247" width="2.28515625" style="30" customWidth="1"/>
    <col min="10248" max="10248" width="6.85546875" style="30" customWidth="1"/>
    <col min="10249" max="10249" width="2.28515625" style="30" customWidth="1"/>
    <col min="10250" max="10250" width="6.85546875" style="30" customWidth="1"/>
    <col min="10251" max="10252" width="9.85546875" style="30" customWidth="1"/>
    <col min="10253" max="10497" width="9.28515625" style="30"/>
    <col min="10498" max="10498" width="14" style="30" customWidth="1"/>
    <col min="10499" max="10499" width="30.85546875" style="30" customWidth="1"/>
    <col min="10500" max="10500" width="25.85546875" style="30" customWidth="1"/>
    <col min="10501" max="10501" width="15.85546875" style="30" customWidth="1"/>
    <col min="10502" max="10502" width="6.85546875" style="30" customWidth="1"/>
    <col min="10503" max="10503" width="2.28515625" style="30" customWidth="1"/>
    <col min="10504" max="10504" width="6.85546875" style="30" customWidth="1"/>
    <col min="10505" max="10505" width="2.28515625" style="30" customWidth="1"/>
    <col min="10506" max="10506" width="6.85546875" style="30" customWidth="1"/>
    <col min="10507" max="10508" width="9.85546875" style="30" customWidth="1"/>
    <col min="10509" max="10753" width="9.28515625" style="30"/>
    <col min="10754" max="10754" width="14" style="30" customWidth="1"/>
    <col min="10755" max="10755" width="30.85546875" style="30" customWidth="1"/>
    <col min="10756" max="10756" width="25.85546875" style="30" customWidth="1"/>
    <col min="10757" max="10757" width="15.85546875" style="30" customWidth="1"/>
    <col min="10758" max="10758" width="6.85546875" style="30" customWidth="1"/>
    <col min="10759" max="10759" width="2.28515625" style="30" customWidth="1"/>
    <col min="10760" max="10760" width="6.85546875" style="30" customWidth="1"/>
    <col min="10761" max="10761" width="2.28515625" style="30" customWidth="1"/>
    <col min="10762" max="10762" width="6.85546875" style="30" customWidth="1"/>
    <col min="10763" max="10764" width="9.85546875" style="30" customWidth="1"/>
    <col min="10765" max="11009" width="9.28515625" style="30"/>
    <col min="11010" max="11010" width="14" style="30" customWidth="1"/>
    <col min="11011" max="11011" width="30.85546875" style="30" customWidth="1"/>
    <col min="11012" max="11012" width="25.85546875" style="30" customWidth="1"/>
    <col min="11013" max="11013" width="15.85546875" style="30" customWidth="1"/>
    <col min="11014" max="11014" width="6.85546875" style="30" customWidth="1"/>
    <col min="11015" max="11015" width="2.28515625" style="30" customWidth="1"/>
    <col min="11016" max="11016" width="6.85546875" style="30" customWidth="1"/>
    <col min="11017" max="11017" width="2.28515625" style="30" customWidth="1"/>
    <col min="11018" max="11018" width="6.85546875" style="30" customWidth="1"/>
    <col min="11019" max="11020" width="9.85546875" style="30" customWidth="1"/>
    <col min="11021" max="11265" width="9.28515625" style="30"/>
    <col min="11266" max="11266" width="14" style="30" customWidth="1"/>
    <col min="11267" max="11267" width="30.85546875" style="30" customWidth="1"/>
    <col min="11268" max="11268" width="25.85546875" style="30" customWidth="1"/>
    <col min="11269" max="11269" width="15.85546875" style="30" customWidth="1"/>
    <col min="11270" max="11270" width="6.85546875" style="30" customWidth="1"/>
    <col min="11271" max="11271" width="2.28515625" style="30" customWidth="1"/>
    <col min="11272" max="11272" width="6.85546875" style="30" customWidth="1"/>
    <col min="11273" max="11273" width="2.28515625" style="30" customWidth="1"/>
    <col min="11274" max="11274" width="6.85546875" style="30" customWidth="1"/>
    <col min="11275" max="11276" width="9.85546875" style="30" customWidth="1"/>
    <col min="11277" max="11521" width="9.28515625" style="30"/>
    <col min="11522" max="11522" width="14" style="30" customWidth="1"/>
    <col min="11523" max="11523" width="30.85546875" style="30" customWidth="1"/>
    <col min="11524" max="11524" width="25.85546875" style="30" customWidth="1"/>
    <col min="11525" max="11525" width="15.85546875" style="30" customWidth="1"/>
    <col min="11526" max="11526" width="6.85546875" style="30" customWidth="1"/>
    <col min="11527" max="11527" width="2.28515625" style="30" customWidth="1"/>
    <col min="11528" max="11528" width="6.85546875" style="30" customWidth="1"/>
    <col min="11529" max="11529" width="2.28515625" style="30" customWidth="1"/>
    <col min="11530" max="11530" width="6.85546875" style="30" customWidth="1"/>
    <col min="11531" max="11532" width="9.85546875" style="30" customWidth="1"/>
    <col min="11533" max="11777" width="9.28515625" style="30"/>
    <col min="11778" max="11778" width="14" style="30" customWidth="1"/>
    <col min="11779" max="11779" width="30.85546875" style="30" customWidth="1"/>
    <col min="11780" max="11780" width="25.85546875" style="30" customWidth="1"/>
    <col min="11781" max="11781" width="15.85546875" style="30" customWidth="1"/>
    <col min="11782" max="11782" width="6.85546875" style="30" customWidth="1"/>
    <col min="11783" max="11783" width="2.28515625" style="30" customWidth="1"/>
    <col min="11784" max="11784" width="6.85546875" style="30" customWidth="1"/>
    <col min="11785" max="11785" width="2.28515625" style="30" customWidth="1"/>
    <col min="11786" max="11786" width="6.85546875" style="30" customWidth="1"/>
    <col min="11787" max="11788" width="9.85546875" style="30" customWidth="1"/>
    <col min="11789" max="12033" width="9.28515625" style="30"/>
    <col min="12034" max="12034" width="14" style="30" customWidth="1"/>
    <col min="12035" max="12035" width="30.85546875" style="30" customWidth="1"/>
    <col min="12036" max="12036" width="25.85546875" style="30" customWidth="1"/>
    <col min="12037" max="12037" width="15.85546875" style="30" customWidth="1"/>
    <col min="12038" max="12038" width="6.85546875" style="30" customWidth="1"/>
    <col min="12039" max="12039" width="2.28515625" style="30" customWidth="1"/>
    <col min="12040" max="12040" width="6.85546875" style="30" customWidth="1"/>
    <col min="12041" max="12041" width="2.28515625" style="30" customWidth="1"/>
    <col min="12042" max="12042" width="6.85546875" style="30" customWidth="1"/>
    <col min="12043" max="12044" width="9.85546875" style="30" customWidth="1"/>
    <col min="12045" max="12289" width="9.28515625" style="30"/>
    <col min="12290" max="12290" width="14" style="30" customWidth="1"/>
    <col min="12291" max="12291" width="30.85546875" style="30" customWidth="1"/>
    <col min="12292" max="12292" width="25.85546875" style="30" customWidth="1"/>
    <col min="12293" max="12293" width="15.85546875" style="30" customWidth="1"/>
    <col min="12294" max="12294" width="6.85546875" style="30" customWidth="1"/>
    <col min="12295" max="12295" width="2.28515625" style="30" customWidth="1"/>
    <col min="12296" max="12296" width="6.85546875" style="30" customWidth="1"/>
    <col min="12297" max="12297" width="2.28515625" style="30" customWidth="1"/>
    <col min="12298" max="12298" width="6.85546875" style="30" customWidth="1"/>
    <col min="12299" max="12300" width="9.85546875" style="30" customWidth="1"/>
    <col min="12301" max="12545" width="9.28515625" style="30"/>
    <col min="12546" max="12546" width="14" style="30" customWidth="1"/>
    <col min="12547" max="12547" width="30.85546875" style="30" customWidth="1"/>
    <col min="12548" max="12548" width="25.85546875" style="30" customWidth="1"/>
    <col min="12549" max="12549" width="15.85546875" style="30" customWidth="1"/>
    <col min="12550" max="12550" width="6.85546875" style="30" customWidth="1"/>
    <col min="12551" max="12551" width="2.28515625" style="30" customWidth="1"/>
    <col min="12552" max="12552" width="6.85546875" style="30" customWidth="1"/>
    <col min="12553" max="12553" width="2.28515625" style="30" customWidth="1"/>
    <col min="12554" max="12554" width="6.85546875" style="30" customWidth="1"/>
    <col min="12555" max="12556" width="9.85546875" style="30" customWidth="1"/>
    <col min="12557" max="12801" width="9.28515625" style="30"/>
    <col min="12802" max="12802" width="14" style="30" customWidth="1"/>
    <col min="12803" max="12803" width="30.85546875" style="30" customWidth="1"/>
    <col min="12804" max="12804" width="25.85546875" style="30" customWidth="1"/>
    <col min="12805" max="12805" width="15.85546875" style="30" customWidth="1"/>
    <col min="12806" max="12806" width="6.85546875" style="30" customWidth="1"/>
    <col min="12807" max="12807" width="2.28515625" style="30" customWidth="1"/>
    <col min="12808" max="12808" width="6.85546875" style="30" customWidth="1"/>
    <col min="12809" max="12809" width="2.28515625" style="30" customWidth="1"/>
    <col min="12810" max="12810" width="6.85546875" style="30" customWidth="1"/>
    <col min="12811" max="12812" width="9.85546875" style="30" customWidth="1"/>
    <col min="12813" max="13057" width="9.28515625" style="30"/>
    <col min="13058" max="13058" width="14" style="30" customWidth="1"/>
    <col min="13059" max="13059" width="30.85546875" style="30" customWidth="1"/>
    <col min="13060" max="13060" width="25.85546875" style="30" customWidth="1"/>
    <col min="13061" max="13061" width="15.85546875" style="30" customWidth="1"/>
    <col min="13062" max="13062" width="6.85546875" style="30" customWidth="1"/>
    <col min="13063" max="13063" width="2.28515625" style="30" customWidth="1"/>
    <col min="13064" max="13064" width="6.85546875" style="30" customWidth="1"/>
    <col min="13065" max="13065" width="2.28515625" style="30" customWidth="1"/>
    <col min="13066" max="13066" width="6.85546875" style="30" customWidth="1"/>
    <col min="13067" max="13068" width="9.85546875" style="30" customWidth="1"/>
    <col min="13069" max="13313" width="9.28515625" style="30"/>
    <col min="13314" max="13314" width="14" style="30" customWidth="1"/>
    <col min="13315" max="13315" width="30.85546875" style="30" customWidth="1"/>
    <col min="13316" max="13316" width="25.85546875" style="30" customWidth="1"/>
    <col min="13317" max="13317" width="15.85546875" style="30" customWidth="1"/>
    <col min="13318" max="13318" width="6.85546875" style="30" customWidth="1"/>
    <col min="13319" max="13319" width="2.28515625" style="30" customWidth="1"/>
    <col min="13320" max="13320" width="6.85546875" style="30" customWidth="1"/>
    <col min="13321" max="13321" width="2.28515625" style="30" customWidth="1"/>
    <col min="13322" max="13322" width="6.85546875" style="30" customWidth="1"/>
    <col min="13323" max="13324" width="9.85546875" style="30" customWidth="1"/>
    <col min="13325" max="13569" width="9.28515625" style="30"/>
    <col min="13570" max="13570" width="14" style="30" customWidth="1"/>
    <col min="13571" max="13571" width="30.85546875" style="30" customWidth="1"/>
    <col min="13572" max="13572" width="25.85546875" style="30" customWidth="1"/>
    <col min="13573" max="13573" width="15.85546875" style="30" customWidth="1"/>
    <col min="13574" max="13574" width="6.85546875" style="30" customWidth="1"/>
    <col min="13575" max="13575" width="2.28515625" style="30" customWidth="1"/>
    <col min="13576" max="13576" width="6.85546875" style="30" customWidth="1"/>
    <col min="13577" max="13577" width="2.28515625" style="30" customWidth="1"/>
    <col min="13578" max="13578" width="6.85546875" style="30" customWidth="1"/>
    <col min="13579" max="13580" width="9.85546875" style="30" customWidth="1"/>
    <col min="13581" max="13825" width="9.28515625" style="30"/>
    <col min="13826" max="13826" width="14" style="30" customWidth="1"/>
    <col min="13827" max="13827" width="30.85546875" style="30" customWidth="1"/>
    <col min="13828" max="13828" width="25.85546875" style="30" customWidth="1"/>
    <col min="13829" max="13829" width="15.85546875" style="30" customWidth="1"/>
    <col min="13830" max="13830" width="6.85546875" style="30" customWidth="1"/>
    <col min="13831" max="13831" width="2.28515625" style="30" customWidth="1"/>
    <col min="13832" max="13832" width="6.85546875" style="30" customWidth="1"/>
    <col min="13833" max="13833" width="2.28515625" style="30" customWidth="1"/>
    <col min="13834" max="13834" width="6.85546875" style="30" customWidth="1"/>
    <col min="13835" max="13836" width="9.85546875" style="30" customWidth="1"/>
    <col min="13837" max="14081" width="9.28515625" style="30"/>
    <col min="14082" max="14082" width="14" style="30" customWidth="1"/>
    <col min="14083" max="14083" width="30.85546875" style="30" customWidth="1"/>
    <col min="14084" max="14084" width="25.85546875" style="30" customWidth="1"/>
    <col min="14085" max="14085" width="15.85546875" style="30" customWidth="1"/>
    <col min="14086" max="14086" width="6.85546875" style="30" customWidth="1"/>
    <col min="14087" max="14087" width="2.28515625" style="30" customWidth="1"/>
    <col min="14088" max="14088" width="6.85546875" style="30" customWidth="1"/>
    <col min="14089" max="14089" width="2.28515625" style="30" customWidth="1"/>
    <col min="14090" max="14090" width="6.85546875" style="30" customWidth="1"/>
    <col min="14091" max="14092" width="9.85546875" style="30" customWidth="1"/>
    <col min="14093" max="14337" width="9.28515625" style="30"/>
    <col min="14338" max="14338" width="14" style="30" customWidth="1"/>
    <col min="14339" max="14339" width="30.85546875" style="30" customWidth="1"/>
    <col min="14340" max="14340" width="25.85546875" style="30" customWidth="1"/>
    <col min="14341" max="14341" width="15.85546875" style="30" customWidth="1"/>
    <col min="14342" max="14342" width="6.85546875" style="30" customWidth="1"/>
    <col min="14343" max="14343" width="2.28515625" style="30" customWidth="1"/>
    <col min="14344" max="14344" width="6.85546875" style="30" customWidth="1"/>
    <col min="14345" max="14345" width="2.28515625" style="30" customWidth="1"/>
    <col min="14346" max="14346" width="6.85546875" style="30" customWidth="1"/>
    <col min="14347" max="14348" width="9.85546875" style="30" customWidth="1"/>
    <col min="14349" max="14593" width="9.28515625" style="30"/>
    <col min="14594" max="14594" width="14" style="30" customWidth="1"/>
    <col min="14595" max="14595" width="30.85546875" style="30" customWidth="1"/>
    <col min="14596" max="14596" width="25.85546875" style="30" customWidth="1"/>
    <col min="14597" max="14597" width="15.85546875" style="30" customWidth="1"/>
    <col min="14598" max="14598" width="6.85546875" style="30" customWidth="1"/>
    <col min="14599" max="14599" width="2.28515625" style="30" customWidth="1"/>
    <col min="14600" max="14600" width="6.85546875" style="30" customWidth="1"/>
    <col min="14601" max="14601" width="2.28515625" style="30" customWidth="1"/>
    <col min="14602" max="14602" width="6.85546875" style="30" customWidth="1"/>
    <col min="14603" max="14604" width="9.85546875" style="30" customWidth="1"/>
    <col min="14605" max="14849" width="9.28515625" style="30"/>
    <col min="14850" max="14850" width="14" style="30" customWidth="1"/>
    <col min="14851" max="14851" width="30.85546875" style="30" customWidth="1"/>
    <col min="14852" max="14852" width="25.85546875" style="30" customWidth="1"/>
    <col min="14853" max="14853" width="15.85546875" style="30" customWidth="1"/>
    <col min="14854" max="14854" width="6.85546875" style="30" customWidth="1"/>
    <col min="14855" max="14855" width="2.28515625" style="30" customWidth="1"/>
    <col min="14856" max="14856" width="6.85546875" style="30" customWidth="1"/>
    <col min="14857" max="14857" width="2.28515625" style="30" customWidth="1"/>
    <col min="14858" max="14858" width="6.85546875" style="30" customWidth="1"/>
    <col min="14859" max="14860" width="9.85546875" style="30" customWidth="1"/>
    <col min="14861" max="15105" width="9.28515625" style="30"/>
    <col min="15106" max="15106" width="14" style="30" customWidth="1"/>
    <col min="15107" max="15107" width="30.85546875" style="30" customWidth="1"/>
    <col min="15108" max="15108" width="25.85546875" style="30" customWidth="1"/>
    <col min="15109" max="15109" width="15.85546875" style="30" customWidth="1"/>
    <col min="15110" max="15110" width="6.85546875" style="30" customWidth="1"/>
    <col min="15111" max="15111" width="2.28515625" style="30" customWidth="1"/>
    <col min="15112" max="15112" width="6.85546875" style="30" customWidth="1"/>
    <col min="15113" max="15113" width="2.28515625" style="30" customWidth="1"/>
    <col min="15114" max="15114" width="6.85546875" style="30" customWidth="1"/>
    <col min="15115" max="15116" width="9.85546875" style="30" customWidth="1"/>
    <col min="15117" max="15361" width="9.28515625" style="30"/>
    <col min="15362" max="15362" width="14" style="30" customWidth="1"/>
    <col min="15363" max="15363" width="30.85546875" style="30" customWidth="1"/>
    <col min="15364" max="15364" width="25.85546875" style="30" customWidth="1"/>
    <col min="15365" max="15365" width="15.85546875" style="30" customWidth="1"/>
    <col min="15366" max="15366" width="6.85546875" style="30" customWidth="1"/>
    <col min="15367" max="15367" width="2.28515625" style="30" customWidth="1"/>
    <col min="15368" max="15368" width="6.85546875" style="30" customWidth="1"/>
    <col min="15369" max="15369" width="2.28515625" style="30" customWidth="1"/>
    <col min="15370" max="15370" width="6.85546875" style="30" customWidth="1"/>
    <col min="15371" max="15372" width="9.85546875" style="30" customWidth="1"/>
    <col min="15373" max="15617" width="9.28515625" style="30"/>
    <col min="15618" max="15618" width="14" style="30" customWidth="1"/>
    <col min="15619" max="15619" width="30.85546875" style="30" customWidth="1"/>
    <col min="15620" max="15620" width="25.85546875" style="30" customWidth="1"/>
    <col min="15621" max="15621" width="15.85546875" style="30" customWidth="1"/>
    <col min="15622" max="15622" width="6.85546875" style="30" customWidth="1"/>
    <col min="15623" max="15623" width="2.28515625" style="30" customWidth="1"/>
    <col min="15624" max="15624" width="6.85546875" style="30" customWidth="1"/>
    <col min="15625" max="15625" width="2.28515625" style="30" customWidth="1"/>
    <col min="15626" max="15626" width="6.85546875" style="30" customWidth="1"/>
    <col min="15627" max="15628" width="9.85546875" style="30" customWidth="1"/>
    <col min="15629" max="15873" width="9.28515625" style="30"/>
    <col min="15874" max="15874" width="14" style="30" customWidth="1"/>
    <col min="15875" max="15875" width="30.85546875" style="30" customWidth="1"/>
    <col min="15876" max="15876" width="25.85546875" style="30" customWidth="1"/>
    <col min="15877" max="15877" width="15.85546875" style="30" customWidth="1"/>
    <col min="15878" max="15878" width="6.85546875" style="30" customWidth="1"/>
    <col min="15879" max="15879" width="2.28515625" style="30" customWidth="1"/>
    <col min="15880" max="15880" width="6.85546875" style="30" customWidth="1"/>
    <col min="15881" max="15881" width="2.28515625" style="30" customWidth="1"/>
    <col min="15882" max="15882" width="6.85546875" style="30" customWidth="1"/>
    <col min="15883" max="15884" width="9.85546875" style="30" customWidth="1"/>
    <col min="15885" max="16129" width="9.28515625" style="30"/>
    <col min="16130" max="16130" width="14" style="30" customWidth="1"/>
    <col min="16131" max="16131" width="30.85546875" style="30" customWidth="1"/>
    <col min="16132" max="16132" width="25.85546875" style="30" customWidth="1"/>
    <col min="16133" max="16133" width="15.85546875" style="30" customWidth="1"/>
    <col min="16134" max="16134" width="6.85546875" style="30" customWidth="1"/>
    <col min="16135" max="16135" width="2.28515625" style="30" customWidth="1"/>
    <col min="16136" max="16136" width="6.85546875" style="30" customWidth="1"/>
    <col min="16137" max="16137" width="2.28515625" style="30" customWidth="1"/>
    <col min="16138" max="16138" width="6.85546875" style="30" customWidth="1"/>
    <col min="16139" max="16140" width="9.85546875" style="30" customWidth="1"/>
    <col min="16141" max="16384" width="9.28515625" style="30"/>
  </cols>
  <sheetData>
    <row r="1" spans="1:15" ht="15" customHeight="1"/>
    <row r="2" spans="1:15" ht="24.9" customHeight="1">
      <c r="B2" s="726" t="s">
        <v>268</v>
      </c>
      <c r="C2" s="726"/>
      <c r="D2" s="726"/>
      <c r="E2" s="726"/>
      <c r="F2" s="726"/>
      <c r="G2" s="726"/>
      <c r="H2" s="726"/>
      <c r="I2" s="726"/>
      <c r="J2" s="726"/>
      <c r="K2" s="726"/>
      <c r="L2" s="726"/>
    </row>
    <row r="3" spans="1:15" ht="20.100000000000001" customHeight="1">
      <c r="B3" s="31"/>
      <c r="C3" s="32"/>
      <c r="D3" s="32"/>
      <c r="E3" s="33"/>
      <c r="F3" s="33"/>
      <c r="G3" s="32"/>
      <c r="H3" s="32"/>
      <c r="I3" s="32"/>
      <c r="J3" s="31"/>
      <c r="K3" s="31"/>
      <c r="L3" s="31"/>
    </row>
    <row r="4" spans="1:15" ht="20.100000000000001" customHeight="1">
      <c r="L4" s="31" t="s">
        <v>267</v>
      </c>
    </row>
    <row r="5" spans="1:15" ht="9.9" customHeight="1"/>
    <row r="6" spans="1:15" ht="18" customHeight="1">
      <c r="A6" s="701" t="s">
        <v>41</v>
      </c>
      <c r="B6" s="704" t="s">
        <v>263</v>
      </c>
      <c r="C6" s="706" t="s">
        <v>42</v>
      </c>
      <c r="D6" s="706" t="s">
        <v>240</v>
      </c>
      <c r="E6" s="706" t="s">
        <v>266</v>
      </c>
      <c r="F6" s="704" t="s">
        <v>4611</v>
      </c>
      <c r="G6" s="708"/>
      <c r="H6" s="708"/>
      <c r="I6" s="708"/>
      <c r="J6" s="709"/>
      <c r="K6" s="704" t="s">
        <v>2277</v>
      </c>
      <c r="L6" s="709"/>
    </row>
    <row r="7" spans="1:15" ht="5.0999999999999996" customHeight="1">
      <c r="A7" s="701"/>
      <c r="B7" s="705"/>
      <c r="C7" s="707"/>
      <c r="D7" s="707"/>
      <c r="E7" s="707"/>
      <c r="F7" s="705"/>
      <c r="G7" s="710"/>
      <c r="H7" s="710"/>
      <c r="I7" s="710"/>
      <c r="J7" s="711"/>
      <c r="K7" s="705"/>
      <c r="L7" s="711"/>
    </row>
    <row r="8" spans="1:15" ht="5.0999999999999996" customHeight="1">
      <c r="A8" s="702"/>
      <c r="B8" s="705"/>
      <c r="C8" s="707"/>
      <c r="D8" s="707"/>
      <c r="E8" s="712" t="s">
        <v>264</v>
      </c>
      <c r="F8" s="714" t="s">
        <v>43</v>
      </c>
      <c r="G8" s="716" t="s">
        <v>262</v>
      </c>
      <c r="H8" s="718" t="s">
        <v>45</v>
      </c>
      <c r="I8" s="716" t="s">
        <v>262</v>
      </c>
      <c r="J8" s="720" t="s">
        <v>46</v>
      </c>
      <c r="K8" s="722" t="s">
        <v>286</v>
      </c>
      <c r="L8" s="723"/>
    </row>
    <row r="9" spans="1:15" ht="18" customHeight="1" thickBot="1">
      <c r="A9" s="703"/>
      <c r="B9" s="705"/>
      <c r="C9" s="707"/>
      <c r="D9" s="707"/>
      <c r="E9" s="713"/>
      <c r="F9" s="715"/>
      <c r="G9" s="717"/>
      <c r="H9" s="719"/>
      <c r="I9" s="717"/>
      <c r="J9" s="721"/>
      <c r="K9" s="724"/>
      <c r="L9" s="725"/>
    </row>
    <row r="10" spans="1:15" ht="20.100000000000001" customHeight="1" thickTop="1">
      <c r="A10" s="690"/>
      <c r="B10" s="692" t="str">
        <f>IF(A10="","",VLOOKUP(ASC(A10),承認一覧表!$I$8:$T$1987,2,FALSE))</f>
        <v/>
      </c>
      <c r="C10" s="694"/>
      <c r="D10" s="53" t="str">
        <f>IF(A10="","",VLOOKUP(ASC(A10),承認一覧表!$I$8:$T$1987,5,FALSE))</f>
        <v/>
      </c>
      <c r="E10" s="41" t="str">
        <f>IF(A10="","",VLOOKUP(ASC(A10),承認一覧表!$I$8:$W$1985,11,FALSE))</f>
        <v/>
      </c>
      <c r="F10" s="696"/>
      <c r="G10" s="696"/>
      <c r="H10" s="696"/>
      <c r="I10" s="696"/>
      <c r="J10" s="696"/>
      <c r="K10" s="697" t="str">
        <f>IF(A10="","",VLOOKUP(A10,承認一覧表!$I$8:$W$1985,15,FALSE))</f>
        <v/>
      </c>
      <c r="L10" s="698"/>
    </row>
    <row r="11" spans="1:15" ht="20.100000000000001" customHeight="1">
      <c r="A11" s="691"/>
      <c r="B11" s="693"/>
      <c r="C11" s="695"/>
      <c r="D11" s="56" t="str">
        <f>IF(A10="","",VLOOKUP(ASC(A10),承認一覧表!$I$8:$T$1987,6,FALSE))</f>
        <v/>
      </c>
      <c r="E11" s="57" t="str">
        <f>ASC(LEFT(A10,3))</f>
        <v/>
      </c>
      <c r="F11" s="58" t="str">
        <f>IF(A10="","",VLOOKUP(A10,承認一覧表!$A$8:$F$1985,4,FALSE))</f>
        <v/>
      </c>
      <c r="G11" s="58" t="s">
        <v>265</v>
      </c>
      <c r="H11" s="59" t="str">
        <f>IF(A10="","",VLOOKUP(A10,承認一覧表!$A$8:$W$1985,5,FALSE))</f>
        <v/>
      </c>
      <c r="I11" s="58" t="s">
        <v>265</v>
      </c>
      <c r="J11" s="60" t="str">
        <f>IF(A10="","",VLOOKUP(A10,承認一覧表!$A$8:$W$1985,6,FALSE))</f>
        <v/>
      </c>
      <c r="K11" s="699" t="str">
        <f>IF(A10="","",VLOOKUP(A10,承認一覧表!$I$8:$W$1985,3,FALSE))</f>
        <v/>
      </c>
      <c r="L11" s="700"/>
      <c r="O11" s="35"/>
    </row>
    <row r="12" spans="1:15" ht="20.100000000000001" customHeight="1">
      <c r="A12" s="669"/>
      <c r="B12" s="681" t="str">
        <f>IF(A12="","",VLOOKUP(ASC(A12),承認一覧表!$I$8:$T$1816,2,FALSE))</f>
        <v/>
      </c>
      <c r="C12" s="683"/>
      <c r="D12" s="51" t="str">
        <f>IF(A12="","",VLOOKUP(ASC(A12),承認一覧表!$I$8:$T$1816,5,FALSE))</f>
        <v/>
      </c>
      <c r="E12" s="44" t="str">
        <f>IF(A12="","",VLOOKUP(ASC(A12),承認一覧表!$I$8:$W$1814,11,FALSE))</f>
        <v/>
      </c>
      <c r="F12" s="685"/>
      <c r="G12" s="685"/>
      <c r="H12" s="685"/>
      <c r="I12" s="685"/>
      <c r="J12" s="685"/>
      <c r="K12" s="686" t="str">
        <f>IF(A12="","",VLOOKUP(A12,承認一覧表!$I$8:$W$1814,15,FALSE))</f>
        <v/>
      </c>
      <c r="L12" s="687"/>
    </row>
    <row r="13" spans="1:15" ht="20.100000000000001" customHeight="1">
      <c r="A13" s="669"/>
      <c r="B13" s="682"/>
      <c r="C13" s="684"/>
      <c r="D13" s="52" t="str">
        <f>IF(A12="","",VLOOKUP(ASC(A12),承認一覧表!$I$8:$T$1816,6,FALSE))</f>
        <v/>
      </c>
      <c r="E13" s="45" t="str">
        <f>ASC(LEFT(A12,3))</f>
        <v/>
      </c>
      <c r="F13" s="542" t="str">
        <f>IF(A12="","",VLOOKUP(A12,承認一覧表!$A$8:$F$1814,4,FALSE))</f>
        <v/>
      </c>
      <c r="G13" s="542" t="s">
        <v>44</v>
      </c>
      <c r="H13" s="543" t="str">
        <f>IF(A12="","",VLOOKUP(A12,承認一覧表!$A$8:$W$1814,5,FALSE))</f>
        <v/>
      </c>
      <c r="I13" s="542" t="s">
        <v>44</v>
      </c>
      <c r="J13" s="544" t="str">
        <f>IF(A12="","",VLOOKUP(A12,承認一覧表!$A$8:$W$1814,6,FALSE))</f>
        <v/>
      </c>
      <c r="K13" s="688" t="str">
        <f>IF(A12="","",VLOOKUP(A12,承認一覧表!$I$8:$W$1814,3,FALSE))</f>
        <v/>
      </c>
      <c r="L13" s="689"/>
    </row>
    <row r="14" spans="1:15" ht="20.100000000000001" customHeight="1">
      <c r="A14" s="669"/>
      <c r="B14" s="670" t="str">
        <f>IF(A14="","",VLOOKUP(ASC(A14),承認一覧表!$I$8:$T$1816,2,FALSE))</f>
        <v/>
      </c>
      <c r="C14" s="672"/>
      <c r="D14" s="49" t="str">
        <f>IF(A14="","",VLOOKUP(ASC(A14),承認一覧表!$I$8:$T$1816,5,FALSE))</f>
        <v/>
      </c>
      <c r="E14" s="47" t="str">
        <f>IF(A14="","",VLOOKUP(ASC(A14),承認一覧表!$I$8:$W$1814,11,FALSE))</f>
        <v/>
      </c>
      <c r="F14" s="674"/>
      <c r="G14" s="675"/>
      <c r="H14" s="675"/>
      <c r="I14" s="675"/>
      <c r="J14" s="676"/>
      <c r="K14" s="677" t="str">
        <f>IF(A14="","",VLOOKUP(A14,承認一覧表!$I$8:$W$1814,15,FALSE))</f>
        <v/>
      </c>
      <c r="L14" s="678"/>
    </row>
    <row r="15" spans="1:15" ht="20.100000000000001" customHeight="1">
      <c r="A15" s="669"/>
      <c r="B15" s="671"/>
      <c r="C15" s="673"/>
      <c r="D15" s="50" t="str">
        <f>IF(A14="","",VLOOKUP(ASC(A14),承認一覧表!$I$8:$T$1816,6,FALSE))</f>
        <v/>
      </c>
      <c r="E15" s="42" t="str">
        <f>ASC(LEFT(A14,3))</f>
        <v/>
      </c>
      <c r="F15" s="43" t="str">
        <f>IF(A14="","",VLOOKUP(A14,承認一覧表!$A$8:$F$1814,4,FALSE))</f>
        <v/>
      </c>
      <c r="G15" s="43" t="s">
        <v>44</v>
      </c>
      <c r="H15" s="54" t="str">
        <f>IF(A14="","",VLOOKUP(A14,承認一覧表!$A$8:$W$1814,5,FALSE))</f>
        <v/>
      </c>
      <c r="I15" s="43" t="s">
        <v>44</v>
      </c>
      <c r="J15" s="55" t="str">
        <f>IF(A14="","",VLOOKUP(A14,承認一覧表!$A$8:$W$1814,6,FALSE))</f>
        <v/>
      </c>
      <c r="K15" s="679" t="str">
        <f>IF(A14="","",VLOOKUP(A14,承認一覧表!$I$8:$W$1814,3,FALSE))</f>
        <v/>
      </c>
      <c r="L15" s="680"/>
    </row>
    <row r="16" spans="1:15" ht="20.100000000000001" customHeight="1">
      <c r="A16" s="669"/>
      <c r="B16" s="681" t="str">
        <f>IF(A16="","",VLOOKUP(ASC(A16),承認一覧表!$I$8:$T$1816,2,FALSE))</f>
        <v/>
      </c>
      <c r="C16" s="683"/>
      <c r="D16" s="51" t="str">
        <f>IF(A16="","",VLOOKUP(ASC(A16),承認一覧表!$I$8:$T$1816,5,FALSE))</f>
        <v/>
      </c>
      <c r="E16" s="44" t="str">
        <f>IF(A16="","",VLOOKUP(ASC(A16),承認一覧表!$I$8:$W$1814,11,FALSE))</f>
        <v/>
      </c>
      <c r="F16" s="685"/>
      <c r="G16" s="685"/>
      <c r="H16" s="685"/>
      <c r="I16" s="685"/>
      <c r="J16" s="685"/>
      <c r="K16" s="686" t="str">
        <f>IF(A16="","",VLOOKUP(A16,承認一覧表!$I$8:$W$1814,15,FALSE))</f>
        <v/>
      </c>
      <c r="L16" s="687"/>
    </row>
    <row r="17" spans="1:12" ht="20.100000000000001" customHeight="1">
      <c r="A17" s="669"/>
      <c r="B17" s="682"/>
      <c r="C17" s="684"/>
      <c r="D17" s="52" t="str">
        <f>IF(A16="","",VLOOKUP(ASC(A16),承認一覧表!$I$8:$T$1816,6,FALSE))</f>
        <v/>
      </c>
      <c r="E17" s="45" t="str">
        <f>ASC(LEFT(A16,3))</f>
        <v/>
      </c>
      <c r="F17" s="46" t="str">
        <f>IF(A16="","",VLOOKUP(A16,承認一覧表!$A$8:$F$1814,4,FALSE))</f>
        <v/>
      </c>
      <c r="G17" s="46" t="s">
        <v>44</v>
      </c>
      <c r="H17" s="61" t="str">
        <f>IF(A16="","",VLOOKUP(A16,承認一覧表!$A$8:$W$1814,5,FALSE))</f>
        <v/>
      </c>
      <c r="I17" s="46" t="s">
        <v>44</v>
      </c>
      <c r="J17" s="62" t="str">
        <f>IF(A16="","",VLOOKUP(A16,承認一覧表!$A$8:$W$1814,6,FALSE))</f>
        <v/>
      </c>
      <c r="K17" s="688" t="str">
        <f>IF(A16="","",VLOOKUP(A16,承認一覧表!$I$8:$W$1814,3,FALSE))</f>
        <v/>
      </c>
      <c r="L17" s="689"/>
    </row>
    <row r="18" spans="1:12" ht="20.100000000000001" customHeight="1">
      <c r="A18" s="669"/>
      <c r="B18" s="670" t="str">
        <f>IF(A18="","",VLOOKUP(ASC(A18),承認一覧表!$I$8:$T$1816,2,FALSE))</f>
        <v/>
      </c>
      <c r="C18" s="672"/>
      <c r="D18" s="49" t="str">
        <f>IF(A18="","",VLOOKUP(ASC(A18),承認一覧表!$I$8:$T$1816,5,FALSE))</f>
        <v/>
      </c>
      <c r="E18" s="47" t="str">
        <f>IF(A18="","",VLOOKUP(ASC(A18),承認一覧表!$I$8:$W$1814,11,FALSE))</f>
        <v/>
      </c>
      <c r="F18" s="674"/>
      <c r="G18" s="675"/>
      <c r="H18" s="675"/>
      <c r="I18" s="675"/>
      <c r="J18" s="676"/>
      <c r="K18" s="677" t="str">
        <f>IF(A18="","",VLOOKUP(A18,承認一覧表!$I$8:$W$1814,15,FALSE))</f>
        <v/>
      </c>
      <c r="L18" s="678"/>
    </row>
    <row r="19" spans="1:12" ht="20.100000000000001" customHeight="1">
      <c r="A19" s="669"/>
      <c r="B19" s="671"/>
      <c r="C19" s="673"/>
      <c r="D19" s="50" t="str">
        <f>IF(A18="","",VLOOKUP(ASC(A18),承認一覧表!$I$8:$T$1816,6,FALSE))</f>
        <v/>
      </c>
      <c r="E19" s="42" t="str">
        <f>ASC(LEFT(A18,3))</f>
        <v/>
      </c>
      <c r="F19" s="43" t="str">
        <f>IF(A18="","",VLOOKUP(A18,承認一覧表!$A$8:$F$1814,4,FALSE))</f>
        <v/>
      </c>
      <c r="G19" s="43" t="s">
        <v>44</v>
      </c>
      <c r="H19" s="54" t="str">
        <f>IF(A18="","",VLOOKUP(A18,承認一覧表!$A$8:$W$1814,5,FALSE))</f>
        <v/>
      </c>
      <c r="I19" s="43" t="s">
        <v>44</v>
      </c>
      <c r="J19" s="55" t="str">
        <f>IF(A18="","",VLOOKUP(A18,承認一覧表!$A$8:$W$1814,6,FALSE))</f>
        <v/>
      </c>
      <c r="K19" s="679" t="str">
        <f>IF(A18="","",VLOOKUP(A18,承認一覧表!$I$8:$W$1814,3,FALSE))</f>
        <v/>
      </c>
      <c r="L19" s="680"/>
    </row>
    <row r="20" spans="1:12" ht="20.100000000000001" customHeight="1">
      <c r="A20" s="669"/>
      <c r="B20" s="681" t="str">
        <f>IF(A20="","",VLOOKUP(ASC(A20),承認一覧表!$I$8:$T$1816,2,FALSE))</f>
        <v/>
      </c>
      <c r="C20" s="683"/>
      <c r="D20" s="51" t="str">
        <f>IF(A20="","",VLOOKUP(ASC(A20),承認一覧表!$I$8:$T$1816,5,FALSE))</f>
        <v/>
      </c>
      <c r="E20" s="44" t="str">
        <f>IF(A20="","",VLOOKUP(ASC(A20),承認一覧表!$I$8:$W$1814,11,FALSE))</f>
        <v/>
      </c>
      <c r="F20" s="685"/>
      <c r="G20" s="685"/>
      <c r="H20" s="685"/>
      <c r="I20" s="685"/>
      <c r="J20" s="685"/>
      <c r="K20" s="686" t="str">
        <f>IF(A20="","",VLOOKUP(A20,承認一覧表!$I$8:$W$1814,15,FALSE))</f>
        <v/>
      </c>
      <c r="L20" s="687"/>
    </row>
    <row r="21" spans="1:12" ht="20.100000000000001" customHeight="1">
      <c r="A21" s="669"/>
      <c r="B21" s="682"/>
      <c r="C21" s="684"/>
      <c r="D21" s="52" t="str">
        <f>IF(A20="","",VLOOKUP(ASC(A20),承認一覧表!$I$8:$T$1816,6,FALSE))</f>
        <v/>
      </c>
      <c r="E21" s="45" t="str">
        <f>ASC(LEFT(A20,3))</f>
        <v/>
      </c>
      <c r="F21" s="46" t="str">
        <f>IF(A20="","",VLOOKUP(A20,承認一覧表!$A$8:$F$1814,4,FALSE))</f>
        <v/>
      </c>
      <c r="G21" s="46" t="s">
        <v>44</v>
      </c>
      <c r="H21" s="61" t="str">
        <f>IF(A20="","",VLOOKUP(A20,承認一覧表!$A$8:$W$1814,5,FALSE))</f>
        <v/>
      </c>
      <c r="I21" s="46" t="s">
        <v>44</v>
      </c>
      <c r="J21" s="62" t="str">
        <f>IF(A20="","",VLOOKUP(A20,承認一覧表!$A$8:$W$1814,6,FALSE))</f>
        <v/>
      </c>
      <c r="K21" s="688" t="str">
        <f>IF(A20="","",VLOOKUP(A20,承認一覧表!$I$8:$W$1814,3,FALSE))</f>
        <v/>
      </c>
      <c r="L21" s="689"/>
    </row>
    <row r="22" spans="1:12" ht="20.100000000000001" customHeight="1">
      <c r="A22" s="669"/>
      <c r="B22" s="670" t="str">
        <f>IF(A22="","",VLOOKUP(ASC(A22),承認一覧表!$I$8:$T$1816,2,FALSE))</f>
        <v/>
      </c>
      <c r="C22" s="672"/>
      <c r="D22" s="49" t="str">
        <f>IF(A22="","",VLOOKUP(ASC(A22),承認一覧表!$I$8:$T$1816,5,FALSE))</f>
        <v/>
      </c>
      <c r="E22" s="47" t="str">
        <f>IF(A22="","",VLOOKUP(ASC(A22),承認一覧表!$I$8:$W$1814,11,FALSE))</f>
        <v/>
      </c>
      <c r="F22" s="674"/>
      <c r="G22" s="675"/>
      <c r="H22" s="675"/>
      <c r="I22" s="675"/>
      <c r="J22" s="676"/>
      <c r="K22" s="677" t="str">
        <f>IF(A22="","",VLOOKUP(A22,承認一覧表!$I$8:$W$1814,15,FALSE))</f>
        <v/>
      </c>
      <c r="L22" s="678"/>
    </row>
    <row r="23" spans="1:12" ht="20.100000000000001" customHeight="1">
      <c r="A23" s="669"/>
      <c r="B23" s="671"/>
      <c r="C23" s="673"/>
      <c r="D23" s="50" t="str">
        <f>IF(A22="","",VLOOKUP(ASC(A22),承認一覧表!$I$8:$T$1816,6,FALSE))</f>
        <v/>
      </c>
      <c r="E23" s="42" t="str">
        <f>ASC(LEFT(A22,3))</f>
        <v/>
      </c>
      <c r="F23" s="43" t="str">
        <f>IF(A22="","",VLOOKUP(A22,承認一覧表!$A$8:$F$1814,4,FALSE))</f>
        <v/>
      </c>
      <c r="G23" s="43" t="s">
        <v>44</v>
      </c>
      <c r="H23" s="54" t="str">
        <f>IF(A22="","",VLOOKUP(A22,承認一覧表!$A$8:$W$1814,5,FALSE))</f>
        <v/>
      </c>
      <c r="I23" s="43" t="s">
        <v>44</v>
      </c>
      <c r="J23" s="55" t="str">
        <f>IF(A22="","",VLOOKUP(A22,承認一覧表!$A$8:$W$1814,6,FALSE))</f>
        <v/>
      </c>
      <c r="K23" s="679" t="str">
        <f>IF(A22="","",VLOOKUP(A22,承認一覧表!$I$8:$W$1814,3,FALSE))</f>
        <v/>
      </c>
      <c r="L23" s="680"/>
    </row>
    <row r="24" spans="1:12" ht="20.100000000000001" customHeight="1">
      <c r="A24" s="669"/>
      <c r="B24" s="681" t="str">
        <f>IF(A24="","",VLOOKUP(ASC(A24),承認一覧表!$I$8:$T$1816,2,FALSE))</f>
        <v/>
      </c>
      <c r="C24" s="683"/>
      <c r="D24" s="51" t="str">
        <f>IF(A24="","",VLOOKUP(ASC(A24),承認一覧表!$I$8:$T$1816,5,FALSE))</f>
        <v/>
      </c>
      <c r="E24" s="44" t="str">
        <f>IF(A24="","",VLOOKUP(ASC(A24),承認一覧表!$I$8:$W$1814,11,FALSE))</f>
        <v/>
      </c>
      <c r="F24" s="685"/>
      <c r="G24" s="685"/>
      <c r="H24" s="685"/>
      <c r="I24" s="685"/>
      <c r="J24" s="685"/>
      <c r="K24" s="686" t="str">
        <f>IF(A24="","",VLOOKUP(A24,承認一覧表!$I$8:$W$1814,15,FALSE))</f>
        <v/>
      </c>
      <c r="L24" s="687"/>
    </row>
    <row r="25" spans="1:12" ht="20.100000000000001" customHeight="1">
      <c r="A25" s="669"/>
      <c r="B25" s="682"/>
      <c r="C25" s="684"/>
      <c r="D25" s="52" t="str">
        <f>IF(A24="","",VLOOKUP(ASC(A24),承認一覧表!$I$8:$T$1816,6,FALSE))</f>
        <v/>
      </c>
      <c r="E25" s="45" t="str">
        <f>ASC(LEFT(A24,3))</f>
        <v/>
      </c>
      <c r="F25" s="46" t="str">
        <f>IF(A24="","",VLOOKUP(A24,承認一覧表!$A$8:$F$1814,4,FALSE))</f>
        <v/>
      </c>
      <c r="G25" s="46" t="s">
        <v>44</v>
      </c>
      <c r="H25" s="61" t="str">
        <f>IF(A24="","",VLOOKUP(A24,承認一覧表!$A$8:$W$1814,5,FALSE))</f>
        <v/>
      </c>
      <c r="I25" s="46" t="s">
        <v>44</v>
      </c>
      <c r="J25" s="62" t="str">
        <f>IF(A24="","",VLOOKUP(A24,承認一覧表!$A$8:$W$1814,6,FALSE))</f>
        <v/>
      </c>
      <c r="K25" s="688" t="str">
        <f>IF(A24="","",VLOOKUP(A24,承認一覧表!$I$8:$W$1814,3,FALSE))</f>
        <v/>
      </c>
      <c r="L25" s="689"/>
    </row>
    <row r="26" spans="1:12" ht="20.100000000000001" customHeight="1">
      <c r="A26" s="669"/>
      <c r="B26" s="670" t="str">
        <f>IF(A26="","",VLOOKUP(ASC(A26),承認一覧表!$I$8:$T$1816,2,FALSE))</f>
        <v/>
      </c>
      <c r="C26" s="672"/>
      <c r="D26" s="49" t="str">
        <f>IF(A26="","",VLOOKUP(ASC(A26),承認一覧表!$I$8:$T$1816,5,FALSE))</f>
        <v/>
      </c>
      <c r="E26" s="47" t="str">
        <f>IF(A26="","",VLOOKUP(ASC(A26),承認一覧表!$I$8:$W$1814,11,FALSE))</f>
        <v/>
      </c>
      <c r="F26" s="674"/>
      <c r="G26" s="675"/>
      <c r="H26" s="675"/>
      <c r="I26" s="675"/>
      <c r="J26" s="676"/>
      <c r="K26" s="677" t="str">
        <f>IF(A26="","",VLOOKUP(A26,承認一覧表!$I$8:$W$1814,15,FALSE))</f>
        <v/>
      </c>
      <c r="L26" s="678"/>
    </row>
    <row r="27" spans="1:12" ht="20.100000000000001" customHeight="1">
      <c r="A27" s="669"/>
      <c r="B27" s="671"/>
      <c r="C27" s="673"/>
      <c r="D27" s="50" t="str">
        <f>IF(A26="","",VLOOKUP(ASC(A26),承認一覧表!$I$8:$T$1816,6,FALSE))</f>
        <v/>
      </c>
      <c r="E27" s="42" t="str">
        <f>ASC(LEFT(A26,3))</f>
        <v/>
      </c>
      <c r="F27" s="43" t="str">
        <f>IF(A26="","",VLOOKUP(A26,承認一覧表!$A$8:$F$1814,4,FALSE))</f>
        <v/>
      </c>
      <c r="G27" s="43" t="s">
        <v>44</v>
      </c>
      <c r="H27" s="54" t="str">
        <f>IF(A26="","",VLOOKUP(A26,承認一覧表!$A$8:$W$1814,5,FALSE))</f>
        <v/>
      </c>
      <c r="I27" s="43" t="s">
        <v>44</v>
      </c>
      <c r="J27" s="55" t="str">
        <f>IF(A26="","",VLOOKUP(A26,承認一覧表!$A$8:$W$1814,6,FALSE))</f>
        <v/>
      </c>
      <c r="K27" s="679" t="str">
        <f>IF(A26="","",VLOOKUP(A26,承認一覧表!$I$8:$W$1814,3,FALSE))</f>
        <v/>
      </c>
      <c r="L27" s="680"/>
    </row>
    <row r="28" spans="1:12" ht="20.100000000000001" customHeight="1">
      <c r="A28" s="669"/>
      <c r="B28" s="681" t="str">
        <f>IF(A28="","",VLOOKUP(ASC(A28),承認一覧表!$I$8:$T$1816,2,FALSE))</f>
        <v/>
      </c>
      <c r="C28" s="683"/>
      <c r="D28" s="51" t="str">
        <f>IF(A28="","",VLOOKUP(ASC(A28),承認一覧表!$I$8:$T$1816,5,FALSE))</f>
        <v/>
      </c>
      <c r="E28" s="44" t="str">
        <f>IF(A28="","",VLOOKUP(ASC(A28),承認一覧表!$I$8:$W$1814,11,FALSE))</f>
        <v/>
      </c>
      <c r="F28" s="685"/>
      <c r="G28" s="685"/>
      <c r="H28" s="685"/>
      <c r="I28" s="685"/>
      <c r="J28" s="685"/>
      <c r="K28" s="686" t="str">
        <f>IF(A28="","",VLOOKUP(A28,承認一覧表!$I$8:$W$1814,15,FALSE))</f>
        <v/>
      </c>
      <c r="L28" s="687"/>
    </row>
    <row r="29" spans="1:12" ht="20.100000000000001" customHeight="1">
      <c r="A29" s="669"/>
      <c r="B29" s="682"/>
      <c r="C29" s="684"/>
      <c r="D29" s="52" t="str">
        <f>IF(A28="","",VLOOKUP(ASC(A28),承認一覧表!$I$8:$T$1816,6,FALSE))</f>
        <v/>
      </c>
      <c r="E29" s="45" t="str">
        <f>ASC(LEFT(A28,3))</f>
        <v/>
      </c>
      <c r="F29" s="46" t="str">
        <f>IF(A28="","",VLOOKUP(A28,承認一覧表!$A$8:$F$1814,4,FALSE))</f>
        <v/>
      </c>
      <c r="G29" s="46" t="s">
        <v>44</v>
      </c>
      <c r="H29" s="61" t="str">
        <f>IF(A28="","",VLOOKUP(A28,承認一覧表!$A$8:$W$1814,5,FALSE))</f>
        <v/>
      </c>
      <c r="I29" s="46" t="s">
        <v>44</v>
      </c>
      <c r="J29" s="62" t="str">
        <f>IF(A28="","",VLOOKUP(A28,承認一覧表!$A$8:$W$1814,6,FALSE))</f>
        <v/>
      </c>
      <c r="K29" s="688" t="str">
        <f>IF(A28="","",VLOOKUP(A28,承認一覧表!$I$8:$W$1814,3,FALSE))</f>
        <v/>
      </c>
      <c r="L29" s="689"/>
    </row>
    <row r="30" spans="1:12" ht="20.100000000000001" customHeight="1">
      <c r="A30" s="669"/>
      <c r="B30" s="670" t="str">
        <f>IF(A30="","",VLOOKUP(ASC(A30),承認一覧表!$I$8:$T$1816,2,FALSE))</f>
        <v/>
      </c>
      <c r="C30" s="672"/>
      <c r="D30" s="49" t="str">
        <f>IF(A30="","",VLOOKUP(ASC(A30),承認一覧表!$I$8:$T$1816,5,FALSE))</f>
        <v/>
      </c>
      <c r="E30" s="47" t="str">
        <f>IF(A30="","",VLOOKUP(ASC(A30),承認一覧表!$I$8:$W$1814,11,FALSE))</f>
        <v/>
      </c>
      <c r="F30" s="674"/>
      <c r="G30" s="675"/>
      <c r="H30" s="675"/>
      <c r="I30" s="675"/>
      <c r="J30" s="676"/>
      <c r="K30" s="677" t="str">
        <f>IF(A30="","",VLOOKUP(A30,承認一覧表!$I$8:$W$1814,15,FALSE))</f>
        <v/>
      </c>
      <c r="L30" s="678"/>
    </row>
    <row r="31" spans="1:12" ht="20.100000000000001" customHeight="1">
      <c r="A31" s="669"/>
      <c r="B31" s="671"/>
      <c r="C31" s="673"/>
      <c r="D31" s="50" t="str">
        <f>IF(A30="","",VLOOKUP(ASC(A30),承認一覧表!$I$8:$T$1816,6,FALSE))</f>
        <v/>
      </c>
      <c r="E31" s="42" t="str">
        <f>ASC(LEFT(A30,3))</f>
        <v/>
      </c>
      <c r="F31" s="43" t="str">
        <f>IF(A30="","",VLOOKUP(A30,承認一覧表!$A$8:$F$1814,4,FALSE))</f>
        <v/>
      </c>
      <c r="G31" s="43" t="s">
        <v>44</v>
      </c>
      <c r="H31" s="54" t="str">
        <f>IF(A30="","",VLOOKUP(A30,承認一覧表!$A$8:$W$1814,5,FALSE))</f>
        <v/>
      </c>
      <c r="I31" s="43" t="s">
        <v>44</v>
      </c>
      <c r="J31" s="55" t="str">
        <f>IF(A30="","",VLOOKUP(A30,承認一覧表!$A$8:$W$1814,6,FALSE))</f>
        <v/>
      </c>
      <c r="K31" s="679" t="str">
        <f>IF(A30="","",VLOOKUP(A30,承認一覧表!$I$8:$W$1814,3,FALSE))</f>
        <v/>
      </c>
      <c r="L31" s="680"/>
    </row>
    <row r="32" spans="1:12" ht="20.100000000000001" customHeight="1">
      <c r="A32" s="669"/>
      <c r="B32" s="681" t="str">
        <f>IF(A32="","",VLOOKUP(ASC(A32),承認一覧表!$I$8:$T$1816,2,FALSE))</f>
        <v/>
      </c>
      <c r="C32" s="683"/>
      <c r="D32" s="51" t="str">
        <f>IF(A32="","",VLOOKUP(ASC(A32),承認一覧表!$I$8:$T$1816,5,FALSE))</f>
        <v/>
      </c>
      <c r="E32" s="44" t="str">
        <f>IF(A32="","",VLOOKUP(ASC(A32),承認一覧表!$I$8:$W$1814,11,FALSE))</f>
        <v/>
      </c>
      <c r="F32" s="685"/>
      <c r="G32" s="685"/>
      <c r="H32" s="685"/>
      <c r="I32" s="685"/>
      <c r="J32" s="685"/>
      <c r="K32" s="686" t="str">
        <f>IF(A32="","",VLOOKUP(A32,承認一覧表!$I$8:$W$1814,15,FALSE))</f>
        <v/>
      </c>
      <c r="L32" s="687"/>
    </row>
    <row r="33" spans="1:12" ht="20.100000000000001" customHeight="1">
      <c r="A33" s="669"/>
      <c r="B33" s="682"/>
      <c r="C33" s="684"/>
      <c r="D33" s="52" t="str">
        <f>IF(A32="","",VLOOKUP(ASC(A32),承認一覧表!$I$8:$T$1816,6,FALSE))</f>
        <v/>
      </c>
      <c r="E33" s="45" t="str">
        <f>ASC(LEFT(A32,3))</f>
        <v/>
      </c>
      <c r="F33" s="46" t="str">
        <f>IF(A32="","",VLOOKUP(A32,承認一覧表!$A$8:$F$1814,4,FALSE))</f>
        <v/>
      </c>
      <c r="G33" s="46" t="s">
        <v>44</v>
      </c>
      <c r="H33" s="61" t="str">
        <f>IF(A32="","",VLOOKUP(A32,承認一覧表!$A$8:$W$1814,5,FALSE))</f>
        <v/>
      </c>
      <c r="I33" s="46" t="s">
        <v>44</v>
      </c>
      <c r="J33" s="62" t="str">
        <f>IF(A32="","",VLOOKUP(A32,承認一覧表!$A$8:$W$1814,6,FALSE))</f>
        <v/>
      </c>
      <c r="K33" s="688" t="str">
        <f>IF(A32="","",VLOOKUP(A32,承認一覧表!$I$8:$W$1814,3,FALSE))</f>
        <v/>
      </c>
      <c r="L33" s="689"/>
    </row>
    <row r="34" spans="1:12" ht="20.100000000000001" customHeight="1">
      <c r="A34" s="669"/>
      <c r="B34" s="670" t="str">
        <f>IF(A34="","",VLOOKUP(ASC(A34),承認一覧表!$I$8:$T$1816,2,FALSE))</f>
        <v/>
      </c>
      <c r="C34" s="672"/>
      <c r="D34" s="49" t="str">
        <f>IF(A34="","",VLOOKUP(ASC(A34),承認一覧表!$I$8:$T$1816,5,FALSE))</f>
        <v/>
      </c>
      <c r="E34" s="47" t="str">
        <f>IF(A34="","",VLOOKUP(ASC(A34),承認一覧表!$I$8:$W$1814,11,FALSE))</f>
        <v/>
      </c>
      <c r="F34" s="674"/>
      <c r="G34" s="675"/>
      <c r="H34" s="675"/>
      <c r="I34" s="675"/>
      <c r="J34" s="676"/>
      <c r="K34" s="677" t="str">
        <f>IF(A34="","",VLOOKUP(A34,承認一覧表!$I$8:$W$1814,15,FALSE))</f>
        <v/>
      </c>
      <c r="L34" s="678"/>
    </row>
    <row r="35" spans="1:12" ht="20.100000000000001" customHeight="1">
      <c r="A35" s="669"/>
      <c r="B35" s="671"/>
      <c r="C35" s="673"/>
      <c r="D35" s="50" t="str">
        <f>IF(A34="","",VLOOKUP(ASC(A34),承認一覧表!$I$8:$T$1816,6,FALSE))</f>
        <v/>
      </c>
      <c r="E35" s="42" t="str">
        <f>ASC(LEFT(A34,3))</f>
        <v/>
      </c>
      <c r="F35" s="43" t="str">
        <f>IF(A34="","",VLOOKUP(A34,承認一覧表!$A$8:$F$1814,4,FALSE))</f>
        <v/>
      </c>
      <c r="G35" s="43" t="s">
        <v>44</v>
      </c>
      <c r="H35" s="54" t="str">
        <f>IF(A34="","",VLOOKUP(A34,承認一覧表!$A$8:$W$1814,5,FALSE))</f>
        <v/>
      </c>
      <c r="I35" s="43" t="s">
        <v>44</v>
      </c>
      <c r="J35" s="55" t="str">
        <f>IF(A34="","",VLOOKUP(A34,承認一覧表!$A$8:$W$1814,6,FALSE))</f>
        <v/>
      </c>
      <c r="K35" s="679" t="str">
        <f>IF(A34="","",VLOOKUP(A34,承認一覧表!$I$8:$W$1814,3,FALSE))</f>
        <v/>
      </c>
      <c r="L35" s="680"/>
    </row>
    <row r="36" spans="1:12" ht="20.100000000000001" customHeight="1">
      <c r="A36" s="669"/>
      <c r="B36" s="681" t="str">
        <f>IF(A36="","",VLOOKUP(ASC(A36),承認一覧表!$I$8:$T$1816,2,FALSE))</f>
        <v/>
      </c>
      <c r="C36" s="683"/>
      <c r="D36" s="51" t="str">
        <f>IF(A36="","",VLOOKUP(ASC(A36),承認一覧表!$I$8:$T$1816,5,FALSE))</f>
        <v/>
      </c>
      <c r="E36" s="44" t="str">
        <f>IF(A36="","",VLOOKUP(ASC(A36),承認一覧表!$I$8:$W$1814,11,FALSE))</f>
        <v/>
      </c>
      <c r="F36" s="685"/>
      <c r="G36" s="685"/>
      <c r="H36" s="685"/>
      <c r="I36" s="685"/>
      <c r="J36" s="685"/>
      <c r="K36" s="686" t="str">
        <f>IF(A36="","",VLOOKUP(A36,承認一覧表!$I$8:$W$1814,15,FALSE))</f>
        <v/>
      </c>
      <c r="L36" s="687"/>
    </row>
    <row r="37" spans="1:12" ht="20.100000000000001" customHeight="1">
      <c r="A37" s="669"/>
      <c r="B37" s="682"/>
      <c r="C37" s="684"/>
      <c r="D37" s="52" t="str">
        <f>IF(A36="","",VLOOKUP(ASC(A36),承認一覧表!$I$8:$T$1816,6,FALSE))</f>
        <v/>
      </c>
      <c r="E37" s="45" t="str">
        <f>ASC(LEFT(A36,3))</f>
        <v/>
      </c>
      <c r="F37" s="46" t="str">
        <f>IF(A36="","",VLOOKUP(A36,承認一覧表!$A$8:$F$1814,4,FALSE))</f>
        <v/>
      </c>
      <c r="G37" s="46" t="s">
        <v>44</v>
      </c>
      <c r="H37" s="61" t="str">
        <f>IF(A36="","",VLOOKUP(A36,承認一覧表!$A$8:$W$1814,5,FALSE))</f>
        <v/>
      </c>
      <c r="I37" s="46" t="s">
        <v>44</v>
      </c>
      <c r="J37" s="62" t="str">
        <f>IF(A36="","",VLOOKUP(A36,承認一覧表!$A$8:$W$1814,6,FALSE))</f>
        <v/>
      </c>
      <c r="K37" s="688" t="str">
        <f>IF(A36="","",VLOOKUP(A36,承認一覧表!$I$8:$W$1814,3,FALSE))</f>
        <v/>
      </c>
      <c r="L37" s="689"/>
    </row>
    <row r="38" spans="1:12" ht="20.100000000000001" customHeight="1">
      <c r="A38" s="669"/>
      <c r="B38" s="670" t="str">
        <f>IF(A38="","",VLOOKUP(ASC(A38),承認一覧表!$I$8:$T$1816,2,FALSE))</f>
        <v/>
      </c>
      <c r="C38" s="672"/>
      <c r="D38" s="49" t="str">
        <f>IF(A38="","",VLOOKUP(ASC(A38),承認一覧表!$I$8:$T$1816,5,FALSE))</f>
        <v/>
      </c>
      <c r="E38" s="47" t="str">
        <f>IF(A38="","",VLOOKUP(ASC(A38),承認一覧表!$I$8:$W$1814,11,FALSE))</f>
        <v/>
      </c>
      <c r="F38" s="674"/>
      <c r="G38" s="675"/>
      <c r="H38" s="675"/>
      <c r="I38" s="675"/>
      <c r="J38" s="676"/>
      <c r="K38" s="677" t="str">
        <f>IF(A38="","",VLOOKUP(A38,承認一覧表!$I$8:$W$1814,15,FALSE))</f>
        <v/>
      </c>
      <c r="L38" s="678"/>
    </row>
    <row r="39" spans="1:12" ht="20.100000000000001" customHeight="1">
      <c r="A39" s="669"/>
      <c r="B39" s="671"/>
      <c r="C39" s="673"/>
      <c r="D39" s="50" t="str">
        <f>IF(A38="","",VLOOKUP(ASC(A38),承認一覧表!$I$8:$T$1816,6,FALSE))</f>
        <v/>
      </c>
      <c r="E39" s="42" t="str">
        <f>ASC(LEFT(A38,3))</f>
        <v/>
      </c>
      <c r="F39" s="43" t="str">
        <f>IF(A38="","",VLOOKUP(A38,承認一覧表!$A$8:$F$1814,4,FALSE))</f>
        <v/>
      </c>
      <c r="G39" s="43" t="s">
        <v>44</v>
      </c>
      <c r="H39" s="54" t="str">
        <f>IF(A38="","",VLOOKUP(A38,承認一覧表!$A$8:$W$1814,5,FALSE))</f>
        <v/>
      </c>
      <c r="I39" s="43" t="s">
        <v>44</v>
      </c>
      <c r="J39" s="55" t="str">
        <f>IF(A38="","",VLOOKUP(A38,承認一覧表!$A$8:$W$1814,6,FALSE))</f>
        <v/>
      </c>
      <c r="K39" s="679" t="str">
        <f>IF(A38="","",VLOOKUP(A38,承認一覧表!$I$8:$W$1814,3,FALSE))</f>
        <v/>
      </c>
      <c r="L39" s="680"/>
    </row>
    <row r="40" spans="1:12" ht="20.100000000000001" customHeight="1">
      <c r="A40" s="669"/>
      <c r="B40" s="681" t="str">
        <f>IF(A40="","",VLOOKUP(ASC(A40),承認一覧表!$I$8:$T$1816,2,FALSE))</f>
        <v/>
      </c>
      <c r="C40" s="683"/>
      <c r="D40" s="51" t="str">
        <f>IF(A40="","",VLOOKUP(ASC(A40),承認一覧表!$I$8:$T$1816,5,FALSE))</f>
        <v/>
      </c>
      <c r="E40" s="44" t="str">
        <f>IF(A40="","",VLOOKUP(ASC(A40),承認一覧表!$I$8:$W$1814,11,FALSE))</f>
        <v/>
      </c>
      <c r="F40" s="685"/>
      <c r="G40" s="685"/>
      <c r="H40" s="685"/>
      <c r="I40" s="685"/>
      <c r="J40" s="685"/>
      <c r="K40" s="686" t="str">
        <f>IF(A40="","",VLOOKUP(A40,承認一覧表!$I$8:$W$1814,15,FALSE))</f>
        <v/>
      </c>
      <c r="L40" s="687"/>
    </row>
    <row r="41" spans="1:12" ht="20.100000000000001" customHeight="1">
      <c r="A41" s="669"/>
      <c r="B41" s="682"/>
      <c r="C41" s="684"/>
      <c r="D41" s="52" t="str">
        <f>IF(A40="","",VLOOKUP(ASC(A40),承認一覧表!$I$8:$T$1816,6,FALSE))</f>
        <v/>
      </c>
      <c r="E41" s="45" t="str">
        <f>ASC(LEFT(A40,3))</f>
        <v/>
      </c>
      <c r="F41" s="46" t="str">
        <f>IF(A40="","",VLOOKUP(A40,承認一覧表!$A$8:$F$1814,4,FALSE))</f>
        <v/>
      </c>
      <c r="G41" s="46" t="s">
        <v>44</v>
      </c>
      <c r="H41" s="61" t="str">
        <f>IF(A40="","",VLOOKUP(A40,承認一覧表!$A$8:$W$1814,5,FALSE))</f>
        <v/>
      </c>
      <c r="I41" s="46" t="s">
        <v>44</v>
      </c>
      <c r="J41" s="62" t="str">
        <f>IF(A40="","",VLOOKUP(A40,承認一覧表!$A$8:$W$1814,6,FALSE))</f>
        <v/>
      </c>
      <c r="K41" s="688" t="str">
        <f>IF(A40="","",VLOOKUP(A40,承認一覧表!$I$8:$W$1814,3,FALSE))</f>
        <v/>
      </c>
      <c r="L41" s="689"/>
    </row>
    <row r="42" spans="1:12" ht="20.100000000000001" customHeight="1">
      <c r="A42" s="669"/>
      <c r="B42" s="670" t="str">
        <f>IF(A42="","",VLOOKUP(ASC(A42),承認一覧表!$I$8:$T$1816,2,FALSE))</f>
        <v/>
      </c>
      <c r="C42" s="672"/>
      <c r="D42" s="49" t="str">
        <f>IF(A42="","",VLOOKUP(ASC(A42),承認一覧表!$I$8:$T$1816,5,FALSE))</f>
        <v/>
      </c>
      <c r="E42" s="47" t="str">
        <f>IF(A42="","",VLOOKUP(ASC(A42),承認一覧表!$I$8:$W$1814,11,FALSE))</f>
        <v/>
      </c>
      <c r="F42" s="674"/>
      <c r="G42" s="675"/>
      <c r="H42" s="675"/>
      <c r="I42" s="675"/>
      <c r="J42" s="676"/>
      <c r="K42" s="677" t="str">
        <f>IF(A42="","",VLOOKUP(A42,承認一覧表!$I$8:$W$1814,15,FALSE))</f>
        <v/>
      </c>
      <c r="L42" s="678"/>
    </row>
    <row r="43" spans="1:12" ht="20.100000000000001" customHeight="1">
      <c r="A43" s="669"/>
      <c r="B43" s="671"/>
      <c r="C43" s="673"/>
      <c r="D43" s="50" t="str">
        <f>IF(A42="","",VLOOKUP(ASC(A42),承認一覧表!$I$8:$T$1816,6,FALSE))</f>
        <v/>
      </c>
      <c r="E43" s="42" t="str">
        <f>ASC(LEFT(A42,3))</f>
        <v/>
      </c>
      <c r="F43" s="43" t="str">
        <f>IF(A42="","",VLOOKUP(A42,承認一覧表!$A$8:$F$1814,4,FALSE))</f>
        <v/>
      </c>
      <c r="G43" s="43" t="s">
        <v>44</v>
      </c>
      <c r="H43" s="54" t="str">
        <f>IF(A42="","",VLOOKUP(A42,承認一覧表!$A$8:$W$1814,5,FALSE))</f>
        <v/>
      </c>
      <c r="I43" s="43" t="s">
        <v>44</v>
      </c>
      <c r="J43" s="55" t="str">
        <f>IF(A42="","",VLOOKUP(A42,承認一覧表!$A$8:$W$1814,6,FALSE))</f>
        <v/>
      </c>
      <c r="K43" s="679" t="str">
        <f>IF(A42="","",VLOOKUP(A42,承認一覧表!$I$8:$W$1814,3,FALSE))</f>
        <v/>
      </c>
      <c r="L43" s="680"/>
    </row>
    <row r="44" spans="1:12" ht="20.100000000000001" customHeight="1">
      <c r="A44" s="669"/>
      <c r="B44" s="681" t="str">
        <f>IF(A44="","",VLOOKUP(ASC(A44),承認一覧表!$I$8:$T$1816,2,FALSE))</f>
        <v/>
      </c>
      <c r="C44" s="683"/>
      <c r="D44" s="51" t="str">
        <f>IF(A44="","",VLOOKUP(ASC(A44),承認一覧表!$I$8:$T$1816,5,FALSE))</f>
        <v/>
      </c>
      <c r="E44" s="44" t="str">
        <f>IF(A44="","",VLOOKUP(ASC(A44),承認一覧表!$I$8:$W$1814,11,FALSE))</f>
        <v/>
      </c>
      <c r="F44" s="685"/>
      <c r="G44" s="685"/>
      <c r="H44" s="685"/>
      <c r="I44" s="685"/>
      <c r="J44" s="685"/>
      <c r="K44" s="686" t="str">
        <f>IF(A44="","",VLOOKUP(A44,承認一覧表!$I$8:$W$1814,15,FALSE))</f>
        <v/>
      </c>
      <c r="L44" s="687"/>
    </row>
    <row r="45" spans="1:12" ht="20.100000000000001" customHeight="1">
      <c r="A45" s="669"/>
      <c r="B45" s="682"/>
      <c r="C45" s="684"/>
      <c r="D45" s="52" t="str">
        <f>IF(A44="","",VLOOKUP(ASC(A44),承認一覧表!$I$8:$T$1816,6,FALSE))</f>
        <v/>
      </c>
      <c r="E45" s="45" t="str">
        <f>ASC(LEFT(A44,3))</f>
        <v/>
      </c>
      <c r="F45" s="46" t="str">
        <f>IF(A44="","",VLOOKUP(A44,承認一覧表!$A$8:$F$1814,4,FALSE))</f>
        <v/>
      </c>
      <c r="G45" s="46" t="s">
        <v>44</v>
      </c>
      <c r="H45" s="61" t="str">
        <f>IF(A44="","",VLOOKUP(A44,承認一覧表!$A$8:$W$1814,5,FALSE))</f>
        <v/>
      </c>
      <c r="I45" s="46" t="s">
        <v>44</v>
      </c>
      <c r="J45" s="62" t="str">
        <f>IF(A44="","",VLOOKUP(A44,承認一覧表!$A$8:$W$1814,6,FALSE))</f>
        <v/>
      </c>
      <c r="K45" s="688" t="str">
        <f>IF(A44="","",VLOOKUP(A44,承認一覧表!$I$8:$W$1814,3,FALSE))</f>
        <v/>
      </c>
      <c r="L45" s="689"/>
    </row>
    <row r="46" spans="1:12" ht="20.100000000000001" customHeight="1">
      <c r="A46" s="669"/>
      <c r="B46" s="670" t="str">
        <f>IF(A46="","",VLOOKUP(ASC(A46),承認一覧表!$I$8:$T$1816,2,FALSE))</f>
        <v/>
      </c>
      <c r="C46" s="672"/>
      <c r="D46" s="49" t="str">
        <f>IF(A46="","",VLOOKUP(ASC(A46),承認一覧表!$I$8:$T$1816,5,FALSE))</f>
        <v/>
      </c>
      <c r="E46" s="47" t="str">
        <f>IF(A46="","",VLOOKUP(ASC(A46),承認一覧表!$I$8:$W$1814,11,FALSE))</f>
        <v/>
      </c>
      <c r="F46" s="674"/>
      <c r="G46" s="675"/>
      <c r="H46" s="675"/>
      <c r="I46" s="675"/>
      <c r="J46" s="676"/>
      <c r="K46" s="677" t="str">
        <f>IF(A46="","",VLOOKUP(A46,承認一覧表!$I$8:$W$1814,15,FALSE))</f>
        <v/>
      </c>
      <c r="L46" s="678"/>
    </row>
    <row r="47" spans="1:12" ht="20.100000000000001" customHeight="1">
      <c r="A47" s="669"/>
      <c r="B47" s="671"/>
      <c r="C47" s="673"/>
      <c r="D47" s="50" t="str">
        <f>IF(A46="","",VLOOKUP(ASC(A46),承認一覧表!$I$8:$T$1816,6,FALSE))</f>
        <v/>
      </c>
      <c r="E47" s="42" t="str">
        <f>ASC(LEFT(A46,3))</f>
        <v/>
      </c>
      <c r="F47" s="43" t="str">
        <f>IF(A46="","",VLOOKUP(A46,承認一覧表!$A$8:$F$1814,4,FALSE))</f>
        <v/>
      </c>
      <c r="G47" s="43" t="s">
        <v>44</v>
      </c>
      <c r="H47" s="54" t="str">
        <f>IF(A46="","",VLOOKUP(A46,承認一覧表!$A$8:$W$1814,5,FALSE))</f>
        <v/>
      </c>
      <c r="I47" s="43" t="s">
        <v>44</v>
      </c>
      <c r="J47" s="55" t="str">
        <f>IF(A46="","",VLOOKUP(A46,承認一覧表!$A$8:$W$1814,6,FALSE))</f>
        <v/>
      </c>
      <c r="K47" s="679" t="str">
        <f>IF(A46="","",VLOOKUP(A46,承認一覧表!$I$8:$W$1814,3,FALSE))</f>
        <v/>
      </c>
      <c r="L47" s="680"/>
    </row>
    <row r="48" spans="1:12" ht="20.100000000000001" customHeight="1">
      <c r="A48" s="669"/>
      <c r="B48" s="681" t="str">
        <f>IF(A48="","",VLOOKUP(ASC(A48),承認一覧表!$I$8:$T$1816,2,FALSE))</f>
        <v/>
      </c>
      <c r="C48" s="683"/>
      <c r="D48" s="51" t="str">
        <f>IF(A48="","",VLOOKUP(ASC(A48),承認一覧表!$I$8:$T$1816,5,FALSE))</f>
        <v/>
      </c>
      <c r="E48" s="44" t="str">
        <f>IF(A48="","",VLOOKUP(ASC(A48),承認一覧表!$I$8:$W$1814,11,FALSE))</f>
        <v/>
      </c>
      <c r="F48" s="685"/>
      <c r="G48" s="685"/>
      <c r="H48" s="685"/>
      <c r="I48" s="685"/>
      <c r="J48" s="685"/>
      <c r="K48" s="686" t="str">
        <f>IF(A48="","",VLOOKUP(A48,承認一覧表!$I$8:$W$1814,15,FALSE))</f>
        <v/>
      </c>
      <c r="L48" s="687"/>
    </row>
    <row r="49" spans="1:15" ht="20.100000000000001" customHeight="1">
      <c r="A49" s="669"/>
      <c r="B49" s="682"/>
      <c r="C49" s="684"/>
      <c r="D49" s="52" t="str">
        <f>IF(A48="","",VLOOKUP(ASC(A48),承認一覧表!$I$8:$T$1816,6,FALSE))</f>
        <v/>
      </c>
      <c r="E49" s="45" t="str">
        <f>ASC(LEFT(A48,3))</f>
        <v/>
      </c>
      <c r="F49" s="46" t="str">
        <f>IF(A48="","",VLOOKUP(A48,承認一覧表!$A$8:$F$1814,4,FALSE))</f>
        <v/>
      </c>
      <c r="G49" s="46" t="s">
        <v>44</v>
      </c>
      <c r="H49" s="61" t="str">
        <f>IF(A48="","",VLOOKUP(A48,承認一覧表!$A$8:$W$1814,5,FALSE))</f>
        <v/>
      </c>
      <c r="I49" s="46" t="s">
        <v>44</v>
      </c>
      <c r="J49" s="62" t="str">
        <f>IF(A48="","",VLOOKUP(A48,承認一覧表!$A$8:$W$1814,6,FALSE))</f>
        <v/>
      </c>
      <c r="K49" s="688" t="str">
        <f>IF(A48="","",VLOOKUP(A48,承認一覧表!$I$8:$W$1814,3,FALSE))</f>
        <v/>
      </c>
      <c r="L49" s="689"/>
    </row>
    <row r="50" spans="1:15" ht="20.100000000000001" customHeight="1">
      <c r="A50" s="669"/>
      <c r="B50" s="670" t="str">
        <f>IF(A50="","",VLOOKUP(ASC(A50),承認一覧表!$I$8:$T$1816,2,FALSE))</f>
        <v/>
      </c>
      <c r="C50" s="672"/>
      <c r="D50" s="49" t="str">
        <f>IF(A50="","",VLOOKUP(ASC(A50),承認一覧表!$I$8:$T$1816,5,FALSE))</f>
        <v/>
      </c>
      <c r="E50" s="47" t="str">
        <f>IF(A50="","",VLOOKUP(ASC(A50),承認一覧表!$I$8:$W$1814,11,FALSE))</f>
        <v/>
      </c>
      <c r="F50" s="674"/>
      <c r="G50" s="675"/>
      <c r="H50" s="675"/>
      <c r="I50" s="675"/>
      <c r="J50" s="676"/>
      <c r="K50" s="677" t="str">
        <f>IF(A50="","",VLOOKUP(A50,承認一覧表!$I$8:$W$1814,15,FALSE))</f>
        <v/>
      </c>
      <c r="L50" s="678"/>
    </row>
    <row r="51" spans="1:15" ht="20.100000000000001" customHeight="1">
      <c r="A51" s="669"/>
      <c r="B51" s="671"/>
      <c r="C51" s="673"/>
      <c r="D51" s="50" t="str">
        <f>IF(A50="","",VLOOKUP(ASC(A50),承認一覧表!$I$8:$T$1816,6,FALSE))</f>
        <v/>
      </c>
      <c r="E51" s="42" t="str">
        <f>ASC(LEFT(A50,3))</f>
        <v/>
      </c>
      <c r="F51" s="43" t="str">
        <f>IF(A50="","",VLOOKUP(A50,承認一覧表!$A$8:$F$1814,4,FALSE))</f>
        <v/>
      </c>
      <c r="G51" s="43" t="s">
        <v>44</v>
      </c>
      <c r="H51" s="54" t="str">
        <f>IF(A50="","",VLOOKUP(A50,承認一覧表!$A$8:$W$1814,5,FALSE))</f>
        <v/>
      </c>
      <c r="I51" s="43" t="s">
        <v>44</v>
      </c>
      <c r="J51" s="55" t="str">
        <f>IF(A50="","",VLOOKUP(A50,承認一覧表!$A$8:$W$1814,6,FALSE))</f>
        <v/>
      </c>
      <c r="K51" s="679" t="str">
        <f>IF(A50="","",VLOOKUP(A50,承認一覧表!$I$8:$W$1814,3,FALSE))</f>
        <v/>
      </c>
      <c r="L51" s="680"/>
    </row>
    <row r="52" spans="1:15" ht="15" customHeight="1">
      <c r="B52" s="90" t="s">
        <v>4160</v>
      </c>
      <c r="C52" s="36"/>
      <c r="D52" s="36"/>
      <c r="E52" s="37"/>
      <c r="F52" s="38"/>
      <c r="G52" s="38"/>
      <c r="H52" s="38"/>
      <c r="I52" s="38"/>
      <c r="J52" s="38"/>
      <c r="K52" s="36"/>
      <c r="L52" s="36"/>
    </row>
    <row r="53" spans="1:15" ht="20.100000000000001" customHeight="1">
      <c r="B53" s="48" t="s">
        <v>4612</v>
      </c>
      <c r="C53" s="39"/>
      <c r="D53" s="39"/>
      <c r="E53" s="40"/>
      <c r="K53" s="39"/>
      <c r="L53" s="39"/>
    </row>
    <row r="54" spans="1:15" ht="20.100000000000001" customHeight="1">
      <c r="B54" s="48"/>
      <c r="C54" s="39"/>
      <c r="D54" s="39"/>
      <c r="E54" s="40"/>
      <c r="K54" s="39"/>
      <c r="L54" s="39"/>
    </row>
    <row r="55" spans="1:15" ht="20.100000000000001" customHeight="1">
      <c r="L55" s="31" t="s">
        <v>241</v>
      </c>
    </row>
    <row r="56" spans="1:15" ht="9.9" customHeight="1"/>
    <row r="57" spans="1:15" ht="18" customHeight="1">
      <c r="A57" s="701" t="s">
        <v>41</v>
      </c>
      <c r="B57" s="704" t="s">
        <v>263</v>
      </c>
      <c r="C57" s="706" t="s">
        <v>42</v>
      </c>
      <c r="D57" s="706" t="s">
        <v>240</v>
      </c>
      <c r="E57" s="706" t="s">
        <v>266</v>
      </c>
      <c r="F57" s="704" t="s">
        <v>4611</v>
      </c>
      <c r="G57" s="708"/>
      <c r="H57" s="708"/>
      <c r="I57" s="708"/>
      <c r="J57" s="709"/>
      <c r="K57" s="704" t="s">
        <v>2277</v>
      </c>
      <c r="L57" s="709"/>
    </row>
    <row r="58" spans="1:15" ht="5.0999999999999996" customHeight="1">
      <c r="A58" s="701"/>
      <c r="B58" s="705"/>
      <c r="C58" s="707"/>
      <c r="D58" s="707"/>
      <c r="E58" s="707"/>
      <c r="F58" s="705"/>
      <c r="G58" s="710"/>
      <c r="H58" s="710"/>
      <c r="I58" s="710"/>
      <c r="J58" s="711"/>
      <c r="K58" s="705"/>
      <c r="L58" s="711"/>
    </row>
    <row r="59" spans="1:15" ht="5.0999999999999996" customHeight="1">
      <c r="A59" s="702"/>
      <c r="B59" s="705"/>
      <c r="C59" s="707"/>
      <c r="D59" s="707"/>
      <c r="E59" s="712" t="s">
        <v>264</v>
      </c>
      <c r="F59" s="714" t="s">
        <v>43</v>
      </c>
      <c r="G59" s="716" t="s">
        <v>44</v>
      </c>
      <c r="H59" s="718" t="s">
        <v>45</v>
      </c>
      <c r="I59" s="716" t="s">
        <v>44</v>
      </c>
      <c r="J59" s="720" t="s">
        <v>46</v>
      </c>
      <c r="K59" s="722" t="s">
        <v>286</v>
      </c>
      <c r="L59" s="723"/>
    </row>
    <row r="60" spans="1:15" ht="18" customHeight="1" thickBot="1">
      <c r="A60" s="703"/>
      <c r="B60" s="705"/>
      <c r="C60" s="707"/>
      <c r="D60" s="707"/>
      <c r="E60" s="713"/>
      <c r="F60" s="715"/>
      <c r="G60" s="717"/>
      <c r="H60" s="719"/>
      <c r="I60" s="717"/>
      <c r="J60" s="721"/>
      <c r="K60" s="724"/>
      <c r="L60" s="725"/>
    </row>
    <row r="61" spans="1:15" ht="20.100000000000001" customHeight="1" thickTop="1">
      <c r="A61" s="690"/>
      <c r="B61" s="692" t="str">
        <f>IF(A61="","",VLOOKUP(ASC(A61),承認一覧表!$I$8:$T$1816,2,FALSE))</f>
        <v/>
      </c>
      <c r="C61" s="694"/>
      <c r="D61" s="53" t="str">
        <f>IF(A61="","",VLOOKUP(ASC(A61),承認一覧表!$I$8:$T$1816,5,FALSE))</f>
        <v/>
      </c>
      <c r="E61" s="41" t="str">
        <f>IF(A61="","",VLOOKUP(ASC(A61),承認一覧表!$I$8:$W$1814,11,FALSE))</f>
        <v/>
      </c>
      <c r="F61" s="696"/>
      <c r="G61" s="696"/>
      <c r="H61" s="696"/>
      <c r="I61" s="696"/>
      <c r="J61" s="696"/>
      <c r="K61" s="697" t="str">
        <f>IF(A61="","",VLOOKUP(A61,承認一覧表!$I$8:$W$1814,15,FALSE))</f>
        <v/>
      </c>
      <c r="L61" s="698"/>
    </row>
    <row r="62" spans="1:15" ht="20.100000000000001" customHeight="1">
      <c r="A62" s="691"/>
      <c r="B62" s="693"/>
      <c r="C62" s="695"/>
      <c r="D62" s="56" t="str">
        <f>IF(A61="","",VLOOKUP(ASC(A61),承認一覧表!$I$8:$T$1816,6,FALSE))</f>
        <v/>
      </c>
      <c r="E62" s="57" t="str">
        <f>ASC(LEFT(A61,3))</f>
        <v/>
      </c>
      <c r="F62" s="58" t="str">
        <f>IF(A61="","",VLOOKUP(A61,承認一覧表!$A$8:$F$1985,4,FALSE))</f>
        <v/>
      </c>
      <c r="G62" s="58" t="s">
        <v>44</v>
      </c>
      <c r="H62" s="59" t="str">
        <f>IF(A61="","",VLOOKUP(A61,承認一覧表!$A$8:$W$1985,5,FALSE))</f>
        <v/>
      </c>
      <c r="I62" s="58" t="s">
        <v>44</v>
      </c>
      <c r="J62" s="60" t="str">
        <f>IF(A61="","",VLOOKUP(A61,承認一覧表!$A$8:$W$1985,6,FALSE))</f>
        <v/>
      </c>
      <c r="K62" s="699" t="str">
        <f>IF(A61="","",VLOOKUP(A61,承認一覧表!$I$8:$W$1814,3,FALSE))</f>
        <v/>
      </c>
      <c r="L62" s="700"/>
      <c r="O62" s="35"/>
    </row>
    <row r="63" spans="1:15" ht="20.100000000000001" customHeight="1">
      <c r="A63" s="669"/>
      <c r="B63" s="681" t="str">
        <f>IF(A63="","",VLOOKUP(ASC(A63),承認一覧表!$I$8:$T$1816,2,FALSE))</f>
        <v/>
      </c>
      <c r="C63" s="683"/>
      <c r="D63" s="51" t="str">
        <f>IF(A63="","",VLOOKUP(ASC(A63),承認一覧表!$I$8:$T$1816,5,FALSE))</f>
        <v/>
      </c>
      <c r="E63" s="44" t="str">
        <f>IF(A63="","",VLOOKUP(ASC(A63),承認一覧表!$I$8:$W$1814,11,FALSE))</f>
        <v/>
      </c>
      <c r="F63" s="685"/>
      <c r="G63" s="685"/>
      <c r="H63" s="685"/>
      <c r="I63" s="685"/>
      <c r="J63" s="685"/>
      <c r="K63" s="686" t="str">
        <f>IF(A63="","",VLOOKUP(A63,承認一覧表!$I$8:$W$1814,15,FALSE))</f>
        <v/>
      </c>
      <c r="L63" s="687"/>
    </row>
    <row r="64" spans="1:15" ht="20.100000000000001" customHeight="1">
      <c r="A64" s="669"/>
      <c r="B64" s="682"/>
      <c r="C64" s="684"/>
      <c r="D64" s="52" t="str">
        <f>IF(A63="","",VLOOKUP(ASC(A63),承認一覧表!$I$8:$T$1816,6,FALSE))</f>
        <v/>
      </c>
      <c r="E64" s="45" t="str">
        <f>ASC(LEFT(A63,3))</f>
        <v/>
      </c>
      <c r="F64" s="542" t="str">
        <f>IF(A63="","",VLOOKUP(A63,承認一覧表!$A$8:$F$1814,4,FALSE))</f>
        <v/>
      </c>
      <c r="G64" s="542" t="s">
        <v>44</v>
      </c>
      <c r="H64" s="543" t="str">
        <f>IF(A63="","",VLOOKUP(A63,承認一覧表!$A$8:$W$1814,5,FALSE))</f>
        <v/>
      </c>
      <c r="I64" s="542" t="s">
        <v>44</v>
      </c>
      <c r="J64" s="544" t="str">
        <f>IF(A63="","",VLOOKUP(A63,承認一覧表!$A$8:$W$1814,6,FALSE))</f>
        <v/>
      </c>
      <c r="K64" s="688" t="str">
        <f>IF(A63="","",VLOOKUP(A63,承認一覧表!$I$8:$W$1814,3,FALSE))</f>
        <v/>
      </c>
      <c r="L64" s="689"/>
    </row>
    <row r="65" spans="1:12" ht="20.100000000000001" customHeight="1">
      <c r="A65" s="669"/>
      <c r="B65" s="670" t="str">
        <f>IF(A65="","",VLOOKUP(ASC(A65),承認一覧表!$I$8:$T$1816,2,FALSE))</f>
        <v/>
      </c>
      <c r="C65" s="672"/>
      <c r="D65" s="49" t="str">
        <f>IF(A65="","",VLOOKUP(ASC(A65),承認一覧表!$I$8:$T$1816,5,FALSE))</f>
        <v/>
      </c>
      <c r="E65" s="47" t="str">
        <f>IF(A65="","",VLOOKUP(ASC(A65),承認一覧表!$I$8:$W$1814,11,FALSE))</f>
        <v/>
      </c>
      <c r="F65" s="674"/>
      <c r="G65" s="675"/>
      <c r="H65" s="675"/>
      <c r="I65" s="675"/>
      <c r="J65" s="676"/>
      <c r="K65" s="677" t="str">
        <f>IF(A65="","",VLOOKUP(A65,承認一覧表!$I$8:$W$1814,15,FALSE))</f>
        <v/>
      </c>
      <c r="L65" s="678"/>
    </row>
    <row r="66" spans="1:12" ht="20.100000000000001" customHeight="1">
      <c r="A66" s="669"/>
      <c r="B66" s="671"/>
      <c r="C66" s="673"/>
      <c r="D66" s="50" t="str">
        <f>IF(A65="","",VLOOKUP(ASC(A65),承認一覧表!$I$8:$T$1816,6,FALSE))</f>
        <v/>
      </c>
      <c r="E66" s="42" t="str">
        <f>ASC(LEFT(A65,3))</f>
        <v/>
      </c>
      <c r="F66" s="43" t="str">
        <f>IF(A65="","",VLOOKUP(A65,承認一覧表!$A$8:$F$1814,4,FALSE))</f>
        <v/>
      </c>
      <c r="G66" s="43" t="s">
        <v>44</v>
      </c>
      <c r="H66" s="54" t="str">
        <f>IF(A65="","",VLOOKUP(A65,承認一覧表!$A$8:$W$1814,5,FALSE))</f>
        <v/>
      </c>
      <c r="I66" s="43" t="s">
        <v>44</v>
      </c>
      <c r="J66" s="55" t="str">
        <f>IF(A65="","",VLOOKUP(A65,承認一覧表!$A$8:$W$1814,6,FALSE))</f>
        <v/>
      </c>
      <c r="K66" s="679" t="str">
        <f>IF(A65="","",VLOOKUP(A65,承認一覧表!$I$8:$W$1814,3,FALSE))</f>
        <v/>
      </c>
      <c r="L66" s="680"/>
    </row>
    <row r="67" spans="1:12" ht="20.100000000000001" customHeight="1">
      <c r="A67" s="669"/>
      <c r="B67" s="681" t="str">
        <f>IF(A67="","",VLOOKUP(ASC(A67),承認一覧表!$I$8:$T$1816,2,FALSE))</f>
        <v/>
      </c>
      <c r="C67" s="683"/>
      <c r="D67" s="51" t="str">
        <f>IF(A67="","",VLOOKUP(ASC(A67),承認一覧表!$I$8:$T$1816,5,FALSE))</f>
        <v/>
      </c>
      <c r="E67" s="44" t="str">
        <f>IF(A67="","",VLOOKUP(ASC(A67),承認一覧表!$I$8:$W$1814,11,FALSE))</f>
        <v/>
      </c>
      <c r="F67" s="685"/>
      <c r="G67" s="685"/>
      <c r="H67" s="685"/>
      <c r="I67" s="685"/>
      <c r="J67" s="685"/>
      <c r="K67" s="686" t="str">
        <f>IF(A67="","",VLOOKUP(A67,承認一覧表!$I$8:$W$1814,15,FALSE))</f>
        <v/>
      </c>
      <c r="L67" s="687"/>
    </row>
    <row r="68" spans="1:12" ht="20.100000000000001" customHeight="1">
      <c r="A68" s="669"/>
      <c r="B68" s="682"/>
      <c r="C68" s="684"/>
      <c r="D68" s="52" t="str">
        <f>IF(A67="","",VLOOKUP(ASC(A67),承認一覧表!$I$8:$T$1816,6,FALSE))</f>
        <v/>
      </c>
      <c r="E68" s="45" t="str">
        <f>ASC(LEFT(A67,3))</f>
        <v/>
      </c>
      <c r="F68" s="46" t="str">
        <f>IF(A67="","",VLOOKUP(A67,承認一覧表!$A$8:$F$1814,4,FALSE))</f>
        <v/>
      </c>
      <c r="G68" s="46" t="s">
        <v>44</v>
      </c>
      <c r="H68" s="61" t="str">
        <f>IF(A67="","",VLOOKUP(A67,承認一覧表!$A$8:$W$1814,5,FALSE))</f>
        <v/>
      </c>
      <c r="I68" s="46" t="s">
        <v>44</v>
      </c>
      <c r="J68" s="62" t="str">
        <f>IF(A67="","",VLOOKUP(A67,承認一覧表!$A$8:$W$1814,6,FALSE))</f>
        <v/>
      </c>
      <c r="K68" s="688" t="str">
        <f>IF(A67="","",VLOOKUP(A67,承認一覧表!$I$8:$W$1814,3,FALSE))</f>
        <v/>
      </c>
      <c r="L68" s="689"/>
    </row>
    <row r="69" spans="1:12" ht="20.100000000000001" customHeight="1">
      <c r="A69" s="669"/>
      <c r="B69" s="670" t="str">
        <f>IF(A69="","",VLOOKUP(ASC(A69),承認一覧表!$I$8:$T$1816,2,FALSE))</f>
        <v/>
      </c>
      <c r="C69" s="672"/>
      <c r="D69" s="49" t="str">
        <f>IF(A69="","",VLOOKUP(ASC(A69),承認一覧表!$I$8:$T$1816,5,FALSE))</f>
        <v/>
      </c>
      <c r="E69" s="47" t="str">
        <f>IF(A69="","",VLOOKUP(ASC(A69),承認一覧表!$I$8:$W$1814,11,FALSE))</f>
        <v/>
      </c>
      <c r="F69" s="674"/>
      <c r="G69" s="675"/>
      <c r="H69" s="675"/>
      <c r="I69" s="675"/>
      <c r="J69" s="676"/>
      <c r="K69" s="677" t="str">
        <f>IF(A69="","",VLOOKUP(A69,承認一覧表!$I$8:$W$1814,15,FALSE))</f>
        <v/>
      </c>
      <c r="L69" s="678"/>
    </row>
    <row r="70" spans="1:12" ht="20.100000000000001" customHeight="1">
      <c r="A70" s="669"/>
      <c r="B70" s="671"/>
      <c r="C70" s="673"/>
      <c r="D70" s="50" t="str">
        <f>IF(A69="","",VLOOKUP(ASC(A69),承認一覧表!$I$8:$T$1816,6,FALSE))</f>
        <v/>
      </c>
      <c r="E70" s="42" t="str">
        <f>ASC(LEFT(A69,3))</f>
        <v/>
      </c>
      <c r="F70" s="43" t="str">
        <f>IF(A69="","",VLOOKUP(A69,承認一覧表!$A$8:$F$1814,4,FALSE))</f>
        <v/>
      </c>
      <c r="G70" s="43" t="s">
        <v>44</v>
      </c>
      <c r="H70" s="54" t="str">
        <f>IF(A69="","",VLOOKUP(A69,承認一覧表!$A$8:$W$1814,5,FALSE))</f>
        <v/>
      </c>
      <c r="I70" s="43" t="s">
        <v>44</v>
      </c>
      <c r="J70" s="55" t="str">
        <f>IF(A69="","",VLOOKUP(A69,承認一覧表!$A$8:$W$1814,6,FALSE))</f>
        <v/>
      </c>
      <c r="K70" s="679" t="str">
        <f>IF(A69="","",VLOOKUP(A69,承認一覧表!$I$8:$W$1814,3,FALSE))</f>
        <v/>
      </c>
      <c r="L70" s="680"/>
    </row>
    <row r="71" spans="1:12" ht="20.100000000000001" customHeight="1">
      <c r="A71" s="669"/>
      <c r="B71" s="681" t="str">
        <f>IF(A71="","",VLOOKUP(ASC(A71),承認一覧表!$I$8:$T$1816,2,FALSE))</f>
        <v/>
      </c>
      <c r="C71" s="683"/>
      <c r="D71" s="51" t="str">
        <f>IF(A71="","",VLOOKUP(ASC(A71),承認一覧表!$I$8:$T$1816,5,FALSE))</f>
        <v/>
      </c>
      <c r="E71" s="44" t="str">
        <f>IF(A71="","",VLOOKUP(ASC(A71),承認一覧表!$I$8:$W$1814,11,FALSE))</f>
        <v/>
      </c>
      <c r="F71" s="685"/>
      <c r="G71" s="685"/>
      <c r="H71" s="685"/>
      <c r="I71" s="685"/>
      <c r="J71" s="685"/>
      <c r="K71" s="686" t="str">
        <f>IF(A71="","",VLOOKUP(A71,承認一覧表!$I$8:$W$1814,15,FALSE))</f>
        <v/>
      </c>
      <c r="L71" s="687"/>
    </row>
    <row r="72" spans="1:12" ht="20.100000000000001" customHeight="1">
      <c r="A72" s="669"/>
      <c r="B72" s="682"/>
      <c r="C72" s="684"/>
      <c r="D72" s="52" t="str">
        <f>IF(A71="","",VLOOKUP(ASC(A71),承認一覧表!$I$8:$T$1816,6,FALSE))</f>
        <v/>
      </c>
      <c r="E72" s="45" t="str">
        <f>ASC(LEFT(A71,3))</f>
        <v/>
      </c>
      <c r="F72" s="46" t="str">
        <f>IF(A71="","",VLOOKUP(A71,承認一覧表!$A$8:$F$1814,4,FALSE))</f>
        <v/>
      </c>
      <c r="G72" s="46" t="s">
        <v>44</v>
      </c>
      <c r="H72" s="61" t="str">
        <f>IF(A71="","",VLOOKUP(A71,承認一覧表!$A$8:$W$1814,5,FALSE))</f>
        <v/>
      </c>
      <c r="I72" s="46" t="s">
        <v>44</v>
      </c>
      <c r="J72" s="62" t="str">
        <f>IF(A71="","",VLOOKUP(A71,承認一覧表!$A$8:$W$1814,6,FALSE))</f>
        <v/>
      </c>
      <c r="K72" s="688" t="str">
        <f>IF(A71="","",VLOOKUP(A71,承認一覧表!$I$8:$W$1814,3,FALSE))</f>
        <v/>
      </c>
      <c r="L72" s="689"/>
    </row>
    <row r="73" spans="1:12" ht="20.100000000000001" customHeight="1">
      <c r="A73" s="669"/>
      <c r="B73" s="670" t="str">
        <f>IF(A73="","",VLOOKUP(ASC(A73),承認一覧表!$I$8:$T$1816,2,FALSE))</f>
        <v/>
      </c>
      <c r="C73" s="672"/>
      <c r="D73" s="49" t="str">
        <f>IF(A73="","",VLOOKUP(ASC(A73),承認一覧表!$I$8:$T$1816,5,FALSE))</f>
        <v/>
      </c>
      <c r="E73" s="47" t="str">
        <f>IF(A73="","",VLOOKUP(ASC(A73),承認一覧表!$I$8:$W$1814,11,FALSE))</f>
        <v/>
      </c>
      <c r="F73" s="674"/>
      <c r="G73" s="675"/>
      <c r="H73" s="675"/>
      <c r="I73" s="675"/>
      <c r="J73" s="676"/>
      <c r="K73" s="677" t="str">
        <f>IF(A73="","",VLOOKUP(A73,承認一覧表!$I$8:$W$1814,15,FALSE))</f>
        <v/>
      </c>
      <c r="L73" s="678"/>
    </row>
    <row r="74" spans="1:12" ht="20.100000000000001" customHeight="1">
      <c r="A74" s="669"/>
      <c r="B74" s="671"/>
      <c r="C74" s="673"/>
      <c r="D74" s="50" t="str">
        <f>IF(A73="","",VLOOKUP(ASC(A73),承認一覧表!$I$8:$T$1816,6,FALSE))</f>
        <v/>
      </c>
      <c r="E74" s="42" t="str">
        <f>ASC(LEFT(A73,3))</f>
        <v/>
      </c>
      <c r="F74" s="43" t="str">
        <f>IF(A73="","",VLOOKUP(A73,承認一覧表!$A$8:$F$1814,4,FALSE))</f>
        <v/>
      </c>
      <c r="G74" s="43" t="s">
        <v>44</v>
      </c>
      <c r="H74" s="54" t="str">
        <f>IF(A73="","",VLOOKUP(A73,承認一覧表!$A$8:$W$1814,5,FALSE))</f>
        <v/>
      </c>
      <c r="I74" s="43" t="s">
        <v>44</v>
      </c>
      <c r="J74" s="55" t="str">
        <f>IF(A73="","",VLOOKUP(A73,承認一覧表!$A$8:$W$1814,6,FALSE))</f>
        <v/>
      </c>
      <c r="K74" s="679" t="str">
        <f>IF(A73="","",VLOOKUP(A73,承認一覧表!$I$8:$W$1814,3,FALSE))</f>
        <v/>
      </c>
      <c r="L74" s="680"/>
    </row>
    <row r="75" spans="1:12" ht="20.100000000000001" customHeight="1">
      <c r="A75" s="669"/>
      <c r="B75" s="681" t="str">
        <f>IF(A75="","",VLOOKUP(ASC(A75),承認一覧表!$I$8:$T$1816,2,FALSE))</f>
        <v/>
      </c>
      <c r="C75" s="683"/>
      <c r="D75" s="51" t="str">
        <f>IF(A75="","",VLOOKUP(ASC(A75),承認一覧表!$I$8:$T$1816,5,FALSE))</f>
        <v/>
      </c>
      <c r="E75" s="44" t="str">
        <f>IF(A75="","",VLOOKUP(ASC(A75),承認一覧表!$I$8:$W$1814,11,FALSE))</f>
        <v/>
      </c>
      <c r="F75" s="685"/>
      <c r="G75" s="685"/>
      <c r="H75" s="685"/>
      <c r="I75" s="685"/>
      <c r="J75" s="685"/>
      <c r="K75" s="686" t="str">
        <f>IF(A75="","",VLOOKUP(A75,承認一覧表!$I$8:$W$1814,15,FALSE))</f>
        <v/>
      </c>
      <c r="L75" s="687"/>
    </row>
    <row r="76" spans="1:12" ht="20.100000000000001" customHeight="1">
      <c r="A76" s="669"/>
      <c r="B76" s="682"/>
      <c r="C76" s="684"/>
      <c r="D76" s="52" t="str">
        <f>IF(A75="","",VLOOKUP(ASC(A75),承認一覧表!$I$8:$T$1816,6,FALSE))</f>
        <v/>
      </c>
      <c r="E76" s="45" t="str">
        <f>ASC(LEFT(A75,3))</f>
        <v/>
      </c>
      <c r="F76" s="46" t="str">
        <f>IF(A75="","",VLOOKUP(A75,承認一覧表!$A$8:$F$1814,4,FALSE))</f>
        <v/>
      </c>
      <c r="G76" s="46" t="s">
        <v>44</v>
      </c>
      <c r="H76" s="61" t="str">
        <f>IF(A75="","",VLOOKUP(A75,承認一覧表!$A$8:$W$1814,5,FALSE))</f>
        <v/>
      </c>
      <c r="I76" s="46" t="s">
        <v>44</v>
      </c>
      <c r="J76" s="62" t="str">
        <f>IF(A75="","",VLOOKUP(A75,承認一覧表!$A$8:$W$1814,6,FALSE))</f>
        <v/>
      </c>
      <c r="K76" s="688" t="str">
        <f>IF(A75="","",VLOOKUP(A75,承認一覧表!$I$8:$W$1814,3,FALSE))</f>
        <v/>
      </c>
      <c r="L76" s="689"/>
    </row>
    <row r="77" spans="1:12" ht="20.100000000000001" customHeight="1">
      <c r="A77" s="669"/>
      <c r="B77" s="670" t="str">
        <f>IF(A77="","",VLOOKUP(ASC(A77),承認一覧表!$I$8:$T$1816,2,FALSE))</f>
        <v/>
      </c>
      <c r="C77" s="672"/>
      <c r="D77" s="49" t="str">
        <f>IF(A77="","",VLOOKUP(ASC(A77),承認一覧表!$I$8:$T$1816,5,FALSE))</f>
        <v/>
      </c>
      <c r="E77" s="47" t="str">
        <f>IF(A77="","",VLOOKUP(ASC(A77),承認一覧表!$I$8:$W$1814,11,FALSE))</f>
        <v/>
      </c>
      <c r="F77" s="674"/>
      <c r="G77" s="675"/>
      <c r="H77" s="675"/>
      <c r="I77" s="675"/>
      <c r="J77" s="676"/>
      <c r="K77" s="677" t="str">
        <f>IF(A77="","",VLOOKUP(A77,承認一覧表!$I$8:$W$1814,15,FALSE))</f>
        <v/>
      </c>
      <c r="L77" s="678"/>
    </row>
    <row r="78" spans="1:12" ht="20.100000000000001" customHeight="1">
      <c r="A78" s="669"/>
      <c r="B78" s="671"/>
      <c r="C78" s="673"/>
      <c r="D78" s="50" t="str">
        <f>IF(A77="","",VLOOKUP(ASC(A77),承認一覧表!$I$8:$T$1816,6,FALSE))</f>
        <v/>
      </c>
      <c r="E78" s="42" t="str">
        <f>ASC(LEFT(A77,3))</f>
        <v/>
      </c>
      <c r="F78" s="43" t="str">
        <f>IF(A77="","",VLOOKUP(A77,承認一覧表!$A$8:$F$1814,4,FALSE))</f>
        <v/>
      </c>
      <c r="G78" s="43" t="s">
        <v>44</v>
      </c>
      <c r="H78" s="54" t="str">
        <f>IF(A77="","",VLOOKUP(A77,承認一覧表!$A$8:$W$1814,5,FALSE))</f>
        <v/>
      </c>
      <c r="I78" s="43" t="s">
        <v>44</v>
      </c>
      <c r="J78" s="55" t="str">
        <f>IF(A77="","",VLOOKUP(A77,承認一覧表!$A$8:$W$1814,6,FALSE))</f>
        <v/>
      </c>
      <c r="K78" s="679" t="str">
        <f>IF(A77="","",VLOOKUP(A77,承認一覧表!$I$8:$W$1814,3,FALSE))</f>
        <v/>
      </c>
      <c r="L78" s="680"/>
    </row>
    <row r="79" spans="1:12" ht="20.100000000000001" customHeight="1">
      <c r="A79" s="669"/>
      <c r="B79" s="681" t="str">
        <f>IF(A79="","",VLOOKUP(ASC(A79),承認一覧表!$I$8:$T$1816,2,FALSE))</f>
        <v/>
      </c>
      <c r="C79" s="683"/>
      <c r="D79" s="51" t="str">
        <f>IF(A79="","",VLOOKUP(ASC(A79),承認一覧表!$I$8:$T$1816,5,FALSE))</f>
        <v/>
      </c>
      <c r="E79" s="44" t="str">
        <f>IF(A79="","",VLOOKUP(ASC(A79),承認一覧表!$I$8:$W$1814,11,FALSE))</f>
        <v/>
      </c>
      <c r="F79" s="685"/>
      <c r="G79" s="685"/>
      <c r="H79" s="685"/>
      <c r="I79" s="685"/>
      <c r="J79" s="685"/>
      <c r="K79" s="686" t="str">
        <f>IF(A79="","",VLOOKUP(A79,承認一覧表!$I$8:$W$1814,15,FALSE))</f>
        <v/>
      </c>
      <c r="L79" s="687"/>
    </row>
    <row r="80" spans="1:12" ht="20.100000000000001" customHeight="1">
      <c r="A80" s="669"/>
      <c r="B80" s="682"/>
      <c r="C80" s="684"/>
      <c r="D80" s="52" t="str">
        <f>IF(A79="","",VLOOKUP(ASC(A79),承認一覧表!$I$8:$T$1816,6,FALSE))</f>
        <v/>
      </c>
      <c r="E80" s="45" t="str">
        <f>ASC(LEFT(A79,3))</f>
        <v/>
      </c>
      <c r="F80" s="46" t="str">
        <f>IF(A79="","",VLOOKUP(A79,承認一覧表!$A$8:$F$1814,4,FALSE))</f>
        <v/>
      </c>
      <c r="G80" s="46" t="s">
        <v>44</v>
      </c>
      <c r="H80" s="61" t="str">
        <f>IF(A79="","",VLOOKUP(A79,承認一覧表!$A$8:$W$1814,5,FALSE))</f>
        <v/>
      </c>
      <c r="I80" s="46" t="s">
        <v>44</v>
      </c>
      <c r="J80" s="62" t="str">
        <f>IF(A79="","",VLOOKUP(A79,承認一覧表!$A$8:$W$1814,6,FALSE))</f>
        <v/>
      </c>
      <c r="K80" s="688" t="str">
        <f>IF(A79="","",VLOOKUP(A79,承認一覧表!$I$8:$W$1814,3,FALSE))</f>
        <v/>
      </c>
      <c r="L80" s="689"/>
    </row>
    <row r="81" spans="1:12" ht="20.100000000000001" customHeight="1">
      <c r="A81" s="669"/>
      <c r="B81" s="670" t="str">
        <f>IF(A81="","",VLOOKUP(ASC(A81),承認一覧表!$I$8:$T$1816,2,FALSE))</f>
        <v/>
      </c>
      <c r="C81" s="672"/>
      <c r="D81" s="49" t="str">
        <f>IF(A81="","",VLOOKUP(ASC(A81),承認一覧表!$I$8:$T$1816,5,FALSE))</f>
        <v/>
      </c>
      <c r="E81" s="47" t="str">
        <f>IF(A81="","",VLOOKUP(ASC(A81),承認一覧表!$I$8:$W$1814,11,FALSE))</f>
        <v/>
      </c>
      <c r="F81" s="674"/>
      <c r="G81" s="675"/>
      <c r="H81" s="675"/>
      <c r="I81" s="675"/>
      <c r="J81" s="676"/>
      <c r="K81" s="677" t="str">
        <f>IF(A81="","",VLOOKUP(A81,承認一覧表!$I$8:$W$1814,15,FALSE))</f>
        <v/>
      </c>
      <c r="L81" s="678"/>
    </row>
    <row r="82" spans="1:12" ht="20.100000000000001" customHeight="1">
      <c r="A82" s="669"/>
      <c r="B82" s="671"/>
      <c r="C82" s="673"/>
      <c r="D82" s="50" t="str">
        <f>IF(A81="","",VLOOKUP(ASC(A81),承認一覧表!$I$8:$T$1816,6,FALSE))</f>
        <v/>
      </c>
      <c r="E82" s="42" t="str">
        <f>ASC(LEFT(A81,3))</f>
        <v/>
      </c>
      <c r="F82" s="43" t="str">
        <f>IF(A81="","",VLOOKUP(A81,承認一覧表!$A$8:$F$1814,4,FALSE))</f>
        <v/>
      </c>
      <c r="G82" s="43" t="s">
        <v>44</v>
      </c>
      <c r="H82" s="54" t="str">
        <f>IF(A81="","",VLOOKUP(A81,承認一覧表!$A$8:$W$1814,5,FALSE))</f>
        <v/>
      </c>
      <c r="I82" s="43" t="s">
        <v>44</v>
      </c>
      <c r="J82" s="55" t="str">
        <f>IF(A81="","",VLOOKUP(A81,承認一覧表!$A$8:$W$1814,6,FALSE))</f>
        <v/>
      </c>
      <c r="K82" s="679" t="str">
        <f>IF(A81="","",VLOOKUP(A81,承認一覧表!$I$8:$W$1814,3,FALSE))</f>
        <v/>
      </c>
      <c r="L82" s="680"/>
    </row>
    <row r="83" spans="1:12" ht="20.100000000000001" customHeight="1">
      <c r="A83" s="669"/>
      <c r="B83" s="681" t="str">
        <f>IF(A83="","",VLOOKUP(ASC(A83),承認一覧表!$I$8:$T$1816,2,FALSE))</f>
        <v/>
      </c>
      <c r="C83" s="683"/>
      <c r="D83" s="51" t="str">
        <f>IF(A83="","",VLOOKUP(ASC(A83),承認一覧表!$I$8:$T$1816,5,FALSE))</f>
        <v/>
      </c>
      <c r="E83" s="44" t="str">
        <f>IF(A83="","",VLOOKUP(ASC(A83),承認一覧表!$I$8:$W$1814,11,FALSE))</f>
        <v/>
      </c>
      <c r="F83" s="685"/>
      <c r="G83" s="685"/>
      <c r="H83" s="685"/>
      <c r="I83" s="685"/>
      <c r="J83" s="685"/>
      <c r="K83" s="686" t="str">
        <f>IF(A83="","",VLOOKUP(A83,承認一覧表!$I$8:$W$1814,15,FALSE))</f>
        <v/>
      </c>
      <c r="L83" s="687"/>
    </row>
    <row r="84" spans="1:12" ht="20.100000000000001" customHeight="1">
      <c r="A84" s="669"/>
      <c r="B84" s="682"/>
      <c r="C84" s="684"/>
      <c r="D84" s="52" t="str">
        <f>IF(A83="","",VLOOKUP(ASC(A83),承認一覧表!$I$8:$T$1816,6,FALSE))</f>
        <v/>
      </c>
      <c r="E84" s="45" t="str">
        <f>ASC(LEFT(A83,3))</f>
        <v/>
      </c>
      <c r="F84" s="46" t="str">
        <f>IF(A83="","",VLOOKUP(A83,承認一覧表!$A$8:$F$1814,4,FALSE))</f>
        <v/>
      </c>
      <c r="G84" s="46" t="s">
        <v>44</v>
      </c>
      <c r="H84" s="61" t="str">
        <f>IF(A83="","",VLOOKUP(A83,承認一覧表!$A$8:$W$1814,5,FALSE))</f>
        <v/>
      </c>
      <c r="I84" s="46" t="s">
        <v>44</v>
      </c>
      <c r="J84" s="62" t="str">
        <f>IF(A83="","",VLOOKUP(A83,承認一覧表!$A$8:$W$1814,6,FALSE))</f>
        <v/>
      </c>
      <c r="K84" s="688" t="str">
        <f>IF(A83="","",VLOOKUP(A83,承認一覧表!$I$8:$W$1814,3,FALSE))</f>
        <v/>
      </c>
      <c r="L84" s="689"/>
    </row>
    <row r="85" spans="1:12" ht="20.100000000000001" customHeight="1">
      <c r="A85" s="669"/>
      <c r="B85" s="670" t="str">
        <f>IF(A85="","",VLOOKUP(ASC(A85),承認一覧表!$I$8:$T$1816,2,FALSE))</f>
        <v/>
      </c>
      <c r="C85" s="672"/>
      <c r="D85" s="49" t="str">
        <f>IF(A85="","",VLOOKUP(ASC(A85),承認一覧表!$I$8:$T$1816,5,FALSE))</f>
        <v/>
      </c>
      <c r="E85" s="47" t="str">
        <f>IF(A85="","",VLOOKUP(ASC(A85),承認一覧表!$I$8:$W$1814,11,FALSE))</f>
        <v/>
      </c>
      <c r="F85" s="674"/>
      <c r="G85" s="675"/>
      <c r="H85" s="675"/>
      <c r="I85" s="675"/>
      <c r="J85" s="676"/>
      <c r="K85" s="677" t="str">
        <f>IF(A85="","",VLOOKUP(A85,承認一覧表!$I$8:$W$1814,15,FALSE))</f>
        <v/>
      </c>
      <c r="L85" s="678"/>
    </row>
    <row r="86" spans="1:12" ht="20.100000000000001" customHeight="1">
      <c r="A86" s="669"/>
      <c r="B86" s="671"/>
      <c r="C86" s="673"/>
      <c r="D86" s="50" t="str">
        <f>IF(A85="","",VLOOKUP(ASC(A85),承認一覧表!$I$8:$T$1816,6,FALSE))</f>
        <v/>
      </c>
      <c r="E86" s="42" t="str">
        <f>ASC(LEFT(A85,3))</f>
        <v/>
      </c>
      <c r="F86" s="43" t="str">
        <f>IF(A85="","",VLOOKUP(A85,承認一覧表!$A$8:$F$1814,4,FALSE))</f>
        <v/>
      </c>
      <c r="G86" s="43" t="s">
        <v>44</v>
      </c>
      <c r="H86" s="54" t="str">
        <f>IF(A85="","",VLOOKUP(A85,承認一覧表!$A$8:$W$1814,5,FALSE))</f>
        <v/>
      </c>
      <c r="I86" s="43" t="s">
        <v>44</v>
      </c>
      <c r="J86" s="55" t="str">
        <f>IF(A85="","",VLOOKUP(A85,承認一覧表!$A$8:$W$1814,6,FALSE))</f>
        <v/>
      </c>
      <c r="K86" s="679" t="str">
        <f>IF(A85="","",VLOOKUP(A85,承認一覧表!$I$8:$W$1814,3,FALSE))</f>
        <v/>
      </c>
      <c r="L86" s="680"/>
    </row>
    <row r="87" spans="1:12" ht="20.100000000000001" customHeight="1">
      <c r="A87" s="669"/>
      <c r="B87" s="681" t="str">
        <f>IF(A87="","",VLOOKUP(ASC(A87),承認一覧表!$I$8:$T$1816,2,FALSE))</f>
        <v/>
      </c>
      <c r="C87" s="683"/>
      <c r="D87" s="51" t="str">
        <f>IF(A87="","",VLOOKUP(ASC(A87),承認一覧表!$I$8:$T$1816,5,FALSE))</f>
        <v/>
      </c>
      <c r="E87" s="44" t="str">
        <f>IF(A87="","",VLOOKUP(ASC(A87),承認一覧表!$I$8:$W$1814,11,FALSE))</f>
        <v/>
      </c>
      <c r="F87" s="685"/>
      <c r="G87" s="685"/>
      <c r="H87" s="685"/>
      <c r="I87" s="685"/>
      <c r="J87" s="685"/>
      <c r="K87" s="686" t="str">
        <f>IF(A87="","",VLOOKUP(A87,承認一覧表!$I$8:$W$1814,15,FALSE))</f>
        <v/>
      </c>
      <c r="L87" s="687"/>
    </row>
    <row r="88" spans="1:12" ht="20.100000000000001" customHeight="1">
      <c r="A88" s="669"/>
      <c r="B88" s="682"/>
      <c r="C88" s="684"/>
      <c r="D88" s="52" t="str">
        <f>IF(A87="","",VLOOKUP(ASC(A87),承認一覧表!$I$8:$T$1816,6,FALSE))</f>
        <v/>
      </c>
      <c r="E88" s="45" t="str">
        <f>ASC(LEFT(A87,3))</f>
        <v/>
      </c>
      <c r="F88" s="46" t="str">
        <f>IF(A87="","",VLOOKUP(A87,承認一覧表!$A$8:$F$1814,4,FALSE))</f>
        <v/>
      </c>
      <c r="G88" s="46" t="s">
        <v>44</v>
      </c>
      <c r="H88" s="61" t="str">
        <f>IF(A87="","",VLOOKUP(A87,承認一覧表!$A$8:$W$1814,5,FALSE))</f>
        <v/>
      </c>
      <c r="I88" s="46" t="s">
        <v>44</v>
      </c>
      <c r="J88" s="62" t="str">
        <f>IF(A87="","",VLOOKUP(A87,承認一覧表!$A$8:$W$1814,6,FALSE))</f>
        <v/>
      </c>
      <c r="K88" s="688" t="str">
        <f>IF(A87="","",VLOOKUP(A87,承認一覧表!$I$8:$W$1814,3,FALSE))</f>
        <v/>
      </c>
      <c r="L88" s="689"/>
    </row>
    <row r="89" spans="1:12" ht="20.100000000000001" customHeight="1">
      <c r="A89" s="669"/>
      <c r="B89" s="670" t="str">
        <f>IF(A89="","",VLOOKUP(ASC(A89),承認一覧表!$I$8:$T$1816,2,FALSE))</f>
        <v/>
      </c>
      <c r="C89" s="672"/>
      <c r="D89" s="49" t="str">
        <f>IF(A89="","",VLOOKUP(ASC(A89),承認一覧表!$I$8:$T$1816,5,FALSE))</f>
        <v/>
      </c>
      <c r="E89" s="47" t="str">
        <f>IF(A89="","",VLOOKUP(ASC(A89),承認一覧表!$I$8:$W$1814,11,FALSE))</f>
        <v/>
      </c>
      <c r="F89" s="674"/>
      <c r="G89" s="675"/>
      <c r="H89" s="675"/>
      <c r="I89" s="675"/>
      <c r="J89" s="676"/>
      <c r="K89" s="677" t="str">
        <f>IF(A89="","",VLOOKUP(A89,承認一覧表!$I$8:$W$1814,15,FALSE))</f>
        <v/>
      </c>
      <c r="L89" s="678"/>
    </row>
    <row r="90" spans="1:12" ht="20.100000000000001" customHeight="1">
      <c r="A90" s="669"/>
      <c r="B90" s="671"/>
      <c r="C90" s="673"/>
      <c r="D90" s="50" t="str">
        <f>IF(A89="","",VLOOKUP(ASC(A89),承認一覧表!$I$8:$T$1816,6,FALSE))</f>
        <v/>
      </c>
      <c r="E90" s="42" t="str">
        <f>ASC(LEFT(A89,3))</f>
        <v/>
      </c>
      <c r="F90" s="43" t="str">
        <f>IF(A89="","",VLOOKUP(A89,承認一覧表!$A$8:$F$1814,4,FALSE))</f>
        <v/>
      </c>
      <c r="G90" s="43" t="s">
        <v>44</v>
      </c>
      <c r="H90" s="54" t="str">
        <f>IF(A89="","",VLOOKUP(A89,承認一覧表!$A$8:$W$1814,5,FALSE))</f>
        <v/>
      </c>
      <c r="I90" s="43" t="s">
        <v>44</v>
      </c>
      <c r="J90" s="55" t="str">
        <f>IF(A89="","",VLOOKUP(A89,承認一覧表!$A$8:$W$1814,6,FALSE))</f>
        <v/>
      </c>
      <c r="K90" s="679" t="str">
        <f>IF(A89="","",VLOOKUP(A89,承認一覧表!$I$8:$W$1814,3,FALSE))</f>
        <v/>
      </c>
      <c r="L90" s="680"/>
    </row>
    <row r="91" spans="1:12" ht="20.100000000000001" customHeight="1">
      <c r="A91" s="669"/>
      <c r="B91" s="681" t="str">
        <f>IF(A91="","",VLOOKUP(ASC(A91),承認一覧表!$I$8:$T$1816,2,FALSE))</f>
        <v/>
      </c>
      <c r="C91" s="683"/>
      <c r="D91" s="51" t="str">
        <f>IF(A91="","",VLOOKUP(ASC(A91),承認一覧表!$I$8:$T$1816,5,FALSE))</f>
        <v/>
      </c>
      <c r="E91" s="44" t="str">
        <f>IF(A91="","",VLOOKUP(ASC(A91),承認一覧表!$I$8:$W$1814,11,FALSE))</f>
        <v/>
      </c>
      <c r="F91" s="685"/>
      <c r="G91" s="685"/>
      <c r="H91" s="685"/>
      <c r="I91" s="685"/>
      <c r="J91" s="685"/>
      <c r="K91" s="686" t="str">
        <f>IF(A91="","",VLOOKUP(A91,承認一覧表!$I$8:$W$1814,15,FALSE))</f>
        <v/>
      </c>
      <c r="L91" s="687"/>
    </row>
    <row r="92" spans="1:12" ht="20.100000000000001" customHeight="1">
      <c r="A92" s="669"/>
      <c r="B92" s="682"/>
      <c r="C92" s="684"/>
      <c r="D92" s="52" t="str">
        <f>IF(A91="","",VLOOKUP(ASC(A91),承認一覧表!$I$8:$T$1816,6,FALSE))</f>
        <v/>
      </c>
      <c r="E92" s="45" t="str">
        <f>ASC(LEFT(A91,3))</f>
        <v/>
      </c>
      <c r="F92" s="46" t="str">
        <f>IF(A91="","",VLOOKUP(A91,承認一覧表!$A$8:$F$1814,4,FALSE))</f>
        <v/>
      </c>
      <c r="G92" s="46" t="s">
        <v>44</v>
      </c>
      <c r="H92" s="61" t="str">
        <f>IF(A91="","",VLOOKUP(A91,承認一覧表!$A$8:$W$1814,5,FALSE))</f>
        <v/>
      </c>
      <c r="I92" s="46" t="s">
        <v>44</v>
      </c>
      <c r="J92" s="62" t="str">
        <f>IF(A91="","",VLOOKUP(A91,承認一覧表!$A$8:$W$1814,6,FALSE))</f>
        <v/>
      </c>
      <c r="K92" s="688" t="str">
        <f>IF(A91="","",VLOOKUP(A91,承認一覧表!$I$8:$W$1814,3,FALSE))</f>
        <v/>
      </c>
      <c r="L92" s="689"/>
    </row>
    <row r="93" spans="1:12" ht="20.100000000000001" customHeight="1">
      <c r="A93" s="669"/>
      <c r="B93" s="670" t="str">
        <f>IF(A93="","",VLOOKUP(ASC(A93),承認一覧表!$I$8:$T$1816,2,FALSE))</f>
        <v/>
      </c>
      <c r="C93" s="672"/>
      <c r="D93" s="49" t="str">
        <f>IF(A93="","",VLOOKUP(ASC(A93),承認一覧表!$I$8:$T$1816,5,FALSE))</f>
        <v/>
      </c>
      <c r="E93" s="47" t="str">
        <f>IF(A93="","",VLOOKUP(ASC(A93),承認一覧表!$I$8:$W$1814,11,FALSE))</f>
        <v/>
      </c>
      <c r="F93" s="674"/>
      <c r="G93" s="675"/>
      <c r="H93" s="675"/>
      <c r="I93" s="675"/>
      <c r="J93" s="676"/>
      <c r="K93" s="677" t="str">
        <f>IF(A93="","",VLOOKUP(A93,承認一覧表!$I$8:$W$1814,15,FALSE))</f>
        <v/>
      </c>
      <c r="L93" s="678"/>
    </row>
    <row r="94" spans="1:12" ht="20.100000000000001" customHeight="1">
      <c r="A94" s="669"/>
      <c r="B94" s="671"/>
      <c r="C94" s="673"/>
      <c r="D94" s="50" t="str">
        <f>IF(A93="","",VLOOKUP(ASC(A93),承認一覧表!$I$8:$T$1816,6,FALSE))</f>
        <v/>
      </c>
      <c r="E94" s="42" t="str">
        <f>ASC(LEFT(A93,3))</f>
        <v/>
      </c>
      <c r="F94" s="43" t="str">
        <f>IF(A93="","",VLOOKUP(A93,承認一覧表!$A$8:$F$1814,4,FALSE))</f>
        <v/>
      </c>
      <c r="G94" s="43" t="s">
        <v>44</v>
      </c>
      <c r="H94" s="54" t="str">
        <f>IF(A93="","",VLOOKUP(A93,承認一覧表!$A$8:$W$1814,5,FALSE))</f>
        <v/>
      </c>
      <c r="I94" s="43" t="s">
        <v>44</v>
      </c>
      <c r="J94" s="55" t="str">
        <f>IF(A93="","",VLOOKUP(A93,承認一覧表!$A$8:$W$1814,6,FALSE))</f>
        <v/>
      </c>
      <c r="K94" s="679" t="str">
        <f>IF(A93="","",VLOOKUP(A93,承認一覧表!$I$8:$W$1814,3,FALSE))</f>
        <v/>
      </c>
      <c r="L94" s="680"/>
    </row>
    <row r="95" spans="1:12" ht="20.100000000000001" customHeight="1">
      <c r="A95" s="669"/>
      <c r="B95" s="681" t="str">
        <f>IF(A95="","",VLOOKUP(ASC(A95),承認一覧表!$I$8:$T$1816,2,FALSE))</f>
        <v/>
      </c>
      <c r="C95" s="683"/>
      <c r="D95" s="51" t="str">
        <f>IF(A95="","",VLOOKUP(ASC(A95),承認一覧表!$I$8:$T$1816,5,FALSE))</f>
        <v/>
      </c>
      <c r="E95" s="44" t="str">
        <f>IF(A95="","",VLOOKUP(ASC(A95),承認一覧表!$I$8:$W$1814,11,FALSE))</f>
        <v/>
      </c>
      <c r="F95" s="685"/>
      <c r="G95" s="685"/>
      <c r="H95" s="685"/>
      <c r="I95" s="685"/>
      <c r="J95" s="685"/>
      <c r="K95" s="686" t="str">
        <f>IF(A95="","",VLOOKUP(A95,承認一覧表!$I$8:$W$1814,15,FALSE))</f>
        <v/>
      </c>
      <c r="L95" s="687"/>
    </row>
    <row r="96" spans="1:12" ht="20.100000000000001" customHeight="1">
      <c r="A96" s="669"/>
      <c r="B96" s="682"/>
      <c r="C96" s="684"/>
      <c r="D96" s="52" t="str">
        <f>IF(A95="","",VLOOKUP(ASC(A95),承認一覧表!$I$8:$T$1816,6,FALSE))</f>
        <v/>
      </c>
      <c r="E96" s="45" t="str">
        <f>ASC(LEFT(A95,3))</f>
        <v/>
      </c>
      <c r="F96" s="46" t="str">
        <f>IF(A95="","",VLOOKUP(A95,承認一覧表!$A$8:$F$1814,4,FALSE))</f>
        <v/>
      </c>
      <c r="G96" s="46" t="s">
        <v>44</v>
      </c>
      <c r="H96" s="61" t="str">
        <f>IF(A95="","",VLOOKUP(A95,承認一覧表!$A$8:$W$1814,5,FALSE))</f>
        <v/>
      </c>
      <c r="I96" s="46" t="s">
        <v>44</v>
      </c>
      <c r="J96" s="62" t="str">
        <f>IF(A95="","",VLOOKUP(A95,承認一覧表!$A$8:$W$1814,6,FALSE))</f>
        <v/>
      </c>
      <c r="K96" s="688" t="str">
        <f>IF(A95="","",VLOOKUP(A95,承認一覧表!$I$8:$W$1814,3,FALSE))</f>
        <v/>
      </c>
      <c r="L96" s="689"/>
    </row>
    <row r="97" spans="1:12" ht="20.100000000000001" customHeight="1">
      <c r="A97" s="669"/>
      <c r="B97" s="670" t="str">
        <f>IF(A97="","",VLOOKUP(ASC(A97),承認一覧表!$I$8:$T$1816,2,FALSE))</f>
        <v/>
      </c>
      <c r="C97" s="672"/>
      <c r="D97" s="49" t="str">
        <f>IF(A97="","",VLOOKUP(ASC(A97),承認一覧表!$I$8:$T$1816,5,FALSE))</f>
        <v/>
      </c>
      <c r="E97" s="47" t="str">
        <f>IF(A97="","",VLOOKUP(ASC(A97),承認一覧表!$I$8:$W$1814,11,FALSE))</f>
        <v/>
      </c>
      <c r="F97" s="674"/>
      <c r="G97" s="675"/>
      <c r="H97" s="675"/>
      <c r="I97" s="675"/>
      <c r="J97" s="676"/>
      <c r="K97" s="677" t="str">
        <f>IF(A97="","",VLOOKUP(A97,承認一覧表!$I$8:$W$1814,15,FALSE))</f>
        <v/>
      </c>
      <c r="L97" s="678"/>
    </row>
    <row r="98" spans="1:12" ht="20.100000000000001" customHeight="1">
      <c r="A98" s="669"/>
      <c r="B98" s="671"/>
      <c r="C98" s="673"/>
      <c r="D98" s="50" t="str">
        <f>IF(A97="","",VLOOKUP(ASC(A97),承認一覧表!$I$8:$T$1816,6,FALSE))</f>
        <v/>
      </c>
      <c r="E98" s="42" t="str">
        <f>ASC(LEFT(A97,3))</f>
        <v/>
      </c>
      <c r="F98" s="43" t="str">
        <f>IF(A97="","",VLOOKUP(A97,承認一覧表!$A$8:$F$1814,4,FALSE))</f>
        <v/>
      </c>
      <c r="G98" s="43" t="s">
        <v>44</v>
      </c>
      <c r="H98" s="54" t="str">
        <f>IF(A97="","",VLOOKUP(A97,承認一覧表!$A$8:$W$1814,5,FALSE))</f>
        <v/>
      </c>
      <c r="I98" s="43" t="s">
        <v>44</v>
      </c>
      <c r="J98" s="55" t="str">
        <f>IF(A97="","",VLOOKUP(A97,承認一覧表!$A$8:$W$1814,6,FALSE))</f>
        <v/>
      </c>
      <c r="K98" s="679" t="str">
        <f>IF(A97="","",VLOOKUP(A97,承認一覧表!$I$8:$W$1814,3,FALSE))</f>
        <v/>
      </c>
      <c r="L98" s="680"/>
    </row>
    <row r="99" spans="1:12" ht="20.100000000000001" customHeight="1">
      <c r="A99" s="669"/>
      <c r="B99" s="681" t="str">
        <f>IF(A99="","",VLOOKUP(ASC(A99),承認一覧表!$I$8:$T$1816,2,FALSE))</f>
        <v/>
      </c>
      <c r="C99" s="683"/>
      <c r="D99" s="51" t="str">
        <f>IF(A99="","",VLOOKUP(ASC(A99),承認一覧表!$I$8:$T$1816,5,FALSE))</f>
        <v/>
      </c>
      <c r="E99" s="44" t="str">
        <f>IF(A99="","",VLOOKUP(ASC(A99),承認一覧表!$I$8:$W$1814,11,FALSE))</f>
        <v/>
      </c>
      <c r="F99" s="685"/>
      <c r="G99" s="685"/>
      <c r="H99" s="685"/>
      <c r="I99" s="685"/>
      <c r="J99" s="685"/>
      <c r="K99" s="686" t="str">
        <f>IF(A99="","",VLOOKUP(A99,承認一覧表!$I$8:$W$1814,15,FALSE))</f>
        <v/>
      </c>
      <c r="L99" s="687"/>
    </row>
    <row r="100" spans="1:12" ht="20.100000000000001" customHeight="1">
      <c r="A100" s="669"/>
      <c r="B100" s="682"/>
      <c r="C100" s="684"/>
      <c r="D100" s="52" t="str">
        <f>IF(A99="","",VLOOKUP(ASC(A99),承認一覧表!$I$8:$T$1816,6,FALSE))</f>
        <v/>
      </c>
      <c r="E100" s="45" t="str">
        <f>ASC(LEFT(A99,3))</f>
        <v/>
      </c>
      <c r="F100" s="46" t="str">
        <f>IF(A99="","",VLOOKUP(A99,承認一覧表!$A$8:$F$1814,4,FALSE))</f>
        <v/>
      </c>
      <c r="G100" s="46" t="s">
        <v>44</v>
      </c>
      <c r="H100" s="61" t="str">
        <f>IF(A99="","",VLOOKUP(A99,承認一覧表!$A$8:$W$1814,5,FALSE))</f>
        <v/>
      </c>
      <c r="I100" s="46" t="s">
        <v>44</v>
      </c>
      <c r="J100" s="62" t="str">
        <f>IF(A99="","",VLOOKUP(A99,承認一覧表!$A$8:$W$1814,6,FALSE))</f>
        <v/>
      </c>
      <c r="K100" s="688" t="str">
        <f>IF(A99="","",VLOOKUP(A99,承認一覧表!$I$8:$W$1814,3,FALSE))</f>
        <v/>
      </c>
      <c r="L100" s="689"/>
    </row>
    <row r="101" spans="1:12" ht="20.100000000000001" customHeight="1">
      <c r="A101" s="669"/>
      <c r="B101" s="670" t="str">
        <f>IF(A101="","",VLOOKUP(ASC(A101),承認一覧表!$I$8:$T$1816,2,FALSE))</f>
        <v/>
      </c>
      <c r="C101" s="672"/>
      <c r="D101" s="49" t="str">
        <f>IF(A101="","",VLOOKUP(ASC(A101),承認一覧表!$I$8:$T$1816,5,FALSE))</f>
        <v/>
      </c>
      <c r="E101" s="47" t="str">
        <f>IF(A101="","",VLOOKUP(ASC(A101),承認一覧表!$I$8:$W$1814,11,FALSE))</f>
        <v/>
      </c>
      <c r="F101" s="674"/>
      <c r="G101" s="675"/>
      <c r="H101" s="675"/>
      <c r="I101" s="675"/>
      <c r="J101" s="676"/>
      <c r="K101" s="677" t="str">
        <f>IF(A101="","",VLOOKUP(A101,承認一覧表!$I$8:$W$1814,15,FALSE))</f>
        <v/>
      </c>
      <c r="L101" s="678"/>
    </row>
    <row r="102" spans="1:12" ht="20.100000000000001" customHeight="1">
      <c r="A102" s="669"/>
      <c r="B102" s="671"/>
      <c r="C102" s="673"/>
      <c r="D102" s="50" t="str">
        <f>IF(A101="","",VLOOKUP(ASC(A101),承認一覧表!$I$8:$T$1816,6,FALSE))</f>
        <v/>
      </c>
      <c r="E102" s="42" t="str">
        <f>ASC(LEFT(A101,3))</f>
        <v/>
      </c>
      <c r="F102" s="43" t="str">
        <f>IF(A101="","",VLOOKUP(A101,承認一覧表!$A$8:$F$1814,4,FALSE))</f>
        <v/>
      </c>
      <c r="G102" s="43" t="s">
        <v>44</v>
      </c>
      <c r="H102" s="54" t="str">
        <f>IF(A101="","",VLOOKUP(A101,承認一覧表!$A$8:$W$1814,5,FALSE))</f>
        <v/>
      </c>
      <c r="I102" s="43" t="s">
        <v>44</v>
      </c>
      <c r="J102" s="55" t="str">
        <f>IF(A101="","",VLOOKUP(A101,承認一覧表!$A$8:$W$1814,6,FALSE))</f>
        <v/>
      </c>
      <c r="K102" s="679" t="str">
        <f>IF(A101="","",VLOOKUP(A101,承認一覧表!$I$8:$W$1814,3,FALSE))</f>
        <v/>
      </c>
      <c r="L102" s="680"/>
    </row>
    <row r="103" spans="1:12" ht="15" customHeight="1">
      <c r="B103" s="90" t="s">
        <v>4160</v>
      </c>
      <c r="C103" s="36"/>
      <c r="D103" s="36"/>
      <c r="E103" s="37"/>
      <c r="F103" s="38"/>
      <c r="G103" s="38"/>
      <c r="H103" s="38"/>
      <c r="I103" s="38"/>
      <c r="J103" s="38"/>
      <c r="K103" s="36"/>
      <c r="L103" s="36"/>
    </row>
    <row r="104" spans="1:12" ht="20.100000000000001" customHeight="1">
      <c r="B104" s="48" t="s">
        <v>4612</v>
      </c>
      <c r="C104" s="39"/>
      <c r="D104" s="39"/>
      <c r="E104" s="40"/>
      <c r="K104" s="39"/>
      <c r="L104" s="39"/>
    </row>
    <row r="105" spans="1:12" ht="20.100000000000001" customHeight="1">
      <c r="B105" s="48"/>
      <c r="C105" s="39"/>
      <c r="D105" s="39"/>
      <c r="E105" s="40"/>
      <c r="K105" s="39"/>
      <c r="L105" s="39"/>
    </row>
    <row r="106" spans="1:12" ht="20.100000000000001" customHeight="1">
      <c r="B106" s="48"/>
      <c r="C106" s="39"/>
      <c r="D106" s="39"/>
      <c r="E106" s="40"/>
      <c r="K106" s="39"/>
      <c r="L106" s="39"/>
    </row>
    <row r="107" spans="1:12" ht="20.100000000000001" customHeight="1">
      <c r="L107" s="31" t="s">
        <v>272</v>
      </c>
    </row>
    <row r="108" spans="1:12" ht="9.9" customHeight="1"/>
    <row r="109" spans="1:12" ht="18" customHeight="1">
      <c r="A109" s="701" t="s">
        <v>41</v>
      </c>
      <c r="B109" s="704" t="s">
        <v>263</v>
      </c>
      <c r="C109" s="706" t="s">
        <v>42</v>
      </c>
      <c r="D109" s="706" t="s">
        <v>240</v>
      </c>
      <c r="E109" s="706" t="s">
        <v>266</v>
      </c>
      <c r="F109" s="704" t="s">
        <v>4611</v>
      </c>
      <c r="G109" s="708"/>
      <c r="H109" s="708"/>
      <c r="I109" s="708"/>
      <c r="J109" s="709"/>
      <c r="K109" s="704" t="s">
        <v>2277</v>
      </c>
      <c r="L109" s="709"/>
    </row>
    <row r="110" spans="1:12" ht="5.0999999999999996" customHeight="1">
      <c r="A110" s="701"/>
      <c r="B110" s="705"/>
      <c r="C110" s="707"/>
      <c r="D110" s="707"/>
      <c r="E110" s="707"/>
      <c r="F110" s="705"/>
      <c r="G110" s="710"/>
      <c r="H110" s="710"/>
      <c r="I110" s="710"/>
      <c r="J110" s="711"/>
      <c r="K110" s="705"/>
      <c r="L110" s="711"/>
    </row>
    <row r="111" spans="1:12" ht="5.0999999999999996" customHeight="1">
      <c r="A111" s="702"/>
      <c r="B111" s="705"/>
      <c r="C111" s="707"/>
      <c r="D111" s="707"/>
      <c r="E111" s="712" t="s">
        <v>264</v>
      </c>
      <c r="F111" s="714" t="s">
        <v>43</v>
      </c>
      <c r="G111" s="716" t="s">
        <v>44</v>
      </c>
      <c r="H111" s="718" t="s">
        <v>45</v>
      </c>
      <c r="I111" s="716" t="s">
        <v>44</v>
      </c>
      <c r="J111" s="720" t="s">
        <v>46</v>
      </c>
      <c r="K111" s="722" t="s">
        <v>286</v>
      </c>
      <c r="L111" s="723"/>
    </row>
    <row r="112" spans="1:12" ht="18" customHeight="1" thickBot="1">
      <c r="A112" s="703"/>
      <c r="B112" s="705"/>
      <c r="C112" s="707"/>
      <c r="D112" s="707"/>
      <c r="E112" s="713"/>
      <c r="F112" s="715"/>
      <c r="G112" s="717"/>
      <c r="H112" s="719"/>
      <c r="I112" s="717"/>
      <c r="J112" s="721"/>
      <c r="K112" s="724"/>
      <c r="L112" s="725"/>
    </row>
    <row r="113" spans="1:15" ht="20.100000000000001" customHeight="1" thickTop="1">
      <c r="A113" s="690"/>
      <c r="B113" s="692" t="str">
        <f>IF(A113="","",VLOOKUP(ASC(A113),承認一覧表!$I$8:$T$1816,2,FALSE))</f>
        <v/>
      </c>
      <c r="C113" s="694"/>
      <c r="D113" s="53" t="str">
        <f>IF(A113="","",VLOOKUP(ASC(A113),承認一覧表!$I$8:$T$1816,5,FALSE))</f>
        <v/>
      </c>
      <c r="E113" s="41" t="str">
        <f>IF(A113="","",VLOOKUP(ASC(A113),承認一覧表!$I$8:$W$1814,11,FALSE))</f>
        <v/>
      </c>
      <c r="F113" s="696"/>
      <c r="G113" s="696"/>
      <c r="H113" s="696"/>
      <c r="I113" s="696"/>
      <c r="J113" s="696"/>
      <c r="K113" s="697" t="str">
        <f>IF(A113="","",VLOOKUP(A113,承認一覧表!$I$8:$W$1814,15,FALSE))</f>
        <v/>
      </c>
      <c r="L113" s="698"/>
    </row>
    <row r="114" spans="1:15" ht="20.100000000000001" customHeight="1">
      <c r="A114" s="691"/>
      <c r="B114" s="693"/>
      <c r="C114" s="695"/>
      <c r="D114" s="56" t="str">
        <f>IF(A113="","",VLOOKUP(ASC(A113),承認一覧表!$I$8:$T$1816,6,FALSE))</f>
        <v/>
      </c>
      <c r="E114" s="57" t="str">
        <f>ASC(LEFT(A113,3))</f>
        <v/>
      </c>
      <c r="F114" s="58" t="str">
        <f>IF(A113="","",VLOOKUP(A113,承認一覧表!$A$8:$F$1985,4,FALSE))</f>
        <v/>
      </c>
      <c r="G114" s="58" t="s">
        <v>44</v>
      </c>
      <c r="H114" s="59" t="str">
        <f>IF(A113="","",VLOOKUP(A113,承認一覧表!$A$8:$W$1985,5,FALSE))</f>
        <v/>
      </c>
      <c r="I114" s="58" t="s">
        <v>44</v>
      </c>
      <c r="J114" s="60" t="str">
        <f>IF(A113="","",VLOOKUP(A113,承認一覧表!$A$8:$W$1985,6,FALSE))</f>
        <v/>
      </c>
      <c r="K114" s="699" t="str">
        <f>IF(A113="","",VLOOKUP(A113,承認一覧表!$I$8:$W$1814,3,FALSE))</f>
        <v/>
      </c>
      <c r="L114" s="700"/>
      <c r="O114" s="35"/>
    </row>
    <row r="115" spans="1:15" ht="20.100000000000001" customHeight="1">
      <c r="A115" s="669"/>
      <c r="B115" s="681" t="str">
        <f>IF(A115="","",VLOOKUP(ASC(A115),承認一覧表!$I$8:$T$1816,2,FALSE))</f>
        <v/>
      </c>
      <c r="C115" s="683"/>
      <c r="D115" s="51" t="str">
        <f>IF(A115="","",VLOOKUP(ASC(A115),承認一覧表!$I$8:$T$1816,5,FALSE))</f>
        <v/>
      </c>
      <c r="E115" s="44" t="str">
        <f>IF(A115="","",VLOOKUP(ASC(A115),承認一覧表!$I$8:$W$1814,11,FALSE))</f>
        <v/>
      </c>
      <c r="F115" s="685"/>
      <c r="G115" s="685"/>
      <c r="H115" s="685"/>
      <c r="I115" s="685"/>
      <c r="J115" s="685"/>
      <c r="K115" s="686" t="str">
        <f>IF(A115="","",VLOOKUP(A115,承認一覧表!$I$8:$W$1814,15,FALSE))</f>
        <v/>
      </c>
      <c r="L115" s="687"/>
    </row>
    <row r="116" spans="1:15" ht="20.100000000000001" customHeight="1">
      <c r="A116" s="669"/>
      <c r="B116" s="682"/>
      <c r="C116" s="684"/>
      <c r="D116" s="52" t="str">
        <f>IF(A115="","",VLOOKUP(ASC(A115),承認一覧表!$I$8:$T$1816,6,FALSE))</f>
        <v/>
      </c>
      <c r="E116" s="45" t="str">
        <f>ASC(LEFT(A115,3))</f>
        <v/>
      </c>
      <c r="F116" s="542" t="str">
        <f>IF(A115="","",VLOOKUP(A115,承認一覧表!$A$8:$F$1814,4,FALSE))</f>
        <v/>
      </c>
      <c r="G116" s="542" t="s">
        <v>44</v>
      </c>
      <c r="H116" s="543" t="str">
        <f>IF(A115="","",VLOOKUP(A115,承認一覧表!$A$8:$W$1814,5,FALSE))</f>
        <v/>
      </c>
      <c r="I116" s="542" t="s">
        <v>44</v>
      </c>
      <c r="J116" s="544" t="str">
        <f>IF(A115="","",VLOOKUP(A115,承認一覧表!$A$8:$W$1814,6,FALSE))</f>
        <v/>
      </c>
      <c r="K116" s="688" t="str">
        <f>IF(A115="","",VLOOKUP(A115,承認一覧表!$I$8:$W$1814,3,FALSE))</f>
        <v/>
      </c>
      <c r="L116" s="689"/>
    </row>
    <row r="117" spans="1:15" ht="20.100000000000001" customHeight="1">
      <c r="A117" s="669"/>
      <c r="B117" s="670" t="str">
        <f>IF(A117="","",VLOOKUP(ASC(A117),承認一覧表!$I$8:$T$1816,2,FALSE))</f>
        <v/>
      </c>
      <c r="C117" s="672"/>
      <c r="D117" s="49" t="str">
        <f>IF(A117="","",VLOOKUP(ASC(A117),承認一覧表!$I$8:$T$1816,5,FALSE))</f>
        <v/>
      </c>
      <c r="E117" s="47" t="str">
        <f>IF(A117="","",VLOOKUP(ASC(A117),承認一覧表!$I$8:$W$1814,11,FALSE))</f>
        <v/>
      </c>
      <c r="F117" s="674"/>
      <c r="G117" s="675"/>
      <c r="H117" s="675"/>
      <c r="I117" s="675"/>
      <c r="J117" s="676"/>
      <c r="K117" s="677" t="str">
        <f>IF(A117="","",VLOOKUP(A117,承認一覧表!$I$8:$W$1814,15,FALSE))</f>
        <v/>
      </c>
      <c r="L117" s="678"/>
    </row>
    <row r="118" spans="1:15" ht="20.100000000000001" customHeight="1">
      <c r="A118" s="669"/>
      <c r="B118" s="671"/>
      <c r="C118" s="673"/>
      <c r="D118" s="50" t="str">
        <f>IF(A117="","",VLOOKUP(ASC(A117),承認一覧表!$I$8:$T$1816,6,FALSE))</f>
        <v/>
      </c>
      <c r="E118" s="42" t="str">
        <f>ASC(LEFT(A117,3))</f>
        <v/>
      </c>
      <c r="F118" s="43" t="str">
        <f>IF(A117="","",VLOOKUP(A117,承認一覧表!$A$8:$F$1814,4,FALSE))</f>
        <v/>
      </c>
      <c r="G118" s="43" t="s">
        <v>44</v>
      </c>
      <c r="H118" s="54" t="str">
        <f>IF(A117="","",VLOOKUP(A117,承認一覧表!$A$8:$W$1814,5,FALSE))</f>
        <v/>
      </c>
      <c r="I118" s="43" t="s">
        <v>44</v>
      </c>
      <c r="J118" s="55" t="str">
        <f>IF(A117="","",VLOOKUP(A117,承認一覧表!$A$8:$W$1814,6,FALSE))</f>
        <v/>
      </c>
      <c r="K118" s="679" t="str">
        <f>IF(A117="","",VLOOKUP(A117,承認一覧表!$I$8:$W$1814,3,FALSE))</f>
        <v/>
      </c>
      <c r="L118" s="680"/>
    </row>
    <row r="119" spans="1:15" ht="20.100000000000001" customHeight="1">
      <c r="A119" s="669"/>
      <c r="B119" s="681" t="str">
        <f>IF(A119="","",VLOOKUP(ASC(A119),承認一覧表!$I$8:$T$1816,2,FALSE))</f>
        <v/>
      </c>
      <c r="C119" s="683"/>
      <c r="D119" s="51" t="str">
        <f>IF(A119="","",VLOOKUP(ASC(A119),承認一覧表!$I$8:$T$1816,5,FALSE))</f>
        <v/>
      </c>
      <c r="E119" s="44" t="str">
        <f>IF(A119="","",VLOOKUP(ASC(A119),承認一覧表!$I$8:$W$1814,11,FALSE))</f>
        <v/>
      </c>
      <c r="F119" s="685"/>
      <c r="G119" s="685"/>
      <c r="H119" s="685"/>
      <c r="I119" s="685"/>
      <c r="J119" s="685"/>
      <c r="K119" s="686" t="str">
        <f>IF(A119="","",VLOOKUP(A119,承認一覧表!$I$8:$W$1814,15,FALSE))</f>
        <v/>
      </c>
      <c r="L119" s="687"/>
    </row>
    <row r="120" spans="1:15" ht="20.100000000000001" customHeight="1">
      <c r="A120" s="669"/>
      <c r="B120" s="682"/>
      <c r="C120" s="684"/>
      <c r="D120" s="52" t="str">
        <f>IF(A119="","",VLOOKUP(ASC(A119),承認一覧表!$I$8:$T$1816,6,FALSE))</f>
        <v/>
      </c>
      <c r="E120" s="45" t="str">
        <f>ASC(LEFT(A119,3))</f>
        <v/>
      </c>
      <c r="F120" s="46" t="str">
        <f>IF(A119="","",VLOOKUP(A119,承認一覧表!$A$8:$F$1814,4,FALSE))</f>
        <v/>
      </c>
      <c r="G120" s="46" t="s">
        <v>44</v>
      </c>
      <c r="H120" s="61" t="str">
        <f>IF(A119="","",VLOOKUP(A119,承認一覧表!$A$8:$W$1814,5,FALSE))</f>
        <v/>
      </c>
      <c r="I120" s="46" t="s">
        <v>44</v>
      </c>
      <c r="J120" s="62" t="str">
        <f>IF(A119="","",VLOOKUP(A119,承認一覧表!$A$8:$W$1814,6,FALSE))</f>
        <v/>
      </c>
      <c r="K120" s="688" t="str">
        <f>IF(A119="","",VLOOKUP(A119,承認一覧表!$I$8:$W$1814,3,FALSE))</f>
        <v/>
      </c>
      <c r="L120" s="689"/>
    </row>
    <row r="121" spans="1:15" ht="20.100000000000001" customHeight="1">
      <c r="A121" s="669"/>
      <c r="B121" s="670" t="str">
        <f>IF(A121="","",VLOOKUP(ASC(A121),承認一覧表!$I$8:$T$1816,2,FALSE))</f>
        <v/>
      </c>
      <c r="C121" s="672"/>
      <c r="D121" s="49" t="str">
        <f>IF(A121="","",VLOOKUP(ASC(A121),承認一覧表!$I$8:$T$1816,5,FALSE))</f>
        <v/>
      </c>
      <c r="E121" s="47" t="str">
        <f>IF(A121="","",VLOOKUP(ASC(A121),承認一覧表!$I$8:$W$1814,11,FALSE))</f>
        <v/>
      </c>
      <c r="F121" s="674"/>
      <c r="G121" s="675"/>
      <c r="H121" s="675"/>
      <c r="I121" s="675"/>
      <c r="J121" s="676"/>
      <c r="K121" s="677" t="str">
        <f>IF(A121="","",VLOOKUP(A121,承認一覧表!$I$8:$W$1814,15,FALSE))</f>
        <v/>
      </c>
      <c r="L121" s="678"/>
    </row>
    <row r="122" spans="1:15" ht="20.100000000000001" customHeight="1">
      <c r="A122" s="669"/>
      <c r="B122" s="671"/>
      <c r="C122" s="673"/>
      <c r="D122" s="50" t="str">
        <f>IF(A121="","",VLOOKUP(ASC(A121),承認一覧表!$I$8:$T$1816,6,FALSE))</f>
        <v/>
      </c>
      <c r="E122" s="42" t="str">
        <f>ASC(LEFT(A121,3))</f>
        <v/>
      </c>
      <c r="F122" s="43" t="str">
        <f>IF(A121="","",VLOOKUP(A121,承認一覧表!$A$8:$F$1814,4,FALSE))</f>
        <v/>
      </c>
      <c r="G122" s="43" t="s">
        <v>44</v>
      </c>
      <c r="H122" s="54" t="str">
        <f>IF(A121="","",VLOOKUP(A121,承認一覧表!$A$8:$W$1814,5,FALSE))</f>
        <v/>
      </c>
      <c r="I122" s="43" t="s">
        <v>44</v>
      </c>
      <c r="J122" s="55" t="str">
        <f>IF(A121="","",VLOOKUP(A121,承認一覧表!$A$8:$W$1814,6,FALSE))</f>
        <v/>
      </c>
      <c r="K122" s="679" t="str">
        <f>IF(A121="","",VLOOKUP(A121,承認一覧表!$I$8:$W$1814,3,FALSE))</f>
        <v/>
      </c>
      <c r="L122" s="680"/>
    </row>
    <row r="123" spans="1:15" ht="20.100000000000001" customHeight="1">
      <c r="A123" s="669"/>
      <c r="B123" s="681" t="str">
        <f>IF(A123="","",VLOOKUP(ASC(A123),承認一覧表!$I$8:$T$1816,2,FALSE))</f>
        <v/>
      </c>
      <c r="C123" s="683"/>
      <c r="D123" s="51" t="str">
        <f>IF(A123="","",VLOOKUP(ASC(A123),承認一覧表!$I$8:$T$1816,5,FALSE))</f>
        <v/>
      </c>
      <c r="E123" s="44" t="str">
        <f>IF(A123="","",VLOOKUP(ASC(A123),承認一覧表!$I$8:$W$1814,11,FALSE))</f>
        <v/>
      </c>
      <c r="F123" s="685"/>
      <c r="G123" s="685"/>
      <c r="H123" s="685"/>
      <c r="I123" s="685"/>
      <c r="J123" s="685"/>
      <c r="K123" s="686" t="str">
        <f>IF(A123="","",VLOOKUP(A123,承認一覧表!$I$8:$W$1814,15,FALSE))</f>
        <v/>
      </c>
      <c r="L123" s="687"/>
    </row>
    <row r="124" spans="1:15" ht="20.100000000000001" customHeight="1">
      <c r="A124" s="669"/>
      <c r="B124" s="682"/>
      <c r="C124" s="684"/>
      <c r="D124" s="52" t="str">
        <f>IF(A123="","",VLOOKUP(ASC(A123),承認一覧表!$I$8:$T$1816,6,FALSE))</f>
        <v/>
      </c>
      <c r="E124" s="45" t="str">
        <f>ASC(LEFT(A123,3))</f>
        <v/>
      </c>
      <c r="F124" s="46" t="str">
        <f>IF(A123="","",VLOOKUP(A123,承認一覧表!$A$8:$F$1814,4,FALSE))</f>
        <v/>
      </c>
      <c r="G124" s="46" t="s">
        <v>44</v>
      </c>
      <c r="H124" s="61" t="str">
        <f>IF(A123="","",VLOOKUP(A123,承認一覧表!$A$8:$W$1814,5,FALSE))</f>
        <v/>
      </c>
      <c r="I124" s="46" t="s">
        <v>44</v>
      </c>
      <c r="J124" s="62" t="str">
        <f>IF(A123="","",VLOOKUP(A123,承認一覧表!$A$8:$W$1814,6,FALSE))</f>
        <v/>
      </c>
      <c r="K124" s="688" t="str">
        <f>IF(A123="","",VLOOKUP(A123,承認一覧表!$I$8:$W$1814,3,FALSE))</f>
        <v/>
      </c>
      <c r="L124" s="689"/>
    </row>
    <row r="125" spans="1:15" ht="20.100000000000001" customHeight="1">
      <c r="A125" s="669"/>
      <c r="B125" s="670" t="str">
        <f>IF(A125="","",VLOOKUP(ASC(A125),承認一覧表!$I$8:$T$1816,2,FALSE))</f>
        <v/>
      </c>
      <c r="C125" s="672"/>
      <c r="D125" s="49" t="str">
        <f>IF(A125="","",VLOOKUP(ASC(A125),承認一覧表!$I$8:$T$1816,5,FALSE))</f>
        <v/>
      </c>
      <c r="E125" s="47" t="str">
        <f>IF(A125="","",VLOOKUP(ASC(A125),承認一覧表!$I$8:$W$1814,11,FALSE))</f>
        <v/>
      </c>
      <c r="F125" s="674"/>
      <c r="G125" s="675"/>
      <c r="H125" s="675"/>
      <c r="I125" s="675"/>
      <c r="J125" s="676"/>
      <c r="K125" s="677" t="str">
        <f>IF(A125="","",VLOOKUP(A125,承認一覧表!$I$8:$W$1814,15,FALSE))</f>
        <v/>
      </c>
      <c r="L125" s="678"/>
    </row>
    <row r="126" spans="1:15" ht="20.100000000000001" customHeight="1">
      <c r="A126" s="669"/>
      <c r="B126" s="671"/>
      <c r="C126" s="673"/>
      <c r="D126" s="50" t="str">
        <f>IF(A125="","",VLOOKUP(ASC(A125),承認一覧表!$I$8:$T$1816,6,FALSE))</f>
        <v/>
      </c>
      <c r="E126" s="42" t="str">
        <f>ASC(LEFT(A125,3))</f>
        <v/>
      </c>
      <c r="F126" s="43" t="str">
        <f>IF(A125="","",VLOOKUP(A125,承認一覧表!$A$8:$F$1814,4,FALSE))</f>
        <v/>
      </c>
      <c r="G126" s="43" t="s">
        <v>44</v>
      </c>
      <c r="H126" s="54" t="str">
        <f>IF(A125="","",VLOOKUP(A125,承認一覧表!$A$8:$W$1814,5,FALSE))</f>
        <v/>
      </c>
      <c r="I126" s="43" t="s">
        <v>44</v>
      </c>
      <c r="J126" s="55" t="str">
        <f>IF(A125="","",VLOOKUP(A125,承認一覧表!$A$8:$W$1814,6,FALSE))</f>
        <v/>
      </c>
      <c r="K126" s="679" t="str">
        <f>IF(A125="","",VLOOKUP(A125,承認一覧表!$I$8:$W$1814,3,FALSE))</f>
        <v/>
      </c>
      <c r="L126" s="680"/>
    </row>
    <row r="127" spans="1:15" ht="20.100000000000001" customHeight="1">
      <c r="A127" s="669"/>
      <c r="B127" s="681" t="str">
        <f>IF(A127="","",VLOOKUP(ASC(A127),承認一覧表!$I$8:$T$1816,2,FALSE))</f>
        <v/>
      </c>
      <c r="C127" s="683"/>
      <c r="D127" s="51" t="str">
        <f>IF(A127="","",VLOOKUP(ASC(A127),承認一覧表!$I$8:$T$1816,5,FALSE))</f>
        <v/>
      </c>
      <c r="E127" s="44" t="str">
        <f>IF(A127="","",VLOOKUP(ASC(A127),承認一覧表!$I$8:$W$1814,11,FALSE))</f>
        <v/>
      </c>
      <c r="F127" s="685"/>
      <c r="G127" s="685"/>
      <c r="H127" s="685"/>
      <c r="I127" s="685"/>
      <c r="J127" s="685"/>
      <c r="K127" s="686" t="str">
        <f>IF(A127="","",VLOOKUP(A127,承認一覧表!$I$8:$W$1814,15,FALSE))</f>
        <v/>
      </c>
      <c r="L127" s="687"/>
    </row>
    <row r="128" spans="1:15" ht="20.100000000000001" customHeight="1">
      <c r="A128" s="669"/>
      <c r="B128" s="682"/>
      <c r="C128" s="684"/>
      <c r="D128" s="52" t="str">
        <f>IF(A127="","",VLOOKUP(ASC(A127),承認一覧表!$I$8:$T$1816,6,FALSE))</f>
        <v/>
      </c>
      <c r="E128" s="45" t="str">
        <f>ASC(LEFT(A127,3))</f>
        <v/>
      </c>
      <c r="F128" s="46" t="str">
        <f>IF(A127="","",VLOOKUP(A127,承認一覧表!$A$8:$F$1814,4,FALSE))</f>
        <v/>
      </c>
      <c r="G128" s="46" t="s">
        <v>44</v>
      </c>
      <c r="H128" s="61" t="str">
        <f>IF(A127="","",VLOOKUP(A127,承認一覧表!$A$8:$W$1814,5,FALSE))</f>
        <v/>
      </c>
      <c r="I128" s="46" t="s">
        <v>44</v>
      </c>
      <c r="J128" s="62" t="str">
        <f>IF(A127="","",VLOOKUP(A127,承認一覧表!$A$8:$W$1814,6,FALSE))</f>
        <v/>
      </c>
      <c r="K128" s="688" t="str">
        <f>IF(A127="","",VLOOKUP(A127,承認一覧表!$I$8:$W$1814,3,FALSE))</f>
        <v/>
      </c>
      <c r="L128" s="689"/>
    </row>
    <row r="129" spans="1:12" ht="20.100000000000001" customHeight="1">
      <c r="A129" s="669"/>
      <c r="B129" s="670" t="str">
        <f>IF(A129="","",VLOOKUP(ASC(A129),承認一覧表!$I$8:$T$1816,2,FALSE))</f>
        <v/>
      </c>
      <c r="C129" s="672"/>
      <c r="D129" s="49" t="str">
        <f>IF(A129="","",VLOOKUP(ASC(A129),承認一覧表!$I$8:$T$1816,5,FALSE))</f>
        <v/>
      </c>
      <c r="E129" s="47" t="str">
        <f>IF(A129="","",VLOOKUP(ASC(A129),承認一覧表!$I$8:$W$1814,11,FALSE))</f>
        <v/>
      </c>
      <c r="F129" s="674"/>
      <c r="G129" s="675"/>
      <c r="H129" s="675"/>
      <c r="I129" s="675"/>
      <c r="J129" s="676"/>
      <c r="K129" s="677" t="str">
        <f>IF(A129="","",VLOOKUP(A129,承認一覧表!$I$8:$W$1814,15,FALSE))</f>
        <v/>
      </c>
      <c r="L129" s="678"/>
    </row>
    <row r="130" spans="1:12" ht="20.100000000000001" customHeight="1">
      <c r="A130" s="669"/>
      <c r="B130" s="671"/>
      <c r="C130" s="673"/>
      <c r="D130" s="50" t="str">
        <f>IF(A129="","",VLOOKUP(ASC(A129),承認一覧表!$I$8:$T$1816,6,FALSE))</f>
        <v/>
      </c>
      <c r="E130" s="42" t="str">
        <f>ASC(LEFT(A129,3))</f>
        <v/>
      </c>
      <c r="F130" s="43" t="str">
        <f>IF(A129="","",VLOOKUP(A129,承認一覧表!$A$8:$F$1814,4,FALSE))</f>
        <v/>
      </c>
      <c r="G130" s="43" t="s">
        <v>44</v>
      </c>
      <c r="H130" s="54" t="str">
        <f>IF(A129="","",VLOOKUP(A129,承認一覧表!$A$8:$W$1814,5,FALSE))</f>
        <v/>
      </c>
      <c r="I130" s="43" t="s">
        <v>44</v>
      </c>
      <c r="J130" s="55" t="str">
        <f>IF(A129="","",VLOOKUP(A129,承認一覧表!$A$8:$W$1814,6,FALSE))</f>
        <v/>
      </c>
      <c r="K130" s="679" t="str">
        <f>IF(A129="","",VLOOKUP(A129,承認一覧表!$I$8:$W$1814,3,FALSE))</f>
        <v/>
      </c>
      <c r="L130" s="680"/>
    </row>
    <row r="131" spans="1:12" ht="20.100000000000001" customHeight="1">
      <c r="A131" s="669"/>
      <c r="B131" s="681" t="str">
        <f>IF(A131="","",VLOOKUP(ASC(A131),承認一覧表!$I$8:$T$1816,2,FALSE))</f>
        <v/>
      </c>
      <c r="C131" s="683"/>
      <c r="D131" s="51" t="str">
        <f>IF(A131="","",VLOOKUP(ASC(A131),承認一覧表!$I$8:$T$1816,5,FALSE))</f>
        <v/>
      </c>
      <c r="E131" s="44" t="str">
        <f>IF(A131="","",VLOOKUP(ASC(A131),承認一覧表!$I$8:$W$1814,11,FALSE))</f>
        <v/>
      </c>
      <c r="F131" s="685"/>
      <c r="G131" s="685"/>
      <c r="H131" s="685"/>
      <c r="I131" s="685"/>
      <c r="J131" s="685"/>
      <c r="K131" s="686" t="str">
        <f>IF(A131="","",VLOOKUP(A131,承認一覧表!$I$8:$W$1814,15,FALSE))</f>
        <v/>
      </c>
      <c r="L131" s="687"/>
    </row>
    <row r="132" spans="1:12" ht="20.100000000000001" customHeight="1">
      <c r="A132" s="669"/>
      <c r="B132" s="682"/>
      <c r="C132" s="684"/>
      <c r="D132" s="52" t="str">
        <f>IF(A131="","",VLOOKUP(ASC(A131),承認一覧表!$I$8:$T$1816,6,FALSE))</f>
        <v/>
      </c>
      <c r="E132" s="45" t="str">
        <f>ASC(LEFT(A131,3))</f>
        <v/>
      </c>
      <c r="F132" s="46" t="str">
        <f>IF(A131="","",VLOOKUP(A131,承認一覧表!$A$8:$F$1814,4,FALSE))</f>
        <v/>
      </c>
      <c r="G132" s="46" t="s">
        <v>44</v>
      </c>
      <c r="H132" s="61" t="str">
        <f>IF(A131="","",VLOOKUP(A131,承認一覧表!$A$8:$W$1814,5,FALSE))</f>
        <v/>
      </c>
      <c r="I132" s="46" t="s">
        <v>44</v>
      </c>
      <c r="J132" s="62" t="str">
        <f>IF(A131="","",VLOOKUP(A131,承認一覧表!$A$8:$W$1814,6,FALSE))</f>
        <v/>
      </c>
      <c r="K132" s="688" t="str">
        <f>IF(A131="","",VLOOKUP(A131,承認一覧表!$I$8:$W$1814,3,FALSE))</f>
        <v/>
      </c>
      <c r="L132" s="689"/>
    </row>
    <row r="133" spans="1:12" ht="20.100000000000001" customHeight="1">
      <c r="A133" s="669"/>
      <c r="B133" s="670" t="str">
        <f>IF(A133="","",VLOOKUP(ASC(A133),承認一覧表!$I$8:$T$1816,2,FALSE))</f>
        <v/>
      </c>
      <c r="C133" s="672"/>
      <c r="D133" s="49" t="str">
        <f>IF(A133="","",VLOOKUP(ASC(A133),承認一覧表!$I$8:$T$1816,5,FALSE))</f>
        <v/>
      </c>
      <c r="E133" s="47" t="str">
        <f>IF(A133="","",VLOOKUP(ASC(A133),承認一覧表!$I$8:$W$1814,11,FALSE))</f>
        <v/>
      </c>
      <c r="F133" s="674"/>
      <c r="G133" s="675"/>
      <c r="H133" s="675"/>
      <c r="I133" s="675"/>
      <c r="J133" s="676"/>
      <c r="K133" s="677" t="str">
        <f>IF(A133="","",VLOOKUP(A133,承認一覧表!$I$8:$W$1814,15,FALSE))</f>
        <v/>
      </c>
      <c r="L133" s="678"/>
    </row>
    <row r="134" spans="1:12" ht="20.100000000000001" customHeight="1">
      <c r="A134" s="669"/>
      <c r="B134" s="671"/>
      <c r="C134" s="673"/>
      <c r="D134" s="50" t="str">
        <f>IF(A133="","",VLOOKUP(ASC(A133),承認一覧表!$I$8:$T$1816,6,FALSE))</f>
        <v/>
      </c>
      <c r="E134" s="42" t="str">
        <f>ASC(LEFT(A133,3))</f>
        <v/>
      </c>
      <c r="F134" s="43" t="str">
        <f>IF(A133="","",VLOOKUP(A133,承認一覧表!$A$8:$F$1814,4,FALSE))</f>
        <v/>
      </c>
      <c r="G134" s="43" t="s">
        <v>44</v>
      </c>
      <c r="H134" s="54" t="str">
        <f>IF(A133="","",VLOOKUP(A133,承認一覧表!$A$8:$W$1814,5,FALSE))</f>
        <v/>
      </c>
      <c r="I134" s="43" t="s">
        <v>44</v>
      </c>
      <c r="J134" s="55" t="str">
        <f>IF(A133="","",VLOOKUP(A133,承認一覧表!$A$8:$W$1814,6,FALSE))</f>
        <v/>
      </c>
      <c r="K134" s="679" t="str">
        <f>IF(A133="","",VLOOKUP(A133,承認一覧表!$I$8:$W$1814,3,FALSE))</f>
        <v/>
      </c>
      <c r="L134" s="680"/>
    </row>
    <row r="135" spans="1:12" ht="20.100000000000001" customHeight="1">
      <c r="A135" s="669"/>
      <c r="B135" s="681" t="str">
        <f>IF(A135="","",VLOOKUP(ASC(A135),承認一覧表!$I$8:$T$1816,2,FALSE))</f>
        <v/>
      </c>
      <c r="C135" s="683"/>
      <c r="D135" s="51" t="str">
        <f>IF(A135="","",VLOOKUP(ASC(A135),承認一覧表!$I$8:$T$1816,5,FALSE))</f>
        <v/>
      </c>
      <c r="E135" s="44" t="str">
        <f>IF(A135="","",VLOOKUP(ASC(A135),承認一覧表!$I$8:$W$1814,11,FALSE))</f>
        <v/>
      </c>
      <c r="F135" s="685"/>
      <c r="G135" s="685"/>
      <c r="H135" s="685"/>
      <c r="I135" s="685"/>
      <c r="J135" s="685"/>
      <c r="K135" s="686" t="str">
        <f>IF(A135="","",VLOOKUP(A135,承認一覧表!$I$8:$W$1814,15,FALSE))</f>
        <v/>
      </c>
      <c r="L135" s="687"/>
    </row>
    <row r="136" spans="1:12" ht="20.100000000000001" customHeight="1">
      <c r="A136" s="669"/>
      <c r="B136" s="682"/>
      <c r="C136" s="684"/>
      <c r="D136" s="52" t="str">
        <f>IF(A135="","",VLOOKUP(ASC(A135),承認一覧表!$I$8:$T$1816,6,FALSE))</f>
        <v/>
      </c>
      <c r="E136" s="45" t="str">
        <f>ASC(LEFT(A135,3))</f>
        <v/>
      </c>
      <c r="F136" s="46" t="str">
        <f>IF(A135="","",VLOOKUP(A135,承認一覧表!$A$8:$F$1814,4,FALSE))</f>
        <v/>
      </c>
      <c r="G136" s="46" t="s">
        <v>44</v>
      </c>
      <c r="H136" s="61" t="str">
        <f>IF(A135="","",VLOOKUP(A135,承認一覧表!$A$8:$W$1814,5,FALSE))</f>
        <v/>
      </c>
      <c r="I136" s="46" t="s">
        <v>44</v>
      </c>
      <c r="J136" s="62" t="str">
        <f>IF(A135="","",VLOOKUP(A135,承認一覧表!$A$8:$W$1814,6,FALSE))</f>
        <v/>
      </c>
      <c r="K136" s="688" t="str">
        <f>IF(A135="","",VLOOKUP(A135,承認一覧表!$I$8:$W$1814,3,FALSE))</f>
        <v/>
      </c>
      <c r="L136" s="689"/>
    </row>
    <row r="137" spans="1:12" ht="20.100000000000001" customHeight="1">
      <c r="A137" s="669"/>
      <c r="B137" s="670" t="str">
        <f>IF(A137="","",VLOOKUP(ASC(A137),承認一覧表!$I$8:$T$1816,2,FALSE))</f>
        <v/>
      </c>
      <c r="C137" s="672"/>
      <c r="D137" s="49" t="str">
        <f>IF(A137="","",VLOOKUP(ASC(A137),承認一覧表!$I$8:$T$1816,5,FALSE))</f>
        <v/>
      </c>
      <c r="E137" s="47" t="str">
        <f>IF(A137="","",VLOOKUP(ASC(A137),承認一覧表!$I$8:$W$1814,11,FALSE))</f>
        <v/>
      </c>
      <c r="F137" s="674"/>
      <c r="G137" s="675"/>
      <c r="H137" s="675"/>
      <c r="I137" s="675"/>
      <c r="J137" s="676"/>
      <c r="K137" s="677" t="str">
        <f>IF(A137="","",VLOOKUP(A137,承認一覧表!$I$8:$W$1814,15,FALSE))</f>
        <v/>
      </c>
      <c r="L137" s="678"/>
    </row>
    <row r="138" spans="1:12" ht="20.100000000000001" customHeight="1">
      <c r="A138" s="669"/>
      <c r="B138" s="671"/>
      <c r="C138" s="673"/>
      <c r="D138" s="50" t="str">
        <f>IF(A137="","",VLOOKUP(ASC(A137),承認一覧表!$I$8:$T$1816,6,FALSE))</f>
        <v/>
      </c>
      <c r="E138" s="42" t="str">
        <f>ASC(LEFT(A137,3))</f>
        <v/>
      </c>
      <c r="F138" s="43" t="str">
        <f>IF(A137="","",VLOOKUP(A137,承認一覧表!$A$8:$F$1814,4,FALSE))</f>
        <v/>
      </c>
      <c r="G138" s="43" t="s">
        <v>44</v>
      </c>
      <c r="H138" s="54" t="str">
        <f>IF(A137="","",VLOOKUP(A137,承認一覧表!$A$8:$W$1814,5,FALSE))</f>
        <v/>
      </c>
      <c r="I138" s="43" t="s">
        <v>44</v>
      </c>
      <c r="J138" s="55" t="str">
        <f>IF(A137="","",VLOOKUP(A137,承認一覧表!$A$8:$W$1814,6,FALSE))</f>
        <v/>
      </c>
      <c r="K138" s="679" t="str">
        <f>IF(A137="","",VLOOKUP(A137,承認一覧表!$I$8:$W$1814,3,FALSE))</f>
        <v/>
      </c>
      <c r="L138" s="680"/>
    </row>
    <row r="139" spans="1:12" ht="20.100000000000001" customHeight="1">
      <c r="A139" s="669"/>
      <c r="B139" s="681" t="str">
        <f>IF(A139="","",VLOOKUP(ASC(A139),承認一覧表!$I$8:$T$1816,2,FALSE))</f>
        <v/>
      </c>
      <c r="C139" s="683"/>
      <c r="D139" s="51" t="str">
        <f>IF(A139="","",VLOOKUP(ASC(A139),承認一覧表!$I$8:$T$1816,5,FALSE))</f>
        <v/>
      </c>
      <c r="E139" s="44" t="str">
        <f>IF(A139="","",VLOOKUP(ASC(A139),承認一覧表!$I$8:$W$1814,11,FALSE))</f>
        <v/>
      </c>
      <c r="F139" s="685"/>
      <c r="G139" s="685"/>
      <c r="H139" s="685"/>
      <c r="I139" s="685"/>
      <c r="J139" s="685"/>
      <c r="K139" s="686" t="str">
        <f>IF(A139="","",VLOOKUP(A139,承認一覧表!$I$8:$W$1814,15,FALSE))</f>
        <v/>
      </c>
      <c r="L139" s="687"/>
    </row>
    <row r="140" spans="1:12" ht="20.100000000000001" customHeight="1">
      <c r="A140" s="669"/>
      <c r="B140" s="682"/>
      <c r="C140" s="684"/>
      <c r="D140" s="52" t="str">
        <f>IF(A139="","",VLOOKUP(ASC(A139),承認一覧表!$I$8:$T$1816,6,FALSE))</f>
        <v/>
      </c>
      <c r="E140" s="45" t="str">
        <f>ASC(LEFT(A139,3))</f>
        <v/>
      </c>
      <c r="F140" s="46" t="str">
        <f>IF(A139="","",VLOOKUP(A139,承認一覧表!$A$8:$F$1814,4,FALSE))</f>
        <v/>
      </c>
      <c r="G140" s="46" t="s">
        <v>44</v>
      </c>
      <c r="H140" s="61" t="str">
        <f>IF(A139="","",VLOOKUP(A139,承認一覧表!$A$8:$W$1814,5,FALSE))</f>
        <v/>
      </c>
      <c r="I140" s="46" t="s">
        <v>44</v>
      </c>
      <c r="J140" s="62" t="str">
        <f>IF(A139="","",VLOOKUP(A139,承認一覧表!$A$8:$W$1814,6,FALSE))</f>
        <v/>
      </c>
      <c r="K140" s="688" t="str">
        <f>IF(A139="","",VLOOKUP(A139,承認一覧表!$I$8:$W$1814,3,FALSE))</f>
        <v/>
      </c>
      <c r="L140" s="689"/>
    </row>
    <row r="141" spans="1:12" ht="20.100000000000001" customHeight="1">
      <c r="A141" s="669"/>
      <c r="B141" s="670" t="str">
        <f>IF(A141="","",VLOOKUP(ASC(A141),承認一覧表!$I$8:$T$1816,2,FALSE))</f>
        <v/>
      </c>
      <c r="C141" s="672"/>
      <c r="D141" s="49" t="str">
        <f>IF(A141="","",VLOOKUP(ASC(A141),承認一覧表!$I$8:$T$1816,5,FALSE))</f>
        <v/>
      </c>
      <c r="E141" s="47" t="str">
        <f>IF(A141="","",VLOOKUP(ASC(A141),承認一覧表!$I$8:$W$1814,11,FALSE))</f>
        <v/>
      </c>
      <c r="F141" s="674"/>
      <c r="G141" s="675"/>
      <c r="H141" s="675"/>
      <c r="I141" s="675"/>
      <c r="J141" s="676"/>
      <c r="K141" s="677" t="str">
        <f>IF(A141="","",VLOOKUP(A141,承認一覧表!$I$8:$W$1814,15,FALSE))</f>
        <v/>
      </c>
      <c r="L141" s="678"/>
    </row>
    <row r="142" spans="1:12" ht="20.100000000000001" customHeight="1">
      <c r="A142" s="669"/>
      <c r="B142" s="671"/>
      <c r="C142" s="673"/>
      <c r="D142" s="50" t="str">
        <f>IF(A141="","",VLOOKUP(ASC(A141),承認一覧表!$I$8:$T$1816,6,FALSE))</f>
        <v/>
      </c>
      <c r="E142" s="42" t="str">
        <f>ASC(LEFT(A141,3))</f>
        <v/>
      </c>
      <c r="F142" s="43" t="str">
        <f>IF(A141="","",VLOOKUP(A141,承認一覧表!$A$8:$F$1814,4,FALSE))</f>
        <v/>
      </c>
      <c r="G142" s="43" t="s">
        <v>44</v>
      </c>
      <c r="H142" s="54" t="str">
        <f>IF(A141="","",VLOOKUP(A141,承認一覧表!$A$8:$W$1814,5,FALSE))</f>
        <v/>
      </c>
      <c r="I142" s="43" t="s">
        <v>44</v>
      </c>
      <c r="J142" s="55" t="str">
        <f>IF(A141="","",VLOOKUP(A141,承認一覧表!$A$8:$W$1814,6,FALSE))</f>
        <v/>
      </c>
      <c r="K142" s="679" t="str">
        <f>IF(A141="","",VLOOKUP(A141,承認一覧表!$I$8:$W$1814,3,FALSE))</f>
        <v/>
      </c>
      <c r="L142" s="680"/>
    </row>
    <row r="143" spans="1:12" ht="20.100000000000001" customHeight="1">
      <c r="A143" s="669"/>
      <c r="B143" s="681" t="str">
        <f>IF(A143="","",VLOOKUP(ASC(A143),承認一覧表!$I$8:$T$1816,2,FALSE))</f>
        <v/>
      </c>
      <c r="C143" s="683"/>
      <c r="D143" s="51" t="str">
        <f>IF(A143="","",VLOOKUP(ASC(A143),承認一覧表!$I$8:$T$1816,5,FALSE))</f>
        <v/>
      </c>
      <c r="E143" s="44" t="str">
        <f>IF(A143="","",VLOOKUP(ASC(A143),承認一覧表!$I$8:$W$1814,11,FALSE))</f>
        <v/>
      </c>
      <c r="F143" s="685"/>
      <c r="G143" s="685"/>
      <c r="H143" s="685"/>
      <c r="I143" s="685"/>
      <c r="J143" s="685"/>
      <c r="K143" s="686" t="str">
        <f>IF(A143="","",VLOOKUP(A143,承認一覧表!$I$8:$W$1814,15,FALSE))</f>
        <v/>
      </c>
      <c r="L143" s="687"/>
    </row>
    <row r="144" spans="1:12" ht="20.100000000000001" customHeight="1">
      <c r="A144" s="669"/>
      <c r="B144" s="682"/>
      <c r="C144" s="684"/>
      <c r="D144" s="52" t="str">
        <f>IF(A143="","",VLOOKUP(ASC(A143),承認一覧表!$I$8:$T$1816,6,FALSE))</f>
        <v/>
      </c>
      <c r="E144" s="45" t="str">
        <f>ASC(LEFT(A143,3))</f>
        <v/>
      </c>
      <c r="F144" s="46" t="str">
        <f>IF(A143="","",VLOOKUP(A143,承認一覧表!$A$8:$F$1814,4,FALSE))</f>
        <v/>
      </c>
      <c r="G144" s="46" t="s">
        <v>44</v>
      </c>
      <c r="H144" s="61" t="str">
        <f>IF(A143="","",VLOOKUP(A143,承認一覧表!$A$8:$W$1814,5,FALSE))</f>
        <v/>
      </c>
      <c r="I144" s="46" t="s">
        <v>44</v>
      </c>
      <c r="J144" s="62" t="str">
        <f>IF(A143="","",VLOOKUP(A143,承認一覧表!$A$8:$W$1814,6,FALSE))</f>
        <v/>
      </c>
      <c r="K144" s="688" t="str">
        <f>IF(A143="","",VLOOKUP(A143,承認一覧表!$I$8:$W$1814,3,FALSE))</f>
        <v/>
      </c>
      <c r="L144" s="689"/>
    </row>
    <row r="145" spans="1:12" ht="20.100000000000001" customHeight="1">
      <c r="A145" s="669"/>
      <c r="B145" s="670" t="str">
        <f>IF(A145="","",VLOOKUP(ASC(A145),承認一覧表!$I$8:$T$1816,2,FALSE))</f>
        <v/>
      </c>
      <c r="C145" s="672"/>
      <c r="D145" s="49" t="str">
        <f>IF(A145="","",VLOOKUP(ASC(A145),承認一覧表!$I$8:$T$1816,5,FALSE))</f>
        <v/>
      </c>
      <c r="E145" s="47" t="str">
        <f>IF(A145="","",VLOOKUP(ASC(A145),承認一覧表!$I$8:$W$1814,11,FALSE))</f>
        <v/>
      </c>
      <c r="F145" s="674"/>
      <c r="G145" s="675"/>
      <c r="H145" s="675"/>
      <c r="I145" s="675"/>
      <c r="J145" s="676"/>
      <c r="K145" s="677" t="str">
        <f>IF(A145="","",VLOOKUP(A145,承認一覧表!$I$8:$W$1814,15,FALSE))</f>
        <v/>
      </c>
      <c r="L145" s="678"/>
    </row>
    <row r="146" spans="1:12" ht="20.100000000000001" customHeight="1">
      <c r="A146" s="669"/>
      <c r="B146" s="671"/>
      <c r="C146" s="673"/>
      <c r="D146" s="50" t="str">
        <f>IF(A145="","",VLOOKUP(ASC(A145),承認一覧表!$I$8:$T$1816,6,FALSE))</f>
        <v/>
      </c>
      <c r="E146" s="42" t="str">
        <f>ASC(LEFT(A145,3))</f>
        <v/>
      </c>
      <c r="F146" s="43" t="str">
        <f>IF(A145="","",VLOOKUP(A145,承認一覧表!$A$8:$F$1814,4,FALSE))</f>
        <v/>
      </c>
      <c r="G146" s="43" t="s">
        <v>44</v>
      </c>
      <c r="H146" s="54" t="str">
        <f>IF(A145="","",VLOOKUP(A145,承認一覧表!$A$8:$W$1814,5,FALSE))</f>
        <v/>
      </c>
      <c r="I146" s="43" t="s">
        <v>44</v>
      </c>
      <c r="J146" s="55" t="str">
        <f>IF(A145="","",VLOOKUP(A145,承認一覧表!$A$8:$W$1814,6,FALSE))</f>
        <v/>
      </c>
      <c r="K146" s="679" t="str">
        <f>IF(A145="","",VLOOKUP(A145,承認一覧表!$I$8:$W$1814,3,FALSE))</f>
        <v/>
      </c>
      <c r="L146" s="680"/>
    </row>
    <row r="147" spans="1:12" ht="20.100000000000001" customHeight="1">
      <c r="A147" s="669"/>
      <c r="B147" s="681" t="str">
        <f>IF(A147="","",VLOOKUP(ASC(A147),承認一覧表!$I$8:$T$1816,2,FALSE))</f>
        <v/>
      </c>
      <c r="C147" s="683"/>
      <c r="D147" s="51" t="str">
        <f>IF(A147="","",VLOOKUP(ASC(A147),承認一覧表!$I$8:$T$1816,5,FALSE))</f>
        <v/>
      </c>
      <c r="E147" s="44" t="str">
        <f>IF(A147="","",VLOOKUP(ASC(A147),承認一覧表!$I$8:$W$1814,11,FALSE))</f>
        <v/>
      </c>
      <c r="F147" s="685"/>
      <c r="G147" s="685"/>
      <c r="H147" s="685"/>
      <c r="I147" s="685"/>
      <c r="J147" s="685"/>
      <c r="K147" s="686" t="str">
        <f>IF(A147="","",VLOOKUP(A147,承認一覧表!$I$8:$W$1814,15,FALSE))</f>
        <v/>
      </c>
      <c r="L147" s="687"/>
    </row>
    <row r="148" spans="1:12" ht="20.100000000000001" customHeight="1">
      <c r="A148" s="669"/>
      <c r="B148" s="682"/>
      <c r="C148" s="684"/>
      <c r="D148" s="52" t="str">
        <f>IF(A147="","",VLOOKUP(ASC(A147),承認一覧表!$I$8:$T$1816,6,FALSE))</f>
        <v/>
      </c>
      <c r="E148" s="45" t="str">
        <f>ASC(LEFT(A147,3))</f>
        <v/>
      </c>
      <c r="F148" s="46" t="str">
        <f>IF(A147="","",VLOOKUP(A147,承認一覧表!$A$8:$F$1814,4,FALSE))</f>
        <v/>
      </c>
      <c r="G148" s="46" t="s">
        <v>44</v>
      </c>
      <c r="H148" s="61" t="str">
        <f>IF(A147="","",VLOOKUP(A147,承認一覧表!$A$8:$W$1814,5,FALSE))</f>
        <v/>
      </c>
      <c r="I148" s="46" t="s">
        <v>44</v>
      </c>
      <c r="J148" s="62" t="str">
        <f>IF(A147="","",VLOOKUP(A147,承認一覧表!$A$8:$W$1814,6,FALSE))</f>
        <v/>
      </c>
      <c r="K148" s="688" t="str">
        <f>IF(A147="","",VLOOKUP(A147,承認一覧表!$I$8:$W$1814,3,FALSE))</f>
        <v/>
      </c>
      <c r="L148" s="689"/>
    </row>
    <row r="149" spans="1:12" ht="20.100000000000001" customHeight="1">
      <c r="A149" s="669"/>
      <c r="B149" s="670" t="str">
        <f>IF(A149="","",VLOOKUP(ASC(A149),承認一覧表!$I$8:$T$1816,2,FALSE))</f>
        <v/>
      </c>
      <c r="C149" s="672"/>
      <c r="D149" s="49" t="str">
        <f>IF(A149="","",VLOOKUP(ASC(A149),承認一覧表!$I$8:$T$1816,5,FALSE))</f>
        <v/>
      </c>
      <c r="E149" s="47" t="str">
        <f>IF(A149="","",VLOOKUP(ASC(A149),承認一覧表!$I$8:$W$1814,11,FALSE))</f>
        <v/>
      </c>
      <c r="F149" s="674"/>
      <c r="G149" s="675"/>
      <c r="H149" s="675"/>
      <c r="I149" s="675"/>
      <c r="J149" s="676"/>
      <c r="K149" s="677" t="str">
        <f>IF(A149="","",VLOOKUP(A149,承認一覧表!$I$8:$W$1814,15,FALSE))</f>
        <v/>
      </c>
      <c r="L149" s="678"/>
    </row>
    <row r="150" spans="1:12" ht="20.100000000000001" customHeight="1">
      <c r="A150" s="669"/>
      <c r="B150" s="671"/>
      <c r="C150" s="673"/>
      <c r="D150" s="50" t="str">
        <f>IF(A149="","",VLOOKUP(ASC(A149),承認一覧表!$I$8:$T$1816,6,FALSE))</f>
        <v/>
      </c>
      <c r="E150" s="42" t="str">
        <f>ASC(LEFT(A149,3))</f>
        <v/>
      </c>
      <c r="F150" s="43" t="str">
        <f>IF(A149="","",VLOOKUP(A149,承認一覧表!$A$8:$F$1814,4,FALSE))</f>
        <v/>
      </c>
      <c r="G150" s="43" t="s">
        <v>44</v>
      </c>
      <c r="H150" s="54" t="str">
        <f>IF(A149="","",VLOOKUP(A149,承認一覧表!$A$8:$W$1814,5,FALSE))</f>
        <v/>
      </c>
      <c r="I150" s="43" t="s">
        <v>44</v>
      </c>
      <c r="J150" s="55" t="str">
        <f>IF(A149="","",VLOOKUP(A149,承認一覧表!$A$8:$W$1814,6,FALSE))</f>
        <v/>
      </c>
      <c r="K150" s="679" t="str">
        <f>IF(A149="","",VLOOKUP(A149,承認一覧表!$I$8:$W$1814,3,FALSE))</f>
        <v/>
      </c>
      <c r="L150" s="680"/>
    </row>
    <row r="151" spans="1:12" ht="20.100000000000001" customHeight="1">
      <c r="A151" s="669"/>
      <c r="B151" s="681" t="str">
        <f>IF(A151="","",VLOOKUP(ASC(A151),承認一覧表!$I$8:$T$1816,2,FALSE))</f>
        <v/>
      </c>
      <c r="C151" s="683"/>
      <c r="D151" s="51" t="str">
        <f>IF(A151="","",VLOOKUP(ASC(A151),承認一覧表!$I$8:$T$1816,5,FALSE))</f>
        <v/>
      </c>
      <c r="E151" s="44" t="str">
        <f>IF(A151="","",VLOOKUP(ASC(A151),承認一覧表!$I$8:$W$1814,11,FALSE))</f>
        <v/>
      </c>
      <c r="F151" s="685"/>
      <c r="G151" s="685"/>
      <c r="H151" s="685"/>
      <c r="I151" s="685"/>
      <c r="J151" s="685"/>
      <c r="K151" s="686" t="str">
        <f>IF(A151="","",VLOOKUP(A151,承認一覧表!$I$8:$W$1814,15,FALSE))</f>
        <v/>
      </c>
      <c r="L151" s="687"/>
    </row>
    <row r="152" spans="1:12" ht="20.100000000000001" customHeight="1">
      <c r="A152" s="669"/>
      <c r="B152" s="682"/>
      <c r="C152" s="684"/>
      <c r="D152" s="52" t="str">
        <f>IF(A151="","",VLOOKUP(ASC(A151),承認一覧表!$I$8:$T$1816,6,FALSE))</f>
        <v/>
      </c>
      <c r="E152" s="45" t="str">
        <f>ASC(LEFT(A151,3))</f>
        <v/>
      </c>
      <c r="F152" s="46" t="str">
        <f>IF(A151="","",VLOOKUP(A151,承認一覧表!$A$8:$F$1814,4,FALSE))</f>
        <v/>
      </c>
      <c r="G152" s="46" t="s">
        <v>44</v>
      </c>
      <c r="H152" s="61" t="str">
        <f>IF(A151="","",VLOOKUP(A151,承認一覧表!$A$8:$W$1814,5,FALSE))</f>
        <v/>
      </c>
      <c r="I152" s="46" t="s">
        <v>44</v>
      </c>
      <c r="J152" s="62" t="str">
        <f>IF(A151="","",VLOOKUP(A151,承認一覧表!$A$8:$W$1814,6,FALSE))</f>
        <v/>
      </c>
      <c r="K152" s="688" t="str">
        <f>IF(A151="","",VLOOKUP(A151,承認一覧表!$I$8:$W$1814,3,FALSE))</f>
        <v/>
      </c>
      <c r="L152" s="689"/>
    </row>
    <row r="153" spans="1:12" ht="20.100000000000001" customHeight="1">
      <c r="A153" s="669"/>
      <c r="B153" s="670" t="str">
        <f>IF(A153="","",VLOOKUP(ASC(A153),承認一覧表!$I$8:$T$1816,2,FALSE))</f>
        <v/>
      </c>
      <c r="C153" s="672"/>
      <c r="D153" s="49" t="str">
        <f>IF(A153="","",VLOOKUP(ASC(A153),承認一覧表!$I$8:$T$1816,5,FALSE))</f>
        <v/>
      </c>
      <c r="E153" s="47" t="str">
        <f>IF(A153="","",VLOOKUP(ASC(A153),承認一覧表!$I$8:$W$1814,11,FALSE))</f>
        <v/>
      </c>
      <c r="F153" s="674"/>
      <c r="G153" s="675"/>
      <c r="H153" s="675"/>
      <c r="I153" s="675"/>
      <c r="J153" s="676"/>
      <c r="K153" s="677" t="str">
        <f>IF(A153="","",VLOOKUP(A153,承認一覧表!$I$8:$W$1814,15,FALSE))</f>
        <v/>
      </c>
      <c r="L153" s="678"/>
    </row>
    <row r="154" spans="1:12" ht="20.100000000000001" customHeight="1">
      <c r="A154" s="669"/>
      <c r="B154" s="671"/>
      <c r="C154" s="673"/>
      <c r="D154" s="50" t="str">
        <f>IF(A153="","",VLOOKUP(ASC(A153),承認一覧表!$I$8:$T$1816,6,FALSE))</f>
        <v/>
      </c>
      <c r="E154" s="42" t="str">
        <f>ASC(LEFT(A153,3))</f>
        <v/>
      </c>
      <c r="F154" s="43" t="str">
        <f>IF(A153="","",VLOOKUP(A153,承認一覧表!$A$8:$F$1814,4,FALSE))</f>
        <v/>
      </c>
      <c r="G154" s="43" t="s">
        <v>44</v>
      </c>
      <c r="H154" s="54" t="str">
        <f>IF(A153="","",VLOOKUP(A153,承認一覧表!$A$8:$W$1814,5,FALSE))</f>
        <v/>
      </c>
      <c r="I154" s="43" t="s">
        <v>44</v>
      </c>
      <c r="J154" s="55" t="str">
        <f>IF(A153="","",VLOOKUP(A153,承認一覧表!$A$8:$W$1814,6,FALSE))</f>
        <v/>
      </c>
      <c r="K154" s="679" t="str">
        <f>IF(A153="","",VLOOKUP(A153,承認一覧表!$I$8:$W$1814,3,FALSE))</f>
        <v/>
      </c>
      <c r="L154" s="680"/>
    </row>
    <row r="155" spans="1:12" ht="15" customHeight="1">
      <c r="B155" s="90" t="s">
        <v>4160</v>
      </c>
      <c r="C155" s="36"/>
      <c r="D155" s="36"/>
      <c r="E155" s="37"/>
      <c r="F155" s="38"/>
      <c r="G155" s="38"/>
      <c r="H155" s="38"/>
      <c r="I155" s="38"/>
      <c r="J155" s="38"/>
      <c r="K155" s="36"/>
      <c r="L155" s="36"/>
    </row>
    <row r="156" spans="1:12" ht="20.100000000000001" customHeight="1">
      <c r="B156" s="48" t="s">
        <v>4612</v>
      </c>
      <c r="C156" s="39"/>
      <c r="D156" s="39"/>
      <c r="E156" s="40"/>
      <c r="K156" s="39"/>
      <c r="L156" s="39"/>
    </row>
    <row r="157" spans="1:12" ht="20.100000000000001" customHeight="1">
      <c r="B157" s="48"/>
      <c r="C157" s="39"/>
      <c r="D157" s="39"/>
      <c r="E157" s="40"/>
      <c r="K157" s="39"/>
      <c r="L157" s="39"/>
    </row>
    <row r="158" spans="1:12" ht="20.100000000000001" customHeight="1">
      <c r="B158" s="48"/>
      <c r="C158" s="39"/>
      <c r="D158" s="39"/>
      <c r="E158" s="40"/>
      <c r="K158" s="39"/>
      <c r="L158" s="39"/>
    </row>
    <row r="159" spans="1:12" ht="20.100000000000001" customHeight="1">
      <c r="L159" s="31" t="s">
        <v>3194</v>
      </c>
    </row>
    <row r="160" spans="1:12" ht="9.9" customHeight="1"/>
    <row r="161" spans="1:15" ht="18" customHeight="1">
      <c r="A161" s="701" t="s">
        <v>41</v>
      </c>
      <c r="B161" s="704" t="s">
        <v>263</v>
      </c>
      <c r="C161" s="706" t="s">
        <v>42</v>
      </c>
      <c r="D161" s="706" t="s">
        <v>240</v>
      </c>
      <c r="E161" s="706" t="s">
        <v>266</v>
      </c>
      <c r="F161" s="704" t="s">
        <v>4611</v>
      </c>
      <c r="G161" s="708"/>
      <c r="H161" s="708"/>
      <c r="I161" s="708"/>
      <c r="J161" s="709"/>
      <c r="K161" s="704" t="s">
        <v>2277</v>
      </c>
      <c r="L161" s="709"/>
    </row>
    <row r="162" spans="1:15" ht="5.0999999999999996" customHeight="1">
      <c r="A162" s="701"/>
      <c r="B162" s="705"/>
      <c r="C162" s="707"/>
      <c r="D162" s="707"/>
      <c r="E162" s="707"/>
      <c r="F162" s="705"/>
      <c r="G162" s="710"/>
      <c r="H162" s="710"/>
      <c r="I162" s="710"/>
      <c r="J162" s="711"/>
      <c r="K162" s="705"/>
      <c r="L162" s="711"/>
    </row>
    <row r="163" spans="1:15" ht="5.0999999999999996" customHeight="1">
      <c r="A163" s="702"/>
      <c r="B163" s="705"/>
      <c r="C163" s="707"/>
      <c r="D163" s="707"/>
      <c r="E163" s="712" t="s">
        <v>264</v>
      </c>
      <c r="F163" s="714" t="s">
        <v>43</v>
      </c>
      <c r="G163" s="716" t="s">
        <v>44</v>
      </c>
      <c r="H163" s="718" t="s">
        <v>45</v>
      </c>
      <c r="I163" s="716" t="s">
        <v>44</v>
      </c>
      <c r="J163" s="720" t="s">
        <v>46</v>
      </c>
      <c r="K163" s="722" t="s">
        <v>286</v>
      </c>
      <c r="L163" s="723"/>
    </row>
    <row r="164" spans="1:15" ht="18" customHeight="1" thickBot="1">
      <c r="A164" s="703"/>
      <c r="B164" s="705"/>
      <c r="C164" s="707"/>
      <c r="D164" s="707"/>
      <c r="E164" s="713"/>
      <c r="F164" s="715"/>
      <c r="G164" s="717"/>
      <c r="H164" s="719"/>
      <c r="I164" s="717"/>
      <c r="J164" s="721"/>
      <c r="K164" s="724"/>
      <c r="L164" s="725"/>
    </row>
    <row r="165" spans="1:15" ht="20.100000000000001" customHeight="1" thickTop="1">
      <c r="A165" s="690"/>
      <c r="B165" s="692" t="str">
        <f>IF(A165="","",VLOOKUP(ASC(A165),承認一覧表!$I$8:$T$1816,2,FALSE))</f>
        <v/>
      </c>
      <c r="C165" s="694"/>
      <c r="D165" s="53" t="str">
        <f>IF(A165="","",VLOOKUP(ASC(A165),承認一覧表!$I$8:$T$1816,5,FALSE))</f>
        <v/>
      </c>
      <c r="E165" s="41" t="str">
        <f>IF(A165="","",VLOOKUP(ASC(A165),承認一覧表!$I$8:$W$1814,11,FALSE))</f>
        <v/>
      </c>
      <c r="F165" s="696"/>
      <c r="G165" s="696"/>
      <c r="H165" s="696"/>
      <c r="I165" s="696"/>
      <c r="J165" s="696"/>
      <c r="K165" s="697" t="str">
        <f>IF(A165="","",VLOOKUP(A165,承認一覧表!$I$8:$W$1814,15,FALSE))</f>
        <v/>
      </c>
      <c r="L165" s="698"/>
    </row>
    <row r="166" spans="1:15" ht="20.100000000000001" customHeight="1">
      <c r="A166" s="691"/>
      <c r="B166" s="693"/>
      <c r="C166" s="695"/>
      <c r="D166" s="56" t="str">
        <f>IF(A165="","",VLOOKUP(ASC(A165),承認一覧表!$I$8:$T$1816,6,FALSE))</f>
        <v/>
      </c>
      <c r="E166" s="57" t="str">
        <f>ASC(LEFT(A165,3))</f>
        <v/>
      </c>
      <c r="F166" s="58" t="str">
        <f>IF(A165="","",VLOOKUP(A165,承認一覧表!$A$8:$F$1985,4,FALSE))</f>
        <v/>
      </c>
      <c r="G166" s="58" t="s">
        <v>44</v>
      </c>
      <c r="H166" s="59" t="str">
        <f>IF(A165="","",VLOOKUP(A165,承認一覧表!$A$8:$W$1985,5,FALSE))</f>
        <v/>
      </c>
      <c r="I166" s="58" t="s">
        <v>44</v>
      </c>
      <c r="J166" s="60" t="str">
        <f>IF(A165="","",VLOOKUP(A165,承認一覧表!$A$8:$W$1985,6,FALSE))</f>
        <v/>
      </c>
      <c r="K166" s="699" t="str">
        <f>IF(A165="","",VLOOKUP(A165,承認一覧表!$I$8:$W$1814,3,FALSE))</f>
        <v/>
      </c>
      <c r="L166" s="700"/>
      <c r="O166" s="35"/>
    </row>
    <row r="167" spans="1:15" ht="20.100000000000001" customHeight="1">
      <c r="A167" s="669"/>
      <c r="B167" s="681" t="str">
        <f>IF(A167="","",VLOOKUP(ASC(A167),承認一覧表!$I$8:$T$1816,2,FALSE))</f>
        <v/>
      </c>
      <c r="C167" s="683"/>
      <c r="D167" s="51" t="str">
        <f>IF(A167="","",VLOOKUP(ASC(A167),承認一覧表!$I$8:$T$1816,5,FALSE))</f>
        <v/>
      </c>
      <c r="E167" s="44" t="str">
        <f>IF(A167="","",VLOOKUP(ASC(A167),承認一覧表!$I$8:$W$1814,11,FALSE))</f>
        <v/>
      </c>
      <c r="F167" s="685"/>
      <c r="G167" s="685"/>
      <c r="H167" s="685"/>
      <c r="I167" s="685"/>
      <c r="J167" s="685"/>
      <c r="K167" s="686" t="str">
        <f>IF(A167="","",VLOOKUP(A167,承認一覧表!$I$8:$W$1814,15,FALSE))</f>
        <v/>
      </c>
      <c r="L167" s="687"/>
    </row>
    <row r="168" spans="1:15" ht="20.100000000000001" customHeight="1">
      <c r="A168" s="669"/>
      <c r="B168" s="682"/>
      <c r="C168" s="684"/>
      <c r="D168" s="52" t="str">
        <f>IF(A167="","",VLOOKUP(ASC(A167),承認一覧表!$I$8:$T$1816,6,FALSE))</f>
        <v/>
      </c>
      <c r="E168" s="45" t="str">
        <f>ASC(LEFT(A167,3))</f>
        <v/>
      </c>
      <c r="F168" s="542" t="str">
        <f>IF(A167="","",VLOOKUP(A167,承認一覧表!$A$8:$F$1814,4,FALSE))</f>
        <v/>
      </c>
      <c r="G168" s="542" t="s">
        <v>44</v>
      </c>
      <c r="H168" s="543" t="str">
        <f>IF(A167="","",VLOOKUP(A167,承認一覧表!$A$8:$W$1814,5,FALSE))</f>
        <v/>
      </c>
      <c r="I168" s="542" t="s">
        <v>44</v>
      </c>
      <c r="J168" s="544" t="str">
        <f>IF(A167="","",VLOOKUP(A167,承認一覧表!$A$8:$W$1814,6,FALSE))</f>
        <v/>
      </c>
      <c r="K168" s="688" t="str">
        <f>IF(A167="","",VLOOKUP(A167,承認一覧表!$I$8:$W$1814,3,FALSE))</f>
        <v/>
      </c>
      <c r="L168" s="689"/>
    </row>
    <row r="169" spans="1:15" ht="20.100000000000001" customHeight="1">
      <c r="A169" s="669"/>
      <c r="B169" s="670" t="str">
        <f>IF(A169="","",VLOOKUP(ASC(A169),承認一覧表!$I$8:$T$1816,2,FALSE))</f>
        <v/>
      </c>
      <c r="C169" s="672"/>
      <c r="D169" s="49" t="str">
        <f>IF(A169="","",VLOOKUP(ASC(A169),承認一覧表!$I$8:$T$1816,5,FALSE))</f>
        <v/>
      </c>
      <c r="E169" s="47" t="str">
        <f>IF(A169="","",VLOOKUP(ASC(A169),承認一覧表!$I$8:$W$1814,11,FALSE))</f>
        <v/>
      </c>
      <c r="F169" s="674"/>
      <c r="G169" s="675"/>
      <c r="H169" s="675"/>
      <c r="I169" s="675"/>
      <c r="J169" s="676"/>
      <c r="K169" s="677" t="str">
        <f>IF(A169="","",VLOOKUP(A169,承認一覧表!$I$8:$W$1814,15,FALSE))</f>
        <v/>
      </c>
      <c r="L169" s="678"/>
    </row>
    <row r="170" spans="1:15" ht="20.100000000000001" customHeight="1">
      <c r="A170" s="669"/>
      <c r="B170" s="671"/>
      <c r="C170" s="673"/>
      <c r="D170" s="50" t="str">
        <f>IF(A169="","",VLOOKUP(ASC(A169),承認一覧表!$I$8:$T$1816,6,FALSE))</f>
        <v/>
      </c>
      <c r="E170" s="42" t="str">
        <f>ASC(LEFT(A169,3))</f>
        <v/>
      </c>
      <c r="F170" s="43" t="str">
        <f>IF(A169="","",VLOOKUP(A169,承認一覧表!$A$8:$F$1814,4,FALSE))</f>
        <v/>
      </c>
      <c r="G170" s="43" t="s">
        <v>44</v>
      </c>
      <c r="H170" s="54" t="str">
        <f>IF(A169="","",VLOOKUP(A169,承認一覧表!$A$8:$W$1814,5,FALSE))</f>
        <v/>
      </c>
      <c r="I170" s="43" t="s">
        <v>44</v>
      </c>
      <c r="J170" s="55" t="str">
        <f>IF(A169="","",VLOOKUP(A169,承認一覧表!$A$8:$W$1814,6,FALSE))</f>
        <v/>
      </c>
      <c r="K170" s="679" t="str">
        <f>IF(A169="","",VLOOKUP(A169,承認一覧表!$I$8:$W$1814,3,FALSE))</f>
        <v/>
      </c>
      <c r="L170" s="680"/>
    </row>
    <row r="171" spans="1:15" ht="20.100000000000001" customHeight="1">
      <c r="A171" s="669"/>
      <c r="B171" s="681" t="str">
        <f>IF(A171="","",VLOOKUP(ASC(A171),承認一覧表!$I$8:$T$1816,2,FALSE))</f>
        <v/>
      </c>
      <c r="C171" s="683"/>
      <c r="D171" s="51" t="str">
        <f>IF(A171="","",VLOOKUP(ASC(A171),承認一覧表!$I$8:$T$1816,5,FALSE))</f>
        <v/>
      </c>
      <c r="E171" s="44" t="str">
        <f>IF(A171="","",VLOOKUP(ASC(A171),承認一覧表!$I$8:$W$1814,11,FALSE))</f>
        <v/>
      </c>
      <c r="F171" s="685"/>
      <c r="G171" s="685"/>
      <c r="H171" s="685"/>
      <c r="I171" s="685"/>
      <c r="J171" s="685"/>
      <c r="K171" s="686" t="str">
        <f>IF(A171="","",VLOOKUP(A171,承認一覧表!$I$8:$W$1814,15,FALSE))</f>
        <v/>
      </c>
      <c r="L171" s="687"/>
    </row>
    <row r="172" spans="1:15" ht="20.100000000000001" customHeight="1">
      <c r="A172" s="669"/>
      <c r="B172" s="682"/>
      <c r="C172" s="684"/>
      <c r="D172" s="52" t="str">
        <f>IF(A171="","",VLOOKUP(ASC(A171),承認一覧表!$I$8:$T$1816,6,FALSE))</f>
        <v/>
      </c>
      <c r="E172" s="45" t="str">
        <f>ASC(LEFT(A171,3))</f>
        <v/>
      </c>
      <c r="F172" s="46" t="str">
        <f>IF(A171="","",VLOOKUP(A171,承認一覧表!$A$8:$F$1814,4,FALSE))</f>
        <v/>
      </c>
      <c r="G172" s="46" t="s">
        <v>44</v>
      </c>
      <c r="H172" s="61" t="str">
        <f>IF(A171="","",VLOOKUP(A171,承認一覧表!$A$8:$W$1814,5,FALSE))</f>
        <v/>
      </c>
      <c r="I172" s="46" t="s">
        <v>44</v>
      </c>
      <c r="J172" s="62" t="str">
        <f>IF(A171="","",VLOOKUP(A171,承認一覧表!$A$8:$W$1814,6,FALSE))</f>
        <v/>
      </c>
      <c r="K172" s="688" t="str">
        <f>IF(A171="","",VLOOKUP(A171,承認一覧表!$I$8:$W$1814,3,FALSE))</f>
        <v/>
      </c>
      <c r="L172" s="689"/>
    </row>
    <row r="173" spans="1:15" ht="20.100000000000001" customHeight="1">
      <c r="A173" s="669"/>
      <c r="B173" s="670" t="str">
        <f>IF(A173="","",VLOOKUP(ASC(A173),承認一覧表!$I$8:$T$1816,2,FALSE))</f>
        <v/>
      </c>
      <c r="C173" s="672"/>
      <c r="D173" s="49" t="str">
        <f>IF(A173="","",VLOOKUP(ASC(A173),承認一覧表!$I$8:$T$1816,5,FALSE))</f>
        <v/>
      </c>
      <c r="E173" s="47" t="str">
        <f>IF(A173="","",VLOOKUP(ASC(A173),承認一覧表!$I$8:$W$1814,11,FALSE))</f>
        <v/>
      </c>
      <c r="F173" s="674"/>
      <c r="G173" s="675"/>
      <c r="H173" s="675"/>
      <c r="I173" s="675"/>
      <c r="J173" s="676"/>
      <c r="K173" s="677" t="str">
        <f>IF(A173="","",VLOOKUP(A173,承認一覧表!$I$8:$W$1814,15,FALSE))</f>
        <v/>
      </c>
      <c r="L173" s="678"/>
    </row>
    <row r="174" spans="1:15" ht="20.100000000000001" customHeight="1">
      <c r="A174" s="669"/>
      <c r="B174" s="671"/>
      <c r="C174" s="673"/>
      <c r="D174" s="50" t="str">
        <f>IF(A173="","",VLOOKUP(ASC(A173),承認一覧表!$I$8:$T$1816,6,FALSE))</f>
        <v/>
      </c>
      <c r="E174" s="42" t="str">
        <f>ASC(LEFT(A173,3))</f>
        <v/>
      </c>
      <c r="F174" s="43" t="str">
        <f>IF(A173="","",VLOOKUP(A173,承認一覧表!$A$8:$F$1814,4,FALSE))</f>
        <v/>
      </c>
      <c r="G174" s="43" t="s">
        <v>44</v>
      </c>
      <c r="H174" s="54" t="str">
        <f>IF(A173="","",VLOOKUP(A173,承認一覧表!$A$8:$W$1814,5,FALSE))</f>
        <v/>
      </c>
      <c r="I174" s="43" t="s">
        <v>44</v>
      </c>
      <c r="J174" s="55" t="str">
        <f>IF(A173="","",VLOOKUP(A173,承認一覧表!$A$8:$W$1814,6,FALSE))</f>
        <v/>
      </c>
      <c r="K174" s="679" t="str">
        <f>IF(A173="","",VLOOKUP(A173,承認一覧表!$I$8:$W$1814,3,FALSE))</f>
        <v/>
      </c>
      <c r="L174" s="680"/>
    </row>
    <row r="175" spans="1:15" ht="20.100000000000001" customHeight="1">
      <c r="A175" s="669"/>
      <c r="B175" s="681" t="str">
        <f>IF(A175="","",VLOOKUP(ASC(A175),承認一覧表!$I$8:$T$1816,2,FALSE))</f>
        <v/>
      </c>
      <c r="C175" s="683"/>
      <c r="D175" s="51" t="str">
        <f>IF(A175="","",VLOOKUP(ASC(A175),承認一覧表!$I$8:$T$1816,5,FALSE))</f>
        <v/>
      </c>
      <c r="E175" s="44" t="str">
        <f>IF(A175="","",VLOOKUP(ASC(A175),承認一覧表!$I$8:$W$1814,11,FALSE))</f>
        <v/>
      </c>
      <c r="F175" s="685"/>
      <c r="G175" s="685"/>
      <c r="H175" s="685"/>
      <c r="I175" s="685"/>
      <c r="J175" s="685"/>
      <c r="K175" s="686" t="str">
        <f>IF(A175="","",VLOOKUP(A175,承認一覧表!$I$8:$W$1814,15,FALSE))</f>
        <v/>
      </c>
      <c r="L175" s="687"/>
    </row>
    <row r="176" spans="1:15" ht="20.100000000000001" customHeight="1">
      <c r="A176" s="669"/>
      <c r="B176" s="682"/>
      <c r="C176" s="684"/>
      <c r="D176" s="52" t="str">
        <f>IF(A175="","",VLOOKUP(ASC(A175),承認一覧表!$I$8:$T$1816,6,FALSE))</f>
        <v/>
      </c>
      <c r="E176" s="45" t="str">
        <f>ASC(LEFT(A175,3))</f>
        <v/>
      </c>
      <c r="F176" s="46" t="str">
        <f>IF(A175="","",VLOOKUP(A175,承認一覧表!$A$8:$F$1814,4,FALSE))</f>
        <v/>
      </c>
      <c r="G176" s="46" t="s">
        <v>44</v>
      </c>
      <c r="H176" s="61" t="str">
        <f>IF(A175="","",VLOOKUP(A175,承認一覧表!$A$8:$W$1814,5,FALSE))</f>
        <v/>
      </c>
      <c r="I176" s="46" t="s">
        <v>44</v>
      </c>
      <c r="J176" s="62" t="str">
        <f>IF(A175="","",VLOOKUP(A175,承認一覧表!$A$8:$W$1814,6,FALSE))</f>
        <v/>
      </c>
      <c r="K176" s="688" t="str">
        <f>IF(A175="","",VLOOKUP(A175,承認一覧表!$I$8:$W$1814,3,FALSE))</f>
        <v/>
      </c>
      <c r="L176" s="689"/>
    </row>
    <row r="177" spans="1:12" ht="20.100000000000001" customHeight="1">
      <c r="A177" s="669"/>
      <c r="B177" s="670" t="str">
        <f>IF(A177="","",VLOOKUP(ASC(A177),承認一覧表!$I$8:$T$1816,2,FALSE))</f>
        <v/>
      </c>
      <c r="C177" s="672"/>
      <c r="D177" s="49" t="str">
        <f>IF(A177="","",VLOOKUP(ASC(A177),承認一覧表!$I$8:$T$1816,5,FALSE))</f>
        <v/>
      </c>
      <c r="E177" s="47" t="str">
        <f>IF(A177="","",VLOOKUP(ASC(A177),承認一覧表!$I$8:$W$1814,11,FALSE))</f>
        <v/>
      </c>
      <c r="F177" s="674"/>
      <c r="G177" s="675"/>
      <c r="H177" s="675"/>
      <c r="I177" s="675"/>
      <c r="J177" s="676"/>
      <c r="K177" s="677" t="str">
        <f>IF(A177="","",VLOOKUP(A177,承認一覧表!$I$8:$W$1814,15,FALSE))</f>
        <v/>
      </c>
      <c r="L177" s="678"/>
    </row>
    <row r="178" spans="1:12" ht="20.100000000000001" customHeight="1">
      <c r="A178" s="669"/>
      <c r="B178" s="671"/>
      <c r="C178" s="673"/>
      <c r="D178" s="50" t="str">
        <f>IF(A177="","",VLOOKUP(ASC(A177),承認一覧表!$I$8:$T$1816,6,FALSE))</f>
        <v/>
      </c>
      <c r="E178" s="42" t="str">
        <f>ASC(LEFT(A177,3))</f>
        <v/>
      </c>
      <c r="F178" s="43" t="str">
        <f>IF(A177="","",VLOOKUP(A177,承認一覧表!$A$8:$F$1814,4,FALSE))</f>
        <v/>
      </c>
      <c r="G178" s="43" t="s">
        <v>44</v>
      </c>
      <c r="H178" s="54" t="str">
        <f>IF(A177="","",VLOOKUP(A177,承認一覧表!$A$8:$W$1814,5,FALSE))</f>
        <v/>
      </c>
      <c r="I178" s="43" t="s">
        <v>44</v>
      </c>
      <c r="J178" s="55" t="str">
        <f>IF(A177="","",VLOOKUP(A177,承認一覧表!$A$8:$W$1814,6,FALSE))</f>
        <v/>
      </c>
      <c r="K178" s="679" t="str">
        <f>IF(A177="","",VLOOKUP(A177,承認一覧表!$I$8:$W$1814,3,FALSE))</f>
        <v/>
      </c>
      <c r="L178" s="680"/>
    </row>
    <row r="179" spans="1:12" ht="20.100000000000001" customHeight="1">
      <c r="A179" s="669"/>
      <c r="B179" s="681" t="str">
        <f>IF(A179="","",VLOOKUP(ASC(A179),承認一覧表!$I$8:$T$1816,2,FALSE))</f>
        <v/>
      </c>
      <c r="C179" s="683"/>
      <c r="D179" s="51" t="str">
        <f>IF(A179="","",VLOOKUP(ASC(A179),承認一覧表!$I$8:$T$1816,5,FALSE))</f>
        <v/>
      </c>
      <c r="E179" s="44" t="str">
        <f>IF(A179="","",VLOOKUP(ASC(A179),承認一覧表!$I$8:$W$1814,11,FALSE))</f>
        <v/>
      </c>
      <c r="F179" s="685"/>
      <c r="G179" s="685"/>
      <c r="H179" s="685"/>
      <c r="I179" s="685"/>
      <c r="J179" s="685"/>
      <c r="K179" s="686" t="str">
        <f>IF(A179="","",VLOOKUP(A179,承認一覧表!$I$8:$W$1814,15,FALSE))</f>
        <v/>
      </c>
      <c r="L179" s="687"/>
    </row>
    <row r="180" spans="1:12" ht="20.100000000000001" customHeight="1">
      <c r="A180" s="669"/>
      <c r="B180" s="682"/>
      <c r="C180" s="684"/>
      <c r="D180" s="52" t="str">
        <f>IF(A179="","",VLOOKUP(ASC(A179),承認一覧表!$I$8:$T$1816,6,FALSE))</f>
        <v/>
      </c>
      <c r="E180" s="45" t="str">
        <f>ASC(LEFT(A179,3))</f>
        <v/>
      </c>
      <c r="F180" s="46" t="str">
        <f>IF(A179="","",VLOOKUP(A179,承認一覧表!$A$8:$F$1814,4,FALSE))</f>
        <v/>
      </c>
      <c r="G180" s="46" t="s">
        <v>44</v>
      </c>
      <c r="H180" s="61" t="str">
        <f>IF(A179="","",VLOOKUP(A179,承認一覧表!$A$8:$W$1814,5,FALSE))</f>
        <v/>
      </c>
      <c r="I180" s="46" t="s">
        <v>44</v>
      </c>
      <c r="J180" s="62" t="str">
        <f>IF(A179="","",VLOOKUP(A179,承認一覧表!$A$8:$W$1814,6,FALSE))</f>
        <v/>
      </c>
      <c r="K180" s="688" t="str">
        <f>IF(A179="","",VLOOKUP(A179,承認一覧表!$I$8:$W$1814,3,FALSE))</f>
        <v/>
      </c>
      <c r="L180" s="689"/>
    </row>
    <row r="181" spans="1:12" ht="20.100000000000001" customHeight="1">
      <c r="A181" s="669"/>
      <c r="B181" s="670" t="str">
        <f>IF(A181="","",VLOOKUP(ASC(A181),承認一覧表!$I$8:$T$1816,2,FALSE))</f>
        <v/>
      </c>
      <c r="C181" s="672"/>
      <c r="D181" s="49" t="str">
        <f>IF(A181="","",VLOOKUP(ASC(A181),承認一覧表!$I$8:$T$1816,5,FALSE))</f>
        <v/>
      </c>
      <c r="E181" s="47" t="str">
        <f>IF(A181="","",VLOOKUP(ASC(A181),承認一覧表!$I$8:$W$1814,11,FALSE))</f>
        <v/>
      </c>
      <c r="F181" s="674"/>
      <c r="G181" s="675"/>
      <c r="H181" s="675"/>
      <c r="I181" s="675"/>
      <c r="J181" s="676"/>
      <c r="K181" s="677" t="str">
        <f>IF(A181="","",VLOOKUP(A181,承認一覧表!$I$8:$W$1814,15,FALSE))</f>
        <v/>
      </c>
      <c r="L181" s="678"/>
    </row>
    <row r="182" spans="1:12" ht="20.100000000000001" customHeight="1">
      <c r="A182" s="669"/>
      <c r="B182" s="671"/>
      <c r="C182" s="673"/>
      <c r="D182" s="50" t="str">
        <f>IF(A181="","",VLOOKUP(ASC(A181),承認一覧表!$I$8:$T$1816,6,FALSE))</f>
        <v/>
      </c>
      <c r="E182" s="42" t="str">
        <f>ASC(LEFT(A181,3))</f>
        <v/>
      </c>
      <c r="F182" s="43" t="str">
        <f>IF(A181="","",VLOOKUP(A181,承認一覧表!$A$8:$F$1814,4,FALSE))</f>
        <v/>
      </c>
      <c r="G182" s="43" t="s">
        <v>44</v>
      </c>
      <c r="H182" s="54" t="str">
        <f>IF(A181="","",VLOOKUP(A181,承認一覧表!$A$8:$W$1814,5,FALSE))</f>
        <v/>
      </c>
      <c r="I182" s="43" t="s">
        <v>44</v>
      </c>
      <c r="J182" s="55" t="str">
        <f>IF(A181="","",VLOOKUP(A181,承認一覧表!$A$8:$W$1814,6,FALSE))</f>
        <v/>
      </c>
      <c r="K182" s="679" t="str">
        <f>IF(A181="","",VLOOKUP(A181,承認一覧表!$I$8:$W$1814,3,FALSE))</f>
        <v/>
      </c>
      <c r="L182" s="680"/>
    </row>
    <row r="183" spans="1:12" ht="20.100000000000001" customHeight="1">
      <c r="A183" s="669"/>
      <c r="B183" s="681" t="str">
        <f>IF(A183="","",VLOOKUP(ASC(A183),承認一覧表!$I$8:$T$1816,2,FALSE))</f>
        <v/>
      </c>
      <c r="C183" s="683"/>
      <c r="D183" s="51" t="str">
        <f>IF(A183="","",VLOOKUP(ASC(A183),承認一覧表!$I$8:$T$1816,5,FALSE))</f>
        <v/>
      </c>
      <c r="E183" s="44" t="str">
        <f>IF(A183="","",VLOOKUP(ASC(A183),承認一覧表!$I$8:$W$1814,11,FALSE))</f>
        <v/>
      </c>
      <c r="F183" s="685"/>
      <c r="G183" s="685"/>
      <c r="H183" s="685"/>
      <c r="I183" s="685"/>
      <c r="J183" s="685"/>
      <c r="K183" s="686" t="str">
        <f>IF(A183="","",VLOOKUP(A183,承認一覧表!$I$8:$W$1814,15,FALSE))</f>
        <v/>
      </c>
      <c r="L183" s="687"/>
    </row>
    <row r="184" spans="1:12" ht="20.100000000000001" customHeight="1">
      <c r="A184" s="669"/>
      <c r="B184" s="682"/>
      <c r="C184" s="684"/>
      <c r="D184" s="52" t="str">
        <f>IF(A183="","",VLOOKUP(ASC(A183),承認一覧表!$I$8:$T$1816,6,FALSE))</f>
        <v/>
      </c>
      <c r="E184" s="45" t="str">
        <f>ASC(LEFT(A183,3))</f>
        <v/>
      </c>
      <c r="F184" s="46" t="str">
        <f>IF(A183="","",VLOOKUP(A183,承認一覧表!$A$8:$F$1814,4,FALSE))</f>
        <v/>
      </c>
      <c r="G184" s="46" t="s">
        <v>44</v>
      </c>
      <c r="H184" s="61" t="str">
        <f>IF(A183="","",VLOOKUP(A183,承認一覧表!$A$8:$W$1814,5,FALSE))</f>
        <v/>
      </c>
      <c r="I184" s="46" t="s">
        <v>44</v>
      </c>
      <c r="J184" s="62" t="str">
        <f>IF(A183="","",VLOOKUP(A183,承認一覧表!$A$8:$W$1814,6,FALSE))</f>
        <v/>
      </c>
      <c r="K184" s="688" t="str">
        <f>IF(A183="","",VLOOKUP(A183,承認一覧表!$I$8:$W$1814,3,FALSE))</f>
        <v/>
      </c>
      <c r="L184" s="689"/>
    </row>
    <row r="185" spans="1:12" ht="20.100000000000001" customHeight="1">
      <c r="A185" s="669"/>
      <c r="B185" s="670" t="str">
        <f>IF(A185="","",VLOOKUP(ASC(A185),承認一覧表!$I$8:$T$1816,2,FALSE))</f>
        <v/>
      </c>
      <c r="C185" s="672"/>
      <c r="D185" s="49" t="str">
        <f>IF(A185="","",VLOOKUP(ASC(A185),承認一覧表!$I$8:$T$1816,5,FALSE))</f>
        <v/>
      </c>
      <c r="E185" s="47" t="str">
        <f>IF(A185="","",VLOOKUP(ASC(A185),承認一覧表!$I$8:$W$1814,11,FALSE))</f>
        <v/>
      </c>
      <c r="F185" s="674"/>
      <c r="G185" s="675"/>
      <c r="H185" s="675"/>
      <c r="I185" s="675"/>
      <c r="J185" s="676"/>
      <c r="K185" s="677" t="str">
        <f>IF(A185="","",VLOOKUP(A185,承認一覧表!$I$8:$W$1814,15,FALSE))</f>
        <v/>
      </c>
      <c r="L185" s="678"/>
    </row>
    <row r="186" spans="1:12" ht="20.100000000000001" customHeight="1">
      <c r="A186" s="669"/>
      <c r="B186" s="671"/>
      <c r="C186" s="673"/>
      <c r="D186" s="50" t="str">
        <f>IF(A185="","",VLOOKUP(ASC(A185),承認一覧表!$I$8:$T$1816,6,FALSE))</f>
        <v/>
      </c>
      <c r="E186" s="42" t="str">
        <f>ASC(LEFT(A185,3))</f>
        <v/>
      </c>
      <c r="F186" s="43" t="str">
        <f>IF(A185="","",VLOOKUP(A185,承認一覧表!$A$8:$F$1814,4,FALSE))</f>
        <v/>
      </c>
      <c r="G186" s="43" t="s">
        <v>44</v>
      </c>
      <c r="H186" s="54" t="str">
        <f>IF(A185="","",VLOOKUP(A185,承認一覧表!$A$8:$W$1814,5,FALSE))</f>
        <v/>
      </c>
      <c r="I186" s="43" t="s">
        <v>44</v>
      </c>
      <c r="J186" s="55" t="str">
        <f>IF(A185="","",VLOOKUP(A185,承認一覧表!$A$8:$W$1814,6,FALSE))</f>
        <v/>
      </c>
      <c r="K186" s="679" t="str">
        <f>IF(A185="","",VLOOKUP(A185,承認一覧表!$I$8:$W$1814,3,FALSE))</f>
        <v/>
      </c>
      <c r="L186" s="680"/>
    </row>
    <row r="187" spans="1:12" ht="20.100000000000001" customHeight="1">
      <c r="A187" s="669"/>
      <c r="B187" s="681" t="str">
        <f>IF(A187="","",VLOOKUP(ASC(A187),承認一覧表!$I$8:$T$1816,2,FALSE))</f>
        <v/>
      </c>
      <c r="C187" s="683"/>
      <c r="D187" s="51" t="str">
        <f>IF(A187="","",VLOOKUP(ASC(A187),承認一覧表!$I$8:$T$1816,5,FALSE))</f>
        <v/>
      </c>
      <c r="E187" s="44" t="str">
        <f>IF(A187="","",VLOOKUP(ASC(A187),承認一覧表!$I$8:$W$1814,11,FALSE))</f>
        <v/>
      </c>
      <c r="F187" s="685"/>
      <c r="G187" s="685"/>
      <c r="H187" s="685"/>
      <c r="I187" s="685"/>
      <c r="J187" s="685"/>
      <c r="K187" s="686" t="str">
        <f>IF(A187="","",VLOOKUP(A187,承認一覧表!$I$8:$W$1814,15,FALSE))</f>
        <v/>
      </c>
      <c r="L187" s="687"/>
    </row>
    <row r="188" spans="1:12" ht="20.100000000000001" customHeight="1">
      <c r="A188" s="669"/>
      <c r="B188" s="682"/>
      <c r="C188" s="684"/>
      <c r="D188" s="52" t="str">
        <f>IF(A187="","",VLOOKUP(ASC(A187),承認一覧表!$I$8:$T$1816,6,FALSE))</f>
        <v/>
      </c>
      <c r="E188" s="45" t="str">
        <f>ASC(LEFT(A187,3))</f>
        <v/>
      </c>
      <c r="F188" s="46" t="str">
        <f>IF(A187="","",VLOOKUP(A187,承認一覧表!$A$8:$F$1814,4,FALSE))</f>
        <v/>
      </c>
      <c r="G188" s="46" t="s">
        <v>44</v>
      </c>
      <c r="H188" s="61" t="str">
        <f>IF(A187="","",VLOOKUP(A187,承認一覧表!$A$8:$W$1814,5,FALSE))</f>
        <v/>
      </c>
      <c r="I188" s="46" t="s">
        <v>44</v>
      </c>
      <c r="J188" s="62" t="str">
        <f>IF(A187="","",VLOOKUP(A187,承認一覧表!$A$8:$W$1814,6,FALSE))</f>
        <v/>
      </c>
      <c r="K188" s="688" t="str">
        <f>IF(A187="","",VLOOKUP(A187,承認一覧表!$I$8:$W$1814,3,FALSE))</f>
        <v/>
      </c>
      <c r="L188" s="689"/>
    </row>
    <row r="189" spans="1:12" ht="20.100000000000001" customHeight="1">
      <c r="A189" s="669"/>
      <c r="B189" s="670" t="str">
        <f>IF(A189="","",VLOOKUP(ASC(A189),承認一覧表!$I$8:$T$1816,2,FALSE))</f>
        <v/>
      </c>
      <c r="C189" s="672"/>
      <c r="D189" s="49" t="str">
        <f>IF(A189="","",VLOOKUP(ASC(A189),承認一覧表!$I$8:$T$1816,5,FALSE))</f>
        <v/>
      </c>
      <c r="E189" s="47" t="str">
        <f>IF(A189="","",VLOOKUP(ASC(A189),承認一覧表!$I$8:$W$1814,11,FALSE))</f>
        <v/>
      </c>
      <c r="F189" s="674"/>
      <c r="G189" s="675"/>
      <c r="H189" s="675"/>
      <c r="I189" s="675"/>
      <c r="J189" s="676"/>
      <c r="K189" s="677" t="str">
        <f>IF(A189="","",VLOOKUP(A189,承認一覧表!$I$8:$W$1814,15,FALSE))</f>
        <v/>
      </c>
      <c r="L189" s="678"/>
    </row>
    <row r="190" spans="1:12" ht="20.100000000000001" customHeight="1">
      <c r="A190" s="669"/>
      <c r="B190" s="671"/>
      <c r="C190" s="673"/>
      <c r="D190" s="50" t="str">
        <f>IF(A189="","",VLOOKUP(ASC(A189),承認一覧表!$I$8:$T$1816,6,FALSE))</f>
        <v/>
      </c>
      <c r="E190" s="42" t="str">
        <f>ASC(LEFT(A189,3))</f>
        <v/>
      </c>
      <c r="F190" s="43" t="str">
        <f>IF(A189="","",VLOOKUP(A189,承認一覧表!$A$8:$F$1814,4,FALSE))</f>
        <v/>
      </c>
      <c r="G190" s="43" t="s">
        <v>44</v>
      </c>
      <c r="H190" s="54" t="str">
        <f>IF(A189="","",VLOOKUP(A189,承認一覧表!$A$8:$W$1814,5,FALSE))</f>
        <v/>
      </c>
      <c r="I190" s="43" t="s">
        <v>44</v>
      </c>
      <c r="J190" s="55" t="str">
        <f>IF(A189="","",VLOOKUP(A189,承認一覧表!$A$8:$W$1814,6,FALSE))</f>
        <v/>
      </c>
      <c r="K190" s="679" t="str">
        <f>IF(A189="","",VLOOKUP(A189,承認一覧表!$I$8:$W$1814,3,FALSE))</f>
        <v/>
      </c>
      <c r="L190" s="680"/>
    </row>
    <row r="191" spans="1:12" ht="20.100000000000001" customHeight="1">
      <c r="A191" s="669"/>
      <c r="B191" s="681" t="str">
        <f>IF(A191="","",VLOOKUP(ASC(A191),承認一覧表!$I$8:$T$1816,2,FALSE))</f>
        <v/>
      </c>
      <c r="C191" s="683"/>
      <c r="D191" s="51" t="str">
        <f>IF(A191="","",VLOOKUP(ASC(A191),承認一覧表!$I$8:$T$1816,5,FALSE))</f>
        <v/>
      </c>
      <c r="E191" s="44" t="str">
        <f>IF(A191="","",VLOOKUP(ASC(A191),承認一覧表!$I$8:$W$1814,11,FALSE))</f>
        <v/>
      </c>
      <c r="F191" s="685"/>
      <c r="G191" s="685"/>
      <c r="H191" s="685"/>
      <c r="I191" s="685"/>
      <c r="J191" s="685"/>
      <c r="K191" s="686" t="str">
        <f>IF(A191="","",VLOOKUP(A191,承認一覧表!$I$8:$W$1814,15,FALSE))</f>
        <v/>
      </c>
      <c r="L191" s="687"/>
    </row>
    <row r="192" spans="1:12" ht="20.100000000000001" customHeight="1">
      <c r="A192" s="669"/>
      <c r="B192" s="682"/>
      <c r="C192" s="684"/>
      <c r="D192" s="52" t="str">
        <f>IF(A191="","",VLOOKUP(ASC(A191),承認一覧表!$I$8:$T$1816,6,FALSE))</f>
        <v/>
      </c>
      <c r="E192" s="45" t="str">
        <f>ASC(LEFT(A191,3))</f>
        <v/>
      </c>
      <c r="F192" s="46" t="str">
        <f>IF(A191="","",VLOOKUP(A191,承認一覧表!$A$8:$F$1814,4,FALSE))</f>
        <v/>
      </c>
      <c r="G192" s="46" t="s">
        <v>44</v>
      </c>
      <c r="H192" s="61" t="str">
        <f>IF(A191="","",VLOOKUP(A191,承認一覧表!$A$8:$W$1814,5,FALSE))</f>
        <v/>
      </c>
      <c r="I192" s="46" t="s">
        <v>44</v>
      </c>
      <c r="J192" s="62" t="str">
        <f>IF(A191="","",VLOOKUP(A191,承認一覧表!$A$8:$W$1814,6,FALSE))</f>
        <v/>
      </c>
      <c r="K192" s="688" t="str">
        <f>IF(A191="","",VLOOKUP(A191,承認一覧表!$I$8:$W$1814,3,FALSE))</f>
        <v/>
      </c>
      <c r="L192" s="689"/>
    </row>
    <row r="193" spans="1:12" ht="20.100000000000001" customHeight="1">
      <c r="A193" s="669"/>
      <c r="B193" s="670" t="str">
        <f>IF(A193="","",VLOOKUP(ASC(A193),承認一覧表!$I$8:$T$1816,2,FALSE))</f>
        <v/>
      </c>
      <c r="C193" s="672"/>
      <c r="D193" s="49" t="str">
        <f>IF(A193="","",VLOOKUP(ASC(A193),承認一覧表!$I$8:$T$1816,5,FALSE))</f>
        <v/>
      </c>
      <c r="E193" s="47" t="str">
        <f>IF(A193="","",VLOOKUP(ASC(A193),承認一覧表!$I$8:$W$1814,11,FALSE))</f>
        <v/>
      </c>
      <c r="F193" s="674"/>
      <c r="G193" s="675"/>
      <c r="H193" s="675"/>
      <c r="I193" s="675"/>
      <c r="J193" s="676"/>
      <c r="K193" s="677" t="str">
        <f>IF(A193="","",VLOOKUP(A193,承認一覧表!$I$8:$W$1814,15,FALSE))</f>
        <v/>
      </c>
      <c r="L193" s="678"/>
    </row>
    <row r="194" spans="1:12" ht="20.100000000000001" customHeight="1">
      <c r="A194" s="669"/>
      <c r="B194" s="671"/>
      <c r="C194" s="673"/>
      <c r="D194" s="50" t="str">
        <f>IF(A193="","",VLOOKUP(ASC(A193),承認一覧表!$I$8:$T$1816,6,FALSE))</f>
        <v/>
      </c>
      <c r="E194" s="42" t="str">
        <f>ASC(LEFT(A193,3))</f>
        <v/>
      </c>
      <c r="F194" s="43" t="str">
        <f>IF(A193="","",VLOOKUP(A193,承認一覧表!$A$8:$F$1814,4,FALSE))</f>
        <v/>
      </c>
      <c r="G194" s="43" t="s">
        <v>44</v>
      </c>
      <c r="H194" s="54" t="str">
        <f>IF(A193="","",VLOOKUP(A193,承認一覧表!$A$8:$W$1814,5,FALSE))</f>
        <v/>
      </c>
      <c r="I194" s="43" t="s">
        <v>44</v>
      </c>
      <c r="J194" s="55" t="str">
        <f>IF(A193="","",VLOOKUP(A193,承認一覧表!$A$8:$W$1814,6,FALSE))</f>
        <v/>
      </c>
      <c r="K194" s="679" t="str">
        <f>IF(A193="","",VLOOKUP(A193,承認一覧表!$I$8:$W$1814,3,FALSE))</f>
        <v/>
      </c>
      <c r="L194" s="680"/>
    </row>
    <row r="195" spans="1:12" ht="20.100000000000001" customHeight="1">
      <c r="A195" s="669"/>
      <c r="B195" s="681" t="str">
        <f>IF(A195="","",VLOOKUP(ASC(A195),承認一覧表!$I$8:$T$1816,2,FALSE))</f>
        <v/>
      </c>
      <c r="C195" s="683"/>
      <c r="D195" s="51" t="str">
        <f>IF(A195="","",VLOOKUP(ASC(A195),承認一覧表!$I$8:$T$1816,5,FALSE))</f>
        <v/>
      </c>
      <c r="E195" s="44" t="str">
        <f>IF(A195="","",VLOOKUP(ASC(A195),承認一覧表!$I$8:$W$1814,11,FALSE))</f>
        <v/>
      </c>
      <c r="F195" s="685"/>
      <c r="G195" s="685"/>
      <c r="H195" s="685"/>
      <c r="I195" s="685"/>
      <c r="J195" s="685"/>
      <c r="K195" s="686" t="str">
        <f>IF(A195="","",VLOOKUP(A195,承認一覧表!$I$8:$W$1814,15,FALSE))</f>
        <v/>
      </c>
      <c r="L195" s="687"/>
    </row>
    <row r="196" spans="1:12" ht="20.100000000000001" customHeight="1">
      <c r="A196" s="669"/>
      <c r="B196" s="682"/>
      <c r="C196" s="684"/>
      <c r="D196" s="52" t="str">
        <f>IF(A195="","",VLOOKUP(ASC(A195),承認一覧表!$I$8:$T$1816,6,FALSE))</f>
        <v/>
      </c>
      <c r="E196" s="45" t="str">
        <f>ASC(LEFT(A195,3))</f>
        <v/>
      </c>
      <c r="F196" s="46" t="str">
        <f>IF(A195="","",VLOOKUP(A195,承認一覧表!$A$8:$F$1814,4,FALSE))</f>
        <v/>
      </c>
      <c r="G196" s="46" t="s">
        <v>44</v>
      </c>
      <c r="H196" s="61" t="str">
        <f>IF(A195="","",VLOOKUP(A195,承認一覧表!$A$8:$W$1814,5,FALSE))</f>
        <v/>
      </c>
      <c r="I196" s="46" t="s">
        <v>44</v>
      </c>
      <c r="J196" s="62" t="str">
        <f>IF(A195="","",VLOOKUP(A195,承認一覧表!$A$8:$W$1814,6,FALSE))</f>
        <v/>
      </c>
      <c r="K196" s="688" t="str">
        <f>IF(A195="","",VLOOKUP(A195,承認一覧表!$I$8:$W$1814,3,FALSE))</f>
        <v/>
      </c>
      <c r="L196" s="689"/>
    </row>
    <row r="197" spans="1:12" ht="20.100000000000001" customHeight="1">
      <c r="A197" s="669"/>
      <c r="B197" s="670" t="str">
        <f>IF(A197="","",VLOOKUP(ASC(A197),承認一覧表!$I$8:$T$1816,2,FALSE))</f>
        <v/>
      </c>
      <c r="C197" s="672"/>
      <c r="D197" s="49" t="str">
        <f>IF(A197="","",VLOOKUP(ASC(A197),承認一覧表!$I$8:$T$1816,5,FALSE))</f>
        <v/>
      </c>
      <c r="E197" s="47" t="str">
        <f>IF(A197="","",VLOOKUP(ASC(A197),承認一覧表!$I$8:$W$1814,11,FALSE))</f>
        <v/>
      </c>
      <c r="F197" s="674"/>
      <c r="G197" s="675"/>
      <c r="H197" s="675"/>
      <c r="I197" s="675"/>
      <c r="J197" s="676"/>
      <c r="K197" s="677" t="str">
        <f>IF(A197="","",VLOOKUP(A197,承認一覧表!$I$8:$W$1814,15,FALSE))</f>
        <v/>
      </c>
      <c r="L197" s="678"/>
    </row>
    <row r="198" spans="1:12" ht="20.100000000000001" customHeight="1">
      <c r="A198" s="669"/>
      <c r="B198" s="671"/>
      <c r="C198" s="673"/>
      <c r="D198" s="50" t="str">
        <f>IF(A197="","",VLOOKUP(ASC(A197),承認一覧表!$I$8:$T$1816,6,FALSE))</f>
        <v/>
      </c>
      <c r="E198" s="42" t="str">
        <f>ASC(LEFT(A197,3))</f>
        <v/>
      </c>
      <c r="F198" s="43" t="str">
        <f>IF(A197="","",VLOOKUP(A197,承認一覧表!$A$8:$F$1814,4,FALSE))</f>
        <v/>
      </c>
      <c r="G198" s="43" t="s">
        <v>44</v>
      </c>
      <c r="H198" s="54" t="str">
        <f>IF(A197="","",VLOOKUP(A197,承認一覧表!$A$8:$W$1814,5,FALSE))</f>
        <v/>
      </c>
      <c r="I198" s="43" t="s">
        <v>44</v>
      </c>
      <c r="J198" s="55" t="str">
        <f>IF(A197="","",VLOOKUP(A197,承認一覧表!$A$8:$W$1814,6,FALSE))</f>
        <v/>
      </c>
      <c r="K198" s="679" t="str">
        <f>IF(A197="","",VLOOKUP(A197,承認一覧表!$I$8:$W$1814,3,FALSE))</f>
        <v/>
      </c>
      <c r="L198" s="680"/>
    </row>
    <row r="199" spans="1:12" ht="20.100000000000001" customHeight="1">
      <c r="A199" s="669"/>
      <c r="B199" s="681" t="str">
        <f>IF(A199="","",VLOOKUP(ASC(A199),承認一覧表!$I$8:$T$1816,2,FALSE))</f>
        <v/>
      </c>
      <c r="C199" s="683"/>
      <c r="D199" s="51" t="str">
        <f>IF(A199="","",VLOOKUP(ASC(A199),承認一覧表!$I$8:$T$1816,5,FALSE))</f>
        <v/>
      </c>
      <c r="E199" s="44" t="str">
        <f>IF(A199="","",VLOOKUP(ASC(A199),承認一覧表!$I$8:$W$1814,11,FALSE))</f>
        <v/>
      </c>
      <c r="F199" s="685"/>
      <c r="G199" s="685"/>
      <c r="H199" s="685"/>
      <c r="I199" s="685"/>
      <c r="J199" s="685"/>
      <c r="K199" s="686" t="str">
        <f>IF(A199="","",VLOOKUP(A199,承認一覧表!$I$8:$W$1814,15,FALSE))</f>
        <v/>
      </c>
      <c r="L199" s="687"/>
    </row>
    <row r="200" spans="1:12" ht="20.100000000000001" customHeight="1">
      <c r="A200" s="669"/>
      <c r="B200" s="682"/>
      <c r="C200" s="684"/>
      <c r="D200" s="52" t="str">
        <f>IF(A199="","",VLOOKUP(ASC(A199),承認一覧表!$I$8:$T$1816,6,FALSE))</f>
        <v/>
      </c>
      <c r="E200" s="45" t="str">
        <f>ASC(LEFT(A199,3))</f>
        <v/>
      </c>
      <c r="F200" s="46" t="str">
        <f>IF(A199="","",VLOOKUP(A199,承認一覧表!$A$8:$F$1814,4,FALSE))</f>
        <v/>
      </c>
      <c r="G200" s="46" t="s">
        <v>44</v>
      </c>
      <c r="H200" s="61" t="str">
        <f>IF(A199="","",VLOOKUP(A199,承認一覧表!$A$8:$W$1814,5,FALSE))</f>
        <v/>
      </c>
      <c r="I200" s="46" t="s">
        <v>44</v>
      </c>
      <c r="J200" s="62" t="str">
        <f>IF(A199="","",VLOOKUP(A199,承認一覧表!$A$8:$W$1814,6,FALSE))</f>
        <v/>
      </c>
      <c r="K200" s="688" t="str">
        <f>IF(A199="","",VLOOKUP(A199,承認一覧表!$I$8:$W$1814,3,FALSE))</f>
        <v/>
      </c>
      <c r="L200" s="689"/>
    </row>
    <row r="201" spans="1:12" ht="20.100000000000001" customHeight="1">
      <c r="A201" s="669"/>
      <c r="B201" s="670" t="str">
        <f>IF(A201="","",VLOOKUP(ASC(A201),承認一覧表!$I$8:$T$1816,2,FALSE))</f>
        <v/>
      </c>
      <c r="C201" s="672"/>
      <c r="D201" s="49" t="str">
        <f>IF(A201="","",VLOOKUP(ASC(A201),承認一覧表!$I$8:$T$1816,5,FALSE))</f>
        <v/>
      </c>
      <c r="E201" s="47" t="str">
        <f>IF(A201="","",VLOOKUP(ASC(A201),承認一覧表!$I$8:$W$1814,11,FALSE))</f>
        <v/>
      </c>
      <c r="F201" s="674"/>
      <c r="G201" s="675"/>
      <c r="H201" s="675"/>
      <c r="I201" s="675"/>
      <c r="J201" s="676"/>
      <c r="K201" s="677" t="str">
        <f>IF(A201="","",VLOOKUP(A201,承認一覧表!$I$8:$W$1814,15,FALSE))</f>
        <v/>
      </c>
      <c r="L201" s="678"/>
    </row>
    <row r="202" spans="1:12" ht="20.100000000000001" customHeight="1">
      <c r="A202" s="669"/>
      <c r="B202" s="671"/>
      <c r="C202" s="673"/>
      <c r="D202" s="50" t="str">
        <f>IF(A201="","",VLOOKUP(ASC(A201),承認一覧表!$I$8:$T$1816,6,FALSE))</f>
        <v/>
      </c>
      <c r="E202" s="42" t="str">
        <f>ASC(LEFT(A201,3))</f>
        <v/>
      </c>
      <c r="F202" s="43" t="str">
        <f>IF(A201="","",VLOOKUP(A201,承認一覧表!$A$8:$F$1814,4,FALSE))</f>
        <v/>
      </c>
      <c r="G202" s="43" t="s">
        <v>44</v>
      </c>
      <c r="H202" s="54" t="str">
        <f>IF(A201="","",VLOOKUP(A201,承認一覧表!$A$8:$W$1814,5,FALSE))</f>
        <v/>
      </c>
      <c r="I202" s="43" t="s">
        <v>44</v>
      </c>
      <c r="J202" s="55" t="str">
        <f>IF(A201="","",VLOOKUP(A201,承認一覧表!$A$8:$W$1814,6,FALSE))</f>
        <v/>
      </c>
      <c r="K202" s="679" t="str">
        <f>IF(A201="","",VLOOKUP(A201,承認一覧表!$I$8:$W$1814,3,FALSE))</f>
        <v/>
      </c>
      <c r="L202" s="680"/>
    </row>
    <row r="203" spans="1:12" ht="20.100000000000001" customHeight="1">
      <c r="A203" s="669"/>
      <c r="B203" s="681" t="str">
        <f>IF(A203="","",VLOOKUP(ASC(A203),承認一覧表!$I$8:$T$1816,2,FALSE))</f>
        <v/>
      </c>
      <c r="C203" s="683"/>
      <c r="D203" s="51" t="str">
        <f>IF(A203="","",VLOOKUP(ASC(A203),承認一覧表!$I$8:$T$1816,5,FALSE))</f>
        <v/>
      </c>
      <c r="E203" s="44" t="str">
        <f>IF(A203="","",VLOOKUP(ASC(A203),承認一覧表!$I$8:$W$1814,11,FALSE))</f>
        <v/>
      </c>
      <c r="F203" s="685"/>
      <c r="G203" s="685"/>
      <c r="H203" s="685"/>
      <c r="I203" s="685"/>
      <c r="J203" s="685"/>
      <c r="K203" s="686" t="str">
        <f>IF(A203="","",VLOOKUP(A203,承認一覧表!$I$8:$W$1814,15,FALSE))</f>
        <v/>
      </c>
      <c r="L203" s="687"/>
    </row>
    <row r="204" spans="1:12" ht="20.100000000000001" customHeight="1">
      <c r="A204" s="669"/>
      <c r="B204" s="682"/>
      <c r="C204" s="684"/>
      <c r="D204" s="52" t="str">
        <f>IF(A203="","",VLOOKUP(ASC(A203),承認一覧表!$I$8:$T$1816,6,FALSE))</f>
        <v/>
      </c>
      <c r="E204" s="45" t="str">
        <f>ASC(LEFT(A203,3))</f>
        <v/>
      </c>
      <c r="F204" s="46" t="str">
        <f>IF(A203="","",VLOOKUP(A203,承認一覧表!$A$8:$F$1814,4,FALSE))</f>
        <v/>
      </c>
      <c r="G204" s="46" t="s">
        <v>44</v>
      </c>
      <c r="H204" s="61" t="str">
        <f>IF(A203="","",VLOOKUP(A203,承認一覧表!$A$8:$W$1814,5,FALSE))</f>
        <v/>
      </c>
      <c r="I204" s="46" t="s">
        <v>44</v>
      </c>
      <c r="J204" s="62" t="str">
        <f>IF(A203="","",VLOOKUP(A203,承認一覧表!$A$8:$W$1814,6,FALSE))</f>
        <v/>
      </c>
      <c r="K204" s="688" t="str">
        <f>IF(A203="","",VLOOKUP(A203,承認一覧表!$I$8:$W$1814,3,FALSE))</f>
        <v/>
      </c>
      <c r="L204" s="689"/>
    </row>
    <row r="205" spans="1:12" ht="20.100000000000001" customHeight="1">
      <c r="A205" s="669"/>
      <c r="B205" s="670" t="str">
        <f>IF(A205="","",VLOOKUP(ASC(A205),承認一覧表!$I$8:$T$1816,2,FALSE))</f>
        <v/>
      </c>
      <c r="C205" s="672"/>
      <c r="D205" s="49" t="str">
        <f>IF(A205="","",VLOOKUP(ASC(A205),承認一覧表!$I$8:$T$1816,5,FALSE))</f>
        <v/>
      </c>
      <c r="E205" s="47" t="str">
        <f>IF(A205="","",VLOOKUP(ASC(A205),承認一覧表!$I$8:$W$1814,11,FALSE))</f>
        <v/>
      </c>
      <c r="F205" s="674"/>
      <c r="G205" s="675"/>
      <c r="H205" s="675"/>
      <c r="I205" s="675"/>
      <c r="J205" s="676"/>
      <c r="K205" s="677" t="str">
        <f>IF(A205="","",VLOOKUP(A205,承認一覧表!$I$8:$W$1814,15,FALSE))</f>
        <v/>
      </c>
      <c r="L205" s="678"/>
    </row>
    <row r="206" spans="1:12" ht="20.100000000000001" customHeight="1">
      <c r="A206" s="669"/>
      <c r="B206" s="671"/>
      <c r="C206" s="673"/>
      <c r="D206" s="50" t="str">
        <f>IF(A205="","",VLOOKUP(ASC(A205),承認一覧表!$I$8:$T$1816,6,FALSE))</f>
        <v/>
      </c>
      <c r="E206" s="42" t="str">
        <f>ASC(LEFT(A205,3))</f>
        <v/>
      </c>
      <c r="F206" s="43" t="str">
        <f>IF(A205="","",VLOOKUP(A205,承認一覧表!$A$8:$F$1814,4,FALSE))</f>
        <v/>
      </c>
      <c r="G206" s="43" t="s">
        <v>44</v>
      </c>
      <c r="H206" s="54" t="str">
        <f>IF(A205="","",VLOOKUP(A205,承認一覧表!$A$8:$W$1814,5,FALSE))</f>
        <v/>
      </c>
      <c r="I206" s="43" t="s">
        <v>44</v>
      </c>
      <c r="J206" s="55" t="str">
        <f>IF(A205="","",VLOOKUP(A205,承認一覧表!$A$8:$W$1814,6,FALSE))</f>
        <v/>
      </c>
      <c r="K206" s="679" t="str">
        <f>IF(A205="","",VLOOKUP(A205,承認一覧表!$I$8:$W$1814,3,FALSE))</f>
        <v/>
      </c>
      <c r="L206" s="680"/>
    </row>
    <row r="207" spans="1:12" ht="15" customHeight="1">
      <c r="B207" s="90" t="s">
        <v>4160</v>
      </c>
      <c r="C207" s="36"/>
      <c r="D207" s="36"/>
      <c r="E207" s="37"/>
      <c r="F207" s="38"/>
      <c r="G207" s="38"/>
      <c r="H207" s="38"/>
      <c r="I207" s="38"/>
      <c r="J207" s="38"/>
      <c r="K207" s="36"/>
      <c r="L207" s="36"/>
    </row>
    <row r="208" spans="1:12" ht="20.100000000000001" customHeight="1">
      <c r="B208" s="48" t="s">
        <v>4612</v>
      </c>
      <c r="C208" s="39"/>
      <c r="D208" s="39"/>
      <c r="E208" s="40"/>
      <c r="K208" s="39"/>
      <c r="L208" s="39"/>
    </row>
    <row r="209" spans="1:15" ht="20.100000000000001" customHeight="1">
      <c r="B209" s="48"/>
      <c r="C209" s="39"/>
      <c r="D209" s="39"/>
      <c r="E209" s="40"/>
      <c r="K209" s="39"/>
      <c r="L209" s="39"/>
    </row>
    <row r="210" spans="1:15" ht="20.100000000000001" customHeight="1">
      <c r="B210" s="48"/>
      <c r="C210" s="39"/>
      <c r="D210" s="39"/>
      <c r="E210" s="40"/>
      <c r="K210" s="39"/>
      <c r="L210" s="39"/>
    </row>
    <row r="211" spans="1:15" ht="20.100000000000001" customHeight="1">
      <c r="L211" s="31" t="s">
        <v>3193</v>
      </c>
    </row>
    <row r="212" spans="1:15" ht="9.9" customHeight="1"/>
    <row r="213" spans="1:15" ht="18" customHeight="1">
      <c r="A213" s="701" t="s">
        <v>41</v>
      </c>
      <c r="B213" s="704" t="s">
        <v>263</v>
      </c>
      <c r="C213" s="706" t="s">
        <v>42</v>
      </c>
      <c r="D213" s="706" t="s">
        <v>240</v>
      </c>
      <c r="E213" s="706" t="s">
        <v>266</v>
      </c>
      <c r="F213" s="704" t="s">
        <v>4611</v>
      </c>
      <c r="G213" s="708"/>
      <c r="H213" s="708"/>
      <c r="I213" s="708"/>
      <c r="J213" s="709"/>
      <c r="K213" s="704" t="s">
        <v>2277</v>
      </c>
      <c r="L213" s="709"/>
    </row>
    <row r="214" spans="1:15" ht="5.0999999999999996" customHeight="1">
      <c r="A214" s="701"/>
      <c r="B214" s="705"/>
      <c r="C214" s="707"/>
      <c r="D214" s="707"/>
      <c r="E214" s="707"/>
      <c r="F214" s="705"/>
      <c r="G214" s="710"/>
      <c r="H214" s="710"/>
      <c r="I214" s="710"/>
      <c r="J214" s="711"/>
      <c r="K214" s="705"/>
      <c r="L214" s="711"/>
    </row>
    <row r="215" spans="1:15" ht="5.0999999999999996" customHeight="1">
      <c r="A215" s="702"/>
      <c r="B215" s="705"/>
      <c r="C215" s="707"/>
      <c r="D215" s="707"/>
      <c r="E215" s="712" t="s">
        <v>264</v>
      </c>
      <c r="F215" s="714" t="s">
        <v>43</v>
      </c>
      <c r="G215" s="716" t="s">
        <v>44</v>
      </c>
      <c r="H215" s="718" t="s">
        <v>45</v>
      </c>
      <c r="I215" s="716" t="s">
        <v>44</v>
      </c>
      <c r="J215" s="720" t="s">
        <v>46</v>
      </c>
      <c r="K215" s="722" t="s">
        <v>286</v>
      </c>
      <c r="L215" s="723"/>
    </row>
    <row r="216" spans="1:15" ht="18" customHeight="1" thickBot="1">
      <c r="A216" s="703"/>
      <c r="B216" s="705"/>
      <c r="C216" s="707"/>
      <c r="D216" s="707"/>
      <c r="E216" s="713"/>
      <c r="F216" s="715"/>
      <c r="G216" s="717"/>
      <c r="H216" s="719"/>
      <c r="I216" s="717"/>
      <c r="J216" s="721"/>
      <c r="K216" s="724"/>
      <c r="L216" s="725"/>
    </row>
    <row r="217" spans="1:15" ht="20.100000000000001" customHeight="1" thickTop="1">
      <c r="A217" s="690"/>
      <c r="B217" s="692" t="str">
        <f>IF(A217="","",VLOOKUP(ASC(A217),承認一覧表!$I$8:$T$1816,2,FALSE))</f>
        <v/>
      </c>
      <c r="C217" s="694"/>
      <c r="D217" s="53" t="str">
        <f>IF(A217="","",VLOOKUP(ASC(A217),承認一覧表!$I$8:$T$1816,5,FALSE))</f>
        <v/>
      </c>
      <c r="E217" s="41" t="str">
        <f>IF(A217="","",VLOOKUP(ASC(A217),承認一覧表!$I$8:$W$1814,11,FALSE))</f>
        <v/>
      </c>
      <c r="F217" s="696"/>
      <c r="G217" s="696"/>
      <c r="H217" s="696"/>
      <c r="I217" s="696"/>
      <c r="J217" s="696"/>
      <c r="K217" s="697" t="str">
        <f>IF(A217="","",VLOOKUP(A217,承認一覧表!$I$8:$W$1814,15,FALSE))</f>
        <v/>
      </c>
      <c r="L217" s="698"/>
    </row>
    <row r="218" spans="1:15" ht="20.100000000000001" customHeight="1">
      <c r="A218" s="691"/>
      <c r="B218" s="693"/>
      <c r="C218" s="695"/>
      <c r="D218" s="56" t="str">
        <f>IF(A217="","",VLOOKUP(ASC(A217),承認一覧表!$I$8:$T$1816,6,FALSE))</f>
        <v/>
      </c>
      <c r="E218" s="57" t="str">
        <f>ASC(LEFT(A217,3))</f>
        <v/>
      </c>
      <c r="F218" s="58" t="str">
        <f>IF(A217="","",VLOOKUP(A217,承認一覧表!$A$8:$F$1985,4,FALSE))</f>
        <v/>
      </c>
      <c r="G218" s="58" t="s">
        <v>44</v>
      </c>
      <c r="H218" s="59" t="str">
        <f>IF(A217="","",VLOOKUP(A217,承認一覧表!$A$8:$W$1985,5,FALSE))</f>
        <v/>
      </c>
      <c r="I218" s="58" t="s">
        <v>44</v>
      </c>
      <c r="J218" s="60" t="str">
        <f>IF(A217="","",VLOOKUP(A217,承認一覧表!$A$8:$W$1985,6,FALSE))</f>
        <v/>
      </c>
      <c r="K218" s="699" t="str">
        <f>IF(A217="","",VLOOKUP(A217,承認一覧表!$I$8:$W$1814,3,FALSE))</f>
        <v/>
      </c>
      <c r="L218" s="700"/>
      <c r="O218" s="35"/>
    </row>
    <row r="219" spans="1:15" ht="20.100000000000001" customHeight="1">
      <c r="A219" s="669"/>
      <c r="B219" s="681" t="str">
        <f>IF(A219="","",VLOOKUP(ASC(A219),承認一覧表!$I$8:$T$1816,2,FALSE))</f>
        <v/>
      </c>
      <c r="C219" s="683"/>
      <c r="D219" s="51" t="str">
        <f>IF(A219="","",VLOOKUP(ASC(A219),承認一覧表!$I$8:$T$1816,5,FALSE))</f>
        <v/>
      </c>
      <c r="E219" s="44" t="str">
        <f>IF(A219="","",VLOOKUP(ASC(A219),承認一覧表!$I$8:$W$1814,11,FALSE))</f>
        <v/>
      </c>
      <c r="F219" s="685"/>
      <c r="G219" s="685"/>
      <c r="H219" s="685"/>
      <c r="I219" s="685"/>
      <c r="J219" s="685"/>
      <c r="K219" s="686" t="str">
        <f>IF(A219="","",VLOOKUP(A219,承認一覧表!$I$8:$W$1814,15,FALSE))</f>
        <v/>
      </c>
      <c r="L219" s="687"/>
    </row>
    <row r="220" spans="1:15" ht="20.100000000000001" customHeight="1">
      <c r="A220" s="669"/>
      <c r="B220" s="682"/>
      <c r="C220" s="684"/>
      <c r="D220" s="52" t="str">
        <f>IF(A219="","",VLOOKUP(ASC(A219),承認一覧表!$I$8:$T$1816,6,FALSE))</f>
        <v/>
      </c>
      <c r="E220" s="45" t="str">
        <f>ASC(LEFT(A219,3))</f>
        <v/>
      </c>
      <c r="F220" s="542" t="str">
        <f>IF(A219="","",VLOOKUP(A219,承認一覧表!$A$8:$F$1814,4,FALSE))</f>
        <v/>
      </c>
      <c r="G220" s="542" t="s">
        <v>44</v>
      </c>
      <c r="H220" s="543" t="str">
        <f>IF(A219="","",VLOOKUP(A219,承認一覧表!$A$8:$W$1814,5,FALSE))</f>
        <v/>
      </c>
      <c r="I220" s="542" t="s">
        <v>44</v>
      </c>
      <c r="J220" s="544" t="str">
        <f>IF(A219="","",VLOOKUP(A219,承認一覧表!$A$8:$W$1814,6,FALSE))</f>
        <v/>
      </c>
      <c r="K220" s="688" t="str">
        <f>IF(A219="","",VLOOKUP(A219,承認一覧表!$I$8:$W$1814,3,FALSE))</f>
        <v/>
      </c>
      <c r="L220" s="689"/>
    </row>
    <row r="221" spans="1:15" ht="20.100000000000001" customHeight="1">
      <c r="A221" s="669"/>
      <c r="B221" s="670" t="str">
        <f>IF(A221="","",VLOOKUP(ASC(A221),承認一覧表!$I$8:$T$1816,2,FALSE))</f>
        <v/>
      </c>
      <c r="C221" s="672"/>
      <c r="D221" s="49" t="str">
        <f>IF(A221="","",VLOOKUP(ASC(A221),承認一覧表!$I$8:$T$1816,5,FALSE))</f>
        <v/>
      </c>
      <c r="E221" s="47" t="str">
        <f>IF(A221="","",VLOOKUP(ASC(A221),承認一覧表!$I$8:$W$1814,11,FALSE))</f>
        <v/>
      </c>
      <c r="F221" s="674"/>
      <c r="G221" s="675"/>
      <c r="H221" s="675"/>
      <c r="I221" s="675"/>
      <c r="J221" s="676"/>
      <c r="K221" s="677" t="str">
        <f>IF(A221="","",VLOOKUP(A221,承認一覧表!$I$8:$W$1814,15,FALSE))</f>
        <v/>
      </c>
      <c r="L221" s="678"/>
    </row>
    <row r="222" spans="1:15" ht="20.100000000000001" customHeight="1">
      <c r="A222" s="669"/>
      <c r="B222" s="671"/>
      <c r="C222" s="673"/>
      <c r="D222" s="50" t="str">
        <f>IF(A221="","",VLOOKUP(ASC(A221),承認一覧表!$I$8:$T$1816,6,FALSE))</f>
        <v/>
      </c>
      <c r="E222" s="42" t="str">
        <f>ASC(LEFT(A221,3))</f>
        <v/>
      </c>
      <c r="F222" s="43" t="str">
        <f>IF(A221="","",VLOOKUP(A221,承認一覧表!$A$8:$F$1814,4,FALSE))</f>
        <v/>
      </c>
      <c r="G222" s="43" t="s">
        <v>44</v>
      </c>
      <c r="H222" s="54" t="str">
        <f>IF(A221="","",VLOOKUP(A221,承認一覧表!$A$8:$W$1814,5,FALSE))</f>
        <v/>
      </c>
      <c r="I222" s="43" t="s">
        <v>44</v>
      </c>
      <c r="J222" s="55" t="str">
        <f>IF(A221="","",VLOOKUP(A221,承認一覧表!$A$8:$W$1814,6,FALSE))</f>
        <v/>
      </c>
      <c r="K222" s="679" t="str">
        <f>IF(A221="","",VLOOKUP(A221,承認一覧表!$I$8:$W$1814,3,FALSE))</f>
        <v/>
      </c>
      <c r="L222" s="680"/>
    </row>
    <row r="223" spans="1:15" ht="20.100000000000001" customHeight="1">
      <c r="A223" s="669"/>
      <c r="B223" s="681" t="str">
        <f>IF(A223="","",VLOOKUP(ASC(A223),承認一覧表!$I$8:$T$1816,2,FALSE))</f>
        <v/>
      </c>
      <c r="C223" s="683"/>
      <c r="D223" s="51" t="str">
        <f>IF(A223="","",VLOOKUP(ASC(A223),承認一覧表!$I$8:$T$1816,5,FALSE))</f>
        <v/>
      </c>
      <c r="E223" s="44" t="str">
        <f>IF(A223="","",VLOOKUP(ASC(A223),承認一覧表!$I$8:$W$1814,11,FALSE))</f>
        <v/>
      </c>
      <c r="F223" s="685"/>
      <c r="G223" s="685"/>
      <c r="H223" s="685"/>
      <c r="I223" s="685"/>
      <c r="J223" s="685"/>
      <c r="K223" s="686" t="str">
        <f>IF(A223="","",VLOOKUP(A223,承認一覧表!$I$8:$W$1814,15,FALSE))</f>
        <v/>
      </c>
      <c r="L223" s="687"/>
    </row>
    <row r="224" spans="1:15" ht="20.100000000000001" customHeight="1">
      <c r="A224" s="669"/>
      <c r="B224" s="682"/>
      <c r="C224" s="684"/>
      <c r="D224" s="52" t="str">
        <f>IF(A223="","",VLOOKUP(ASC(A223),承認一覧表!$I$8:$T$1816,6,FALSE))</f>
        <v/>
      </c>
      <c r="E224" s="45" t="str">
        <f>ASC(LEFT(A223,3))</f>
        <v/>
      </c>
      <c r="F224" s="46" t="str">
        <f>IF(A223="","",VLOOKUP(A223,承認一覧表!$A$8:$F$1814,4,FALSE))</f>
        <v/>
      </c>
      <c r="G224" s="46" t="s">
        <v>44</v>
      </c>
      <c r="H224" s="61" t="str">
        <f>IF(A223="","",VLOOKUP(A223,承認一覧表!$A$8:$W$1814,5,FALSE))</f>
        <v/>
      </c>
      <c r="I224" s="46" t="s">
        <v>44</v>
      </c>
      <c r="J224" s="62" t="str">
        <f>IF(A223="","",VLOOKUP(A223,承認一覧表!$A$8:$W$1814,6,FALSE))</f>
        <v/>
      </c>
      <c r="K224" s="688" t="str">
        <f>IF(A223="","",VLOOKUP(A223,承認一覧表!$I$8:$W$1814,3,FALSE))</f>
        <v/>
      </c>
      <c r="L224" s="689"/>
    </row>
    <row r="225" spans="1:12" ht="20.100000000000001" customHeight="1">
      <c r="A225" s="669"/>
      <c r="B225" s="670" t="str">
        <f>IF(A225="","",VLOOKUP(ASC(A225),承認一覧表!$I$8:$T$1816,2,FALSE))</f>
        <v/>
      </c>
      <c r="C225" s="672"/>
      <c r="D225" s="49" t="str">
        <f>IF(A225="","",VLOOKUP(ASC(A225),承認一覧表!$I$8:$T$1816,5,FALSE))</f>
        <v/>
      </c>
      <c r="E225" s="47" t="str">
        <f>IF(A225="","",VLOOKUP(ASC(A225),承認一覧表!$I$8:$W$1814,11,FALSE))</f>
        <v/>
      </c>
      <c r="F225" s="674"/>
      <c r="G225" s="675"/>
      <c r="H225" s="675"/>
      <c r="I225" s="675"/>
      <c r="J225" s="676"/>
      <c r="K225" s="677" t="str">
        <f>IF(A225="","",VLOOKUP(A225,承認一覧表!$I$8:$W$1814,15,FALSE))</f>
        <v/>
      </c>
      <c r="L225" s="678"/>
    </row>
    <row r="226" spans="1:12" ht="20.100000000000001" customHeight="1">
      <c r="A226" s="669"/>
      <c r="B226" s="671"/>
      <c r="C226" s="673"/>
      <c r="D226" s="50" t="str">
        <f>IF(A225="","",VLOOKUP(ASC(A225),承認一覧表!$I$8:$T$1816,6,FALSE))</f>
        <v/>
      </c>
      <c r="E226" s="42" t="str">
        <f>ASC(LEFT(A225,3))</f>
        <v/>
      </c>
      <c r="F226" s="43" t="str">
        <f>IF(A225="","",VLOOKUP(A225,承認一覧表!$A$8:$F$1814,4,FALSE))</f>
        <v/>
      </c>
      <c r="G226" s="43" t="s">
        <v>44</v>
      </c>
      <c r="H226" s="54" t="str">
        <f>IF(A225="","",VLOOKUP(A225,承認一覧表!$A$8:$W$1814,5,FALSE))</f>
        <v/>
      </c>
      <c r="I226" s="43" t="s">
        <v>44</v>
      </c>
      <c r="J226" s="55" t="str">
        <f>IF(A225="","",VLOOKUP(A225,承認一覧表!$A$8:$W$1814,6,FALSE))</f>
        <v/>
      </c>
      <c r="K226" s="679" t="str">
        <f>IF(A225="","",VLOOKUP(A225,承認一覧表!$I$8:$W$1814,3,FALSE))</f>
        <v/>
      </c>
      <c r="L226" s="680"/>
    </row>
    <row r="227" spans="1:12" ht="20.100000000000001" customHeight="1">
      <c r="A227" s="669"/>
      <c r="B227" s="681" t="str">
        <f>IF(A227="","",VLOOKUP(ASC(A227),承認一覧表!$I$8:$T$1816,2,FALSE))</f>
        <v/>
      </c>
      <c r="C227" s="683"/>
      <c r="D227" s="51" t="str">
        <f>IF(A227="","",VLOOKUP(ASC(A227),承認一覧表!$I$8:$T$1816,5,FALSE))</f>
        <v/>
      </c>
      <c r="E227" s="44" t="str">
        <f>IF(A227="","",VLOOKUP(ASC(A227),承認一覧表!$I$8:$W$1814,11,FALSE))</f>
        <v/>
      </c>
      <c r="F227" s="685"/>
      <c r="G227" s="685"/>
      <c r="H227" s="685"/>
      <c r="I227" s="685"/>
      <c r="J227" s="685"/>
      <c r="K227" s="686" t="str">
        <f>IF(A227="","",VLOOKUP(A227,承認一覧表!$I$8:$W$1814,15,FALSE))</f>
        <v/>
      </c>
      <c r="L227" s="687"/>
    </row>
    <row r="228" spans="1:12" ht="20.100000000000001" customHeight="1">
      <c r="A228" s="669"/>
      <c r="B228" s="682"/>
      <c r="C228" s="684"/>
      <c r="D228" s="52" t="str">
        <f>IF(A227="","",VLOOKUP(ASC(A227),承認一覧表!$I$8:$T$1816,6,FALSE))</f>
        <v/>
      </c>
      <c r="E228" s="45" t="str">
        <f>ASC(LEFT(A227,3))</f>
        <v/>
      </c>
      <c r="F228" s="46" t="str">
        <f>IF(A227="","",VLOOKUP(A227,承認一覧表!$A$8:$F$1814,4,FALSE))</f>
        <v/>
      </c>
      <c r="G228" s="46" t="s">
        <v>44</v>
      </c>
      <c r="H228" s="61" t="str">
        <f>IF(A227="","",VLOOKUP(A227,承認一覧表!$A$8:$W$1814,5,FALSE))</f>
        <v/>
      </c>
      <c r="I228" s="46" t="s">
        <v>44</v>
      </c>
      <c r="J228" s="62" t="str">
        <f>IF(A227="","",VLOOKUP(A227,承認一覧表!$A$8:$W$1814,6,FALSE))</f>
        <v/>
      </c>
      <c r="K228" s="688" t="str">
        <f>IF(A227="","",VLOOKUP(A227,承認一覧表!$I$8:$W$1814,3,FALSE))</f>
        <v/>
      </c>
      <c r="L228" s="689"/>
    </row>
    <row r="229" spans="1:12" ht="20.100000000000001" customHeight="1">
      <c r="A229" s="669"/>
      <c r="B229" s="670" t="str">
        <f>IF(A229="","",VLOOKUP(ASC(A229),承認一覧表!$I$8:$T$1816,2,FALSE))</f>
        <v/>
      </c>
      <c r="C229" s="672"/>
      <c r="D229" s="49" t="str">
        <f>IF(A229="","",VLOOKUP(ASC(A229),承認一覧表!$I$8:$T$1816,5,FALSE))</f>
        <v/>
      </c>
      <c r="E229" s="47" t="str">
        <f>IF(A229="","",VLOOKUP(ASC(A229),承認一覧表!$I$8:$W$1814,11,FALSE))</f>
        <v/>
      </c>
      <c r="F229" s="674"/>
      <c r="G229" s="675"/>
      <c r="H229" s="675"/>
      <c r="I229" s="675"/>
      <c r="J229" s="676"/>
      <c r="K229" s="677" t="str">
        <f>IF(A229="","",VLOOKUP(A229,承認一覧表!$I$8:$W$1814,15,FALSE))</f>
        <v/>
      </c>
      <c r="L229" s="678"/>
    </row>
    <row r="230" spans="1:12" ht="20.100000000000001" customHeight="1">
      <c r="A230" s="669"/>
      <c r="B230" s="671"/>
      <c r="C230" s="673"/>
      <c r="D230" s="50" t="str">
        <f>IF(A229="","",VLOOKUP(ASC(A229),承認一覧表!$I$8:$T$1816,6,FALSE))</f>
        <v/>
      </c>
      <c r="E230" s="42" t="str">
        <f>ASC(LEFT(A229,3))</f>
        <v/>
      </c>
      <c r="F230" s="43" t="str">
        <f>IF(A229="","",VLOOKUP(A229,承認一覧表!$A$8:$F$1814,4,FALSE))</f>
        <v/>
      </c>
      <c r="G230" s="43" t="s">
        <v>44</v>
      </c>
      <c r="H230" s="54" t="str">
        <f>IF(A229="","",VLOOKUP(A229,承認一覧表!$A$8:$W$1814,5,FALSE))</f>
        <v/>
      </c>
      <c r="I230" s="43" t="s">
        <v>44</v>
      </c>
      <c r="J230" s="55" t="str">
        <f>IF(A229="","",VLOOKUP(A229,承認一覧表!$A$8:$W$1814,6,FALSE))</f>
        <v/>
      </c>
      <c r="K230" s="679" t="str">
        <f>IF(A229="","",VLOOKUP(A229,承認一覧表!$I$8:$W$1814,3,FALSE))</f>
        <v/>
      </c>
      <c r="L230" s="680"/>
    </row>
    <row r="231" spans="1:12" ht="20.100000000000001" customHeight="1">
      <c r="A231" s="669"/>
      <c r="B231" s="681" t="str">
        <f>IF(A231="","",VLOOKUP(ASC(A231),承認一覧表!$I$8:$T$1816,2,FALSE))</f>
        <v/>
      </c>
      <c r="C231" s="683"/>
      <c r="D231" s="51" t="str">
        <f>IF(A231="","",VLOOKUP(ASC(A231),承認一覧表!$I$8:$T$1816,5,FALSE))</f>
        <v/>
      </c>
      <c r="E231" s="44" t="str">
        <f>IF(A231="","",VLOOKUP(ASC(A231),承認一覧表!$I$8:$W$1814,11,FALSE))</f>
        <v/>
      </c>
      <c r="F231" s="685"/>
      <c r="G231" s="685"/>
      <c r="H231" s="685"/>
      <c r="I231" s="685"/>
      <c r="J231" s="685"/>
      <c r="K231" s="686" t="str">
        <f>IF(A231="","",VLOOKUP(A231,承認一覧表!$I$8:$W$1814,15,FALSE))</f>
        <v/>
      </c>
      <c r="L231" s="687"/>
    </row>
    <row r="232" spans="1:12" ht="20.100000000000001" customHeight="1">
      <c r="A232" s="669"/>
      <c r="B232" s="682"/>
      <c r="C232" s="684"/>
      <c r="D232" s="52" t="str">
        <f>IF(A231="","",VLOOKUP(ASC(A231),承認一覧表!$I$8:$T$1816,6,FALSE))</f>
        <v/>
      </c>
      <c r="E232" s="45" t="str">
        <f>ASC(LEFT(A231,3))</f>
        <v/>
      </c>
      <c r="F232" s="46" t="str">
        <f>IF(A231="","",VLOOKUP(A231,承認一覧表!$A$8:$F$1814,4,FALSE))</f>
        <v/>
      </c>
      <c r="G232" s="46" t="s">
        <v>44</v>
      </c>
      <c r="H232" s="61" t="str">
        <f>IF(A231="","",VLOOKUP(A231,承認一覧表!$A$8:$W$1814,5,FALSE))</f>
        <v/>
      </c>
      <c r="I232" s="46" t="s">
        <v>44</v>
      </c>
      <c r="J232" s="62" t="str">
        <f>IF(A231="","",VLOOKUP(A231,承認一覧表!$A$8:$W$1814,6,FALSE))</f>
        <v/>
      </c>
      <c r="K232" s="688" t="str">
        <f>IF(A231="","",VLOOKUP(A231,承認一覧表!$I$8:$W$1814,3,FALSE))</f>
        <v/>
      </c>
      <c r="L232" s="689"/>
    </row>
    <row r="233" spans="1:12" ht="20.100000000000001" customHeight="1">
      <c r="A233" s="669"/>
      <c r="B233" s="670" t="str">
        <f>IF(A233="","",VLOOKUP(ASC(A233),承認一覧表!$I$8:$T$1816,2,FALSE))</f>
        <v/>
      </c>
      <c r="C233" s="672"/>
      <c r="D233" s="49" t="str">
        <f>IF(A233="","",VLOOKUP(ASC(A233),承認一覧表!$I$8:$T$1816,5,FALSE))</f>
        <v/>
      </c>
      <c r="E233" s="47" t="str">
        <f>IF(A233="","",VLOOKUP(ASC(A233),承認一覧表!$I$8:$W$1814,11,FALSE))</f>
        <v/>
      </c>
      <c r="F233" s="674"/>
      <c r="G233" s="675"/>
      <c r="H233" s="675"/>
      <c r="I233" s="675"/>
      <c r="J233" s="676"/>
      <c r="K233" s="677" t="str">
        <f>IF(A233="","",VLOOKUP(A233,承認一覧表!$I$8:$W$1814,15,FALSE))</f>
        <v/>
      </c>
      <c r="L233" s="678"/>
    </row>
    <row r="234" spans="1:12" ht="20.100000000000001" customHeight="1">
      <c r="A234" s="669"/>
      <c r="B234" s="671"/>
      <c r="C234" s="673"/>
      <c r="D234" s="50" t="str">
        <f>IF(A233="","",VLOOKUP(ASC(A233),承認一覧表!$I$8:$T$1816,6,FALSE))</f>
        <v/>
      </c>
      <c r="E234" s="42" t="str">
        <f>ASC(LEFT(A233,3))</f>
        <v/>
      </c>
      <c r="F234" s="43" t="str">
        <f>IF(A233="","",VLOOKUP(A233,承認一覧表!$A$8:$F$1814,4,FALSE))</f>
        <v/>
      </c>
      <c r="G234" s="43" t="s">
        <v>44</v>
      </c>
      <c r="H234" s="54" t="str">
        <f>IF(A233="","",VLOOKUP(A233,承認一覧表!$A$8:$W$1814,5,FALSE))</f>
        <v/>
      </c>
      <c r="I234" s="43" t="s">
        <v>44</v>
      </c>
      <c r="J234" s="55" t="str">
        <f>IF(A233="","",VLOOKUP(A233,承認一覧表!$A$8:$W$1814,6,FALSE))</f>
        <v/>
      </c>
      <c r="K234" s="679" t="str">
        <f>IF(A233="","",VLOOKUP(A233,承認一覧表!$I$8:$W$1814,3,FALSE))</f>
        <v/>
      </c>
      <c r="L234" s="680"/>
    </row>
    <row r="235" spans="1:12" ht="20.100000000000001" customHeight="1">
      <c r="A235" s="669"/>
      <c r="B235" s="681" t="str">
        <f>IF(A235="","",VLOOKUP(ASC(A235),承認一覧表!$I$8:$T$1816,2,FALSE))</f>
        <v/>
      </c>
      <c r="C235" s="683"/>
      <c r="D235" s="51" t="str">
        <f>IF(A235="","",VLOOKUP(ASC(A235),承認一覧表!$I$8:$T$1816,5,FALSE))</f>
        <v/>
      </c>
      <c r="E235" s="44" t="str">
        <f>IF(A235="","",VLOOKUP(ASC(A235),承認一覧表!$I$8:$W$1814,11,FALSE))</f>
        <v/>
      </c>
      <c r="F235" s="685"/>
      <c r="G235" s="685"/>
      <c r="H235" s="685"/>
      <c r="I235" s="685"/>
      <c r="J235" s="685"/>
      <c r="K235" s="686" t="str">
        <f>IF(A235="","",VLOOKUP(A235,承認一覧表!$I$8:$W$1814,15,FALSE))</f>
        <v/>
      </c>
      <c r="L235" s="687"/>
    </row>
    <row r="236" spans="1:12" ht="20.100000000000001" customHeight="1">
      <c r="A236" s="669"/>
      <c r="B236" s="682"/>
      <c r="C236" s="684"/>
      <c r="D236" s="52" t="str">
        <f>IF(A235="","",VLOOKUP(ASC(A235),承認一覧表!$I$8:$T$1816,6,FALSE))</f>
        <v/>
      </c>
      <c r="E236" s="45" t="str">
        <f>ASC(LEFT(A235,3))</f>
        <v/>
      </c>
      <c r="F236" s="46" t="str">
        <f>IF(A235="","",VLOOKUP(A235,承認一覧表!$A$8:$F$1814,4,FALSE))</f>
        <v/>
      </c>
      <c r="G236" s="46" t="s">
        <v>44</v>
      </c>
      <c r="H236" s="61" t="str">
        <f>IF(A235="","",VLOOKUP(A235,承認一覧表!$A$8:$W$1814,5,FALSE))</f>
        <v/>
      </c>
      <c r="I236" s="46" t="s">
        <v>44</v>
      </c>
      <c r="J236" s="62" t="str">
        <f>IF(A235="","",VLOOKUP(A235,承認一覧表!$A$8:$W$1814,6,FALSE))</f>
        <v/>
      </c>
      <c r="K236" s="688" t="str">
        <f>IF(A235="","",VLOOKUP(A235,承認一覧表!$I$8:$W$1814,3,FALSE))</f>
        <v/>
      </c>
      <c r="L236" s="689"/>
    </row>
    <row r="237" spans="1:12" ht="20.100000000000001" customHeight="1">
      <c r="A237" s="669"/>
      <c r="B237" s="670" t="str">
        <f>IF(A237="","",VLOOKUP(ASC(A237),承認一覧表!$I$8:$T$1816,2,FALSE))</f>
        <v/>
      </c>
      <c r="C237" s="672"/>
      <c r="D237" s="49" t="str">
        <f>IF(A237="","",VLOOKUP(ASC(A237),承認一覧表!$I$8:$T$1816,5,FALSE))</f>
        <v/>
      </c>
      <c r="E237" s="47" t="str">
        <f>IF(A237="","",VLOOKUP(ASC(A237),承認一覧表!$I$8:$W$1814,11,FALSE))</f>
        <v/>
      </c>
      <c r="F237" s="674"/>
      <c r="G237" s="675"/>
      <c r="H237" s="675"/>
      <c r="I237" s="675"/>
      <c r="J237" s="676"/>
      <c r="K237" s="677" t="str">
        <f>IF(A237="","",VLOOKUP(A237,承認一覧表!$I$8:$W$1814,15,FALSE))</f>
        <v/>
      </c>
      <c r="L237" s="678"/>
    </row>
    <row r="238" spans="1:12" ht="20.100000000000001" customHeight="1">
      <c r="A238" s="669"/>
      <c r="B238" s="671"/>
      <c r="C238" s="673"/>
      <c r="D238" s="50" t="str">
        <f>IF(A237="","",VLOOKUP(ASC(A237),承認一覧表!$I$8:$T$1816,6,FALSE))</f>
        <v/>
      </c>
      <c r="E238" s="42" t="str">
        <f>ASC(LEFT(A237,3))</f>
        <v/>
      </c>
      <c r="F238" s="43" t="str">
        <f>IF(A237="","",VLOOKUP(A237,承認一覧表!$A$8:$F$1814,4,FALSE))</f>
        <v/>
      </c>
      <c r="G238" s="43" t="s">
        <v>44</v>
      </c>
      <c r="H238" s="54" t="str">
        <f>IF(A237="","",VLOOKUP(A237,承認一覧表!$A$8:$W$1814,5,FALSE))</f>
        <v/>
      </c>
      <c r="I238" s="43" t="s">
        <v>44</v>
      </c>
      <c r="J238" s="55" t="str">
        <f>IF(A237="","",VLOOKUP(A237,承認一覧表!$A$8:$W$1814,6,FALSE))</f>
        <v/>
      </c>
      <c r="K238" s="679" t="str">
        <f>IF(A237="","",VLOOKUP(A237,承認一覧表!$I$8:$W$1814,3,FALSE))</f>
        <v/>
      </c>
      <c r="L238" s="680"/>
    </row>
    <row r="239" spans="1:12" ht="20.100000000000001" customHeight="1">
      <c r="A239" s="669"/>
      <c r="B239" s="681" t="str">
        <f>IF(A239="","",VLOOKUP(ASC(A239),承認一覧表!$I$8:$T$1816,2,FALSE))</f>
        <v/>
      </c>
      <c r="C239" s="683"/>
      <c r="D239" s="51" t="str">
        <f>IF(A239="","",VLOOKUP(ASC(A239),承認一覧表!$I$8:$T$1816,5,FALSE))</f>
        <v/>
      </c>
      <c r="E239" s="44" t="str">
        <f>IF(A239="","",VLOOKUP(ASC(A239),承認一覧表!$I$8:$W$1814,11,FALSE))</f>
        <v/>
      </c>
      <c r="F239" s="685"/>
      <c r="G239" s="685"/>
      <c r="H239" s="685"/>
      <c r="I239" s="685"/>
      <c r="J239" s="685"/>
      <c r="K239" s="686" t="str">
        <f>IF(A239="","",VLOOKUP(A239,承認一覧表!$I$8:$W$1814,15,FALSE))</f>
        <v/>
      </c>
      <c r="L239" s="687"/>
    </row>
    <row r="240" spans="1:12" ht="20.100000000000001" customHeight="1">
      <c r="A240" s="669"/>
      <c r="B240" s="682"/>
      <c r="C240" s="684"/>
      <c r="D240" s="52" t="str">
        <f>IF(A239="","",VLOOKUP(ASC(A239),承認一覧表!$I$8:$T$1816,6,FALSE))</f>
        <v/>
      </c>
      <c r="E240" s="45" t="str">
        <f>ASC(LEFT(A239,3))</f>
        <v/>
      </c>
      <c r="F240" s="46" t="str">
        <f>IF(A239="","",VLOOKUP(A239,承認一覧表!$A$8:$F$1814,4,FALSE))</f>
        <v/>
      </c>
      <c r="G240" s="46" t="s">
        <v>44</v>
      </c>
      <c r="H240" s="61" t="str">
        <f>IF(A239="","",VLOOKUP(A239,承認一覧表!$A$8:$W$1814,5,FALSE))</f>
        <v/>
      </c>
      <c r="I240" s="46" t="s">
        <v>44</v>
      </c>
      <c r="J240" s="62" t="str">
        <f>IF(A239="","",VLOOKUP(A239,承認一覧表!$A$8:$W$1814,6,FALSE))</f>
        <v/>
      </c>
      <c r="K240" s="688" t="str">
        <f>IF(A239="","",VLOOKUP(A239,承認一覧表!$I$8:$W$1814,3,FALSE))</f>
        <v/>
      </c>
      <c r="L240" s="689"/>
    </row>
    <row r="241" spans="1:12" ht="20.100000000000001" customHeight="1">
      <c r="A241" s="669"/>
      <c r="B241" s="670" t="str">
        <f>IF(A241="","",VLOOKUP(ASC(A241),承認一覧表!$I$8:$T$1816,2,FALSE))</f>
        <v/>
      </c>
      <c r="C241" s="672"/>
      <c r="D241" s="49" t="str">
        <f>IF(A241="","",VLOOKUP(ASC(A241),承認一覧表!$I$8:$T$1816,5,FALSE))</f>
        <v/>
      </c>
      <c r="E241" s="47" t="str">
        <f>IF(A241="","",VLOOKUP(ASC(A241),承認一覧表!$I$8:$W$1814,11,FALSE))</f>
        <v/>
      </c>
      <c r="F241" s="674"/>
      <c r="G241" s="675"/>
      <c r="H241" s="675"/>
      <c r="I241" s="675"/>
      <c r="J241" s="676"/>
      <c r="K241" s="677" t="str">
        <f>IF(A241="","",VLOOKUP(A241,承認一覧表!$I$8:$W$1814,15,FALSE))</f>
        <v/>
      </c>
      <c r="L241" s="678"/>
    </row>
    <row r="242" spans="1:12" ht="20.100000000000001" customHeight="1">
      <c r="A242" s="669"/>
      <c r="B242" s="671"/>
      <c r="C242" s="673"/>
      <c r="D242" s="50" t="str">
        <f>IF(A241="","",VLOOKUP(ASC(A241),承認一覧表!$I$8:$T$1816,6,FALSE))</f>
        <v/>
      </c>
      <c r="E242" s="42" t="str">
        <f>ASC(LEFT(A241,3))</f>
        <v/>
      </c>
      <c r="F242" s="43" t="str">
        <f>IF(A241="","",VLOOKUP(A241,承認一覧表!$A$8:$F$1814,4,FALSE))</f>
        <v/>
      </c>
      <c r="G242" s="43" t="s">
        <v>44</v>
      </c>
      <c r="H242" s="54" t="str">
        <f>IF(A241="","",VLOOKUP(A241,承認一覧表!$A$8:$W$1814,5,FALSE))</f>
        <v/>
      </c>
      <c r="I242" s="43" t="s">
        <v>44</v>
      </c>
      <c r="J242" s="55" t="str">
        <f>IF(A241="","",VLOOKUP(A241,承認一覧表!$A$8:$W$1814,6,FALSE))</f>
        <v/>
      </c>
      <c r="K242" s="679" t="str">
        <f>IF(A241="","",VLOOKUP(A241,承認一覧表!$I$8:$W$1814,3,FALSE))</f>
        <v/>
      </c>
      <c r="L242" s="680"/>
    </row>
    <row r="243" spans="1:12" ht="20.100000000000001" customHeight="1">
      <c r="A243" s="669"/>
      <c r="B243" s="681" t="str">
        <f>IF(A243="","",VLOOKUP(ASC(A243),承認一覧表!$I$8:$T$1816,2,FALSE))</f>
        <v/>
      </c>
      <c r="C243" s="683"/>
      <c r="D243" s="51" t="str">
        <f>IF(A243="","",VLOOKUP(ASC(A243),承認一覧表!$I$8:$T$1816,5,FALSE))</f>
        <v/>
      </c>
      <c r="E243" s="44" t="str">
        <f>IF(A243="","",VLOOKUP(ASC(A243),承認一覧表!$I$8:$W$1814,11,FALSE))</f>
        <v/>
      </c>
      <c r="F243" s="685"/>
      <c r="G243" s="685"/>
      <c r="H243" s="685"/>
      <c r="I243" s="685"/>
      <c r="J243" s="685"/>
      <c r="K243" s="686" t="str">
        <f>IF(A243="","",VLOOKUP(A243,承認一覧表!$I$8:$W$1814,15,FALSE))</f>
        <v/>
      </c>
      <c r="L243" s="687"/>
    </row>
    <row r="244" spans="1:12" ht="20.100000000000001" customHeight="1">
      <c r="A244" s="669"/>
      <c r="B244" s="682"/>
      <c r="C244" s="684"/>
      <c r="D244" s="52" t="str">
        <f>IF(A243="","",VLOOKUP(ASC(A243),承認一覧表!$I$8:$T$1816,6,FALSE))</f>
        <v/>
      </c>
      <c r="E244" s="45" t="str">
        <f>ASC(LEFT(A243,3))</f>
        <v/>
      </c>
      <c r="F244" s="46" t="str">
        <f>IF(A243="","",VLOOKUP(A243,承認一覧表!$A$8:$F$1814,4,FALSE))</f>
        <v/>
      </c>
      <c r="G244" s="46" t="s">
        <v>44</v>
      </c>
      <c r="H244" s="61" t="str">
        <f>IF(A243="","",VLOOKUP(A243,承認一覧表!$A$8:$W$1814,5,FALSE))</f>
        <v/>
      </c>
      <c r="I244" s="46" t="s">
        <v>44</v>
      </c>
      <c r="J244" s="62" t="str">
        <f>IF(A243="","",VLOOKUP(A243,承認一覧表!$A$8:$W$1814,6,FALSE))</f>
        <v/>
      </c>
      <c r="K244" s="688" t="str">
        <f>IF(A243="","",VLOOKUP(A243,承認一覧表!$I$8:$W$1814,3,FALSE))</f>
        <v/>
      </c>
      <c r="L244" s="689"/>
    </row>
    <row r="245" spans="1:12" ht="20.100000000000001" customHeight="1">
      <c r="A245" s="669"/>
      <c r="B245" s="670" t="str">
        <f>IF(A245="","",VLOOKUP(ASC(A245),承認一覧表!$I$8:$T$1816,2,FALSE))</f>
        <v/>
      </c>
      <c r="C245" s="672"/>
      <c r="D245" s="49" t="str">
        <f>IF(A245="","",VLOOKUP(ASC(A245),承認一覧表!$I$8:$T$1816,5,FALSE))</f>
        <v/>
      </c>
      <c r="E245" s="47" t="str">
        <f>IF(A245="","",VLOOKUP(ASC(A245),承認一覧表!$I$8:$W$1814,11,FALSE))</f>
        <v/>
      </c>
      <c r="F245" s="674"/>
      <c r="G245" s="675"/>
      <c r="H245" s="675"/>
      <c r="I245" s="675"/>
      <c r="J245" s="676"/>
      <c r="K245" s="677" t="str">
        <f>IF(A245="","",VLOOKUP(A245,承認一覧表!$I$8:$W$1814,15,FALSE))</f>
        <v/>
      </c>
      <c r="L245" s="678"/>
    </row>
    <row r="246" spans="1:12" ht="20.100000000000001" customHeight="1">
      <c r="A246" s="669"/>
      <c r="B246" s="671"/>
      <c r="C246" s="673"/>
      <c r="D246" s="50" t="str">
        <f>IF(A245="","",VLOOKUP(ASC(A245),承認一覧表!$I$8:$T$1816,6,FALSE))</f>
        <v/>
      </c>
      <c r="E246" s="42" t="str">
        <f>ASC(LEFT(A245,3))</f>
        <v/>
      </c>
      <c r="F246" s="43" t="str">
        <f>IF(A245="","",VLOOKUP(A245,承認一覧表!$A$8:$F$1814,4,FALSE))</f>
        <v/>
      </c>
      <c r="G246" s="43" t="s">
        <v>44</v>
      </c>
      <c r="H246" s="54" t="str">
        <f>IF(A245="","",VLOOKUP(A245,承認一覧表!$A$8:$W$1814,5,FALSE))</f>
        <v/>
      </c>
      <c r="I246" s="43" t="s">
        <v>44</v>
      </c>
      <c r="J246" s="55" t="str">
        <f>IF(A245="","",VLOOKUP(A245,承認一覧表!$A$8:$W$1814,6,FALSE))</f>
        <v/>
      </c>
      <c r="K246" s="679" t="str">
        <f>IF(A245="","",VLOOKUP(A245,承認一覧表!$I$8:$W$1814,3,FALSE))</f>
        <v/>
      </c>
      <c r="L246" s="680"/>
    </row>
    <row r="247" spans="1:12" ht="20.100000000000001" customHeight="1">
      <c r="A247" s="669"/>
      <c r="B247" s="681" t="str">
        <f>IF(A247="","",VLOOKUP(ASC(A247),承認一覧表!$I$8:$T$1816,2,FALSE))</f>
        <v/>
      </c>
      <c r="C247" s="683"/>
      <c r="D247" s="51" t="str">
        <f>IF(A247="","",VLOOKUP(ASC(A247),承認一覧表!$I$8:$T$1816,5,FALSE))</f>
        <v/>
      </c>
      <c r="E247" s="44" t="str">
        <f>IF(A247="","",VLOOKUP(ASC(A247),承認一覧表!$I$8:$W$1814,11,FALSE))</f>
        <v/>
      </c>
      <c r="F247" s="685"/>
      <c r="G247" s="685"/>
      <c r="H247" s="685"/>
      <c r="I247" s="685"/>
      <c r="J247" s="685"/>
      <c r="K247" s="686" t="str">
        <f>IF(A247="","",VLOOKUP(A247,承認一覧表!$I$8:$W$1814,15,FALSE))</f>
        <v/>
      </c>
      <c r="L247" s="687"/>
    </row>
    <row r="248" spans="1:12" ht="20.100000000000001" customHeight="1">
      <c r="A248" s="669"/>
      <c r="B248" s="682"/>
      <c r="C248" s="684"/>
      <c r="D248" s="52" t="str">
        <f>IF(A247="","",VLOOKUP(ASC(A247),承認一覧表!$I$8:$T$1816,6,FALSE))</f>
        <v/>
      </c>
      <c r="E248" s="45" t="str">
        <f>ASC(LEFT(A247,3))</f>
        <v/>
      </c>
      <c r="F248" s="46" t="str">
        <f>IF(A247="","",VLOOKUP(A247,承認一覧表!$A$8:$F$1814,4,FALSE))</f>
        <v/>
      </c>
      <c r="G248" s="46" t="s">
        <v>44</v>
      </c>
      <c r="H248" s="61" t="str">
        <f>IF(A247="","",VLOOKUP(A247,承認一覧表!$A$8:$W$1814,5,FALSE))</f>
        <v/>
      </c>
      <c r="I248" s="46" t="s">
        <v>44</v>
      </c>
      <c r="J248" s="62" t="str">
        <f>IF(A247="","",VLOOKUP(A247,承認一覧表!$A$8:$W$1814,6,FALSE))</f>
        <v/>
      </c>
      <c r="K248" s="688" t="str">
        <f>IF(A247="","",VLOOKUP(A247,承認一覧表!$I$8:$W$1814,3,FALSE))</f>
        <v/>
      </c>
      <c r="L248" s="689"/>
    </row>
    <row r="249" spans="1:12" ht="20.100000000000001" customHeight="1">
      <c r="A249" s="669"/>
      <c r="B249" s="670" t="str">
        <f>IF(A249="","",VLOOKUP(ASC(A249),承認一覧表!$I$8:$T$1816,2,FALSE))</f>
        <v/>
      </c>
      <c r="C249" s="672"/>
      <c r="D249" s="49" t="str">
        <f>IF(A249="","",VLOOKUP(ASC(A249),承認一覧表!$I$8:$T$1816,5,FALSE))</f>
        <v/>
      </c>
      <c r="E249" s="47" t="str">
        <f>IF(A249="","",VLOOKUP(ASC(A249),承認一覧表!$I$8:$W$1814,11,FALSE))</f>
        <v/>
      </c>
      <c r="F249" s="674"/>
      <c r="G249" s="675"/>
      <c r="H249" s="675"/>
      <c r="I249" s="675"/>
      <c r="J249" s="676"/>
      <c r="K249" s="677" t="str">
        <f>IF(A249="","",VLOOKUP(A249,承認一覧表!$I$8:$W$1814,15,FALSE))</f>
        <v/>
      </c>
      <c r="L249" s="678"/>
    </row>
    <row r="250" spans="1:12" ht="20.100000000000001" customHeight="1">
      <c r="A250" s="669"/>
      <c r="B250" s="671"/>
      <c r="C250" s="673"/>
      <c r="D250" s="50" t="str">
        <f>IF(A249="","",VLOOKUP(ASC(A249),承認一覧表!$I$8:$T$1816,6,FALSE))</f>
        <v/>
      </c>
      <c r="E250" s="42" t="str">
        <f>ASC(LEFT(A249,3))</f>
        <v/>
      </c>
      <c r="F250" s="43" t="str">
        <f>IF(A249="","",VLOOKUP(A249,承認一覧表!$A$8:$F$1814,4,FALSE))</f>
        <v/>
      </c>
      <c r="G250" s="43" t="s">
        <v>44</v>
      </c>
      <c r="H250" s="54" t="str">
        <f>IF(A249="","",VLOOKUP(A249,承認一覧表!$A$8:$W$1814,5,FALSE))</f>
        <v/>
      </c>
      <c r="I250" s="43" t="s">
        <v>44</v>
      </c>
      <c r="J250" s="55" t="str">
        <f>IF(A249="","",VLOOKUP(A249,承認一覧表!$A$8:$W$1814,6,FALSE))</f>
        <v/>
      </c>
      <c r="K250" s="679" t="str">
        <f>IF(A249="","",VLOOKUP(A249,承認一覧表!$I$8:$W$1814,3,FALSE))</f>
        <v/>
      </c>
      <c r="L250" s="680"/>
    </row>
    <row r="251" spans="1:12" ht="20.100000000000001" customHeight="1">
      <c r="A251" s="669"/>
      <c r="B251" s="681" t="str">
        <f>IF(A251="","",VLOOKUP(ASC(A251),承認一覧表!$I$8:$T$1816,2,FALSE))</f>
        <v/>
      </c>
      <c r="C251" s="683"/>
      <c r="D251" s="51" t="str">
        <f>IF(A251="","",VLOOKUP(ASC(A251),承認一覧表!$I$8:$T$1816,5,FALSE))</f>
        <v/>
      </c>
      <c r="E251" s="44" t="str">
        <f>IF(A251="","",VLOOKUP(ASC(A251),承認一覧表!$I$8:$W$1814,11,FALSE))</f>
        <v/>
      </c>
      <c r="F251" s="685"/>
      <c r="G251" s="685"/>
      <c r="H251" s="685"/>
      <c r="I251" s="685"/>
      <c r="J251" s="685"/>
      <c r="K251" s="686" t="str">
        <f>IF(A251="","",VLOOKUP(A251,承認一覧表!$I$8:$W$1814,15,FALSE))</f>
        <v/>
      </c>
      <c r="L251" s="687"/>
    </row>
    <row r="252" spans="1:12" ht="20.100000000000001" customHeight="1">
      <c r="A252" s="669"/>
      <c r="B252" s="682"/>
      <c r="C252" s="684"/>
      <c r="D252" s="52" t="str">
        <f>IF(A251="","",VLOOKUP(ASC(A251),承認一覧表!$I$8:$T$1816,6,FALSE))</f>
        <v/>
      </c>
      <c r="E252" s="45" t="str">
        <f>ASC(LEFT(A251,3))</f>
        <v/>
      </c>
      <c r="F252" s="46" t="str">
        <f>IF(A251="","",VLOOKUP(A251,承認一覧表!$A$8:$F$1814,4,FALSE))</f>
        <v/>
      </c>
      <c r="G252" s="46" t="s">
        <v>44</v>
      </c>
      <c r="H252" s="61" t="str">
        <f>IF(A251="","",VLOOKUP(A251,承認一覧表!$A$8:$W$1814,5,FALSE))</f>
        <v/>
      </c>
      <c r="I252" s="46" t="s">
        <v>44</v>
      </c>
      <c r="J252" s="62" t="str">
        <f>IF(A251="","",VLOOKUP(A251,承認一覧表!$A$8:$W$1814,6,FALSE))</f>
        <v/>
      </c>
      <c r="K252" s="688" t="str">
        <f>IF(A251="","",VLOOKUP(A251,承認一覧表!$I$8:$W$1814,3,FALSE))</f>
        <v/>
      </c>
      <c r="L252" s="689"/>
    </row>
    <row r="253" spans="1:12" ht="20.100000000000001" customHeight="1">
      <c r="A253" s="669"/>
      <c r="B253" s="670" t="str">
        <f>IF(A253="","",VLOOKUP(ASC(A253),承認一覧表!$I$8:$T$1816,2,FALSE))</f>
        <v/>
      </c>
      <c r="C253" s="672"/>
      <c r="D253" s="49" t="str">
        <f>IF(A253="","",VLOOKUP(ASC(A253),承認一覧表!$I$8:$T$1816,5,FALSE))</f>
        <v/>
      </c>
      <c r="E253" s="47" t="str">
        <f>IF(A253="","",VLOOKUP(ASC(A253),承認一覧表!$I$8:$W$1814,11,FALSE))</f>
        <v/>
      </c>
      <c r="F253" s="674"/>
      <c r="G253" s="675"/>
      <c r="H253" s="675"/>
      <c r="I253" s="675"/>
      <c r="J253" s="676"/>
      <c r="K253" s="677" t="str">
        <f>IF(A253="","",VLOOKUP(A253,承認一覧表!$I$8:$W$1814,15,FALSE))</f>
        <v/>
      </c>
      <c r="L253" s="678"/>
    </row>
    <row r="254" spans="1:12" ht="20.100000000000001" customHeight="1">
      <c r="A254" s="669"/>
      <c r="B254" s="671"/>
      <c r="C254" s="673"/>
      <c r="D254" s="50" t="str">
        <f>IF(A253="","",VLOOKUP(ASC(A253),承認一覧表!$I$8:$T$1816,6,FALSE))</f>
        <v/>
      </c>
      <c r="E254" s="42" t="str">
        <f>ASC(LEFT(A253,3))</f>
        <v/>
      </c>
      <c r="F254" s="43" t="str">
        <f>IF(A253="","",VLOOKUP(A253,承認一覧表!$A$8:$F$1814,4,FALSE))</f>
        <v/>
      </c>
      <c r="G254" s="43" t="s">
        <v>44</v>
      </c>
      <c r="H254" s="54" t="str">
        <f>IF(A253="","",VLOOKUP(A253,承認一覧表!$A$8:$W$1814,5,FALSE))</f>
        <v/>
      </c>
      <c r="I254" s="43" t="s">
        <v>44</v>
      </c>
      <c r="J254" s="55" t="str">
        <f>IF(A253="","",VLOOKUP(A253,承認一覧表!$A$8:$W$1814,6,FALSE))</f>
        <v/>
      </c>
      <c r="K254" s="679" t="str">
        <f>IF(A253="","",VLOOKUP(A253,承認一覧表!$I$8:$W$1814,3,FALSE))</f>
        <v/>
      </c>
      <c r="L254" s="680"/>
    </row>
    <row r="255" spans="1:12" ht="20.100000000000001" customHeight="1">
      <c r="A255" s="669"/>
      <c r="B255" s="681" t="str">
        <f>IF(A255="","",VLOOKUP(ASC(A255),承認一覧表!$I$8:$T$1816,2,FALSE))</f>
        <v/>
      </c>
      <c r="C255" s="683"/>
      <c r="D255" s="51" t="str">
        <f>IF(A255="","",VLOOKUP(ASC(A255),承認一覧表!$I$8:$T$1816,5,FALSE))</f>
        <v/>
      </c>
      <c r="E255" s="44" t="str">
        <f>IF(A255="","",VLOOKUP(ASC(A255),承認一覧表!$I$8:$W$1814,11,FALSE))</f>
        <v/>
      </c>
      <c r="F255" s="685"/>
      <c r="G255" s="685"/>
      <c r="H255" s="685"/>
      <c r="I255" s="685"/>
      <c r="J255" s="685"/>
      <c r="K255" s="686" t="str">
        <f>IF(A255="","",VLOOKUP(A255,承認一覧表!$I$8:$W$1814,15,FALSE))</f>
        <v/>
      </c>
      <c r="L255" s="687"/>
    </row>
    <row r="256" spans="1:12" ht="20.100000000000001" customHeight="1">
      <c r="A256" s="669"/>
      <c r="B256" s="682"/>
      <c r="C256" s="684"/>
      <c r="D256" s="52" t="str">
        <f>IF(A255="","",VLOOKUP(ASC(A255),承認一覧表!$I$8:$T$1816,6,FALSE))</f>
        <v/>
      </c>
      <c r="E256" s="45" t="str">
        <f>ASC(LEFT(A255,3))</f>
        <v/>
      </c>
      <c r="F256" s="46" t="str">
        <f>IF(A255="","",VLOOKUP(A255,承認一覧表!$A$8:$F$1814,4,FALSE))</f>
        <v/>
      </c>
      <c r="G256" s="46" t="s">
        <v>44</v>
      </c>
      <c r="H256" s="61" t="str">
        <f>IF(A255="","",VLOOKUP(A255,承認一覧表!$A$8:$W$1814,5,FALSE))</f>
        <v/>
      </c>
      <c r="I256" s="46" t="s">
        <v>44</v>
      </c>
      <c r="J256" s="62" t="str">
        <f>IF(A255="","",VLOOKUP(A255,承認一覧表!$A$8:$W$1814,6,FALSE))</f>
        <v/>
      </c>
      <c r="K256" s="688" t="str">
        <f>IF(A255="","",VLOOKUP(A255,承認一覧表!$I$8:$W$1814,3,FALSE))</f>
        <v/>
      </c>
      <c r="L256" s="689"/>
    </row>
    <row r="257" spans="1:15" ht="20.100000000000001" customHeight="1">
      <c r="A257" s="669"/>
      <c r="B257" s="670" t="str">
        <f>IF(A257="","",VLOOKUP(ASC(A257),承認一覧表!$I$8:$T$1816,2,FALSE))</f>
        <v/>
      </c>
      <c r="C257" s="672"/>
      <c r="D257" s="49" t="str">
        <f>IF(A257="","",VLOOKUP(ASC(A257),承認一覧表!$I$8:$T$1816,5,FALSE))</f>
        <v/>
      </c>
      <c r="E257" s="47" t="str">
        <f>IF(A257="","",VLOOKUP(ASC(A257),承認一覧表!$I$8:$W$1814,11,FALSE))</f>
        <v/>
      </c>
      <c r="F257" s="674"/>
      <c r="G257" s="675"/>
      <c r="H257" s="675"/>
      <c r="I257" s="675"/>
      <c r="J257" s="676"/>
      <c r="K257" s="677" t="str">
        <f>IF(A257="","",VLOOKUP(A257,承認一覧表!$I$8:$W$1814,15,FALSE))</f>
        <v/>
      </c>
      <c r="L257" s="678"/>
    </row>
    <row r="258" spans="1:15" ht="20.100000000000001" customHeight="1">
      <c r="A258" s="669"/>
      <c r="B258" s="671"/>
      <c r="C258" s="673"/>
      <c r="D258" s="50" t="str">
        <f>IF(A257="","",VLOOKUP(ASC(A257),承認一覧表!$I$8:$T$1816,6,FALSE))</f>
        <v/>
      </c>
      <c r="E258" s="42" t="str">
        <f>ASC(LEFT(A257,3))</f>
        <v/>
      </c>
      <c r="F258" s="43" t="str">
        <f>IF(A257="","",VLOOKUP(A257,承認一覧表!$A$8:$F$1814,4,FALSE))</f>
        <v/>
      </c>
      <c r="G258" s="43" t="s">
        <v>44</v>
      </c>
      <c r="H258" s="54" t="str">
        <f>IF(A257="","",VLOOKUP(A257,承認一覧表!$A$8:$W$1814,5,FALSE))</f>
        <v/>
      </c>
      <c r="I258" s="43" t="s">
        <v>44</v>
      </c>
      <c r="J258" s="55" t="str">
        <f>IF(A257="","",VLOOKUP(A257,承認一覧表!$A$8:$W$1814,6,FALSE))</f>
        <v/>
      </c>
      <c r="K258" s="679" t="str">
        <f>IF(A257="","",VLOOKUP(A257,承認一覧表!$I$8:$W$1814,3,FALSE))</f>
        <v/>
      </c>
      <c r="L258" s="680"/>
    </row>
    <row r="259" spans="1:15" ht="15" customHeight="1">
      <c r="B259" s="90" t="s">
        <v>4160</v>
      </c>
      <c r="C259" s="36"/>
      <c r="D259" s="36"/>
      <c r="E259" s="37"/>
      <c r="F259" s="38"/>
      <c r="G259" s="38"/>
      <c r="H259" s="38"/>
      <c r="I259" s="38"/>
      <c r="J259" s="38"/>
      <c r="K259" s="36"/>
      <c r="L259" s="36"/>
    </row>
    <row r="260" spans="1:15" ht="20.100000000000001" customHeight="1">
      <c r="B260" s="48" t="s">
        <v>4612</v>
      </c>
      <c r="C260" s="39"/>
      <c r="D260" s="39"/>
      <c r="E260" s="40"/>
      <c r="K260" s="39"/>
      <c r="L260" s="39"/>
    </row>
    <row r="261" spans="1:15" ht="20.100000000000001" customHeight="1">
      <c r="B261" s="48"/>
      <c r="C261" s="39"/>
      <c r="D261" s="39"/>
      <c r="E261" s="40"/>
      <c r="K261" s="39"/>
      <c r="L261" s="39"/>
    </row>
    <row r="262" spans="1:15" ht="20.100000000000001" customHeight="1">
      <c r="B262" s="48"/>
      <c r="C262" s="39"/>
      <c r="D262" s="39"/>
      <c r="E262" s="40"/>
      <c r="K262" s="39"/>
      <c r="L262" s="39"/>
    </row>
    <row r="263" spans="1:15" ht="20.100000000000001" customHeight="1">
      <c r="L263" s="31" t="s">
        <v>3570</v>
      </c>
    </row>
    <row r="264" spans="1:15" ht="9.9" customHeight="1"/>
    <row r="265" spans="1:15" ht="18" customHeight="1">
      <c r="A265" s="701" t="s">
        <v>41</v>
      </c>
      <c r="B265" s="704" t="s">
        <v>263</v>
      </c>
      <c r="C265" s="706" t="s">
        <v>42</v>
      </c>
      <c r="D265" s="706" t="s">
        <v>240</v>
      </c>
      <c r="E265" s="706" t="s">
        <v>266</v>
      </c>
      <c r="F265" s="704" t="s">
        <v>4611</v>
      </c>
      <c r="G265" s="708"/>
      <c r="H265" s="708"/>
      <c r="I265" s="708"/>
      <c r="J265" s="709"/>
      <c r="K265" s="704" t="s">
        <v>2277</v>
      </c>
      <c r="L265" s="709"/>
    </row>
    <row r="266" spans="1:15" ht="5.0999999999999996" customHeight="1">
      <c r="A266" s="701"/>
      <c r="B266" s="705"/>
      <c r="C266" s="707"/>
      <c r="D266" s="707"/>
      <c r="E266" s="707"/>
      <c r="F266" s="705"/>
      <c r="G266" s="710"/>
      <c r="H266" s="710"/>
      <c r="I266" s="710"/>
      <c r="J266" s="711"/>
      <c r="K266" s="705"/>
      <c r="L266" s="711"/>
    </row>
    <row r="267" spans="1:15" ht="5.0999999999999996" customHeight="1">
      <c r="A267" s="702"/>
      <c r="B267" s="705"/>
      <c r="C267" s="707"/>
      <c r="D267" s="707"/>
      <c r="E267" s="712" t="s">
        <v>264</v>
      </c>
      <c r="F267" s="714" t="s">
        <v>43</v>
      </c>
      <c r="G267" s="716" t="s">
        <v>44</v>
      </c>
      <c r="H267" s="718" t="s">
        <v>45</v>
      </c>
      <c r="I267" s="716" t="s">
        <v>44</v>
      </c>
      <c r="J267" s="720" t="s">
        <v>46</v>
      </c>
      <c r="K267" s="722" t="s">
        <v>286</v>
      </c>
      <c r="L267" s="723"/>
    </row>
    <row r="268" spans="1:15" ht="18" customHeight="1" thickBot="1">
      <c r="A268" s="703"/>
      <c r="B268" s="705"/>
      <c r="C268" s="707"/>
      <c r="D268" s="707"/>
      <c r="E268" s="713"/>
      <c r="F268" s="715"/>
      <c r="G268" s="717"/>
      <c r="H268" s="719"/>
      <c r="I268" s="717"/>
      <c r="J268" s="721"/>
      <c r="K268" s="724"/>
      <c r="L268" s="725"/>
    </row>
    <row r="269" spans="1:15" ht="20.100000000000001" customHeight="1" thickTop="1">
      <c r="A269" s="690"/>
      <c r="B269" s="692" t="str">
        <f>IF(A269="","",VLOOKUP(ASC(A269),承認一覧表!$I$8:$T$1816,2,FALSE))</f>
        <v/>
      </c>
      <c r="C269" s="694"/>
      <c r="D269" s="53" t="str">
        <f>IF(A269="","",VLOOKUP(ASC(A269),承認一覧表!$I$8:$T$1816,5,FALSE))</f>
        <v/>
      </c>
      <c r="E269" s="41" t="str">
        <f>IF(A269="","",VLOOKUP(ASC(A269),承認一覧表!$I$8:$W$1814,11,FALSE))</f>
        <v/>
      </c>
      <c r="F269" s="696"/>
      <c r="G269" s="696"/>
      <c r="H269" s="696"/>
      <c r="I269" s="696"/>
      <c r="J269" s="696"/>
      <c r="K269" s="697" t="str">
        <f>IF(A269="","",VLOOKUP(A269,承認一覧表!$I$8:$W$1814,15,FALSE))</f>
        <v/>
      </c>
      <c r="L269" s="698"/>
    </row>
    <row r="270" spans="1:15" ht="20.100000000000001" customHeight="1">
      <c r="A270" s="691"/>
      <c r="B270" s="693"/>
      <c r="C270" s="695"/>
      <c r="D270" s="56" t="str">
        <f>IF(A269="","",VLOOKUP(ASC(A269),承認一覧表!$I$8:$T$1816,6,FALSE))</f>
        <v/>
      </c>
      <c r="E270" s="57" t="str">
        <f>ASC(LEFT(A269,3))</f>
        <v/>
      </c>
      <c r="F270" s="58" t="str">
        <f>IF(A269="","",VLOOKUP(A269,承認一覧表!$A$8:$F$1985,4,FALSE))</f>
        <v/>
      </c>
      <c r="G270" s="58" t="s">
        <v>44</v>
      </c>
      <c r="H270" s="59" t="str">
        <f>IF(A269="","",VLOOKUP(A269,承認一覧表!$A$8:$W$1985,5,FALSE))</f>
        <v/>
      </c>
      <c r="I270" s="58" t="s">
        <v>44</v>
      </c>
      <c r="J270" s="60" t="str">
        <f>IF(A269="","",VLOOKUP(A269,承認一覧表!$A$8:$W$1985,6,FALSE))</f>
        <v/>
      </c>
      <c r="K270" s="699" t="str">
        <f>IF(A269="","",VLOOKUP(A269,承認一覧表!$I$8:$W$1814,3,FALSE))</f>
        <v/>
      </c>
      <c r="L270" s="700"/>
      <c r="O270" s="35"/>
    </row>
    <row r="271" spans="1:15" ht="20.100000000000001" customHeight="1">
      <c r="A271" s="669"/>
      <c r="B271" s="681" t="str">
        <f>IF(A271="","",VLOOKUP(ASC(A271),承認一覧表!$I$8:$T$1816,2,FALSE))</f>
        <v/>
      </c>
      <c r="C271" s="683"/>
      <c r="D271" s="51" t="str">
        <f>IF(A271="","",VLOOKUP(ASC(A271),承認一覧表!$I$8:$T$1816,5,FALSE))</f>
        <v/>
      </c>
      <c r="E271" s="44" t="str">
        <f>IF(A271="","",VLOOKUP(ASC(A271),承認一覧表!$I$8:$W$1814,11,FALSE))</f>
        <v/>
      </c>
      <c r="F271" s="685"/>
      <c r="G271" s="685"/>
      <c r="H271" s="685"/>
      <c r="I271" s="685"/>
      <c r="J271" s="685"/>
      <c r="K271" s="686" t="str">
        <f>IF(A271="","",VLOOKUP(A271,承認一覧表!$I$8:$W$1814,15,FALSE))</f>
        <v/>
      </c>
      <c r="L271" s="687"/>
    </row>
    <row r="272" spans="1:15" ht="20.100000000000001" customHeight="1">
      <c r="A272" s="669"/>
      <c r="B272" s="682"/>
      <c r="C272" s="684"/>
      <c r="D272" s="52" t="str">
        <f>IF(A271="","",VLOOKUP(ASC(A271),承認一覧表!$I$8:$T$1816,6,FALSE))</f>
        <v/>
      </c>
      <c r="E272" s="45" t="str">
        <f>ASC(LEFT(A271,3))</f>
        <v/>
      </c>
      <c r="F272" s="542" t="str">
        <f>IF(A271="","",VLOOKUP(A271,承認一覧表!$A$8:$F$1814,4,FALSE))</f>
        <v/>
      </c>
      <c r="G272" s="542" t="s">
        <v>44</v>
      </c>
      <c r="H272" s="543" t="str">
        <f>IF(A271="","",VLOOKUP(A271,承認一覧表!$A$8:$W$1814,5,FALSE))</f>
        <v/>
      </c>
      <c r="I272" s="542" t="s">
        <v>44</v>
      </c>
      <c r="J272" s="544" t="str">
        <f>IF(A271="","",VLOOKUP(A271,承認一覧表!$A$8:$W$1814,6,FALSE))</f>
        <v/>
      </c>
      <c r="K272" s="688" t="str">
        <f>IF(A271="","",VLOOKUP(A271,承認一覧表!$I$8:$W$1814,3,FALSE))</f>
        <v/>
      </c>
      <c r="L272" s="689"/>
    </row>
    <row r="273" spans="1:12" ht="20.100000000000001" customHeight="1">
      <c r="A273" s="669"/>
      <c r="B273" s="670" t="str">
        <f>IF(A273="","",VLOOKUP(ASC(A273),承認一覧表!$I$8:$T$1816,2,FALSE))</f>
        <v/>
      </c>
      <c r="C273" s="672"/>
      <c r="D273" s="49" t="str">
        <f>IF(A273="","",VLOOKUP(ASC(A273),承認一覧表!$I$8:$T$1816,5,FALSE))</f>
        <v/>
      </c>
      <c r="E273" s="47" t="str">
        <f>IF(A273="","",VLOOKUP(ASC(A273),承認一覧表!$I$8:$W$1814,11,FALSE))</f>
        <v/>
      </c>
      <c r="F273" s="674"/>
      <c r="G273" s="675"/>
      <c r="H273" s="675"/>
      <c r="I273" s="675"/>
      <c r="J273" s="676"/>
      <c r="K273" s="677" t="str">
        <f>IF(A273="","",VLOOKUP(A273,承認一覧表!$I$8:$W$1814,15,FALSE))</f>
        <v/>
      </c>
      <c r="L273" s="678"/>
    </row>
    <row r="274" spans="1:12" ht="20.100000000000001" customHeight="1">
      <c r="A274" s="669"/>
      <c r="B274" s="671"/>
      <c r="C274" s="673"/>
      <c r="D274" s="50" t="str">
        <f>IF(A273="","",VLOOKUP(ASC(A273),承認一覧表!$I$8:$T$1816,6,FALSE))</f>
        <v/>
      </c>
      <c r="E274" s="42" t="str">
        <f>ASC(LEFT(A273,3))</f>
        <v/>
      </c>
      <c r="F274" s="43" t="str">
        <f>IF(A273="","",VLOOKUP(A273,承認一覧表!$A$8:$F$1814,4,FALSE))</f>
        <v/>
      </c>
      <c r="G274" s="43" t="s">
        <v>44</v>
      </c>
      <c r="H274" s="54" t="str">
        <f>IF(A273="","",VLOOKUP(A273,承認一覧表!$A$8:$W$1814,5,FALSE))</f>
        <v/>
      </c>
      <c r="I274" s="43" t="s">
        <v>44</v>
      </c>
      <c r="J274" s="55" t="str">
        <f>IF(A273="","",VLOOKUP(A273,承認一覧表!$A$8:$W$1814,6,FALSE))</f>
        <v/>
      </c>
      <c r="K274" s="679" t="str">
        <f>IF(A273="","",VLOOKUP(A273,承認一覧表!$I$8:$W$1814,3,FALSE))</f>
        <v/>
      </c>
      <c r="L274" s="680"/>
    </row>
    <row r="275" spans="1:12" ht="20.100000000000001" customHeight="1">
      <c r="A275" s="669"/>
      <c r="B275" s="681" t="str">
        <f>IF(A275="","",VLOOKUP(ASC(A275),承認一覧表!$I$8:$T$1816,2,FALSE))</f>
        <v/>
      </c>
      <c r="C275" s="683"/>
      <c r="D275" s="51" t="str">
        <f>IF(A275="","",VLOOKUP(ASC(A275),承認一覧表!$I$8:$T$1816,5,FALSE))</f>
        <v/>
      </c>
      <c r="E275" s="44" t="str">
        <f>IF(A275="","",VLOOKUP(ASC(A275),承認一覧表!$I$8:$W$1814,11,FALSE))</f>
        <v/>
      </c>
      <c r="F275" s="685"/>
      <c r="G275" s="685"/>
      <c r="H275" s="685"/>
      <c r="I275" s="685"/>
      <c r="J275" s="685"/>
      <c r="K275" s="686" t="str">
        <f>IF(A275="","",VLOOKUP(A275,承認一覧表!$I$8:$W$1814,15,FALSE))</f>
        <v/>
      </c>
      <c r="L275" s="687"/>
    </row>
    <row r="276" spans="1:12" ht="20.100000000000001" customHeight="1">
      <c r="A276" s="669"/>
      <c r="B276" s="682"/>
      <c r="C276" s="684"/>
      <c r="D276" s="52" t="str">
        <f>IF(A275="","",VLOOKUP(ASC(A275),承認一覧表!$I$8:$T$1816,6,FALSE))</f>
        <v/>
      </c>
      <c r="E276" s="45" t="str">
        <f>ASC(LEFT(A275,3))</f>
        <v/>
      </c>
      <c r="F276" s="46" t="str">
        <f>IF(A275="","",VLOOKUP(A275,承認一覧表!$A$8:$F$1814,4,FALSE))</f>
        <v/>
      </c>
      <c r="G276" s="46" t="s">
        <v>44</v>
      </c>
      <c r="H276" s="61" t="str">
        <f>IF(A275="","",VLOOKUP(A275,承認一覧表!$A$8:$W$1814,5,FALSE))</f>
        <v/>
      </c>
      <c r="I276" s="46" t="s">
        <v>44</v>
      </c>
      <c r="J276" s="62" t="str">
        <f>IF(A275="","",VLOOKUP(A275,承認一覧表!$A$8:$W$1814,6,FALSE))</f>
        <v/>
      </c>
      <c r="K276" s="688" t="str">
        <f>IF(A275="","",VLOOKUP(A275,承認一覧表!$I$8:$W$1814,3,FALSE))</f>
        <v/>
      </c>
      <c r="L276" s="689"/>
    </row>
    <row r="277" spans="1:12" ht="20.100000000000001" customHeight="1">
      <c r="A277" s="669"/>
      <c r="B277" s="670" t="str">
        <f>IF(A277="","",VLOOKUP(ASC(A277),承認一覧表!$I$8:$T$1816,2,FALSE))</f>
        <v/>
      </c>
      <c r="C277" s="672"/>
      <c r="D277" s="49" t="str">
        <f>IF(A277="","",VLOOKUP(ASC(A277),承認一覧表!$I$8:$T$1816,5,FALSE))</f>
        <v/>
      </c>
      <c r="E277" s="47" t="str">
        <f>IF(A277="","",VLOOKUP(ASC(A277),承認一覧表!$I$8:$W$1814,11,FALSE))</f>
        <v/>
      </c>
      <c r="F277" s="674"/>
      <c r="G277" s="675"/>
      <c r="H277" s="675"/>
      <c r="I277" s="675"/>
      <c r="J277" s="676"/>
      <c r="K277" s="677" t="str">
        <f>IF(A277="","",VLOOKUP(A277,承認一覧表!$I$8:$W$1814,15,FALSE))</f>
        <v/>
      </c>
      <c r="L277" s="678"/>
    </row>
    <row r="278" spans="1:12" ht="20.100000000000001" customHeight="1">
      <c r="A278" s="669"/>
      <c r="B278" s="671"/>
      <c r="C278" s="673"/>
      <c r="D278" s="50" t="str">
        <f>IF(A277="","",VLOOKUP(ASC(A277),承認一覧表!$I$8:$T$1816,6,FALSE))</f>
        <v/>
      </c>
      <c r="E278" s="42" t="str">
        <f>ASC(LEFT(A277,3))</f>
        <v/>
      </c>
      <c r="F278" s="43" t="str">
        <f>IF(A277="","",VLOOKUP(A277,承認一覧表!$A$8:$F$1814,4,FALSE))</f>
        <v/>
      </c>
      <c r="G278" s="43" t="s">
        <v>44</v>
      </c>
      <c r="H278" s="54" t="str">
        <f>IF(A277="","",VLOOKUP(A277,承認一覧表!$A$8:$W$1814,5,FALSE))</f>
        <v/>
      </c>
      <c r="I278" s="43" t="s">
        <v>44</v>
      </c>
      <c r="J278" s="55" t="str">
        <f>IF(A277="","",VLOOKUP(A277,承認一覧表!$A$8:$W$1814,6,FALSE))</f>
        <v/>
      </c>
      <c r="K278" s="679" t="str">
        <f>IF(A277="","",VLOOKUP(A277,承認一覧表!$I$8:$W$1814,3,FALSE))</f>
        <v/>
      </c>
      <c r="L278" s="680"/>
    </row>
    <row r="279" spans="1:12" ht="20.100000000000001" customHeight="1">
      <c r="A279" s="669"/>
      <c r="B279" s="681" t="str">
        <f>IF(A279="","",VLOOKUP(ASC(A279),承認一覧表!$I$8:$T$1816,2,FALSE))</f>
        <v/>
      </c>
      <c r="C279" s="683"/>
      <c r="D279" s="51" t="str">
        <f>IF(A279="","",VLOOKUP(ASC(A279),承認一覧表!$I$8:$T$1816,5,FALSE))</f>
        <v/>
      </c>
      <c r="E279" s="44" t="str">
        <f>IF(A279="","",VLOOKUP(ASC(A279),承認一覧表!$I$8:$W$1814,11,FALSE))</f>
        <v/>
      </c>
      <c r="F279" s="685"/>
      <c r="G279" s="685"/>
      <c r="H279" s="685"/>
      <c r="I279" s="685"/>
      <c r="J279" s="685"/>
      <c r="K279" s="686" t="str">
        <f>IF(A279="","",VLOOKUP(A279,承認一覧表!$I$8:$W$1814,15,FALSE))</f>
        <v/>
      </c>
      <c r="L279" s="687"/>
    </row>
    <row r="280" spans="1:12" ht="20.100000000000001" customHeight="1">
      <c r="A280" s="669"/>
      <c r="B280" s="682"/>
      <c r="C280" s="684"/>
      <c r="D280" s="52" t="str">
        <f>IF(A279="","",VLOOKUP(ASC(A279),承認一覧表!$I$8:$T$1816,6,FALSE))</f>
        <v/>
      </c>
      <c r="E280" s="45" t="str">
        <f>ASC(LEFT(A279,3))</f>
        <v/>
      </c>
      <c r="F280" s="46" t="str">
        <f>IF(A279="","",VLOOKUP(A279,承認一覧表!$A$8:$F$1814,4,FALSE))</f>
        <v/>
      </c>
      <c r="G280" s="46" t="s">
        <v>44</v>
      </c>
      <c r="H280" s="61" t="str">
        <f>IF(A279="","",VLOOKUP(A279,承認一覧表!$A$8:$W$1814,5,FALSE))</f>
        <v/>
      </c>
      <c r="I280" s="46" t="s">
        <v>44</v>
      </c>
      <c r="J280" s="62" t="str">
        <f>IF(A279="","",VLOOKUP(A279,承認一覧表!$A$8:$W$1814,6,FALSE))</f>
        <v/>
      </c>
      <c r="K280" s="688" t="str">
        <f>IF(A279="","",VLOOKUP(A279,承認一覧表!$I$8:$W$1814,3,FALSE))</f>
        <v/>
      </c>
      <c r="L280" s="689"/>
    </row>
    <row r="281" spans="1:12" ht="20.100000000000001" customHeight="1">
      <c r="A281" s="669"/>
      <c r="B281" s="670" t="str">
        <f>IF(A281="","",VLOOKUP(ASC(A281),承認一覧表!$I$8:$T$1816,2,FALSE))</f>
        <v/>
      </c>
      <c r="C281" s="672"/>
      <c r="D281" s="49" t="str">
        <f>IF(A281="","",VLOOKUP(ASC(A281),承認一覧表!$I$8:$T$1816,5,FALSE))</f>
        <v/>
      </c>
      <c r="E281" s="47" t="str">
        <f>IF(A281="","",VLOOKUP(ASC(A281),承認一覧表!$I$8:$W$1814,11,FALSE))</f>
        <v/>
      </c>
      <c r="F281" s="674"/>
      <c r="G281" s="675"/>
      <c r="H281" s="675"/>
      <c r="I281" s="675"/>
      <c r="J281" s="676"/>
      <c r="K281" s="677" t="str">
        <f>IF(A281="","",VLOOKUP(A281,承認一覧表!$I$8:$W$1814,15,FALSE))</f>
        <v/>
      </c>
      <c r="L281" s="678"/>
    </row>
    <row r="282" spans="1:12" ht="20.100000000000001" customHeight="1">
      <c r="A282" s="669"/>
      <c r="B282" s="671"/>
      <c r="C282" s="673"/>
      <c r="D282" s="50" t="str">
        <f>IF(A281="","",VLOOKUP(ASC(A281),承認一覧表!$I$8:$T$1816,6,FALSE))</f>
        <v/>
      </c>
      <c r="E282" s="42" t="str">
        <f>ASC(LEFT(A281,3))</f>
        <v/>
      </c>
      <c r="F282" s="43" t="str">
        <f>IF(A281="","",VLOOKUP(A281,承認一覧表!$A$8:$F$1814,4,FALSE))</f>
        <v/>
      </c>
      <c r="G282" s="43" t="s">
        <v>44</v>
      </c>
      <c r="H282" s="54" t="str">
        <f>IF(A281="","",VLOOKUP(A281,承認一覧表!$A$8:$W$1814,5,FALSE))</f>
        <v/>
      </c>
      <c r="I282" s="43" t="s">
        <v>44</v>
      </c>
      <c r="J282" s="55" t="str">
        <f>IF(A281="","",VLOOKUP(A281,承認一覧表!$A$8:$W$1814,6,FALSE))</f>
        <v/>
      </c>
      <c r="K282" s="679" t="str">
        <f>IF(A281="","",VLOOKUP(A281,承認一覧表!$I$8:$W$1814,3,FALSE))</f>
        <v/>
      </c>
      <c r="L282" s="680"/>
    </row>
    <row r="283" spans="1:12" ht="20.100000000000001" customHeight="1">
      <c r="A283" s="669"/>
      <c r="B283" s="681" t="str">
        <f>IF(A283="","",VLOOKUP(ASC(A283),承認一覧表!$I$8:$T$1816,2,FALSE))</f>
        <v/>
      </c>
      <c r="C283" s="683"/>
      <c r="D283" s="51" t="str">
        <f>IF(A283="","",VLOOKUP(ASC(A283),承認一覧表!$I$8:$T$1816,5,FALSE))</f>
        <v/>
      </c>
      <c r="E283" s="44" t="str">
        <f>IF(A283="","",VLOOKUP(ASC(A283),承認一覧表!$I$8:$W$1814,11,FALSE))</f>
        <v/>
      </c>
      <c r="F283" s="685"/>
      <c r="G283" s="685"/>
      <c r="H283" s="685"/>
      <c r="I283" s="685"/>
      <c r="J283" s="685"/>
      <c r="K283" s="686" t="str">
        <f>IF(A283="","",VLOOKUP(A283,承認一覧表!$I$8:$W$1814,15,FALSE))</f>
        <v/>
      </c>
      <c r="L283" s="687"/>
    </row>
    <row r="284" spans="1:12" ht="20.100000000000001" customHeight="1">
      <c r="A284" s="669"/>
      <c r="B284" s="682"/>
      <c r="C284" s="684"/>
      <c r="D284" s="52" t="str">
        <f>IF(A283="","",VLOOKUP(ASC(A283),承認一覧表!$I$8:$T$1816,6,FALSE))</f>
        <v/>
      </c>
      <c r="E284" s="45" t="str">
        <f>ASC(LEFT(A283,3))</f>
        <v/>
      </c>
      <c r="F284" s="46" t="str">
        <f>IF(A283="","",VLOOKUP(A283,承認一覧表!$A$8:$F$1814,4,FALSE))</f>
        <v/>
      </c>
      <c r="G284" s="46" t="s">
        <v>44</v>
      </c>
      <c r="H284" s="61" t="str">
        <f>IF(A283="","",VLOOKUP(A283,承認一覧表!$A$8:$W$1814,5,FALSE))</f>
        <v/>
      </c>
      <c r="I284" s="46" t="s">
        <v>44</v>
      </c>
      <c r="J284" s="62" t="str">
        <f>IF(A283="","",VLOOKUP(A283,承認一覧表!$A$8:$W$1814,6,FALSE))</f>
        <v/>
      </c>
      <c r="K284" s="688" t="str">
        <f>IF(A283="","",VLOOKUP(A283,承認一覧表!$I$8:$W$1814,3,FALSE))</f>
        <v/>
      </c>
      <c r="L284" s="689"/>
    </row>
    <row r="285" spans="1:12" ht="20.100000000000001" customHeight="1">
      <c r="A285" s="669"/>
      <c r="B285" s="670" t="str">
        <f>IF(A285="","",VLOOKUP(ASC(A285),承認一覧表!$I$8:$T$1816,2,FALSE))</f>
        <v/>
      </c>
      <c r="C285" s="672"/>
      <c r="D285" s="49" t="str">
        <f>IF(A285="","",VLOOKUP(ASC(A285),承認一覧表!$I$8:$T$1816,5,FALSE))</f>
        <v/>
      </c>
      <c r="E285" s="47" t="str">
        <f>IF(A285="","",VLOOKUP(ASC(A285),承認一覧表!$I$8:$W$1814,11,FALSE))</f>
        <v/>
      </c>
      <c r="F285" s="674"/>
      <c r="G285" s="675"/>
      <c r="H285" s="675"/>
      <c r="I285" s="675"/>
      <c r="J285" s="676"/>
      <c r="K285" s="677" t="str">
        <f>IF(A285="","",VLOOKUP(A285,承認一覧表!$I$8:$W$1814,15,FALSE))</f>
        <v/>
      </c>
      <c r="L285" s="678"/>
    </row>
    <row r="286" spans="1:12" ht="20.100000000000001" customHeight="1">
      <c r="A286" s="669"/>
      <c r="B286" s="671"/>
      <c r="C286" s="673"/>
      <c r="D286" s="50" t="str">
        <f>IF(A285="","",VLOOKUP(ASC(A285),承認一覧表!$I$8:$T$1816,6,FALSE))</f>
        <v/>
      </c>
      <c r="E286" s="42" t="str">
        <f>ASC(LEFT(A285,3))</f>
        <v/>
      </c>
      <c r="F286" s="43" t="str">
        <f>IF(A285="","",VLOOKUP(A285,承認一覧表!$A$8:$F$1814,4,FALSE))</f>
        <v/>
      </c>
      <c r="G286" s="43" t="s">
        <v>44</v>
      </c>
      <c r="H286" s="54" t="str">
        <f>IF(A285="","",VLOOKUP(A285,承認一覧表!$A$8:$W$1814,5,FALSE))</f>
        <v/>
      </c>
      <c r="I286" s="43" t="s">
        <v>44</v>
      </c>
      <c r="J286" s="55" t="str">
        <f>IF(A285="","",VLOOKUP(A285,承認一覧表!$A$8:$W$1814,6,FALSE))</f>
        <v/>
      </c>
      <c r="K286" s="679" t="str">
        <f>IF(A285="","",VLOOKUP(A285,承認一覧表!$I$8:$W$1814,3,FALSE))</f>
        <v/>
      </c>
      <c r="L286" s="680"/>
    </row>
    <row r="287" spans="1:12" ht="20.100000000000001" customHeight="1">
      <c r="A287" s="669"/>
      <c r="B287" s="681" t="str">
        <f>IF(A287="","",VLOOKUP(ASC(A287),承認一覧表!$I$8:$T$1816,2,FALSE))</f>
        <v/>
      </c>
      <c r="C287" s="683"/>
      <c r="D287" s="51" t="str">
        <f>IF(A287="","",VLOOKUP(ASC(A287),承認一覧表!$I$8:$T$1816,5,FALSE))</f>
        <v/>
      </c>
      <c r="E287" s="44" t="str">
        <f>IF(A287="","",VLOOKUP(ASC(A287),承認一覧表!$I$8:$W$1814,11,FALSE))</f>
        <v/>
      </c>
      <c r="F287" s="685"/>
      <c r="G287" s="685"/>
      <c r="H287" s="685"/>
      <c r="I287" s="685"/>
      <c r="J287" s="685"/>
      <c r="K287" s="686" t="str">
        <f>IF(A287="","",VLOOKUP(A287,承認一覧表!$I$8:$W$1814,15,FALSE))</f>
        <v/>
      </c>
      <c r="L287" s="687"/>
    </row>
    <row r="288" spans="1:12" ht="20.100000000000001" customHeight="1">
      <c r="A288" s="669"/>
      <c r="B288" s="682"/>
      <c r="C288" s="684"/>
      <c r="D288" s="52" t="str">
        <f>IF(A287="","",VLOOKUP(ASC(A287),承認一覧表!$I$8:$T$1816,6,FALSE))</f>
        <v/>
      </c>
      <c r="E288" s="45" t="str">
        <f>ASC(LEFT(A287,3))</f>
        <v/>
      </c>
      <c r="F288" s="46" t="str">
        <f>IF(A287="","",VLOOKUP(A287,承認一覧表!$A$8:$F$1814,4,FALSE))</f>
        <v/>
      </c>
      <c r="G288" s="46" t="s">
        <v>44</v>
      </c>
      <c r="H288" s="61" t="str">
        <f>IF(A287="","",VLOOKUP(A287,承認一覧表!$A$8:$W$1814,5,FALSE))</f>
        <v/>
      </c>
      <c r="I288" s="46" t="s">
        <v>44</v>
      </c>
      <c r="J288" s="62" t="str">
        <f>IF(A287="","",VLOOKUP(A287,承認一覧表!$A$8:$W$1814,6,FALSE))</f>
        <v/>
      </c>
      <c r="K288" s="688" t="str">
        <f>IF(A287="","",VLOOKUP(A287,承認一覧表!$I$8:$W$1814,3,FALSE))</f>
        <v/>
      </c>
      <c r="L288" s="689"/>
    </row>
    <row r="289" spans="1:12" ht="20.100000000000001" customHeight="1">
      <c r="A289" s="669"/>
      <c r="B289" s="670" t="str">
        <f>IF(A289="","",VLOOKUP(ASC(A289),承認一覧表!$I$8:$T$1816,2,FALSE))</f>
        <v/>
      </c>
      <c r="C289" s="672"/>
      <c r="D289" s="49" t="str">
        <f>IF(A289="","",VLOOKUP(ASC(A289),承認一覧表!$I$8:$T$1816,5,FALSE))</f>
        <v/>
      </c>
      <c r="E289" s="47" t="str">
        <f>IF(A289="","",VLOOKUP(ASC(A289),承認一覧表!$I$8:$W$1814,11,FALSE))</f>
        <v/>
      </c>
      <c r="F289" s="674"/>
      <c r="G289" s="675"/>
      <c r="H289" s="675"/>
      <c r="I289" s="675"/>
      <c r="J289" s="676"/>
      <c r="K289" s="677" t="str">
        <f>IF(A289="","",VLOOKUP(A289,承認一覧表!$I$8:$W$1814,15,FALSE))</f>
        <v/>
      </c>
      <c r="L289" s="678"/>
    </row>
    <row r="290" spans="1:12" ht="20.100000000000001" customHeight="1">
      <c r="A290" s="669"/>
      <c r="B290" s="671"/>
      <c r="C290" s="673"/>
      <c r="D290" s="50" t="str">
        <f>IF(A289="","",VLOOKUP(ASC(A289),承認一覧表!$I$8:$T$1816,6,FALSE))</f>
        <v/>
      </c>
      <c r="E290" s="42" t="str">
        <f>ASC(LEFT(A289,3))</f>
        <v/>
      </c>
      <c r="F290" s="43" t="str">
        <f>IF(A289="","",VLOOKUP(A289,承認一覧表!$A$8:$F$1814,4,FALSE))</f>
        <v/>
      </c>
      <c r="G290" s="43" t="s">
        <v>44</v>
      </c>
      <c r="H290" s="54" t="str">
        <f>IF(A289="","",VLOOKUP(A289,承認一覧表!$A$8:$W$1814,5,FALSE))</f>
        <v/>
      </c>
      <c r="I290" s="43" t="s">
        <v>44</v>
      </c>
      <c r="J290" s="55" t="str">
        <f>IF(A289="","",VLOOKUP(A289,承認一覧表!$A$8:$W$1814,6,FALSE))</f>
        <v/>
      </c>
      <c r="K290" s="679" t="str">
        <f>IF(A289="","",VLOOKUP(A289,承認一覧表!$I$8:$W$1814,3,FALSE))</f>
        <v/>
      </c>
      <c r="L290" s="680"/>
    </row>
    <row r="291" spans="1:12" ht="20.100000000000001" customHeight="1">
      <c r="A291" s="669"/>
      <c r="B291" s="681" t="str">
        <f>IF(A291="","",VLOOKUP(ASC(A291),承認一覧表!$I$8:$T$1816,2,FALSE))</f>
        <v/>
      </c>
      <c r="C291" s="683"/>
      <c r="D291" s="51" t="str">
        <f>IF(A291="","",VLOOKUP(ASC(A291),承認一覧表!$I$8:$T$1816,5,FALSE))</f>
        <v/>
      </c>
      <c r="E291" s="44" t="str">
        <f>IF(A291="","",VLOOKUP(ASC(A291),承認一覧表!$I$8:$W$1814,11,FALSE))</f>
        <v/>
      </c>
      <c r="F291" s="685"/>
      <c r="G291" s="685"/>
      <c r="H291" s="685"/>
      <c r="I291" s="685"/>
      <c r="J291" s="685"/>
      <c r="K291" s="686" t="str">
        <f>IF(A291="","",VLOOKUP(A291,承認一覧表!$I$8:$W$1814,15,FALSE))</f>
        <v/>
      </c>
      <c r="L291" s="687"/>
    </row>
    <row r="292" spans="1:12" ht="20.100000000000001" customHeight="1">
      <c r="A292" s="669"/>
      <c r="B292" s="682"/>
      <c r="C292" s="684"/>
      <c r="D292" s="52" t="str">
        <f>IF(A291="","",VLOOKUP(ASC(A291),承認一覧表!$I$8:$T$1816,6,FALSE))</f>
        <v/>
      </c>
      <c r="E292" s="45" t="str">
        <f>ASC(LEFT(A291,3))</f>
        <v/>
      </c>
      <c r="F292" s="46" t="str">
        <f>IF(A291="","",VLOOKUP(A291,承認一覧表!$A$8:$F$1814,4,FALSE))</f>
        <v/>
      </c>
      <c r="G292" s="46" t="s">
        <v>44</v>
      </c>
      <c r="H292" s="61" t="str">
        <f>IF(A291="","",VLOOKUP(A291,承認一覧表!$A$8:$W$1814,5,FALSE))</f>
        <v/>
      </c>
      <c r="I292" s="46" t="s">
        <v>44</v>
      </c>
      <c r="J292" s="62" t="str">
        <f>IF(A291="","",VLOOKUP(A291,承認一覧表!$A$8:$W$1814,6,FALSE))</f>
        <v/>
      </c>
      <c r="K292" s="688" t="str">
        <f>IF(A291="","",VLOOKUP(A291,承認一覧表!$I$8:$W$1814,3,FALSE))</f>
        <v/>
      </c>
      <c r="L292" s="689"/>
    </row>
    <row r="293" spans="1:12" ht="20.100000000000001" customHeight="1">
      <c r="A293" s="669"/>
      <c r="B293" s="670" t="str">
        <f>IF(A293="","",VLOOKUP(ASC(A293),承認一覧表!$I$8:$T$1816,2,FALSE))</f>
        <v/>
      </c>
      <c r="C293" s="672"/>
      <c r="D293" s="49" t="str">
        <f>IF(A293="","",VLOOKUP(ASC(A293),承認一覧表!$I$8:$T$1816,5,FALSE))</f>
        <v/>
      </c>
      <c r="E293" s="47" t="str">
        <f>IF(A293="","",VLOOKUP(ASC(A293),承認一覧表!$I$8:$W$1814,11,FALSE))</f>
        <v/>
      </c>
      <c r="F293" s="674"/>
      <c r="G293" s="675"/>
      <c r="H293" s="675"/>
      <c r="I293" s="675"/>
      <c r="J293" s="676"/>
      <c r="K293" s="677" t="str">
        <f>IF(A293="","",VLOOKUP(A293,承認一覧表!$I$8:$W$1814,15,FALSE))</f>
        <v/>
      </c>
      <c r="L293" s="678"/>
    </row>
    <row r="294" spans="1:12" ht="20.100000000000001" customHeight="1">
      <c r="A294" s="669"/>
      <c r="B294" s="671"/>
      <c r="C294" s="673"/>
      <c r="D294" s="50" t="str">
        <f>IF(A293="","",VLOOKUP(ASC(A293),承認一覧表!$I$8:$T$1816,6,FALSE))</f>
        <v/>
      </c>
      <c r="E294" s="42" t="str">
        <f>ASC(LEFT(A293,3))</f>
        <v/>
      </c>
      <c r="F294" s="43" t="str">
        <f>IF(A293="","",VLOOKUP(A293,承認一覧表!$A$8:$F$1814,4,FALSE))</f>
        <v/>
      </c>
      <c r="G294" s="43" t="s">
        <v>44</v>
      </c>
      <c r="H294" s="54" t="str">
        <f>IF(A293="","",VLOOKUP(A293,承認一覧表!$A$8:$W$1814,5,FALSE))</f>
        <v/>
      </c>
      <c r="I294" s="43" t="s">
        <v>44</v>
      </c>
      <c r="J294" s="55" t="str">
        <f>IF(A293="","",VLOOKUP(A293,承認一覧表!$A$8:$W$1814,6,FALSE))</f>
        <v/>
      </c>
      <c r="K294" s="679" t="str">
        <f>IF(A293="","",VLOOKUP(A293,承認一覧表!$I$8:$W$1814,3,FALSE))</f>
        <v/>
      </c>
      <c r="L294" s="680"/>
    </row>
    <row r="295" spans="1:12" ht="20.100000000000001" customHeight="1">
      <c r="A295" s="669"/>
      <c r="B295" s="681" t="str">
        <f>IF(A295="","",VLOOKUP(ASC(A295),承認一覧表!$I$8:$T$1816,2,FALSE))</f>
        <v/>
      </c>
      <c r="C295" s="683"/>
      <c r="D295" s="51" t="str">
        <f>IF(A295="","",VLOOKUP(ASC(A295),承認一覧表!$I$8:$T$1816,5,FALSE))</f>
        <v/>
      </c>
      <c r="E295" s="44" t="str">
        <f>IF(A295="","",VLOOKUP(ASC(A295),承認一覧表!$I$8:$W$1814,11,FALSE))</f>
        <v/>
      </c>
      <c r="F295" s="685"/>
      <c r="G295" s="685"/>
      <c r="H295" s="685"/>
      <c r="I295" s="685"/>
      <c r="J295" s="685"/>
      <c r="K295" s="686" t="str">
        <f>IF(A295="","",VLOOKUP(A295,承認一覧表!$I$8:$W$1814,15,FALSE))</f>
        <v/>
      </c>
      <c r="L295" s="687"/>
    </row>
    <row r="296" spans="1:12" ht="20.100000000000001" customHeight="1">
      <c r="A296" s="669"/>
      <c r="B296" s="682"/>
      <c r="C296" s="684"/>
      <c r="D296" s="52" t="str">
        <f>IF(A295="","",VLOOKUP(ASC(A295),承認一覧表!$I$8:$T$1816,6,FALSE))</f>
        <v/>
      </c>
      <c r="E296" s="45" t="str">
        <f>ASC(LEFT(A295,3))</f>
        <v/>
      </c>
      <c r="F296" s="46" t="str">
        <f>IF(A295="","",VLOOKUP(A295,承認一覧表!$A$8:$F$1814,4,FALSE))</f>
        <v/>
      </c>
      <c r="G296" s="46" t="s">
        <v>44</v>
      </c>
      <c r="H296" s="61" t="str">
        <f>IF(A295="","",VLOOKUP(A295,承認一覧表!$A$8:$W$1814,5,FALSE))</f>
        <v/>
      </c>
      <c r="I296" s="46" t="s">
        <v>44</v>
      </c>
      <c r="J296" s="62" t="str">
        <f>IF(A295="","",VLOOKUP(A295,承認一覧表!$A$8:$W$1814,6,FALSE))</f>
        <v/>
      </c>
      <c r="K296" s="688" t="str">
        <f>IF(A295="","",VLOOKUP(A295,承認一覧表!$I$8:$W$1814,3,FALSE))</f>
        <v/>
      </c>
      <c r="L296" s="689"/>
    </row>
    <row r="297" spans="1:12" ht="20.100000000000001" customHeight="1">
      <c r="A297" s="669"/>
      <c r="B297" s="670" t="str">
        <f>IF(A297="","",VLOOKUP(ASC(A297),承認一覧表!$I$8:$T$1816,2,FALSE))</f>
        <v/>
      </c>
      <c r="C297" s="672"/>
      <c r="D297" s="49" t="str">
        <f>IF(A297="","",VLOOKUP(ASC(A297),承認一覧表!$I$8:$T$1816,5,FALSE))</f>
        <v/>
      </c>
      <c r="E297" s="47" t="str">
        <f>IF(A297="","",VLOOKUP(ASC(A297),承認一覧表!$I$8:$W$1814,11,FALSE))</f>
        <v/>
      </c>
      <c r="F297" s="674"/>
      <c r="G297" s="675"/>
      <c r="H297" s="675"/>
      <c r="I297" s="675"/>
      <c r="J297" s="676"/>
      <c r="K297" s="677" t="str">
        <f>IF(A297="","",VLOOKUP(A297,承認一覧表!$I$8:$W$1814,15,FALSE))</f>
        <v/>
      </c>
      <c r="L297" s="678"/>
    </row>
    <row r="298" spans="1:12" ht="20.100000000000001" customHeight="1">
      <c r="A298" s="669"/>
      <c r="B298" s="671"/>
      <c r="C298" s="673"/>
      <c r="D298" s="50" t="str">
        <f>IF(A297="","",VLOOKUP(ASC(A297),承認一覧表!$I$8:$T$1816,6,FALSE))</f>
        <v/>
      </c>
      <c r="E298" s="42" t="str">
        <f>ASC(LEFT(A297,3))</f>
        <v/>
      </c>
      <c r="F298" s="43" t="str">
        <f>IF(A297="","",VLOOKUP(A297,承認一覧表!$A$8:$F$1814,4,FALSE))</f>
        <v/>
      </c>
      <c r="G298" s="43" t="s">
        <v>44</v>
      </c>
      <c r="H298" s="54" t="str">
        <f>IF(A297="","",VLOOKUP(A297,承認一覧表!$A$8:$W$1814,5,FALSE))</f>
        <v/>
      </c>
      <c r="I298" s="43" t="s">
        <v>44</v>
      </c>
      <c r="J298" s="55" t="str">
        <f>IF(A297="","",VLOOKUP(A297,承認一覧表!$A$8:$W$1814,6,FALSE))</f>
        <v/>
      </c>
      <c r="K298" s="679" t="str">
        <f>IF(A297="","",VLOOKUP(A297,承認一覧表!$I$8:$W$1814,3,FALSE))</f>
        <v/>
      </c>
      <c r="L298" s="680"/>
    </row>
    <row r="299" spans="1:12" ht="20.100000000000001" customHeight="1">
      <c r="A299" s="669"/>
      <c r="B299" s="681" t="str">
        <f>IF(A299="","",VLOOKUP(ASC(A299),承認一覧表!$I$8:$T$1816,2,FALSE))</f>
        <v/>
      </c>
      <c r="C299" s="683"/>
      <c r="D299" s="51" t="str">
        <f>IF(A299="","",VLOOKUP(ASC(A299),承認一覧表!$I$8:$T$1816,5,FALSE))</f>
        <v/>
      </c>
      <c r="E299" s="44" t="str">
        <f>IF(A299="","",VLOOKUP(ASC(A299),承認一覧表!$I$8:$W$1814,11,FALSE))</f>
        <v/>
      </c>
      <c r="F299" s="685"/>
      <c r="G299" s="685"/>
      <c r="H299" s="685"/>
      <c r="I299" s="685"/>
      <c r="J299" s="685"/>
      <c r="K299" s="686" t="str">
        <f>IF(A299="","",VLOOKUP(A299,承認一覧表!$I$8:$W$1814,15,FALSE))</f>
        <v/>
      </c>
      <c r="L299" s="687"/>
    </row>
    <row r="300" spans="1:12" ht="20.100000000000001" customHeight="1">
      <c r="A300" s="669"/>
      <c r="B300" s="682"/>
      <c r="C300" s="684"/>
      <c r="D300" s="52" t="str">
        <f>IF(A299="","",VLOOKUP(ASC(A299),承認一覧表!$I$8:$T$1816,6,FALSE))</f>
        <v/>
      </c>
      <c r="E300" s="45" t="str">
        <f>ASC(LEFT(A299,3))</f>
        <v/>
      </c>
      <c r="F300" s="46" t="str">
        <f>IF(A299="","",VLOOKUP(A299,承認一覧表!$A$8:$F$1814,4,FALSE))</f>
        <v/>
      </c>
      <c r="G300" s="46" t="s">
        <v>44</v>
      </c>
      <c r="H300" s="61" t="str">
        <f>IF(A299="","",VLOOKUP(A299,承認一覧表!$A$8:$W$1814,5,FALSE))</f>
        <v/>
      </c>
      <c r="I300" s="46" t="s">
        <v>44</v>
      </c>
      <c r="J300" s="62" t="str">
        <f>IF(A299="","",VLOOKUP(A299,承認一覧表!$A$8:$W$1814,6,FALSE))</f>
        <v/>
      </c>
      <c r="K300" s="688" t="str">
        <f>IF(A299="","",VLOOKUP(A299,承認一覧表!$I$8:$W$1814,3,FALSE))</f>
        <v/>
      </c>
      <c r="L300" s="689"/>
    </row>
    <row r="301" spans="1:12" ht="20.100000000000001" customHeight="1">
      <c r="A301" s="669"/>
      <c r="B301" s="670" t="str">
        <f>IF(A301="","",VLOOKUP(ASC(A301),承認一覧表!$I$8:$T$1816,2,FALSE))</f>
        <v/>
      </c>
      <c r="C301" s="672"/>
      <c r="D301" s="49" t="str">
        <f>IF(A301="","",VLOOKUP(ASC(A301),承認一覧表!$I$8:$T$1816,5,FALSE))</f>
        <v/>
      </c>
      <c r="E301" s="47" t="str">
        <f>IF(A301="","",VLOOKUP(ASC(A301),承認一覧表!$I$8:$W$1814,11,FALSE))</f>
        <v/>
      </c>
      <c r="F301" s="674"/>
      <c r="G301" s="675"/>
      <c r="H301" s="675"/>
      <c r="I301" s="675"/>
      <c r="J301" s="676"/>
      <c r="K301" s="677" t="str">
        <f>IF(A301="","",VLOOKUP(A301,承認一覧表!$I$8:$W$1814,15,FALSE))</f>
        <v/>
      </c>
      <c r="L301" s="678"/>
    </row>
    <row r="302" spans="1:12" ht="20.100000000000001" customHeight="1">
      <c r="A302" s="669"/>
      <c r="B302" s="671"/>
      <c r="C302" s="673"/>
      <c r="D302" s="50" t="str">
        <f>IF(A301="","",VLOOKUP(ASC(A301),承認一覧表!$I$8:$T$1816,6,FALSE))</f>
        <v/>
      </c>
      <c r="E302" s="42" t="str">
        <f>ASC(LEFT(A301,3))</f>
        <v/>
      </c>
      <c r="F302" s="43" t="str">
        <f>IF(A301="","",VLOOKUP(A301,承認一覧表!$A$8:$F$1814,4,FALSE))</f>
        <v/>
      </c>
      <c r="G302" s="43" t="s">
        <v>44</v>
      </c>
      <c r="H302" s="54" t="str">
        <f>IF(A301="","",VLOOKUP(A301,承認一覧表!$A$8:$W$1814,5,FALSE))</f>
        <v/>
      </c>
      <c r="I302" s="43" t="s">
        <v>44</v>
      </c>
      <c r="J302" s="55" t="str">
        <f>IF(A301="","",VLOOKUP(A301,承認一覧表!$A$8:$W$1814,6,FALSE))</f>
        <v/>
      </c>
      <c r="K302" s="679" t="str">
        <f>IF(A301="","",VLOOKUP(A301,承認一覧表!$I$8:$W$1814,3,FALSE))</f>
        <v/>
      </c>
      <c r="L302" s="680"/>
    </row>
    <row r="303" spans="1:12" ht="20.100000000000001" customHeight="1">
      <c r="A303" s="669"/>
      <c r="B303" s="681" t="str">
        <f>IF(A303="","",VLOOKUP(ASC(A303),承認一覧表!$I$8:$T$1816,2,FALSE))</f>
        <v/>
      </c>
      <c r="C303" s="683"/>
      <c r="D303" s="51" t="str">
        <f>IF(A303="","",VLOOKUP(ASC(A303),承認一覧表!$I$8:$T$1816,5,FALSE))</f>
        <v/>
      </c>
      <c r="E303" s="44" t="str">
        <f>IF(A303="","",VLOOKUP(ASC(A303),承認一覧表!$I$8:$W$1814,11,FALSE))</f>
        <v/>
      </c>
      <c r="F303" s="685"/>
      <c r="G303" s="685"/>
      <c r="H303" s="685"/>
      <c r="I303" s="685"/>
      <c r="J303" s="685"/>
      <c r="K303" s="686" t="str">
        <f>IF(A303="","",VLOOKUP(A303,承認一覧表!$I$8:$W$1814,15,FALSE))</f>
        <v/>
      </c>
      <c r="L303" s="687"/>
    </row>
    <row r="304" spans="1:12" ht="20.100000000000001" customHeight="1">
      <c r="A304" s="669"/>
      <c r="B304" s="682"/>
      <c r="C304" s="684"/>
      <c r="D304" s="52" t="str">
        <f>IF(A303="","",VLOOKUP(ASC(A303),承認一覧表!$I$8:$T$1816,6,FALSE))</f>
        <v/>
      </c>
      <c r="E304" s="45" t="str">
        <f>ASC(LEFT(A303,3))</f>
        <v/>
      </c>
      <c r="F304" s="46" t="str">
        <f>IF(A303="","",VLOOKUP(A303,承認一覧表!$A$8:$F$1814,4,FALSE))</f>
        <v/>
      </c>
      <c r="G304" s="46" t="s">
        <v>44</v>
      </c>
      <c r="H304" s="61" t="str">
        <f>IF(A303="","",VLOOKUP(A303,承認一覧表!$A$8:$W$1814,5,FALSE))</f>
        <v/>
      </c>
      <c r="I304" s="46" t="s">
        <v>44</v>
      </c>
      <c r="J304" s="62" t="str">
        <f>IF(A303="","",VLOOKUP(A303,承認一覧表!$A$8:$W$1814,6,FALSE))</f>
        <v/>
      </c>
      <c r="K304" s="688" t="str">
        <f>IF(A303="","",VLOOKUP(A303,承認一覧表!$I$8:$W$1814,3,FALSE))</f>
        <v/>
      </c>
      <c r="L304" s="689"/>
    </row>
    <row r="305" spans="1:12" ht="20.100000000000001" customHeight="1">
      <c r="A305" s="669"/>
      <c r="B305" s="670" t="str">
        <f>IF(A305="","",VLOOKUP(ASC(A305),承認一覧表!$I$8:$T$1816,2,FALSE))</f>
        <v/>
      </c>
      <c r="C305" s="672"/>
      <c r="D305" s="49" t="str">
        <f>IF(A305="","",VLOOKUP(ASC(A305),承認一覧表!$I$8:$T$1816,5,FALSE))</f>
        <v/>
      </c>
      <c r="E305" s="47" t="str">
        <f>IF(A305="","",VLOOKUP(ASC(A305),承認一覧表!$I$8:$W$1814,11,FALSE))</f>
        <v/>
      </c>
      <c r="F305" s="674"/>
      <c r="G305" s="675"/>
      <c r="H305" s="675"/>
      <c r="I305" s="675"/>
      <c r="J305" s="676"/>
      <c r="K305" s="677" t="str">
        <f>IF(A305="","",VLOOKUP(A305,承認一覧表!$I$8:$W$1814,15,FALSE))</f>
        <v/>
      </c>
      <c r="L305" s="678"/>
    </row>
    <row r="306" spans="1:12" ht="20.100000000000001" customHeight="1">
      <c r="A306" s="669"/>
      <c r="B306" s="671"/>
      <c r="C306" s="673"/>
      <c r="D306" s="50" t="str">
        <f>IF(A305="","",VLOOKUP(ASC(A305),承認一覧表!$I$8:$T$1816,6,FALSE))</f>
        <v/>
      </c>
      <c r="E306" s="42" t="str">
        <f>ASC(LEFT(A305,3))</f>
        <v/>
      </c>
      <c r="F306" s="43" t="str">
        <f>IF(A305="","",VLOOKUP(A305,承認一覧表!$A$8:$F$1814,4,FALSE))</f>
        <v/>
      </c>
      <c r="G306" s="43" t="s">
        <v>44</v>
      </c>
      <c r="H306" s="54" t="str">
        <f>IF(A305="","",VLOOKUP(A305,承認一覧表!$A$8:$W$1814,5,FALSE))</f>
        <v/>
      </c>
      <c r="I306" s="43" t="s">
        <v>44</v>
      </c>
      <c r="J306" s="55" t="str">
        <f>IF(A305="","",VLOOKUP(A305,承認一覧表!$A$8:$W$1814,6,FALSE))</f>
        <v/>
      </c>
      <c r="K306" s="679" t="str">
        <f>IF(A305="","",VLOOKUP(A305,承認一覧表!$I$8:$W$1814,3,FALSE))</f>
        <v/>
      </c>
      <c r="L306" s="680"/>
    </row>
    <row r="307" spans="1:12" ht="20.100000000000001" customHeight="1">
      <c r="A307" s="669"/>
      <c r="B307" s="681" t="str">
        <f>IF(A307="","",VLOOKUP(ASC(A307),承認一覧表!$I$8:$T$1816,2,FALSE))</f>
        <v/>
      </c>
      <c r="C307" s="683"/>
      <c r="D307" s="51" t="str">
        <f>IF(A307="","",VLOOKUP(ASC(A307),承認一覧表!$I$8:$T$1816,5,FALSE))</f>
        <v/>
      </c>
      <c r="E307" s="44" t="str">
        <f>IF(A307="","",VLOOKUP(ASC(A307),承認一覧表!$I$8:$W$1814,11,FALSE))</f>
        <v/>
      </c>
      <c r="F307" s="685"/>
      <c r="G307" s="685"/>
      <c r="H307" s="685"/>
      <c r="I307" s="685"/>
      <c r="J307" s="685"/>
      <c r="K307" s="686" t="str">
        <f>IF(A307="","",VLOOKUP(A307,承認一覧表!$I$8:$W$1814,15,FALSE))</f>
        <v/>
      </c>
      <c r="L307" s="687"/>
    </row>
    <row r="308" spans="1:12" ht="20.100000000000001" customHeight="1">
      <c r="A308" s="669"/>
      <c r="B308" s="682"/>
      <c r="C308" s="684"/>
      <c r="D308" s="52" t="str">
        <f>IF(A307="","",VLOOKUP(ASC(A307),承認一覧表!$I$8:$T$1816,6,FALSE))</f>
        <v/>
      </c>
      <c r="E308" s="45" t="str">
        <f>ASC(LEFT(A307,3))</f>
        <v/>
      </c>
      <c r="F308" s="46" t="str">
        <f>IF(A307="","",VLOOKUP(A307,承認一覧表!$A$8:$F$1814,4,FALSE))</f>
        <v/>
      </c>
      <c r="G308" s="46" t="s">
        <v>44</v>
      </c>
      <c r="H308" s="61" t="str">
        <f>IF(A307="","",VLOOKUP(A307,承認一覧表!$A$8:$W$1814,5,FALSE))</f>
        <v/>
      </c>
      <c r="I308" s="46" t="s">
        <v>44</v>
      </c>
      <c r="J308" s="62" t="str">
        <f>IF(A307="","",VLOOKUP(A307,承認一覧表!$A$8:$W$1814,6,FALSE))</f>
        <v/>
      </c>
      <c r="K308" s="688" t="str">
        <f>IF(A307="","",VLOOKUP(A307,承認一覧表!$I$8:$W$1814,3,FALSE))</f>
        <v/>
      </c>
      <c r="L308" s="689"/>
    </row>
    <row r="309" spans="1:12" ht="20.100000000000001" customHeight="1">
      <c r="A309" s="669"/>
      <c r="B309" s="670" t="str">
        <f>IF(A309="","",VLOOKUP(ASC(A309),承認一覧表!$I$8:$T$1816,2,FALSE))</f>
        <v/>
      </c>
      <c r="C309" s="672"/>
      <c r="D309" s="49" t="str">
        <f>IF(A309="","",VLOOKUP(ASC(A309),承認一覧表!$I$8:$T$1816,5,FALSE))</f>
        <v/>
      </c>
      <c r="E309" s="47" t="str">
        <f>IF(A309="","",VLOOKUP(ASC(A309),承認一覧表!$I$8:$W$1814,11,FALSE))</f>
        <v/>
      </c>
      <c r="F309" s="674"/>
      <c r="G309" s="675"/>
      <c r="H309" s="675"/>
      <c r="I309" s="675"/>
      <c r="J309" s="676"/>
      <c r="K309" s="677" t="str">
        <f>IF(A309="","",VLOOKUP(A309,承認一覧表!$I$8:$W$1814,15,FALSE))</f>
        <v/>
      </c>
      <c r="L309" s="678"/>
    </row>
    <row r="310" spans="1:12" ht="20.100000000000001" customHeight="1">
      <c r="A310" s="669"/>
      <c r="B310" s="671"/>
      <c r="C310" s="673"/>
      <c r="D310" s="50" t="str">
        <f>IF(A309="","",VLOOKUP(ASC(A309),承認一覧表!$I$8:$T$1816,6,FALSE))</f>
        <v/>
      </c>
      <c r="E310" s="42" t="str">
        <f>ASC(LEFT(A309,3))</f>
        <v/>
      </c>
      <c r="F310" s="43" t="str">
        <f>IF(A309="","",VLOOKUP(A309,承認一覧表!$A$8:$F$1814,4,FALSE))</f>
        <v/>
      </c>
      <c r="G310" s="43" t="s">
        <v>44</v>
      </c>
      <c r="H310" s="54" t="str">
        <f>IF(A309="","",VLOOKUP(A309,承認一覧表!$A$8:$W$1814,5,FALSE))</f>
        <v/>
      </c>
      <c r="I310" s="43" t="s">
        <v>44</v>
      </c>
      <c r="J310" s="55" t="str">
        <f>IF(A309="","",VLOOKUP(A309,承認一覧表!$A$8:$W$1814,6,FALSE))</f>
        <v/>
      </c>
      <c r="K310" s="679" t="str">
        <f>IF(A309="","",VLOOKUP(A309,承認一覧表!$I$8:$W$1814,3,FALSE))</f>
        <v/>
      </c>
      <c r="L310" s="680"/>
    </row>
    <row r="311" spans="1:12" ht="15" customHeight="1">
      <c r="B311" s="90" t="s">
        <v>4160</v>
      </c>
      <c r="C311" s="36"/>
      <c r="D311" s="36"/>
      <c r="E311" s="37"/>
      <c r="F311" s="38"/>
      <c r="G311" s="38"/>
      <c r="H311" s="38"/>
      <c r="I311" s="38"/>
      <c r="J311" s="38"/>
      <c r="K311" s="36"/>
      <c r="L311" s="36"/>
    </row>
    <row r="312" spans="1:12" ht="20.100000000000001" customHeight="1">
      <c r="B312" s="48" t="s">
        <v>4612</v>
      </c>
      <c r="C312" s="39"/>
      <c r="D312" s="39"/>
      <c r="E312" s="40"/>
      <c r="K312" s="39"/>
      <c r="L312" s="39"/>
    </row>
    <row r="313" spans="1:12" ht="20.100000000000001" customHeight="1">
      <c r="B313" s="48"/>
      <c r="C313" s="39"/>
      <c r="D313" s="39"/>
      <c r="E313" s="40"/>
      <c r="K313" s="39"/>
      <c r="L313" s="39"/>
    </row>
    <row r="314" spans="1:12" ht="20.100000000000001" customHeight="1">
      <c r="B314" s="48"/>
      <c r="C314" s="39"/>
      <c r="D314" s="39"/>
      <c r="E314" s="40"/>
      <c r="K314" s="39"/>
      <c r="L314" s="39"/>
    </row>
    <row r="315" spans="1:12" ht="20.100000000000001" customHeight="1">
      <c r="L315" s="31" t="s">
        <v>4151</v>
      </c>
    </row>
    <row r="316" spans="1:12" ht="9.9" customHeight="1"/>
    <row r="317" spans="1:12" ht="18" customHeight="1">
      <c r="A317" s="701" t="s">
        <v>41</v>
      </c>
      <c r="B317" s="704" t="s">
        <v>263</v>
      </c>
      <c r="C317" s="706" t="s">
        <v>42</v>
      </c>
      <c r="D317" s="706" t="s">
        <v>240</v>
      </c>
      <c r="E317" s="706" t="s">
        <v>266</v>
      </c>
      <c r="F317" s="704" t="s">
        <v>4611</v>
      </c>
      <c r="G317" s="708"/>
      <c r="H317" s="708"/>
      <c r="I317" s="708"/>
      <c r="J317" s="709"/>
      <c r="K317" s="704" t="s">
        <v>2277</v>
      </c>
      <c r="L317" s="709"/>
    </row>
    <row r="318" spans="1:12" ht="5.0999999999999996" customHeight="1">
      <c r="A318" s="701"/>
      <c r="B318" s="705"/>
      <c r="C318" s="707"/>
      <c r="D318" s="707"/>
      <c r="E318" s="707"/>
      <c r="F318" s="705"/>
      <c r="G318" s="710"/>
      <c r="H318" s="710"/>
      <c r="I318" s="710"/>
      <c r="J318" s="711"/>
      <c r="K318" s="705"/>
      <c r="L318" s="711"/>
    </row>
    <row r="319" spans="1:12" ht="5.0999999999999996" customHeight="1">
      <c r="A319" s="702"/>
      <c r="B319" s="705"/>
      <c r="C319" s="707"/>
      <c r="D319" s="707"/>
      <c r="E319" s="712" t="s">
        <v>264</v>
      </c>
      <c r="F319" s="714" t="s">
        <v>43</v>
      </c>
      <c r="G319" s="716" t="s">
        <v>44</v>
      </c>
      <c r="H319" s="718" t="s">
        <v>45</v>
      </c>
      <c r="I319" s="716" t="s">
        <v>44</v>
      </c>
      <c r="J319" s="720" t="s">
        <v>46</v>
      </c>
      <c r="K319" s="722" t="s">
        <v>286</v>
      </c>
      <c r="L319" s="723"/>
    </row>
    <row r="320" spans="1:12" ht="18" customHeight="1" thickBot="1">
      <c r="A320" s="703"/>
      <c r="B320" s="705"/>
      <c r="C320" s="707"/>
      <c r="D320" s="707"/>
      <c r="E320" s="713"/>
      <c r="F320" s="715"/>
      <c r="G320" s="717"/>
      <c r="H320" s="719"/>
      <c r="I320" s="717"/>
      <c r="J320" s="721"/>
      <c r="K320" s="724"/>
      <c r="L320" s="725"/>
    </row>
    <row r="321" spans="1:15" ht="20.100000000000001" customHeight="1" thickTop="1">
      <c r="A321" s="690"/>
      <c r="B321" s="692" t="str">
        <f>IF(A321="","",VLOOKUP(ASC(A321),承認一覧表!$I$8:$T$1816,2,FALSE))</f>
        <v/>
      </c>
      <c r="C321" s="694"/>
      <c r="D321" s="53" t="str">
        <f>IF(A321="","",VLOOKUP(ASC(A321),承認一覧表!$I$8:$T$1816,5,FALSE))</f>
        <v/>
      </c>
      <c r="E321" s="41" t="str">
        <f>IF(A321="","",VLOOKUP(ASC(A321),承認一覧表!$I$8:$W$1814,11,FALSE))</f>
        <v/>
      </c>
      <c r="F321" s="696"/>
      <c r="G321" s="696"/>
      <c r="H321" s="696"/>
      <c r="I321" s="696"/>
      <c r="J321" s="696"/>
      <c r="K321" s="697" t="str">
        <f>IF(A321="","",VLOOKUP(A321,承認一覧表!$I$8:$W$1814,15,FALSE))</f>
        <v/>
      </c>
      <c r="L321" s="698"/>
    </row>
    <row r="322" spans="1:15" ht="20.100000000000001" customHeight="1">
      <c r="A322" s="691"/>
      <c r="B322" s="693"/>
      <c r="C322" s="695"/>
      <c r="D322" s="56" t="str">
        <f>IF(A321="","",VLOOKUP(ASC(A321),承認一覧表!$I$8:$T$1816,6,FALSE))</f>
        <v/>
      </c>
      <c r="E322" s="57" t="str">
        <f>ASC(LEFT(A321,3))</f>
        <v/>
      </c>
      <c r="F322" s="58" t="str">
        <f>IF(A321="","",VLOOKUP(A321,承認一覧表!$A$8:$F$1985,4,FALSE))</f>
        <v/>
      </c>
      <c r="G322" s="58" t="s">
        <v>44</v>
      </c>
      <c r="H322" s="59" t="str">
        <f>IF(A321="","",VLOOKUP(A321,承認一覧表!$A$8:$W$1985,5,FALSE))</f>
        <v/>
      </c>
      <c r="I322" s="58" t="s">
        <v>44</v>
      </c>
      <c r="J322" s="60" t="str">
        <f>IF(A321="","",VLOOKUP(A321,承認一覧表!$A$8:$W$1985,6,FALSE))</f>
        <v/>
      </c>
      <c r="K322" s="699" t="str">
        <f>IF(A321="","",VLOOKUP(A321,承認一覧表!$I$8:$W$1814,3,FALSE))</f>
        <v/>
      </c>
      <c r="L322" s="700"/>
      <c r="O322" s="35"/>
    </row>
    <row r="323" spans="1:15" ht="20.100000000000001" customHeight="1">
      <c r="A323" s="669"/>
      <c r="B323" s="681" t="str">
        <f>IF(A323="","",VLOOKUP(ASC(A323),承認一覧表!$I$8:$T$1816,2,FALSE))</f>
        <v/>
      </c>
      <c r="C323" s="683"/>
      <c r="D323" s="51" t="str">
        <f>IF(A323="","",VLOOKUP(ASC(A323),承認一覧表!$I$8:$T$1816,5,FALSE))</f>
        <v/>
      </c>
      <c r="E323" s="44" t="str">
        <f>IF(A323="","",VLOOKUP(ASC(A323),承認一覧表!$I$8:$W$1814,11,FALSE))</f>
        <v/>
      </c>
      <c r="F323" s="685"/>
      <c r="G323" s="685"/>
      <c r="H323" s="685"/>
      <c r="I323" s="685"/>
      <c r="J323" s="685"/>
      <c r="K323" s="686" t="str">
        <f>IF(A323="","",VLOOKUP(A323,承認一覧表!$I$8:$W$1814,15,FALSE))</f>
        <v/>
      </c>
      <c r="L323" s="687"/>
    </row>
    <row r="324" spans="1:15" ht="20.100000000000001" customHeight="1">
      <c r="A324" s="669"/>
      <c r="B324" s="682"/>
      <c r="C324" s="684"/>
      <c r="D324" s="52" t="str">
        <f>IF(A323="","",VLOOKUP(ASC(A323),承認一覧表!$I$8:$T$1816,6,FALSE))</f>
        <v/>
      </c>
      <c r="E324" s="45" t="str">
        <f>ASC(LEFT(A323,3))</f>
        <v/>
      </c>
      <c r="F324" s="542" t="str">
        <f>IF(A323="","",VLOOKUP(A323,承認一覧表!$A$8:$F$1814,4,FALSE))</f>
        <v/>
      </c>
      <c r="G324" s="542" t="s">
        <v>44</v>
      </c>
      <c r="H324" s="543" t="str">
        <f>IF(A323="","",VLOOKUP(A323,承認一覧表!$A$8:$W$1814,5,FALSE))</f>
        <v/>
      </c>
      <c r="I324" s="542" t="s">
        <v>44</v>
      </c>
      <c r="J324" s="544" t="str">
        <f>IF(A323="","",VLOOKUP(A323,承認一覧表!$A$8:$W$1814,6,FALSE))</f>
        <v/>
      </c>
      <c r="K324" s="688" t="str">
        <f>IF(A323="","",VLOOKUP(A323,承認一覧表!$I$8:$W$1814,3,FALSE))</f>
        <v/>
      </c>
      <c r="L324" s="689"/>
    </row>
    <row r="325" spans="1:15" ht="20.100000000000001" customHeight="1">
      <c r="A325" s="669"/>
      <c r="B325" s="670" t="str">
        <f>IF(A325="","",VLOOKUP(ASC(A325),承認一覧表!$I$8:$T$1816,2,FALSE))</f>
        <v/>
      </c>
      <c r="C325" s="672"/>
      <c r="D325" s="49" t="str">
        <f>IF(A325="","",VLOOKUP(ASC(A325),承認一覧表!$I$8:$T$1816,5,FALSE))</f>
        <v/>
      </c>
      <c r="E325" s="47" t="str">
        <f>IF(A325="","",VLOOKUP(ASC(A325),承認一覧表!$I$8:$W$1814,11,FALSE))</f>
        <v/>
      </c>
      <c r="F325" s="674"/>
      <c r="G325" s="675"/>
      <c r="H325" s="675"/>
      <c r="I325" s="675"/>
      <c r="J325" s="676"/>
      <c r="K325" s="677" t="str">
        <f>IF(A325="","",VLOOKUP(A325,承認一覧表!$I$8:$W$1814,15,FALSE))</f>
        <v/>
      </c>
      <c r="L325" s="678"/>
    </row>
    <row r="326" spans="1:15" ht="20.100000000000001" customHeight="1">
      <c r="A326" s="669"/>
      <c r="B326" s="671"/>
      <c r="C326" s="673"/>
      <c r="D326" s="50" t="str">
        <f>IF(A325="","",VLOOKUP(ASC(A325),承認一覧表!$I$8:$T$1816,6,FALSE))</f>
        <v/>
      </c>
      <c r="E326" s="42" t="str">
        <f>ASC(LEFT(A325,3))</f>
        <v/>
      </c>
      <c r="F326" s="43" t="str">
        <f>IF(A325="","",VLOOKUP(A325,承認一覧表!$A$8:$F$1814,4,FALSE))</f>
        <v/>
      </c>
      <c r="G326" s="43" t="s">
        <v>44</v>
      </c>
      <c r="H326" s="54" t="str">
        <f>IF(A325="","",VLOOKUP(A325,承認一覧表!$A$8:$W$1814,5,FALSE))</f>
        <v/>
      </c>
      <c r="I326" s="43" t="s">
        <v>44</v>
      </c>
      <c r="J326" s="55" t="str">
        <f>IF(A325="","",VLOOKUP(A325,承認一覧表!$A$8:$W$1814,6,FALSE))</f>
        <v/>
      </c>
      <c r="K326" s="679" t="str">
        <f>IF(A325="","",VLOOKUP(A325,承認一覧表!$I$8:$W$1814,3,FALSE))</f>
        <v/>
      </c>
      <c r="L326" s="680"/>
    </row>
    <row r="327" spans="1:15" ht="20.100000000000001" customHeight="1">
      <c r="A327" s="669"/>
      <c r="B327" s="681" t="str">
        <f>IF(A327="","",VLOOKUP(ASC(A327),承認一覧表!$I$8:$T$1816,2,FALSE))</f>
        <v/>
      </c>
      <c r="C327" s="683"/>
      <c r="D327" s="51" t="str">
        <f>IF(A327="","",VLOOKUP(ASC(A327),承認一覧表!$I$8:$T$1816,5,FALSE))</f>
        <v/>
      </c>
      <c r="E327" s="44" t="str">
        <f>IF(A327="","",VLOOKUP(ASC(A327),承認一覧表!$I$8:$W$1814,11,FALSE))</f>
        <v/>
      </c>
      <c r="F327" s="685"/>
      <c r="G327" s="685"/>
      <c r="H327" s="685"/>
      <c r="I327" s="685"/>
      <c r="J327" s="685"/>
      <c r="K327" s="686" t="str">
        <f>IF(A327="","",VLOOKUP(A327,承認一覧表!$I$8:$W$1814,15,FALSE))</f>
        <v/>
      </c>
      <c r="L327" s="687"/>
    </row>
    <row r="328" spans="1:15" ht="20.100000000000001" customHeight="1">
      <c r="A328" s="669"/>
      <c r="B328" s="682"/>
      <c r="C328" s="684"/>
      <c r="D328" s="52" t="str">
        <f>IF(A327="","",VLOOKUP(ASC(A327),承認一覧表!$I$8:$T$1816,6,FALSE))</f>
        <v/>
      </c>
      <c r="E328" s="45" t="str">
        <f>ASC(LEFT(A327,3))</f>
        <v/>
      </c>
      <c r="F328" s="46" t="str">
        <f>IF(A327="","",VLOOKUP(A327,承認一覧表!$A$8:$F$1814,4,FALSE))</f>
        <v/>
      </c>
      <c r="G328" s="46" t="s">
        <v>44</v>
      </c>
      <c r="H328" s="61" t="str">
        <f>IF(A327="","",VLOOKUP(A327,承認一覧表!$A$8:$W$1814,5,FALSE))</f>
        <v/>
      </c>
      <c r="I328" s="46" t="s">
        <v>44</v>
      </c>
      <c r="J328" s="62" t="str">
        <f>IF(A327="","",VLOOKUP(A327,承認一覧表!$A$8:$W$1814,6,FALSE))</f>
        <v/>
      </c>
      <c r="K328" s="688" t="str">
        <f>IF(A327="","",VLOOKUP(A327,承認一覧表!$I$8:$W$1814,3,FALSE))</f>
        <v/>
      </c>
      <c r="L328" s="689"/>
    </row>
    <row r="329" spans="1:15" ht="20.100000000000001" customHeight="1">
      <c r="A329" s="669"/>
      <c r="B329" s="670" t="str">
        <f>IF(A329="","",VLOOKUP(ASC(A329),承認一覧表!$I$8:$T$1816,2,FALSE))</f>
        <v/>
      </c>
      <c r="C329" s="672"/>
      <c r="D329" s="49" t="str">
        <f>IF(A329="","",VLOOKUP(ASC(A329),承認一覧表!$I$8:$T$1816,5,FALSE))</f>
        <v/>
      </c>
      <c r="E329" s="47" t="str">
        <f>IF(A329="","",VLOOKUP(ASC(A329),承認一覧表!$I$8:$W$1814,11,FALSE))</f>
        <v/>
      </c>
      <c r="F329" s="674"/>
      <c r="G329" s="675"/>
      <c r="H329" s="675"/>
      <c r="I329" s="675"/>
      <c r="J329" s="676"/>
      <c r="K329" s="677" t="str">
        <f>IF(A329="","",VLOOKUP(A329,承認一覧表!$I$8:$W$1814,15,FALSE))</f>
        <v/>
      </c>
      <c r="L329" s="678"/>
    </row>
    <row r="330" spans="1:15" ht="20.100000000000001" customHeight="1">
      <c r="A330" s="669"/>
      <c r="B330" s="671"/>
      <c r="C330" s="673"/>
      <c r="D330" s="50" t="str">
        <f>IF(A329="","",VLOOKUP(ASC(A329),承認一覧表!$I$8:$T$1816,6,FALSE))</f>
        <v/>
      </c>
      <c r="E330" s="42" t="str">
        <f>ASC(LEFT(A329,3))</f>
        <v/>
      </c>
      <c r="F330" s="43" t="str">
        <f>IF(A329="","",VLOOKUP(A329,承認一覧表!$A$8:$F$1814,4,FALSE))</f>
        <v/>
      </c>
      <c r="G330" s="43" t="s">
        <v>44</v>
      </c>
      <c r="H330" s="54" t="str">
        <f>IF(A329="","",VLOOKUP(A329,承認一覧表!$A$8:$W$1814,5,FALSE))</f>
        <v/>
      </c>
      <c r="I330" s="43" t="s">
        <v>44</v>
      </c>
      <c r="J330" s="55" t="str">
        <f>IF(A329="","",VLOOKUP(A329,承認一覧表!$A$8:$W$1814,6,FALSE))</f>
        <v/>
      </c>
      <c r="K330" s="679" t="str">
        <f>IF(A329="","",VLOOKUP(A329,承認一覧表!$I$8:$W$1814,3,FALSE))</f>
        <v/>
      </c>
      <c r="L330" s="680"/>
    </row>
    <row r="331" spans="1:15" ht="20.100000000000001" customHeight="1">
      <c r="A331" s="669"/>
      <c r="B331" s="681" t="str">
        <f>IF(A331="","",VLOOKUP(ASC(A331),承認一覧表!$I$8:$T$1816,2,FALSE))</f>
        <v/>
      </c>
      <c r="C331" s="683"/>
      <c r="D331" s="51" t="str">
        <f>IF(A331="","",VLOOKUP(ASC(A331),承認一覧表!$I$8:$T$1816,5,FALSE))</f>
        <v/>
      </c>
      <c r="E331" s="44" t="str">
        <f>IF(A331="","",VLOOKUP(ASC(A331),承認一覧表!$I$8:$W$1814,11,FALSE))</f>
        <v/>
      </c>
      <c r="F331" s="685"/>
      <c r="G331" s="685"/>
      <c r="H331" s="685"/>
      <c r="I331" s="685"/>
      <c r="J331" s="685"/>
      <c r="K331" s="686" t="str">
        <f>IF(A331="","",VLOOKUP(A331,承認一覧表!$I$8:$W$1814,15,FALSE))</f>
        <v/>
      </c>
      <c r="L331" s="687"/>
    </row>
    <row r="332" spans="1:15" ht="20.100000000000001" customHeight="1">
      <c r="A332" s="669"/>
      <c r="B332" s="682"/>
      <c r="C332" s="684"/>
      <c r="D332" s="52" t="str">
        <f>IF(A331="","",VLOOKUP(ASC(A331),承認一覧表!$I$8:$T$1816,6,FALSE))</f>
        <v/>
      </c>
      <c r="E332" s="45" t="str">
        <f>ASC(LEFT(A331,3))</f>
        <v/>
      </c>
      <c r="F332" s="46" t="str">
        <f>IF(A331="","",VLOOKUP(A331,承認一覧表!$A$8:$F$1814,4,FALSE))</f>
        <v/>
      </c>
      <c r="G332" s="46" t="s">
        <v>44</v>
      </c>
      <c r="H332" s="61" t="str">
        <f>IF(A331="","",VLOOKUP(A331,承認一覧表!$A$8:$W$1814,5,FALSE))</f>
        <v/>
      </c>
      <c r="I332" s="46" t="s">
        <v>44</v>
      </c>
      <c r="J332" s="62" t="str">
        <f>IF(A331="","",VLOOKUP(A331,承認一覧表!$A$8:$W$1814,6,FALSE))</f>
        <v/>
      </c>
      <c r="K332" s="688" t="str">
        <f>IF(A331="","",VLOOKUP(A331,承認一覧表!$I$8:$W$1814,3,FALSE))</f>
        <v/>
      </c>
      <c r="L332" s="689"/>
    </row>
    <row r="333" spans="1:15" ht="20.100000000000001" customHeight="1">
      <c r="A333" s="669"/>
      <c r="B333" s="670" t="str">
        <f>IF(A333="","",VLOOKUP(ASC(A333),承認一覧表!$I$8:$T$1816,2,FALSE))</f>
        <v/>
      </c>
      <c r="C333" s="672"/>
      <c r="D333" s="49" t="str">
        <f>IF(A333="","",VLOOKUP(ASC(A333),承認一覧表!$I$8:$T$1816,5,FALSE))</f>
        <v/>
      </c>
      <c r="E333" s="47" t="str">
        <f>IF(A333="","",VLOOKUP(ASC(A333),承認一覧表!$I$8:$W$1814,11,FALSE))</f>
        <v/>
      </c>
      <c r="F333" s="674"/>
      <c r="G333" s="675"/>
      <c r="H333" s="675"/>
      <c r="I333" s="675"/>
      <c r="J333" s="676"/>
      <c r="K333" s="677" t="str">
        <f>IF(A333="","",VLOOKUP(A333,承認一覧表!$I$8:$W$1814,15,FALSE))</f>
        <v/>
      </c>
      <c r="L333" s="678"/>
    </row>
    <row r="334" spans="1:15" ht="20.100000000000001" customHeight="1">
      <c r="A334" s="669"/>
      <c r="B334" s="671"/>
      <c r="C334" s="673"/>
      <c r="D334" s="50" t="str">
        <f>IF(A333="","",VLOOKUP(ASC(A333),承認一覧表!$I$8:$T$1816,6,FALSE))</f>
        <v/>
      </c>
      <c r="E334" s="42" t="str">
        <f>ASC(LEFT(A333,3))</f>
        <v/>
      </c>
      <c r="F334" s="43" t="str">
        <f>IF(A333="","",VLOOKUP(A333,承認一覧表!$A$8:$F$1814,4,FALSE))</f>
        <v/>
      </c>
      <c r="G334" s="43" t="s">
        <v>44</v>
      </c>
      <c r="H334" s="54" t="str">
        <f>IF(A333="","",VLOOKUP(A333,承認一覧表!$A$8:$W$1814,5,FALSE))</f>
        <v/>
      </c>
      <c r="I334" s="43" t="s">
        <v>44</v>
      </c>
      <c r="J334" s="55" t="str">
        <f>IF(A333="","",VLOOKUP(A333,承認一覧表!$A$8:$W$1814,6,FALSE))</f>
        <v/>
      </c>
      <c r="K334" s="679" t="str">
        <f>IF(A333="","",VLOOKUP(A333,承認一覧表!$I$8:$W$1814,3,FALSE))</f>
        <v/>
      </c>
      <c r="L334" s="680"/>
    </row>
    <row r="335" spans="1:15" ht="20.100000000000001" customHeight="1">
      <c r="A335" s="669"/>
      <c r="B335" s="681" t="str">
        <f>IF(A335="","",VLOOKUP(ASC(A335),承認一覧表!$I$8:$T$1816,2,FALSE))</f>
        <v/>
      </c>
      <c r="C335" s="683"/>
      <c r="D335" s="51" t="str">
        <f>IF(A335="","",VLOOKUP(ASC(A335),承認一覧表!$I$8:$T$1816,5,FALSE))</f>
        <v/>
      </c>
      <c r="E335" s="44" t="str">
        <f>IF(A335="","",VLOOKUP(ASC(A335),承認一覧表!$I$8:$W$1814,11,FALSE))</f>
        <v/>
      </c>
      <c r="F335" s="685"/>
      <c r="G335" s="685"/>
      <c r="H335" s="685"/>
      <c r="I335" s="685"/>
      <c r="J335" s="685"/>
      <c r="K335" s="686" t="str">
        <f>IF(A335="","",VLOOKUP(A335,承認一覧表!$I$8:$W$1814,15,FALSE))</f>
        <v/>
      </c>
      <c r="L335" s="687"/>
    </row>
    <row r="336" spans="1:15" ht="20.100000000000001" customHeight="1">
      <c r="A336" s="669"/>
      <c r="B336" s="682"/>
      <c r="C336" s="684"/>
      <c r="D336" s="52" t="str">
        <f>IF(A335="","",VLOOKUP(ASC(A335),承認一覧表!$I$8:$T$1816,6,FALSE))</f>
        <v/>
      </c>
      <c r="E336" s="45" t="str">
        <f>ASC(LEFT(A335,3))</f>
        <v/>
      </c>
      <c r="F336" s="46" t="str">
        <f>IF(A335="","",VLOOKUP(A335,承認一覧表!$A$8:$F$1814,4,FALSE))</f>
        <v/>
      </c>
      <c r="G336" s="46" t="s">
        <v>44</v>
      </c>
      <c r="H336" s="61" t="str">
        <f>IF(A335="","",VLOOKUP(A335,承認一覧表!$A$8:$W$1814,5,FALSE))</f>
        <v/>
      </c>
      <c r="I336" s="46" t="s">
        <v>44</v>
      </c>
      <c r="J336" s="62" t="str">
        <f>IF(A335="","",VLOOKUP(A335,承認一覧表!$A$8:$W$1814,6,FALSE))</f>
        <v/>
      </c>
      <c r="K336" s="688" t="str">
        <f>IF(A335="","",VLOOKUP(A335,承認一覧表!$I$8:$W$1814,3,FALSE))</f>
        <v/>
      </c>
      <c r="L336" s="689"/>
    </row>
    <row r="337" spans="1:12" ht="20.100000000000001" customHeight="1">
      <c r="A337" s="669"/>
      <c r="B337" s="670" t="str">
        <f>IF(A337="","",VLOOKUP(ASC(A337),承認一覧表!$I$8:$T$1816,2,FALSE))</f>
        <v/>
      </c>
      <c r="C337" s="672"/>
      <c r="D337" s="49" t="str">
        <f>IF(A337="","",VLOOKUP(ASC(A337),承認一覧表!$I$8:$T$1816,5,FALSE))</f>
        <v/>
      </c>
      <c r="E337" s="47" t="str">
        <f>IF(A337="","",VLOOKUP(ASC(A337),承認一覧表!$I$8:$W$1814,11,FALSE))</f>
        <v/>
      </c>
      <c r="F337" s="674"/>
      <c r="G337" s="675"/>
      <c r="H337" s="675"/>
      <c r="I337" s="675"/>
      <c r="J337" s="676"/>
      <c r="K337" s="677" t="str">
        <f>IF(A337="","",VLOOKUP(A337,承認一覧表!$I$8:$W$1814,15,FALSE))</f>
        <v/>
      </c>
      <c r="L337" s="678"/>
    </row>
    <row r="338" spans="1:12" ht="20.100000000000001" customHeight="1">
      <c r="A338" s="669"/>
      <c r="B338" s="671"/>
      <c r="C338" s="673"/>
      <c r="D338" s="50" t="str">
        <f>IF(A337="","",VLOOKUP(ASC(A337),承認一覧表!$I$8:$T$1816,6,FALSE))</f>
        <v/>
      </c>
      <c r="E338" s="42" t="str">
        <f>ASC(LEFT(A337,3))</f>
        <v/>
      </c>
      <c r="F338" s="43" t="str">
        <f>IF(A337="","",VLOOKUP(A337,承認一覧表!$A$8:$F$1814,4,FALSE))</f>
        <v/>
      </c>
      <c r="G338" s="43" t="s">
        <v>44</v>
      </c>
      <c r="H338" s="54" t="str">
        <f>IF(A337="","",VLOOKUP(A337,承認一覧表!$A$8:$W$1814,5,FALSE))</f>
        <v/>
      </c>
      <c r="I338" s="43" t="s">
        <v>44</v>
      </c>
      <c r="J338" s="55" t="str">
        <f>IF(A337="","",VLOOKUP(A337,承認一覧表!$A$8:$W$1814,6,FALSE))</f>
        <v/>
      </c>
      <c r="K338" s="679" t="str">
        <f>IF(A337="","",VLOOKUP(A337,承認一覧表!$I$8:$W$1814,3,FALSE))</f>
        <v/>
      </c>
      <c r="L338" s="680"/>
    </row>
    <row r="339" spans="1:12" ht="20.100000000000001" customHeight="1">
      <c r="A339" s="669"/>
      <c r="B339" s="681" t="str">
        <f>IF(A339="","",VLOOKUP(ASC(A339),承認一覧表!$I$8:$T$1816,2,FALSE))</f>
        <v/>
      </c>
      <c r="C339" s="683"/>
      <c r="D339" s="51" t="str">
        <f>IF(A339="","",VLOOKUP(ASC(A339),承認一覧表!$I$8:$T$1816,5,FALSE))</f>
        <v/>
      </c>
      <c r="E339" s="44" t="str">
        <f>IF(A339="","",VLOOKUP(ASC(A339),承認一覧表!$I$8:$W$1814,11,FALSE))</f>
        <v/>
      </c>
      <c r="F339" s="685"/>
      <c r="G339" s="685"/>
      <c r="H339" s="685"/>
      <c r="I339" s="685"/>
      <c r="J339" s="685"/>
      <c r="K339" s="686" t="str">
        <f>IF(A339="","",VLOOKUP(A339,承認一覧表!$I$8:$W$1814,15,FALSE))</f>
        <v/>
      </c>
      <c r="L339" s="687"/>
    </row>
    <row r="340" spans="1:12" ht="20.100000000000001" customHeight="1">
      <c r="A340" s="669"/>
      <c r="B340" s="682"/>
      <c r="C340" s="684"/>
      <c r="D340" s="52" t="str">
        <f>IF(A339="","",VLOOKUP(ASC(A339),承認一覧表!$I$8:$T$1816,6,FALSE))</f>
        <v/>
      </c>
      <c r="E340" s="45" t="str">
        <f>ASC(LEFT(A339,3))</f>
        <v/>
      </c>
      <c r="F340" s="46" t="str">
        <f>IF(A339="","",VLOOKUP(A339,承認一覧表!$A$8:$F$1814,4,FALSE))</f>
        <v/>
      </c>
      <c r="G340" s="46" t="s">
        <v>44</v>
      </c>
      <c r="H340" s="61" t="str">
        <f>IF(A339="","",VLOOKUP(A339,承認一覧表!$A$8:$W$1814,5,FALSE))</f>
        <v/>
      </c>
      <c r="I340" s="46" t="s">
        <v>44</v>
      </c>
      <c r="J340" s="62" t="str">
        <f>IF(A339="","",VLOOKUP(A339,承認一覧表!$A$8:$W$1814,6,FALSE))</f>
        <v/>
      </c>
      <c r="K340" s="688" t="str">
        <f>IF(A339="","",VLOOKUP(A339,承認一覧表!$I$8:$W$1814,3,FALSE))</f>
        <v/>
      </c>
      <c r="L340" s="689"/>
    </row>
    <row r="341" spans="1:12" ht="20.100000000000001" customHeight="1">
      <c r="A341" s="669"/>
      <c r="B341" s="670" t="str">
        <f>IF(A341="","",VLOOKUP(ASC(A341),承認一覧表!$I$8:$T$1816,2,FALSE))</f>
        <v/>
      </c>
      <c r="C341" s="672"/>
      <c r="D341" s="49" t="str">
        <f>IF(A341="","",VLOOKUP(ASC(A341),承認一覧表!$I$8:$T$1816,5,FALSE))</f>
        <v/>
      </c>
      <c r="E341" s="47" t="str">
        <f>IF(A341="","",VLOOKUP(ASC(A341),承認一覧表!$I$8:$W$1814,11,FALSE))</f>
        <v/>
      </c>
      <c r="F341" s="674"/>
      <c r="G341" s="675"/>
      <c r="H341" s="675"/>
      <c r="I341" s="675"/>
      <c r="J341" s="676"/>
      <c r="K341" s="677" t="str">
        <f>IF(A341="","",VLOOKUP(A341,承認一覧表!$I$8:$W$1814,15,FALSE))</f>
        <v/>
      </c>
      <c r="L341" s="678"/>
    </row>
    <row r="342" spans="1:12" ht="20.100000000000001" customHeight="1">
      <c r="A342" s="669"/>
      <c r="B342" s="671"/>
      <c r="C342" s="673"/>
      <c r="D342" s="50" t="str">
        <f>IF(A341="","",VLOOKUP(ASC(A341),承認一覧表!$I$8:$T$1816,6,FALSE))</f>
        <v/>
      </c>
      <c r="E342" s="42" t="str">
        <f>ASC(LEFT(A341,3))</f>
        <v/>
      </c>
      <c r="F342" s="43" t="str">
        <f>IF(A341="","",VLOOKUP(A341,承認一覧表!$A$8:$F$1814,4,FALSE))</f>
        <v/>
      </c>
      <c r="G342" s="43" t="s">
        <v>44</v>
      </c>
      <c r="H342" s="54" t="str">
        <f>IF(A341="","",VLOOKUP(A341,承認一覧表!$A$8:$W$1814,5,FALSE))</f>
        <v/>
      </c>
      <c r="I342" s="43" t="s">
        <v>44</v>
      </c>
      <c r="J342" s="55" t="str">
        <f>IF(A341="","",VLOOKUP(A341,承認一覧表!$A$8:$W$1814,6,FALSE))</f>
        <v/>
      </c>
      <c r="K342" s="679" t="str">
        <f>IF(A341="","",VLOOKUP(A341,承認一覧表!$I$8:$W$1814,3,FALSE))</f>
        <v/>
      </c>
      <c r="L342" s="680"/>
    </row>
    <row r="343" spans="1:12" ht="20.100000000000001" customHeight="1">
      <c r="A343" s="669"/>
      <c r="B343" s="681" t="str">
        <f>IF(A343="","",VLOOKUP(ASC(A343),承認一覧表!$I$8:$T$1816,2,FALSE))</f>
        <v/>
      </c>
      <c r="C343" s="683"/>
      <c r="D343" s="51" t="str">
        <f>IF(A343="","",VLOOKUP(ASC(A343),承認一覧表!$I$8:$T$1816,5,FALSE))</f>
        <v/>
      </c>
      <c r="E343" s="44" t="str">
        <f>IF(A343="","",VLOOKUP(ASC(A343),承認一覧表!$I$8:$W$1814,11,FALSE))</f>
        <v/>
      </c>
      <c r="F343" s="685"/>
      <c r="G343" s="685"/>
      <c r="H343" s="685"/>
      <c r="I343" s="685"/>
      <c r="J343" s="685"/>
      <c r="K343" s="686" t="str">
        <f>IF(A343="","",VLOOKUP(A343,承認一覧表!$I$8:$W$1814,15,FALSE))</f>
        <v/>
      </c>
      <c r="L343" s="687"/>
    </row>
    <row r="344" spans="1:12" ht="20.100000000000001" customHeight="1">
      <c r="A344" s="669"/>
      <c r="B344" s="682"/>
      <c r="C344" s="684"/>
      <c r="D344" s="52" t="str">
        <f>IF(A343="","",VLOOKUP(ASC(A343),承認一覧表!$I$8:$T$1816,6,FALSE))</f>
        <v/>
      </c>
      <c r="E344" s="45" t="str">
        <f>ASC(LEFT(A343,3))</f>
        <v/>
      </c>
      <c r="F344" s="46" t="str">
        <f>IF(A343="","",VLOOKUP(A343,承認一覧表!$A$8:$F$1814,4,FALSE))</f>
        <v/>
      </c>
      <c r="G344" s="46" t="s">
        <v>44</v>
      </c>
      <c r="H344" s="61" t="str">
        <f>IF(A343="","",VLOOKUP(A343,承認一覧表!$A$8:$W$1814,5,FALSE))</f>
        <v/>
      </c>
      <c r="I344" s="46" t="s">
        <v>44</v>
      </c>
      <c r="J344" s="62" t="str">
        <f>IF(A343="","",VLOOKUP(A343,承認一覧表!$A$8:$W$1814,6,FALSE))</f>
        <v/>
      </c>
      <c r="K344" s="688" t="str">
        <f>IF(A343="","",VLOOKUP(A343,承認一覧表!$I$8:$W$1814,3,FALSE))</f>
        <v/>
      </c>
      <c r="L344" s="689"/>
    </row>
    <row r="345" spans="1:12" ht="20.100000000000001" customHeight="1">
      <c r="A345" s="669"/>
      <c r="B345" s="670" t="str">
        <f>IF(A345="","",VLOOKUP(ASC(A345),承認一覧表!$I$8:$T$1816,2,FALSE))</f>
        <v/>
      </c>
      <c r="C345" s="672"/>
      <c r="D345" s="49" t="str">
        <f>IF(A345="","",VLOOKUP(ASC(A345),承認一覧表!$I$8:$T$1816,5,FALSE))</f>
        <v/>
      </c>
      <c r="E345" s="47" t="str">
        <f>IF(A345="","",VLOOKUP(ASC(A345),承認一覧表!$I$8:$W$1814,11,FALSE))</f>
        <v/>
      </c>
      <c r="F345" s="674"/>
      <c r="G345" s="675"/>
      <c r="H345" s="675"/>
      <c r="I345" s="675"/>
      <c r="J345" s="676"/>
      <c r="K345" s="677" t="str">
        <f>IF(A345="","",VLOOKUP(A345,承認一覧表!$I$8:$W$1814,15,FALSE))</f>
        <v/>
      </c>
      <c r="L345" s="678"/>
    </row>
    <row r="346" spans="1:12" ht="20.100000000000001" customHeight="1">
      <c r="A346" s="669"/>
      <c r="B346" s="671"/>
      <c r="C346" s="673"/>
      <c r="D346" s="50" t="str">
        <f>IF(A345="","",VLOOKUP(ASC(A345),承認一覧表!$I$8:$T$1816,6,FALSE))</f>
        <v/>
      </c>
      <c r="E346" s="42" t="str">
        <f>ASC(LEFT(A345,3))</f>
        <v/>
      </c>
      <c r="F346" s="43" t="str">
        <f>IF(A345="","",VLOOKUP(A345,承認一覧表!$A$8:$F$1814,4,FALSE))</f>
        <v/>
      </c>
      <c r="G346" s="43" t="s">
        <v>44</v>
      </c>
      <c r="H346" s="54" t="str">
        <f>IF(A345="","",VLOOKUP(A345,承認一覧表!$A$8:$W$1814,5,FALSE))</f>
        <v/>
      </c>
      <c r="I346" s="43" t="s">
        <v>44</v>
      </c>
      <c r="J346" s="55" t="str">
        <f>IF(A345="","",VLOOKUP(A345,承認一覧表!$A$8:$W$1814,6,FALSE))</f>
        <v/>
      </c>
      <c r="K346" s="679" t="str">
        <f>IF(A345="","",VLOOKUP(A345,承認一覧表!$I$8:$W$1814,3,FALSE))</f>
        <v/>
      </c>
      <c r="L346" s="680"/>
    </row>
    <row r="347" spans="1:12" ht="20.100000000000001" customHeight="1">
      <c r="A347" s="669"/>
      <c r="B347" s="681" t="str">
        <f>IF(A347="","",VLOOKUP(ASC(A347),承認一覧表!$I$8:$T$1816,2,FALSE))</f>
        <v/>
      </c>
      <c r="C347" s="683"/>
      <c r="D347" s="51" t="str">
        <f>IF(A347="","",VLOOKUP(ASC(A347),承認一覧表!$I$8:$T$1816,5,FALSE))</f>
        <v/>
      </c>
      <c r="E347" s="44" t="str">
        <f>IF(A347="","",VLOOKUP(ASC(A347),承認一覧表!$I$8:$W$1814,11,FALSE))</f>
        <v/>
      </c>
      <c r="F347" s="685"/>
      <c r="G347" s="685"/>
      <c r="H347" s="685"/>
      <c r="I347" s="685"/>
      <c r="J347" s="685"/>
      <c r="K347" s="686" t="str">
        <f>IF(A347="","",VLOOKUP(A347,承認一覧表!$I$8:$W$1814,15,FALSE))</f>
        <v/>
      </c>
      <c r="L347" s="687"/>
    </row>
    <row r="348" spans="1:12" ht="20.100000000000001" customHeight="1">
      <c r="A348" s="669"/>
      <c r="B348" s="682"/>
      <c r="C348" s="684"/>
      <c r="D348" s="52" t="str">
        <f>IF(A347="","",VLOOKUP(ASC(A347),承認一覧表!$I$8:$T$1816,6,FALSE))</f>
        <v/>
      </c>
      <c r="E348" s="45" t="str">
        <f>ASC(LEFT(A347,3))</f>
        <v/>
      </c>
      <c r="F348" s="46" t="str">
        <f>IF(A347="","",VLOOKUP(A347,承認一覧表!$A$8:$F$1814,4,FALSE))</f>
        <v/>
      </c>
      <c r="G348" s="46" t="s">
        <v>44</v>
      </c>
      <c r="H348" s="61" t="str">
        <f>IF(A347="","",VLOOKUP(A347,承認一覧表!$A$8:$W$1814,5,FALSE))</f>
        <v/>
      </c>
      <c r="I348" s="46" t="s">
        <v>44</v>
      </c>
      <c r="J348" s="62" t="str">
        <f>IF(A347="","",VLOOKUP(A347,承認一覧表!$A$8:$W$1814,6,FALSE))</f>
        <v/>
      </c>
      <c r="K348" s="688" t="str">
        <f>IF(A347="","",VLOOKUP(A347,承認一覧表!$I$8:$W$1814,3,FALSE))</f>
        <v/>
      </c>
      <c r="L348" s="689"/>
    </row>
    <row r="349" spans="1:12" ht="20.100000000000001" customHeight="1">
      <c r="A349" s="669"/>
      <c r="B349" s="670" t="str">
        <f>IF(A349="","",VLOOKUP(ASC(A349),承認一覧表!$I$8:$T$1816,2,FALSE))</f>
        <v/>
      </c>
      <c r="C349" s="672"/>
      <c r="D349" s="49" t="str">
        <f>IF(A349="","",VLOOKUP(ASC(A349),承認一覧表!$I$8:$T$1816,5,FALSE))</f>
        <v/>
      </c>
      <c r="E349" s="47" t="str">
        <f>IF(A349="","",VLOOKUP(ASC(A349),承認一覧表!$I$8:$W$1814,11,FALSE))</f>
        <v/>
      </c>
      <c r="F349" s="674"/>
      <c r="G349" s="675"/>
      <c r="H349" s="675"/>
      <c r="I349" s="675"/>
      <c r="J349" s="676"/>
      <c r="K349" s="677" t="str">
        <f>IF(A349="","",VLOOKUP(A349,承認一覧表!$I$8:$W$1814,15,FALSE))</f>
        <v/>
      </c>
      <c r="L349" s="678"/>
    </row>
    <row r="350" spans="1:12" ht="20.100000000000001" customHeight="1">
      <c r="A350" s="669"/>
      <c r="B350" s="671"/>
      <c r="C350" s="673"/>
      <c r="D350" s="50" t="str">
        <f>IF(A349="","",VLOOKUP(ASC(A349),承認一覧表!$I$8:$T$1816,6,FALSE))</f>
        <v/>
      </c>
      <c r="E350" s="42" t="str">
        <f>ASC(LEFT(A349,3))</f>
        <v/>
      </c>
      <c r="F350" s="43" t="str">
        <f>IF(A349="","",VLOOKUP(A349,承認一覧表!$A$8:$F$1814,4,FALSE))</f>
        <v/>
      </c>
      <c r="G350" s="43" t="s">
        <v>44</v>
      </c>
      <c r="H350" s="54" t="str">
        <f>IF(A349="","",VLOOKUP(A349,承認一覧表!$A$8:$W$1814,5,FALSE))</f>
        <v/>
      </c>
      <c r="I350" s="43" t="s">
        <v>44</v>
      </c>
      <c r="J350" s="55" t="str">
        <f>IF(A349="","",VLOOKUP(A349,承認一覧表!$A$8:$W$1814,6,FALSE))</f>
        <v/>
      </c>
      <c r="K350" s="679" t="str">
        <f>IF(A349="","",VLOOKUP(A349,承認一覧表!$I$8:$W$1814,3,FALSE))</f>
        <v/>
      </c>
      <c r="L350" s="680"/>
    </row>
    <row r="351" spans="1:12" ht="20.100000000000001" customHeight="1">
      <c r="A351" s="669"/>
      <c r="B351" s="681" t="str">
        <f>IF(A351="","",VLOOKUP(ASC(A351),承認一覧表!$I$8:$T$1816,2,FALSE))</f>
        <v/>
      </c>
      <c r="C351" s="683"/>
      <c r="D351" s="51" t="str">
        <f>IF(A351="","",VLOOKUP(ASC(A351),承認一覧表!$I$8:$T$1816,5,FALSE))</f>
        <v/>
      </c>
      <c r="E351" s="44" t="str">
        <f>IF(A351="","",VLOOKUP(ASC(A351),承認一覧表!$I$8:$W$1814,11,FALSE))</f>
        <v/>
      </c>
      <c r="F351" s="685"/>
      <c r="G351" s="685"/>
      <c r="H351" s="685"/>
      <c r="I351" s="685"/>
      <c r="J351" s="685"/>
      <c r="K351" s="686" t="str">
        <f>IF(A351="","",VLOOKUP(A351,承認一覧表!$I$8:$W$1814,15,FALSE))</f>
        <v/>
      </c>
      <c r="L351" s="687"/>
    </row>
    <row r="352" spans="1:12" ht="20.100000000000001" customHeight="1">
      <c r="A352" s="669"/>
      <c r="B352" s="682"/>
      <c r="C352" s="684"/>
      <c r="D352" s="52" t="str">
        <f>IF(A351="","",VLOOKUP(ASC(A351),承認一覧表!$I$8:$T$1816,6,FALSE))</f>
        <v/>
      </c>
      <c r="E352" s="45" t="str">
        <f>ASC(LEFT(A351,3))</f>
        <v/>
      </c>
      <c r="F352" s="46" t="str">
        <f>IF(A351="","",VLOOKUP(A351,承認一覧表!$A$8:$F$1814,4,FALSE))</f>
        <v/>
      </c>
      <c r="G352" s="46" t="s">
        <v>44</v>
      </c>
      <c r="H352" s="61" t="str">
        <f>IF(A351="","",VLOOKUP(A351,承認一覧表!$A$8:$W$1814,5,FALSE))</f>
        <v/>
      </c>
      <c r="I352" s="46" t="s">
        <v>44</v>
      </c>
      <c r="J352" s="62" t="str">
        <f>IF(A351="","",VLOOKUP(A351,承認一覧表!$A$8:$W$1814,6,FALSE))</f>
        <v/>
      </c>
      <c r="K352" s="688" t="str">
        <f>IF(A351="","",VLOOKUP(A351,承認一覧表!$I$8:$W$1814,3,FALSE))</f>
        <v/>
      </c>
      <c r="L352" s="689"/>
    </row>
    <row r="353" spans="1:12" ht="20.100000000000001" customHeight="1">
      <c r="A353" s="669"/>
      <c r="B353" s="670" t="str">
        <f>IF(A353="","",VLOOKUP(ASC(A353),承認一覧表!$I$8:$T$1816,2,FALSE))</f>
        <v/>
      </c>
      <c r="C353" s="672"/>
      <c r="D353" s="49" t="str">
        <f>IF(A353="","",VLOOKUP(ASC(A353),承認一覧表!$I$8:$T$1816,5,FALSE))</f>
        <v/>
      </c>
      <c r="E353" s="47" t="str">
        <f>IF(A353="","",VLOOKUP(ASC(A353),承認一覧表!$I$8:$W$1814,11,FALSE))</f>
        <v/>
      </c>
      <c r="F353" s="674"/>
      <c r="G353" s="675"/>
      <c r="H353" s="675"/>
      <c r="I353" s="675"/>
      <c r="J353" s="676"/>
      <c r="K353" s="677" t="str">
        <f>IF(A353="","",VLOOKUP(A353,承認一覧表!$I$8:$W$1814,15,FALSE))</f>
        <v/>
      </c>
      <c r="L353" s="678"/>
    </row>
    <row r="354" spans="1:12" ht="20.100000000000001" customHeight="1">
      <c r="A354" s="669"/>
      <c r="B354" s="671"/>
      <c r="C354" s="673"/>
      <c r="D354" s="50" t="str">
        <f>IF(A353="","",VLOOKUP(ASC(A353),承認一覧表!$I$8:$T$1816,6,FALSE))</f>
        <v/>
      </c>
      <c r="E354" s="42" t="str">
        <f>ASC(LEFT(A353,3))</f>
        <v/>
      </c>
      <c r="F354" s="43" t="str">
        <f>IF(A353="","",VLOOKUP(A353,承認一覧表!$A$8:$F$1814,4,FALSE))</f>
        <v/>
      </c>
      <c r="G354" s="43" t="s">
        <v>44</v>
      </c>
      <c r="H354" s="54" t="str">
        <f>IF(A353="","",VLOOKUP(A353,承認一覧表!$A$8:$W$1814,5,FALSE))</f>
        <v/>
      </c>
      <c r="I354" s="43" t="s">
        <v>44</v>
      </c>
      <c r="J354" s="55" t="str">
        <f>IF(A353="","",VLOOKUP(A353,承認一覧表!$A$8:$W$1814,6,FALSE))</f>
        <v/>
      </c>
      <c r="K354" s="679" t="str">
        <f>IF(A353="","",VLOOKUP(A353,承認一覧表!$I$8:$W$1814,3,FALSE))</f>
        <v/>
      </c>
      <c r="L354" s="680"/>
    </row>
    <row r="355" spans="1:12" ht="20.100000000000001" customHeight="1">
      <c r="A355" s="669"/>
      <c r="B355" s="681" t="str">
        <f>IF(A355="","",VLOOKUP(ASC(A355),承認一覧表!$I$8:$T$1816,2,FALSE))</f>
        <v/>
      </c>
      <c r="C355" s="683"/>
      <c r="D355" s="51" t="str">
        <f>IF(A355="","",VLOOKUP(ASC(A355),承認一覧表!$I$8:$T$1816,5,FALSE))</f>
        <v/>
      </c>
      <c r="E355" s="44" t="str">
        <f>IF(A355="","",VLOOKUP(ASC(A355),承認一覧表!$I$8:$W$1814,11,FALSE))</f>
        <v/>
      </c>
      <c r="F355" s="685"/>
      <c r="G355" s="685"/>
      <c r="H355" s="685"/>
      <c r="I355" s="685"/>
      <c r="J355" s="685"/>
      <c r="K355" s="686" t="str">
        <f>IF(A355="","",VLOOKUP(A355,承認一覧表!$I$8:$W$1814,15,FALSE))</f>
        <v/>
      </c>
      <c r="L355" s="687"/>
    </row>
    <row r="356" spans="1:12" ht="20.100000000000001" customHeight="1">
      <c r="A356" s="669"/>
      <c r="B356" s="682"/>
      <c r="C356" s="684"/>
      <c r="D356" s="52" t="str">
        <f>IF(A355="","",VLOOKUP(ASC(A355),承認一覧表!$I$8:$T$1816,6,FALSE))</f>
        <v/>
      </c>
      <c r="E356" s="45" t="str">
        <f>ASC(LEFT(A355,3))</f>
        <v/>
      </c>
      <c r="F356" s="46" t="str">
        <f>IF(A355="","",VLOOKUP(A355,承認一覧表!$A$8:$F$1814,4,FALSE))</f>
        <v/>
      </c>
      <c r="G356" s="46" t="s">
        <v>44</v>
      </c>
      <c r="H356" s="61" t="str">
        <f>IF(A355="","",VLOOKUP(A355,承認一覧表!$A$8:$W$1814,5,FALSE))</f>
        <v/>
      </c>
      <c r="I356" s="46" t="s">
        <v>44</v>
      </c>
      <c r="J356" s="62" t="str">
        <f>IF(A355="","",VLOOKUP(A355,承認一覧表!$A$8:$W$1814,6,FALSE))</f>
        <v/>
      </c>
      <c r="K356" s="688" t="str">
        <f>IF(A355="","",VLOOKUP(A355,承認一覧表!$I$8:$W$1814,3,FALSE))</f>
        <v/>
      </c>
      <c r="L356" s="689"/>
    </row>
    <row r="357" spans="1:12" ht="20.100000000000001" customHeight="1">
      <c r="A357" s="669"/>
      <c r="B357" s="670" t="str">
        <f>IF(A357="","",VLOOKUP(ASC(A357),承認一覧表!$I$8:$T$1816,2,FALSE))</f>
        <v/>
      </c>
      <c r="C357" s="672"/>
      <c r="D357" s="49" t="str">
        <f>IF(A357="","",VLOOKUP(ASC(A357),承認一覧表!$I$8:$T$1816,5,FALSE))</f>
        <v/>
      </c>
      <c r="E357" s="47" t="str">
        <f>IF(A357="","",VLOOKUP(ASC(A357),承認一覧表!$I$8:$W$1814,11,FALSE))</f>
        <v/>
      </c>
      <c r="F357" s="674"/>
      <c r="G357" s="675"/>
      <c r="H357" s="675"/>
      <c r="I357" s="675"/>
      <c r="J357" s="676"/>
      <c r="K357" s="677" t="str">
        <f>IF(A357="","",VLOOKUP(A357,承認一覧表!$I$8:$W$1814,15,FALSE))</f>
        <v/>
      </c>
      <c r="L357" s="678"/>
    </row>
    <row r="358" spans="1:12" ht="20.100000000000001" customHeight="1">
      <c r="A358" s="669"/>
      <c r="B358" s="671"/>
      <c r="C358" s="673"/>
      <c r="D358" s="50" t="str">
        <f>IF(A357="","",VLOOKUP(ASC(A357),承認一覧表!$I$8:$T$1816,6,FALSE))</f>
        <v/>
      </c>
      <c r="E358" s="42" t="str">
        <f>ASC(LEFT(A357,3))</f>
        <v/>
      </c>
      <c r="F358" s="43" t="str">
        <f>IF(A357="","",VLOOKUP(A357,承認一覧表!$A$8:$F$1814,4,FALSE))</f>
        <v/>
      </c>
      <c r="G358" s="43" t="s">
        <v>44</v>
      </c>
      <c r="H358" s="54" t="str">
        <f>IF(A357="","",VLOOKUP(A357,承認一覧表!$A$8:$W$1814,5,FALSE))</f>
        <v/>
      </c>
      <c r="I358" s="43" t="s">
        <v>44</v>
      </c>
      <c r="J358" s="55" t="str">
        <f>IF(A357="","",VLOOKUP(A357,承認一覧表!$A$8:$W$1814,6,FALSE))</f>
        <v/>
      </c>
      <c r="K358" s="679" t="str">
        <f>IF(A357="","",VLOOKUP(A357,承認一覧表!$I$8:$W$1814,3,FALSE))</f>
        <v/>
      </c>
      <c r="L358" s="680"/>
    </row>
    <row r="359" spans="1:12" ht="20.100000000000001" customHeight="1">
      <c r="A359" s="669"/>
      <c r="B359" s="681" t="str">
        <f>IF(A359="","",VLOOKUP(ASC(A359),承認一覧表!$I$8:$T$1816,2,FALSE))</f>
        <v/>
      </c>
      <c r="C359" s="683"/>
      <c r="D359" s="51" t="str">
        <f>IF(A359="","",VLOOKUP(ASC(A359),承認一覧表!$I$8:$T$1816,5,FALSE))</f>
        <v/>
      </c>
      <c r="E359" s="44" t="str">
        <f>IF(A359="","",VLOOKUP(ASC(A359),承認一覧表!$I$8:$W$1814,11,FALSE))</f>
        <v/>
      </c>
      <c r="F359" s="685"/>
      <c r="G359" s="685"/>
      <c r="H359" s="685"/>
      <c r="I359" s="685"/>
      <c r="J359" s="685"/>
      <c r="K359" s="686" t="str">
        <f>IF(A359="","",VLOOKUP(A359,承認一覧表!$I$8:$W$1814,15,FALSE))</f>
        <v/>
      </c>
      <c r="L359" s="687"/>
    </row>
    <row r="360" spans="1:12" ht="20.100000000000001" customHeight="1">
      <c r="A360" s="669"/>
      <c r="B360" s="682"/>
      <c r="C360" s="684"/>
      <c r="D360" s="52" t="str">
        <f>IF(A359="","",VLOOKUP(ASC(A359),承認一覧表!$I$8:$T$1816,6,FALSE))</f>
        <v/>
      </c>
      <c r="E360" s="45" t="str">
        <f>ASC(LEFT(A359,3))</f>
        <v/>
      </c>
      <c r="F360" s="46" t="str">
        <f>IF(A359="","",VLOOKUP(A359,承認一覧表!$A$8:$F$1814,4,FALSE))</f>
        <v/>
      </c>
      <c r="G360" s="46" t="s">
        <v>44</v>
      </c>
      <c r="H360" s="61" t="str">
        <f>IF(A359="","",VLOOKUP(A359,承認一覧表!$A$8:$W$1814,5,FALSE))</f>
        <v/>
      </c>
      <c r="I360" s="46" t="s">
        <v>44</v>
      </c>
      <c r="J360" s="62" t="str">
        <f>IF(A359="","",VLOOKUP(A359,承認一覧表!$A$8:$W$1814,6,FALSE))</f>
        <v/>
      </c>
      <c r="K360" s="688" t="str">
        <f>IF(A359="","",VLOOKUP(A359,承認一覧表!$I$8:$W$1814,3,FALSE))</f>
        <v/>
      </c>
      <c r="L360" s="689"/>
    </row>
    <row r="361" spans="1:12" ht="20.100000000000001" customHeight="1">
      <c r="A361" s="669"/>
      <c r="B361" s="670" t="str">
        <f>IF(A361="","",VLOOKUP(ASC(A361),承認一覧表!$I$8:$T$1816,2,FALSE))</f>
        <v/>
      </c>
      <c r="C361" s="672"/>
      <c r="D361" s="49" t="str">
        <f>IF(A361="","",VLOOKUP(ASC(A361),承認一覧表!$I$8:$T$1816,5,FALSE))</f>
        <v/>
      </c>
      <c r="E361" s="47" t="str">
        <f>IF(A361="","",VLOOKUP(ASC(A361),承認一覧表!$I$8:$W$1814,11,FALSE))</f>
        <v/>
      </c>
      <c r="F361" s="674"/>
      <c r="G361" s="675"/>
      <c r="H361" s="675"/>
      <c r="I361" s="675"/>
      <c r="J361" s="676"/>
      <c r="K361" s="677" t="str">
        <f>IF(A361="","",VLOOKUP(A361,承認一覧表!$I$8:$W$1814,15,FALSE))</f>
        <v/>
      </c>
      <c r="L361" s="678"/>
    </row>
    <row r="362" spans="1:12" ht="20.100000000000001" customHeight="1">
      <c r="A362" s="669"/>
      <c r="B362" s="671"/>
      <c r="C362" s="673"/>
      <c r="D362" s="50" t="str">
        <f>IF(A361="","",VLOOKUP(ASC(A361),承認一覧表!$I$8:$T$1816,6,FALSE))</f>
        <v/>
      </c>
      <c r="E362" s="42" t="str">
        <f>ASC(LEFT(A361,3))</f>
        <v/>
      </c>
      <c r="F362" s="43" t="str">
        <f>IF(A361="","",VLOOKUP(A361,承認一覧表!$A$8:$F$1814,4,FALSE))</f>
        <v/>
      </c>
      <c r="G362" s="43" t="s">
        <v>44</v>
      </c>
      <c r="H362" s="54" t="str">
        <f>IF(A361="","",VLOOKUP(A361,承認一覧表!$A$8:$W$1814,5,FALSE))</f>
        <v/>
      </c>
      <c r="I362" s="43" t="s">
        <v>44</v>
      </c>
      <c r="J362" s="55" t="str">
        <f>IF(A361="","",VLOOKUP(A361,承認一覧表!$A$8:$W$1814,6,FALSE))</f>
        <v/>
      </c>
      <c r="K362" s="679" t="str">
        <f>IF(A361="","",VLOOKUP(A361,承認一覧表!$I$8:$W$1814,3,FALSE))</f>
        <v/>
      </c>
      <c r="L362" s="680"/>
    </row>
    <row r="363" spans="1:12" ht="15" customHeight="1">
      <c r="B363" s="90" t="s">
        <v>4160</v>
      </c>
      <c r="C363" s="36"/>
      <c r="D363" s="36"/>
      <c r="E363" s="37"/>
      <c r="F363" s="38"/>
      <c r="G363" s="38"/>
      <c r="H363" s="38"/>
      <c r="I363" s="38"/>
      <c r="J363" s="38"/>
      <c r="K363" s="36"/>
      <c r="L363" s="36"/>
    </row>
    <row r="364" spans="1:12" ht="20.100000000000001" customHeight="1">
      <c r="B364" s="48" t="s">
        <v>4612</v>
      </c>
      <c r="C364" s="39"/>
      <c r="D364" s="39"/>
      <c r="E364" s="40"/>
      <c r="K364" s="39"/>
      <c r="L364" s="39"/>
    </row>
    <row r="365" spans="1:12" ht="20.100000000000001" customHeight="1">
      <c r="B365" s="48"/>
      <c r="C365" s="39"/>
      <c r="D365" s="39"/>
      <c r="E365" s="40"/>
      <c r="K365" s="39"/>
      <c r="L365" s="39"/>
    </row>
    <row r="366" spans="1:12" ht="20.100000000000001" customHeight="1">
      <c r="L366" s="31" t="s">
        <v>4152</v>
      </c>
    </row>
    <row r="367" spans="1:12" ht="9.9" customHeight="1"/>
    <row r="368" spans="1:12" ht="18" customHeight="1">
      <c r="A368" s="701" t="s">
        <v>41</v>
      </c>
      <c r="B368" s="704" t="s">
        <v>263</v>
      </c>
      <c r="C368" s="706" t="s">
        <v>42</v>
      </c>
      <c r="D368" s="706" t="s">
        <v>240</v>
      </c>
      <c r="E368" s="706" t="s">
        <v>266</v>
      </c>
      <c r="F368" s="704" t="s">
        <v>4611</v>
      </c>
      <c r="G368" s="708"/>
      <c r="H368" s="708"/>
      <c r="I368" s="708"/>
      <c r="J368" s="709"/>
      <c r="K368" s="704" t="s">
        <v>2277</v>
      </c>
      <c r="L368" s="709"/>
    </row>
    <row r="369" spans="1:15" ht="5.0999999999999996" customHeight="1">
      <c r="A369" s="701"/>
      <c r="B369" s="705"/>
      <c r="C369" s="707"/>
      <c r="D369" s="707"/>
      <c r="E369" s="707"/>
      <c r="F369" s="705"/>
      <c r="G369" s="710"/>
      <c r="H369" s="710"/>
      <c r="I369" s="710"/>
      <c r="J369" s="711"/>
      <c r="K369" s="705"/>
      <c r="L369" s="711"/>
    </row>
    <row r="370" spans="1:15" ht="5.0999999999999996" customHeight="1">
      <c r="A370" s="702"/>
      <c r="B370" s="705"/>
      <c r="C370" s="707"/>
      <c r="D370" s="707"/>
      <c r="E370" s="712" t="s">
        <v>264</v>
      </c>
      <c r="F370" s="714" t="s">
        <v>43</v>
      </c>
      <c r="G370" s="716" t="s">
        <v>44</v>
      </c>
      <c r="H370" s="718" t="s">
        <v>45</v>
      </c>
      <c r="I370" s="716" t="s">
        <v>44</v>
      </c>
      <c r="J370" s="720" t="s">
        <v>46</v>
      </c>
      <c r="K370" s="722" t="s">
        <v>286</v>
      </c>
      <c r="L370" s="723"/>
    </row>
    <row r="371" spans="1:15" ht="18" customHeight="1" thickBot="1">
      <c r="A371" s="703"/>
      <c r="B371" s="705"/>
      <c r="C371" s="707"/>
      <c r="D371" s="707"/>
      <c r="E371" s="713"/>
      <c r="F371" s="715"/>
      <c r="G371" s="717"/>
      <c r="H371" s="719"/>
      <c r="I371" s="717"/>
      <c r="J371" s="721"/>
      <c r="K371" s="724"/>
      <c r="L371" s="725"/>
    </row>
    <row r="372" spans="1:15" ht="20.100000000000001" customHeight="1" thickTop="1">
      <c r="A372" s="690"/>
      <c r="B372" s="692" t="str">
        <f>IF(A372="","",VLOOKUP(ASC(A372),承認一覧表!$I$8:$T$1816,2,FALSE))</f>
        <v/>
      </c>
      <c r="C372" s="694"/>
      <c r="D372" s="53" t="str">
        <f>IF(A372="","",VLOOKUP(ASC(A372),承認一覧表!$I$8:$T$1816,5,FALSE))</f>
        <v/>
      </c>
      <c r="E372" s="41" t="str">
        <f>IF(A372="","",VLOOKUP(ASC(A372),承認一覧表!$I$8:$W$1814,11,FALSE))</f>
        <v/>
      </c>
      <c r="F372" s="696"/>
      <c r="G372" s="696"/>
      <c r="H372" s="696"/>
      <c r="I372" s="696"/>
      <c r="J372" s="696"/>
      <c r="K372" s="697" t="str">
        <f>IF(A372="","",VLOOKUP(A372,承認一覧表!$I$8:$W$1814,15,FALSE))</f>
        <v/>
      </c>
      <c r="L372" s="698"/>
    </row>
    <row r="373" spans="1:15" ht="20.100000000000001" customHeight="1">
      <c r="A373" s="691"/>
      <c r="B373" s="693"/>
      <c r="C373" s="695"/>
      <c r="D373" s="56" t="str">
        <f>IF(A372="","",VLOOKUP(ASC(A372),承認一覧表!$I$8:$T$1816,6,FALSE))</f>
        <v/>
      </c>
      <c r="E373" s="57" t="str">
        <f>ASC(LEFT(A372,3))</f>
        <v/>
      </c>
      <c r="F373" s="58" t="str">
        <f>IF(A372="","",VLOOKUP(A372,承認一覧表!$A$8:$F$1985,4,FALSE))</f>
        <v/>
      </c>
      <c r="G373" s="58" t="s">
        <v>44</v>
      </c>
      <c r="H373" s="59" t="str">
        <f>IF(A372="","",VLOOKUP(A372,承認一覧表!$A$8:$W$1985,5,FALSE))</f>
        <v/>
      </c>
      <c r="I373" s="58" t="s">
        <v>44</v>
      </c>
      <c r="J373" s="60" t="str">
        <f>IF(A372="","",VLOOKUP(A372,承認一覧表!$A$8:$W$1985,6,FALSE))</f>
        <v/>
      </c>
      <c r="K373" s="699" t="str">
        <f>IF(A372="","",VLOOKUP(A372,承認一覧表!$I$8:$W$1814,3,FALSE))</f>
        <v/>
      </c>
      <c r="L373" s="700"/>
      <c r="O373" s="35"/>
    </row>
    <row r="374" spans="1:15" ht="20.100000000000001" customHeight="1">
      <c r="A374" s="669"/>
      <c r="B374" s="681" t="str">
        <f>IF(A374="","",VLOOKUP(ASC(A374),承認一覧表!$I$8:$T$1816,2,FALSE))</f>
        <v/>
      </c>
      <c r="C374" s="683"/>
      <c r="D374" s="51" t="str">
        <f>IF(A374="","",VLOOKUP(ASC(A374),承認一覧表!$I$8:$T$1816,5,FALSE))</f>
        <v/>
      </c>
      <c r="E374" s="44" t="str">
        <f>IF(A374="","",VLOOKUP(ASC(A374),承認一覧表!$I$8:$W$1814,11,FALSE))</f>
        <v/>
      </c>
      <c r="F374" s="685"/>
      <c r="G374" s="685"/>
      <c r="H374" s="685"/>
      <c r="I374" s="685"/>
      <c r="J374" s="685"/>
      <c r="K374" s="686" t="str">
        <f>IF(A374="","",VLOOKUP(A374,承認一覧表!$I$8:$W$1814,15,FALSE))</f>
        <v/>
      </c>
      <c r="L374" s="687"/>
    </row>
    <row r="375" spans="1:15" ht="20.100000000000001" customHeight="1">
      <c r="A375" s="669"/>
      <c r="B375" s="682"/>
      <c r="C375" s="684"/>
      <c r="D375" s="52" t="str">
        <f>IF(A374="","",VLOOKUP(ASC(A374),承認一覧表!$I$8:$T$1816,6,FALSE))</f>
        <v/>
      </c>
      <c r="E375" s="45" t="str">
        <f>ASC(LEFT(A374,3))</f>
        <v/>
      </c>
      <c r="F375" s="542" t="str">
        <f>IF(A374="","",VLOOKUP(A374,承認一覧表!$A$8:$F$1814,4,FALSE))</f>
        <v/>
      </c>
      <c r="G375" s="542" t="s">
        <v>44</v>
      </c>
      <c r="H375" s="543" t="str">
        <f>IF(A374="","",VLOOKUP(A374,承認一覧表!$A$8:$W$1814,5,FALSE))</f>
        <v/>
      </c>
      <c r="I375" s="542" t="s">
        <v>44</v>
      </c>
      <c r="J375" s="544" t="str">
        <f>IF(A374="","",VLOOKUP(A374,承認一覧表!$A$8:$W$1814,6,FALSE))</f>
        <v/>
      </c>
      <c r="K375" s="688" t="str">
        <f>IF(A374="","",VLOOKUP(A374,承認一覧表!$I$8:$W$1814,3,FALSE))</f>
        <v/>
      </c>
      <c r="L375" s="689"/>
    </row>
    <row r="376" spans="1:15" ht="20.100000000000001" customHeight="1">
      <c r="A376" s="669"/>
      <c r="B376" s="670" t="str">
        <f>IF(A376="","",VLOOKUP(ASC(A376),承認一覧表!$I$8:$T$1816,2,FALSE))</f>
        <v/>
      </c>
      <c r="C376" s="672"/>
      <c r="D376" s="49" t="str">
        <f>IF(A376="","",VLOOKUP(ASC(A376),承認一覧表!$I$8:$T$1816,5,FALSE))</f>
        <v/>
      </c>
      <c r="E376" s="47" t="str">
        <f>IF(A376="","",VLOOKUP(ASC(A376),承認一覧表!$I$8:$W$1814,11,FALSE))</f>
        <v/>
      </c>
      <c r="F376" s="674"/>
      <c r="G376" s="675"/>
      <c r="H376" s="675"/>
      <c r="I376" s="675"/>
      <c r="J376" s="676"/>
      <c r="K376" s="677" t="str">
        <f>IF(A376="","",VLOOKUP(A376,承認一覧表!$I$8:$W$1814,15,FALSE))</f>
        <v/>
      </c>
      <c r="L376" s="678"/>
    </row>
    <row r="377" spans="1:15" ht="20.100000000000001" customHeight="1">
      <c r="A377" s="669"/>
      <c r="B377" s="671"/>
      <c r="C377" s="673"/>
      <c r="D377" s="50" t="str">
        <f>IF(A376="","",VLOOKUP(ASC(A376),承認一覧表!$I$8:$T$1816,6,FALSE))</f>
        <v/>
      </c>
      <c r="E377" s="42" t="str">
        <f>ASC(LEFT(A376,3))</f>
        <v/>
      </c>
      <c r="F377" s="43" t="str">
        <f>IF(A376="","",VLOOKUP(A376,承認一覧表!$A$8:$F$1814,4,FALSE))</f>
        <v/>
      </c>
      <c r="G377" s="43" t="s">
        <v>44</v>
      </c>
      <c r="H377" s="54" t="str">
        <f>IF(A376="","",VLOOKUP(A376,承認一覧表!$A$8:$W$1814,5,FALSE))</f>
        <v/>
      </c>
      <c r="I377" s="43" t="s">
        <v>44</v>
      </c>
      <c r="J377" s="55" t="str">
        <f>IF(A376="","",VLOOKUP(A376,承認一覧表!$A$8:$W$1814,6,FALSE))</f>
        <v/>
      </c>
      <c r="K377" s="679" t="str">
        <f>IF(A376="","",VLOOKUP(A376,承認一覧表!$I$8:$W$1814,3,FALSE))</f>
        <v/>
      </c>
      <c r="L377" s="680"/>
    </row>
    <row r="378" spans="1:15" ht="20.100000000000001" customHeight="1">
      <c r="A378" s="669"/>
      <c r="B378" s="681" t="str">
        <f>IF(A378="","",VLOOKUP(ASC(A378),承認一覧表!$I$8:$T$1816,2,FALSE))</f>
        <v/>
      </c>
      <c r="C378" s="683"/>
      <c r="D378" s="51" t="str">
        <f>IF(A378="","",VLOOKUP(ASC(A378),承認一覧表!$I$8:$T$1816,5,FALSE))</f>
        <v/>
      </c>
      <c r="E378" s="44" t="str">
        <f>IF(A378="","",VLOOKUP(ASC(A378),承認一覧表!$I$8:$W$1814,11,FALSE))</f>
        <v/>
      </c>
      <c r="F378" s="685"/>
      <c r="G378" s="685"/>
      <c r="H378" s="685"/>
      <c r="I378" s="685"/>
      <c r="J378" s="685"/>
      <c r="K378" s="686" t="str">
        <f>IF(A378="","",VLOOKUP(A378,承認一覧表!$I$8:$W$1814,15,FALSE))</f>
        <v/>
      </c>
      <c r="L378" s="687"/>
    </row>
    <row r="379" spans="1:15" ht="20.100000000000001" customHeight="1">
      <c r="A379" s="669"/>
      <c r="B379" s="682"/>
      <c r="C379" s="684"/>
      <c r="D379" s="52" t="str">
        <f>IF(A378="","",VLOOKUP(ASC(A378),承認一覧表!$I$8:$T$1816,6,FALSE))</f>
        <v/>
      </c>
      <c r="E379" s="45" t="str">
        <f>ASC(LEFT(A378,3))</f>
        <v/>
      </c>
      <c r="F379" s="46" t="str">
        <f>IF(A378="","",VLOOKUP(A378,承認一覧表!$A$8:$F$1814,4,FALSE))</f>
        <v/>
      </c>
      <c r="G379" s="46" t="s">
        <v>44</v>
      </c>
      <c r="H379" s="61" t="str">
        <f>IF(A378="","",VLOOKUP(A378,承認一覧表!$A$8:$W$1814,5,FALSE))</f>
        <v/>
      </c>
      <c r="I379" s="46" t="s">
        <v>44</v>
      </c>
      <c r="J379" s="62" t="str">
        <f>IF(A378="","",VLOOKUP(A378,承認一覧表!$A$8:$W$1814,6,FALSE))</f>
        <v/>
      </c>
      <c r="K379" s="688" t="str">
        <f>IF(A378="","",VLOOKUP(A378,承認一覧表!$I$8:$W$1814,3,FALSE))</f>
        <v/>
      </c>
      <c r="L379" s="689"/>
    </row>
    <row r="380" spans="1:15" ht="20.100000000000001" customHeight="1">
      <c r="A380" s="669"/>
      <c r="B380" s="670" t="str">
        <f>IF(A380="","",VLOOKUP(ASC(A380),承認一覧表!$I$8:$T$1816,2,FALSE))</f>
        <v/>
      </c>
      <c r="C380" s="672"/>
      <c r="D380" s="49" t="str">
        <f>IF(A380="","",VLOOKUP(ASC(A380),承認一覧表!$I$8:$T$1816,5,FALSE))</f>
        <v/>
      </c>
      <c r="E380" s="47" t="str">
        <f>IF(A380="","",VLOOKUP(ASC(A380),承認一覧表!$I$8:$W$1814,11,FALSE))</f>
        <v/>
      </c>
      <c r="F380" s="674"/>
      <c r="G380" s="675"/>
      <c r="H380" s="675"/>
      <c r="I380" s="675"/>
      <c r="J380" s="676"/>
      <c r="K380" s="677" t="str">
        <f>IF(A380="","",VLOOKUP(A380,承認一覧表!$I$8:$W$1814,15,FALSE))</f>
        <v/>
      </c>
      <c r="L380" s="678"/>
    </row>
    <row r="381" spans="1:15" ht="20.100000000000001" customHeight="1">
      <c r="A381" s="669"/>
      <c r="B381" s="671"/>
      <c r="C381" s="673"/>
      <c r="D381" s="50" t="str">
        <f>IF(A380="","",VLOOKUP(ASC(A380),承認一覧表!$I$8:$T$1816,6,FALSE))</f>
        <v/>
      </c>
      <c r="E381" s="42" t="str">
        <f>ASC(LEFT(A380,3))</f>
        <v/>
      </c>
      <c r="F381" s="43" t="str">
        <f>IF(A380="","",VLOOKUP(A380,承認一覧表!$A$8:$F$1814,4,FALSE))</f>
        <v/>
      </c>
      <c r="G381" s="43" t="s">
        <v>44</v>
      </c>
      <c r="H381" s="54" t="str">
        <f>IF(A380="","",VLOOKUP(A380,承認一覧表!$A$8:$W$1814,5,FALSE))</f>
        <v/>
      </c>
      <c r="I381" s="43" t="s">
        <v>44</v>
      </c>
      <c r="J381" s="55" t="str">
        <f>IF(A380="","",VLOOKUP(A380,承認一覧表!$A$8:$W$1814,6,FALSE))</f>
        <v/>
      </c>
      <c r="K381" s="679" t="str">
        <f>IF(A380="","",VLOOKUP(A380,承認一覧表!$I$8:$W$1814,3,FALSE))</f>
        <v/>
      </c>
      <c r="L381" s="680"/>
    </row>
    <row r="382" spans="1:15" ht="20.100000000000001" customHeight="1">
      <c r="A382" s="669"/>
      <c r="B382" s="681" t="str">
        <f>IF(A382="","",VLOOKUP(ASC(A382),承認一覧表!$I$8:$T$1816,2,FALSE))</f>
        <v/>
      </c>
      <c r="C382" s="683"/>
      <c r="D382" s="51" t="str">
        <f>IF(A382="","",VLOOKUP(ASC(A382),承認一覧表!$I$8:$T$1816,5,FALSE))</f>
        <v/>
      </c>
      <c r="E382" s="44" t="str">
        <f>IF(A382="","",VLOOKUP(ASC(A382),承認一覧表!$I$8:$W$1814,11,FALSE))</f>
        <v/>
      </c>
      <c r="F382" s="685"/>
      <c r="G382" s="685"/>
      <c r="H382" s="685"/>
      <c r="I382" s="685"/>
      <c r="J382" s="685"/>
      <c r="K382" s="686" t="str">
        <f>IF(A382="","",VLOOKUP(A382,承認一覧表!$I$8:$W$1814,15,FALSE))</f>
        <v/>
      </c>
      <c r="L382" s="687"/>
    </row>
    <row r="383" spans="1:15" ht="20.100000000000001" customHeight="1">
      <c r="A383" s="669"/>
      <c r="B383" s="682"/>
      <c r="C383" s="684"/>
      <c r="D383" s="52" t="str">
        <f>IF(A382="","",VLOOKUP(ASC(A382),承認一覧表!$I$8:$T$1816,6,FALSE))</f>
        <v/>
      </c>
      <c r="E383" s="45" t="str">
        <f>ASC(LEFT(A382,3))</f>
        <v/>
      </c>
      <c r="F383" s="46" t="str">
        <f>IF(A382="","",VLOOKUP(A382,承認一覧表!$A$8:$F$1814,4,FALSE))</f>
        <v/>
      </c>
      <c r="G383" s="46" t="s">
        <v>44</v>
      </c>
      <c r="H383" s="61" t="str">
        <f>IF(A382="","",VLOOKUP(A382,承認一覧表!$A$8:$W$1814,5,FALSE))</f>
        <v/>
      </c>
      <c r="I383" s="46" t="s">
        <v>44</v>
      </c>
      <c r="J383" s="62" t="str">
        <f>IF(A382="","",VLOOKUP(A382,承認一覧表!$A$8:$W$1814,6,FALSE))</f>
        <v/>
      </c>
      <c r="K383" s="688" t="str">
        <f>IF(A382="","",VLOOKUP(A382,承認一覧表!$I$8:$W$1814,3,FALSE))</f>
        <v/>
      </c>
      <c r="L383" s="689"/>
    </row>
    <row r="384" spans="1:15" ht="20.100000000000001" customHeight="1">
      <c r="A384" s="669"/>
      <c r="B384" s="670" t="str">
        <f>IF(A384="","",VLOOKUP(ASC(A384),承認一覧表!$I$8:$T$1816,2,FALSE))</f>
        <v/>
      </c>
      <c r="C384" s="672"/>
      <c r="D384" s="49" t="str">
        <f>IF(A384="","",VLOOKUP(ASC(A384),承認一覧表!$I$8:$T$1816,5,FALSE))</f>
        <v/>
      </c>
      <c r="E384" s="47" t="str">
        <f>IF(A384="","",VLOOKUP(ASC(A384),承認一覧表!$I$8:$W$1814,11,FALSE))</f>
        <v/>
      </c>
      <c r="F384" s="674"/>
      <c r="G384" s="675"/>
      <c r="H384" s="675"/>
      <c r="I384" s="675"/>
      <c r="J384" s="676"/>
      <c r="K384" s="677" t="str">
        <f>IF(A384="","",VLOOKUP(A384,承認一覧表!$I$8:$W$1814,15,FALSE))</f>
        <v/>
      </c>
      <c r="L384" s="678"/>
    </row>
    <row r="385" spans="1:12" ht="20.100000000000001" customHeight="1">
      <c r="A385" s="669"/>
      <c r="B385" s="671"/>
      <c r="C385" s="673"/>
      <c r="D385" s="50" t="str">
        <f>IF(A384="","",VLOOKUP(ASC(A384),承認一覧表!$I$8:$T$1816,6,FALSE))</f>
        <v/>
      </c>
      <c r="E385" s="42" t="str">
        <f>ASC(LEFT(A384,3))</f>
        <v/>
      </c>
      <c r="F385" s="43" t="str">
        <f>IF(A384="","",VLOOKUP(A384,承認一覧表!$A$8:$F$1814,4,FALSE))</f>
        <v/>
      </c>
      <c r="G385" s="43" t="s">
        <v>44</v>
      </c>
      <c r="H385" s="54" t="str">
        <f>IF(A384="","",VLOOKUP(A384,承認一覧表!$A$8:$W$1814,5,FALSE))</f>
        <v/>
      </c>
      <c r="I385" s="43" t="s">
        <v>44</v>
      </c>
      <c r="J385" s="55" t="str">
        <f>IF(A384="","",VLOOKUP(A384,承認一覧表!$A$8:$W$1814,6,FALSE))</f>
        <v/>
      </c>
      <c r="K385" s="679" t="str">
        <f>IF(A384="","",VLOOKUP(A384,承認一覧表!$I$8:$W$1814,3,FALSE))</f>
        <v/>
      </c>
      <c r="L385" s="680"/>
    </row>
    <row r="386" spans="1:12" ht="20.100000000000001" customHeight="1">
      <c r="A386" s="669"/>
      <c r="B386" s="681" t="str">
        <f>IF(A386="","",VLOOKUP(ASC(A386),承認一覧表!$I$8:$T$1816,2,FALSE))</f>
        <v/>
      </c>
      <c r="C386" s="683"/>
      <c r="D386" s="51" t="str">
        <f>IF(A386="","",VLOOKUP(ASC(A386),承認一覧表!$I$8:$T$1816,5,FALSE))</f>
        <v/>
      </c>
      <c r="E386" s="44" t="str">
        <f>IF(A386="","",VLOOKUP(ASC(A386),承認一覧表!$I$8:$W$1814,11,FALSE))</f>
        <v/>
      </c>
      <c r="F386" s="685"/>
      <c r="G386" s="685"/>
      <c r="H386" s="685"/>
      <c r="I386" s="685"/>
      <c r="J386" s="685"/>
      <c r="K386" s="686" t="str">
        <f>IF(A386="","",VLOOKUP(A386,承認一覧表!$I$8:$W$1814,15,FALSE))</f>
        <v/>
      </c>
      <c r="L386" s="687"/>
    </row>
    <row r="387" spans="1:12" ht="20.100000000000001" customHeight="1">
      <c r="A387" s="669"/>
      <c r="B387" s="682"/>
      <c r="C387" s="684"/>
      <c r="D387" s="52" t="str">
        <f>IF(A386="","",VLOOKUP(ASC(A386),承認一覧表!$I$8:$T$1816,6,FALSE))</f>
        <v/>
      </c>
      <c r="E387" s="45" t="str">
        <f>ASC(LEFT(A386,3))</f>
        <v/>
      </c>
      <c r="F387" s="46" t="str">
        <f>IF(A386="","",VLOOKUP(A386,承認一覧表!$A$8:$F$1814,4,FALSE))</f>
        <v/>
      </c>
      <c r="G387" s="46" t="s">
        <v>44</v>
      </c>
      <c r="H387" s="61" t="str">
        <f>IF(A386="","",VLOOKUP(A386,承認一覧表!$A$8:$W$1814,5,FALSE))</f>
        <v/>
      </c>
      <c r="I387" s="46" t="s">
        <v>44</v>
      </c>
      <c r="J387" s="62" t="str">
        <f>IF(A386="","",VLOOKUP(A386,承認一覧表!$A$8:$W$1814,6,FALSE))</f>
        <v/>
      </c>
      <c r="K387" s="688" t="str">
        <f>IF(A386="","",VLOOKUP(A386,承認一覧表!$I$8:$W$1814,3,FALSE))</f>
        <v/>
      </c>
      <c r="L387" s="689"/>
    </row>
    <row r="388" spans="1:12" ht="20.100000000000001" customHeight="1">
      <c r="A388" s="669"/>
      <c r="B388" s="670" t="str">
        <f>IF(A388="","",VLOOKUP(ASC(A388),承認一覧表!$I$8:$T$1816,2,FALSE))</f>
        <v/>
      </c>
      <c r="C388" s="672"/>
      <c r="D388" s="49" t="str">
        <f>IF(A388="","",VLOOKUP(ASC(A388),承認一覧表!$I$8:$T$1816,5,FALSE))</f>
        <v/>
      </c>
      <c r="E388" s="47" t="str">
        <f>IF(A388="","",VLOOKUP(ASC(A388),承認一覧表!$I$8:$W$1814,11,FALSE))</f>
        <v/>
      </c>
      <c r="F388" s="674"/>
      <c r="G388" s="675"/>
      <c r="H388" s="675"/>
      <c r="I388" s="675"/>
      <c r="J388" s="676"/>
      <c r="K388" s="677" t="str">
        <f>IF(A388="","",VLOOKUP(A388,承認一覧表!$I$8:$W$1814,15,FALSE))</f>
        <v/>
      </c>
      <c r="L388" s="678"/>
    </row>
    <row r="389" spans="1:12" ht="20.100000000000001" customHeight="1">
      <c r="A389" s="669"/>
      <c r="B389" s="671"/>
      <c r="C389" s="673"/>
      <c r="D389" s="50" t="str">
        <f>IF(A388="","",VLOOKUP(ASC(A388),承認一覧表!$I$8:$T$1816,6,FALSE))</f>
        <v/>
      </c>
      <c r="E389" s="42" t="str">
        <f>ASC(LEFT(A388,3))</f>
        <v/>
      </c>
      <c r="F389" s="43" t="str">
        <f>IF(A388="","",VLOOKUP(A388,承認一覧表!$A$8:$F$1814,4,FALSE))</f>
        <v/>
      </c>
      <c r="G389" s="43" t="s">
        <v>44</v>
      </c>
      <c r="H389" s="54" t="str">
        <f>IF(A388="","",VLOOKUP(A388,承認一覧表!$A$8:$W$1814,5,FALSE))</f>
        <v/>
      </c>
      <c r="I389" s="43" t="s">
        <v>44</v>
      </c>
      <c r="J389" s="55" t="str">
        <f>IF(A388="","",VLOOKUP(A388,承認一覧表!$A$8:$W$1814,6,FALSE))</f>
        <v/>
      </c>
      <c r="K389" s="679" t="str">
        <f>IF(A388="","",VLOOKUP(A388,承認一覧表!$I$8:$W$1814,3,FALSE))</f>
        <v/>
      </c>
      <c r="L389" s="680"/>
    </row>
    <row r="390" spans="1:12" ht="20.100000000000001" customHeight="1">
      <c r="A390" s="669"/>
      <c r="B390" s="681" t="str">
        <f>IF(A390="","",VLOOKUP(ASC(A390),承認一覧表!$I$8:$T$1816,2,FALSE))</f>
        <v/>
      </c>
      <c r="C390" s="683"/>
      <c r="D390" s="51" t="str">
        <f>IF(A390="","",VLOOKUP(ASC(A390),承認一覧表!$I$8:$T$1816,5,FALSE))</f>
        <v/>
      </c>
      <c r="E390" s="44" t="str">
        <f>IF(A390="","",VLOOKUP(ASC(A390),承認一覧表!$I$8:$W$1814,11,FALSE))</f>
        <v/>
      </c>
      <c r="F390" s="685"/>
      <c r="G390" s="685"/>
      <c r="H390" s="685"/>
      <c r="I390" s="685"/>
      <c r="J390" s="685"/>
      <c r="K390" s="686" t="str">
        <f>IF(A390="","",VLOOKUP(A390,承認一覧表!$I$8:$W$1814,15,FALSE))</f>
        <v/>
      </c>
      <c r="L390" s="687"/>
    </row>
    <row r="391" spans="1:12" ht="20.100000000000001" customHeight="1">
      <c r="A391" s="669"/>
      <c r="B391" s="682"/>
      <c r="C391" s="684"/>
      <c r="D391" s="52" t="str">
        <f>IF(A390="","",VLOOKUP(ASC(A390),承認一覧表!$I$8:$T$1816,6,FALSE))</f>
        <v/>
      </c>
      <c r="E391" s="45" t="str">
        <f>ASC(LEFT(A390,3))</f>
        <v/>
      </c>
      <c r="F391" s="46" t="str">
        <f>IF(A390="","",VLOOKUP(A390,承認一覧表!$A$8:$F$1814,4,FALSE))</f>
        <v/>
      </c>
      <c r="G391" s="46" t="s">
        <v>44</v>
      </c>
      <c r="H391" s="61" t="str">
        <f>IF(A390="","",VLOOKUP(A390,承認一覧表!$A$8:$W$1814,5,FALSE))</f>
        <v/>
      </c>
      <c r="I391" s="46" t="s">
        <v>44</v>
      </c>
      <c r="J391" s="62" t="str">
        <f>IF(A390="","",VLOOKUP(A390,承認一覧表!$A$8:$W$1814,6,FALSE))</f>
        <v/>
      </c>
      <c r="K391" s="688" t="str">
        <f>IF(A390="","",VLOOKUP(A390,承認一覧表!$I$8:$W$1814,3,FALSE))</f>
        <v/>
      </c>
      <c r="L391" s="689"/>
    </row>
    <row r="392" spans="1:12" ht="20.100000000000001" customHeight="1">
      <c r="A392" s="669"/>
      <c r="B392" s="670" t="str">
        <f>IF(A392="","",VLOOKUP(ASC(A392),承認一覧表!$I$8:$T$1816,2,FALSE))</f>
        <v/>
      </c>
      <c r="C392" s="672"/>
      <c r="D392" s="49" t="str">
        <f>IF(A392="","",VLOOKUP(ASC(A392),承認一覧表!$I$8:$T$1816,5,FALSE))</f>
        <v/>
      </c>
      <c r="E392" s="47" t="str">
        <f>IF(A392="","",VLOOKUP(ASC(A392),承認一覧表!$I$8:$W$1814,11,FALSE))</f>
        <v/>
      </c>
      <c r="F392" s="674"/>
      <c r="G392" s="675"/>
      <c r="H392" s="675"/>
      <c r="I392" s="675"/>
      <c r="J392" s="676"/>
      <c r="K392" s="677" t="str">
        <f>IF(A392="","",VLOOKUP(A392,承認一覧表!$I$8:$W$1814,15,FALSE))</f>
        <v/>
      </c>
      <c r="L392" s="678"/>
    </row>
    <row r="393" spans="1:12" ht="20.100000000000001" customHeight="1">
      <c r="A393" s="669"/>
      <c r="B393" s="671"/>
      <c r="C393" s="673"/>
      <c r="D393" s="50" t="str">
        <f>IF(A392="","",VLOOKUP(ASC(A392),承認一覧表!$I$8:$T$1816,6,FALSE))</f>
        <v/>
      </c>
      <c r="E393" s="42" t="str">
        <f>ASC(LEFT(A392,3))</f>
        <v/>
      </c>
      <c r="F393" s="43" t="str">
        <f>IF(A392="","",VLOOKUP(A392,承認一覧表!$A$8:$F$1814,4,FALSE))</f>
        <v/>
      </c>
      <c r="G393" s="43" t="s">
        <v>44</v>
      </c>
      <c r="H393" s="54" t="str">
        <f>IF(A392="","",VLOOKUP(A392,承認一覧表!$A$8:$W$1814,5,FALSE))</f>
        <v/>
      </c>
      <c r="I393" s="43" t="s">
        <v>44</v>
      </c>
      <c r="J393" s="55" t="str">
        <f>IF(A392="","",VLOOKUP(A392,承認一覧表!$A$8:$W$1814,6,FALSE))</f>
        <v/>
      </c>
      <c r="K393" s="679" t="str">
        <f>IF(A392="","",VLOOKUP(A392,承認一覧表!$I$8:$W$1814,3,FALSE))</f>
        <v/>
      </c>
      <c r="L393" s="680"/>
    </row>
    <row r="394" spans="1:12" ht="20.100000000000001" customHeight="1">
      <c r="A394" s="669"/>
      <c r="B394" s="681" t="str">
        <f>IF(A394="","",VLOOKUP(ASC(A394),承認一覧表!$I$8:$T$1816,2,FALSE))</f>
        <v/>
      </c>
      <c r="C394" s="683"/>
      <c r="D394" s="51" t="str">
        <f>IF(A394="","",VLOOKUP(ASC(A394),承認一覧表!$I$8:$T$1816,5,FALSE))</f>
        <v/>
      </c>
      <c r="E394" s="44" t="str">
        <f>IF(A394="","",VLOOKUP(ASC(A394),承認一覧表!$I$8:$W$1814,11,FALSE))</f>
        <v/>
      </c>
      <c r="F394" s="685"/>
      <c r="G394" s="685"/>
      <c r="H394" s="685"/>
      <c r="I394" s="685"/>
      <c r="J394" s="685"/>
      <c r="K394" s="686" t="str">
        <f>IF(A394="","",VLOOKUP(A394,承認一覧表!$I$8:$W$1814,15,FALSE))</f>
        <v/>
      </c>
      <c r="L394" s="687"/>
    </row>
    <row r="395" spans="1:12" ht="20.100000000000001" customHeight="1">
      <c r="A395" s="669"/>
      <c r="B395" s="682"/>
      <c r="C395" s="684"/>
      <c r="D395" s="52" t="str">
        <f>IF(A394="","",VLOOKUP(ASC(A394),承認一覧表!$I$8:$T$1816,6,FALSE))</f>
        <v/>
      </c>
      <c r="E395" s="45" t="str">
        <f>ASC(LEFT(A394,3))</f>
        <v/>
      </c>
      <c r="F395" s="46" t="str">
        <f>IF(A394="","",VLOOKUP(A394,承認一覧表!$A$8:$F$1814,4,FALSE))</f>
        <v/>
      </c>
      <c r="G395" s="46" t="s">
        <v>44</v>
      </c>
      <c r="H395" s="61" t="str">
        <f>IF(A394="","",VLOOKUP(A394,承認一覧表!$A$8:$W$1814,5,FALSE))</f>
        <v/>
      </c>
      <c r="I395" s="46" t="s">
        <v>44</v>
      </c>
      <c r="J395" s="62" t="str">
        <f>IF(A394="","",VLOOKUP(A394,承認一覧表!$A$8:$W$1814,6,FALSE))</f>
        <v/>
      </c>
      <c r="K395" s="688" t="str">
        <f>IF(A394="","",VLOOKUP(A394,承認一覧表!$I$8:$W$1814,3,FALSE))</f>
        <v/>
      </c>
      <c r="L395" s="689"/>
    </row>
    <row r="396" spans="1:12" ht="20.100000000000001" customHeight="1">
      <c r="A396" s="669"/>
      <c r="B396" s="670" t="str">
        <f>IF(A396="","",VLOOKUP(ASC(A396),承認一覧表!$I$8:$T$1816,2,FALSE))</f>
        <v/>
      </c>
      <c r="C396" s="672"/>
      <c r="D396" s="49" t="str">
        <f>IF(A396="","",VLOOKUP(ASC(A396),承認一覧表!$I$8:$T$1816,5,FALSE))</f>
        <v/>
      </c>
      <c r="E396" s="47" t="str">
        <f>IF(A396="","",VLOOKUP(ASC(A396),承認一覧表!$I$8:$W$1814,11,FALSE))</f>
        <v/>
      </c>
      <c r="F396" s="674"/>
      <c r="G396" s="675"/>
      <c r="H396" s="675"/>
      <c r="I396" s="675"/>
      <c r="J396" s="676"/>
      <c r="K396" s="677" t="str">
        <f>IF(A396="","",VLOOKUP(A396,承認一覧表!$I$8:$W$1814,15,FALSE))</f>
        <v/>
      </c>
      <c r="L396" s="678"/>
    </row>
    <row r="397" spans="1:12" ht="20.100000000000001" customHeight="1">
      <c r="A397" s="669"/>
      <c r="B397" s="671"/>
      <c r="C397" s="673"/>
      <c r="D397" s="50" t="str">
        <f>IF(A396="","",VLOOKUP(ASC(A396),承認一覧表!$I$8:$T$1816,6,FALSE))</f>
        <v/>
      </c>
      <c r="E397" s="42" t="str">
        <f>ASC(LEFT(A396,3))</f>
        <v/>
      </c>
      <c r="F397" s="43" t="str">
        <f>IF(A396="","",VLOOKUP(A396,承認一覧表!$A$8:$F$1814,4,FALSE))</f>
        <v/>
      </c>
      <c r="G397" s="43" t="s">
        <v>44</v>
      </c>
      <c r="H397" s="54" t="str">
        <f>IF(A396="","",VLOOKUP(A396,承認一覧表!$A$8:$W$1814,5,FALSE))</f>
        <v/>
      </c>
      <c r="I397" s="43" t="s">
        <v>44</v>
      </c>
      <c r="J397" s="55" t="str">
        <f>IF(A396="","",VLOOKUP(A396,承認一覧表!$A$8:$W$1814,6,FALSE))</f>
        <v/>
      </c>
      <c r="K397" s="679" t="str">
        <f>IF(A396="","",VLOOKUP(A396,承認一覧表!$I$8:$W$1814,3,FALSE))</f>
        <v/>
      </c>
      <c r="L397" s="680"/>
    </row>
    <row r="398" spans="1:12" ht="20.100000000000001" customHeight="1">
      <c r="A398" s="669"/>
      <c r="B398" s="681" t="str">
        <f>IF(A398="","",VLOOKUP(ASC(A398),承認一覧表!$I$8:$T$1816,2,FALSE))</f>
        <v/>
      </c>
      <c r="C398" s="683"/>
      <c r="D398" s="51" t="str">
        <f>IF(A398="","",VLOOKUP(ASC(A398),承認一覧表!$I$8:$T$1816,5,FALSE))</f>
        <v/>
      </c>
      <c r="E398" s="44" t="str">
        <f>IF(A398="","",VLOOKUP(ASC(A398),承認一覧表!$I$8:$W$1814,11,FALSE))</f>
        <v/>
      </c>
      <c r="F398" s="685"/>
      <c r="G398" s="685"/>
      <c r="H398" s="685"/>
      <c r="I398" s="685"/>
      <c r="J398" s="685"/>
      <c r="K398" s="686" t="str">
        <f>IF(A398="","",VLOOKUP(A398,承認一覧表!$I$8:$W$1814,15,FALSE))</f>
        <v/>
      </c>
      <c r="L398" s="687"/>
    </row>
    <row r="399" spans="1:12" ht="20.100000000000001" customHeight="1">
      <c r="A399" s="669"/>
      <c r="B399" s="682"/>
      <c r="C399" s="684"/>
      <c r="D399" s="52" t="str">
        <f>IF(A398="","",VLOOKUP(ASC(A398),承認一覧表!$I$8:$T$1816,6,FALSE))</f>
        <v/>
      </c>
      <c r="E399" s="45" t="str">
        <f>ASC(LEFT(A398,3))</f>
        <v/>
      </c>
      <c r="F399" s="46" t="str">
        <f>IF(A398="","",VLOOKUP(A398,承認一覧表!$A$8:$F$1814,4,FALSE))</f>
        <v/>
      </c>
      <c r="G399" s="46" t="s">
        <v>44</v>
      </c>
      <c r="H399" s="61" t="str">
        <f>IF(A398="","",VLOOKUP(A398,承認一覧表!$A$8:$W$1814,5,FALSE))</f>
        <v/>
      </c>
      <c r="I399" s="46" t="s">
        <v>44</v>
      </c>
      <c r="J399" s="62" t="str">
        <f>IF(A398="","",VLOOKUP(A398,承認一覧表!$A$8:$W$1814,6,FALSE))</f>
        <v/>
      </c>
      <c r="K399" s="688" t="str">
        <f>IF(A398="","",VLOOKUP(A398,承認一覧表!$I$8:$W$1814,3,FALSE))</f>
        <v/>
      </c>
      <c r="L399" s="689"/>
    </row>
    <row r="400" spans="1:12" ht="20.100000000000001" customHeight="1">
      <c r="A400" s="669"/>
      <c r="B400" s="670" t="str">
        <f>IF(A400="","",VLOOKUP(ASC(A400),承認一覧表!$I$8:$T$1816,2,FALSE))</f>
        <v/>
      </c>
      <c r="C400" s="672"/>
      <c r="D400" s="49" t="str">
        <f>IF(A400="","",VLOOKUP(ASC(A400),承認一覧表!$I$8:$T$1816,5,FALSE))</f>
        <v/>
      </c>
      <c r="E400" s="47" t="str">
        <f>IF(A400="","",VLOOKUP(ASC(A400),承認一覧表!$I$8:$W$1814,11,FALSE))</f>
        <v/>
      </c>
      <c r="F400" s="674"/>
      <c r="G400" s="675"/>
      <c r="H400" s="675"/>
      <c r="I400" s="675"/>
      <c r="J400" s="676"/>
      <c r="K400" s="677" t="str">
        <f>IF(A400="","",VLOOKUP(A400,承認一覧表!$I$8:$W$1814,15,FALSE))</f>
        <v/>
      </c>
      <c r="L400" s="678"/>
    </row>
    <row r="401" spans="1:12" ht="20.100000000000001" customHeight="1">
      <c r="A401" s="669"/>
      <c r="B401" s="671"/>
      <c r="C401" s="673"/>
      <c r="D401" s="50" t="str">
        <f>IF(A400="","",VLOOKUP(ASC(A400),承認一覧表!$I$8:$T$1816,6,FALSE))</f>
        <v/>
      </c>
      <c r="E401" s="42" t="str">
        <f>ASC(LEFT(A400,3))</f>
        <v/>
      </c>
      <c r="F401" s="43" t="str">
        <f>IF(A400="","",VLOOKUP(A400,承認一覧表!$A$8:$F$1814,4,FALSE))</f>
        <v/>
      </c>
      <c r="G401" s="43" t="s">
        <v>44</v>
      </c>
      <c r="H401" s="54" t="str">
        <f>IF(A400="","",VLOOKUP(A400,承認一覧表!$A$8:$W$1814,5,FALSE))</f>
        <v/>
      </c>
      <c r="I401" s="43" t="s">
        <v>44</v>
      </c>
      <c r="J401" s="55" t="str">
        <f>IF(A400="","",VLOOKUP(A400,承認一覧表!$A$8:$W$1814,6,FALSE))</f>
        <v/>
      </c>
      <c r="K401" s="679" t="str">
        <f>IF(A400="","",VLOOKUP(A400,承認一覧表!$I$8:$W$1814,3,FALSE))</f>
        <v/>
      </c>
      <c r="L401" s="680"/>
    </row>
    <row r="402" spans="1:12" ht="20.100000000000001" customHeight="1">
      <c r="A402" s="669"/>
      <c r="B402" s="681" t="str">
        <f>IF(A402="","",VLOOKUP(ASC(A402),承認一覧表!$I$8:$T$1816,2,FALSE))</f>
        <v/>
      </c>
      <c r="C402" s="683"/>
      <c r="D402" s="51" t="str">
        <f>IF(A402="","",VLOOKUP(ASC(A402),承認一覧表!$I$8:$T$1816,5,FALSE))</f>
        <v/>
      </c>
      <c r="E402" s="44" t="str">
        <f>IF(A402="","",VLOOKUP(ASC(A402),承認一覧表!$I$8:$W$1814,11,FALSE))</f>
        <v/>
      </c>
      <c r="F402" s="685"/>
      <c r="G402" s="685"/>
      <c r="H402" s="685"/>
      <c r="I402" s="685"/>
      <c r="J402" s="685"/>
      <c r="K402" s="686" t="str">
        <f>IF(A402="","",VLOOKUP(A402,承認一覧表!$I$8:$W$1814,15,FALSE))</f>
        <v/>
      </c>
      <c r="L402" s="687"/>
    </row>
    <row r="403" spans="1:12" ht="20.100000000000001" customHeight="1">
      <c r="A403" s="669"/>
      <c r="B403" s="682"/>
      <c r="C403" s="684"/>
      <c r="D403" s="52" t="str">
        <f>IF(A402="","",VLOOKUP(ASC(A402),承認一覧表!$I$8:$T$1816,6,FALSE))</f>
        <v/>
      </c>
      <c r="E403" s="45" t="str">
        <f>ASC(LEFT(A402,3))</f>
        <v/>
      </c>
      <c r="F403" s="46" t="str">
        <f>IF(A402="","",VLOOKUP(A402,承認一覧表!$A$8:$F$1814,4,FALSE))</f>
        <v/>
      </c>
      <c r="G403" s="46" t="s">
        <v>44</v>
      </c>
      <c r="H403" s="61" t="str">
        <f>IF(A402="","",VLOOKUP(A402,承認一覧表!$A$8:$W$1814,5,FALSE))</f>
        <v/>
      </c>
      <c r="I403" s="46" t="s">
        <v>44</v>
      </c>
      <c r="J403" s="62" t="str">
        <f>IF(A402="","",VLOOKUP(A402,承認一覧表!$A$8:$W$1814,6,FALSE))</f>
        <v/>
      </c>
      <c r="K403" s="688" t="str">
        <f>IF(A402="","",VLOOKUP(A402,承認一覧表!$I$8:$W$1814,3,FALSE))</f>
        <v/>
      </c>
      <c r="L403" s="689"/>
    </row>
    <row r="404" spans="1:12" ht="20.100000000000001" customHeight="1">
      <c r="A404" s="669"/>
      <c r="B404" s="670" t="str">
        <f>IF(A404="","",VLOOKUP(ASC(A404),承認一覧表!$I$8:$T$1816,2,FALSE))</f>
        <v/>
      </c>
      <c r="C404" s="672"/>
      <c r="D404" s="49" t="str">
        <f>IF(A404="","",VLOOKUP(ASC(A404),承認一覧表!$I$8:$T$1816,5,FALSE))</f>
        <v/>
      </c>
      <c r="E404" s="47" t="str">
        <f>IF(A404="","",VLOOKUP(ASC(A404),承認一覧表!$I$8:$W$1814,11,FALSE))</f>
        <v/>
      </c>
      <c r="F404" s="674"/>
      <c r="G404" s="675"/>
      <c r="H404" s="675"/>
      <c r="I404" s="675"/>
      <c r="J404" s="676"/>
      <c r="K404" s="677" t="str">
        <f>IF(A404="","",VLOOKUP(A404,承認一覧表!$I$8:$W$1814,15,FALSE))</f>
        <v/>
      </c>
      <c r="L404" s="678"/>
    </row>
    <row r="405" spans="1:12" ht="20.100000000000001" customHeight="1">
      <c r="A405" s="669"/>
      <c r="B405" s="671"/>
      <c r="C405" s="673"/>
      <c r="D405" s="50" t="str">
        <f>IF(A404="","",VLOOKUP(ASC(A404),承認一覧表!$I$8:$T$1816,6,FALSE))</f>
        <v/>
      </c>
      <c r="E405" s="42" t="str">
        <f>ASC(LEFT(A404,3))</f>
        <v/>
      </c>
      <c r="F405" s="43" t="str">
        <f>IF(A404="","",VLOOKUP(A404,承認一覧表!$A$8:$F$1814,4,FALSE))</f>
        <v/>
      </c>
      <c r="G405" s="43" t="s">
        <v>44</v>
      </c>
      <c r="H405" s="54" t="str">
        <f>IF(A404="","",VLOOKUP(A404,承認一覧表!$A$8:$W$1814,5,FALSE))</f>
        <v/>
      </c>
      <c r="I405" s="43" t="s">
        <v>44</v>
      </c>
      <c r="J405" s="55" t="str">
        <f>IF(A404="","",VLOOKUP(A404,承認一覧表!$A$8:$W$1814,6,FALSE))</f>
        <v/>
      </c>
      <c r="K405" s="679" t="str">
        <f>IF(A404="","",VLOOKUP(A404,承認一覧表!$I$8:$W$1814,3,FALSE))</f>
        <v/>
      </c>
      <c r="L405" s="680"/>
    </row>
    <row r="406" spans="1:12" ht="20.100000000000001" customHeight="1">
      <c r="A406" s="669"/>
      <c r="B406" s="681" t="str">
        <f>IF(A406="","",VLOOKUP(ASC(A406),承認一覧表!$I$8:$T$1816,2,FALSE))</f>
        <v/>
      </c>
      <c r="C406" s="683"/>
      <c r="D406" s="51" t="str">
        <f>IF(A406="","",VLOOKUP(ASC(A406),承認一覧表!$I$8:$T$1816,5,FALSE))</f>
        <v/>
      </c>
      <c r="E406" s="44" t="str">
        <f>IF(A406="","",VLOOKUP(ASC(A406),承認一覧表!$I$8:$W$1814,11,FALSE))</f>
        <v/>
      </c>
      <c r="F406" s="685"/>
      <c r="G406" s="685"/>
      <c r="H406" s="685"/>
      <c r="I406" s="685"/>
      <c r="J406" s="685"/>
      <c r="K406" s="686" t="str">
        <f>IF(A406="","",VLOOKUP(A406,承認一覧表!$I$8:$W$1814,15,FALSE))</f>
        <v/>
      </c>
      <c r="L406" s="687"/>
    </row>
    <row r="407" spans="1:12" ht="20.100000000000001" customHeight="1">
      <c r="A407" s="669"/>
      <c r="B407" s="682"/>
      <c r="C407" s="684"/>
      <c r="D407" s="52" t="str">
        <f>IF(A406="","",VLOOKUP(ASC(A406),承認一覧表!$I$8:$T$1816,6,FALSE))</f>
        <v/>
      </c>
      <c r="E407" s="45" t="str">
        <f>ASC(LEFT(A406,3))</f>
        <v/>
      </c>
      <c r="F407" s="46" t="str">
        <f>IF(A406="","",VLOOKUP(A406,承認一覧表!$A$8:$F$1814,4,FALSE))</f>
        <v/>
      </c>
      <c r="G407" s="46" t="s">
        <v>44</v>
      </c>
      <c r="H407" s="61" t="str">
        <f>IF(A406="","",VLOOKUP(A406,承認一覧表!$A$8:$W$1814,5,FALSE))</f>
        <v/>
      </c>
      <c r="I407" s="46" t="s">
        <v>44</v>
      </c>
      <c r="J407" s="62" t="str">
        <f>IF(A406="","",VLOOKUP(A406,承認一覧表!$A$8:$W$1814,6,FALSE))</f>
        <v/>
      </c>
      <c r="K407" s="688" t="str">
        <f>IF(A406="","",VLOOKUP(A406,承認一覧表!$I$8:$W$1814,3,FALSE))</f>
        <v/>
      </c>
      <c r="L407" s="689"/>
    </row>
    <row r="408" spans="1:12" ht="20.100000000000001" customHeight="1">
      <c r="A408" s="669"/>
      <c r="B408" s="670" t="str">
        <f>IF(A408="","",VLOOKUP(ASC(A408),承認一覧表!$I$8:$T$1816,2,FALSE))</f>
        <v/>
      </c>
      <c r="C408" s="672"/>
      <c r="D408" s="49" t="str">
        <f>IF(A408="","",VLOOKUP(ASC(A408),承認一覧表!$I$8:$T$1816,5,FALSE))</f>
        <v/>
      </c>
      <c r="E408" s="47" t="str">
        <f>IF(A408="","",VLOOKUP(ASC(A408),承認一覧表!$I$8:$W$1814,11,FALSE))</f>
        <v/>
      </c>
      <c r="F408" s="674"/>
      <c r="G408" s="675"/>
      <c r="H408" s="675"/>
      <c r="I408" s="675"/>
      <c r="J408" s="676"/>
      <c r="K408" s="677" t="str">
        <f>IF(A408="","",VLOOKUP(A408,承認一覧表!$I$8:$W$1814,15,FALSE))</f>
        <v/>
      </c>
      <c r="L408" s="678"/>
    </row>
    <row r="409" spans="1:12" ht="20.100000000000001" customHeight="1">
      <c r="A409" s="669"/>
      <c r="B409" s="671"/>
      <c r="C409" s="673"/>
      <c r="D409" s="50" t="str">
        <f>IF(A408="","",VLOOKUP(ASC(A408),承認一覧表!$I$8:$T$1816,6,FALSE))</f>
        <v/>
      </c>
      <c r="E409" s="42" t="str">
        <f>ASC(LEFT(A408,3))</f>
        <v/>
      </c>
      <c r="F409" s="43" t="str">
        <f>IF(A408="","",VLOOKUP(A408,承認一覧表!$A$8:$F$1814,4,FALSE))</f>
        <v/>
      </c>
      <c r="G409" s="43" t="s">
        <v>44</v>
      </c>
      <c r="H409" s="54" t="str">
        <f>IF(A408="","",VLOOKUP(A408,承認一覧表!$A$8:$W$1814,5,FALSE))</f>
        <v/>
      </c>
      <c r="I409" s="43" t="s">
        <v>44</v>
      </c>
      <c r="J409" s="55" t="str">
        <f>IF(A408="","",VLOOKUP(A408,承認一覧表!$A$8:$W$1814,6,FALSE))</f>
        <v/>
      </c>
      <c r="K409" s="679" t="str">
        <f>IF(A408="","",VLOOKUP(A408,承認一覧表!$I$8:$W$1814,3,FALSE))</f>
        <v/>
      </c>
      <c r="L409" s="680"/>
    </row>
    <row r="410" spans="1:12" ht="20.100000000000001" customHeight="1">
      <c r="A410" s="669"/>
      <c r="B410" s="681" t="str">
        <f>IF(A410="","",VLOOKUP(ASC(A410),承認一覧表!$I$8:$T$1816,2,FALSE))</f>
        <v/>
      </c>
      <c r="C410" s="683"/>
      <c r="D410" s="51" t="str">
        <f>IF(A410="","",VLOOKUP(ASC(A410),承認一覧表!$I$8:$T$1816,5,FALSE))</f>
        <v/>
      </c>
      <c r="E410" s="44" t="str">
        <f>IF(A410="","",VLOOKUP(ASC(A410),承認一覧表!$I$8:$W$1814,11,FALSE))</f>
        <v/>
      </c>
      <c r="F410" s="685"/>
      <c r="G410" s="685"/>
      <c r="H410" s="685"/>
      <c r="I410" s="685"/>
      <c r="J410" s="685"/>
      <c r="K410" s="686" t="str">
        <f>IF(A410="","",VLOOKUP(A410,承認一覧表!$I$8:$W$1814,15,FALSE))</f>
        <v/>
      </c>
      <c r="L410" s="687"/>
    </row>
    <row r="411" spans="1:12" ht="20.100000000000001" customHeight="1">
      <c r="A411" s="669"/>
      <c r="B411" s="682"/>
      <c r="C411" s="684"/>
      <c r="D411" s="52" t="str">
        <f>IF(A410="","",VLOOKUP(ASC(A410),承認一覧表!$I$8:$T$1816,6,FALSE))</f>
        <v/>
      </c>
      <c r="E411" s="45" t="str">
        <f>ASC(LEFT(A410,3))</f>
        <v/>
      </c>
      <c r="F411" s="46" t="str">
        <f>IF(A410="","",VLOOKUP(A410,承認一覧表!$A$8:$F$1814,4,FALSE))</f>
        <v/>
      </c>
      <c r="G411" s="46" t="s">
        <v>44</v>
      </c>
      <c r="H411" s="61" t="str">
        <f>IF(A410="","",VLOOKUP(A410,承認一覧表!$A$8:$W$1814,5,FALSE))</f>
        <v/>
      </c>
      <c r="I411" s="46" t="s">
        <v>44</v>
      </c>
      <c r="J411" s="62" t="str">
        <f>IF(A410="","",VLOOKUP(A410,承認一覧表!$A$8:$W$1814,6,FALSE))</f>
        <v/>
      </c>
      <c r="K411" s="688" t="str">
        <f>IF(A410="","",VLOOKUP(A410,承認一覧表!$I$8:$W$1814,3,FALSE))</f>
        <v/>
      </c>
      <c r="L411" s="689"/>
    </row>
    <row r="412" spans="1:12" ht="20.100000000000001" customHeight="1">
      <c r="A412" s="669"/>
      <c r="B412" s="670" t="str">
        <f>IF(A412="","",VLOOKUP(ASC(A412),承認一覧表!$I$8:$T$1816,2,FALSE))</f>
        <v/>
      </c>
      <c r="C412" s="672"/>
      <c r="D412" s="49" t="str">
        <f>IF(A412="","",VLOOKUP(ASC(A412),承認一覧表!$I$8:$T$1816,5,FALSE))</f>
        <v/>
      </c>
      <c r="E412" s="47" t="str">
        <f>IF(A412="","",VLOOKUP(ASC(A412),承認一覧表!$I$8:$W$1814,11,FALSE))</f>
        <v/>
      </c>
      <c r="F412" s="674"/>
      <c r="G412" s="675"/>
      <c r="H412" s="675"/>
      <c r="I412" s="675"/>
      <c r="J412" s="676"/>
      <c r="K412" s="677" t="str">
        <f>IF(A412="","",VLOOKUP(A412,承認一覧表!$I$8:$W$1814,15,FALSE))</f>
        <v/>
      </c>
      <c r="L412" s="678"/>
    </row>
    <row r="413" spans="1:12" ht="20.100000000000001" customHeight="1">
      <c r="A413" s="669"/>
      <c r="B413" s="671"/>
      <c r="C413" s="673"/>
      <c r="D413" s="50" t="str">
        <f>IF(A412="","",VLOOKUP(ASC(A412),承認一覧表!$I$8:$T$1816,6,FALSE))</f>
        <v/>
      </c>
      <c r="E413" s="42" t="str">
        <f>ASC(LEFT(A412,3))</f>
        <v/>
      </c>
      <c r="F413" s="43" t="str">
        <f>IF(A412="","",VLOOKUP(A412,承認一覧表!$A$8:$F$1814,4,FALSE))</f>
        <v/>
      </c>
      <c r="G413" s="43" t="s">
        <v>44</v>
      </c>
      <c r="H413" s="54" t="str">
        <f>IF(A412="","",VLOOKUP(A412,承認一覧表!$A$8:$W$1814,5,FALSE))</f>
        <v/>
      </c>
      <c r="I413" s="43" t="s">
        <v>44</v>
      </c>
      <c r="J413" s="55" t="str">
        <f>IF(A412="","",VLOOKUP(A412,承認一覧表!$A$8:$W$1814,6,FALSE))</f>
        <v/>
      </c>
      <c r="K413" s="679" t="str">
        <f>IF(A412="","",VLOOKUP(A412,承認一覧表!$I$8:$W$1814,3,FALSE))</f>
        <v/>
      </c>
      <c r="L413" s="680"/>
    </row>
    <row r="414" spans="1:12" ht="15" customHeight="1">
      <c r="B414" s="90" t="s">
        <v>4160</v>
      </c>
      <c r="C414" s="36"/>
      <c r="D414" s="36"/>
      <c r="E414" s="37"/>
      <c r="F414" s="38"/>
      <c r="G414" s="38"/>
      <c r="H414" s="38"/>
      <c r="I414" s="38"/>
      <c r="J414" s="38"/>
      <c r="K414" s="36"/>
      <c r="L414" s="36"/>
    </row>
    <row r="415" spans="1:12" ht="20.100000000000001" customHeight="1">
      <c r="B415" s="48" t="s">
        <v>4612</v>
      </c>
      <c r="C415" s="39"/>
      <c r="D415" s="39"/>
      <c r="E415" s="40"/>
      <c r="K415" s="39"/>
      <c r="L415" s="39"/>
    </row>
  </sheetData>
  <sheetProtection algorithmName="SHA-512" hashValue="zncdW1ISwBIf8LWaGQOAFOG5WJZeyobtBfAsNxph2o3W/cH0lTXXw0fBK3lRjNem2iz9PAjHfRRWWIqZ61Gm0w==" saltValue="3G4W++7mImYmL4lWCfhNLQ==" spinCount="100000" sheet="1" objects="1" scenarios="1"/>
  <mergeCells count="1121">
    <mergeCell ref="A301:A302"/>
    <mergeCell ref="B301:B302"/>
    <mergeCell ref="C301:C302"/>
    <mergeCell ref="F301:J301"/>
    <mergeCell ref="K301:L301"/>
    <mergeCell ref="K302:L302"/>
    <mergeCell ref="A303:A304"/>
    <mergeCell ref="B303:B304"/>
    <mergeCell ref="C303:C304"/>
    <mergeCell ref="F303:J303"/>
    <mergeCell ref="K303:L303"/>
    <mergeCell ref="K304:L304"/>
    <mergeCell ref="A309:A310"/>
    <mergeCell ref="B309:B310"/>
    <mergeCell ref="C309:C310"/>
    <mergeCell ref="F309:J309"/>
    <mergeCell ref="K309:L309"/>
    <mergeCell ref="K310:L310"/>
    <mergeCell ref="A305:A306"/>
    <mergeCell ref="B305:B306"/>
    <mergeCell ref="C305:C306"/>
    <mergeCell ref="F305:J305"/>
    <mergeCell ref="K305:L305"/>
    <mergeCell ref="K306:L306"/>
    <mergeCell ref="A307:A308"/>
    <mergeCell ref="B307:B308"/>
    <mergeCell ref="C307:C308"/>
    <mergeCell ref="F307:J307"/>
    <mergeCell ref="K307:L307"/>
    <mergeCell ref="K308:L308"/>
    <mergeCell ref="A295:A296"/>
    <mergeCell ref="B295:B296"/>
    <mergeCell ref="C295:C296"/>
    <mergeCell ref="F295:J295"/>
    <mergeCell ref="K295:L295"/>
    <mergeCell ref="K296:L296"/>
    <mergeCell ref="A297:A298"/>
    <mergeCell ref="B297:B298"/>
    <mergeCell ref="C297:C298"/>
    <mergeCell ref="F297:J297"/>
    <mergeCell ref="K297:L297"/>
    <mergeCell ref="K298:L298"/>
    <mergeCell ref="A299:A300"/>
    <mergeCell ref="B299:B300"/>
    <mergeCell ref="C299:C300"/>
    <mergeCell ref="F299:J299"/>
    <mergeCell ref="K299:L299"/>
    <mergeCell ref="K300:L300"/>
    <mergeCell ref="A289:A290"/>
    <mergeCell ref="B289:B290"/>
    <mergeCell ref="C289:C290"/>
    <mergeCell ref="F289:J289"/>
    <mergeCell ref="K289:L289"/>
    <mergeCell ref="K290:L290"/>
    <mergeCell ref="A291:A292"/>
    <mergeCell ref="B291:B292"/>
    <mergeCell ref="C291:C292"/>
    <mergeCell ref="F291:J291"/>
    <mergeCell ref="K291:L291"/>
    <mergeCell ref="K292:L292"/>
    <mergeCell ref="A293:A294"/>
    <mergeCell ref="B293:B294"/>
    <mergeCell ref="C293:C294"/>
    <mergeCell ref="F293:J293"/>
    <mergeCell ref="K293:L293"/>
    <mergeCell ref="K294:L294"/>
    <mergeCell ref="A283:A284"/>
    <mergeCell ref="B283:B284"/>
    <mergeCell ref="C283:C284"/>
    <mergeCell ref="F283:J283"/>
    <mergeCell ref="K283:L283"/>
    <mergeCell ref="K284:L284"/>
    <mergeCell ref="A285:A286"/>
    <mergeCell ref="B285:B286"/>
    <mergeCell ref="C285:C286"/>
    <mergeCell ref="F285:J285"/>
    <mergeCell ref="K285:L285"/>
    <mergeCell ref="K286:L286"/>
    <mergeCell ref="A287:A288"/>
    <mergeCell ref="B287:B288"/>
    <mergeCell ref="C287:C288"/>
    <mergeCell ref="F287:J287"/>
    <mergeCell ref="K287:L287"/>
    <mergeCell ref="K288:L288"/>
    <mergeCell ref="A277:A278"/>
    <mergeCell ref="B277:B278"/>
    <mergeCell ref="C277:C278"/>
    <mergeCell ref="F277:J277"/>
    <mergeCell ref="K277:L277"/>
    <mergeCell ref="K278:L278"/>
    <mergeCell ref="A279:A280"/>
    <mergeCell ref="B279:B280"/>
    <mergeCell ref="C279:C280"/>
    <mergeCell ref="F279:J279"/>
    <mergeCell ref="K279:L279"/>
    <mergeCell ref="K280:L280"/>
    <mergeCell ref="A281:A282"/>
    <mergeCell ref="B281:B282"/>
    <mergeCell ref="C281:C282"/>
    <mergeCell ref="F281:J281"/>
    <mergeCell ref="K281:L281"/>
    <mergeCell ref="K282:L282"/>
    <mergeCell ref="A271:A272"/>
    <mergeCell ref="B271:B272"/>
    <mergeCell ref="C271:C272"/>
    <mergeCell ref="F271:J271"/>
    <mergeCell ref="K271:L271"/>
    <mergeCell ref="K272:L272"/>
    <mergeCell ref="A273:A274"/>
    <mergeCell ref="B273:B274"/>
    <mergeCell ref="C273:C274"/>
    <mergeCell ref="F273:J273"/>
    <mergeCell ref="K273:L273"/>
    <mergeCell ref="K274:L274"/>
    <mergeCell ref="A275:A276"/>
    <mergeCell ref="B275:B276"/>
    <mergeCell ref="C275:C276"/>
    <mergeCell ref="F275:J275"/>
    <mergeCell ref="K275:L275"/>
    <mergeCell ref="K276:L276"/>
    <mergeCell ref="A265:A268"/>
    <mergeCell ref="B265:B268"/>
    <mergeCell ref="C265:C268"/>
    <mergeCell ref="D265:D268"/>
    <mergeCell ref="E265:E266"/>
    <mergeCell ref="F265:J266"/>
    <mergeCell ref="K265:L266"/>
    <mergeCell ref="E267:E268"/>
    <mergeCell ref="F267:F268"/>
    <mergeCell ref="G267:G268"/>
    <mergeCell ref="H267:H268"/>
    <mergeCell ref="I267:I268"/>
    <mergeCell ref="J267:J268"/>
    <mergeCell ref="K267:L268"/>
    <mergeCell ref="A269:A270"/>
    <mergeCell ref="B269:B270"/>
    <mergeCell ref="C269:C270"/>
    <mergeCell ref="F269:J269"/>
    <mergeCell ref="K269:L269"/>
    <mergeCell ref="K270:L270"/>
    <mergeCell ref="A253:A254"/>
    <mergeCell ref="B253:B254"/>
    <mergeCell ref="C253:C254"/>
    <mergeCell ref="F253:J253"/>
    <mergeCell ref="K253:L253"/>
    <mergeCell ref="K254:L254"/>
    <mergeCell ref="A255:A256"/>
    <mergeCell ref="B255:B256"/>
    <mergeCell ref="C255:C256"/>
    <mergeCell ref="F255:J255"/>
    <mergeCell ref="K255:L255"/>
    <mergeCell ref="K256:L256"/>
    <mergeCell ref="A257:A258"/>
    <mergeCell ref="B257:B258"/>
    <mergeCell ref="C257:C258"/>
    <mergeCell ref="F257:J257"/>
    <mergeCell ref="K257:L257"/>
    <mergeCell ref="K258:L258"/>
    <mergeCell ref="A247:A248"/>
    <mergeCell ref="B247:B248"/>
    <mergeCell ref="C247:C248"/>
    <mergeCell ref="F247:J247"/>
    <mergeCell ref="K247:L247"/>
    <mergeCell ref="K248:L248"/>
    <mergeCell ref="A249:A250"/>
    <mergeCell ref="B249:B250"/>
    <mergeCell ref="C249:C250"/>
    <mergeCell ref="F249:J249"/>
    <mergeCell ref="K249:L249"/>
    <mergeCell ref="K250:L250"/>
    <mergeCell ref="A251:A252"/>
    <mergeCell ref="B251:B252"/>
    <mergeCell ref="C251:C252"/>
    <mergeCell ref="F251:J251"/>
    <mergeCell ref="K251:L251"/>
    <mergeCell ref="K252:L252"/>
    <mergeCell ref="A241:A242"/>
    <mergeCell ref="B241:B242"/>
    <mergeCell ref="C241:C242"/>
    <mergeCell ref="F241:J241"/>
    <mergeCell ref="K241:L241"/>
    <mergeCell ref="K242:L242"/>
    <mergeCell ref="A243:A244"/>
    <mergeCell ref="B243:B244"/>
    <mergeCell ref="C243:C244"/>
    <mergeCell ref="F243:J243"/>
    <mergeCell ref="K243:L243"/>
    <mergeCell ref="K244:L244"/>
    <mergeCell ref="A245:A246"/>
    <mergeCell ref="B245:B246"/>
    <mergeCell ref="C245:C246"/>
    <mergeCell ref="F245:J245"/>
    <mergeCell ref="K245:L245"/>
    <mergeCell ref="K246:L246"/>
    <mergeCell ref="A235:A236"/>
    <mergeCell ref="B235:B236"/>
    <mergeCell ref="C235:C236"/>
    <mergeCell ref="F235:J235"/>
    <mergeCell ref="K235:L235"/>
    <mergeCell ref="K236:L236"/>
    <mergeCell ref="A237:A238"/>
    <mergeCell ref="B237:B238"/>
    <mergeCell ref="C237:C238"/>
    <mergeCell ref="F237:J237"/>
    <mergeCell ref="K237:L237"/>
    <mergeCell ref="K238:L238"/>
    <mergeCell ref="A239:A240"/>
    <mergeCell ref="B239:B240"/>
    <mergeCell ref="C239:C240"/>
    <mergeCell ref="F239:J239"/>
    <mergeCell ref="K239:L239"/>
    <mergeCell ref="K240:L240"/>
    <mergeCell ref="A229:A230"/>
    <mergeCell ref="B229:B230"/>
    <mergeCell ref="C229:C230"/>
    <mergeCell ref="F229:J229"/>
    <mergeCell ref="K229:L229"/>
    <mergeCell ref="K230:L230"/>
    <mergeCell ref="A231:A232"/>
    <mergeCell ref="B231:B232"/>
    <mergeCell ref="C231:C232"/>
    <mergeCell ref="F231:J231"/>
    <mergeCell ref="K231:L231"/>
    <mergeCell ref="K232:L232"/>
    <mergeCell ref="A233:A234"/>
    <mergeCell ref="B233:B234"/>
    <mergeCell ref="C233:C234"/>
    <mergeCell ref="F233:J233"/>
    <mergeCell ref="K233:L233"/>
    <mergeCell ref="K234:L234"/>
    <mergeCell ref="A223:A224"/>
    <mergeCell ref="B223:B224"/>
    <mergeCell ref="C223:C224"/>
    <mergeCell ref="F223:J223"/>
    <mergeCell ref="K223:L223"/>
    <mergeCell ref="K224:L224"/>
    <mergeCell ref="A225:A226"/>
    <mergeCell ref="B225:B226"/>
    <mergeCell ref="C225:C226"/>
    <mergeCell ref="F225:J225"/>
    <mergeCell ref="K225:L225"/>
    <mergeCell ref="K226:L226"/>
    <mergeCell ref="A227:A228"/>
    <mergeCell ref="B227:B228"/>
    <mergeCell ref="C227:C228"/>
    <mergeCell ref="F227:J227"/>
    <mergeCell ref="K227:L227"/>
    <mergeCell ref="K228:L228"/>
    <mergeCell ref="A217:A218"/>
    <mergeCell ref="B217:B218"/>
    <mergeCell ref="C217:C218"/>
    <mergeCell ref="F217:J217"/>
    <mergeCell ref="K217:L217"/>
    <mergeCell ref="K218:L218"/>
    <mergeCell ref="A219:A220"/>
    <mergeCell ref="B219:B220"/>
    <mergeCell ref="C219:C220"/>
    <mergeCell ref="F219:J219"/>
    <mergeCell ref="K219:L219"/>
    <mergeCell ref="K220:L220"/>
    <mergeCell ref="A221:A222"/>
    <mergeCell ref="B221:B222"/>
    <mergeCell ref="C221:C222"/>
    <mergeCell ref="F221:J221"/>
    <mergeCell ref="K221:L221"/>
    <mergeCell ref="K222:L222"/>
    <mergeCell ref="A203:A204"/>
    <mergeCell ref="B203:B204"/>
    <mergeCell ref="C203:C204"/>
    <mergeCell ref="F203:J203"/>
    <mergeCell ref="K203:L203"/>
    <mergeCell ref="K204:L204"/>
    <mergeCell ref="A205:A206"/>
    <mergeCell ref="B205:B206"/>
    <mergeCell ref="C205:C206"/>
    <mergeCell ref="F205:J205"/>
    <mergeCell ref="K205:L205"/>
    <mergeCell ref="K206:L206"/>
    <mergeCell ref="A213:A216"/>
    <mergeCell ref="B213:B216"/>
    <mergeCell ref="C213:C216"/>
    <mergeCell ref="D213:D216"/>
    <mergeCell ref="E213:E214"/>
    <mergeCell ref="F213:J214"/>
    <mergeCell ref="K213:L214"/>
    <mergeCell ref="E215:E216"/>
    <mergeCell ref="F215:F216"/>
    <mergeCell ref="G215:G216"/>
    <mergeCell ref="H215:H216"/>
    <mergeCell ref="I215:I216"/>
    <mergeCell ref="J215:J216"/>
    <mergeCell ref="K215:L216"/>
    <mergeCell ref="A197:A198"/>
    <mergeCell ref="B197:B198"/>
    <mergeCell ref="C197:C198"/>
    <mergeCell ref="F197:J197"/>
    <mergeCell ref="K197:L197"/>
    <mergeCell ref="K198:L198"/>
    <mergeCell ref="A199:A200"/>
    <mergeCell ref="B199:B200"/>
    <mergeCell ref="C199:C200"/>
    <mergeCell ref="F199:J199"/>
    <mergeCell ref="K199:L199"/>
    <mergeCell ref="K200:L200"/>
    <mergeCell ref="A201:A202"/>
    <mergeCell ref="B201:B202"/>
    <mergeCell ref="C201:C202"/>
    <mergeCell ref="F201:J201"/>
    <mergeCell ref="K201:L201"/>
    <mergeCell ref="K202:L202"/>
    <mergeCell ref="A191:A192"/>
    <mergeCell ref="B191:B192"/>
    <mergeCell ref="C191:C192"/>
    <mergeCell ref="F191:J191"/>
    <mergeCell ref="K191:L191"/>
    <mergeCell ref="K192:L192"/>
    <mergeCell ref="A193:A194"/>
    <mergeCell ref="B193:B194"/>
    <mergeCell ref="C193:C194"/>
    <mergeCell ref="F193:J193"/>
    <mergeCell ref="K193:L193"/>
    <mergeCell ref="K194:L194"/>
    <mergeCell ref="A195:A196"/>
    <mergeCell ref="B195:B196"/>
    <mergeCell ref="C195:C196"/>
    <mergeCell ref="F195:J195"/>
    <mergeCell ref="K195:L195"/>
    <mergeCell ref="K196:L196"/>
    <mergeCell ref="A185:A186"/>
    <mergeCell ref="B185:B186"/>
    <mergeCell ref="C185:C186"/>
    <mergeCell ref="F185:J185"/>
    <mergeCell ref="K185:L185"/>
    <mergeCell ref="K186:L186"/>
    <mergeCell ref="A187:A188"/>
    <mergeCell ref="B187:B188"/>
    <mergeCell ref="C187:C188"/>
    <mergeCell ref="F187:J187"/>
    <mergeCell ref="K187:L187"/>
    <mergeCell ref="K188:L188"/>
    <mergeCell ref="A189:A190"/>
    <mergeCell ref="B189:B190"/>
    <mergeCell ref="C189:C190"/>
    <mergeCell ref="F189:J189"/>
    <mergeCell ref="K189:L189"/>
    <mergeCell ref="K190:L190"/>
    <mergeCell ref="A179:A180"/>
    <mergeCell ref="B179:B180"/>
    <mergeCell ref="C179:C180"/>
    <mergeCell ref="F179:J179"/>
    <mergeCell ref="K179:L179"/>
    <mergeCell ref="K180:L180"/>
    <mergeCell ref="A181:A182"/>
    <mergeCell ref="B181:B182"/>
    <mergeCell ref="C181:C182"/>
    <mergeCell ref="F181:J181"/>
    <mergeCell ref="K181:L181"/>
    <mergeCell ref="K182:L182"/>
    <mergeCell ref="A183:A184"/>
    <mergeCell ref="B183:B184"/>
    <mergeCell ref="C183:C184"/>
    <mergeCell ref="F183:J183"/>
    <mergeCell ref="K183:L183"/>
    <mergeCell ref="K184:L184"/>
    <mergeCell ref="A173:A174"/>
    <mergeCell ref="B173:B174"/>
    <mergeCell ref="C173:C174"/>
    <mergeCell ref="F173:J173"/>
    <mergeCell ref="K173:L173"/>
    <mergeCell ref="K174:L174"/>
    <mergeCell ref="A175:A176"/>
    <mergeCell ref="B175:B176"/>
    <mergeCell ref="C175:C176"/>
    <mergeCell ref="F175:J175"/>
    <mergeCell ref="K175:L175"/>
    <mergeCell ref="K176:L176"/>
    <mergeCell ref="A177:A178"/>
    <mergeCell ref="B177:B178"/>
    <mergeCell ref="C177:C178"/>
    <mergeCell ref="F177:J177"/>
    <mergeCell ref="K177:L177"/>
    <mergeCell ref="K178:L178"/>
    <mergeCell ref="A167:A168"/>
    <mergeCell ref="B167:B168"/>
    <mergeCell ref="C167:C168"/>
    <mergeCell ref="F167:J167"/>
    <mergeCell ref="K167:L167"/>
    <mergeCell ref="K168:L168"/>
    <mergeCell ref="A169:A170"/>
    <mergeCell ref="B169:B170"/>
    <mergeCell ref="C169:C170"/>
    <mergeCell ref="F169:J169"/>
    <mergeCell ref="K169:L169"/>
    <mergeCell ref="K170:L170"/>
    <mergeCell ref="A171:A172"/>
    <mergeCell ref="B171:B172"/>
    <mergeCell ref="C171:C172"/>
    <mergeCell ref="F171:J171"/>
    <mergeCell ref="K171:L171"/>
    <mergeCell ref="K172:L172"/>
    <mergeCell ref="A161:A164"/>
    <mergeCell ref="B161:B164"/>
    <mergeCell ref="C161:C164"/>
    <mergeCell ref="D161:D164"/>
    <mergeCell ref="E161:E162"/>
    <mergeCell ref="F161:J162"/>
    <mergeCell ref="K161:L162"/>
    <mergeCell ref="E163:E164"/>
    <mergeCell ref="F163:F164"/>
    <mergeCell ref="G163:G164"/>
    <mergeCell ref="H163:H164"/>
    <mergeCell ref="I163:I164"/>
    <mergeCell ref="J163:J164"/>
    <mergeCell ref="K163:L164"/>
    <mergeCell ref="A165:A166"/>
    <mergeCell ref="B165:B166"/>
    <mergeCell ref="C165:C166"/>
    <mergeCell ref="F165:J165"/>
    <mergeCell ref="K165:L165"/>
    <mergeCell ref="K166:L166"/>
    <mergeCell ref="K145:L145"/>
    <mergeCell ref="K146:L146"/>
    <mergeCell ref="K147:L147"/>
    <mergeCell ref="A145:A146"/>
    <mergeCell ref="B145:B146"/>
    <mergeCell ref="C145:C146"/>
    <mergeCell ref="F145:J145"/>
    <mergeCell ref="A147:A148"/>
    <mergeCell ref="B147:B148"/>
    <mergeCell ref="C147:C148"/>
    <mergeCell ref="F147:J147"/>
    <mergeCell ref="K148:L148"/>
    <mergeCell ref="K153:L153"/>
    <mergeCell ref="K154:L154"/>
    <mergeCell ref="A153:A154"/>
    <mergeCell ref="B153:B154"/>
    <mergeCell ref="C153:C154"/>
    <mergeCell ref="F153:J153"/>
    <mergeCell ref="K149:L149"/>
    <mergeCell ref="K150:L150"/>
    <mergeCell ref="K151:L151"/>
    <mergeCell ref="A149:A150"/>
    <mergeCell ref="B149:B150"/>
    <mergeCell ref="C149:C150"/>
    <mergeCell ref="F149:J149"/>
    <mergeCell ref="A151:A152"/>
    <mergeCell ref="B151:B152"/>
    <mergeCell ref="C151:C152"/>
    <mergeCell ref="F151:J151"/>
    <mergeCell ref="K152:L152"/>
    <mergeCell ref="K137:L137"/>
    <mergeCell ref="K138:L138"/>
    <mergeCell ref="K139:L139"/>
    <mergeCell ref="A137:A138"/>
    <mergeCell ref="B137:B138"/>
    <mergeCell ref="C137:C138"/>
    <mergeCell ref="F137:J137"/>
    <mergeCell ref="A139:A140"/>
    <mergeCell ref="B139:B140"/>
    <mergeCell ref="C139:C140"/>
    <mergeCell ref="F139:J139"/>
    <mergeCell ref="K140:L140"/>
    <mergeCell ref="K141:L141"/>
    <mergeCell ref="K142:L142"/>
    <mergeCell ref="K143:L143"/>
    <mergeCell ref="A141:A142"/>
    <mergeCell ref="B141:B142"/>
    <mergeCell ref="C141:C142"/>
    <mergeCell ref="F141:J141"/>
    <mergeCell ref="A143:A144"/>
    <mergeCell ref="B143:B144"/>
    <mergeCell ref="C143:C144"/>
    <mergeCell ref="F143:J143"/>
    <mergeCell ref="K144:L144"/>
    <mergeCell ref="K129:L129"/>
    <mergeCell ref="K130:L130"/>
    <mergeCell ref="K131:L131"/>
    <mergeCell ref="A129:A130"/>
    <mergeCell ref="B129:B130"/>
    <mergeCell ref="C129:C130"/>
    <mergeCell ref="F129:J129"/>
    <mergeCell ref="A131:A132"/>
    <mergeCell ref="B131:B132"/>
    <mergeCell ref="C131:C132"/>
    <mergeCell ref="F131:J131"/>
    <mergeCell ref="K132:L132"/>
    <mergeCell ref="K133:L133"/>
    <mergeCell ref="K134:L134"/>
    <mergeCell ref="K135:L135"/>
    <mergeCell ref="A133:A134"/>
    <mergeCell ref="B133:B134"/>
    <mergeCell ref="C133:C134"/>
    <mergeCell ref="F133:J133"/>
    <mergeCell ref="A135:A136"/>
    <mergeCell ref="B135:B136"/>
    <mergeCell ref="C135:C136"/>
    <mergeCell ref="F135:J135"/>
    <mergeCell ref="K136:L136"/>
    <mergeCell ref="K121:L121"/>
    <mergeCell ref="K122:L122"/>
    <mergeCell ref="K123:L123"/>
    <mergeCell ref="A121:A122"/>
    <mergeCell ref="B121:B122"/>
    <mergeCell ref="C121:C122"/>
    <mergeCell ref="F121:J121"/>
    <mergeCell ref="A123:A124"/>
    <mergeCell ref="B123:B124"/>
    <mergeCell ref="C123:C124"/>
    <mergeCell ref="F123:J123"/>
    <mergeCell ref="K124:L124"/>
    <mergeCell ref="K125:L125"/>
    <mergeCell ref="K126:L126"/>
    <mergeCell ref="K127:L127"/>
    <mergeCell ref="A125:A126"/>
    <mergeCell ref="B125:B126"/>
    <mergeCell ref="C125:C126"/>
    <mergeCell ref="F125:J125"/>
    <mergeCell ref="A127:A128"/>
    <mergeCell ref="B127:B128"/>
    <mergeCell ref="C127:C128"/>
    <mergeCell ref="F127:J127"/>
    <mergeCell ref="K128:L128"/>
    <mergeCell ref="B48:B49"/>
    <mergeCell ref="C48:C49"/>
    <mergeCell ref="F48:J48"/>
    <mergeCell ref="K49:L49"/>
    <mergeCell ref="K109:L110"/>
    <mergeCell ref="K111:L112"/>
    <mergeCell ref="K116:L116"/>
    <mergeCell ref="K117:L117"/>
    <mergeCell ref="K118:L118"/>
    <mergeCell ref="K119:L119"/>
    <mergeCell ref="A119:A120"/>
    <mergeCell ref="B119:B120"/>
    <mergeCell ref="C119:C120"/>
    <mergeCell ref="F119:J119"/>
    <mergeCell ref="K120:L120"/>
    <mergeCell ref="K113:L113"/>
    <mergeCell ref="K114:L114"/>
    <mergeCell ref="K115:L115"/>
    <mergeCell ref="A113:A114"/>
    <mergeCell ref="B113:B114"/>
    <mergeCell ref="C113:C114"/>
    <mergeCell ref="F113:J113"/>
    <mergeCell ref="A115:A116"/>
    <mergeCell ref="B115:B116"/>
    <mergeCell ref="C115:C116"/>
    <mergeCell ref="F115:J115"/>
    <mergeCell ref="A117:A118"/>
    <mergeCell ref="B117:B118"/>
    <mergeCell ref="K64:L64"/>
    <mergeCell ref="K65:L65"/>
    <mergeCell ref="K66:L66"/>
    <mergeCell ref="K67:L67"/>
    <mergeCell ref="A42:A43"/>
    <mergeCell ref="B42:B43"/>
    <mergeCell ref="C42:C43"/>
    <mergeCell ref="F42:J42"/>
    <mergeCell ref="K42:L42"/>
    <mergeCell ref="K43:L43"/>
    <mergeCell ref="A40:A41"/>
    <mergeCell ref="B40:B41"/>
    <mergeCell ref="C40:C41"/>
    <mergeCell ref="F40:J40"/>
    <mergeCell ref="K40:L40"/>
    <mergeCell ref="K41:L41"/>
    <mergeCell ref="K51:L51"/>
    <mergeCell ref="A50:A51"/>
    <mergeCell ref="B50:B51"/>
    <mergeCell ref="C50:C51"/>
    <mergeCell ref="F50:J50"/>
    <mergeCell ref="K50:L50"/>
    <mergeCell ref="A44:A45"/>
    <mergeCell ref="B44:B45"/>
    <mergeCell ref="C44:C45"/>
    <mergeCell ref="F44:J44"/>
    <mergeCell ref="K44:L44"/>
    <mergeCell ref="K45:L45"/>
    <mergeCell ref="K46:L46"/>
    <mergeCell ref="K47:L47"/>
    <mergeCell ref="K48:L48"/>
    <mergeCell ref="A46:A47"/>
    <mergeCell ref="B46:B47"/>
    <mergeCell ref="C46:C47"/>
    <mergeCell ref="F46:J46"/>
    <mergeCell ref="A48:A49"/>
    <mergeCell ref="A34:A35"/>
    <mergeCell ref="B34:B35"/>
    <mergeCell ref="C34:C35"/>
    <mergeCell ref="F34:J34"/>
    <mergeCell ref="K34:L34"/>
    <mergeCell ref="K35:L35"/>
    <mergeCell ref="A32:A33"/>
    <mergeCell ref="B32:B33"/>
    <mergeCell ref="C32:C33"/>
    <mergeCell ref="F32:J32"/>
    <mergeCell ref="K32:L32"/>
    <mergeCell ref="K33:L33"/>
    <mergeCell ref="A38:A39"/>
    <mergeCell ref="B38:B39"/>
    <mergeCell ref="C38:C39"/>
    <mergeCell ref="F38:J38"/>
    <mergeCell ref="K38:L38"/>
    <mergeCell ref="K39:L39"/>
    <mergeCell ref="A36:A37"/>
    <mergeCell ref="B36:B37"/>
    <mergeCell ref="C36:C37"/>
    <mergeCell ref="F36:J36"/>
    <mergeCell ref="K36:L36"/>
    <mergeCell ref="K37:L37"/>
    <mergeCell ref="A26:A27"/>
    <mergeCell ref="B26:B27"/>
    <mergeCell ref="C26:C27"/>
    <mergeCell ref="F26:J26"/>
    <mergeCell ref="K26:L26"/>
    <mergeCell ref="K27:L27"/>
    <mergeCell ref="A24:A25"/>
    <mergeCell ref="B24:B25"/>
    <mergeCell ref="C24:C25"/>
    <mergeCell ref="F24:J24"/>
    <mergeCell ref="K24:L24"/>
    <mergeCell ref="K25:L25"/>
    <mergeCell ref="A30:A31"/>
    <mergeCell ref="B30:B31"/>
    <mergeCell ref="C30:C31"/>
    <mergeCell ref="F30:J30"/>
    <mergeCell ref="K30:L30"/>
    <mergeCell ref="K31:L31"/>
    <mergeCell ref="A28:A29"/>
    <mergeCell ref="B28:B29"/>
    <mergeCell ref="C28:C29"/>
    <mergeCell ref="F28:J28"/>
    <mergeCell ref="K28:L28"/>
    <mergeCell ref="K29:L29"/>
    <mergeCell ref="K22:L22"/>
    <mergeCell ref="K23:L23"/>
    <mergeCell ref="A10:A11"/>
    <mergeCell ref="B10:B11"/>
    <mergeCell ref="C10:C11"/>
    <mergeCell ref="F10:J10"/>
    <mergeCell ref="K10:L10"/>
    <mergeCell ref="K11:L11"/>
    <mergeCell ref="K16:L16"/>
    <mergeCell ref="K17:L17"/>
    <mergeCell ref="A14:A15"/>
    <mergeCell ref="B14:B15"/>
    <mergeCell ref="C14:C15"/>
    <mergeCell ref="F14:J14"/>
    <mergeCell ref="K14:L14"/>
    <mergeCell ref="K15:L15"/>
    <mergeCell ref="A12:A13"/>
    <mergeCell ref="C16:C17"/>
    <mergeCell ref="F16:J16"/>
    <mergeCell ref="A16:A17"/>
    <mergeCell ref="B16:B17"/>
    <mergeCell ref="A22:A23"/>
    <mergeCell ref="B22:B23"/>
    <mergeCell ref="C22:C23"/>
    <mergeCell ref="F22:J22"/>
    <mergeCell ref="F6:J7"/>
    <mergeCell ref="E8:E9"/>
    <mergeCell ref="B6:B9"/>
    <mergeCell ref="K6:L7"/>
    <mergeCell ref="K8:L9"/>
    <mergeCell ref="B2:L2"/>
    <mergeCell ref="A20:A21"/>
    <mergeCell ref="B20:B21"/>
    <mergeCell ref="C20:C21"/>
    <mergeCell ref="F20:J20"/>
    <mergeCell ref="K20:L20"/>
    <mergeCell ref="K21:L21"/>
    <mergeCell ref="A18:A19"/>
    <mergeCell ref="B18:B19"/>
    <mergeCell ref="C18:C19"/>
    <mergeCell ref="F18:J18"/>
    <mergeCell ref="K18:L18"/>
    <mergeCell ref="K19:L19"/>
    <mergeCell ref="B12:B13"/>
    <mergeCell ref="C12:C13"/>
    <mergeCell ref="F12:J12"/>
    <mergeCell ref="K12:L12"/>
    <mergeCell ref="K13:L13"/>
    <mergeCell ref="H8:H9"/>
    <mergeCell ref="I8:I9"/>
    <mergeCell ref="J8:J9"/>
    <mergeCell ref="A6:A9"/>
    <mergeCell ref="C6:C9"/>
    <mergeCell ref="E6:E7"/>
    <mergeCell ref="F8:F9"/>
    <mergeCell ref="G8:G9"/>
    <mergeCell ref="D6:D9"/>
    <mergeCell ref="K61:L61"/>
    <mergeCell ref="K62:L62"/>
    <mergeCell ref="K63:L63"/>
    <mergeCell ref="A57:A60"/>
    <mergeCell ref="B57:B60"/>
    <mergeCell ref="C57:C60"/>
    <mergeCell ref="D57:D60"/>
    <mergeCell ref="F57:J58"/>
    <mergeCell ref="E59:E60"/>
    <mergeCell ref="F59:F60"/>
    <mergeCell ref="G59:G60"/>
    <mergeCell ref="H59:H60"/>
    <mergeCell ref="I59:I60"/>
    <mergeCell ref="J59:J60"/>
    <mergeCell ref="K59:L60"/>
    <mergeCell ref="E57:E58"/>
    <mergeCell ref="K57:L58"/>
    <mergeCell ref="A61:A62"/>
    <mergeCell ref="B61:B62"/>
    <mergeCell ref="C61:C62"/>
    <mergeCell ref="F61:J61"/>
    <mergeCell ref="A63:A64"/>
    <mergeCell ref="B63:B64"/>
    <mergeCell ref="C63:C64"/>
    <mergeCell ref="F63:J63"/>
    <mergeCell ref="K72:L72"/>
    <mergeCell ref="K73:L73"/>
    <mergeCell ref="K74:L74"/>
    <mergeCell ref="K75:L75"/>
    <mergeCell ref="A71:A72"/>
    <mergeCell ref="B71:B72"/>
    <mergeCell ref="C71:C72"/>
    <mergeCell ref="F71:J71"/>
    <mergeCell ref="A73:A74"/>
    <mergeCell ref="B73:B74"/>
    <mergeCell ref="C73:C74"/>
    <mergeCell ref="F73:J73"/>
    <mergeCell ref="K68:L68"/>
    <mergeCell ref="K69:L69"/>
    <mergeCell ref="K70:L70"/>
    <mergeCell ref="K71:L71"/>
    <mergeCell ref="A67:A68"/>
    <mergeCell ref="B67:B68"/>
    <mergeCell ref="C67:C68"/>
    <mergeCell ref="F67:J67"/>
    <mergeCell ref="A69:A70"/>
    <mergeCell ref="B69:B70"/>
    <mergeCell ref="C69:C70"/>
    <mergeCell ref="F69:J69"/>
    <mergeCell ref="K80:L80"/>
    <mergeCell ref="K81:L81"/>
    <mergeCell ref="K82:L82"/>
    <mergeCell ref="K83:L83"/>
    <mergeCell ref="A79:A80"/>
    <mergeCell ref="B79:B80"/>
    <mergeCell ref="C79:C80"/>
    <mergeCell ref="F79:J79"/>
    <mergeCell ref="A81:A82"/>
    <mergeCell ref="B81:B82"/>
    <mergeCell ref="C81:C82"/>
    <mergeCell ref="F81:J81"/>
    <mergeCell ref="A83:A84"/>
    <mergeCell ref="B83:B84"/>
    <mergeCell ref="C83:C84"/>
    <mergeCell ref="F83:J83"/>
    <mergeCell ref="K76:L76"/>
    <mergeCell ref="K77:L77"/>
    <mergeCell ref="K78:L78"/>
    <mergeCell ref="K79:L79"/>
    <mergeCell ref="A75:A76"/>
    <mergeCell ref="B75:B76"/>
    <mergeCell ref="C75:C76"/>
    <mergeCell ref="F75:J75"/>
    <mergeCell ref="A77:A78"/>
    <mergeCell ref="B77:B78"/>
    <mergeCell ref="C77:C78"/>
    <mergeCell ref="F77:J77"/>
    <mergeCell ref="K85:L85"/>
    <mergeCell ref="K86:L86"/>
    <mergeCell ref="K87:L87"/>
    <mergeCell ref="A85:A86"/>
    <mergeCell ref="B85:B86"/>
    <mergeCell ref="C85:C86"/>
    <mergeCell ref="F85:J85"/>
    <mergeCell ref="A87:A88"/>
    <mergeCell ref="B87:B88"/>
    <mergeCell ref="C87:C88"/>
    <mergeCell ref="F87:J87"/>
    <mergeCell ref="K100:L100"/>
    <mergeCell ref="A89:A90"/>
    <mergeCell ref="B89:B90"/>
    <mergeCell ref="C89:C90"/>
    <mergeCell ref="F89:J89"/>
    <mergeCell ref="A91:A92"/>
    <mergeCell ref="B91:B92"/>
    <mergeCell ref="C91:C92"/>
    <mergeCell ref="F91:J91"/>
    <mergeCell ref="B93:B94"/>
    <mergeCell ref="C93:C94"/>
    <mergeCell ref="F93:J93"/>
    <mergeCell ref="A65:A66"/>
    <mergeCell ref="B65:B66"/>
    <mergeCell ref="C65:C66"/>
    <mergeCell ref="F65:J65"/>
    <mergeCell ref="K102:L102"/>
    <mergeCell ref="K99:L99"/>
    <mergeCell ref="A93:A94"/>
    <mergeCell ref="K88:L88"/>
    <mergeCell ref="K89:L89"/>
    <mergeCell ref="K90:L90"/>
    <mergeCell ref="K91:L91"/>
    <mergeCell ref="K92:L92"/>
    <mergeCell ref="K93:L93"/>
    <mergeCell ref="K98:L98"/>
    <mergeCell ref="A95:A96"/>
    <mergeCell ref="B95:B96"/>
    <mergeCell ref="C95:C96"/>
    <mergeCell ref="F95:J95"/>
    <mergeCell ref="A97:A98"/>
    <mergeCell ref="B97:B98"/>
    <mergeCell ref="C97:C98"/>
    <mergeCell ref="F97:J97"/>
    <mergeCell ref="A99:A100"/>
    <mergeCell ref="B99:B100"/>
    <mergeCell ref="C99:C100"/>
    <mergeCell ref="F99:J99"/>
    <mergeCell ref="A101:A102"/>
    <mergeCell ref="K94:L94"/>
    <mergeCell ref="K95:L95"/>
    <mergeCell ref="K96:L96"/>
    <mergeCell ref="K97:L97"/>
    <mergeCell ref="K84:L84"/>
    <mergeCell ref="A317:A320"/>
    <mergeCell ref="B317:B320"/>
    <mergeCell ref="C317:C320"/>
    <mergeCell ref="D317:D320"/>
    <mergeCell ref="E317:E318"/>
    <mergeCell ref="F317:J318"/>
    <mergeCell ref="K317:L318"/>
    <mergeCell ref="E319:E320"/>
    <mergeCell ref="F319:F320"/>
    <mergeCell ref="G319:G320"/>
    <mergeCell ref="H319:H320"/>
    <mergeCell ref="I319:I320"/>
    <mergeCell ref="J319:J320"/>
    <mergeCell ref="K319:L320"/>
    <mergeCell ref="C117:C118"/>
    <mergeCell ref="F117:J117"/>
    <mergeCell ref="C101:C102"/>
    <mergeCell ref="F101:J101"/>
    <mergeCell ref="A109:A112"/>
    <mergeCell ref="B109:B112"/>
    <mergeCell ref="C109:C112"/>
    <mergeCell ref="D109:D112"/>
    <mergeCell ref="F109:J110"/>
    <mergeCell ref="E111:E112"/>
    <mergeCell ref="F111:F112"/>
    <mergeCell ref="G111:G112"/>
    <mergeCell ref="H111:H112"/>
    <mergeCell ref="I111:I112"/>
    <mergeCell ref="J111:J112"/>
    <mergeCell ref="E109:E110"/>
    <mergeCell ref="B101:B102"/>
    <mergeCell ref="K101:L101"/>
    <mergeCell ref="A325:A326"/>
    <mergeCell ref="B325:B326"/>
    <mergeCell ref="C325:C326"/>
    <mergeCell ref="F325:J325"/>
    <mergeCell ref="K325:L325"/>
    <mergeCell ref="K326:L326"/>
    <mergeCell ref="A327:A328"/>
    <mergeCell ref="B327:B328"/>
    <mergeCell ref="C327:C328"/>
    <mergeCell ref="F327:J327"/>
    <mergeCell ref="K327:L327"/>
    <mergeCell ref="K328:L328"/>
    <mergeCell ref="A321:A322"/>
    <mergeCell ref="B321:B322"/>
    <mergeCell ref="C321:C322"/>
    <mergeCell ref="F321:J321"/>
    <mergeCell ref="K321:L321"/>
    <mergeCell ref="K322:L322"/>
    <mergeCell ref="A323:A324"/>
    <mergeCell ref="B323:B324"/>
    <mergeCell ref="C323:C324"/>
    <mergeCell ref="F323:J323"/>
    <mergeCell ref="K323:L323"/>
    <mergeCell ref="K324:L324"/>
    <mergeCell ref="A333:A334"/>
    <mergeCell ref="B333:B334"/>
    <mergeCell ref="C333:C334"/>
    <mergeCell ref="F333:J333"/>
    <mergeCell ref="K333:L333"/>
    <mergeCell ref="K334:L334"/>
    <mergeCell ref="A335:A336"/>
    <mergeCell ref="B335:B336"/>
    <mergeCell ref="C335:C336"/>
    <mergeCell ref="F335:J335"/>
    <mergeCell ref="K335:L335"/>
    <mergeCell ref="K336:L336"/>
    <mergeCell ref="A329:A330"/>
    <mergeCell ref="B329:B330"/>
    <mergeCell ref="C329:C330"/>
    <mergeCell ref="F329:J329"/>
    <mergeCell ref="K329:L329"/>
    <mergeCell ref="K330:L330"/>
    <mergeCell ref="A331:A332"/>
    <mergeCell ref="B331:B332"/>
    <mergeCell ref="C331:C332"/>
    <mergeCell ref="F331:J331"/>
    <mergeCell ref="K331:L331"/>
    <mergeCell ref="K332:L332"/>
    <mergeCell ref="A341:A342"/>
    <mergeCell ref="B341:B342"/>
    <mergeCell ref="C341:C342"/>
    <mergeCell ref="F341:J341"/>
    <mergeCell ref="K341:L341"/>
    <mergeCell ref="K342:L342"/>
    <mergeCell ref="A343:A344"/>
    <mergeCell ref="B343:B344"/>
    <mergeCell ref="C343:C344"/>
    <mergeCell ref="F343:J343"/>
    <mergeCell ref="K343:L343"/>
    <mergeCell ref="K344:L344"/>
    <mergeCell ref="A337:A338"/>
    <mergeCell ref="B337:B338"/>
    <mergeCell ref="C337:C338"/>
    <mergeCell ref="F337:J337"/>
    <mergeCell ref="K337:L337"/>
    <mergeCell ref="K338:L338"/>
    <mergeCell ref="A339:A340"/>
    <mergeCell ref="B339:B340"/>
    <mergeCell ref="C339:C340"/>
    <mergeCell ref="F339:J339"/>
    <mergeCell ref="K339:L339"/>
    <mergeCell ref="K340:L340"/>
    <mergeCell ref="A349:A350"/>
    <mergeCell ref="B349:B350"/>
    <mergeCell ref="C349:C350"/>
    <mergeCell ref="F349:J349"/>
    <mergeCell ref="K349:L349"/>
    <mergeCell ref="K350:L350"/>
    <mergeCell ref="A351:A352"/>
    <mergeCell ref="B351:B352"/>
    <mergeCell ref="C351:C352"/>
    <mergeCell ref="F351:J351"/>
    <mergeCell ref="K351:L351"/>
    <mergeCell ref="K352:L352"/>
    <mergeCell ref="A345:A346"/>
    <mergeCell ref="B345:B346"/>
    <mergeCell ref="C345:C346"/>
    <mergeCell ref="F345:J345"/>
    <mergeCell ref="K345:L345"/>
    <mergeCell ref="K346:L346"/>
    <mergeCell ref="A347:A348"/>
    <mergeCell ref="B347:B348"/>
    <mergeCell ref="C347:C348"/>
    <mergeCell ref="F347:J347"/>
    <mergeCell ref="K347:L347"/>
    <mergeCell ref="K348:L348"/>
    <mergeCell ref="A357:A358"/>
    <mergeCell ref="B357:B358"/>
    <mergeCell ref="C357:C358"/>
    <mergeCell ref="F357:J357"/>
    <mergeCell ref="K357:L357"/>
    <mergeCell ref="K358:L358"/>
    <mergeCell ref="A359:A360"/>
    <mergeCell ref="B359:B360"/>
    <mergeCell ref="C359:C360"/>
    <mergeCell ref="F359:J359"/>
    <mergeCell ref="K359:L359"/>
    <mergeCell ref="K360:L360"/>
    <mergeCell ref="A353:A354"/>
    <mergeCell ref="B353:B354"/>
    <mergeCell ref="C353:C354"/>
    <mergeCell ref="F353:J353"/>
    <mergeCell ref="K353:L353"/>
    <mergeCell ref="K354:L354"/>
    <mergeCell ref="A355:A356"/>
    <mergeCell ref="B355:B356"/>
    <mergeCell ref="C355:C356"/>
    <mergeCell ref="F355:J355"/>
    <mergeCell ref="K355:L355"/>
    <mergeCell ref="K356:L356"/>
    <mergeCell ref="A372:A373"/>
    <mergeCell ref="B372:B373"/>
    <mergeCell ref="C372:C373"/>
    <mergeCell ref="F372:J372"/>
    <mergeCell ref="K372:L372"/>
    <mergeCell ref="K373:L373"/>
    <mergeCell ref="A374:A375"/>
    <mergeCell ref="B374:B375"/>
    <mergeCell ref="C374:C375"/>
    <mergeCell ref="F374:J374"/>
    <mergeCell ref="K374:L374"/>
    <mergeCell ref="K375:L375"/>
    <mergeCell ref="A361:A362"/>
    <mergeCell ref="B361:B362"/>
    <mergeCell ref="C361:C362"/>
    <mergeCell ref="F361:J361"/>
    <mergeCell ref="K361:L361"/>
    <mergeCell ref="K362:L362"/>
    <mergeCell ref="A368:A371"/>
    <mergeCell ref="B368:B371"/>
    <mergeCell ref="C368:C371"/>
    <mergeCell ref="D368:D371"/>
    <mergeCell ref="E368:E369"/>
    <mergeCell ref="F368:J369"/>
    <mergeCell ref="K368:L369"/>
    <mergeCell ref="E370:E371"/>
    <mergeCell ref="F370:F371"/>
    <mergeCell ref="G370:G371"/>
    <mergeCell ref="H370:H371"/>
    <mergeCell ref="I370:I371"/>
    <mergeCell ref="J370:J371"/>
    <mergeCell ref="K370:L371"/>
    <mergeCell ref="A380:A381"/>
    <mergeCell ref="B380:B381"/>
    <mergeCell ref="C380:C381"/>
    <mergeCell ref="F380:J380"/>
    <mergeCell ref="K380:L380"/>
    <mergeCell ref="K381:L381"/>
    <mergeCell ref="A382:A383"/>
    <mergeCell ref="B382:B383"/>
    <mergeCell ref="C382:C383"/>
    <mergeCell ref="F382:J382"/>
    <mergeCell ref="K382:L382"/>
    <mergeCell ref="K383:L383"/>
    <mergeCell ref="A376:A377"/>
    <mergeCell ref="B376:B377"/>
    <mergeCell ref="C376:C377"/>
    <mergeCell ref="F376:J376"/>
    <mergeCell ref="K376:L376"/>
    <mergeCell ref="K377:L377"/>
    <mergeCell ref="A378:A379"/>
    <mergeCell ref="B378:B379"/>
    <mergeCell ref="C378:C379"/>
    <mergeCell ref="F378:J378"/>
    <mergeCell ref="K378:L378"/>
    <mergeCell ref="K379:L379"/>
    <mergeCell ref="A388:A389"/>
    <mergeCell ref="B388:B389"/>
    <mergeCell ref="C388:C389"/>
    <mergeCell ref="F388:J388"/>
    <mergeCell ref="K388:L388"/>
    <mergeCell ref="K389:L389"/>
    <mergeCell ref="A390:A391"/>
    <mergeCell ref="B390:B391"/>
    <mergeCell ref="C390:C391"/>
    <mergeCell ref="F390:J390"/>
    <mergeCell ref="K390:L390"/>
    <mergeCell ref="K391:L391"/>
    <mergeCell ref="A384:A385"/>
    <mergeCell ref="B384:B385"/>
    <mergeCell ref="C384:C385"/>
    <mergeCell ref="F384:J384"/>
    <mergeCell ref="K384:L384"/>
    <mergeCell ref="K385:L385"/>
    <mergeCell ref="A386:A387"/>
    <mergeCell ref="B386:B387"/>
    <mergeCell ref="C386:C387"/>
    <mergeCell ref="F386:J386"/>
    <mergeCell ref="K386:L386"/>
    <mergeCell ref="K387:L387"/>
    <mergeCell ref="A396:A397"/>
    <mergeCell ref="B396:B397"/>
    <mergeCell ref="C396:C397"/>
    <mergeCell ref="F396:J396"/>
    <mergeCell ref="K396:L396"/>
    <mergeCell ref="K397:L397"/>
    <mergeCell ref="A398:A399"/>
    <mergeCell ref="B398:B399"/>
    <mergeCell ref="C398:C399"/>
    <mergeCell ref="F398:J398"/>
    <mergeCell ref="K398:L398"/>
    <mergeCell ref="K399:L399"/>
    <mergeCell ref="A392:A393"/>
    <mergeCell ref="B392:B393"/>
    <mergeCell ref="C392:C393"/>
    <mergeCell ref="F392:J392"/>
    <mergeCell ref="K392:L392"/>
    <mergeCell ref="K393:L393"/>
    <mergeCell ref="A394:A395"/>
    <mergeCell ref="B394:B395"/>
    <mergeCell ref="C394:C395"/>
    <mergeCell ref="F394:J394"/>
    <mergeCell ref="K394:L394"/>
    <mergeCell ref="K395:L395"/>
    <mergeCell ref="A404:A405"/>
    <mergeCell ref="B404:B405"/>
    <mergeCell ref="C404:C405"/>
    <mergeCell ref="F404:J404"/>
    <mergeCell ref="K404:L404"/>
    <mergeCell ref="K405:L405"/>
    <mergeCell ref="A406:A407"/>
    <mergeCell ref="B406:B407"/>
    <mergeCell ref="C406:C407"/>
    <mergeCell ref="F406:J406"/>
    <mergeCell ref="K406:L406"/>
    <mergeCell ref="K407:L407"/>
    <mergeCell ref="A400:A401"/>
    <mergeCell ref="B400:B401"/>
    <mergeCell ref="C400:C401"/>
    <mergeCell ref="F400:J400"/>
    <mergeCell ref="K400:L400"/>
    <mergeCell ref="K401:L401"/>
    <mergeCell ref="A402:A403"/>
    <mergeCell ref="B402:B403"/>
    <mergeCell ref="C402:C403"/>
    <mergeCell ref="F402:J402"/>
    <mergeCell ref="K402:L402"/>
    <mergeCell ref="K403:L403"/>
    <mergeCell ref="A412:A413"/>
    <mergeCell ref="B412:B413"/>
    <mergeCell ref="C412:C413"/>
    <mergeCell ref="F412:J412"/>
    <mergeCell ref="K412:L412"/>
    <mergeCell ref="K413:L413"/>
    <mergeCell ref="A408:A409"/>
    <mergeCell ref="B408:B409"/>
    <mergeCell ref="C408:C409"/>
    <mergeCell ref="F408:J408"/>
    <mergeCell ref="K408:L408"/>
    <mergeCell ref="K409:L409"/>
    <mergeCell ref="A410:A411"/>
    <mergeCell ref="B410:B411"/>
    <mergeCell ref="C410:C411"/>
    <mergeCell ref="F410:J410"/>
    <mergeCell ref="K410:L410"/>
    <mergeCell ref="K411:L411"/>
  </mergeCells>
  <phoneticPr fontId="1"/>
  <dataValidations disablePrompts="1" count="2">
    <dataValidation type="custom" imeMode="off" allowBlank="1" showInputMessage="1" showErrorMessage="1" errorTitle="入力モードエラー" error="半角文字で入力してください。" sqref="A10:A51 A61:A102 A113:A154 A165:A206 A217:A258 A269:A310 A321:A362 A372:A413" xr:uid="{00000000-0002-0000-1B00-000000000000}">
      <formula1>A10=ASC(A10)</formula1>
    </dataValidation>
    <dataValidation imeMode="on" allowBlank="1" showInputMessage="1" showErrorMessage="1" sqref="C61:C102 C10:C51 C113:C154 C165:C206 C217:C258 C269:C310 C321:C362 C372:C413" xr:uid="{00000000-0002-0000-1B00-000001000000}"/>
  </dataValidations>
  <printOptions horizontalCentered="1"/>
  <pageMargins left="0.78740157480314965" right="0" top="0.59055118110236227" bottom="0.59055118110236227" header="0.31496062992125984" footer="0.19685039370078741"/>
  <pageSetup paperSize="9" scale="83" orientation="portrait" r:id="rId1"/>
  <headerFooter>
    <oddHeader>&amp;L&amp;"ＭＳ 明朝,標準"&amp;11（様式２）</oddHeader>
  </headerFooter>
  <rowBreaks count="5" manualBreakCount="5">
    <brk id="53" min="1" max="11" man="1"/>
    <brk id="105" min="1" max="11" man="1"/>
    <brk id="157" min="1" max="11" man="1"/>
    <brk id="209" min="1" max="11" man="1"/>
    <brk id="261" min="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4" name="Check Box 1">
              <controlPr defaultSize="0" autoFill="0" autoLine="0" autoPict="0">
                <anchor moveWithCells="1">
                  <from>
                    <xdr:col>7</xdr:col>
                    <xdr:colOff>45720</xdr:colOff>
                    <xdr:row>9</xdr:row>
                    <xdr:rowOff>22860</xdr:rowOff>
                  </from>
                  <to>
                    <xdr:col>7</xdr:col>
                    <xdr:colOff>297180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5" name="Check Box 2">
              <controlPr defaultSize="0" autoFill="0" autoLine="0" autoPict="0">
                <anchor moveWithCells="1">
                  <from>
                    <xdr:col>7</xdr:col>
                    <xdr:colOff>45720</xdr:colOff>
                    <xdr:row>11</xdr:row>
                    <xdr:rowOff>7620</xdr:rowOff>
                  </from>
                  <to>
                    <xdr:col>7</xdr:col>
                    <xdr:colOff>297180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6" name="Check Box 3">
              <controlPr defaultSize="0" autoFill="0" autoLine="0" autoPict="0">
                <anchor moveWithCells="1">
                  <from>
                    <xdr:col>7</xdr:col>
                    <xdr:colOff>45720</xdr:colOff>
                    <xdr:row>13</xdr:row>
                    <xdr:rowOff>22860</xdr:rowOff>
                  </from>
                  <to>
                    <xdr:col>7</xdr:col>
                    <xdr:colOff>297180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7" name="Check Box 4">
              <controlPr defaultSize="0" autoFill="0" autoLine="0" autoPict="0">
                <anchor moveWithCells="1">
                  <from>
                    <xdr:col>7</xdr:col>
                    <xdr:colOff>45720</xdr:colOff>
                    <xdr:row>15</xdr:row>
                    <xdr:rowOff>7620</xdr:rowOff>
                  </from>
                  <to>
                    <xdr:col>7</xdr:col>
                    <xdr:colOff>297180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9" r:id="rId8" name="Check Box 7">
              <controlPr defaultSize="0" autoFill="0" autoLine="0" autoPict="0">
                <anchor moveWithCells="1">
                  <from>
                    <xdr:col>7</xdr:col>
                    <xdr:colOff>45720</xdr:colOff>
                    <xdr:row>17</xdr:row>
                    <xdr:rowOff>22860</xdr:rowOff>
                  </from>
                  <to>
                    <xdr:col>7</xdr:col>
                    <xdr:colOff>297180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0" r:id="rId9" name="Check Box 8">
              <controlPr defaultSize="0" autoFill="0" autoLine="0" autoPict="0">
                <anchor moveWithCells="1">
                  <from>
                    <xdr:col>7</xdr:col>
                    <xdr:colOff>45720</xdr:colOff>
                    <xdr:row>21</xdr:row>
                    <xdr:rowOff>22860</xdr:rowOff>
                  </from>
                  <to>
                    <xdr:col>7</xdr:col>
                    <xdr:colOff>297180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1" r:id="rId10" name="Check Box 9">
              <controlPr defaultSize="0" autoFill="0" autoLine="0" autoPict="0">
                <anchor moveWithCells="1">
                  <from>
                    <xdr:col>7</xdr:col>
                    <xdr:colOff>45720</xdr:colOff>
                    <xdr:row>25</xdr:row>
                    <xdr:rowOff>22860</xdr:rowOff>
                  </from>
                  <to>
                    <xdr:col>7</xdr:col>
                    <xdr:colOff>297180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2" r:id="rId11" name="Check Box 10">
              <controlPr defaultSize="0" autoFill="0" autoLine="0" autoPict="0">
                <anchor moveWithCells="1">
                  <from>
                    <xdr:col>7</xdr:col>
                    <xdr:colOff>45720</xdr:colOff>
                    <xdr:row>29</xdr:row>
                    <xdr:rowOff>22860</xdr:rowOff>
                  </from>
                  <to>
                    <xdr:col>7</xdr:col>
                    <xdr:colOff>297180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3" r:id="rId12" name="Check Box 11">
              <controlPr defaultSize="0" autoFill="0" autoLine="0" autoPict="0">
                <anchor moveWithCells="1">
                  <from>
                    <xdr:col>7</xdr:col>
                    <xdr:colOff>45720</xdr:colOff>
                    <xdr:row>33</xdr:row>
                    <xdr:rowOff>22860</xdr:rowOff>
                  </from>
                  <to>
                    <xdr:col>7</xdr:col>
                    <xdr:colOff>297180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4" r:id="rId13" name="Check Box 12">
              <controlPr defaultSize="0" autoFill="0" autoLine="0" autoPict="0">
                <anchor moveWithCells="1">
                  <from>
                    <xdr:col>7</xdr:col>
                    <xdr:colOff>45720</xdr:colOff>
                    <xdr:row>37</xdr:row>
                    <xdr:rowOff>22860</xdr:rowOff>
                  </from>
                  <to>
                    <xdr:col>7</xdr:col>
                    <xdr:colOff>297180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5" r:id="rId14" name="Check Box 13">
              <controlPr defaultSize="0" autoFill="0" autoLine="0" autoPict="0">
                <anchor moveWithCells="1">
                  <from>
                    <xdr:col>7</xdr:col>
                    <xdr:colOff>45720</xdr:colOff>
                    <xdr:row>41</xdr:row>
                    <xdr:rowOff>22860</xdr:rowOff>
                  </from>
                  <to>
                    <xdr:col>7</xdr:col>
                    <xdr:colOff>297180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6" r:id="rId15" name="Check Box 14">
              <controlPr defaultSize="0" autoFill="0" autoLine="0" autoPict="0">
                <anchor moveWithCells="1">
                  <from>
                    <xdr:col>7</xdr:col>
                    <xdr:colOff>45720</xdr:colOff>
                    <xdr:row>45</xdr:row>
                    <xdr:rowOff>22860</xdr:rowOff>
                  </from>
                  <to>
                    <xdr:col>7</xdr:col>
                    <xdr:colOff>297180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7" r:id="rId16" name="Check Box 15">
              <controlPr defaultSize="0" autoFill="0" autoLine="0" autoPict="0">
                <anchor moveWithCells="1">
                  <from>
                    <xdr:col>7</xdr:col>
                    <xdr:colOff>45720</xdr:colOff>
                    <xdr:row>49</xdr:row>
                    <xdr:rowOff>22860</xdr:rowOff>
                  </from>
                  <to>
                    <xdr:col>7</xdr:col>
                    <xdr:colOff>297180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8" r:id="rId17" name="Check Box 16">
              <controlPr defaultSize="0" autoFill="0" autoLine="0" autoPict="0">
                <anchor moveWithCells="1">
                  <from>
                    <xdr:col>7</xdr:col>
                    <xdr:colOff>45720</xdr:colOff>
                    <xdr:row>19</xdr:row>
                    <xdr:rowOff>7620</xdr:rowOff>
                  </from>
                  <to>
                    <xdr:col>7</xdr:col>
                    <xdr:colOff>297180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89" r:id="rId18" name="Check Box 17">
              <controlPr defaultSize="0" autoFill="0" autoLine="0" autoPict="0">
                <anchor moveWithCells="1">
                  <from>
                    <xdr:col>7</xdr:col>
                    <xdr:colOff>45720</xdr:colOff>
                    <xdr:row>23</xdr:row>
                    <xdr:rowOff>7620</xdr:rowOff>
                  </from>
                  <to>
                    <xdr:col>7</xdr:col>
                    <xdr:colOff>297180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0" r:id="rId19" name="Check Box 18">
              <controlPr defaultSize="0" autoFill="0" autoLine="0" autoPict="0">
                <anchor moveWithCells="1">
                  <from>
                    <xdr:col>7</xdr:col>
                    <xdr:colOff>45720</xdr:colOff>
                    <xdr:row>27</xdr:row>
                    <xdr:rowOff>7620</xdr:rowOff>
                  </from>
                  <to>
                    <xdr:col>7</xdr:col>
                    <xdr:colOff>297180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1" r:id="rId20" name="Check Box 19">
              <controlPr defaultSize="0" autoFill="0" autoLine="0" autoPict="0">
                <anchor moveWithCells="1">
                  <from>
                    <xdr:col>7</xdr:col>
                    <xdr:colOff>45720</xdr:colOff>
                    <xdr:row>31</xdr:row>
                    <xdr:rowOff>7620</xdr:rowOff>
                  </from>
                  <to>
                    <xdr:col>7</xdr:col>
                    <xdr:colOff>297180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2" r:id="rId21" name="Check Box 20">
              <controlPr defaultSize="0" autoFill="0" autoLine="0" autoPict="0">
                <anchor moveWithCells="1">
                  <from>
                    <xdr:col>7</xdr:col>
                    <xdr:colOff>45720</xdr:colOff>
                    <xdr:row>35</xdr:row>
                    <xdr:rowOff>7620</xdr:rowOff>
                  </from>
                  <to>
                    <xdr:col>7</xdr:col>
                    <xdr:colOff>297180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3" r:id="rId22" name="Check Box 21">
              <controlPr defaultSize="0" autoFill="0" autoLine="0" autoPict="0">
                <anchor moveWithCells="1">
                  <from>
                    <xdr:col>7</xdr:col>
                    <xdr:colOff>45720</xdr:colOff>
                    <xdr:row>39</xdr:row>
                    <xdr:rowOff>7620</xdr:rowOff>
                  </from>
                  <to>
                    <xdr:col>7</xdr:col>
                    <xdr:colOff>297180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4" r:id="rId23" name="Check Box 22">
              <controlPr defaultSize="0" autoFill="0" autoLine="0" autoPict="0">
                <anchor moveWithCells="1">
                  <from>
                    <xdr:col>7</xdr:col>
                    <xdr:colOff>45720</xdr:colOff>
                    <xdr:row>43</xdr:row>
                    <xdr:rowOff>7620</xdr:rowOff>
                  </from>
                  <to>
                    <xdr:col>7</xdr:col>
                    <xdr:colOff>297180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5" r:id="rId24" name="Check Box 23">
              <controlPr defaultSize="0" autoFill="0" autoLine="0" autoPict="0">
                <anchor moveWithCells="1">
                  <from>
                    <xdr:col>7</xdr:col>
                    <xdr:colOff>45720</xdr:colOff>
                    <xdr:row>47</xdr:row>
                    <xdr:rowOff>7620</xdr:rowOff>
                  </from>
                  <to>
                    <xdr:col>7</xdr:col>
                    <xdr:colOff>297180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6" r:id="rId25" name="Check Box 24">
              <controlPr defaultSize="0" autoFill="0" autoLine="0" autoPict="0">
                <anchor moveWithCells="1">
                  <from>
                    <xdr:col>7</xdr:col>
                    <xdr:colOff>45720</xdr:colOff>
                    <xdr:row>60</xdr:row>
                    <xdr:rowOff>22860</xdr:rowOff>
                  </from>
                  <to>
                    <xdr:col>7</xdr:col>
                    <xdr:colOff>297180</xdr:colOff>
                    <xdr:row>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7" r:id="rId26" name="Check Box 25">
              <controlPr defaultSize="0" autoFill="0" autoLine="0" autoPict="0">
                <anchor moveWithCells="1">
                  <from>
                    <xdr:col>7</xdr:col>
                    <xdr:colOff>45720</xdr:colOff>
                    <xdr:row>62</xdr:row>
                    <xdr:rowOff>7620</xdr:rowOff>
                  </from>
                  <to>
                    <xdr:col>7</xdr:col>
                    <xdr:colOff>297180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8" r:id="rId27" name="Check Box 26">
              <controlPr defaultSize="0" autoFill="0" autoLine="0" autoPict="0">
                <anchor moveWithCells="1">
                  <from>
                    <xdr:col>7</xdr:col>
                    <xdr:colOff>45720</xdr:colOff>
                    <xdr:row>64</xdr:row>
                    <xdr:rowOff>22860</xdr:rowOff>
                  </from>
                  <to>
                    <xdr:col>7</xdr:col>
                    <xdr:colOff>297180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99" r:id="rId28" name="Check Box 27">
              <controlPr defaultSize="0" autoFill="0" autoLine="0" autoPict="0">
                <anchor moveWithCells="1">
                  <from>
                    <xdr:col>7</xdr:col>
                    <xdr:colOff>45720</xdr:colOff>
                    <xdr:row>66</xdr:row>
                    <xdr:rowOff>7620</xdr:rowOff>
                  </from>
                  <to>
                    <xdr:col>7</xdr:col>
                    <xdr:colOff>297180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0" r:id="rId29" name="Check Box 28">
              <controlPr defaultSize="0" autoFill="0" autoLine="0" autoPict="0">
                <anchor moveWithCells="1">
                  <from>
                    <xdr:col>7</xdr:col>
                    <xdr:colOff>45720</xdr:colOff>
                    <xdr:row>68</xdr:row>
                    <xdr:rowOff>22860</xdr:rowOff>
                  </from>
                  <to>
                    <xdr:col>7</xdr:col>
                    <xdr:colOff>297180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1" r:id="rId30" name="Check Box 29">
              <controlPr defaultSize="0" autoFill="0" autoLine="0" autoPict="0">
                <anchor moveWithCells="1">
                  <from>
                    <xdr:col>7</xdr:col>
                    <xdr:colOff>45720</xdr:colOff>
                    <xdr:row>72</xdr:row>
                    <xdr:rowOff>22860</xdr:rowOff>
                  </from>
                  <to>
                    <xdr:col>7</xdr:col>
                    <xdr:colOff>297180</xdr:colOff>
                    <xdr:row>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2" r:id="rId31" name="Check Box 30">
              <controlPr defaultSize="0" autoFill="0" autoLine="0" autoPict="0">
                <anchor moveWithCells="1">
                  <from>
                    <xdr:col>7</xdr:col>
                    <xdr:colOff>45720</xdr:colOff>
                    <xdr:row>76</xdr:row>
                    <xdr:rowOff>22860</xdr:rowOff>
                  </from>
                  <to>
                    <xdr:col>7</xdr:col>
                    <xdr:colOff>297180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3" r:id="rId32" name="Check Box 31">
              <controlPr defaultSize="0" autoFill="0" autoLine="0" autoPict="0">
                <anchor moveWithCells="1">
                  <from>
                    <xdr:col>7</xdr:col>
                    <xdr:colOff>45720</xdr:colOff>
                    <xdr:row>80</xdr:row>
                    <xdr:rowOff>22860</xdr:rowOff>
                  </from>
                  <to>
                    <xdr:col>7</xdr:col>
                    <xdr:colOff>297180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4" r:id="rId33" name="Check Box 32">
              <controlPr defaultSize="0" autoFill="0" autoLine="0" autoPict="0">
                <anchor moveWithCells="1">
                  <from>
                    <xdr:col>7</xdr:col>
                    <xdr:colOff>45720</xdr:colOff>
                    <xdr:row>84</xdr:row>
                    <xdr:rowOff>22860</xdr:rowOff>
                  </from>
                  <to>
                    <xdr:col>7</xdr:col>
                    <xdr:colOff>297180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5" r:id="rId34" name="Check Box 33">
              <controlPr defaultSize="0" autoFill="0" autoLine="0" autoPict="0">
                <anchor moveWithCells="1">
                  <from>
                    <xdr:col>7</xdr:col>
                    <xdr:colOff>45720</xdr:colOff>
                    <xdr:row>88</xdr:row>
                    <xdr:rowOff>22860</xdr:rowOff>
                  </from>
                  <to>
                    <xdr:col>7</xdr:col>
                    <xdr:colOff>297180</xdr:colOff>
                    <xdr:row>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6" r:id="rId35" name="Check Box 34">
              <controlPr defaultSize="0" autoFill="0" autoLine="0" autoPict="0">
                <anchor moveWithCells="1">
                  <from>
                    <xdr:col>7</xdr:col>
                    <xdr:colOff>45720</xdr:colOff>
                    <xdr:row>92</xdr:row>
                    <xdr:rowOff>22860</xdr:rowOff>
                  </from>
                  <to>
                    <xdr:col>7</xdr:col>
                    <xdr:colOff>297180</xdr:colOff>
                    <xdr:row>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7" r:id="rId36" name="Check Box 35">
              <controlPr defaultSize="0" autoFill="0" autoLine="0" autoPict="0">
                <anchor moveWithCells="1">
                  <from>
                    <xdr:col>7</xdr:col>
                    <xdr:colOff>45720</xdr:colOff>
                    <xdr:row>96</xdr:row>
                    <xdr:rowOff>22860</xdr:rowOff>
                  </from>
                  <to>
                    <xdr:col>7</xdr:col>
                    <xdr:colOff>297180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8" r:id="rId37" name="Check Box 36">
              <controlPr defaultSize="0" autoFill="0" autoLine="0" autoPict="0">
                <anchor moveWithCells="1">
                  <from>
                    <xdr:col>7</xdr:col>
                    <xdr:colOff>45720</xdr:colOff>
                    <xdr:row>100</xdr:row>
                    <xdr:rowOff>22860</xdr:rowOff>
                  </from>
                  <to>
                    <xdr:col>7</xdr:col>
                    <xdr:colOff>297180</xdr:colOff>
                    <xdr:row>101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09" r:id="rId38" name="Check Box 37">
              <controlPr defaultSize="0" autoFill="0" autoLine="0" autoPict="0">
                <anchor moveWithCells="1">
                  <from>
                    <xdr:col>7</xdr:col>
                    <xdr:colOff>45720</xdr:colOff>
                    <xdr:row>70</xdr:row>
                    <xdr:rowOff>7620</xdr:rowOff>
                  </from>
                  <to>
                    <xdr:col>7</xdr:col>
                    <xdr:colOff>297180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0" r:id="rId39" name="Check Box 38">
              <controlPr defaultSize="0" autoFill="0" autoLine="0" autoPict="0">
                <anchor moveWithCells="1">
                  <from>
                    <xdr:col>7</xdr:col>
                    <xdr:colOff>45720</xdr:colOff>
                    <xdr:row>74</xdr:row>
                    <xdr:rowOff>7620</xdr:rowOff>
                  </from>
                  <to>
                    <xdr:col>7</xdr:col>
                    <xdr:colOff>297180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1" r:id="rId40" name="Check Box 39">
              <controlPr defaultSize="0" autoFill="0" autoLine="0" autoPict="0">
                <anchor moveWithCells="1">
                  <from>
                    <xdr:col>7</xdr:col>
                    <xdr:colOff>45720</xdr:colOff>
                    <xdr:row>78</xdr:row>
                    <xdr:rowOff>7620</xdr:rowOff>
                  </from>
                  <to>
                    <xdr:col>7</xdr:col>
                    <xdr:colOff>297180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2" r:id="rId41" name="Check Box 40">
              <controlPr defaultSize="0" autoFill="0" autoLine="0" autoPict="0">
                <anchor moveWithCells="1">
                  <from>
                    <xdr:col>7</xdr:col>
                    <xdr:colOff>45720</xdr:colOff>
                    <xdr:row>82</xdr:row>
                    <xdr:rowOff>7620</xdr:rowOff>
                  </from>
                  <to>
                    <xdr:col>7</xdr:col>
                    <xdr:colOff>297180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3" r:id="rId42" name="Check Box 41">
              <controlPr defaultSize="0" autoFill="0" autoLine="0" autoPict="0">
                <anchor moveWithCells="1">
                  <from>
                    <xdr:col>7</xdr:col>
                    <xdr:colOff>45720</xdr:colOff>
                    <xdr:row>86</xdr:row>
                    <xdr:rowOff>7620</xdr:rowOff>
                  </from>
                  <to>
                    <xdr:col>7</xdr:col>
                    <xdr:colOff>297180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4" r:id="rId43" name="Check Box 42">
              <controlPr defaultSize="0" autoFill="0" autoLine="0" autoPict="0">
                <anchor moveWithCells="1">
                  <from>
                    <xdr:col>7</xdr:col>
                    <xdr:colOff>45720</xdr:colOff>
                    <xdr:row>90</xdr:row>
                    <xdr:rowOff>7620</xdr:rowOff>
                  </from>
                  <to>
                    <xdr:col>7</xdr:col>
                    <xdr:colOff>297180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5" r:id="rId44" name="Check Box 43">
              <controlPr defaultSize="0" autoFill="0" autoLine="0" autoPict="0">
                <anchor moveWithCells="1">
                  <from>
                    <xdr:col>7</xdr:col>
                    <xdr:colOff>45720</xdr:colOff>
                    <xdr:row>94</xdr:row>
                    <xdr:rowOff>7620</xdr:rowOff>
                  </from>
                  <to>
                    <xdr:col>7</xdr:col>
                    <xdr:colOff>297180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6" r:id="rId45" name="Check Box 44">
              <controlPr defaultSize="0" autoFill="0" autoLine="0" autoPict="0">
                <anchor moveWithCells="1">
                  <from>
                    <xdr:col>7</xdr:col>
                    <xdr:colOff>45720</xdr:colOff>
                    <xdr:row>98</xdr:row>
                    <xdr:rowOff>7620</xdr:rowOff>
                  </from>
                  <to>
                    <xdr:col>7</xdr:col>
                    <xdr:colOff>297180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7" r:id="rId46" name="Check Box 45">
              <controlPr defaultSize="0" autoFill="0" autoLine="0" autoPict="0">
                <anchor moveWithCells="1">
                  <from>
                    <xdr:col>7</xdr:col>
                    <xdr:colOff>45720</xdr:colOff>
                    <xdr:row>112</xdr:row>
                    <xdr:rowOff>22860</xdr:rowOff>
                  </from>
                  <to>
                    <xdr:col>7</xdr:col>
                    <xdr:colOff>297180</xdr:colOff>
                    <xdr:row>113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8" r:id="rId47" name="Check Box 46">
              <controlPr defaultSize="0" autoFill="0" autoLine="0" autoPict="0">
                <anchor moveWithCells="1">
                  <from>
                    <xdr:col>7</xdr:col>
                    <xdr:colOff>45720</xdr:colOff>
                    <xdr:row>114</xdr:row>
                    <xdr:rowOff>7620</xdr:rowOff>
                  </from>
                  <to>
                    <xdr:col>7</xdr:col>
                    <xdr:colOff>297180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19" r:id="rId48" name="Check Box 47">
              <controlPr defaultSize="0" autoFill="0" autoLine="0" autoPict="0">
                <anchor moveWithCells="1">
                  <from>
                    <xdr:col>7</xdr:col>
                    <xdr:colOff>45720</xdr:colOff>
                    <xdr:row>116</xdr:row>
                    <xdr:rowOff>22860</xdr:rowOff>
                  </from>
                  <to>
                    <xdr:col>7</xdr:col>
                    <xdr:colOff>297180</xdr:colOff>
                    <xdr:row>117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0" r:id="rId49" name="Check Box 48">
              <controlPr defaultSize="0" autoFill="0" autoLine="0" autoPict="0">
                <anchor moveWithCells="1">
                  <from>
                    <xdr:col>7</xdr:col>
                    <xdr:colOff>45720</xdr:colOff>
                    <xdr:row>118</xdr:row>
                    <xdr:rowOff>7620</xdr:rowOff>
                  </from>
                  <to>
                    <xdr:col>7</xdr:col>
                    <xdr:colOff>297180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1" r:id="rId50" name="Check Box 49">
              <controlPr defaultSize="0" autoFill="0" autoLine="0" autoPict="0">
                <anchor moveWithCells="1">
                  <from>
                    <xdr:col>7</xdr:col>
                    <xdr:colOff>45720</xdr:colOff>
                    <xdr:row>120</xdr:row>
                    <xdr:rowOff>22860</xdr:rowOff>
                  </from>
                  <to>
                    <xdr:col>7</xdr:col>
                    <xdr:colOff>297180</xdr:colOff>
                    <xdr:row>121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2" r:id="rId51" name="Check Box 50">
              <controlPr defaultSize="0" autoFill="0" autoLine="0" autoPict="0">
                <anchor moveWithCells="1">
                  <from>
                    <xdr:col>7</xdr:col>
                    <xdr:colOff>45720</xdr:colOff>
                    <xdr:row>124</xdr:row>
                    <xdr:rowOff>22860</xdr:rowOff>
                  </from>
                  <to>
                    <xdr:col>7</xdr:col>
                    <xdr:colOff>297180</xdr:colOff>
                    <xdr:row>125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3" r:id="rId52" name="Check Box 51">
              <controlPr defaultSize="0" autoFill="0" autoLine="0" autoPict="0">
                <anchor moveWithCells="1">
                  <from>
                    <xdr:col>7</xdr:col>
                    <xdr:colOff>45720</xdr:colOff>
                    <xdr:row>128</xdr:row>
                    <xdr:rowOff>22860</xdr:rowOff>
                  </from>
                  <to>
                    <xdr:col>7</xdr:col>
                    <xdr:colOff>297180</xdr:colOff>
                    <xdr:row>129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4" r:id="rId53" name="Check Box 52">
              <controlPr defaultSize="0" autoFill="0" autoLine="0" autoPict="0">
                <anchor moveWithCells="1">
                  <from>
                    <xdr:col>7</xdr:col>
                    <xdr:colOff>45720</xdr:colOff>
                    <xdr:row>132</xdr:row>
                    <xdr:rowOff>22860</xdr:rowOff>
                  </from>
                  <to>
                    <xdr:col>7</xdr:col>
                    <xdr:colOff>297180</xdr:colOff>
                    <xdr:row>133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5" r:id="rId54" name="Check Box 53">
              <controlPr defaultSize="0" autoFill="0" autoLine="0" autoPict="0">
                <anchor moveWithCells="1">
                  <from>
                    <xdr:col>7</xdr:col>
                    <xdr:colOff>45720</xdr:colOff>
                    <xdr:row>136</xdr:row>
                    <xdr:rowOff>22860</xdr:rowOff>
                  </from>
                  <to>
                    <xdr:col>7</xdr:col>
                    <xdr:colOff>297180</xdr:colOff>
                    <xdr:row>137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6" r:id="rId55" name="Check Box 54">
              <controlPr defaultSize="0" autoFill="0" autoLine="0" autoPict="0">
                <anchor moveWithCells="1">
                  <from>
                    <xdr:col>7</xdr:col>
                    <xdr:colOff>45720</xdr:colOff>
                    <xdr:row>140</xdr:row>
                    <xdr:rowOff>22860</xdr:rowOff>
                  </from>
                  <to>
                    <xdr:col>7</xdr:col>
                    <xdr:colOff>297180</xdr:colOff>
                    <xdr:row>141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7" r:id="rId56" name="Check Box 55">
              <controlPr defaultSize="0" autoFill="0" autoLine="0" autoPict="0">
                <anchor moveWithCells="1">
                  <from>
                    <xdr:col>7</xdr:col>
                    <xdr:colOff>45720</xdr:colOff>
                    <xdr:row>144</xdr:row>
                    <xdr:rowOff>22860</xdr:rowOff>
                  </from>
                  <to>
                    <xdr:col>7</xdr:col>
                    <xdr:colOff>297180</xdr:colOff>
                    <xdr:row>145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8" r:id="rId57" name="Check Box 56">
              <controlPr defaultSize="0" autoFill="0" autoLine="0" autoPict="0">
                <anchor moveWithCells="1">
                  <from>
                    <xdr:col>7</xdr:col>
                    <xdr:colOff>45720</xdr:colOff>
                    <xdr:row>148</xdr:row>
                    <xdr:rowOff>22860</xdr:rowOff>
                  </from>
                  <to>
                    <xdr:col>7</xdr:col>
                    <xdr:colOff>297180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29" r:id="rId58" name="Check Box 57">
              <controlPr defaultSize="0" autoFill="0" autoLine="0" autoPict="0">
                <anchor moveWithCells="1">
                  <from>
                    <xdr:col>7</xdr:col>
                    <xdr:colOff>45720</xdr:colOff>
                    <xdr:row>152</xdr:row>
                    <xdr:rowOff>22860</xdr:rowOff>
                  </from>
                  <to>
                    <xdr:col>7</xdr:col>
                    <xdr:colOff>297180</xdr:colOff>
                    <xdr:row>153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0" r:id="rId59" name="Check Box 58">
              <controlPr defaultSize="0" autoFill="0" autoLine="0" autoPict="0">
                <anchor moveWithCells="1">
                  <from>
                    <xdr:col>7</xdr:col>
                    <xdr:colOff>45720</xdr:colOff>
                    <xdr:row>122</xdr:row>
                    <xdr:rowOff>7620</xdr:rowOff>
                  </from>
                  <to>
                    <xdr:col>7</xdr:col>
                    <xdr:colOff>297180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1" r:id="rId60" name="Check Box 59">
              <controlPr defaultSize="0" autoFill="0" autoLine="0" autoPict="0">
                <anchor moveWithCells="1">
                  <from>
                    <xdr:col>7</xdr:col>
                    <xdr:colOff>45720</xdr:colOff>
                    <xdr:row>126</xdr:row>
                    <xdr:rowOff>7620</xdr:rowOff>
                  </from>
                  <to>
                    <xdr:col>7</xdr:col>
                    <xdr:colOff>297180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2" r:id="rId61" name="Check Box 60">
              <controlPr defaultSize="0" autoFill="0" autoLine="0" autoPict="0">
                <anchor moveWithCells="1">
                  <from>
                    <xdr:col>7</xdr:col>
                    <xdr:colOff>45720</xdr:colOff>
                    <xdr:row>130</xdr:row>
                    <xdr:rowOff>7620</xdr:rowOff>
                  </from>
                  <to>
                    <xdr:col>7</xdr:col>
                    <xdr:colOff>297180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3" r:id="rId62" name="Check Box 61">
              <controlPr defaultSize="0" autoFill="0" autoLine="0" autoPict="0">
                <anchor moveWithCells="1">
                  <from>
                    <xdr:col>7</xdr:col>
                    <xdr:colOff>45720</xdr:colOff>
                    <xdr:row>134</xdr:row>
                    <xdr:rowOff>7620</xdr:rowOff>
                  </from>
                  <to>
                    <xdr:col>7</xdr:col>
                    <xdr:colOff>297180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4" r:id="rId63" name="Check Box 62">
              <controlPr defaultSize="0" autoFill="0" autoLine="0" autoPict="0">
                <anchor moveWithCells="1">
                  <from>
                    <xdr:col>7</xdr:col>
                    <xdr:colOff>45720</xdr:colOff>
                    <xdr:row>138</xdr:row>
                    <xdr:rowOff>7620</xdr:rowOff>
                  </from>
                  <to>
                    <xdr:col>7</xdr:col>
                    <xdr:colOff>297180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5" r:id="rId64" name="Check Box 63">
              <controlPr defaultSize="0" autoFill="0" autoLine="0" autoPict="0">
                <anchor moveWithCells="1">
                  <from>
                    <xdr:col>7</xdr:col>
                    <xdr:colOff>45720</xdr:colOff>
                    <xdr:row>142</xdr:row>
                    <xdr:rowOff>7620</xdr:rowOff>
                  </from>
                  <to>
                    <xdr:col>7</xdr:col>
                    <xdr:colOff>297180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6" r:id="rId65" name="Check Box 64">
              <controlPr defaultSize="0" autoFill="0" autoLine="0" autoPict="0">
                <anchor moveWithCells="1">
                  <from>
                    <xdr:col>7</xdr:col>
                    <xdr:colOff>45720</xdr:colOff>
                    <xdr:row>146</xdr:row>
                    <xdr:rowOff>7620</xdr:rowOff>
                  </from>
                  <to>
                    <xdr:col>7</xdr:col>
                    <xdr:colOff>297180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7" r:id="rId66" name="Check Box 65">
              <controlPr defaultSize="0" autoFill="0" autoLine="0" autoPict="0">
                <anchor moveWithCells="1">
                  <from>
                    <xdr:col>7</xdr:col>
                    <xdr:colOff>45720</xdr:colOff>
                    <xdr:row>150</xdr:row>
                    <xdr:rowOff>7620</xdr:rowOff>
                  </from>
                  <to>
                    <xdr:col>7</xdr:col>
                    <xdr:colOff>297180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8" r:id="rId67" name="Check Box 66">
              <controlPr defaultSize="0" autoFill="0" autoLine="0" autoPict="0">
                <anchor moveWithCells="1">
                  <from>
                    <xdr:col>7</xdr:col>
                    <xdr:colOff>45720</xdr:colOff>
                    <xdr:row>164</xdr:row>
                    <xdr:rowOff>22860</xdr:rowOff>
                  </from>
                  <to>
                    <xdr:col>7</xdr:col>
                    <xdr:colOff>297180</xdr:colOff>
                    <xdr:row>165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39" r:id="rId68" name="Check Box 67">
              <controlPr defaultSize="0" autoFill="0" autoLine="0" autoPict="0">
                <anchor moveWithCells="1">
                  <from>
                    <xdr:col>7</xdr:col>
                    <xdr:colOff>45720</xdr:colOff>
                    <xdr:row>166</xdr:row>
                    <xdr:rowOff>7620</xdr:rowOff>
                  </from>
                  <to>
                    <xdr:col>7</xdr:col>
                    <xdr:colOff>297180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0" r:id="rId69" name="Check Box 68">
              <controlPr defaultSize="0" autoFill="0" autoLine="0" autoPict="0">
                <anchor moveWithCells="1">
                  <from>
                    <xdr:col>7</xdr:col>
                    <xdr:colOff>45720</xdr:colOff>
                    <xdr:row>168</xdr:row>
                    <xdr:rowOff>22860</xdr:rowOff>
                  </from>
                  <to>
                    <xdr:col>7</xdr:col>
                    <xdr:colOff>297180</xdr:colOff>
                    <xdr:row>169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1" r:id="rId70" name="Check Box 69">
              <controlPr defaultSize="0" autoFill="0" autoLine="0" autoPict="0">
                <anchor moveWithCells="1">
                  <from>
                    <xdr:col>7</xdr:col>
                    <xdr:colOff>45720</xdr:colOff>
                    <xdr:row>170</xdr:row>
                    <xdr:rowOff>7620</xdr:rowOff>
                  </from>
                  <to>
                    <xdr:col>7</xdr:col>
                    <xdr:colOff>297180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2" r:id="rId71" name="Check Box 70">
              <controlPr defaultSize="0" autoFill="0" autoLine="0" autoPict="0">
                <anchor moveWithCells="1">
                  <from>
                    <xdr:col>7</xdr:col>
                    <xdr:colOff>45720</xdr:colOff>
                    <xdr:row>172</xdr:row>
                    <xdr:rowOff>22860</xdr:rowOff>
                  </from>
                  <to>
                    <xdr:col>7</xdr:col>
                    <xdr:colOff>297180</xdr:colOff>
                    <xdr:row>173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3" r:id="rId72" name="Check Box 71">
              <controlPr defaultSize="0" autoFill="0" autoLine="0" autoPict="0">
                <anchor moveWithCells="1">
                  <from>
                    <xdr:col>7</xdr:col>
                    <xdr:colOff>45720</xdr:colOff>
                    <xdr:row>176</xdr:row>
                    <xdr:rowOff>22860</xdr:rowOff>
                  </from>
                  <to>
                    <xdr:col>7</xdr:col>
                    <xdr:colOff>297180</xdr:colOff>
                    <xdr:row>177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4" r:id="rId73" name="Check Box 72">
              <controlPr defaultSize="0" autoFill="0" autoLine="0" autoPict="0">
                <anchor moveWithCells="1">
                  <from>
                    <xdr:col>7</xdr:col>
                    <xdr:colOff>45720</xdr:colOff>
                    <xdr:row>180</xdr:row>
                    <xdr:rowOff>22860</xdr:rowOff>
                  </from>
                  <to>
                    <xdr:col>7</xdr:col>
                    <xdr:colOff>297180</xdr:colOff>
                    <xdr:row>181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5" r:id="rId74" name="Check Box 73">
              <controlPr defaultSize="0" autoFill="0" autoLine="0" autoPict="0">
                <anchor moveWithCells="1">
                  <from>
                    <xdr:col>7</xdr:col>
                    <xdr:colOff>45720</xdr:colOff>
                    <xdr:row>184</xdr:row>
                    <xdr:rowOff>22860</xdr:rowOff>
                  </from>
                  <to>
                    <xdr:col>7</xdr:col>
                    <xdr:colOff>297180</xdr:colOff>
                    <xdr:row>185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6" r:id="rId75" name="Check Box 74">
              <controlPr defaultSize="0" autoFill="0" autoLine="0" autoPict="0">
                <anchor moveWithCells="1">
                  <from>
                    <xdr:col>7</xdr:col>
                    <xdr:colOff>45720</xdr:colOff>
                    <xdr:row>188</xdr:row>
                    <xdr:rowOff>22860</xdr:rowOff>
                  </from>
                  <to>
                    <xdr:col>7</xdr:col>
                    <xdr:colOff>297180</xdr:colOff>
                    <xdr:row>189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7" r:id="rId76" name="Check Box 75">
              <controlPr defaultSize="0" autoFill="0" autoLine="0" autoPict="0">
                <anchor moveWithCells="1">
                  <from>
                    <xdr:col>7</xdr:col>
                    <xdr:colOff>45720</xdr:colOff>
                    <xdr:row>192</xdr:row>
                    <xdr:rowOff>22860</xdr:rowOff>
                  </from>
                  <to>
                    <xdr:col>7</xdr:col>
                    <xdr:colOff>297180</xdr:colOff>
                    <xdr:row>193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8" r:id="rId77" name="Check Box 76">
              <controlPr defaultSize="0" autoFill="0" autoLine="0" autoPict="0">
                <anchor moveWithCells="1">
                  <from>
                    <xdr:col>7</xdr:col>
                    <xdr:colOff>45720</xdr:colOff>
                    <xdr:row>196</xdr:row>
                    <xdr:rowOff>22860</xdr:rowOff>
                  </from>
                  <to>
                    <xdr:col>7</xdr:col>
                    <xdr:colOff>297180</xdr:colOff>
                    <xdr:row>197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49" r:id="rId78" name="Check Box 77">
              <controlPr defaultSize="0" autoFill="0" autoLine="0" autoPict="0">
                <anchor moveWithCells="1">
                  <from>
                    <xdr:col>7</xdr:col>
                    <xdr:colOff>45720</xdr:colOff>
                    <xdr:row>200</xdr:row>
                    <xdr:rowOff>22860</xdr:rowOff>
                  </from>
                  <to>
                    <xdr:col>7</xdr:col>
                    <xdr:colOff>297180</xdr:colOff>
                    <xdr:row>201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0" r:id="rId79" name="Check Box 78">
              <controlPr defaultSize="0" autoFill="0" autoLine="0" autoPict="0">
                <anchor moveWithCells="1">
                  <from>
                    <xdr:col>7</xdr:col>
                    <xdr:colOff>45720</xdr:colOff>
                    <xdr:row>204</xdr:row>
                    <xdr:rowOff>22860</xdr:rowOff>
                  </from>
                  <to>
                    <xdr:col>7</xdr:col>
                    <xdr:colOff>297180</xdr:colOff>
                    <xdr:row>205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1" r:id="rId80" name="Check Box 79">
              <controlPr defaultSize="0" autoFill="0" autoLine="0" autoPict="0">
                <anchor moveWithCells="1">
                  <from>
                    <xdr:col>7</xdr:col>
                    <xdr:colOff>45720</xdr:colOff>
                    <xdr:row>174</xdr:row>
                    <xdr:rowOff>7620</xdr:rowOff>
                  </from>
                  <to>
                    <xdr:col>7</xdr:col>
                    <xdr:colOff>297180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2" r:id="rId81" name="Check Box 80">
              <controlPr defaultSize="0" autoFill="0" autoLine="0" autoPict="0">
                <anchor moveWithCells="1">
                  <from>
                    <xdr:col>7</xdr:col>
                    <xdr:colOff>45720</xdr:colOff>
                    <xdr:row>178</xdr:row>
                    <xdr:rowOff>7620</xdr:rowOff>
                  </from>
                  <to>
                    <xdr:col>7</xdr:col>
                    <xdr:colOff>297180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3" r:id="rId82" name="Check Box 81">
              <controlPr defaultSize="0" autoFill="0" autoLine="0" autoPict="0">
                <anchor moveWithCells="1">
                  <from>
                    <xdr:col>7</xdr:col>
                    <xdr:colOff>45720</xdr:colOff>
                    <xdr:row>182</xdr:row>
                    <xdr:rowOff>7620</xdr:rowOff>
                  </from>
                  <to>
                    <xdr:col>7</xdr:col>
                    <xdr:colOff>297180</xdr:colOff>
                    <xdr:row>183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4" r:id="rId83" name="Check Box 82">
              <controlPr defaultSize="0" autoFill="0" autoLine="0" autoPict="0">
                <anchor moveWithCells="1">
                  <from>
                    <xdr:col>7</xdr:col>
                    <xdr:colOff>45720</xdr:colOff>
                    <xdr:row>186</xdr:row>
                    <xdr:rowOff>7620</xdr:rowOff>
                  </from>
                  <to>
                    <xdr:col>7</xdr:col>
                    <xdr:colOff>297180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5" r:id="rId84" name="Check Box 83">
              <controlPr defaultSize="0" autoFill="0" autoLine="0" autoPict="0">
                <anchor moveWithCells="1">
                  <from>
                    <xdr:col>7</xdr:col>
                    <xdr:colOff>45720</xdr:colOff>
                    <xdr:row>190</xdr:row>
                    <xdr:rowOff>7620</xdr:rowOff>
                  </from>
                  <to>
                    <xdr:col>7</xdr:col>
                    <xdr:colOff>297180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6" r:id="rId85" name="Check Box 84">
              <controlPr defaultSize="0" autoFill="0" autoLine="0" autoPict="0">
                <anchor moveWithCells="1">
                  <from>
                    <xdr:col>7</xdr:col>
                    <xdr:colOff>45720</xdr:colOff>
                    <xdr:row>194</xdr:row>
                    <xdr:rowOff>7620</xdr:rowOff>
                  </from>
                  <to>
                    <xdr:col>7</xdr:col>
                    <xdr:colOff>297180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7" r:id="rId86" name="Check Box 85">
              <controlPr defaultSize="0" autoFill="0" autoLine="0" autoPict="0">
                <anchor moveWithCells="1">
                  <from>
                    <xdr:col>7</xdr:col>
                    <xdr:colOff>45720</xdr:colOff>
                    <xdr:row>198</xdr:row>
                    <xdr:rowOff>7620</xdr:rowOff>
                  </from>
                  <to>
                    <xdr:col>7</xdr:col>
                    <xdr:colOff>297180</xdr:colOff>
                    <xdr:row>199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8" r:id="rId87" name="Check Box 86">
              <controlPr defaultSize="0" autoFill="0" autoLine="0" autoPict="0">
                <anchor moveWithCells="1">
                  <from>
                    <xdr:col>7</xdr:col>
                    <xdr:colOff>45720</xdr:colOff>
                    <xdr:row>202</xdr:row>
                    <xdr:rowOff>7620</xdr:rowOff>
                  </from>
                  <to>
                    <xdr:col>7</xdr:col>
                    <xdr:colOff>297180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59" r:id="rId88" name="Check Box 87">
              <controlPr defaultSize="0" autoFill="0" autoLine="0" autoPict="0">
                <anchor moveWithCells="1">
                  <from>
                    <xdr:col>7</xdr:col>
                    <xdr:colOff>45720</xdr:colOff>
                    <xdr:row>216</xdr:row>
                    <xdr:rowOff>22860</xdr:rowOff>
                  </from>
                  <to>
                    <xdr:col>7</xdr:col>
                    <xdr:colOff>297180</xdr:colOff>
                    <xdr:row>217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0" r:id="rId89" name="Check Box 88">
              <controlPr defaultSize="0" autoFill="0" autoLine="0" autoPict="0">
                <anchor moveWithCells="1">
                  <from>
                    <xdr:col>7</xdr:col>
                    <xdr:colOff>45720</xdr:colOff>
                    <xdr:row>218</xdr:row>
                    <xdr:rowOff>7620</xdr:rowOff>
                  </from>
                  <to>
                    <xdr:col>7</xdr:col>
                    <xdr:colOff>297180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1" r:id="rId90" name="Check Box 89">
              <controlPr defaultSize="0" autoFill="0" autoLine="0" autoPict="0">
                <anchor moveWithCells="1">
                  <from>
                    <xdr:col>7</xdr:col>
                    <xdr:colOff>45720</xdr:colOff>
                    <xdr:row>220</xdr:row>
                    <xdr:rowOff>22860</xdr:rowOff>
                  </from>
                  <to>
                    <xdr:col>7</xdr:col>
                    <xdr:colOff>297180</xdr:colOff>
                    <xdr:row>221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2" r:id="rId91" name="Check Box 90">
              <controlPr defaultSize="0" autoFill="0" autoLine="0" autoPict="0">
                <anchor moveWithCells="1">
                  <from>
                    <xdr:col>7</xdr:col>
                    <xdr:colOff>45720</xdr:colOff>
                    <xdr:row>222</xdr:row>
                    <xdr:rowOff>7620</xdr:rowOff>
                  </from>
                  <to>
                    <xdr:col>7</xdr:col>
                    <xdr:colOff>297180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3" r:id="rId92" name="Check Box 91">
              <controlPr defaultSize="0" autoFill="0" autoLine="0" autoPict="0">
                <anchor moveWithCells="1">
                  <from>
                    <xdr:col>7</xdr:col>
                    <xdr:colOff>45720</xdr:colOff>
                    <xdr:row>224</xdr:row>
                    <xdr:rowOff>22860</xdr:rowOff>
                  </from>
                  <to>
                    <xdr:col>7</xdr:col>
                    <xdr:colOff>297180</xdr:colOff>
                    <xdr:row>225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4" r:id="rId93" name="Check Box 92">
              <controlPr defaultSize="0" autoFill="0" autoLine="0" autoPict="0">
                <anchor moveWithCells="1">
                  <from>
                    <xdr:col>7</xdr:col>
                    <xdr:colOff>45720</xdr:colOff>
                    <xdr:row>228</xdr:row>
                    <xdr:rowOff>22860</xdr:rowOff>
                  </from>
                  <to>
                    <xdr:col>7</xdr:col>
                    <xdr:colOff>297180</xdr:colOff>
                    <xdr:row>229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5" r:id="rId94" name="Check Box 93">
              <controlPr defaultSize="0" autoFill="0" autoLine="0" autoPict="0">
                <anchor moveWithCells="1">
                  <from>
                    <xdr:col>7</xdr:col>
                    <xdr:colOff>45720</xdr:colOff>
                    <xdr:row>232</xdr:row>
                    <xdr:rowOff>22860</xdr:rowOff>
                  </from>
                  <to>
                    <xdr:col>7</xdr:col>
                    <xdr:colOff>297180</xdr:colOff>
                    <xdr:row>233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6" r:id="rId95" name="Check Box 94">
              <controlPr defaultSize="0" autoFill="0" autoLine="0" autoPict="0">
                <anchor moveWithCells="1">
                  <from>
                    <xdr:col>7</xdr:col>
                    <xdr:colOff>45720</xdr:colOff>
                    <xdr:row>236</xdr:row>
                    <xdr:rowOff>22860</xdr:rowOff>
                  </from>
                  <to>
                    <xdr:col>7</xdr:col>
                    <xdr:colOff>297180</xdr:colOff>
                    <xdr:row>237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7" r:id="rId96" name="Check Box 95">
              <controlPr defaultSize="0" autoFill="0" autoLine="0" autoPict="0">
                <anchor moveWithCells="1">
                  <from>
                    <xdr:col>7</xdr:col>
                    <xdr:colOff>45720</xdr:colOff>
                    <xdr:row>240</xdr:row>
                    <xdr:rowOff>22860</xdr:rowOff>
                  </from>
                  <to>
                    <xdr:col>7</xdr:col>
                    <xdr:colOff>297180</xdr:colOff>
                    <xdr:row>241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8" r:id="rId97" name="Check Box 96">
              <controlPr defaultSize="0" autoFill="0" autoLine="0" autoPict="0">
                <anchor moveWithCells="1">
                  <from>
                    <xdr:col>7</xdr:col>
                    <xdr:colOff>45720</xdr:colOff>
                    <xdr:row>244</xdr:row>
                    <xdr:rowOff>22860</xdr:rowOff>
                  </from>
                  <to>
                    <xdr:col>7</xdr:col>
                    <xdr:colOff>297180</xdr:colOff>
                    <xdr:row>245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69" r:id="rId98" name="Check Box 97">
              <controlPr defaultSize="0" autoFill="0" autoLine="0" autoPict="0">
                <anchor moveWithCells="1">
                  <from>
                    <xdr:col>7</xdr:col>
                    <xdr:colOff>45720</xdr:colOff>
                    <xdr:row>248</xdr:row>
                    <xdr:rowOff>22860</xdr:rowOff>
                  </from>
                  <to>
                    <xdr:col>7</xdr:col>
                    <xdr:colOff>297180</xdr:colOff>
                    <xdr:row>249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0" r:id="rId99" name="Check Box 98">
              <controlPr defaultSize="0" autoFill="0" autoLine="0" autoPict="0">
                <anchor moveWithCells="1">
                  <from>
                    <xdr:col>7</xdr:col>
                    <xdr:colOff>45720</xdr:colOff>
                    <xdr:row>252</xdr:row>
                    <xdr:rowOff>22860</xdr:rowOff>
                  </from>
                  <to>
                    <xdr:col>7</xdr:col>
                    <xdr:colOff>297180</xdr:colOff>
                    <xdr:row>253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1" r:id="rId100" name="Check Box 99">
              <controlPr defaultSize="0" autoFill="0" autoLine="0" autoPict="0">
                <anchor moveWithCells="1">
                  <from>
                    <xdr:col>7</xdr:col>
                    <xdr:colOff>45720</xdr:colOff>
                    <xdr:row>256</xdr:row>
                    <xdr:rowOff>22860</xdr:rowOff>
                  </from>
                  <to>
                    <xdr:col>7</xdr:col>
                    <xdr:colOff>297180</xdr:colOff>
                    <xdr:row>257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2" r:id="rId101" name="Check Box 100">
              <controlPr defaultSize="0" autoFill="0" autoLine="0" autoPict="0">
                <anchor moveWithCells="1">
                  <from>
                    <xdr:col>7</xdr:col>
                    <xdr:colOff>45720</xdr:colOff>
                    <xdr:row>226</xdr:row>
                    <xdr:rowOff>7620</xdr:rowOff>
                  </from>
                  <to>
                    <xdr:col>7</xdr:col>
                    <xdr:colOff>297180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3" r:id="rId102" name="Check Box 101">
              <controlPr defaultSize="0" autoFill="0" autoLine="0" autoPict="0">
                <anchor moveWithCells="1">
                  <from>
                    <xdr:col>7</xdr:col>
                    <xdr:colOff>45720</xdr:colOff>
                    <xdr:row>230</xdr:row>
                    <xdr:rowOff>7620</xdr:rowOff>
                  </from>
                  <to>
                    <xdr:col>7</xdr:col>
                    <xdr:colOff>297180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4" r:id="rId103" name="Check Box 102">
              <controlPr defaultSize="0" autoFill="0" autoLine="0" autoPict="0">
                <anchor moveWithCells="1">
                  <from>
                    <xdr:col>7</xdr:col>
                    <xdr:colOff>45720</xdr:colOff>
                    <xdr:row>234</xdr:row>
                    <xdr:rowOff>7620</xdr:rowOff>
                  </from>
                  <to>
                    <xdr:col>7</xdr:col>
                    <xdr:colOff>297180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5" r:id="rId104" name="Check Box 103">
              <controlPr defaultSize="0" autoFill="0" autoLine="0" autoPict="0">
                <anchor moveWithCells="1">
                  <from>
                    <xdr:col>7</xdr:col>
                    <xdr:colOff>45720</xdr:colOff>
                    <xdr:row>238</xdr:row>
                    <xdr:rowOff>7620</xdr:rowOff>
                  </from>
                  <to>
                    <xdr:col>7</xdr:col>
                    <xdr:colOff>297180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6" r:id="rId105" name="Check Box 104">
              <controlPr defaultSize="0" autoFill="0" autoLine="0" autoPict="0">
                <anchor moveWithCells="1">
                  <from>
                    <xdr:col>7</xdr:col>
                    <xdr:colOff>45720</xdr:colOff>
                    <xdr:row>242</xdr:row>
                    <xdr:rowOff>7620</xdr:rowOff>
                  </from>
                  <to>
                    <xdr:col>7</xdr:col>
                    <xdr:colOff>297180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7" r:id="rId106" name="Check Box 105">
              <controlPr defaultSize="0" autoFill="0" autoLine="0" autoPict="0">
                <anchor moveWithCells="1">
                  <from>
                    <xdr:col>7</xdr:col>
                    <xdr:colOff>45720</xdr:colOff>
                    <xdr:row>246</xdr:row>
                    <xdr:rowOff>7620</xdr:rowOff>
                  </from>
                  <to>
                    <xdr:col>7</xdr:col>
                    <xdr:colOff>297180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8" r:id="rId107" name="Check Box 106">
              <controlPr defaultSize="0" autoFill="0" autoLine="0" autoPict="0">
                <anchor moveWithCells="1">
                  <from>
                    <xdr:col>7</xdr:col>
                    <xdr:colOff>45720</xdr:colOff>
                    <xdr:row>250</xdr:row>
                    <xdr:rowOff>7620</xdr:rowOff>
                  </from>
                  <to>
                    <xdr:col>7</xdr:col>
                    <xdr:colOff>297180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79" r:id="rId108" name="Check Box 107">
              <controlPr defaultSize="0" autoFill="0" autoLine="0" autoPict="0">
                <anchor moveWithCells="1">
                  <from>
                    <xdr:col>7</xdr:col>
                    <xdr:colOff>45720</xdr:colOff>
                    <xdr:row>254</xdr:row>
                    <xdr:rowOff>7620</xdr:rowOff>
                  </from>
                  <to>
                    <xdr:col>7</xdr:col>
                    <xdr:colOff>297180</xdr:colOff>
                    <xdr:row>255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0" r:id="rId109" name="Check Box 108">
              <controlPr defaultSize="0" autoFill="0" autoLine="0" autoPict="0">
                <anchor moveWithCells="1">
                  <from>
                    <xdr:col>7</xdr:col>
                    <xdr:colOff>45720</xdr:colOff>
                    <xdr:row>268</xdr:row>
                    <xdr:rowOff>22860</xdr:rowOff>
                  </from>
                  <to>
                    <xdr:col>7</xdr:col>
                    <xdr:colOff>297180</xdr:colOff>
                    <xdr:row>269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1" r:id="rId110" name="Check Box 109">
              <controlPr defaultSize="0" autoFill="0" autoLine="0" autoPict="0">
                <anchor moveWithCells="1">
                  <from>
                    <xdr:col>7</xdr:col>
                    <xdr:colOff>45720</xdr:colOff>
                    <xdr:row>270</xdr:row>
                    <xdr:rowOff>7620</xdr:rowOff>
                  </from>
                  <to>
                    <xdr:col>7</xdr:col>
                    <xdr:colOff>297180</xdr:colOff>
                    <xdr:row>271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2" r:id="rId111" name="Check Box 110">
              <controlPr defaultSize="0" autoFill="0" autoLine="0" autoPict="0">
                <anchor moveWithCells="1">
                  <from>
                    <xdr:col>7</xdr:col>
                    <xdr:colOff>45720</xdr:colOff>
                    <xdr:row>272</xdr:row>
                    <xdr:rowOff>22860</xdr:rowOff>
                  </from>
                  <to>
                    <xdr:col>7</xdr:col>
                    <xdr:colOff>297180</xdr:colOff>
                    <xdr:row>273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3" r:id="rId112" name="Check Box 111">
              <controlPr defaultSize="0" autoFill="0" autoLine="0" autoPict="0">
                <anchor moveWithCells="1">
                  <from>
                    <xdr:col>7</xdr:col>
                    <xdr:colOff>45720</xdr:colOff>
                    <xdr:row>274</xdr:row>
                    <xdr:rowOff>7620</xdr:rowOff>
                  </from>
                  <to>
                    <xdr:col>7</xdr:col>
                    <xdr:colOff>297180</xdr:colOff>
                    <xdr:row>275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4" r:id="rId113" name="Check Box 112">
              <controlPr defaultSize="0" autoFill="0" autoLine="0" autoPict="0">
                <anchor moveWithCells="1">
                  <from>
                    <xdr:col>7</xdr:col>
                    <xdr:colOff>45720</xdr:colOff>
                    <xdr:row>276</xdr:row>
                    <xdr:rowOff>22860</xdr:rowOff>
                  </from>
                  <to>
                    <xdr:col>7</xdr:col>
                    <xdr:colOff>297180</xdr:colOff>
                    <xdr:row>277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5" r:id="rId114" name="Check Box 113">
              <controlPr defaultSize="0" autoFill="0" autoLine="0" autoPict="0">
                <anchor moveWithCells="1">
                  <from>
                    <xdr:col>7</xdr:col>
                    <xdr:colOff>45720</xdr:colOff>
                    <xdr:row>280</xdr:row>
                    <xdr:rowOff>22860</xdr:rowOff>
                  </from>
                  <to>
                    <xdr:col>7</xdr:col>
                    <xdr:colOff>297180</xdr:colOff>
                    <xdr:row>281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6" r:id="rId115" name="Check Box 114">
              <controlPr defaultSize="0" autoFill="0" autoLine="0" autoPict="0">
                <anchor moveWithCells="1">
                  <from>
                    <xdr:col>7</xdr:col>
                    <xdr:colOff>45720</xdr:colOff>
                    <xdr:row>284</xdr:row>
                    <xdr:rowOff>22860</xdr:rowOff>
                  </from>
                  <to>
                    <xdr:col>7</xdr:col>
                    <xdr:colOff>297180</xdr:colOff>
                    <xdr:row>285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7" r:id="rId116" name="Check Box 115">
              <controlPr defaultSize="0" autoFill="0" autoLine="0" autoPict="0">
                <anchor moveWithCells="1">
                  <from>
                    <xdr:col>7</xdr:col>
                    <xdr:colOff>45720</xdr:colOff>
                    <xdr:row>288</xdr:row>
                    <xdr:rowOff>22860</xdr:rowOff>
                  </from>
                  <to>
                    <xdr:col>7</xdr:col>
                    <xdr:colOff>297180</xdr:colOff>
                    <xdr:row>289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8" r:id="rId117" name="Check Box 116">
              <controlPr defaultSize="0" autoFill="0" autoLine="0" autoPict="0">
                <anchor moveWithCells="1">
                  <from>
                    <xdr:col>7</xdr:col>
                    <xdr:colOff>45720</xdr:colOff>
                    <xdr:row>292</xdr:row>
                    <xdr:rowOff>22860</xdr:rowOff>
                  </from>
                  <to>
                    <xdr:col>7</xdr:col>
                    <xdr:colOff>297180</xdr:colOff>
                    <xdr:row>293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89" r:id="rId118" name="Check Box 117">
              <controlPr defaultSize="0" autoFill="0" autoLine="0" autoPict="0">
                <anchor moveWithCells="1">
                  <from>
                    <xdr:col>7</xdr:col>
                    <xdr:colOff>45720</xdr:colOff>
                    <xdr:row>296</xdr:row>
                    <xdr:rowOff>22860</xdr:rowOff>
                  </from>
                  <to>
                    <xdr:col>7</xdr:col>
                    <xdr:colOff>297180</xdr:colOff>
                    <xdr:row>297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0" r:id="rId119" name="Check Box 118">
              <controlPr defaultSize="0" autoFill="0" autoLine="0" autoPict="0">
                <anchor moveWithCells="1">
                  <from>
                    <xdr:col>7</xdr:col>
                    <xdr:colOff>45720</xdr:colOff>
                    <xdr:row>300</xdr:row>
                    <xdr:rowOff>22860</xdr:rowOff>
                  </from>
                  <to>
                    <xdr:col>7</xdr:col>
                    <xdr:colOff>297180</xdr:colOff>
                    <xdr:row>301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1" r:id="rId120" name="Check Box 119">
              <controlPr defaultSize="0" autoFill="0" autoLine="0" autoPict="0">
                <anchor moveWithCells="1">
                  <from>
                    <xdr:col>7</xdr:col>
                    <xdr:colOff>45720</xdr:colOff>
                    <xdr:row>304</xdr:row>
                    <xdr:rowOff>22860</xdr:rowOff>
                  </from>
                  <to>
                    <xdr:col>7</xdr:col>
                    <xdr:colOff>297180</xdr:colOff>
                    <xdr:row>305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2" r:id="rId121" name="Check Box 120">
              <controlPr defaultSize="0" autoFill="0" autoLine="0" autoPict="0">
                <anchor moveWithCells="1">
                  <from>
                    <xdr:col>7</xdr:col>
                    <xdr:colOff>45720</xdr:colOff>
                    <xdr:row>308</xdr:row>
                    <xdr:rowOff>22860</xdr:rowOff>
                  </from>
                  <to>
                    <xdr:col>7</xdr:col>
                    <xdr:colOff>297180</xdr:colOff>
                    <xdr:row>309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3" r:id="rId122" name="Check Box 121">
              <controlPr defaultSize="0" autoFill="0" autoLine="0" autoPict="0">
                <anchor moveWithCells="1">
                  <from>
                    <xdr:col>7</xdr:col>
                    <xdr:colOff>45720</xdr:colOff>
                    <xdr:row>278</xdr:row>
                    <xdr:rowOff>7620</xdr:rowOff>
                  </from>
                  <to>
                    <xdr:col>7</xdr:col>
                    <xdr:colOff>297180</xdr:colOff>
                    <xdr:row>279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4" r:id="rId123" name="Check Box 122">
              <controlPr defaultSize="0" autoFill="0" autoLine="0" autoPict="0">
                <anchor moveWithCells="1">
                  <from>
                    <xdr:col>7</xdr:col>
                    <xdr:colOff>45720</xdr:colOff>
                    <xdr:row>282</xdr:row>
                    <xdr:rowOff>7620</xdr:rowOff>
                  </from>
                  <to>
                    <xdr:col>7</xdr:col>
                    <xdr:colOff>297180</xdr:colOff>
                    <xdr:row>283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5" r:id="rId124" name="Check Box 123">
              <controlPr defaultSize="0" autoFill="0" autoLine="0" autoPict="0">
                <anchor moveWithCells="1">
                  <from>
                    <xdr:col>7</xdr:col>
                    <xdr:colOff>45720</xdr:colOff>
                    <xdr:row>286</xdr:row>
                    <xdr:rowOff>7620</xdr:rowOff>
                  </from>
                  <to>
                    <xdr:col>7</xdr:col>
                    <xdr:colOff>297180</xdr:colOff>
                    <xdr:row>287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6" r:id="rId125" name="Check Box 124">
              <controlPr defaultSize="0" autoFill="0" autoLine="0" autoPict="0">
                <anchor moveWithCells="1">
                  <from>
                    <xdr:col>7</xdr:col>
                    <xdr:colOff>45720</xdr:colOff>
                    <xdr:row>290</xdr:row>
                    <xdr:rowOff>7620</xdr:rowOff>
                  </from>
                  <to>
                    <xdr:col>7</xdr:col>
                    <xdr:colOff>297180</xdr:colOff>
                    <xdr:row>291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7" r:id="rId126" name="Check Box 125">
              <controlPr defaultSize="0" autoFill="0" autoLine="0" autoPict="0">
                <anchor moveWithCells="1">
                  <from>
                    <xdr:col>7</xdr:col>
                    <xdr:colOff>45720</xdr:colOff>
                    <xdr:row>294</xdr:row>
                    <xdr:rowOff>7620</xdr:rowOff>
                  </from>
                  <to>
                    <xdr:col>7</xdr:col>
                    <xdr:colOff>297180</xdr:colOff>
                    <xdr:row>295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8" r:id="rId127" name="Check Box 126">
              <controlPr defaultSize="0" autoFill="0" autoLine="0" autoPict="0">
                <anchor moveWithCells="1">
                  <from>
                    <xdr:col>7</xdr:col>
                    <xdr:colOff>45720</xdr:colOff>
                    <xdr:row>298</xdr:row>
                    <xdr:rowOff>7620</xdr:rowOff>
                  </from>
                  <to>
                    <xdr:col>7</xdr:col>
                    <xdr:colOff>297180</xdr:colOff>
                    <xdr:row>299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799" r:id="rId128" name="Check Box 127">
              <controlPr defaultSize="0" autoFill="0" autoLine="0" autoPict="0">
                <anchor moveWithCells="1">
                  <from>
                    <xdr:col>7</xdr:col>
                    <xdr:colOff>45720</xdr:colOff>
                    <xdr:row>302</xdr:row>
                    <xdr:rowOff>7620</xdr:rowOff>
                  </from>
                  <to>
                    <xdr:col>7</xdr:col>
                    <xdr:colOff>297180</xdr:colOff>
                    <xdr:row>303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0" r:id="rId129" name="Check Box 128">
              <controlPr defaultSize="0" autoFill="0" autoLine="0" autoPict="0">
                <anchor moveWithCells="1">
                  <from>
                    <xdr:col>7</xdr:col>
                    <xdr:colOff>45720</xdr:colOff>
                    <xdr:row>306</xdr:row>
                    <xdr:rowOff>7620</xdr:rowOff>
                  </from>
                  <to>
                    <xdr:col>7</xdr:col>
                    <xdr:colOff>297180</xdr:colOff>
                    <xdr:row>307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1" r:id="rId130" name="Check Box 129">
              <controlPr defaultSize="0" autoFill="0" autoLine="0" autoPict="0">
                <anchor moveWithCells="1">
                  <from>
                    <xdr:col>7</xdr:col>
                    <xdr:colOff>45720</xdr:colOff>
                    <xdr:row>320</xdr:row>
                    <xdr:rowOff>22860</xdr:rowOff>
                  </from>
                  <to>
                    <xdr:col>7</xdr:col>
                    <xdr:colOff>297180</xdr:colOff>
                    <xdr:row>321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2" r:id="rId131" name="Check Box 130">
              <controlPr defaultSize="0" autoFill="0" autoLine="0" autoPict="0">
                <anchor moveWithCells="1">
                  <from>
                    <xdr:col>7</xdr:col>
                    <xdr:colOff>45720</xdr:colOff>
                    <xdr:row>322</xdr:row>
                    <xdr:rowOff>7620</xdr:rowOff>
                  </from>
                  <to>
                    <xdr:col>7</xdr:col>
                    <xdr:colOff>297180</xdr:colOff>
                    <xdr:row>323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3" r:id="rId132" name="Check Box 131">
              <controlPr defaultSize="0" autoFill="0" autoLine="0" autoPict="0">
                <anchor moveWithCells="1">
                  <from>
                    <xdr:col>7</xdr:col>
                    <xdr:colOff>45720</xdr:colOff>
                    <xdr:row>324</xdr:row>
                    <xdr:rowOff>22860</xdr:rowOff>
                  </from>
                  <to>
                    <xdr:col>7</xdr:col>
                    <xdr:colOff>297180</xdr:colOff>
                    <xdr:row>325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4" r:id="rId133" name="Check Box 132">
              <controlPr defaultSize="0" autoFill="0" autoLine="0" autoPict="0">
                <anchor moveWithCells="1">
                  <from>
                    <xdr:col>7</xdr:col>
                    <xdr:colOff>45720</xdr:colOff>
                    <xdr:row>326</xdr:row>
                    <xdr:rowOff>7620</xdr:rowOff>
                  </from>
                  <to>
                    <xdr:col>7</xdr:col>
                    <xdr:colOff>297180</xdr:colOff>
                    <xdr:row>327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5" r:id="rId134" name="Check Box 133">
              <controlPr defaultSize="0" autoFill="0" autoLine="0" autoPict="0">
                <anchor moveWithCells="1">
                  <from>
                    <xdr:col>7</xdr:col>
                    <xdr:colOff>45720</xdr:colOff>
                    <xdr:row>328</xdr:row>
                    <xdr:rowOff>22860</xdr:rowOff>
                  </from>
                  <to>
                    <xdr:col>7</xdr:col>
                    <xdr:colOff>297180</xdr:colOff>
                    <xdr:row>329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6" r:id="rId135" name="Check Box 134">
              <controlPr defaultSize="0" autoFill="0" autoLine="0" autoPict="0">
                <anchor moveWithCells="1">
                  <from>
                    <xdr:col>7</xdr:col>
                    <xdr:colOff>45720</xdr:colOff>
                    <xdr:row>332</xdr:row>
                    <xdr:rowOff>22860</xdr:rowOff>
                  </from>
                  <to>
                    <xdr:col>7</xdr:col>
                    <xdr:colOff>297180</xdr:colOff>
                    <xdr:row>333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7" r:id="rId136" name="Check Box 135">
              <controlPr defaultSize="0" autoFill="0" autoLine="0" autoPict="0">
                <anchor moveWithCells="1">
                  <from>
                    <xdr:col>7</xdr:col>
                    <xdr:colOff>45720</xdr:colOff>
                    <xdr:row>336</xdr:row>
                    <xdr:rowOff>22860</xdr:rowOff>
                  </from>
                  <to>
                    <xdr:col>7</xdr:col>
                    <xdr:colOff>297180</xdr:colOff>
                    <xdr:row>337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8" r:id="rId137" name="Check Box 136">
              <controlPr defaultSize="0" autoFill="0" autoLine="0" autoPict="0">
                <anchor moveWithCells="1">
                  <from>
                    <xdr:col>7</xdr:col>
                    <xdr:colOff>45720</xdr:colOff>
                    <xdr:row>340</xdr:row>
                    <xdr:rowOff>22860</xdr:rowOff>
                  </from>
                  <to>
                    <xdr:col>7</xdr:col>
                    <xdr:colOff>297180</xdr:colOff>
                    <xdr:row>341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09" r:id="rId138" name="Check Box 137">
              <controlPr defaultSize="0" autoFill="0" autoLine="0" autoPict="0">
                <anchor moveWithCells="1">
                  <from>
                    <xdr:col>7</xdr:col>
                    <xdr:colOff>45720</xdr:colOff>
                    <xdr:row>344</xdr:row>
                    <xdr:rowOff>22860</xdr:rowOff>
                  </from>
                  <to>
                    <xdr:col>7</xdr:col>
                    <xdr:colOff>297180</xdr:colOff>
                    <xdr:row>345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0" r:id="rId139" name="Check Box 138">
              <controlPr defaultSize="0" autoFill="0" autoLine="0" autoPict="0">
                <anchor moveWithCells="1">
                  <from>
                    <xdr:col>7</xdr:col>
                    <xdr:colOff>45720</xdr:colOff>
                    <xdr:row>348</xdr:row>
                    <xdr:rowOff>22860</xdr:rowOff>
                  </from>
                  <to>
                    <xdr:col>7</xdr:col>
                    <xdr:colOff>297180</xdr:colOff>
                    <xdr:row>349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1" r:id="rId140" name="Check Box 139">
              <controlPr defaultSize="0" autoFill="0" autoLine="0" autoPict="0">
                <anchor moveWithCells="1">
                  <from>
                    <xdr:col>7</xdr:col>
                    <xdr:colOff>45720</xdr:colOff>
                    <xdr:row>352</xdr:row>
                    <xdr:rowOff>22860</xdr:rowOff>
                  </from>
                  <to>
                    <xdr:col>7</xdr:col>
                    <xdr:colOff>297180</xdr:colOff>
                    <xdr:row>353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2" r:id="rId141" name="Check Box 140">
              <controlPr defaultSize="0" autoFill="0" autoLine="0" autoPict="0">
                <anchor moveWithCells="1">
                  <from>
                    <xdr:col>7</xdr:col>
                    <xdr:colOff>45720</xdr:colOff>
                    <xdr:row>356</xdr:row>
                    <xdr:rowOff>22860</xdr:rowOff>
                  </from>
                  <to>
                    <xdr:col>7</xdr:col>
                    <xdr:colOff>297180</xdr:colOff>
                    <xdr:row>357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3" r:id="rId142" name="Check Box 141">
              <controlPr defaultSize="0" autoFill="0" autoLine="0" autoPict="0">
                <anchor moveWithCells="1">
                  <from>
                    <xdr:col>7</xdr:col>
                    <xdr:colOff>45720</xdr:colOff>
                    <xdr:row>360</xdr:row>
                    <xdr:rowOff>22860</xdr:rowOff>
                  </from>
                  <to>
                    <xdr:col>7</xdr:col>
                    <xdr:colOff>297180</xdr:colOff>
                    <xdr:row>361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4" r:id="rId143" name="Check Box 142">
              <controlPr defaultSize="0" autoFill="0" autoLine="0" autoPict="0">
                <anchor moveWithCells="1">
                  <from>
                    <xdr:col>7</xdr:col>
                    <xdr:colOff>45720</xdr:colOff>
                    <xdr:row>330</xdr:row>
                    <xdr:rowOff>7620</xdr:rowOff>
                  </from>
                  <to>
                    <xdr:col>7</xdr:col>
                    <xdr:colOff>297180</xdr:colOff>
                    <xdr:row>331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5" r:id="rId144" name="Check Box 143">
              <controlPr defaultSize="0" autoFill="0" autoLine="0" autoPict="0">
                <anchor moveWithCells="1">
                  <from>
                    <xdr:col>7</xdr:col>
                    <xdr:colOff>45720</xdr:colOff>
                    <xdr:row>334</xdr:row>
                    <xdr:rowOff>7620</xdr:rowOff>
                  </from>
                  <to>
                    <xdr:col>7</xdr:col>
                    <xdr:colOff>297180</xdr:colOff>
                    <xdr:row>335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6" r:id="rId145" name="Check Box 144">
              <controlPr defaultSize="0" autoFill="0" autoLine="0" autoPict="0">
                <anchor moveWithCells="1">
                  <from>
                    <xdr:col>7</xdr:col>
                    <xdr:colOff>45720</xdr:colOff>
                    <xdr:row>338</xdr:row>
                    <xdr:rowOff>7620</xdr:rowOff>
                  </from>
                  <to>
                    <xdr:col>7</xdr:col>
                    <xdr:colOff>297180</xdr:colOff>
                    <xdr:row>339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7" r:id="rId146" name="Check Box 145">
              <controlPr defaultSize="0" autoFill="0" autoLine="0" autoPict="0">
                <anchor moveWithCells="1">
                  <from>
                    <xdr:col>7</xdr:col>
                    <xdr:colOff>45720</xdr:colOff>
                    <xdr:row>342</xdr:row>
                    <xdr:rowOff>7620</xdr:rowOff>
                  </from>
                  <to>
                    <xdr:col>7</xdr:col>
                    <xdr:colOff>297180</xdr:colOff>
                    <xdr:row>343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8" r:id="rId147" name="Check Box 146">
              <controlPr defaultSize="0" autoFill="0" autoLine="0" autoPict="0">
                <anchor moveWithCells="1">
                  <from>
                    <xdr:col>7</xdr:col>
                    <xdr:colOff>45720</xdr:colOff>
                    <xdr:row>346</xdr:row>
                    <xdr:rowOff>7620</xdr:rowOff>
                  </from>
                  <to>
                    <xdr:col>7</xdr:col>
                    <xdr:colOff>297180</xdr:colOff>
                    <xdr:row>347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19" r:id="rId148" name="Check Box 147">
              <controlPr defaultSize="0" autoFill="0" autoLine="0" autoPict="0">
                <anchor moveWithCells="1">
                  <from>
                    <xdr:col>7</xdr:col>
                    <xdr:colOff>45720</xdr:colOff>
                    <xdr:row>350</xdr:row>
                    <xdr:rowOff>7620</xdr:rowOff>
                  </from>
                  <to>
                    <xdr:col>7</xdr:col>
                    <xdr:colOff>297180</xdr:colOff>
                    <xdr:row>351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0" r:id="rId149" name="Check Box 148">
              <controlPr defaultSize="0" autoFill="0" autoLine="0" autoPict="0">
                <anchor moveWithCells="1">
                  <from>
                    <xdr:col>7</xdr:col>
                    <xdr:colOff>45720</xdr:colOff>
                    <xdr:row>354</xdr:row>
                    <xdr:rowOff>7620</xdr:rowOff>
                  </from>
                  <to>
                    <xdr:col>7</xdr:col>
                    <xdr:colOff>297180</xdr:colOff>
                    <xdr:row>355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1" r:id="rId150" name="Check Box 149">
              <controlPr defaultSize="0" autoFill="0" autoLine="0" autoPict="0">
                <anchor moveWithCells="1">
                  <from>
                    <xdr:col>7</xdr:col>
                    <xdr:colOff>45720</xdr:colOff>
                    <xdr:row>358</xdr:row>
                    <xdr:rowOff>7620</xdr:rowOff>
                  </from>
                  <to>
                    <xdr:col>7</xdr:col>
                    <xdr:colOff>297180</xdr:colOff>
                    <xdr:row>359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2" r:id="rId151" name="Check Box 150">
              <controlPr defaultSize="0" autoFill="0" autoLine="0" autoPict="0">
                <anchor moveWithCells="1">
                  <from>
                    <xdr:col>7</xdr:col>
                    <xdr:colOff>45720</xdr:colOff>
                    <xdr:row>371</xdr:row>
                    <xdr:rowOff>22860</xdr:rowOff>
                  </from>
                  <to>
                    <xdr:col>7</xdr:col>
                    <xdr:colOff>297180</xdr:colOff>
                    <xdr:row>372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3" r:id="rId152" name="Check Box 151">
              <controlPr defaultSize="0" autoFill="0" autoLine="0" autoPict="0">
                <anchor moveWithCells="1">
                  <from>
                    <xdr:col>7</xdr:col>
                    <xdr:colOff>45720</xdr:colOff>
                    <xdr:row>373</xdr:row>
                    <xdr:rowOff>7620</xdr:rowOff>
                  </from>
                  <to>
                    <xdr:col>7</xdr:col>
                    <xdr:colOff>297180</xdr:colOff>
                    <xdr:row>374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4" r:id="rId153" name="Check Box 152">
              <controlPr defaultSize="0" autoFill="0" autoLine="0" autoPict="0">
                <anchor moveWithCells="1">
                  <from>
                    <xdr:col>7</xdr:col>
                    <xdr:colOff>45720</xdr:colOff>
                    <xdr:row>375</xdr:row>
                    <xdr:rowOff>22860</xdr:rowOff>
                  </from>
                  <to>
                    <xdr:col>7</xdr:col>
                    <xdr:colOff>297180</xdr:colOff>
                    <xdr:row>376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5" r:id="rId154" name="Check Box 153">
              <controlPr defaultSize="0" autoFill="0" autoLine="0" autoPict="0">
                <anchor moveWithCells="1">
                  <from>
                    <xdr:col>7</xdr:col>
                    <xdr:colOff>45720</xdr:colOff>
                    <xdr:row>377</xdr:row>
                    <xdr:rowOff>7620</xdr:rowOff>
                  </from>
                  <to>
                    <xdr:col>7</xdr:col>
                    <xdr:colOff>297180</xdr:colOff>
                    <xdr:row>378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6" r:id="rId155" name="Check Box 154">
              <controlPr defaultSize="0" autoFill="0" autoLine="0" autoPict="0">
                <anchor moveWithCells="1">
                  <from>
                    <xdr:col>7</xdr:col>
                    <xdr:colOff>45720</xdr:colOff>
                    <xdr:row>379</xdr:row>
                    <xdr:rowOff>22860</xdr:rowOff>
                  </from>
                  <to>
                    <xdr:col>7</xdr:col>
                    <xdr:colOff>297180</xdr:colOff>
                    <xdr:row>380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7" r:id="rId156" name="Check Box 155">
              <controlPr defaultSize="0" autoFill="0" autoLine="0" autoPict="0">
                <anchor moveWithCells="1">
                  <from>
                    <xdr:col>7</xdr:col>
                    <xdr:colOff>45720</xdr:colOff>
                    <xdr:row>383</xdr:row>
                    <xdr:rowOff>22860</xdr:rowOff>
                  </from>
                  <to>
                    <xdr:col>7</xdr:col>
                    <xdr:colOff>297180</xdr:colOff>
                    <xdr:row>384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8" r:id="rId157" name="Check Box 156">
              <controlPr defaultSize="0" autoFill="0" autoLine="0" autoPict="0">
                <anchor moveWithCells="1">
                  <from>
                    <xdr:col>7</xdr:col>
                    <xdr:colOff>45720</xdr:colOff>
                    <xdr:row>387</xdr:row>
                    <xdr:rowOff>22860</xdr:rowOff>
                  </from>
                  <to>
                    <xdr:col>7</xdr:col>
                    <xdr:colOff>297180</xdr:colOff>
                    <xdr:row>388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29" r:id="rId158" name="Check Box 157">
              <controlPr defaultSize="0" autoFill="0" autoLine="0" autoPict="0">
                <anchor moveWithCells="1">
                  <from>
                    <xdr:col>7</xdr:col>
                    <xdr:colOff>45720</xdr:colOff>
                    <xdr:row>391</xdr:row>
                    <xdr:rowOff>22860</xdr:rowOff>
                  </from>
                  <to>
                    <xdr:col>7</xdr:col>
                    <xdr:colOff>297180</xdr:colOff>
                    <xdr:row>392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0" r:id="rId159" name="Check Box 158">
              <controlPr defaultSize="0" autoFill="0" autoLine="0" autoPict="0">
                <anchor moveWithCells="1">
                  <from>
                    <xdr:col>7</xdr:col>
                    <xdr:colOff>45720</xdr:colOff>
                    <xdr:row>395</xdr:row>
                    <xdr:rowOff>22860</xdr:rowOff>
                  </from>
                  <to>
                    <xdr:col>7</xdr:col>
                    <xdr:colOff>297180</xdr:colOff>
                    <xdr:row>396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1" r:id="rId160" name="Check Box 159">
              <controlPr defaultSize="0" autoFill="0" autoLine="0" autoPict="0">
                <anchor moveWithCells="1">
                  <from>
                    <xdr:col>7</xdr:col>
                    <xdr:colOff>45720</xdr:colOff>
                    <xdr:row>399</xdr:row>
                    <xdr:rowOff>22860</xdr:rowOff>
                  </from>
                  <to>
                    <xdr:col>7</xdr:col>
                    <xdr:colOff>297180</xdr:colOff>
                    <xdr:row>400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2" r:id="rId161" name="Check Box 160">
              <controlPr defaultSize="0" autoFill="0" autoLine="0" autoPict="0">
                <anchor moveWithCells="1">
                  <from>
                    <xdr:col>7</xdr:col>
                    <xdr:colOff>45720</xdr:colOff>
                    <xdr:row>403</xdr:row>
                    <xdr:rowOff>22860</xdr:rowOff>
                  </from>
                  <to>
                    <xdr:col>7</xdr:col>
                    <xdr:colOff>297180</xdr:colOff>
                    <xdr:row>404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3" r:id="rId162" name="Check Box 161">
              <controlPr defaultSize="0" autoFill="0" autoLine="0" autoPict="0">
                <anchor moveWithCells="1">
                  <from>
                    <xdr:col>7</xdr:col>
                    <xdr:colOff>45720</xdr:colOff>
                    <xdr:row>407</xdr:row>
                    <xdr:rowOff>22860</xdr:rowOff>
                  </from>
                  <to>
                    <xdr:col>7</xdr:col>
                    <xdr:colOff>297180</xdr:colOff>
                    <xdr:row>408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4" r:id="rId163" name="Check Box 162">
              <controlPr defaultSize="0" autoFill="0" autoLine="0" autoPict="0">
                <anchor moveWithCells="1">
                  <from>
                    <xdr:col>7</xdr:col>
                    <xdr:colOff>45720</xdr:colOff>
                    <xdr:row>411</xdr:row>
                    <xdr:rowOff>22860</xdr:rowOff>
                  </from>
                  <to>
                    <xdr:col>7</xdr:col>
                    <xdr:colOff>297180</xdr:colOff>
                    <xdr:row>412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5" r:id="rId164" name="Check Box 163">
              <controlPr defaultSize="0" autoFill="0" autoLine="0" autoPict="0">
                <anchor moveWithCells="1">
                  <from>
                    <xdr:col>7</xdr:col>
                    <xdr:colOff>45720</xdr:colOff>
                    <xdr:row>381</xdr:row>
                    <xdr:rowOff>7620</xdr:rowOff>
                  </from>
                  <to>
                    <xdr:col>7</xdr:col>
                    <xdr:colOff>297180</xdr:colOff>
                    <xdr:row>382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6" r:id="rId165" name="Check Box 164">
              <controlPr defaultSize="0" autoFill="0" autoLine="0" autoPict="0">
                <anchor moveWithCells="1">
                  <from>
                    <xdr:col>7</xdr:col>
                    <xdr:colOff>45720</xdr:colOff>
                    <xdr:row>385</xdr:row>
                    <xdr:rowOff>7620</xdr:rowOff>
                  </from>
                  <to>
                    <xdr:col>7</xdr:col>
                    <xdr:colOff>297180</xdr:colOff>
                    <xdr:row>386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7" r:id="rId166" name="Check Box 165">
              <controlPr defaultSize="0" autoFill="0" autoLine="0" autoPict="0">
                <anchor moveWithCells="1">
                  <from>
                    <xdr:col>7</xdr:col>
                    <xdr:colOff>45720</xdr:colOff>
                    <xdr:row>389</xdr:row>
                    <xdr:rowOff>7620</xdr:rowOff>
                  </from>
                  <to>
                    <xdr:col>7</xdr:col>
                    <xdr:colOff>297180</xdr:colOff>
                    <xdr:row>390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8" r:id="rId167" name="Check Box 166">
              <controlPr defaultSize="0" autoFill="0" autoLine="0" autoPict="0">
                <anchor moveWithCells="1">
                  <from>
                    <xdr:col>7</xdr:col>
                    <xdr:colOff>45720</xdr:colOff>
                    <xdr:row>393</xdr:row>
                    <xdr:rowOff>7620</xdr:rowOff>
                  </from>
                  <to>
                    <xdr:col>7</xdr:col>
                    <xdr:colOff>297180</xdr:colOff>
                    <xdr:row>394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39" r:id="rId168" name="Check Box 167">
              <controlPr defaultSize="0" autoFill="0" autoLine="0" autoPict="0">
                <anchor moveWithCells="1">
                  <from>
                    <xdr:col>7</xdr:col>
                    <xdr:colOff>45720</xdr:colOff>
                    <xdr:row>397</xdr:row>
                    <xdr:rowOff>7620</xdr:rowOff>
                  </from>
                  <to>
                    <xdr:col>7</xdr:col>
                    <xdr:colOff>297180</xdr:colOff>
                    <xdr:row>398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40" r:id="rId169" name="Check Box 168">
              <controlPr defaultSize="0" autoFill="0" autoLine="0" autoPict="0">
                <anchor moveWithCells="1">
                  <from>
                    <xdr:col>7</xdr:col>
                    <xdr:colOff>45720</xdr:colOff>
                    <xdr:row>401</xdr:row>
                    <xdr:rowOff>7620</xdr:rowOff>
                  </from>
                  <to>
                    <xdr:col>7</xdr:col>
                    <xdr:colOff>297180</xdr:colOff>
                    <xdr:row>402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41" r:id="rId170" name="Check Box 169">
              <controlPr defaultSize="0" autoFill="0" autoLine="0" autoPict="0">
                <anchor moveWithCells="1">
                  <from>
                    <xdr:col>7</xdr:col>
                    <xdr:colOff>45720</xdr:colOff>
                    <xdr:row>405</xdr:row>
                    <xdr:rowOff>7620</xdr:rowOff>
                  </from>
                  <to>
                    <xdr:col>7</xdr:col>
                    <xdr:colOff>297180</xdr:colOff>
                    <xdr:row>406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42" r:id="rId171" name="Check Box 170">
              <controlPr defaultSize="0" autoFill="0" autoLine="0" autoPict="0">
                <anchor moveWithCells="1">
                  <from>
                    <xdr:col>7</xdr:col>
                    <xdr:colOff>45720</xdr:colOff>
                    <xdr:row>409</xdr:row>
                    <xdr:rowOff>7620</xdr:rowOff>
                  </from>
                  <to>
                    <xdr:col>7</xdr:col>
                    <xdr:colOff>297180</xdr:colOff>
                    <xdr:row>410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O261"/>
  <sheetViews>
    <sheetView topLeftCell="B1" workbookViewId="0">
      <selection activeCell="D10" sqref="D10"/>
    </sheetView>
  </sheetViews>
  <sheetFormatPr defaultRowHeight="10.8"/>
  <cols>
    <col min="1" max="1" width="14" style="30" hidden="1" customWidth="1"/>
    <col min="2" max="2" width="30.85546875" style="30" customWidth="1"/>
    <col min="3" max="3" width="24.85546875" style="30" customWidth="1"/>
    <col min="4" max="4" width="30.85546875" style="30" customWidth="1"/>
    <col min="5" max="5" width="22.85546875" style="34" customWidth="1"/>
    <col min="6" max="6" width="5.85546875" style="30" customWidth="1"/>
    <col min="7" max="7" width="2.28515625" style="30" customWidth="1"/>
    <col min="8" max="8" width="5.85546875" style="30" customWidth="1"/>
    <col min="9" max="9" width="2.28515625" style="30" customWidth="1"/>
    <col min="10" max="10" width="5.85546875" style="30" customWidth="1"/>
    <col min="11" max="12" width="9.85546875" style="30" customWidth="1"/>
    <col min="13" max="257" width="9.28515625" style="30"/>
    <col min="258" max="258" width="14" style="30" customWidth="1"/>
    <col min="259" max="259" width="30.85546875" style="30" customWidth="1"/>
    <col min="260" max="260" width="25.85546875" style="30" customWidth="1"/>
    <col min="261" max="261" width="15.85546875" style="30" customWidth="1"/>
    <col min="262" max="262" width="6.85546875" style="30" customWidth="1"/>
    <col min="263" max="263" width="2.28515625" style="30" customWidth="1"/>
    <col min="264" max="264" width="6.85546875" style="30" customWidth="1"/>
    <col min="265" max="265" width="2.28515625" style="30" customWidth="1"/>
    <col min="266" max="266" width="6.85546875" style="30" customWidth="1"/>
    <col min="267" max="268" width="9.85546875" style="30" customWidth="1"/>
    <col min="269" max="513" width="9.28515625" style="30"/>
    <col min="514" max="514" width="14" style="30" customWidth="1"/>
    <col min="515" max="515" width="30.85546875" style="30" customWidth="1"/>
    <col min="516" max="516" width="25.85546875" style="30" customWidth="1"/>
    <col min="517" max="517" width="15.85546875" style="30" customWidth="1"/>
    <col min="518" max="518" width="6.85546875" style="30" customWidth="1"/>
    <col min="519" max="519" width="2.28515625" style="30" customWidth="1"/>
    <col min="520" max="520" width="6.85546875" style="30" customWidth="1"/>
    <col min="521" max="521" width="2.28515625" style="30" customWidth="1"/>
    <col min="522" max="522" width="6.85546875" style="30" customWidth="1"/>
    <col min="523" max="524" width="9.85546875" style="30" customWidth="1"/>
    <col min="525" max="769" width="9.28515625" style="30"/>
    <col min="770" max="770" width="14" style="30" customWidth="1"/>
    <col min="771" max="771" width="30.85546875" style="30" customWidth="1"/>
    <col min="772" max="772" width="25.85546875" style="30" customWidth="1"/>
    <col min="773" max="773" width="15.85546875" style="30" customWidth="1"/>
    <col min="774" max="774" width="6.85546875" style="30" customWidth="1"/>
    <col min="775" max="775" width="2.28515625" style="30" customWidth="1"/>
    <col min="776" max="776" width="6.85546875" style="30" customWidth="1"/>
    <col min="777" max="777" width="2.28515625" style="30" customWidth="1"/>
    <col min="778" max="778" width="6.85546875" style="30" customWidth="1"/>
    <col min="779" max="780" width="9.85546875" style="30" customWidth="1"/>
    <col min="781" max="1025" width="9.28515625" style="30"/>
    <col min="1026" max="1026" width="14" style="30" customWidth="1"/>
    <col min="1027" max="1027" width="30.85546875" style="30" customWidth="1"/>
    <col min="1028" max="1028" width="25.85546875" style="30" customWidth="1"/>
    <col min="1029" max="1029" width="15.85546875" style="30" customWidth="1"/>
    <col min="1030" max="1030" width="6.85546875" style="30" customWidth="1"/>
    <col min="1031" max="1031" width="2.28515625" style="30" customWidth="1"/>
    <col min="1032" max="1032" width="6.85546875" style="30" customWidth="1"/>
    <col min="1033" max="1033" width="2.28515625" style="30" customWidth="1"/>
    <col min="1034" max="1034" width="6.85546875" style="30" customWidth="1"/>
    <col min="1035" max="1036" width="9.85546875" style="30" customWidth="1"/>
    <col min="1037" max="1281" width="9.28515625" style="30"/>
    <col min="1282" max="1282" width="14" style="30" customWidth="1"/>
    <col min="1283" max="1283" width="30.85546875" style="30" customWidth="1"/>
    <col min="1284" max="1284" width="25.85546875" style="30" customWidth="1"/>
    <col min="1285" max="1285" width="15.85546875" style="30" customWidth="1"/>
    <col min="1286" max="1286" width="6.85546875" style="30" customWidth="1"/>
    <col min="1287" max="1287" width="2.28515625" style="30" customWidth="1"/>
    <col min="1288" max="1288" width="6.85546875" style="30" customWidth="1"/>
    <col min="1289" max="1289" width="2.28515625" style="30" customWidth="1"/>
    <col min="1290" max="1290" width="6.85546875" style="30" customWidth="1"/>
    <col min="1291" max="1292" width="9.85546875" style="30" customWidth="1"/>
    <col min="1293" max="1537" width="9.28515625" style="30"/>
    <col min="1538" max="1538" width="14" style="30" customWidth="1"/>
    <col min="1539" max="1539" width="30.85546875" style="30" customWidth="1"/>
    <col min="1540" max="1540" width="25.85546875" style="30" customWidth="1"/>
    <col min="1541" max="1541" width="15.85546875" style="30" customWidth="1"/>
    <col min="1542" max="1542" width="6.85546875" style="30" customWidth="1"/>
    <col min="1543" max="1543" width="2.28515625" style="30" customWidth="1"/>
    <col min="1544" max="1544" width="6.85546875" style="30" customWidth="1"/>
    <col min="1545" max="1545" width="2.28515625" style="30" customWidth="1"/>
    <col min="1546" max="1546" width="6.85546875" style="30" customWidth="1"/>
    <col min="1547" max="1548" width="9.85546875" style="30" customWidth="1"/>
    <col min="1549" max="1793" width="9.28515625" style="30"/>
    <col min="1794" max="1794" width="14" style="30" customWidth="1"/>
    <col min="1795" max="1795" width="30.85546875" style="30" customWidth="1"/>
    <col min="1796" max="1796" width="25.85546875" style="30" customWidth="1"/>
    <col min="1797" max="1797" width="15.85546875" style="30" customWidth="1"/>
    <col min="1798" max="1798" width="6.85546875" style="30" customWidth="1"/>
    <col min="1799" max="1799" width="2.28515625" style="30" customWidth="1"/>
    <col min="1800" max="1800" width="6.85546875" style="30" customWidth="1"/>
    <col min="1801" max="1801" width="2.28515625" style="30" customWidth="1"/>
    <col min="1802" max="1802" width="6.85546875" style="30" customWidth="1"/>
    <col min="1803" max="1804" width="9.85546875" style="30" customWidth="1"/>
    <col min="1805" max="2049" width="9.28515625" style="30"/>
    <col min="2050" max="2050" width="14" style="30" customWidth="1"/>
    <col min="2051" max="2051" width="30.85546875" style="30" customWidth="1"/>
    <col min="2052" max="2052" width="25.85546875" style="30" customWidth="1"/>
    <col min="2053" max="2053" width="15.85546875" style="30" customWidth="1"/>
    <col min="2054" max="2054" width="6.85546875" style="30" customWidth="1"/>
    <col min="2055" max="2055" width="2.28515625" style="30" customWidth="1"/>
    <col min="2056" max="2056" width="6.85546875" style="30" customWidth="1"/>
    <col min="2057" max="2057" width="2.28515625" style="30" customWidth="1"/>
    <col min="2058" max="2058" width="6.85546875" style="30" customWidth="1"/>
    <col min="2059" max="2060" width="9.85546875" style="30" customWidth="1"/>
    <col min="2061" max="2305" width="9.28515625" style="30"/>
    <col min="2306" max="2306" width="14" style="30" customWidth="1"/>
    <col min="2307" max="2307" width="30.85546875" style="30" customWidth="1"/>
    <col min="2308" max="2308" width="25.85546875" style="30" customWidth="1"/>
    <col min="2309" max="2309" width="15.85546875" style="30" customWidth="1"/>
    <col min="2310" max="2310" width="6.85546875" style="30" customWidth="1"/>
    <col min="2311" max="2311" width="2.28515625" style="30" customWidth="1"/>
    <col min="2312" max="2312" width="6.85546875" style="30" customWidth="1"/>
    <col min="2313" max="2313" width="2.28515625" style="30" customWidth="1"/>
    <col min="2314" max="2314" width="6.85546875" style="30" customWidth="1"/>
    <col min="2315" max="2316" width="9.85546875" style="30" customWidth="1"/>
    <col min="2317" max="2561" width="9.28515625" style="30"/>
    <col min="2562" max="2562" width="14" style="30" customWidth="1"/>
    <col min="2563" max="2563" width="30.85546875" style="30" customWidth="1"/>
    <col min="2564" max="2564" width="25.85546875" style="30" customWidth="1"/>
    <col min="2565" max="2565" width="15.85546875" style="30" customWidth="1"/>
    <col min="2566" max="2566" width="6.85546875" style="30" customWidth="1"/>
    <col min="2567" max="2567" width="2.28515625" style="30" customWidth="1"/>
    <col min="2568" max="2568" width="6.85546875" style="30" customWidth="1"/>
    <col min="2569" max="2569" width="2.28515625" style="30" customWidth="1"/>
    <col min="2570" max="2570" width="6.85546875" style="30" customWidth="1"/>
    <col min="2571" max="2572" width="9.85546875" style="30" customWidth="1"/>
    <col min="2573" max="2817" width="9.28515625" style="30"/>
    <col min="2818" max="2818" width="14" style="30" customWidth="1"/>
    <col min="2819" max="2819" width="30.85546875" style="30" customWidth="1"/>
    <col min="2820" max="2820" width="25.85546875" style="30" customWidth="1"/>
    <col min="2821" max="2821" width="15.85546875" style="30" customWidth="1"/>
    <col min="2822" max="2822" width="6.85546875" style="30" customWidth="1"/>
    <col min="2823" max="2823" width="2.28515625" style="30" customWidth="1"/>
    <col min="2824" max="2824" width="6.85546875" style="30" customWidth="1"/>
    <col min="2825" max="2825" width="2.28515625" style="30" customWidth="1"/>
    <col min="2826" max="2826" width="6.85546875" style="30" customWidth="1"/>
    <col min="2827" max="2828" width="9.85546875" style="30" customWidth="1"/>
    <col min="2829" max="3073" width="9.28515625" style="30"/>
    <col min="3074" max="3074" width="14" style="30" customWidth="1"/>
    <col min="3075" max="3075" width="30.85546875" style="30" customWidth="1"/>
    <col min="3076" max="3076" width="25.85546875" style="30" customWidth="1"/>
    <col min="3077" max="3077" width="15.85546875" style="30" customWidth="1"/>
    <col min="3078" max="3078" width="6.85546875" style="30" customWidth="1"/>
    <col min="3079" max="3079" width="2.28515625" style="30" customWidth="1"/>
    <col min="3080" max="3080" width="6.85546875" style="30" customWidth="1"/>
    <col min="3081" max="3081" width="2.28515625" style="30" customWidth="1"/>
    <col min="3082" max="3082" width="6.85546875" style="30" customWidth="1"/>
    <col min="3083" max="3084" width="9.85546875" style="30" customWidth="1"/>
    <col min="3085" max="3329" width="9.28515625" style="30"/>
    <col min="3330" max="3330" width="14" style="30" customWidth="1"/>
    <col min="3331" max="3331" width="30.85546875" style="30" customWidth="1"/>
    <col min="3332" max="3332" width="25.85546875" style="30" customWidth="1"/>
    <col min="3333" max="3333" width="15.85546875" style="30" customWidth="1"/>
    <col min="3334" max="3334" width="6.85546875" style="30" customWidth="1"/>
    <col min="3335" max="3335" width="2.28515625" style="30" customWidth="1"/>
    <col min="3336" max="3336" width="6.85546875" style="30" customWidth="1"/>
    <col min="3337" max="3337" width="2.28515625" style="30" customWidth="1"/>
    <col min="3338" max="3338" width="6.85546875" style="30" customWidth="1"/>
    <col min="3339" max="3340" width="9.85546875" style="30" customWidth="1"/>
    <col min="3341" max="3585" width="9.28515625" style="30"/>
    <col min="3586" max="3586" width="14" style="30" customWidth="1"/>
    <col min="3587" max="3587" width="30.85546875" style="30" customWidth="1"/>
    <col min="3588" max="3588" width="25.85546875" style="30" customWidth="1"/>
    <col min="3589" max="3589" width="15.85546875" style="30" customWidth="1"/>
    <col min="3590" max="3590" width="6.85546875" style="30" customWidth="1"/>
    <col min="3591" max="3591" width="2.28515625" style="30" customWidth="1"/>
    <col min="3592" max="3592" width="6.85546875" style="30" customWidth="1"/>
    <col min="3593" max="3593" width="2.28515625" style="30" customWidth="1"/>
    <col min="3594" max="3594" width="6.85546875" style="30" customWidth="1"/>
    <col min="3595" max="3596" width="9.85546875" style="30" customWidth="1"/>
    <col min="3597" max="3841" width="9.28515625" style="30"/>
    <col min="3842" max="3842" width="14" style="30" customWidth="1"/>
    <col min="3843" max="3843" width="30.85546875" style="30" customWidth="1"/>
    <col min="3844" max="3844" width="25.85546875" style="30" customWidth="1"/>
    <col min="3845" max="3845" width="15.85546875" style="30" customWidth="1"/>
    <col min="3846" max="3846" width="6.85546875" style="30" customWidth="1"/>
    <col min="3847" max="3847" width="2.28515625" style="30" customWidth="1"/>
    <col min="3848" max="3848" width="6.85546875" style="30" customWidth="1"/>
    <col min="3849" max="3849" width="2.28515625" style="30" customWidth="1"/>
    <col min="3850" max="3850" width="6.85546875" style="30" customWidth="1"/>
    <col min="3851" max="3852" width="9.85546875" style="30" customWidth="1"/>
    <col min="3853" max="4097" width="9.28515625" style="30"/>
    <col min="4098" max="4098" width="14" style="30" customWidth="1"/>
    <col min="4099" max="4099" width="30.85546875" style="30" customWidth="1"/>
    <col min="4100" max="4100" width="25.85546875" style="30" customWidth="1"/>
    <col min="4101" max="4101" width="15.85546875" style="30" customWidth="1"/>
    <col min="4102" max="4102" width="6.85546875" style="30" customWidth="1"/>
    <col min="4103" max="4103" width="2.28515625" style="30" customWidth="1"/>
    <col min="4104" max="4104" width="6.85546875" style="30" customWidth="1"/>
    <col min="4105" max="4105" width="2.28515625" style="30" customWidth="1"/>
    <col min="4106" max="4106" width="6.85546875" style="30" customWidth="1"/>
    <col min="4107" max="4108" width="9.85546875" style="30" customWidth="1"/>
    <col min="4109" max="4353" width="9.28515625" style="30"/>
    <col min="4354" max="4354" width="14" style="30" customWidth="1"/>
    <col min="4355" max="4355" width="30.85546875" style="30" customWidth="1"/>
    <col min="4356" max="4356" width="25.85546875" style="30" customWidth="1"/>
    <col min="4357" max="4357" width="15.85546875" style="30" customWidth="1"/>
    <col min="4358" max="4358" width="6.85546875" style="30" customWidth="1"/>
    <col min="4359" max="4359" width="2.28515625" style="30" customWidth="1"/>
    <col min="4360" max="4360" width="6.85546875" style="30" customWidth="1"/>
    <col min="4361" max="4361" width="2.28515625" style="30" customWidth="1"/>
    <col min="4362" max="4362" width="6.85546875" style="30" customWidth="1"/>
    <col min="4363" max="4364" width="9.85546875" style="30" customWidth="1"/>
    <col min="4365" max="4609" width="9.28515625" style="30"/>
    <col min="4610" max="4610" width="14" style="30" customWidth="1"/>
    <col min="4611" max="4611" width="30.85546875" style="30" customWidth="1"/>
    <col min="4612" max="4612" width="25.85546875" style="30" customWidth="1"/>
    <col min="4613" max="4613" width="15.85546875" style="30" customWidth="1"/>
    <col min="4614" max="4614" width="6.85546875" style="30" customWidth="1"/>
    <col min="4615" max="4615" width="2.28515625" style="30" customWidth="1"/>
    <col min="4616" max="4616" width="6.85546875" style="30" customWidth="1"/>
    <col min="4617" max="4617" width="2.28515625" style="30" customWidth="1"/>
    <col min="4618" max="4618" width="6.85546875" style="30" customWidth="1"/>
    <col min="4619" max="4620" width="9.85546875" style="30" customWidth="1"/>
    <col min="4621" max="4865" width="9.28515625" style="30"/>
    <col min="4866" max="4866" width="14" style="30" customWidth="1"/>
    <col min="4867" max="4867" width="30.85546875" style="30" customWidth="1"/>
    <col min="4868" max="4868" width="25.85546875" style="30" customWidth="1"/>
    <col min="4869" max="4869" width="15.85546875" style="30" customWidth="1"/>
    <col min="4870" max="4870" width="6.85546875" style="30" customWidth="1"/>
    <col min="4871" max="4871" width="2.28515625" style="30" customWidth="1"/>
    <col min="4872" max="4872" width="6.85546875" style="30" customWidth="1"/>
    <col min="4873" max="4873" width="2.28515625" style="30" customWidth="1"/>
    <col min="4874" max="4874" width="6.85546875" style="30" customWidth="1"/>
    <col min="4875" max="4876" width="9.85546875" style="30" customWidth="1"/>
    <col min="4877" max="5121" width="9.28515625" style="30"/>
    <col min="5122" max="5122" width="14" style="30" customWidth="1"/>
    <col min="5123" max="5123" width="30.85546875" style="30" customWidth="1"/>
    <col min="5124" max="5124" width="25.85546875" style="30" customWidth="1"/>
    <col min="5125" max="5125" width="15.85546875" style="30" customWidth="1"/>
    <col min="5126" max="5126" width="6.85546875" style="30" customWidth="1"/>
    <col min="5127" max="5127" width="2.28515625" style="30" customWidth="1"/>
    <col min="5128" max="5128" width="6.85546875" style="30" customWidth="1"/>
    <col min="5129" max="5129" width="2.28515625" style="30" customWidth="1"/>
    <col min="5130" max="5130" width="6.85546875" style="30" customWidth="1"/>
    <col min="5131" max="5132" width="9.85546875" style="30" customWidth="1"/>
    <col min="5133" max="5377" width="9.28515625" style="30"/>
    <col min="5378" max="5378" width="14" style="30" customWidth="1"/>
    <col min="5379" max="5379" width="30.85546875" style="30" customWidth="1"/>
    <col min="5380" max="5380" width="25.85546875" style="30" customWidth="1"/>
    <col min="5381" max="5381" width="15.85546875" style="30" customWidth="1"/>
    <col min="5382" max="5382" width="6.85546875" style="30" customWidth="1"/>
    <col min="5383" max="5383" width="2.28515625" style="30" customWidth="1"/>
    <col min="5384" max="5384" width="6.85546875" style="30" customWidth="1"/>
    <col min="5385" max="5385" width="2.28515625" style="30" customWidth="1"/>
    <col min="5386" max="5386" width="6.85546875" style="30" customWidth="1"/>
    <col min="5387" max="5388" width="9.85546875" style="30" customWidth="1"/>
    <col min="5389" max="5633" width="9.28515625" style="30"/>
    <col min="5634" max="5634" width="14" style="30" customWidth="1"/>
    <col min="5635" max="5635" width="30.85546875" style="30" customWidth="1"/>
    <col min="5636" max="5636" width="25.85546875" style="30" customWidth="1"/>
    <col min="5637" max="5637" width="15.85546875" style="30" customWidth="1"/>
    <col min="5638" max="5638" width="6.85546875" style="30" customWidth="1"/>
    <col min="5639" max="5639" width="2.28515625" style="30" customWidth="1"/>
    <col min="5640" max="5640" width="6.85546875" style="30" customWidth="1"/>
    <col min="5641" max="5641" width="2.28515625" style="30" customWidth="1"/>
    <col min="5642" max="5642" width="6.85546875" style="30" customWidth="1"/>
    <col min="5643" max="5644" width="9.85546875" style="30" customWidth="1"/>
    <col min="5645" max="5889" width="9.28515625" style="30"/>
    <col min="5890" max="5890" width="14" style="30" customWidth="1"/>
    <col min="5891" max="5891" width="30.85546875" style="30" customWidth="1"/>
    <col min="5892" max="5892" width="25.85546875" style="30" customWidth="1"/>
    <col min="5893" max="5893" width="15.85546875" style="30" customWidth="1"/>
    <col min="5894" max="5894" width="6.85546875" style="30" customWidth="1"/>
    <col min="5895" max="5895" width="2.28515625" style="30" customWidth="1"/>
    <col min="5896" max="5896" width="6.85546875" style="30" customWidth="1"/>
    <col min="5897" max="5897" width="2.28515625" style="30" customWidth="1"/>
    <col min="5898" max="5898" width="6.85546875" style="30" customWidth="1"/>
    <col min="5899" max="5900" width="9.85546875" style="30" customWidth="1"/>
    <col min="5901" max="6145" width="9.28515625" style="30"/>
    <col min="6146" max="6146" width="14" style="30" customWidth="1"/>
    <col min="6147" max="6147" width="30.85546875" style="30" customWidth="1"/>
    <col min="6148" max="6148" width="25.85546875" style="30" customWidth="1"/>
    <col min="6149" max="6149" width="15.85546875" style="30" customWidth="1"/>
    <col min="6150" max="6150" width="6.85546875" style="30" customWidth="1"/>
    <col min="6151" max="6151" width="2.28515625" style="30" customWidth="1"/>
    <col min="6152" max="6152" width="6.85546875" style="30" customWidth="1"/>
    <col min="6153" max="6153" width="2.28515625" style="30" customWidth="1"/>
    <col min="6154" max="6154" width="6.85546875" style="30" customWidth="1"/>
    <col min="6155" max="6156" width="9.85546875" style="30" customWidth="1"/>
    <col min="6157" max="6401" width="9.28515625" style="30"/>
    <col min="6402" max="6402" width="14" style="30" customWidth="1"/>
    <col min="6403" max="6403" width="30.85546875" style="30" customWidth="1"/>
    <col min="6404" max="6404" width="25.85546875" style="30" customWidth="1"/>
    <col min="6405" max="6405" width="15.85546875" style="30" customWidth="1"/>
    <col min="6406" max="6406" width="6.85546875" style="30" customWidth="1"/>
    <col min="6407" max="6407" width="2.28515625" style="30" customWidth="1"/>
    <col min="6408" max="6408" width="6.85546875" style="30" customWidth="1"/>
    <col min="6409" max="6409" width="2.28515625" style="30" customWidth="1"/>
    <col min="6410" max="6410" width="6.85546875" style="30" customWidth="1"/>
    <col min="6411" max="6412" width="9.85546875" style="30" customWidth="1"/>
    <col min="6413" max="6657" width="9.28515625" style="30"/>
    <col min="6658" max="6658" width="14" style="30" customWidth="1"/>
    <col min="6659" max="6659" width="30.85546875" style="30" customWidth="1"/>
    <col min="6660" max="6660" width="25.85546875" style="30" customWidth="1"/>
    <col min="6661" max="6661" width="15.85546875" style="30" customWidth="1"/>
    <col min="6662" max="6662" width="6.85546875" style="30" customWidth="1"/>
    <col min="6663" max="6663" width="2.28515625" style="30" customWidth="1"/>
    <col min="6664" max="6664" width="6.85546875" style="30" customWidth="1"/>
    <col min="6665" max="6665" width="2.28515625" style="30" customWidth="1"/>
    <col min="6666" max="6666" width="6.85546875" style="30" customWidth="1"/>
    <col min="6667" max="6668" width="9.85546875" style="30" customWidth="1"/>
    <col min="6669" max="6913" width="9.28515625" style="30"/>
    <col min="6914" max="6914" width="14" style="30" customWidth="1"/>
    <col min="6915" max="6915" width="30.85546875" style="30" customWidth="1"/>
    <col min="6916" max="6916" width="25.85546875" style="30" customWidth="1"/>
    <col min="6917" max="6917" width="15.85546875" style="30" customWidth="1"/>
    <col min="6918" max="6918" width="6.85546875" style="30" customWidth="1"/>
    <col min="6919" max="6919" width="2.28515625" style="30" customWidth="1"/>
    <col min="6920" max="6920" width="6.85546875" style="30" customWidth="1"/>
    <col min="6921" max="6921" width="2.28515625" style="30" customWidth="1"/>
    <col min="6922" max="6922" width="6.85546875" style="30" customWidth="1"/>
    <col min="6923" max="6924" width="9.85546875" style="30" customWidth="1"/>
    <col min="6925" max="7169" width="9.28515625" style="30"/>
    <col min="7170" max="7170" width="14" style="30" customWidth="1"/>
    <col min="7171" max="7171" width="30.85546875" style="30" customWidth="1"/>
    <col min="7172" max="7172" width="25.85546875" style="30" customWidth="1"/>
    <col min="7173" max="7173" width="15.85546875" style="30" customWidth="1"/>
    <col min="7174" max="7174" width="6.85546875" style="30" customWidth="1"/>
    <col min="7175" max="7175" width="2.28515625" style="30" customWidth="1"/>
    <col min="7176" max="7176" width="6.85546875" style="30" customWidth="1"/>
    <col min="7177" max="7177" width="2.28515625" style="30" customWidth="1"/>
    <col min="7178" max="7178" width="6.85546875" style="30" customWidth="1"/>
    <col min="7179" max="7180" width="9.85546875" style="30" customWidth="1"/>
    <col min="7181" max="7425" width="9.28515625" style="30"/>
    <col min="7426" max="7426" width="14" style="30" customWidth="1"/>
    <col min="7427" max="7427" width="30.85546875" style="30" customWidth="1"/>
    <col min="7428" max="7428" width="25.85546875" style="30" customWidth="1"/>
    <col min="7429" max="7429" width="15.85546875" style="30" customWidth="1"/>
    <col min="7430" max="7430" width="6.85546875" style="30" customWidth="1"/>
    <col min="7431" max="7431" width="2.28515625" style="30" customWidth="1"/>
    <col min="7432" max="7432" width="6.85546875" style="30" customWidth="1"/>
    <col min="7433" max="7433" width="2.28515625" style="30" customWidth="1"/>
    <col min="7434" max="7434" width="6.85546875" style="30" customWidth="1"/>
    <col min="7435" max="7436" width="9.85546875" style="30" customWidth="1"/>
    <col min="7437" max="7681" width="9.28515625" style="30"/>
    <col min="7682" max="7682" width="14" style="30" customWidth="1"/>
    <col min="7683" max="7683" width="30.85546875" style="30" customWidth="1"/>
    <col min="7684" max="7684" width="25.85546875" style="30" customWidth="1"/>
    <col min="7685" max="7685" width="15.85546875" style="30" customWidth="1"/>
    <col min="7686" max="7686" width="6.85546875" style="30" customWidth="1"/>
    <col min="7687" max="7687" width="2.28515625" style="30" customWidth="1"/>
    <col min="7688" max="7688" width="6.85546875" style="30" customWidth="1"/>
    <col min="7689" max="7689" width="2.28515625" style="30" customWidth="1"/>
    <col min="7690" max="7690" width="6.85546875" style="30" customWidth="1"/>
    <col min="7691" max="7692" width="9.85546875" style="30" customWidth="1"/>
    <col min="7693" max="7937" width="9.28515625" style="30"/>
    <col min="7938" max="7938" width="14" style="30" customWidth="1"/>
    <col min="7939" max="7939" width="30.85546875" style="30" customWidth="1"/>
    <col min="7940" max="7940" width="25.85546875" style="30" customWidth="1"/>
    <col min="7941" max="7941" width="15.85546875" style="30" customWidth="1"/>
    <col min="7942" max="7942" width="6.85546875" style="30" customWidth="1"/>
    <col min="7943" max="7943" width="2.28515625" style="30" customWidth="1"/>
    <col min="7944" max="7944" width="6.85546875" style="30" customWidth="1"/>
    <col min="7945" max="7945" width="2.28515625" style="30" customWidth="1"/>
    <col min="7946" max="7946" width="6.85546875" style="30" customWidth="1"/>
    <col min="7947" max="7948" width="9.85546875" style="30" customWidth="1"/>
    <col min="7949" max="8193" width="9.28515625" style="30"/>
    <col min="8194" max="8194" width="14" style="30" customWidth="1"/>
    <col min="8195" max="8195" width="30.85546875" style="30" customWidth="1"/>
    <col min="8196" max="8196" width="25.85546875" style="30" customWidth="1"/>
    <col min="8197" max="8197" width="15.85546875" style="30" customWidth="1"/>
    <col min="8198" max="8198" width="6.85546875" style="30" customWidth="1"/>
    <col min="8199" max="8199" width="2.28515625" style="30" customWidth="1"/>
    <col min="8200" max="8200" width="6.85546875" style="30" customWidth="1"/>
    <col min="8201" max="8201" width="2.28515625" style="30" customWidth="1"/>
    <col min="8202" max="8202" width="6.85546875" style="30" customWidth="1"/>
    <col min="8203" max="8204" width="9.85546875" style="30" customWidth="1"/>
    <col min="8205" max="8449" width="9.28515625" style="30"/>
    <col min="8450" max="8450" width="14" style="30" customWidth="1"/>
    <col min="8451" max="8451" width="30.85546875" style="30" customWidth="1"/>
    <col min="8452" max="8452" width="25.85546875" style="30" customWidth="1"/>
    <col min="8453" max="8453" width="15.85546875" style="30" customWidth="1"/>
    <col min="8454" max="8454" width="6.85546875" style="30" customWidth="1"/>
    <col min="8455" max="8455" width="2.28515625" style="30" customWidth="1"/>
    <col min="8456" max="8456" width="6.85546875" style="30" customWidth="1"/>
    <col min="8457" max="8457" width="2.28515625" style="30" customWidth="1"/>
    <col min="8458" max="8458" width="6.85546875" style="30" customWidth="1"/>
    <col min="8459" max="8460" width="9.85546875" style="30" customWidth="1"/>
    <col min="8461" max="8705" width="9.28515625" style="30"/>
    <col min="8706" max="8706" width="14" style="30" customWidth="1"/>
    <col min="8707" max="8707" width="30.85546875" style="30" customWidth="1"/>
    <col min="8708" max="8708" width="25.85546875" style="30" customWidth="1"/>
    <col min="8709" max="8709" width="15.85546875" style="30" customWidth="1"/>
    <col min="8710" max="8710" width="6.85546875" style="30" customWidth="1"/>
    <col min="8711" max="8711" width="2.28515625" style="30" customWidth="1"/>
    <col min="8712" max="8712" width="6.85546875" style="30" customWidth="1"/>
    <col min="8713" max="8713" width="2.28515625" style="30" customWidth="1"/>
    <col min="8714" max="8714" width="6.85546875" style="30" customWidth="1"/>
    <col min="8715" max="8716" width="9.85546875" style="30" customWidth="1"/>
    <col min="8717" max="8961" width="9.28515625" style="30"/>
    <col min="8962" max="8962" width="14" style="30" customWidth="1"/>
    <col min="8963" max="8963" width="30.85546875" style="30" customWidth="1"/>
    <col min="8964" max="8964" width="25.85546875" style="30" customWidth="1"/>
    <col min="8965" max="8965" width="15.85546875" style="30" customWidth="1"/>
    <col min="8966" max="8966" width="6.85546875" style="30" customWidth="1"/>
    <col min="8967" max="8967" width="2.28515625" style="30" customWidth="1"/>
    <col min="8968" max="8968" width="6.85546875" style="30" customWidth="1"/>
    <col min="8969" max="8969" width="2.28515625" style="30" customWidth="1"/>
    <col min="8970" max="8970" width="6.85546875" style="30" customWidth="1"/>
    <col min="8971" max="8972" width="9.85546875" style="30" customWidth="1"/>
    <col min="8973" max="9217" width="9.28515625" style="30"/>
    <col min="9218" max="9218" width="14" style="30" customWidth="1"/>
    <col min="9219" max="9219" width="30.85546875" style="30" customWidth="1"/>
    <col min="9220" max="9220" width="25.85546875" style="30" customWidth="1"/>
    <col min="9221" max="9221" width="15.85546875" style="30" customWidth="1"/>
    <col min="9222" max="9222" width="6.85546875" style="30" customWidth="1"/>
    <col min="9223" max="9223" width="2.28515625" style="30" customWidth="1"/>
    <col min="9224" max="9224" width="6.85546875" style="30" customWidth="1"/>
    <col min="9225" max="9225" width="2.28515625" style="30" customWidth="1"/>
    <col min="9226" max="9226" width="6.85546875" style="30" customWidth="1"/>
    <col min="9227" max="9228" width="9.85546875" style="30" customWidth="1"/>
    <col min="9229" max="9473" width="9.28515625" style="30"/>
    <col min="9474" max="9474" width="14" style="30" customWidth="1"/>
    <col min="9475" max="9475" width="30.85546875" style="30" customWidth="1"/>
    <col min="9476" max="9476" width="25.85546875" style="30" customWidth="1"/>
    <col min="9477" max="9477" width="15.85546875" style="30" customWidth="1"/>
    <col min="9478" max="9478" width="6.85546875" style="30" customWidth="1"/>
    <col min="9479" max="9479" width="2.28515625" style="30" customWidth="1"/>
    <col min="9480" max="9480" width="6.85546875" style="30" customWidth="1"/>
    <col min="9481" max="9481" width="2.28515625" style="30" customWidth="1"/>
    <col min="9482" max="9482" width="6.85546875" style="30" customWidth="1"/>
    <col min="9483" max="9484" width="9.85546875" style="30" customWidth="1"/>
    <col min="9485" max="9729" width="9.28515625" style="30"/>
    <col min="9730" max="9730" width="14" style="30" customWidth="1"/>
    <col min="9731" max="9731" width="30.85546875" style="30" customWidth="1"/>
    <col min="9732" max="9732" width="25.85546875" style="30" customWidth="1"/>
    <col min="9733" max="9733" width="15.85546875" style="30" customWidth="1"/>
    <col min="9734" max="9734" width="6.85546875" style="30" customWidth="1"/>
    <col min="9735" max="9735" width="2.28515625" style="30" customWidth="1"/>
    <col min="9736" max="9736" width="6.85546875" style="30" customWidth="1"/>
    <col min="9737" max="9737" width="2.28515625" style="30" customWidth="1"/>
    <col min="9738" max="9738" width="6.85546875" style="30" customWidth="1"/>
    <col min="9739" max="9740" width="9.85546875" style="30" customWidth="1"/>
    <col min="9741" max="9985" width="9.28515625" style="30"/>
    <col min="9986" max="9986" width="14" style="30" customWidth="1"/>
    <col min="9987" max="9987" width="30.85546875" style="30" customWidth="1"/>
    <col min="9988" max="9988" width="25.85546875" style="30" customWidth="1"/>
    <col min="9989" max="9989" width="15.85546875" style="30" customWidth="1"/>
    <col min="9990" max="9990" width="6.85546875" style="30" customWidth="1"/>
    <col min="9991" max="9991" width="2.28515625" style="30" customWidth="1"/>
    <col min="9992" max="9992" width="6.85546875" style="30" customWidth="1"/>
    <col min="9993" max="9993" width="2.28515625" style="30" customWidth="1"/>
    <col min="9994" max="9994" width="6.85546875" style="30" customWidth="1"/>
    <col min="9995" max="9996" width="9.85546875" style="30" customWidth="1"/>
    <col min="9997" max="10241" width="9.28515625" style="30"/>
    <col min="10242" max="10242" width="14" style="30" customWidth="1"/>
    <col min="10243" max="10243" width="30.85546875" style="30" customWidth="1"/>
    <col min="10244" max="10244" width="25.85546875" style="30" customWidth="1"/>
    <col min="10245" max="10245" width="15.85546875" style="30" customWidth="1"/>
    <col min="10246" max="10246" width="6.85546875" style="30" customWidth="1"/>
    <col min="10247" max="10247" width="2.28515625" style="30" customWidth="1"/>
    <col min="10248" max="10248" width="6.85546875" style="30" customWidth="1"/>
    <col min="10249" max="10249" width="2.28515625" style="30" customWidth="1"/>
    <col min="10250" max="10250" width="6.85546875" style="30" customWidth="1"/>
    <col min="10251" max="10252" width="9.85546875" style="30" customWidth="1"/>
    <col min="10253" max="10497" width="9.28515625" style="30"/>
    <col min="10498" max="10498" width="14" style="30" customWidth="1"/>
    <col min="10499" max="10499" width="30.85546875" style="30" customWidth="1"/>
    <col min="10500" max="10500" width="25.85546875" style="30" customWidth="1"/>
    <col min="10501" max="10501" width="15.85546875" style="30" customWidth="1"/>
    <col min="10502" max="10502" width="6.85546875" style="30" customWidth="1"/>
    <col min="10503" max="10503" width="2.28515625" style="30" customWidth="1"/>
    <col min="10504" max="10504" width="6.85546875" style="30" customWidth="1"/>
    <col min="10505" max="10505" width="2.28515625" style="30" customWidth="1"/>
    <col min="10506" max="10506" width="6.85546875" style="30" customWidth="1"/>
    <col min="10507" max="10508" width="9.85546875" style="30" customWidth="1"/>
    <col min="10509" max="10753" width="9.28515625" style="30"/>
    <col min="10754" max="10754" width="14" style="30" customWidth="1"/>
    <col min="10755" max="10755" width="30.85546875" style="30" customWidth="1"/>
    <col min="10756" max="10756" width="25.85546875" style="30" customWidth="1"/>
    <col min="10757" max="10757" width="15.85546875" style="30" customWidth="1"/>
    <col min="10758" max="10758" width="6.85546875" style="30" customWidth="1"/>
    <col min="10759" max="10759" width="2.28515625" style="30" customWidth="1"/>
    <col min="10760" max="10760" width="6.85546875" style="30" customWidth="1"/>
    <col min="10761" max="10761" width="2.28515625" style="30" customWidth="1"/>
    <col min="10762" max="10762" width="6.85546875" style="30" customWidth="1"/>
    <col min="10763" max="10764" width="9.85546875" style="30" customWidth="1"/>
    <col min="10765" max="11009" width="9.28515625" style="30"/>
    <col min="11010" max="11010" width="14" style="30" customWidth="1"/>
    <col min="11011" max="11011" width="30.85546875" style="30" customWidth="1"/>
    <col min="11012" max="11012" width="25.85546875" style="30" customWidth="1"/>
    <col min="11013" max="11013" width="15.85546875" style="30" customWidth="1"/>
    <col min="11014" max="11014" width="6.85546875" style="30" customWidth="1"/>
    <col min="11015" max="11015" width="2.28515625" style="30" customWidth="1"/>
    <col min="11016" max="11016" width="6.85546875" style="30" customWidth="1"/>
    <col min="11017" max="11017" width="2.28515625" style="30" customWidth="1"/>
    <col min="11018" max="11018" width="6.85546875" style="30" customWidth="1"/>
    <col min="11019" max="11020" width="9.85546875" style="30" customWidth="1"/>
    <col min="11021" max="11265" width="9.28515625" style="30"/>
    <col min="11266" max="11266" width="14" style="30" customWidth="1"/>
    <col min="11267" max="11267" width="30.85546875" style="30" customWidth="1"/>
    <col min="11268" max="11268" width="25.85546875" style="30" customWidth="1"/>
    <col min="11269" max="11269" width="15.85546875" style="30" customWidth="1"/>
    <col min="11270" max="11270" width="6.85546875" style="30" customWidth="1"/>
    <col min="11271" max="11271" width="2.28515625" style="30" customWidth="1"/>
    <col min="11272" max="11272" width="6.85546875" style="30" customWidth="1"/>
    <col min="11273" max="11273" width="2.28515625" style="30" customWidth="1"/>
    <col min="11274" max="11274" width="6.85546875" style="30" customWidth="1"/>
    <col min="11275" max="11276" width="9.85546875" style="30" customWidth="1"/>
    <col min="11277" max="11521" width="9.28515625" style="30"/>
    <col min="11522" max="11522" width="14" style="30" customWidth="1"/>
    <col min="11523" max="11523" width="30.85546875" style="30" customWidth="1"/>
    <col min="11524" max="11524" width="25.85546875" style="30" customWidth="1"/>
    <col min="11525" max="11525" width="15.85546875" style="30" customWidth="1"/>
    <col min="11526" max="11526" width="6.85546875" style="30" customWidth="1"/>
    <col min="11527" max="11527" width="2.28515625" style="30" customWidth="1"/>
    <col min="11528" max="11528" width="6.85546875" style="30" customWidth="1"/>
    <col min="11529" max="11529" width="2.28515625" style="30" customWidth="1"/>
    <col min="11530" max="11530" width="6.85546875" style="30" customWidth="1"/>
    <col min="11531" max="11532" width="9.85546875" style="30" customWidth="1"/>
    <col min="11533" max="11777" width="9.28515625" style="30"/>
    <col min="11778" max="11778" width="14" style="30" customWidth="1"/>
    <col min="11779" max="11779" width="30.85546875" style="30" customWidth="1"/>
    <col min="11780" max="11780" width="25.85546875" style="30" customWidth="1"/>
    <col min="11781" max="11781" width="15.85546875" style="30" customWidth="1"/>
    <col min="11782" max="11782" width="6.85546875" style="30" customWidth="1"/>
    <col min="11783" max="11783" width="2.28515625" style="30" customWidth="1"/>
    <col min="11784" max="11784" width="6.85546875" style="30" customWidth="1"/>
    <col min="11785" max="11785" width="2.28515625" style="30" customWidth="1"/>
    <col min="11786" max="11786" width="6.85546875" style="30" customWidth="1"/>
    <col min="11787" max="11788" width="9.85546875" style="30" customWidth="1"/>
    <col min="11789" max="12033" width="9.28515625" style="30"/>
    <col min="12034" max="12034" width="14" style="30" customWidth="1"/>
    <col min="12035" max="12035" width="30.85546875" style="30" customWidth="1"/>
    <col min="12036" max="12036" width="25.85546875" style="30" customWidth="1"/>
    <col min="12037" max="12037" width="15.85546875" style="30" customWidth="1"/>
    <col min="12038" max="12038" width="6.85546875" style="30" customWidth="1"/>
    <col min="12039" max="12039" width="2.28515625" style="30" customWidth="1"/>
    <col min="12040" max="12040" width="6.85546875" style="30" customWidth="1"/>
    <col min="12041" max="12041" width="2.28515625" style="30" customWidth="1"/>
    <col min="12042" max="12042" width="6.85546875" style="30" customWidth="1"/>
    <col min="12043" max="12044" width="9.85546875" style="30" customWidth="1"/>
    <col min="12045" max="12289" width="9.28515625" style="30"/>
    <col min="12290" max="12290" width="14" style="30" customWidth="1"/>
    <col min="12291" max="12291" width="30.85546875" style="30" customWidth="1"/>
    <col min="12292" max="12292" width="25.85546875" style="30" customWidth="1"/>
    <col min="12293" max="12293" width="15.85546875" style="30" customWidth="1"/>
    <col min="12294" max="12294" width="6.85546875" style="30" customWidth="1"/>
    <col min="12295" max="12295" width="2.28515625" style="30" customWidth="1"/>
    <col min="12296" max="12296" width="6.85546875" style="30" customWidth="1"/>
    <col min="12297" max="12297" width="2.28515625" style="30" customWidth="1"/>
    <col min="12298" max="12298" width="6.85546875" style="30" customWidth="1"/>
    <col min="12299" max="12300" width="9.85546875" style="30" customWidth="1"/>
    <col min="12301" max="12545" width="9.28515625" style="30"/>
    <col min="12546" max="12546" width="14" style="30" customWidth="1"/>
    <col min="12547" max="12547" width="30.85546875" style="30" customWidth="1"/>
    <col min="12548" max="12548" width="25.85546875" style="30" customWidth="1"/>
    <col min="12549" max="12549" width="15.85546875" style="30" customWidth="1"/>
    <col min="12550" max="12550" width="6.85546875" style="30" customWidth="1"/>
    <col min="12551" max="12551" width="2.28515625" style="30" customWidth="1"/>
    <col min="12552" max="12552" width="6.85546875" style="30" customWidth="1"/>
    <col min="12553" max="12553" width="2.28515625" style="30" customWidth="1"/>
    <col min="12554" max="12554" width="6.85546875" style="30" customWidth="1"/>
    <col min="12555" max="12556" width="9.85546875" style="30" customWidth="1"/>
    <col min="12557" max="12801" width="9.28515625" style="30"/>
    <col min="12802" max="12802" width="14" style="30" customWidth="1"/>
    <col min="12803" max="12803" width="30.85546875" style="30" customWidth="1"/>
    <col min="12804" max="12804" width="25.85546875" style="30" customWidth="1"/>
    <col min="12805" max="12805" width="15.85546875" style="30" customWidth="1"/>
    <col min="12806" max="12806" width="6.85546875" style="30" customWidth="1"/>
    <col min="12807" max="12807" width="2.28515625" style="30" customWidth="1"/>
    <col min="12808" max="12808" width="6.85546875" style="30" customWidth="1"/>
    <col min="12809" max="12809" width="2.28515625" style="30" customWidth="1"/>
    <col min="12810" max="12810" width="6.85546875" style="30" customWidth="1"/>
    <col min="12811" max="12812" width="9.85546875" style="30" customWidth="1"/>
    <col min="12813" max="13057" width="9.28515625" style="30"/>
    <col min="13058" max="13058" width="14" style="30" customWidth="1"/>
    <col min="13059" max="13059" width="30.85546875" style="30" customWidth="1"/>
    <col min="13060" max="13060" width="25.85546875" style="30" customWidth="1"/>
    <col min="13061" max="13061" width="15.85546875" style="30" customWidth="1"/>
    <col min="13062" max="13062" width="6.85546875" style="30" customWidth="1"/>
    <col min="13063" max="13063" width="2.28515625" style="30" customWidth="1"/>
    <col min="13064" max="13064" width="6.85546875" style="30" customWidth="1"/>
    <col min="13065" max="13065" width="2.28515625" style="30" customWidth="1"/>
    <col min="13066" max="13066" width="6.85546875" style="30" customWidth="1"/>
    <col min="13067" max="13068" width="9.85546875" style="30" customWidth="1"/>
    <col min="13069" max="13313" width="9.28515625" style="30"/>
    <col min="13314" max="13314" width="14" style="30" customWidth="1"/>
    <col min="13315" max="13315" width="30.85546875" style="30" customWidth="1"/>
    <col min="13316" max="13316" width="25.85546875" style="30" customWidth="1"/>
    <col min="13317" max="13317" width="15.85546875" style="30" customWidth="1"/>
    <col min="13318" max="13318" width="6.85546875" style="30" customWidth="1"/>
    <col min="13319" max="13319" width="2.28515625" style="30" customWidth="1"/>
    <col min="13320" max="13320" width="6.85546875" style="30" customWidth="1"/>
    <col min="13321" max="13321" width="2.28515625" style="30" customWidth="1"/>
    <col min="13322" max="13322" width="6.85546875" style="30" customWidth="1"/>
    <col min="13323" max="13324" width="9.85546875" style="30" customWidth="1"/>
    <col min="13325" max="13569" width="9.28515625" style="30"/>
    <col min="13570" max="13570" width="14" style="30" customWidth="1"/>
    <col min="13571" max="13571" width="30.85546875" style="30" customWidth="1"/>
    <col min="13572" max="13572" width="25.85546875" style="30" customWidth="1"/>
    <col min="13573" max="13573" width="15.85546875" style="30" customWidth="1"/>
    <col min="13574" max="13574" width="6.85546875" style="30" customWidth="1"/>
    <col min="13575" max="13575" width="2.28515625" style="30" customWidth="1"/>
    <col min="13576" max="13576" width="6.85546875" style="30" customWidth="1"/>
    <col min="13577" max="13577" width="2.28515625" style="30" customWidth="1"/>
    <col min="13578" max="13578" width="6.85546875" style="30" customWidth="1"/>
    <col min="13579" max="13580" width="9.85546875" style="30" customWidth="1"/>
    <col min="13581" max="13825" width="9.28515625" style="30"/>
    <col min="13826" max="13826" width="14" style="30" customWidth="1"/>
    <col min="13827" max="13827" width="30.85546875" style="30" customWidth="1"/>
    <col min="13828" max="13828" width="25.85546875" style="30" customWidth="1"/>
    <col min="13829" max="13829" width="15.85546875" style="30" customWidth="1"/>
    <col min="13830" max="13830" width="6.85546875" style="30" customWidth="1"/>
    <col min="13831" max="13831" width="2.28515625" style="30" customWidth="1"/>
    <col min="13832" max="13832" width="6.85546875" style="30" customWidth="1"/>
    <col min="13833" max="13833" width="2.28515625" style="30" customWidth="1"/>
    <col min="13834" max="13834" width="6.85546875" style="30" customWidth="1"/>
    <col min="13835" max="13836" width="9.85546875" style="30" customWidth="1"/>
    <col min="13837" max="14081" width="9.28515625" style="30"/>
    <col min="14082" max="14082" width="14" style="30" customWidth="1"/>
    <col min="14083" max="14083" width="30.85546875" style="30" customWidth="1"/>
    <col min="14084" max="14084" width="25.85546875" style="30" customWidth="1"/>
    <col min="14085" max="14085" width="15.85546875" style="30" customWidth="1"/>
    <col min="14086" max="14086" width="6.85546875" style="30" customWidth="1"/>
    <col min="14087" max="14087" width="2.28515625" style="30" customWidth="1"/>
    <col min="14088" max="14088" width="6.85546875" style="30" customWidth="1"/>
    <col min="14089" max="14089" width="2.28515625" style="30" customWidth="1"/>
    <col min="14090" max="14090" width="6.85546875" style="30" customWidth="1"/>
    <col min="14091" max="14092" width="9.85546875" style="30" customWidth="1"/>
    <col min="14093" max="14337" width="9.28515625" style="30"/>
    <col min="14338" max="14338" width="14" style="30" customWidth="1"/>
    <col min="14339" max="14339" width="30.85546875" style="30" customWidth="1"/>
    <col min="14340" max="14340" width="25.85546875" style="30" customWidth="1"/>
    <col min="14341" max="14341" width="15.85546875" style="30" customWidth="1"/>
    <col min="14342" max="14342" width="6.85546875" style="30" customWidth="1"/>
    <col min="14343" max="14343" width="2.28515625" style="30" customWidth="1"/>
    <col min="14344" max="14344" width="6.85546875" style="30" customWidth="1"/>
    <col min="14345" max="14345" width="2.28515625" style="30" customWidth="1"/>
    <col min="14346" max="14346" width="6.85546875" style="30" customWidth="1"/>
    <col min="14347" max="14348" width="9.85546875" style="30" customWidth="1"/>
    <col min="14349" max="14593" width="9.28515625" style="30"/>
    <col min="14594" max="14594" width="14" style="30" customWidth="1"/>
    <col min="14595" max="14595" width="30.85546875" style="30" customWidth="1"/>
    <col min="14596" max="14596" width="25.85546875" style="30" customWidth="1"/>
    <col min="14597" max="14597" width="15.85546875" style="30" customWidth="1"/>
    <col min="14598" max="14598" width="6.85546875" style="30" customWidth="1"/>
    <col min="14599" max="14599" width="2.28515625" style="30" customWidth="1"/>
    <col min="14600" max="14600" width="6.85546875" style="30" customWidth="1"/>
    <col min="14601" max="14601" width="2.28515625" style="30" customWidth="1"/>
    <col min="14602" max="14602" width="6.85546875" style="30" customWidth="1"/>
    <col min="14603" max="14604" width="9.85546875" style="30" customWidth="1"/>
    <col min="14605" max="14849" width="9.28515625" style="30"/>
    <col min="14850" max="14850" width="14" style="30" customWidth="1"/>
    <col min="14851" max="14851" width="30.85546875" style="30" customWidth="1"/>
    <col min="14852" max="14852" width="25.85546875" style="30" customWidth="1"/>
    <col min="14853" max="14853" width="15.85546875" style="30" customWidth="1"/>
    <col min="14854" max="14854" width="6.85546875" style="30" customWidth="1"/>
    <col min="14855" max="14855" width="2.28515625" style="30" customWidth="1"/>
    <col min="14856" max="14856" width="6.85546875" style="30" customWidth="1"/>
    <col min="14857" max="14857" width="2.28515625" style="30" customWidth="1"/>
    <col min="14858" max="14858" width="6.85546875" style="30" customWidth="1"/>
    <col min="14859" max="14860" width="9.85546875" style="30" customWidth="1"/>
    <col min="14861" max="15105" width="9.28515625" style="30"/>
    <col min="15106" max="15106" width="14" style="30" customWidth="1"/>
    <col min="15107" max="15107" width="30.85546875" style="30" customWidth="1"/>
    <col min="15108" max="15108" width="25.85546875" style="30" customWidth="1"/>
    <col min="15109" max="15109" width="15.85546875" style="30" customWidth="1"/>
    <col min="15110" max="15110" width="6.85546875" style="30" customWidth="1"/>
    <col min="15111" max="15111" width="2.28515625" style="30" customWidth="1"/>
    <col min="15112" max="15112" width="6.85546875" style="30" customWidth="1"/>
    <col min="15113" max="15113" width="2.28515625" style="30" customWidth="1"/>
    <col min="15114" max="15114" width="6.85546875" style="30" customWidth="1"/>
    <col min="15115" max="15116" width="9.85546875" style="30" customWidth="1"/>
    <col min="15117" max="15361" width="9.28515625" style="30"/>
    <col min="15362" max="15362" width="14" style="30" customWidth="1"/>
    <col min="15363" max="15363" width="30.85546875" style="30" customWidth="1"/>
    <col min="15364" max="15364" width="25.85546875" style="30" customWidth="1"/>
    <col min="15365" max="15365" width="15.85546875" style="30" customWidth="1"/>
    <col min="15366" max="15366" width="6.85546875" style="30" customWidth="1"/>
    <col min="15367" max="15367" width="2.28515625" style="30" customWidth="1"/>
    <col min="15368" max="15368" width="6.85546875" style="30" customWidth="1"/>
    <col min="15369" max="15369" width="2.28515625" style="30" customWidth="1"/>
    <col min="15370" max="15370" width="6.85546875" style="30" customWidth="1"/>
    <col min="15371" max="15372" width="9.85546875" style="30" customWidth="1"/>
    <col min="15373" max="15617" width="9.28515625" style="30"/>
    <col min="15618" max="15618" width="14" style="30" customWidth="1"/>
    <col min="15619" max="15619" width="30.85546875" style="30" customWidth="1"/>
    <col min="15620" max="15620" width="25.85546875" style="30" customWidth="1"/>
    <col min="15621" max="15621" width="15.85546875" style="30" customWidth="1"/>
    <col min="15622" max="15622" width="6.85546875" style="30" customWidth="1"/>
    <col min="15623" max="15623" width="2.28515625" style="30" customWidth="1"/>
    <col min="15624" max="15624" width="6.85546875" style="30" customWidth="1"/>
    <col min="15625" max="15625" width="2.28515625" style="30" customWidth="1"/>
    <col min="15626" max="15626" width="6.85546875" style="30" customWidth="1"/>
    <col min="15627" max="15628" width="9.85546875" style="30" customWidth="1"/>
    <col min="15629" max="15873" width="9.28515625" style="30"/>
    <col min="15874" max="15874" width="14" style="30" customWidth="1"/>
    <col min="15875" max="15875" width="30.85546875" style="30" customWidth="1"/>
    <col min="15876" max="15876" width="25.85546875" style="30" customWidth="1"/>
    <col min="15877" max="15877" width="15.85546875" style="30" customWidth="1"/>
    <col min="15878" max="15878" width="6.85546875" style="30" customWidth="1"/>
    <col min="15879" max="15879" width="2.28515625" style="30" customWidth="1"/>
    <col min="15880" max="15880" width="6.85546875" style="30" customWidth="1"/>
    <col min="15881" max="15881" width="2.28515625" style="30" customWidth="1"/>
    <col min="15882" max="15882" width="6.85546875" style="30" customWidth="1"/>
    <col min="15883" max="15884" width="9.85546875" style="30" customWidth="1"/>
    <col min="15885" max="16129" width="9.28515625" style="30"/>
    <col min="16130" max="16130" width="14" style="30" customWidth="1"/>
    <col min="16131" max="16131" width="30.85546875" style="30" customWidth="1"/>
    <col min="16132" max="16132" width="25.85546875" style="30" customWidth="1"/>
    <col min="16133" max="16133" width="15.85546875" style="30" customWidth="1"/>
    <col min="16134" max="16134" width="6.85546875" style="30" customWidth="1"/>
    <col min="16135" max="16135" width="2.28515625" style="30" customWidth="1"/>
    <col min="16136" max="16136" width="6.85546875" style="30" customWidth="1"/>
    <col min="16137" max="16137" width="2.28515625" style="30" customWidth="1"/>
    <col min="16138" max="16138" width="6.85546875" style="30" customWidth="1"/>
    <col min="16139" max="16140" width="9.85546875" style="30" customWidth="1"/>
    <col min="16141" max="16384" width="9.28515625" style="30"/>
  </cols>
  <sheetData>
    <row r="1" spans="1:15" ht="15" customHeight="1"/>
    <row r="2" spans="1:15" ht="24.9" customHeight="1">
      <c r="B2" s="726" t="s">
        <v>268</v>
      </c>
      <c r="C2" s="726"/>
      <c r="D2" s="726"/>
      <c r="E2" s="726"/>
      <c r="F2" s="726"/>
      <c r="G2" s="726"/>
      <c r="H2" s="726"/>
      <c r="I2" s="726"/>
      <c r="J2" s="726"/>
      <c r="K2" s="726"/>
      <c r="L2" s="726"/>
    </row>
    <row r="3" spans="1:15" ht="20.100000000000001" customHeight="1">
      <c r="B3" s="31"/>
      <c r="C3" s="32"/>
      <c r="D3" s="32"/>
      <c r="E3" s="33"/>
      <c r="F3" s="33"/>
      <c r="G3" s="32"/>
      <c r="H3" s="32"/>
      <c r="I3" s="32"/>
      <c r="J3" s="31"/>
      <c r="K3" s="31"/>
      <c r="L3" s="31"/>
    </row>
    <row r="4" spans="1:15" ht="20.100000000000001" customHeight="1">
      <c r="B4" s="30" t="s">
        <v>4613</v>
      </c>
      <c r="L4" s="31" t="s">
        <v>267</v>
      </c>
    </row>
    <row r="5" spans="1:15" ht="9.9" customHeight="1"/>
    <row r="6" spans="1:15" ht="18" customHeight="1">
      <c r="A6" s="701" t="s">
        <v>41</v>
      </c>
      <c r="B6" s="704" t="s">
        <v>263</v>
      </c>
      <c r="C6" s="706" t="s">
        <v>42</v>
      </c>
      <c r="D6" s="706" t="s">
        <v>240</v>
      </c>
      <c r="E6" s="706" t="s">
        <v>266</v>
      </c>
      <c r="F6" s="704" t="s">
        <v>4611</v>
      </c>
      <c r="G6" s="708"/>
      <c r="H6" s="708"/>
      <c r="I6" s="708"/>
      <c r="J6" s="709"/>
      <c r="K6" s="704" t="s">
        <v>2277</v>
      </c>
      <c r="L6" s="709"/>
    </row>
    <row r="7" spans="1:15" ht="5.0999999999999996" customHeight="1">
      <c r="A7" s="701"/>
      <c r="B7" s="705"/>
      <c r="C7" s="707"/>
      <c r="D7" s="707"/>
      <c r="E7" s="707"/>
      <c r="F7" s="705"/>
      <c r="G7" s="710"/>
      <c r="H7" s="710"/>
      <c r="I7" s="710"/>
      <c r="J7" s="711"/>
      <c r="K7" s="705"/>
      <c r="L7" s="711"/>
    </row>
    <row r="8" spans="1:15" ht="5.0999999999999996" customHeight="1">
      <c r="A8" s="702"/>
      <c r="B8" s="705"/>
      <c r="C8" s="707"/>
      <c r="D8" s="707"/>
      <c r="E8" s="712" t="s">
        <v>264</v>
      </c>
      <c r="F8" s="714" t="s">
        <v>43</v>
      </c>
      <c r="G8" s="716" t="s">
        <v>44</v>
      </c>
      <c r="H8" s="718" t="s">
        <v>45</v>
      </c>
      <c r="I8" s="716" t="s">
        <v>44</v>
      </c>
      <c r="J8" s="720" t="s">
        <v>46</v>
      </c>
      <c r="K8" s="722" t="s">
        <v>286</v>
      </c>
      <c r="L8" s="723"/>
    </row>
    <row r="9" spans="1:15" ht="18" customHeight="1" thickBot="1">
      <c r="A9" s="703"/>
      <c r="B9" s="705"/>
      <c r="C9" s="707"/>
      <c r="D9" s="707"/>
      <c r="E9" s="713"/>
      <c r="F9" s="715"/>
      <c r="G9" s="717"/>
      <c r="H9" s="719"/>
      <c r="I9" s="717"/>
      <c r="J9" s="721"/>
      <c r="K9" s="724"/>
      <c r="L9" s="725"/>
    </row>
    <row r="10" spans="1:15" ht="20.100000000000001" customHeight="1" thickTop="1">
      <c r="A10" s="727"/>
      <c r="B10" s="729"/>
      <c r="C10" s="694"/>
      <c r="D10" s="115"/>
      <c r="E10" s="116"/>
      <c r="F10" s="696"/>
      <c r="G10" s="696"/>
      <c r="H10" s="696"/>
      <c r="I10" s="696"/>
      <c r="J10" s="696"/>
      <c r="K10" s="730"/>
      <c r="L10" s="731"/>
    </row>
    <row r="11" spans="1:15" ht="20.100000000000001" customHeight="1">
      <c r="A11" s="728"/>
      <c r="B11" s="695"/>
      <c r="C11" s="695"/>
      <c r="D11" s="117"/>
      <c r="E11" s="118"/>
      <c r="F11" s="58" t="str">
        <f>IF(A10="","",VLOOKUP(A10,承認一覧表!$A$8:$F$1985,4,FALSE))</f>
        <v/>
      </c>
      <c r="G11" s="58" t="s">
        <v>44</v>
      </c>
      <c r="H11" s="59" t="str">
        <f>IF(A10="","",VLOOKUP(A10,承認一覧表!$A$8:$W$1985,5,FALSE))</f>
        <v/>
      </c>
      <c r="I11" s="58" t="s">
        <v>44</v>
      </c>
      <c r="J11" s="60" t="str">
        <f>IF(A10="","",VLOOKUP(A10,承認一覧表!$A$8:$W$1985,6,FALSE))</f>
        <v/>
      </c>
      <c r="K11" s="738"/>
      <c r="L11" s="739"/>
      <c r="O11" s="35"/>
    </row>
    <row r="12" spans="1:15" ht="20.100000000000001" customHeight="1">
      <c r="A12" s="740"/>
      <c r="B12" s="741"/>
      <c r="C12" s="683"/>
      <c r="D12" s="119"/>
      <c r="E12" s="120"/>
      <c r="F12" s="685"/>
      <c r="G12" s="685"/>
      <c r="H12" s="685"/>
      <c r="I12" s="685"/>
      <c r="J12" s="685"/>
      <c r="K12" s="742"/>
      <c r="L12" s="743"/>
    </row>
    <row r="13" spans="1:15" ht="20.100000000000001" customHeight="1">
      <c r="A13" s="740"/>
      <c r="B13" s="684"/>
      <c r="C13" s="684"/>
      <c r="D13" s="121"/>
      <c r="E13" s="122"/>
      <c r="F13" s="542" t="str">
        <f>IF(A12="","",VLOOKUP(A12,承認一覧表!$A$8:$F$1814,4,FALSE))</f>
        <v/>
      </c>
      <c r="G13" s="542" t="s">
        <v>44</v>
      </c>
      <c r="H13" s="543" t="str">
        <f>IF(A12="","",VLOOKUP(A12,承認一覧表!$A$8:$W$1814,5,FALSE))</f>
        <v/>
      </c>
      <c r="I13" s="542" t="s">
        <v>44</v>
      </c>
      <c r="J13" s="544" t="str">
        <f>IF(A12="","",VLOOKUP(A12,承認一覧表!$A$8:$W$1814,6,FALSE))</f>
        <v/>
      </c>
      <c r="K13" s="744"/>
      <c r="L13" s="745"/>
    </row>
    <row r="14" spans="1:15" ht="20.100000000000001" customHeight="1">
      <c r="A14" s="732"/>
      <c r="B14" s="733"/>
      <c r="C14" s="672"/>
      <c r="D14" s="123"/>
      <c r="E14" s="124"/>
      <c r="F14" s="674"/>
      <c r="G14" s="675"/>
      <c r="H14" s="675"/>
      <c r="I14" s="675"/>
      <c r="J14" s="676"/>
      <c r="K14" s="734"/>
      <c r="L14" s="735"/>
    </row>
    <row r="15" spans="1:15" ht="20.100000000000001" customHeight="1">
      <c r="A15" s="732"/>
      <c r="B15" s="673"/>
      <c r="C15" s="673"/>
      <c r="D15" s="125"/>
      <c r="E15" s="126"/>
      <c r="F15" s="43" t="str">
        <f>IF(A14="","",VLOOKUP(A14,承認一覧表!$A$8:$F$1814,4,FALSE))</f>
        <v/>
      </c>
      <c r="G15" s="43" t="s">
        <v>44</v>
      </c>
      <c r="H15" s="54" t="str">
        <f>IF(A14="","",VLOOKUP(A14,承認一覧表!$A$8:$W$1814,5,FALSE))</f>
        <v/>
      </c>
      <c r="I15" s="43" t="s">
        <v>44</v>
      </c>
      <c r="J15" s="55" t="str">
        <f>IF(A14="","",VLOOKUP(A14,承認一覧表!$A$8:$W$1814,6,FALSE))</f>
        <v/>
      </c>
      <c r="K15" s="736"/>
      <c r="L15" s="737"/>
    </row>
    <row r="16" spans="1:15" ht="20.100000000000001" customHeight="1">
      <c r="A16" s="732"/>
      <c r="B16" s="741"/>
      <c r="C16" s="683"/>
      <c r="D16" s="119"/>
      <c r="E16" s="120"/>
      <c r="F16" s="685"/>
      <c r="G16" s="685"/>
      <c r="H16" s="685"/>
      <c r="I16" s="685"/>
      <c r="J16" s="685"/>
      <c r="K16" s="742"/>
      <c r="L16" s="743"/>
    </row>
    <row r="17" spans="1:12" ht="20.100000000000001" customHeight="1">
      <c r="A17" s="732"/>
      <c r="B17" s="684"/>
      <c r="C17" s="684"/>
      <c r="D17" s="121"/>
      <c r="E17" s="122"/>
      <c r="F17" s="46" t="str">
        <f>IF(A16="","",VLOOKUP(A16,承認一覧表!$A$8:$F$1814,4,FALSE))</f>
        <v/>
      </c>
      <c r="G17" s="46" t="s">
        <v>44</v>
      </c>
      <c r="H17" s="61" t="str">
        <f>IF(A16="","",VLOOKUP(A16,承認一覧表!$A$8:$W$1814,5,FALSE))</f>
        <v/>
      </c>
      <c r="I17" s="46" t="s">
        <v>44</v>
      </c>
      <c r="J17" s="62" t="str">
        <f>IF(A16="","",VLOOKUP(A16,承認一覧表!$A$8:$W$1814,6,FALSE))</f>
        <v/>
      </c>
      <c r="K17" s="744"/>
      <c r="L17" s="745"/>
    </row>
    <row r="18" spans="1:12" ht="20.100000000000001" customHeight="1">
      <c r="A18" s="732"/>
      <c r="B18" s="733"/>
      <c r="C18" s="672"/>
      <c r="D18" s="123"/>
      <c r="E18" s="124"/>
      <c r="F18" s="674"/>
      <c r="G18" s="675"/>
      <c r="H18" s="675"/>
      <c r="I18" s="675"/>
      <c r="J18" s="676"/>
      <c r="K18" s="734"/>
      <c r="L18" s="735"/>
    </row>
    <row r="19" spans="1:12" ht="20.100000000000001" customHeight="1">
      <c r="A19" s="732"/>
      <c r="B19" s="673"/>
      <c r="C19" s="673"/>
      <c r="D19" s="125"/>
      <c r="E19" s="126"/>
      <c r="F19" s="43" t="str">
        <f>IF(A18="","",VLOOKUP(A18,承認一覧表!$A$8:$F$1814,4,FALSE))</f>
        <v/>
      </c>
      <c r="G19" s="43" t="s">
        <v>44</v>
      </c>
      <c r="H19" s="54" t="str">
        <f>IF(A18="","",VLOOKUP(A18,承認一覧表!$A$8:$W$1814,5,FALSE))</f>
        <v/>
      </c>
      <c r="I19" s="43" t="s">
        <v>44</v>
      </c>
      <c r="J19" s="55" t="str">
        <f>IF(A18="","",VLOOKUP(A18,承認一覧表!$A$8:$W$1814,6,FALSE))</f>
        <v/>
      </c>
      <c r="K19" s="736"/>
      <c r="L19" s="737"/>
    </row>
    <row r="20" spans="1:12" ht="20.100000000000001" customHeight="1">
      <c r="A20" s="732"/>
      <c r="B20" s="741"/>
      <c r="C20" s="683"/>
      <c r="D20" s="119"/>
      <c r="E20" s="120"/>
      <c r="F20" s="685"/>
      <c r="G20" s="685"/>
      <c r="H20" s="685"/>
      <c r="I20" s="685"/>
      <c r="J20" s="685"/>
      <c r="K20" s="742"/>
      <c r="L20" s="743"/>
    </row>
    <row r="21" spans="1:12" ht="20.100000000000001" customHeight="1">
      <c r="A21" s="732"/>
      <c r="B21" s="684"/>
      <c r="C21" s="684"/>
      <c r="D21" s="121"/>
      <c r="E21" s="122"/>
      <c r="F21" s="46" t="str">
        <f>IF(A20="","",VLOOKUP(A20,承認一覧表!$A$8:$F$1814,4,FALSE))</f>
        <v/>
      </c>
      <c r="G21" s="46" t="s">
        <v>44</v>
      </c>
      <c r="H21" s="61" t="str">
        <f>IF(A20="","",VLOOKUP(A20,承認一覧表!$A$8:$W$1814,5,FALSE))</f>
        <v/>
      </c>
      <c r="I21" s="46" t="s">
        <v>44</v>
      </c>
      <c r="J21" s="62" t="str">
        <f>IF(A20="","",VLOOKUP(A20,承認一覧表!$A$8:$W$1814,6,FALSE))</f>
        <v/>
      </c>
      <c r="K21" s="744"/>
      <c r="L21" s="745"/>
    </row>
    <row r="22" spans="1:12" ht="20.100000000000001" customHeight="1">
      <c r="A22" s="732"/>
      <c r="B22" s="733"/>
      <c r="C22" s="672"/>
      <c r="D22" s="123"/>
      <c r="E22" s="124"/>
      <c r="F22" s="674"/>
      <c r="G22" s="675"/>
      <c r="H22" s="675"/>
      <c r="I22" s="675"/>
      <c r="J22" s="676"/>
      <c r="K22" s="734"/>
      <c r="L22" s="735"/>
    </row>
    <row r="23" spans="1:12" ht="20.100000000000001" customHeight="1">
      <c r="A23" s="732"/>
      <c r="B23" s="673"/>
      <c r="C23" s="673"/>
      <c r="D23" s="125"/>
      <c r="E23" s="126"/>
      <c r="F23" s="43" t="str">
        <f>IF(A22="","",VLOOKUP(A22,承認一覧表!$A$8:$F$1814,4,FALSE))</f>
        <v/>
      </c>
      <c r="G23" s="43" t="s">
        <v>44</v>
      </c>
      <c r="H23" s="54" t="str">
        <f>IF(A22="","",VLOOKUP(A22,承認一覧表!$A$8:$W$1814,5,FALSE))</f>
        <v/>
      </c>
      <c r="I23" s="43" t="s">
        <v>44</v>
      </c>
      <c r="J23" s="55" t="str">
        <f>IF(A22="","",VLOOKUP(A22,承認一覧表!$A$8:$W$1814,6,FALSE))</f>
        <v/>
      </c>
      <c r="K23" s="736"/>
      <c r="L23" s="737"/>
    </row>
    <row r="24" spans="1:12" ht="20.100000000000001" customHeight="1">
      <c r="A24" s="732"/>
      <c r="B24" s="741"/>
      <c r="C24" s="683"/>
      <c r="D24" s="119"/>
      <c r="E24" s="120"/>
      <c r="F24" s="685"/>
      <c r="G24" s="685"/>
      <c r="H24" s="685"/>
      <c r="I24" s="685"/>
      <c r="J24" s="685"/>
      <c r="K24" s="742"/>
      <c r="L24" s="743"/>
    </row>
    <row r="25" spans="1:12" ht="20.100000000000001" customHeight="1">
      <c r="A25" s="732"/>
      <c r="B25" s="684"/>
      <c r="C25" s="684"/>
      <c r="D25" s="121"/>
      <c r="E25" s="122"/>
      <c r="F25" s="46" t="str">
        <f>IF(A24="","",VLOOKUP(A24,承認一覧表!$A$8:$F$1814,4,FALSE))</f>
        <v/>
      </c>
      <c r="G25" s="46" t="s">
        <v>44</v>
      </c>
      <c r="H25" s="61" t="str">
        <f>IF(A24="","",VLOOKUP(A24,承認一覧表!$A$8:$W$1814,5,FALSE))</f>
        <v/>
      </c>
      <c r="I25" s="46" t="s">
        <v>44</v>
      </c>
      <c r="J25" s="62" t="str">
        <f>IF(A24="","",VLOOKUP(A24,承認一覧表!$A$8:$W$1814,6,FALSE))</f>
        <v/>
      </c>
      <c r="K25" s="744"/>
      <c r="L25" s="745"/>
    </row>
    <row r="26" spans="1:12" ht="20.100000000000001" customHeight="1">
      <c r="A26" s="732"/>
      <c r="B26" s="733"/>
      <c r="C26" s="672"/>
      <c r="D26" s="123"/>
      <c r="E26" s="124"/>
      <c r="F26" s="674"/>
      <c r="G26" s="675"/>
      <c r="H26" s="675"/>
      <c r="I26" s="675"/>
      <c r="J26" s="676"/>
      <c r="K26" s="734"/>
      <c r="L26" s="735"/>
    </row>
    <row r="27" spans="1:12" ht="20.100000000000001" customHeight="1">
      <c r="A27" s="732"/>
      <c r="B27" s="673"/>
      <c r="C27" s="673"/>
      <c r="D27" s="125"/>
      <c r="E27" s="126"/>
      <c r="F27" s="43" t="str">
        <f>IF(A26="","",VLOOKUP(A26,承認一覧表!$A$8:$F$1814,4,FALSE))</f>
        <v/>
      </c>
      <c r="G27" s="43" t="s">
        <v>44</v>
      </c>
      <c r="H27" s="54" t="str">
        <f>IF(A26="","",VLOOKUP(A26,承認一覧表!$A$8:$W$1814,5,FALSE))</f>
        <v/>
      </c>
      <c r="I27" s="43" t="s">
        <v>44</v>
      </c>
      <c r="J27" s="55" t="str">
        <f>IF(A26="","",VLOOKUP(A26,承認一覧表!$A$8:$W$1814,6,FALSE))</f>
        <v/>
      </c>
      <c r="K27" s="736"/>
      <c r="L27" s="737"/>
    </row>
    <row r="28" spans="1:12" ht="20.100000000000001" customHeight="1">
      <c r="A28" s="732"/>
      <c r="B28" s="741"/>
      <c r="C28" s="683"/>
      <c r="D28" s="119"/>
      <c r="E28" s="120"/>
      <c r="F28" s="685"/>
      <c r="G28" s="685"/>
      <c r="H28" s="685"/>
      <c r="I28" s="685"/>
      <c r="J28" s="685"/>
      <c r="K28" s="742"/>
      <c r="L28" s="743"/>
    </row>
    <row r="29" spans="1:12" ht="20.100000000000001" customHeight="1">
      <c r="A29" s="732"/>
      <c r="B29" s="684"/>
      <c r="C29" s="684"/>
      <c r="D29" s="121"/>
      <c r="E29" s="122"/>
      <c r="F29" s="46" t="str">
        <f>IF(A28="","",VLOOKUP(A28,承認一覧表!$A$8:$F$1814,4,FALSE))</f>
        <v/>
      </c>
      <c r="G29" s="46" t="s">
        <v>44</v>
      </c>
      <c r="H29" s="61" t="str">
        <f>IF(A28="","",VLOOKUP(A28,承認一覧表!$A$8:$W$1814,5,FALSE))</f>
        <v/>
      </c>
      <c r="I29" s="46" t="s">
        <v>44</v>
      </c>
      <c r="J29" s="62" t="str">
        <f>IF(A28="","",VLOOKUP(A28,承認一覧表!$A$8:$W$1814,6,FALSE))</f>
        <v/>
      </c>
      <c r="K29" s="744"/>
      <c r="L29" s="745"/>
    </row>
    <row r="30" spans="1:12" ht="20.100000000000001" customHeight="1">
      <c r="A30" s="732"/>
      <c r="B30" s="733"/>
      <c r="C30" s="672"/>
      <c r="D30" s="123"/>
      <c r="E30" s="124"/>
      <c r="F30" s="674"/>
      <c r="G30" s="675"/>
      <c r="H30" s="675"/>
      <c r="I30" s="675"/>
      <c r="J30" s="676"/>
      <c r="K30" s="734"/>
      <c r="L30" s="735"/>
    </row>
    <row r="31" spans="1:12" ht="20.100000000000001" customHeight="1">
      <c r="A31" s="732"/>
      <c r="B31" s="673"/>
      <c r="C31" s="673"/>
      <c r="D31" s="125"/>
      <c r="E31" s="126"/>
      <c r="F31" s="43" t="str">
        <f>IF(A30="","",VLOOKUP(A30,承認一覧表!$A$8:$F$1814,4,FALSE))</f>
        <v/>
      </c>
      <c r="G31" s="43" t="s">
        <v>44</v>
      </c>
      <c r="H31" s="54" t="str">
        <f>IF(A30="","",VLOOKUP(A30,承認一覧表!$A$8:$W$1814,5,FALSE))</f>
        <v/>
      </c>
      <c r="I31" s="43" t="s">
        <v>44</v>
      </c>
      <c r="J31" s="55" t="str">
        <f>IF(A30="","",VLOOKUP(A30,承認一覧表!$A$8:$W$1814,6,FALSE))</f>
        <v/>
      </c>
      <c r="K31" s="736"/>
      <c r="L31" s="737"/>
    </row>
    <row r="32" spans="1:12" ht="20.100000000000001" customHeight="1">
      <c r="A32" s="732"/>
      <c r="B32" s="741"/>
      <c r="C32" s="683"/>
      <c r="D32" s="119"/>
      <c r="E32" s="120"/>
      <c r="F32" s="685"/>
      <c r="G32" s="685"/>
      <c r="H32" s="685"/>
      <c r="I32" s="685"/>
      <c r="J32" s="685"/>
      <c r="K32" s="742"/>
      <c r="L32" s="743"/>
    </row>
    <row r="33" spans="1:12" ht="20.100000000000001" customHeight="1">
      <c r="A33" s="732"/>
      <c r="B33" s="684"/>
      <c r="C33" s="684"/>
      <c r="D33" s="121"/>
      <c r="E33" s="122"/>
      <c r="F33" s="46" t="str">
        <f>IF(A32="","",VLOOKUP(A32,承認一覧表!$A$8:$F$1814,4,FALSE))</f>
        <v/>
      </c>
      <c r="G33" s="46" t="s">
        <v>44</v>
      </c>
      <c r="H33" s="61" t="str">
        <f>IF(A32="","",VLOOKUP(A32,承認一覧表!$A$8:$W$1814,5,FALSE))</f>
        <v/>
      </c>
      <c r="I33" s="46" t="s">
        <v>44</v>
      </c>
      <c r="J33" s="62" t="str">
        <f>IF(A32="","",VLOOKUP(A32,承認一覧表!$A$8:$W$1814,6,FALSE))</f>
        <v/>
      </c>
      <c r="K33" s="744"/>
      <c r="L33" s="745"/>
    </row>
    <row r="34" spans="1:12" ht="20.100000000000001" customHeight="1">
      <c r="A34" s="732"/>
      <c r="B34" s="733"/>
      <c r="C34" s="672"/>
      <c r="D34" s="123"/>
      <c r="E34" s="124"/>
      <c r="F34" s="674"/>
      <c r="G34" s="675"/>
      <c r="H34" s="675"/>
      <c r="I34" s="675"/>
      <c r="J34" s="676"/>
      <c r="K34" s="734"/>
      <c r="L34" s="735"/>
    </row>
    <row r="35" spans="1:12" ht="20.100000000000001" customHeight="1">
      <c r="A35" s="732"/>
      <c r="B35" s="673"/>
      <c r="C35" s="673"/>
      <c r="D35" s="125"/>
      <c r="E35" s="126"/>
      <c r="F35" s="43" t="str">
        <f>IF(A34="","",VLOOKUP(A34,承認一覧表!$A$8:$F$1814,4,FALSE))</f>
        <v/>
      </c>
      <c r="G35" s="43" t="s">
        <v>44</v>
      </c>
      <c r="H35" s="54" t="str">
        <f>IF(A34="","",VLOOKUP(A34,承認一覧表!$A$8:$W$1814,5,FALSE))</f>
        <v/>
      </c>
      <c r="I35" s="43" t="s">
        <v>44</v>
      </c>
      <c r="J35" s="55" t="str">
        <f>IF(A34="","",VLOOKUP(A34,承認一覧表!$A$8:$W$1814,6,FALSE))</f>
        <v/>
      </c>
      <c r="K35" s="736"/>
      <c r="L35" s="737"/>
    </row>
    <row r="36" spans="1:12" ht="20.100000000000001" customHeight="1">
      <c r="A36" s="732"/>
      <c r="B36" s="741"/>
      <c r="C36" s="683"/>
      <c r="D36" s="119"/>
      <c r="E36" s="120"/>
      <c r="F36" s="685"/>
      <c r="G36" s="685"/>
      <c r="H36" s="685"/>
      <c r="I36" s="685"/>
      <c r="J36" s="685"/>
      <c r="K36" s="742"/>
      <c r="L36" s="743"/>
    </row>
    <row r="37" spans="1:12" ht="20.100000000000001" customHeight="1">
      <c r="A37" s="732"/>
      <c r="B37" s="684"/>
      <c r="C37" s="684"/>
      <c r="D37" s="121"/>
      <c r="E37" s="122"/>
      <c r="F37" s="46" t="str">
        <f>IF(A36="","",VLOOKUP(A36,承認一覧表!$A$8:$F$1814,4,FALSE))</f>
        <v/>
      </c>
      <c r="G37" s="46" t="s">
        <v>44</v>
      </c>
      <c r="H37" s="61" t="str">
        <f>IF(A36="","",VLOOKUP(A36,承認一覧表!$A$8:$W$1814,5,FALSE))</f>
        <v/>
      </c>
      <c r="I37" s="46" t="s">
        <v>44</v>
      </c>
      <c r="J37" s="62" t="str">
        <f>IF(A36="","",VLOOKUP(A36,承認一覧表!$A$8:$W$1814,6,FALSE))</f>
        <v/>
      </c>
      <c r="K37" s="744"/>
      <c r="L37" s="745"/>
    </row>
    <row r="38" spans="1:12" ht="20.100000000000001" customHeight="1">
      <c r="A38" s="732"/>
      <c r="B38" s="733"/>
      <c r="C38" s="672"/>
      <c r="D38" s="123"/>
      <c r="E38" s="124"/>
      <c r="F38" s="674"/>
      <c r="G38" s="675"/>
      <c r="H38" s="675"/>
      <c r="I38" s="675"/>
      <c r="J38" s="676"/>
      <c r="K38" s="734"/>
      <c r="L38" s="735"/>
    </row>
    <row r="39" spans="1:12" ht="20.100000000000001" customHeight="1">
      <c r="A39" s="732"/>
      <c r="B39" s="673"/>
      <c r="C39" s="673"/>
      <c r="D39" s="125"/>
      <c r="E39" s="126"/>
      <c r="F39" s="43" t="str">
        <f>IF(A38="","",VLOOKUP(A38,承認一覧表!$A$8:$F$1814,4,FALSE))</f>
        <v/>
      </c>
      <c r="G39" s="43" t="s">
        <v>44</v>
      </c>
      <c r="H39" s="54" t="str">
        <f>IF(A38="","",VLOOKUP(A38,承認一覧表!$A$8:$W$1814,5,FALSE))</f>
        <v/>
      </c>
      <c r="I39" s="43" t="s">
        <v>44</v>
      </c>
      <c r="J39" s="55" t="str">
        <f>IF(A38="","",VLOOKUP(A38,承認一覧表!$A$8:$W$1814,6,FALSE))</f>
        <v/>
      </c>
      <c r="K39" s="736"/>
      <c r="L39" s="737"/>
    </row>
    <row r="40" spans="1:12" ht="20.100000000000001" customHeight="1">
      <c r="A40" s="732"/>
      <c r="B40" s="741"/>
      <c r="C40" s="683"/>
      <c r="D40" s="119"/>
      <c r="E40" s="120"/>
      <c r="F40" s="685"/>
      <c r="G40" s="685"/>
      <c r="H40" s="685"/>
      <c r="I40" s="685"/>
      <c r="J40" s="685"/>
      <c r="K40" s="742"/>
      <c r="L40" s="743"/>
    </row>
    <row r="41" spans="1:12" ht="20.100000000000001" customHeight="1">
      <c r="A41" s="732"/>
      <c r="B41" s="684"/>
      <c r="C41" s="684"/>
      <c r="D41" s="121"/>
      <c r="E41" s="122"/>
      <c r="F41" s="46" t="str">
        <f>IF(A40="","",VLOOKUP(A40,承認一覧表!$A$8:$F$1814,4,FALSE))</f>
        <v/>
      </c>
      <c r="G41" s="46" t="s">
        <v>44</v>
      </c>
      <c r="H41" s="61" t="str">
        <f>IF(A40="","",VLOOKUP(A40,承認一覧表!$A$8:$W$1814,5,FALSE))</f>
        <v/>
      </c>
      <c r="I41" s="46" t="s">
        <v>44</v>
      </c>
      <c r="J41" s="62" t="str">
        <f>IF(A40="","",VLOOKUP(A40,承認一覧表!$A$8:$W$1814,6,FALSE))</f>
        <v/>
      </c>
      <c r="K41" s="744"/>
      <c r="L41" s="745"/>
    </row>
    <row r="42" spans="1:12" ht="20.100000000000001" customHeight="1">
      <c r="A42" s="732"/>
      <c r="B42" s="733"/>
      <c r="C42" s="672"/>
      <c r="D42" s="123"/>
      <c r="E42" s="124"/>
      <c r="F42" s="674"/>
      <c r="G42" s="675"/>
      <c r="H42" s="675"/>
      <c r="I42" s="675"/>
      <c r="J42" s="676"/>
      <c r="K42" s="734"/>
      <c r="L42" s="735"/>
    </row>
    <row r="43" spans="1:12" ht="20.100000000000001" customHeight="1">
      <c r="A43" s="732"/>
      <c r="B43" s="673"/>
      <c r="C43" s="673"/>
      <c r="D43" s="125"/>
      <c r="E43" s="126"/>
      <c r="F43" s="43" t="str">
        <f>IF(A42="","",VLOOKUP(A42,承認一覧表!$A$8:$F$1814,4,FALSE))</f>
        <v/>
      </c>
      <c r="G43" s="43" t="s">
        <v>44</v>
      </c>
      <c r="H43" s="54" t="str">
        <f>IF(A42="","",VLOOKUP(A42,承認一覧表!$A$8:$W$1814,5,FALSE))</f>
        <v/>
      </c>
      <c r="I43" s="43" t="s">
        <v>44</v>
      </c>
      <c r="J43" s="55" t="str">
        <f>IF(A42="","",VLOOKUP(A42,承認一覧表!$A$8:$W$1814,6,FALSE))</f>
        <v/>
      </c>
      <c r="K43" s="736"/>
      <c r="L43" s="737"/>
    </row>
    <row r="44" spans="1:12" ht="20.100000000000001" customHeight="1">
      <c r="A44" s="732"/>
      <c r="B44" s="741"/>
      <c r="C44" s="683"/>
      <c r="D44" s="119"/>
      <c r="E44" s="120"/>
      <c r="F44" s="685"/>
      <c r="G44" s="685"/>
      <c r="H44" s="685"/>
      <c r="I44" s="685"/>
      <c r="J44" s="685"/>
      <c r="K44" s="742"/>
      <c r="L44" s="743"/>
    </row>
    <row r="45" spans="1:12" ht="20.100000000000001" customHeight="1">
      <c r="A45" s="732"/>
      <c r="B45" s="684"/>
      <c r="C45" s="684"/>
      <c r="D45" s="121"/>
      <c r="E45" s="122"/>
      <c r="F45" s="46" t="str">
        <f>IF(A44="","",VLOOKUP(A44,承認一覧表!$A$8:$F$1814,4,FALSE))</f>
        <v/>
      </c>
      <c r="G45" s="46" t="s">
        <v>44</v>
      </c>
      <c r="H45" s="61" t="str">
        <f>IF(A44="","",VLOOKUP(A44,承認一覧表!$A$8:$W$1814,5,FALSE))</f>
        <v/>
      </c>
      <c r="I45" s="46" t="s">
        <v>44</v>
      </c>
      <c r="J45" s="62" t="str">
        <f>IF(A44="","",VLOOKUP(A44,承認一覧表!$A$8:$W$1814,6,FALSE))</f>
        <v/>
      </c>
      <c r="K45" s="744"/>
      <c r="L45" s="745"/>
    </row>
    <row r="46" spans="1:12" ht="20.100000000000001" customHeight="1">
      <c r="A46" s="732"/>
      <c r="B46" s="733"/>
      <c r="C46" s="672"/>
      <c r="D46" s="123"/>
      <c r="E46" s="124"/>
      <c r="F46" s="674"/>
      <c r="G46" s="675"/>
      <c r="H46" s="675"/>
      <c r="I46" s="675"/>
      <c r="J46" s="676"/>
      <c r="K46" s="734"/>
      <c r="L46" s="735"/>
    </row>
    <row r="47" spans="1:12" ht="20.100000000000001" customHeight="1">
      <c r="A47" s="732"/>
      <c r="B47" s="673"/>
      <c r="C47" s="673"/>
      <c r="D47" s="125"/>
      <c r="E47" s="126"/>
      <c r="F47" s="43" t="str">
        <f>IF(A46="","",VLOOKUP(A46,承認一覧表!$A$8:$F$1814,4,FALSE))</f>
        <v/>
      </c>
      <c r="G47" s="43" t="s">
        <v>44</v>
      </c>
      <c r="H47" s="54" t="str">
        <f>IF(A46="","",VLOOKUP(A46,承認一覧表!$A$8:$W$1814,5,FALSE))</f>
        <v/>
      </c>
      <c r="I47" s="43" t="s">
        <v>44</v>
      </c>
      <c r="J47" s="55" t="str">
        <f>IF(A46="","",VLOOKUP(A46,承認一覧表!$A$8:$W$1814,6,FALSE))</f>
        <v/>
      </c>
      <c r="K47" s="736"/>
      <c r="L47" s="737"/>
    </row>
    <row r="48" spans="1:12" ht="20.100000000000001" customHeight="1">
      <c r="A48" s="732"/>
      <c r="B48" s="741"/>
      <c r="C48" s="683"/>
      <c r="D48" s="119"/>
      <c r="E48" s="120"/>
      <c r="F48" s="685"/>
      <c r="G48" s="685"/>
      <c r="H48" s="685"/>
      <c r="I48" s="685"/>
      <c r="J48" s="685"/>
      <c r="K48" s="742"/>
      <c r="L48" s="743"/>
    </row>
    <row r="49" spans="1:15" ht="20.100000000000001" customHeight="1">
      <c r="A49" s="732"/>
      <c r="B49" s="684"/>
      <c r="C49" s="684"/>
      <c r="D49" s="121"/>
      <c r="E49" s="122"/>
      <c r="F49" s="46" t="str">
        <f>IF(A48="","",VLOOKUP(A48,承認一覧表!$A$8:$F$1814,4,FALSE))</f>
        <v/>
      </c>
      <c r="G49" s="46" t="s">
        <v>44</v>
      </c>
      <c r="H49" s="61" t="str">
        <f>IF(A48="","",VLOOKUP(A48,承認一覧表!$A$8:$W$1814,5,FALSE))</f>
        <v/>
      </c>
      <c r="I49" s="46" t="s">
        <v>44</v>
      </c>
      <c r="J49" s="62" t="str">
        <f>IF(A48="","",VLOOKUP(A48,承認一覧表!$A$8:$W$1814,6,FALSE))</f>
        <v/>
      </c>
      <c r="K49" s="744"/>
      <c r="L49" s="745"/>
    </row>
    <row r="50" spans="1:15" ht="20.100000000000001" customHeight="1">
      <c r="A50" s="732"/>
      <c r="B50" s="733"/>
      <c r="C50" s="672"/>
      <c r="D50" s="123"/>
      <c r="E50" s="124"/>
      <c r="F50" s="674"/>
      <c r="G50" s="675"/>
      <c r="H50" s="675"/>
      <c r="I50" s="675"/>
      <c r="J50" s="676"/>
      <c r="K50" s="734"/>
      <c r="L50" s="735"/>
    </row>
    <row r="51" spans="1:15" ht="20.100000000000001" customHeight="1">
      <c r="A51" s="732"/>
      <c r="B51" s="673"/>
      <c r="C51" s="673"/>
      <c r="D51" s="125"/>
      <c r="E51" s="126"/>
      <c r="F51" s="43" t="str">
        <f>IF(A50="","",VLOOKUP(A50,承認一覧表!$A$8:$F$1814,4,FALSE))</f>
        <v/>
      </c>
      <c r="G51" s="43" t="s">
        <v>44</v>
      </c>
      <c r="H51" s="54" t="str">
        <f>IF(A50="","",VLOOKUP(A50,承認一覧表!$A$8:$W$1814,5,FALSE))</f>
        <v/>
      </c>
      <c r="I51" s="43" t="s">
        <v>44</v>
      </c>
      <c r="J51" s="55" t="str">
        <f>IF(A50="","",VLOOKUP(A50,承認一覧表!$A$8:$W$1814,6,FALSE))</f>
        <v/>
      </c>
      <c r="K51" s="736"/>
      <c r="L51" s="737"/>
    </row>
    <row r="52" spans="1:15" ht="15" customHeight="1">
      <c r="B52" s="90" t="s">
        <v>4160</v>
      </c>
      <c r="C52" s="36"/>
      <c r="D52" s="36"/>
      <c r="E52" s="37"/>
      <c r="F52" s="38"/>
      <c r="G52" s="38"/>
      <c r="H52" s="38"/>
      <c r="I52" s="38"/>
      <c r="J52" s="38"/>
      <c r="K52" s="36"/>
      <c r="L52" s="36"/>
    </row>
    <row r="53" spans="1:15" ht="20.100000000000001" customHeight="1">
      <c r="B53" s="48" t="s">
        <v>4612</v>
      </c>
      <c r="C53" s="39"/>
      <c r="D53" s="39"/>
      <c r="E53" s="40"/>
      <c r="K53" s="39"/>
      <c r="L53" s="39"/>
    </row>
    <row r="54" spans="1:15" ht="20.100000000000001" customHeight="1">
      <c r="B54" s="48"/>
      <c r="C54" s="39"/>
      <c r="D54" s="39"/>
      <c r="E54" s="40"/>
      <c r="K54" s="39"/>
      <c r="L54" s="39"/>
    </row>
    <row r="55" spans="1:15" ht="20.100000000000001" customHeight="1">
      <c r="L55" s="31" t="s">
        <v>3191</v>
      </c>
    </row>
    <row r="56" spans="1:15" ht="9.9" customHeight="1"/>
    <row r="57" spans="1:15" ht="18" customHeight="1">
      <c r="A57" s="701" t="s">
        <v>41</v>
      </c>
      <c r="B57" s="704" t="s">
        <v>263</v>
      </c>
      <c r="C57" s="706" t="s">
        <v>42</v>
      </c>
      <c r="D57" s="706" t="s">
        <v>240</v>
      </c>
      <c r="E57" s="706" t="s">
        <v>266</v>
      </c>
      <c r="F57" s="704" t="s">
        <v>4611</v>
      </c>
      <c r="G57" s="708"/>
      <c r="H57" s="708"/>
      <c r="I57" s="708"/>
      <c r="J57" s="709"/>
      <c r="K57" s="704" t="s">
        <v>2277</v>
      </c>
      <c r="L57" s="709"/>
    </row>
    <row r="58" spans="1:15" ht="5.0999999999999996" customHeight="1">
      <c r="A58" s="701"/>
      <c r="B58" s="705"/>
      <c r="C58" s="707"/>
      <c r="D58" s="707"/>
      <c r="E58" s="707"/>
      <c r="F58" s="705"/>
      <c r="G58" s="710"/>
      <c r="H58" s="710"/>
      <c r="I58" s="710"/>
      <c r="J58" s="711"/>
      <c r="K58" s="705"/>
      <c r="L58" s="711"/>
    </row>
    <row r="59" spans="1:15" ht="5.0999999999999996" customHeight="1">
      <c r="A59" s="702"/>
      <c r="B59" s="705"/>
      <c r="C59" s="707"/>
      <c r="D59" s="707"/>
      <c r="E59" s="712" t="s">
        <v>264</v>
      </c>
      <c r="F59" s="714" t="s">
        <v>43</v>
      </c>
      <c r="G59" s="716" t="s">
        <v>44</v>
      </c>
      <c r="H59" s="718" t="s">
        <v>45</v>
      </c>
      <c r="I59" s="716" t="s">
        <v>44</v>
      </c>
      <c r="J59" s="720" t="s">
        <v>46</v>
      </c>
      <c r="K59" s="722" t="s">
        <v>286</v>
      </c>
      <c r="L59" s="723"/>
    </row>
    <row r="60" spans="1:15" ht="18" customHeight="1" thickBot="1">
      <c r="A60" s="703"/>
      <c r="B60" s="705"/>
      <c r="C60" s="707"/>
      <c r="D60" s="707"/>
      <c r="E60" s="713"/>
      <c r="F60" s="715"/>
      <c r="G60" s="717"/>
      <c r="H60" s="719"/>
      <c r="I60" s="717"/>
      <c r="J60" s="721"/>
      <c r="K60" s="724"/>
      <c r="L60" s="725"/>
    </row>
    <row r="61" spans="1:15" ht="20.100000000000001" customHeight="1" thickTop="1">
      <c r="A61" s="727"/>
      <c r="B61" s="729"/>
      <c r="C61" s="694"/>
      <c r="D61" s="115"/>
      <c r="E61" s="116"/>
      <c r="F61" s="696"/>
      <c r="G61" s="696"/>
      <c r="H61" s="696"/>
      <c r="I61" s="696"/>
      <c r="J61" s="696"/>
      <c r="K61" s="730"/>
      <c r="L61" s="731"/>
    </row>
    <row r="62" spans="1:15" ht="20.100000000000001" customHeight="1">
      <c r="A62" s="728"/>
      <c r="B62" s="695"/>
      <c r="C62" s="695"/>
      <c r="D62" s="117"/>
      <c r="E62" s="118"/>
      <c r="F62" s="58" t="str">
        <f>IF(A61="","",VLOOKUP(A61,承認一覧表!$A$8:$F$1985,4,FALSE))</f>
        <v/>
      </c>
      <c r="G62" s="58" t="s">
        <v>44</v>
      </c>
      <c r="H62" s="59" t="str">
        <f>IF(A61="","",VLOOKUP(A61,承認一覧表!$A$8:$W$1985,5,FALSE))</f>
        <v/>
      </c>
      <c r="I62" s="58" t="s">
        <v>44</v>
      </c>
      <c r="J62" s="60" t="str">
        <f>IF(A61="","",VLOOKUP(A61,承認一覧表!$A$8:$W$1985,6,FALSE))</f>
        <v/>
      </c>
      <c r="K62" s="738"/>
      <c r="L62" s="739"/>
      <c r="O62" s="35"/>
    </row>
    <row r="63" spans="1:15" ht="20.100000000000001" customHeight="1">
      <c r="A63" s="740"/>
      <c r="B63" s="741"/>
      <c r="C63" s="683"/>
      <c r="D63" s="119"/>
      <c r="E63" s="120"/>
      <c r="F63" s="685"/>
      <c r="G63" s="685"/>
      <c r="H63" s="685"/>
      <c r="I63" s="685"/>
      <c r="J63" s="685"/>
      <c r="K63" s="742"/>
      <c r="L63" s="743"/>
    </row>
    <row r="64" spans="1:15" ht="20.100000000000001" customHeight="1">
      <c r="A64" s="740"/>
      <c r="B64" s="684"/>
      <c r="C64" s="684"/>
      <c r="D64" s="121"/>
      <c r="E64" s="122"/>
      <c r="F64" s="542" t="str">
        <f>IF(A63="","",VLOOKUP(A63,承認一覧表!$A$8:$F$1814,4,FALSE))</f>
        <v/>
      </c>
      <c r="G64" s="542" t="s">
        <v>44</v>
      </c>
      <c r="H64" s="543" t="str">
        <f>IF(A63="","",VLOOKUP(A63,承認一覧表!$A$8:$W$1814,5,FALSE))</f>
        <v/>
      </c>
      <c r="I64" s="542" t="s">
        <v>44</v>
      </c>
      <c r="J64" s="544" t="str">
        <f>IF(A63="","",VLOOKUP(A63,承認一覧表!$A$8:$W$1814,6,FALSE))</f>
        <v/>
      </c>
      <c r="K64" s="744"/>
      <c r="L64" s="745"/>
    </row>
    <row r="65" spans="1:12" ht="20.100000000000001" customHeight="1">
      <c r="A65" s="732"/>
      <c r="B65" s="733"/>
      <c r="C65" s="672"/>
      <c r="D65" s="123"/>
      <c r="E65" s="124"/>
      <c r="F65" s="674"/>
      <c r="G65" s="675"/>
      <c r="H65" s="675"/>
      <c r="I65" s="675"/>
      <c r="J65" s="676"/>
      <c r="K65" s="734"/>
      <c r="L65" s="735"/>
    </row>
    <row r="66" spans="1:12" ht="20.100000000000001" customHeight="1">
      <c r="A66" s="732"/>
      <c r="B66" s="673"/>
      <c r="C66" s="673"/>
      <c r="D66" s="125"/>
      <c r="E66" s="126"/>
      <c r="F66" s="43" t="str">
        <f>IF(A65="","",VLOOKUP(A65,承認一覧表!$A$8:$F$1814,4,FALSE))</f>
        <v/>
      </c>
      <c r="G66" s="43" t="s">
        <v>44</v>
      </c>
      <c r="H66" s="54" t="str">
        <f>IF(A65="","",VLOOKUP(A65,承認一覧表!$A$8:$W$1814,5,FALSE))</f>
        <v/>
      </c>
      <c r="I66" s="43" t="s">
        <v>44</v>
      </c>
      <c r="J66" s="55" t="str">
        <f>IF(A65="","",VLOOKUP(A65,承認一覧表!$A$8:$W$1814,6,FALSE))</f>
        <v/>
      </c>
      <c r="K66" s="736"/>
      <c r="L66" s="737"/>
    </row>
    <row r="67" spans="1:12" ht="20.100000000000001" customHeight="1">
      <c r="A67" s="732"/>
      <c r="B67" s="741"/>
      <c r="C67" s="683"/>
      <c r="D67" s="119"/>
      <c r="E67" s="120"/>
      <c r="F67" s="685"/>
      <c r="G67" s="685"/>
      <c r="H67" s="685"/>
      <c r="I67" s="685"/>
      <c r="J67" s="685"/>
      <c r="K67" s="742"/>
      <c r="L67" s="743"/>
    </row>
    <row r="68" spans="1:12" ht="20.100000000000001" customHeight="1">
      <c r="A68" s="732"/>
      <c r="B68" s="684"/>
      <c r="C68" s="684"/>
      <c r="D68" s="121"/>
      <c r="E68" s="122"/>
      <c r="F68" s="46" t="str">
        <f>IF(A67="","",VLOOKUP(A67,承認一覧表!$A$8:$F$1814,4,FALSE))</f>
        <v/>
      </c>
      <c r="G68" s="46" t="s">
        <v>44</v>
      </c>
      <c r="H68" s="61" t="str">
        <f>IF(A67="","",VLOOKUP(A67,承認一覧表!$A$8:$W$1814,5,FALSE))</f>
        <v/>
      </c>
      <c r="I68" s="46" t="s">
        <v>44</v>
      </c>
      <c r="J68" s="62" t="str">
        <f>IF(A67="","",VLOOKUP(A67,承認一覧表!$A$8:$W$1814,6,FALSE))</f>
        <v/>
      </c>
      <c r="K68" s="744"/>
      <c r="L68" s="745"/>
    </row>
    <row r="69" spans="1:12" ht="20.100000000000001" customHeight="1">
      <c r="A69" s="732"/>
      <c r="B69" s="733"/>
      <c r="C69" s="672"/>
      <c r="D69" s="123"/>
      <c r="E69" s="124"/>
      <c r="F69" s="674"/>
      <c r="G69" s="675"/>
      <c r="H69" s="675"/>
      <c r="I69" s="675"/>
      <c r="J69" s="676"/>
      <c r="K69" s="734"/>
      <c r="L69" s="735"/>
    </row>
    <row r="70" spans="1:12" ht="20.100000000000001" customHeight="1">
      <c r="A70" s="732"/>
      <c r="B70" s="673"/>
      <c r="C70" s="673"/>
      <c r="D70" s="125"/>
      <c r="E70" s="126"/>
      <c r="F70" s="43" t="str">
        <f>IF(A69="","",VLOOKUP(A69,承認一覧表!$A$8:$F$1814,4,FALSE))</f>
        <v/>
      </c>
      <c r="G70" s="43" t="s">
        <v>44</v>
      </c>
      <c r="H70" s="54" t="str">
        <f>IF(A69="","",VLOOKUP(A69,承認一覧表!$A$8:$W$1814,5,FALSE))</f>
        <v/>
      </c>
      <c r="I70" s="43" t="s">
        <v>44</v>
      </c>
      <c r="J70" s="55" t="str">
        <f>IF(A69="","",VLOOKUP(A69,承認一覧表!$A$8:$W$1814,6,FALSE))</f>
        <v/>
      </c>
      <c r="K70" s="736"/>
      <c r="L70" s="737"/>
    </row>
    <row r="71" spans="1:12" ht="20.100000000000001" customHeight="1">
      <c r="A71" s="732"/>
      <c r="B71" s="741"/>
      <c r="C71" s="683"/>
      <c r="D71" s="119"/>
      <c r="E71" s="120"/>
      <c r="F71" s="685"/>
      <c r="G71" s="685"/>
      <c r="H71" s="685"/>
      <c r="I71" s="685"/>
      <c r="J71" s="685"/>
      <c r="K71" s="742"/>
      <c r="L71" s="743"/>
    </row>
    <row r="72" spans="1:12" ht="20.100000000000001" customHeight="1">
      <c r="A72" s="732"/>
      <c r="B72" s="684"/>
      <c r="C72" s="684"/>
      <c r="D72" s="121"/>
      <c r="E72" s="122"/>
      <c r="F72" s="46" t="str">
        <f>IF(A71="","",VLOOKUP(A71,承認一覧表!$A$8:$F$1814,4,FALSE))</f>
        <v/>
      </c>
      <c r="G72" s="46" t="s">
        <v>44</v>
      </c>
      <c r="H72" s="61" t="str">
        <f>IF(A71="","",VLOOKUP(A71,承認一覧表!$A$8:$W$1814,5,FALSE))</f>
        <v/>
      </c>
      <c r="I72" s="46" t="s">
        <v>44</v>
      </c>
      <c r="J72" s="62" t="str">
        <f>IF(A71="","",VLOOKUP(A71,承認一覧表!$A$8:$W$1814,6,FALSE))</f>
        <v/>
      </c>
      <c r="K72" s="744"/>
      <c r="L72" s="745"/>
    </row>
    <row r="73" spans="1:12" ht="20.100000000000001" customHeight="1">
      <c r="A73" s="732"/>
      <c r="B73" s="733"/>
      <c r="C73" s="672"/>
      <c r="D73" s="123"/>
      <c r="E73" s="124"/>
      <c r="F73" s="674"/>
      <c r="G73" s="675"/>
      <c r="H73" s="675"/>
      <c r="I73" s="675"/>
      <c r="J73" s="676"/>
      <c r="K73" s="734"/>
      <c r="L73" s="735"/>
    </row>
    <row r="74" spans="1:12" ht="20.100000000000001" customHeight="1">
      <c r="A74" s="732"/>
      <c r="B74" s="673"/>
      <c r="C74" s="673"/>
      <c r="D74" s="125"/>
      <c r="E74" s="126"/>
      <c r="F74" s="43" t="str">
        <f>IF(A73="","",VLOOKUP(A73,承認一覧表!$A$8:$F$1814,4,FALSE))</f>
        <v/>
      </c>
      <c r="G74" s="43" t="s">
        <v>44</v>
      </c>
      <c r="H74" s="54" t="str">
        <f>IF(A73="","",VLOOKUP(A73,承認一覧表!$A$8:$W$1814,5,FALSE))</f>
        <v/>
      </c>
      <c r="I74" s="43" t="s">
        <v>44</v>
      </c>
      <c r="J74" s="55" t="str">
        <f>IF(A73="","",VLOOKUP(A73,承認一覧表!$A$8:$W$1814,6,FALSE))</f>
        <v/>
      </c>
      <c r="K74" s="736"/>
      <c r="L74" s="737"/>
    </row>
    <row r="75" spans="1:12" ht="20.100000000000001" customHeight="1">
      <c r="A75" s="732"/>
      <c r="B75" s="741"/>
      <c r="C75" s="683"/>
      <c r="D75" s="119"/>
      <c r="E75" s="120"/>
      <c r="F75" s="685"/>
      <c r="G75" s="685"/>
      <c r="H75" s="685"/>
      <c r="I75" s="685"/>
      <c r="J75" s="685"/>
      <c r="K75" s="742"/>
      <c r="L75" s="743"/>
    </row>
    <row r="76" spans="1:12" ht="20.100000000000001" customHeight="1">
      <c r="A76" s="732"/>
      <c r="B76" s="684"/>
      <c r="C76" s="684"/>
      <c r="D76" s="121"/>
      <c r="E76" s="122"/>
      <c r="F76" s="46" t="str">
        <f>IF(A75="","",VLOOKUP(A75,承認一覧表!$A$8:$F$1814,4,FALSE))</f>
        <v/>
      </c>
      <c r="G76" s="46" t="s">
        <v>44</v>
      </c>
      <c r="H76" s="61" t="str">
        <f>IF(A75="","",VLOOKUP(A75,承認一覧表!$A$8:$W$1814,5,FALSE))</f>
        <v/>
      </c>
      <c r="I76" s="46" t="s">
        <v>44</v>
      </c>
      <c r="J76" s="62" t="str">
        <f>IF(A75="","",VLOOKUP(A75,承認一覧表!$A$8:$W$1814,6,FALSE))</f>
        <v/>
      </c>
      <c r="K76" s="744"/>
      <c r="L76" s="745"/>
    </row>
    <row r="77" spans="1:12" ht="20.100000000000001" customHeight="1">
      <c r="A77" s="732"/>
      <c r="B77" s="733"/>
      <c r="C77" s="672"/>
      <c r="D77" s="123"/>
      <c r="E77" s="124"/>
      <c r="F77" s="674"/>
      <c r="G77" s="675"/>
      <c r="H77" s="675"/>
      <c r="I77" s="675"/>
      <c r="J77" s="676"/>
      <c r="K77" s="734"/>
      <c r="L77" s="735"/>
    </row>
    <row r="78" spans="1:12" ht="20.100000000000001" customHeight="1">
      <c r="A78" s="732"/>
      <c r="B78" s="673"/>
      <c r="C78" s="673"/>
      <c r="D78" s="125"/>
      <c r="E78" s="126"/>
      <c r="F78" s="43" t="str">
        <f>IF(A77="","",VLOOKUP(A77,承認一覧表!$A$8:$F$1814,4,FALSE))</f>
        <v/>
      </c>
      <c r="G78" s="43" t="s">
        <v>44</v>
      </c>
      <c r="H78" s="54" t="str">
        <f>IF(A77="","",VLOOKUP(A77,承認一覧表!$A$8:$W$1814,5,FALSE))</f>
        <v/>
      </c>
      <c r="I78" s="43" t="s">
        <v>44</v>
      </c>
      <c r="J78" s="55" t="str">
        <f>IF(A77="","",VLOOKUP(A77,承認一覧表!$A$8:$W$1814,6,FALSE))</f>
        <v/>
      </c>
      <c r="K78" s="736"/>
      <c r="L78" s="737"/>
    </row>
    <row r="79" spans="1:12" ht="20.100000000000001" customHeight="1">
      <c r="A79" s="732"/>
      <c r="B79" s="741"/>
      <c r="C79" s="683"/>
      <c r="D79" s="119"/>
      <c r="E79" s="120"/>
      <c r="F79" s="685"/>
      <c r="G79" s="685"/>
      <c r="H79" s="685"/>
      <c r="I79" s="685"/>
      <c r="J79" s="685"/>
      <c r="K79" s="742"/>
      <c r="L79" s="743"/>
    </row>
    <row r="80" spans="1:12" ht="20.100000000000001" customHeight="1">
      <c r="A80" s="732"/>
      <c r="B80" s="684"/>
      <c r="C80" s="684"/>
      <c r="D80" s="121"/>
      <c r="E80" s="122"/>
      <c r="F80" s="46" t="str">
        <f>IF(A79="","",VLOOKUP(A79,承認一覧表!$A$8:$F$1814,4,FALSE))</f>
        <v/>
      </c>
      <c r="G80" s="46" t="s">
        <v>44</v>
      </c>
      <c r="H80" s="61" t="str">
        <f>IF(A79="","",VLOOKUP(A79,承認一覧表!$A$8:$W$1814,5,FALSE))</f>
        <v/>
      </c>
      <c r="I80" s="46" t="s">
        <v>44</v>
      </c>
      <c r="J80" s="62" t="str">
        <f>IF(A79="","",VLOOKUP(A79,承認一覧表!$A$8:$W$1814,6,FALSE))</f>
        <v/>
      </c>
      <c r="K80" s="744"/>
      <c r="L80" s="745"/>
    </row>
    <row r="81" spans="1:12" ht="20.100000000000001" customHeight="1">
      <c r="A81" s="732"/>
      <c r="B81" s="733"/>
      <c r="C81" s="672"/>
      <c r="D81" s="123"/>
      <c r="E81" s="124"/>
      <c r="F81" s="674"/>
      <c r="G81" s="675"/>
      <c r="H81" s="675"/>
      <c r="I81" s="675"/>
      <c r="J81" s="676"/>
      <c r="K81" s="734"/>
      <c r="L81" s="735"/>
    </row>
    <row r="82" spans="1:12" ht="20.100000000000001" customHeight="1">
      <c r="A82" s="732"/>
      <c r="B82" s="673"/>
      <c r="C82" s="673"/>
      <c r="D82" s="125"/>
      <c r="E82" s="126"/>
      <c r="F82" s="43" t="str">
        <f>IF(A81="","",VLOOKUP(A81,承認一覧表!$A$8:$F$1814,4,FALSE))</f>
        <v/>
      </c>
      <c r="G82" s="43" t="s">
        <v>44</v>
      </c>
      <c r="H82" s="54" t="str">
        <f>IF(A81="","",VLOOKUP(A81,承認一覧表!$A$8:$W$1814,5,FALSE))</f>
        <v/>
      </c>
      <c r="I82" s="43" t="s">
        <v>44</v>
      </c>
      <c r="J82" s="55" t="str">
        <f>IF(A81="","",VLOOKUP(A81,承認一覧表!$A$8:$W$1814,6,FALSE))</f>
        <v/>
      </c>
      <c r="K82" s="736"/>
      <c r="L82" s="737"/>
    </row>
    <row r="83" spans="1:12" ht="20.100000000000001" customHeight="1">
      <c r="A83" s="732"/>
      <c r="B83" s="741"/>
      <c r="C83" s="683"/>
      <c r="D83" s="119"/>
      <c r="E83" s="120"/>
      <c r="F83" s="685"/>
      <c r="G83" s="685"/>
      <c r="H83" s="685"/>
      <c r="I83" s="685"/>
      <c r="J83" s="685"/>
      <c r="K83" s="742"/>
      <c r="L83" s="743"/>
    </row>
    <row r="84" spans="1:12" ht="20.100000000000001" customHeight="1">
      <c r="A84" s="732"/>
      <c r="B84" s="684"/>
      <c r="C84" s="684"/>
      <c r="D84" s="121"/>
      <c r="E84" s="122"/>
      <c r="F84" s="46" t="str">
        <f>IF(A83="","",VLOOKUP(A83,承認一覧表!$A$8:$F$1814,4,FALSE))</f>
        <v/>
      </c>
      <c r="G84" s="46" t="s">
        <v>44</v>
      </c>
      <c r="H84" s="61" t="str">
        <f>IF(A83="","",VLOOKUP(A83,承認一覧表!$A$8:$W$1814,5,FALSE))</f>
        <v/>
      </c>
      <c r="I84" s="46" t="s">
        <v>44</v>
      </c>
      <c r="J84" s="62" t="str">
        <f>IF(A83="","",VLOOKUP(A83,承認一覧表!$A$8:$W$1814,6,FALSE))</f>
        <v/>
      </c>
      <c r="K84" s="744"/>
      <c r="L84" s="745"/>
    </row>
    <row r="85" spans="1:12" ht="20.100000000000001" customHeight="1">
      <c r="A85" s="732"/>
      <c r="B85" s="733"/>
      <c r="C85" s="672"/>
      <c r="D85" s="123"/>
      <c r="E85" s="124"/>
      <c r="F85" s="674"/>
      <c r="G85" s="675"/>
      <c r="H85" s="675"/>
      <c r="I85" s="675"/>
      <c r="J85" s="676"/>
      <c r="K85" s="734"/>
      <c r="L85" s="735"/>
    </row>
    <row r="86" spans="1:12" ht="20.100000000000001" customHeight="1">
      <c r="A86" s="732"/>
      <c r="B86" s="673"/>
      <c r="C86" s="673"/>
      <c r="D86" s="125"/>
      <c r="E86" s="126"/>
      <c r="F86" s="43" t="str">
        <f>IF(A85="","",VLOOKUP(A85,承認一覧表!$A$8:$F$1814,4,FALSE))</f>
        <v/>
      </c>
      <c r="G86" s="43" t="s">
        <v>44</v>
      </c>
      <c r="H86" s="54" t="str">
        <f>IF(A85="","",VLOOKUP(A85,承認一覧表!$A$8:$W$1814,5,FALSE))</f>
        <v/>
      </c>
      <c r="I86" s="43" t="s">
        <v>44</v>
      </c>
      <c r="J86" s="55" t="str">
        <f>IF(A85="","",VLOOKUP(A85,承認一覧表!$A$8:$W$1814,6,FALSE))</f>
        <v/>
      </c>
      <c r="K86" s="736"/>
      <c r="L86" s="737"/>
    </row>
    <row r="87" spans="1:12" ht="20.100000000000001" customHeight="1">
      <c r="A87" s="732"/>
      <c r="B87" s="741"/>
      <c r="C87" s="683"/>
      <c r="D87" s="119"/>
      <c r="E87" s="120"/>
      <c r="F87" s="685"/>
      <c r="G87" s="685"/>
      <c r="H87" s="685"/>
      <c r="I87" s="685"/>
      <c r="J87" s="685"/>
      <c r="K87" s="742"/>
      <c r="L87" s="743"/>
    </row>
    <row r="88" spans="1:12" ht="20.100000000000001" customHeight="1">
      <c r="A88" s="732"/>
      <c r="B88" s="684"/>
      <c r="C88" s="684"/>
      <c r="D88" s="121"/>
      <c r="E88" s="122"/>
      <c r="F88" s="46" t="str">
        <f>IF(A87="","",VLOOKUP(A87,承認一覧表!$A$8:$F$1814,4,FALSE))</f>
        <v/>
      </c>
      <c r="G88" s="46" t="s">
        <v>44</v>
      </c>
      <c r="H88" s="61" t="str">
        <f>IF(A87="","",VLOOKUP(A87,承認一覧表!$A$8:$W$1814,5,FALSE))</f>
        <v/>
      </c>
      <c r="I88" s="46" t="s">
        <v>44</v>
      </c>
      <c r="J88" s="62" t="str">
        <f>IF(A87="","",VLOOKUP(A87,承認一覧表!$A$8:$W$1814,6,FALSE))</f>
        <v/>
      </c>
      <c r="K88" s="744"/>
      <c r="L88" s="745"/>
    </row>
    <row r="89" spans="1:12" ht="20.100000000000001" customHeight="1">
      <c r="A89" s="732"/>
      <c r="B89" s="733"/>
      <c r="C89" s="672"/>
      <c r="D89" s="123"/>
      <c r="E89" s="124"/>
      <c r="F89" s="674"/>
      <c r="G89" s="675"/>
      <c r="H89" s="675"/>
      <c r="I89" s="675"/>
      <c r="J89" s="676"/>
      <c r="K89" s="734"/>
      <c r="L89" s="735"/>
    </row>
    <row r="90" spans="1:12" ht="20.100000000000001" customHeight="1">
      <c r="A90" s="732"/>
      <c r="B90" s="673"/>
      <c r="C90" s="673"/>
      <c r="D90" s="125"/>
      <c r="E90" s="126"/>
      <c r="F90" s="43" t="str">
        <f>IF(A89="","",VLOOKUP(A89,承認一覧表!$A$8:$F$1814,4,FALSE))</f>
        <v/>
      </c>
      <c r="G90" s="43" t="s">
        <v>44</v>
      </c>
      <c r="H90" s="54" t="str">
        <f>IF(A89="","",VLOOKUP(A89,承認一覧表!$A$8:$W$1814,5,FALSE))</f>
        <v/>
      </c>
      <c r="I90" s="43" t="s">
        <v>44</v>
      </c>
      <c r="J90" s="55" t="str">
        <f>IF(A89="","",VLOOKUP(A89,承認一覧表!$A$8:$W$1814,6,FALSE))</f>
        <v/>
      </c>
      <c r="K90" s="736"/>
      <c r="L90" s="737"/>
    </row>
    <row r="91" spans="1:12" ht="20.100000000000001" customHeight="1">
      <c r="A91" s="732"/>
      <c r="B91" s="741"/>
      <c r="C91" s="683"/>
      <c r="D91" s="119"/>
      <c r="E91" s="120"/>
      <c r="F91" s="685"/>
      <c r="G91" s="685"/>
      <c r="H91" s="685"/>
      <c r="I91" s="685"/>
      <c r="J91" s="685"/>
      <c r="K91" s="742"/>
      <c r="L91" s="743"/>
    </row>
    <row r="92" spans="1:12" ht="20.100000000000001" customHeight="1">
      <c r="A92" s="732"/>
      <c r="B92" s="684"/>
      <c r="C92" s="684"/>
      <c r="D92" s="121"/>
      <c r="E92" s="122"/>
      <c r="F92" s="46" t="str">
        <f>IF(A91="","",VLOOKUP(A91,承認一覧表!$A$8:$F$1814,4,FALSE))</f>
        <v/>
      </c>
      <c r="G92" s="46" t="s">
        <v>44</v>
      </c>
      <c r="H92" s="61" t="str">
        <f>IF(A91="","",VLOOKUP(A91,承認一覧表!$A$8:$W$1814,5,FALSE))</f>
        <v/>
      </c>
      <c r="I92" s="46" t="s">
        <v>44</v>
      </c>
      <c r="J92" s="62" t="str">
        <f>IF(A91="","",VLOOKUP(A91,承認一覧表!$A$8:$W$1814,6,FALSE))</f>
        <v/>
      </c>
      <c r="K92" s="744"/>
      <c r="L92" s="745"/>
    </row>
    <row r="93" spans="1:12" ht="20.100000000000001" customHeight="1">
      <c r="A93" s="732"/>
      <c r="B93" s="733"/>
      <c r="C93" s="672"/>
      <c r="D93" s="123"/>
      <c r="E93" s="124"/>
      <c r="F93" s="674"/>
      <c r="G93" s="675"/>
      <c r="H93" s="675"/>
      <c r="I93" s="675"/>
      <c r="J93" s="676"/>
      <c r="K93" s="734"/>
      <c r="L93" s="735"/>
    </row>
    <row r="94" spans="1:12" ht="20.100000000000001" customHeight="1">
      <c r="A94" s="732"/>
      <c r="B94" s="673"/>
      <c r="C94" s="673"/>
      <c r="D94" s="125"/>
      <c r="E94" s="126"/>
      <c r="F94" s="43" t="str">
        <f>IF(A93="","",VLOOKUP(A93,承認一覧表!$A$8:$F$1814,4,FALSE))</f>
        <v/>
      </c>
      <c r="G94" s="43" t="s">
        <v>44</v>
      </c>
      <c r="H94" s="54" t="str">
        <f>IF(A93="","",VLOOKUP(A93,承認一覧表!$A$8:$W$1814,5,FALSE))</f>
        <v/>
      </c>
      <c r="I94" s="43" t="s">
        <v>44</v>
      </c>
      <c r="J94" s="55" t="str">
        <f>IF(A93="","",VLOOKUP(A93,承認一覧表!$A$8:$W$1814,6,FALSE))</f>
        <v/>
      </c>
      <c r="K94" s="736"/>
      <c r="L94" s="737"/>
    </row>
    <row r="95" spans="1:12" ht="20.100000000000001" customHeight="1">
      <c r="A95" s="732"/>
      <c r="B95" s="741"/>
      <c r="C95" s="683"/>
      <c r="D95" s="119"/>
      <c r="E95" s="120"/>
      <c r="F95" s="685"/>
      <c r="G95" s="685"/>
      <c r="H95" s="685"/>
      <c r="I95" s="685"/>
      <c r="J95" s="685"/>
      <c r="K95" s="742"/>
      <c r="L95" s="743"/>
    </row>
    <row r="96" spans="1:12" ht="20.100000000000001" customHeight="1">
      <c r="A96" s="732"/>
      <c r="B96" s="684"/>
      <c r="C96" s="684"/>
      <c r="D96" s="121"/>
      <c r="E96" s="122"/>
      <c r="F96" s="46" t="str">
        <f>IF(A95="","",VLOOKUP(A95,承認一覧表!$A$8:$F$1814,4,FALSE))</f>
        <v/>
      </c>
      <c r="G96" s="46" t="s">
        <v>44</v>
      </c>
      <c r="H96" s="61" t="str">
        <f>IF(A95="","",VLOOKUP(A95,承認一覧表!$A$8:$W$1814,5,FALSE))</f>
        <v/>
      </c>
      <c r="I96" s="46" t="s">
        <v>44</v>
      </c>
      <c r="J96" s="62" t="str">
        <f>IF(A95="","",VLOOKUP(A95,承認一覧表!$A$8:$W$1814,6,FALSE))</f>
        <v/>
      </c>
      <c r="K96" s="744"/>
      <c r="L96" s="745"/>
    </row>
    <row r="97" spans="1:12" ht="20.100000000000001" customHeight="1">
      <c r="A97" s="732"/>
      <c r="B97" s="733"/>
      <c r="C97" s="672"/>
      <c r="D97" s="123"/>
      <c r="E97" s="124"/>
      <c r="F97" s="674"/>
      <c r="G97" s="675"/>
      <c r="H97" s="675"/>
      <c r="I97" s="675"/>
      <c r="J97" s="676"/>
      <c r="K97" s="734"/>
      <c r="L97" s="735"/>
    </row>
    <row r="98" spans="1:12" ht="20.100000000000001" customHeight="1">
      <c r="A98" s="732"/>
      <c r="B98" s="673"/>
      <c r="C98" s="673"/>
      <c r="D98" s="125"/>
      <c r="E98" s="126"/>
      <c r="F98" s="43" t="str">
        <f>IF(A97="","",VLOOKUP(A97,承認一覧表!$A$8:$F$1814,4,FALSE))</f>
        <v/>
      </c>
      <c r="G98" s="43" t="s">
        <v>44</v>
      </c>
      <c r="H98" s="54" t="str">
        <f>IF(A97="","",VLOOKUP(A97,承認一覧表!$A$8:$W$1814,5,FALSE))</f>
        <v/>
      </c>
      <c r="I98" s="43" t="s">
        <v>44</v>
      </c>
      <c r="J98" s="55" t="str">
        <f>IF(A97="","",VLOOKUP(A97,承認一覧表!$A$8:$W$1814,6,FALSE))</f>
        <v/>
      </c>
      <c r="K98" s="736"/>
      <c r="L98" s="737"/>
    </row>
    <row r="99" spans="1:12" ht="20.100000000000001" customHeight="1">
      <c r="A99" s="732"/>
      <c r="B99" s="741"/>
      <c r="C99" s="683"/>
      <c r="D99" s="119"/>
      <c r="E99" s="120"/>
      <c r="F99" s="685"/>
      <c r="G99" s="685"/>
      <c r="H99" s="685"/>
      <c r="I99" s="685"/>
      <c r="J99" s="685"/>
      <c r="K99" s="742"/>
      <c r="L99" s="743"/>
    </row>
    <row r="100" spans="1:12" ht="20.100000000000001" customHeight="1">
      <c r="A100" s="732"/>
      <c r="B100" s="684"/>
      <c r="C100" s="684"/>
      <c r="D100" s="121"/>
      <c r="E100" s="122"/>
      <c r="F100" s="46" t="str">
        <f>IF(A99="","",VLOOKUP(A99,承認一覧表!$A$8:$F$1814,4,FALSE))</f>
        <v/>
      </c>
      <c r="G100" s="46" t="s">
        <v>44</v>
      </c>
      <c r="H100" s="61" t="str">
        <f>IF(A99="","",VLOOKUP(A99,承認一覧表!$A$8:$W$1814,5,FALSE))</f>
        <v/>
      </c>
      <c r="I100" s="46" t="s">
        <v>44</v>
      </c>
      <c r="J100" s="62" t="str">
        <f>IF(A99="","",VLOOKUP(A99,承認一覧表!$A$8:$W$1814,6,FALSE))</f>
        <v/>
      </c>
      <c r="K100" s="744"/>
      <c r="L100" s="745"/>
    </row>
    <row r="101" spans="1:12" ht="20.100000000000001" customHeight="1">
      <c r="A101" s="732"/>
      <c r="B101" s="733"/>
      <c r="C101" s="672"/>
      <c r="D101" s="123"/>
      <c r="E101" s="124"/>
      <c r="F101" s="674"/>
      <c r="G101" s="675"/>
      <c r="H101" s="675"/>
      <c r="I101" s="675"/>
      <c r="J101" s="676"/>
      <c r="K101" s="734"/>
      <c r="L101" s="735"/>
    </row>
    <row r="102" spans="1:12" ht="20.100000000000001" customHeight="1">
      <c r="A102" s="732"/>
      <c r="B102" s="673"/>
      <c r="C102" s="673"/>
      <c r="D102" s="125"/>
      <c r="E102" s="126"/>
      <c r="F102" s="43" t="str">
        <f>IF(A101="","",VLOOKUP(A101,承認一覧表!$A$8:$F$1814,4,FALSE))</f>
        <v/>
      </c>
      <c r="G102" s="43" t="s">
        <v>44</v>
      </c>
      <c r="H102" s="54" t="str">
        <f>IF(A101="","",VLOOKUP(A101,承認一覧表!$A$8:$W$1814,5,FALSE))</f>
        <v/>
      </c>
      <c r="I102" s="43" t="s">
        <v>44</v>
      </c>
      <c r="J102" s="55" t="str">
        <f>IF(A101="","",VLOOKUP(A101,承認一覧表!$A$8:$W$1814,6,FALSE))</f>
        <v/>
      </c>
      <c r="K102" s="736"/>
      <c r="L102" s="737"/>
    </row>
    <row r="103" spans="1:12" ht="15" customHeight="1">
      <c r="B103" s="90" t="s">
        <v>4160</v>
      </c>
      <c r="C103" s="36"/>
      <c r="D103" s="36"/>
      <c r="E103" s="37"/>
      <c r="F103" s="38"/>
      <c r="G103" s="38"/>
      <c r="H103" s="38"/>
      <c r="I103" s="38"/>
      <c r="J103" s="38"/>
      <c r="K103" s="36"/>
      <c r="L103" s="36"/>
    </row>
    <row r="104" spans="1:12" ht="20.100000000000001" customHeight="1">
      <c r="B104" s="48" t="s">
        <v>4612</v>
      </c>
      <c r="C104" s="39"/>
      <c r="D104" s="39"/>
      <c r="E104" s="40"/>
      <c r="K104" s="39"/>
      <c r="L104" s="39"/>
    </row>
    <row r="105" spans="1:12" ht="20.100000000000001" customHeight="1">
      <c r="B105" s="48"/>
      <c r="C105" s="39"/>
      <c r="D105" s="39"/>
      <c r="E105" s="40"/>
      <c r="K105" s="39"/>
      <c r="L105" s="39"/>
    </row>
    <row r="106" spans="1:12" ht="20.100000000000001" customHeight="1">
      <c r="B106" s="48"/>
      <c r="C106" s="39"/>
      <c r="D106" s="39"/>
      <c r="E106" s="40"/>
      <c r="K106" s="39"/>
      <c r="L106" s="39"/>
    </row>
    <row r="107" spans="1:12" ht="20.100000000000001" customHeight="1">
      <c r="L107" s="31" t="s">
        <v>272</v>
      </c>
    </row>
    <row r="108" spans="1:12" ht="9.9" customHeight="1"/>
    <row r="109" spans="1:12" ht="18" customHeight="1">
      <c r="A109" s="701" t="s">
        <v>41</v>
      </c>
      <c r="B109" s="704" t="s">
        <v>263</v>
      </c>
      <c r="C109" s="706" t="s">
        <v>42</v>
      </c>
      <c r="D109" s="706" t="s">
        <v>240</v>
      </c>
      <c r="E109" s="706" t="s">
        <v>266</v>
      </c>
      <c r="F109" s="704" t="s">
        <v>4611</v>
      </c>
      <c r="G109" s="708"/>
      <c r="H109" s="708"/>
      <c r="I109" s="708"/>
      <c r="J109" s="709"/>
      <c r="K109" s="704" t="s">
        <v>2277</v>
      </c>
      <c r="L109" s="709"/>
    </row>
    <row r="110" spans="1:12" ht="5.0999999999999996" customHeight="1">
      <c r="A110" s="701"/>
      <c r="B110" s="705"/>
      <c r="C110" s="707"/>
      <c r="D110" s="707"/>
      <c r="E110" s="707"/>
      <c r="F110" s="705"/>
      <c r="G110" s="710"/>
      <c r="H110" s="710"/>
      <c r="I110" s="710"/>
      <c r="J110" s="711"/>
      <c r="K110" s="705"/>
      <c r="L110" s="711"/>
    </row>
    <row r="111" spans="1:12" ht="5.0999999999999996" customHeight="1">
      <c r="A111" s="702"/>
      <c r="B111" s="705"/>
      <c r="C111" s="707"/>
      <c r="D111" s="707"/>
      <c r="E111" s="712" t="s">
        <v>264</v>
      </c>
      <c r="F111" s="714" t="s">
        <v>43</v>
      </c>
      <c r="G111" s="716" t="s">
        <v>44</v>
      </c>
      <c r="H111" s="718" t="s">
        <v>45</v>
      </c>
      <c r="I111" s="716" t="s">
        <v>44</v>
      </c>
      <c r="J111" s="720" t="s">
        <v>46</v>
      </c>
      <c r="K111" s="722" t="s">
        <v>286</v>
      </c>
      <c r="L111" s="723"/>
    </row>
    <row r="112" spans="1:12" ht="18" customHeight="1" thickBot="1">
      <c r="A112" s="703"/>
      <c r="B112" s="705"/>
      <c r="C112" s="707"/>
      <c r="D112" s="707"/>
      <c r="E112" s="713"/>
      <c r="F112" s="715"/>
      <c r="G112" s="717"/>
      <c r="H112" s="719"/>
      <c r="I112" s="717"/>
      <c r="J112" s="721"/>
      <c r="K112" s="724"/>
      <c r="L112" s="725"/>
    </row>
    <row r="113" spans="1:15" ht="20.100000000000001" customHeight="1" thickTop="1">
      <c r="A113" s="727"/>
      <c r="B113" s="729"/>
      <c r="C113" s="694"/>
      <c r="D113" s="115"/>
      <c r="E113" s="116"/>
      <c r="F113" s="696"/>
      <c r="G113" s="696"/>
      <c r="H113" s="696"/>
      <c r="I113" s="696"/>
      <c r="J113" s="696"/>
      <c r="K113" s="730"/>
      <c r="L113" s="731"/>
    </row>
    <row r="114" spans="1:15" ht="20.100000000000001" customHeight="1">
      <c r="A114" s="728"/>
      <c r="B114" s="695"/>
      <c r="C114" s="695"/>
      <c r="D114" s="117"/>
      <c r="E114" s="118"/>
      <c r="F114" s="58" t="str">
        <f>IF(A113="","",VLOOKUP(A113,承認一覧表!$A$8:$F$1985,4,FALSE))</f>
        <v/>
      </c>
      <c r="G114" s="58" t="s">
        <v>44</v>
      </c>
      <c r="H114" s="59" t="str">
        <f>IF(A113="","",VLOOKUP(A113,承認一覧表!$A$8:$W$1985,5,FALSE))</f>
        <v/>
      </c>
      <c r="I114" s="58" t="s">
        <v>44</v>
      </c>
      <c r="J114" s="60" t="str">
        <f>IF(A113="","",VLOOKUP(A113,承認一覧表!$A$8:$W$1985,6,FALSE))</f>
        <v/>
      </c>
      <c r="K114" s="738"/>
      <c r="L114" s="739"/>
      <c r="O114" s="35"/>
    </row>
    <row r="115" spans="1:15" ht="20.100000000000001" customHeight="1">
      <c r="A115" s="740"/>
      <c r="B115" s="741"/>
      <c r="C115" s="683"/>
      <c r="D115" s="119"/>
      <c r="E115" s="120"/>
      <c r="F115" s="685"/>
      <c r="G115" s="685"/>
      <c r="H115" s="685"/>
      <c r="I115" s="685"/>
      <c r="J115" s="685"/>
      <c r="K115" s="742"/>
      <c r="L115" s="743"/>
    </row>
    <row r="116" spans="1:15" ht="20.100000000000001" customHeight="1">
      <c r="A116" s="740"/>
      <c r="B116" s="684"/>
      <c r="C116" s="684"/>
      <c r="D116" s="121"/>
      <c r="E116" s="122"/>
      <c r="F116" s="542" t="str">
        <f>IF(A115="","",VLOOKUP(A115,承認一覧表!$A$8:$F$1814,4,FALSE))</f>
        <v/>
      </c>
      <c r="G116" s="542" t="s">
        <v>44</v>
      </c>
      <c r="H116" s="543" t="str">
        <f>IF(A115="","",VLOOKUP(A115,承認一覧表!$A$8:$W$1814,5,FALSE))</f>
        <v/>
      </c>
      <c r="I116" s="542" t="s">
        <v>44</v>
      </c>
      <c r="J116" s="544" t="str">
        <f>IF(A115="","",VLOOKUP(A115,承認一覧表!$A$8:$W$1814,6,FALSE))</f>
        <v/>
      </c>
      <c r="K116" s="744"/>
      <c r="L116" s="745"/>
    </row>
    <row r="117" spans="1:15" ht="20.100000000000001" customHeight="1">
      <c r="A117" s="732"/>
      <c r="B117" s="733"/>
      <c r="C117" s="672"/>
      <c r="D117" s="123"/>
      <c r="E117" s="124"/>
      <c r="F117" s="674"/>
      <c r="G117" s="675"/>
      <c r="H117" s="675"/>
      <c r="I117" s="675"/>
      <c r="J117" s="676"/>
      <c r="K117" s="734"/>
      <c r="L117" s="735"/>
    </row>
    <row r="118" spans="1:15" ht="20.100000000000001" customHeight="1">
      <c r="A118" s="732"/>
      <c r="B118" s="673"/>
      <c r="C118" s="673"/>
      <c r="D118" s="125"/>
      <c r="E118" s="126"/>
      <c r="F118" s="43" t="str">
        <f>IF(A117="","",VLOOKUP(A117,承認一覧表!$A$8:$F$1814,4,FALSE))</f>
        <v/>
      </c>
      <c r="G118" s="43" t="s">
        <v>44</v>
      </c>
      <c r="H118" s="54" t="str">
        <f>IF(A117="","",VLOOKUP(A117,承認一覧表!$A$8:$W$1814,5,FALSE))</f>
        <v/>
      </c>
      <c r="I118" s="43" t="s">
        <v>44</v>
      </c>
      <c r="J118" s="55" t="str">
        <f>IF(A117="","",VLOOKUP(A117,承認一覧表!$A$8:$W$1814,6,FALSE))</f>
        <v/>
      </c>
      <c r="K118" s="736"/>
      <c r="L118" s="737"/>
    </row>
    <row r="119" spans="1:15" ht="20.100000000000001" customHeight="1">
      <c r="A119" s="732"/>
      <c r="B119" s="741"/>
      <c r="C119" s="683"/>
      <c r="D119" s="119"/>
      <c r="E119" s="120"/>
      <c r="F119" s="685"/>
      <c r="G119" s="685"/>
      <c r="H119" s="685"/>
      <c r="I119" s="685"/>
      <c r="J119" s="685"/>
      <c r="K119" s="742"/>
      <c r="L119" s="743"/>
    </row>
    <row r="120" spans="1:15" ht="20.100000000000001" customHeight="1">
      <c r="A120" s="732"/>
      <c r="B120" s="684"/>
      <c r="C120" s="684"/>
      <c r="D120" s="121"/>
      <c r="E120" s="122"/>
      <c r="F120" s="46" t="str">
        <f>IF(A119="","",VLOOKUP(A119,承認一覧表!$A$8:$F$1814,4,FALSE))</f>
        <v/>
      </c>
      <c r="G120" s="46" t="s">
        <v>44</v>
      </c>
      <c r="H120" s="61" t="str">
        <f>IF(A119="","",VLOOKUP(A119,承認一覧表!$A$8:$W$1814,5,FALSE))</f>
        <v/>
      </c>
      <c r="I120" s="46" t="s">
        <v>44</v>
      </c>
      <c r="J120" s="62" t="str">
        <f>IF(A119="","",VLOOKUP(A119,承認一覧表!$A$8:$W$1814,6,FALSE))</f>
        <v/>
      </c>
      <c r="K120" s="744"/>
      <c r="L120" s="745"/>
    </row>
    <row r="121" spans="1:15" ht="20.100000000000001" customHeight="1">
      <c r="A121" s="732"/>
      <c r="B121" s="733"/>
      <c r="C121" s="672"/>
      <c r="D121" s="123"/>
      <c r="E121" s="124"/>
      <c r="F121" s="674"/>
      <c r="G121" s="675"/>
      <c r="H121" s="675"/>
      <c r="I121" s="675"/>
      <c r="J121" s="676"/>
      <c r="K121" s="734"/>
      <c r="L121" s="735"/>
    </row>
    <row r="122" spans="1:15" ht="20.100000000000001" customHeight="1">
      <c r="A122" s="732"/>
      <c r="B122" s="673"/>
      <c r="C122" s="673"/>
      <c r="D122" s="125"/>
      <c r="E122" s="126"/>
      <c r="F122" s="43" t="str">
        <f>IF(A121="","",VLOOKUP(A121,承認一覧表!$A$8:$F$1814,4,FALSE))</f>
        <v/>
      </c>
      <c r="G122" s="43" t="s">
        <v>44</v>
      </c>
      <c r="H122" s="54" t="str">
        <f>IF(A121="","",VLOOKUP(A121,承認一覧表!$A$8:$W$1814,5,FALSE))</f>
        <v/>
      </c>
      <c r="I122" s="43" t="s">
        <v>44</v>
      </c>
      <c r="J122" s="55" t="str">
        <f>IF(A121="","",VLOOKUP(A121,承認一覧表!$A$8:$W$1814,6,FALSE))</f>
        <v/>
      </c>
      <c r="K122" s="736"/>
      <c r="L122" s="737"/>
    </row>
    <row r="123" spans="1:15" ht="20.100000000000001" customHeight="1">
      <c r="A123" s="732"/>
      <c r="B123" s="741"/>
      <c r="C123" s="683"/>
      <c r="D123" s="119"/>
      <c r="E123" s="120"/>
      <c r="F123" s="685"/>
      <c r="G123" s="685"/>
      <c r="H123" s="685"/>
      <c r="I123" s="685"/>
      <c r="J123" s="685"/>
      <c r="K123" s="742"/>
      <c r="L123" s="743"/>
    </row>
    <row r="124" spans="1:15" ht="20.100000000000001" customHeight="1">
      <c r="A124" s="732"/>
      <c r="B124" s="684"/>
      <c r="C124" s="684"/>
      <c r="D124" s="121"/>
      <c r="E124" s="122"/>
      <c r="F124" s="46" t="str">
        <f>IF(A123="","",VLOOKUP(A123,承認一覧表!$A$8:$F$1814,4,FALSE))</f>
        <v/>
      </c>
      <c r="G124" s="46" t="s">
        <v>44</v>
      </c>
      <c r="H124" s="61" t="str">
        <f>IF(A123="","",VLOOKUP(A123,承認一覧表!$A$8:$W$1814,5,FALSE))</f>
        <v/>
      </c>
      <c r="I124" s="46" t="s">
        <v>44</v>
      </c>
      <c r="J124" s="62" t="str">
        <f>IF(A123="","",VLOOKUP(A123,承認一覧表!$A$8:$W$1814,6,FALSE))</f>
        <v/>
      </c>
      <c r="K124" s="744"/>
      <c r="L124" s="745"/>
    </row>
    <row r="125" spans="1:15" ht="20.100000000000001" customHeight="1">
      <c r="A125" s="732"/>
      <c r="B125" s="733"/>
      <c r="C125" s="672"/>
      <c r="D125" s="123"/>
      <c r="E125" s="124"/>
      <c r="F125" s="674"/>
      <c r="G125" s="675"/>
      <c r="H125" s="675"/>
      <c r="I125" s="675"/>
      <c r="J125" s="676"/>
      <c r="K125" s="734"/>
      <c r="L125" s="735"/>
    </row>
    <row r="126" spans="1:15" ht="20.100000000000001" customHeight="1">
      <c r="A126" s="732"/>
      <c r="B126" s="673"/>
      <c r="C126" s="673"/>
      <c r="D126" s="125"/>
      <c r="E126" s="126"/>
      <c r="F126" s="43" t="str">
        <f>IF(A125="","",VLOOKUP(A125,承認一覧表!$A$8:$F$1814,4,FALSE))</f>
        <v/>
      </c>
      <c r="G126" s="43" t="s">
        <v>44</v>
      </c>
      <c r="H126" s="54" t="str">
        <f>IF(A125="","",VLOOKUP(A125,承認一覧表!$A$8:$W$1814,5,FALSE))</f>
        <v/>
      </c>
      <c r="I126" s="43" t="s">
        <v>44</v>
      </c>
      <c r="J126" s="55" t="str">
        <f>IF(A125="","",VLOOKUP(A125,承認一覧表!$A$8:$W$1814,6,FALSE))</f>
        <v/>
      </c>
      <c r="K126" s="736"/>
      <c r="L126" s="737"/>
    </row>
    <row r="127" spans="1:15" ht="20.100000000000001" customHeight="1">
      <c r="A127" s="732"/>
      <c r="B127" s="741"/>
      <c r="C127" s="683"/>
      <c r="D127" s="119"/>
      <c r="E127" s="120"/>
      <c r="F127" s="685"/>
      <c r="G127" s="685"/>
      <c r="H127" s="685"/>
      <c r="I127" s="685"/>
      <c r="J127" s="685"/>
      <c r="K127" s="742"/>
      <c r="L127" s="743"/>
    </row>
    <row r="128" spans="1:15" ht="20.100000000000001" customHeight="1">
      <c r="A128" s="732"/>
      <c r="B128" s="684"/>
      <c r="C128" s="684"/>
      <c r="D128" s="121"/>
      <c r="E128" s="122"/>
      <c r="F128" s="46" t="str">
        <f>IF(A127="","",VLOOKUP(A127,承認一覧表!$A$8:$F$1814,4,FALSE))</f>
        <v/>
      </c>
      <c r="G128" s="46" t="s">
        <v>44</v>
      </c>
      <c r="H128" s="61" t="str">
        <f>IF(A127="","",VLOOKUP(A127,承認一覧表!$A$8:$W$1814,5,FALSE))</f>
        <v/>
      </c>
      <c r="I128" s="46" t="s">
        <v>44</v>
      </c>
      <c r="J128" s="62" t="str">
        <f>IF(A127="","",VLOOKUP(A127,承認一覧表!$A$8:$W$1814,6,FALSE))</f>
        <v/>
      </c>
      <c r="K128" s="744"/>
      <c r="L128" s="745"/>
    </row>
    <row r="129" spans="1:12" ht="20.100000000000001" customHeight="1">
      <c r="A129" s="732"/>
      <c r="B129" s="733"/>
      <c r="C129" s="672"/>
      <c r="D129" s="123"/>
      <c r="E129" s="124"/>
      <c r="F129" s="674"/>
      <c r="G129" s="675"/>
      <c r="H129" s="675"/>
      <c r="I129" s="675"/>
      <c r="J129" s="676"/>
      <c r="K129" s="734"/>
      <c r="L129" s="735"/>
    </row>
    <row r="130" spans="1:12" ht="20.100000000000001" customHeight="1">
      <c r="A130" s="732"/>
      <c r="B130" s="673"/>
      <c r="C130" s="673"/>
      <c r="D130" s="125"/>
      <c r="E130" s="126"/>
      <c r="F130" s="43" t="str">
        <f>IF(A129="","",VLOOKUP(A129,承認一覧表!$A$8:$F$1814,4,FALSE))</f>
        <v/>
      </c>
      <c r="G130" s="43" t="s">
        <v>44</v>
      </c>
      <c r="H130" s="54" t="str">
        <f>IF(A129="","",VLOOKUP(A129,承認一覧表!$A$8:$W$1814,5,FALSE))</f>
        <v/>
      </c>
      <c r="I130" s="43" t="s">
        <v>44</v>
      </c>
      <c r="J130" s="55" t="str">
        <f>IF(A129="","",VLOOKUP(A129,承認一覧表!$A$8:$W$1814,6,FALSE))</f>
        <v/>
      </c>
      <c r="K130" s="736"/>
      <c r="L130" s="737"/>
    </row>
    <row r="131" spans="1:12" ht="20.100000000000001" customHeight="1">
      <c r="A131" s="732"/>
      <c r="B131" s="741"/>
      <c r="C131" s="683"/>
      <c r="D131" s="119"/>
      <c r="E131" s="120"/>
      <c r="F131" s="685"/>
      <c r="G131" s="685"/>
      <c r="H131" s="685"/>
      <c r="I131" s="685"/>
      <c r="J131" s="685"/>
      <c r="K131" s="742"/>
      <c r="L131" s="743"/>
    </row>
    <row r="132" spans="1:12" ht="20.100000000000001" customHeight="1">
      <c r="A132" s="732"/>
      <c r="B132" s="684"/>
      <c r="C132" s="684"/>
      <c r="D132" s="121"/>
      <c r="E132" s="122"/>
      <c r="F132" s="46" t="str">
        <f>IF(A131="","",VLOOKUP(A131,承認一覧表!$A$8:$F$1814,4,FALSE))</f>
        <v/>
      </c>
      <c r="G132" s="46" t="s">
        <v>44</v>
      </c>
      <c r="H132" s="61" t="str">
        <f>IF(A131="","",VLOOKUP(A131,承認一覧表!$A$8:$W$1814,5,FALSE))</f>
        <v/>
      </c>
      <c r="I132" s="46" t="s">
        <v>44</v>
      </c>
      <c r="J132" s="62" t="str">
        <f>IF(A131="","",VLOOKUP(A131,承認一覧表!$A$8:$W$1814,6,FALSE))</f>
        <v/>
      </c>
      <c r="K132" s="744"/>
      <c r="L132" s="745"/>
    </row>
    <row r="133" spans="1:12" ht="20.100000000000001" customHeight="1">
      <c r="A133" s="732"/>
      <c r="B133" s="733"/>
      <c r="C133" s="672"/>
      <c r="D133" s="123"/>
      <c r="E133" s="124"/>
      <c r="F133" s="674"/>
      <c r="G133" s="675"/>
      <c r="H133" s="675"/>
      <c r="I133" s="675"/>
      <c r="J133" s="676"/>
      <c r="K133" s="734"/>
      <c r="L133" s="735"/>
    </row>
    <row r="134" spans="1:12" ht="20.100000000000001" customHeight="1">
      <c r="A134" s="732"/>
      <c r="B134" s="673"/>
      <c r="C134" s="673"/>
      <c r="D134" s="125"/>
      <c r="E134" s="126"/>
      <c r="F134" s="43" t="str">
        <f>IF(A133="","",VLOOKUP(A133,承認一覧表!$A$8:$F$1814,4,FALSE))</f>
        <v/>
      </c>
      <c r="G134" s="43" t="s">
        <v>44</v>
      </c>
      <c r="H134" s="54" t="str">
        <f>IF(A133="","",VLOOKUP(A133,承認一覧表!$A$8:$W$1814,5,FALSE))</f>
        <v/>
      </c>
      <c r="I134" s="43" t="s">
        <v>44</v>
      </c>
      <c r="J134" s="55" t="str">
        <f>IF(A133="","",VLOOKUP(A133,承認一覧表!$A$8:$W$1814,6,FALSE))</f>
        <v/>
      </c>
      <c r="K134" s="736"/>
      <c r="L134" s="737"/>
    </row>
    <row r="135" spans="1:12" ht="20.100000000000001" customHeight="1">
      <c r="A135" s="732"/>
      <c r="B135" s="741"/>
      <c r="C135" s="683"/>
      <c r="D135" s="119"/>
      <c r="E135" s="120"/>
      <c r="F135" s="685"/>
      <c r="G135" s="685"/>
      <c r="H135" s="685"/>
      <c r="I135" s="685"/>
      <c r="J135" s="685"/>
      <c r="K135" s="742"/>
      <c r="L135" s="743"/>
    </row>
    <row r="136" spans="1:12" ht="20.100000000000001" customHeight="1">
      <c r="A136" s="732"/>
      <c r="B136" s="684"/>
      <c r="C136" s="684"/>
      <c r="D136" s="121"/>
      <c r="E136" s="122"/>
      <c r="F136" s="46" t="str">
        <f>IF(A135="","",VLOOKUP(A135,承認一覧表!$A$8:$F$1814,4,FALSE))</f>
        <v/>
      </c>
      <c r="G136" s="46" t="s">
        <v>44</v>
      </c>
      <c r="H136" s="61" t="str">
        <f>IF(A135="","",VLOOKUP(A135,承認一覧表!$A$8:$W$1814,5,FALSE))</f>
        <v/>
      </c>
      <c r="I136" s="46" t="s">
        <v>44</v>
      </c>
      <c r="J136" s="62" t="str">
        <f>IF(A135="","",VLOOKUP(A135,承認一覧表!$A$8:$W$1814,6,FALSE))</f>
        <v/>
      </c>
      <c r="K136" s="744"/>
      <c r="L136" s="745"/>
    </row>
    <row r="137" spans="1:12" ht="20.100000000000001" customHeight="1">
      <c r="A137" s="732"/>
      <c r="B137" s="733"/>
      <c r="C137" s="672"/>
      <c r="D137" s="123"/>
      <c r="E137" s="124"/>
      <c r="F137" s="674"/>
      <c r="G137" s="675"/>
      <c r="H137" s="675"/>
      <c r="I137" s="675"/>
      <c r="J137" s="676"/>
      <c r="K137" s="734"/>
      <c r="L137" s="735"/>
    </row>
    <row r="138" spans="1:12" ht="20.100000000000001" customHeight="1">
      <c r="A138" s="732"/>
      <c r="B138" s="673"/>
      <c r="C138" s="673"/>
      <c r="D138" s="125"/>
      <c r="E138" s="126"/>
      <c r="F138" s="43" t="str">
        <f>IF(A137="","",VLOOKUP(A137,承認一覧表!$A$8:$F$1814,4,FALSE))</f>
        <v/>
      </c>
      <c r="G138" s="43" t="s">
        <v>44</v>
      </c>
      <c r="H138" s="54" t="str">
        <f>IF(A137="","",VLOOKUP(A137,承認一覧表!$A$8:$W$1814,5,FALSE))</f>
        <v/>
      </c>
      <c r="I138" s="43" t="s">
        <v>44</v>
      </c>
      <c r="J138" s="55" t="str">
        <f>IF(A137="","",VLOOKUP(A137,承認一覧表!$A$8:$W$1814,6,FALSE))</f>
        <v/>
      </c>
      <c r="K138" s="736"/>
      <c r="L138" s="737"/>
    </row>
    <row r="139" spans="1:12" ht="20.100000000000001" customHeight="1">
      <c r="A139" s="732"/>
      <c r="B139" s="741"/>
      <c r="C139" s="683"/>
      <c r="D139" s="119"/>
      <c r="E139" s="120"/>
      <c r="F139" s="685"/>
      <c r="G139" s="685"/>
      <c r="H139" s="685"/>
      <c r="I139" s="685"/>
      <c r="J139" s="685"/>
      <c r="K139" s="742"/>
      <c r="L139" s="743"/>
    </row>
    <row r="140" spans="1:12" ht="20.100000000000001" customHeight="1">
      <c r="A140" s="732"/>
      <c r="B140" s="684"/>
      <c r="C140" s="684"/>
      <c r="D140" s="121"/>
      <c r="E140" s="122"/>
      <c r="F140" s="46" t="str">
        <f>IF(A139="","",VLOOKUP(A139,承認一覧表!$A$8:$F$1814,4,FALSE))</f>
        <v/>
      </c>
      <c r="G140" s="46" t="s">
        <v>44</v>
      </c>
      <c r="H140" s="61" t="str">
        <f>IF(A139="","",VLOOKUP(A139,承認一覧表!$A$8:$W$1814,5,FALSE))</f>
        <v/>
      </c>
      <c r="I140" s="46" t="s">
        <v>44</v>
      </c>
      <c r="J140" s="62" t="str">
        <f>IF(A139="","",VLOOKUP(A139,承認一覧表!$A$8:$W$1814,6,FALSE))</f>
        <v/>
      </c>
      <c r="K140" s="744"/>
      <c r="L140" s="745"/>
    </row>
    <row r="141" spans="1:12" ht="20.100000000000001" customHeight="1">
      <c r="A141" s="732"/>
      <c r="B141" s="733"/>
      <c r="C141" s="672"/>
      <c r="D141" s="123"/>
      <c r="E141" s="124"/>
      <c r="F141" s="674"/>
      <c r="G141" s="675"/>
      <c r="H141" s="675"/>
      <c r="I141" s="675"/>
      <c r="J141" s="676"/>
      <c r="K141" s="734"/>
      <c r="L141" s="735"/>
    </row>
    <row r="142" spans="1:12" ht="20.100000000000001" customHeight="1">
      <c r="A142" s="732"/>
      <c r="B142" s="673"/>
      <c r="C142" s="673"/>
      <c r="D142" s="125"/>
      <c r="E142" s="126"/>
      <c r="F142" s="43" t="str">
        <f>IF(A141="","",VLOOKUP(A141,承認一覧表!$A$8:$F$1814,4,FALSE))</f>
        <v/>
      </c>
      <c r="G142" s="43" t="s">
        <v>44</v>
      </c>
      <c r="H142" s="54" t="str">
        <f>IF(A141="","",VLOOKUP(A141,承認一覧表!$A$8:$W$1814,5,FALSE))</f>
        <v/>
      </c>
      <c r="I142" s="43" t="s">
        <v>44</v>
      </c>
      <c r="J142" s="55" t="str">
        <f>IF(A141="","",VLOOKUP(A141,承認一覧表!$A$8:$W$1814,6,FALSE))</f>
        <v/>
      </c>
      <c r="K142" s="736"/>
      <c r="L142" s="737"/>
    </row>
    <row r="143" spans="1:12" ht="20.100000000000001" customHeight="1">
      <c r="A143" s="732"/>
      <c r="B143" s="741"/>
      <c r="C143" s="683"/>
      <c r="D143" s="119"/>
      <c r="E143" s="120"/>
      <c r="F143" s="685"/>
      <c r="G143" s="685"/>
      <c r="H143" s="685"/>
      <c r="I143" s="685"/>
      <c r="J143" s="685"/>
      <c r="K143" s="742"/>
      <c r="L143" s="743"/>
    </row>
    <row r="144" spans="1:12" ht="20.100000000000001" customHeight="1">
      <c r="A144" s="732"/>
      <c r="B144" s="684"/>
      <c r="C144" s="684"/>
      <c r="D144" s="121"/>
      <c r="E144" s="122"/>
      <c r="F144" s="46" t="str">
        <f>IF(A143="","",VLOOKUP(A143,承認一覧表!$A$8:$F$1814,4,FALSE))</f>
        <v/>
      </c>
      <c r="G144" s="46" t="s">
        <v>44</v>
      </c>
      <c r="H144" s="61" t="str">
        <f>IF(A143="","",VLOOKUP(A143,承認一覧表!$A$8:$W$1814,5,FALSE))</f>
        <v/>
      </c>
      <c r="I144" s="46" t="s">
        <v>44</v>
      </c>
      <c r="J144" s="62" t="str">
        <f>IF(A143="","",VLOOKUP(A143,承認一覧表!$A$8:$W$1814,6,FALSE))</f>
        <v/>
      </c>
      <c r="K144" s="744"/>
      <c r="L144" s="745"/>
    </row>
    <row r="145" spans="1:12" ht="20.100000000000001" customHeight="1">
      <c r="A145" s="732"/>
      <c r="B145" s="733"/>
      <c r="C145" s="672"/>
      <c r="D145" s="123"/>
      <c r="E145" s="124"/>
      <c r="F145" s="674"/>
      <c r="G145" s="675"/>
      <c r="H145" s="675"/>
      <c r="I145" s="675"/>
      <c r="J145" s="676"/>
      <c r="K145" s="734"/>
      <c r="L145" s="735"/>
    </row>
    <row r="146" spans="1:12" ht="20.100000000000001" customHeight="1">
      <c r="A146" s="732"/>
      <c r="B146" s="673"/>
      <c r="C146" s="673"/>
      <c r="D146" s="125"/>
      <c r="E146" s="126"/>
      <c r="F146" s="43" t="str">
        <f>IF(A145="","",VLOOKUP(A145,承認一覧表!$A$8:$F$1814,4,FALSE))</f>
        <v/>
      </c>
      <c r="G146" s="43" t="s">
        <v>44</v>
      </c>
      <c r="H146" s="54" t="str">
        <f>IF(A145="","",VLOOKUP(A145,承認一覧表!$A$8:$W$1814,5,FALSE))</f>
        <v/>
      </c>
      <c r="I146" s="43" t="s">
        <v>44</v>
      </c>
      <c r="J146" s="55" t="str">
        <f>IF(A145="","",VLOOKUP(A145,承認一覧表!$A$8:$W$1814,6,FALSE))</f>
        <v/>
      </c>
      <c r="K146" s="736"/>
      <c r="L146" s="737"/>
    </row>
    <row r="147" spans="1:12" ht="20.100000000000001" customHeight="1">
      <c r="A147" s="732"/>
      <c r="B147" s="741"/>
      <c r="C147" s="683"/>
      <c r="D147" s="119"/>
      <c r="E147" s="120"/>
      <c r="F147" s="685"/>
      <c r="G147" s="685"/>
      <c r="H147" s="685"/>
      <c r="I147" s="685"/>
      <c r="J147" s="685"/>
      <c r="K147" s="742"/>
      <c r="L147" s="743"/>
    </row>
    <row r="148" spans="1:12" ht="20.100000000000001" customHeight="1">
      <c r="A148" s="732"/>
      <c r="B148" s="684"/>
      <c r="C148" s="684"/>
      <c r="D148" s="121"/>
      <c r="E148" s="122"/>
      <c r="F148" s="46" t="str">
        <f>IF(A147="","",VLOOKUP(A147,承認一覧表!$A$8:$F$1814,4,FALSE))</f>
        <v/>
      </c>
      <c r="G148" s="46" t="s">
        <v>44</v>
      </c>
      <c r="H148" s="61" t="str">
        <f>IF(A147="","",VLOOKUP(A147,承認一覧表!$A$8:$W$1814,5,FALSE))</f>
        <v/>
      </c>
      <c r="I148" s="46" t="s">
        <v>44</v>
      </c>
      <c r="J148" s="62" t="str">
        <f>IF(A147="","",VLOOKUP(A147,承認一覧表!$A$8:$W$1814,6,FALSE))</f>
        <v/>
      </c>
      <c r="K148" s="744"/>
      <c r="L148" s="745"/>
    </row>
    <row r="149" spans="1:12" ht="20.100000000000001" customHeight="1">
      <c r="A149" s="732"/>
      <c r="B149" s="733"/>
      <c r="C149" s="672"/>
      <c r="D149" s="123"/>
      <c r="E149" s="124"/>
      <c r="F149" s="674"/>
      <c r="G149" s="675"/>
      <c r="H149" s="675"/>
      <c r="I149" s="675"/>
      <c r="J149" s="676"/>
      <c r="K149" s="734"/>
      <c r="L149" s="735"/>
    </row>
    <row r="150" spans="1:12" ht="20.100000000000001" customHeight="1">
      <c r="A150" s="732"/>
      <c r="B150" s="673"/>
      <c r="C150" s="673"/>
      <c r="D150" s="125"/>
      <c r="E150" s="126"/>
      <c r="F150" s="43" t="str">
        <f>IF(A149="","",VLOOKUP(A149,承認一覧表!$A$8:$F$1814,4,FALSE))</f>
        <v/>
      </c>
      <c r="G150" s="43" t="s">
        <v>44</v>
      </c>
      <c r="H150" s="54" t="str">
        <f>IF(A149="","",VLOOKUP(A149,承認一覧表!$A$8:$W$1814,5,FALSE))</f>
        <v/>
      </c>
      <c r="I150" s="43" t="s">
        <v>44</v>
      </c>
      <c r="J150" s="55" t="str">
        <f>IF(A149="","",VLOOKUP(A149,承認一覧表!$A$8:$W$1814,6,FALSE))</f>
        <v/>
      </c>
      <c r="K150" s="736"/>
      <c r="L150" s="737"/>
    </row>
    <row r="151" spans="1:12" ht="20.100000000000001" customHeight="1">
      <c r="A151" s="732"/>
      <c r="B151" s="741"/>
      <c r="C151" s="683"/>
      <c r="D151" s="119"/>
      <c r="E151" s="120"/>
      <c r="F151" s="685"/>
      <c r="G151" s="685"/>
      <c r="H151" s="685"/>
      <c r="I151" s="685"/>
      <c r="J151" s="685"/>
      <c r="K151" s="742"/>
      <c r="L151" s="743"/>
    </row>
    <row r="152" spans="1:12" ht="20.100000000000001" customHeight="1">
      <c r="A152" s="732"/>
      <c r="B152" s="684"/>
      <c r="C152" s="684"/>
      <c r="D152" s="121"/>
      <c r="E152" s="122"/>
      <c r="F152" s="46" t="str">
        <f>IF(A151="","",VLOOKUP(A151,承認一覧表!$A$8:$F$1814,4,FALSE))</f>
        <v/>
      </c>
      <c r="G152" s="46" t="s">
        <v>44</v>
      </c>
      <c r="H152" s="61" t="str">
        <f>IF(A151="","",VLOOKUP(A151,承認一覧表!$A$8:$W$1814,5,FALSE))</f>
        <v/>
      </c>
      <c r="I152" s="46" t="s">
        <v>44</v>
      </c>
      <c r="J152" s="62" t="str">
        <f>IF(A151="","",VLOOKUP(A151,承認一覧表!$A$8:$W$1814,6,FALSE))</f>
        <v/>
      </c>
      <c r="K152" s="744"/>
      <c r="L152" s="745"/>
    </row>
    <row r="153" spans="1:12" ht="20.100000000000001" customHeight="1">
      <c r="A153" s="732"/>
      <c r="B153" s="733"/>
      <c r="C153" s="672"/>
      <c r="D153" s="123"/>
      <c r="E153" s="124"/>
      <c r="F153" s="674"/>
      <c r="G153" s="675"/>
      <c r="H153" s="675"/>
      <c r="I153" s="675"/>
      <c r="J153" s="676"/>
      <c r="K153" s="734"/>
      <c r="L153" s="735"/>
    </row>
    <row r="154" spans="1:12" ht="20.100000000000001" customHeight="1">
      <c r="A154" s="732"/>
      <c r="B154" s="673"/>
      <c r="C154" s="673"/>
      <c r="D154" s="125"/>
      <c r="E154" s="126"/>
      <c r="F154" s="43" t="str">
        <f>IF(A153="","",VLOOKUP(A153,承認一覧表!$A$8:$F$1814,4,FALSE))</f>
        <v/>
      </c>
      <c r="G154" s="43" t="s">
        <v>44</v>
      </c>
      <c r="H154" s="54" t="str">
        <f>IF(A153="","",VLOOKUP(A153,承認一覧表!$A$8:$W$1814,5,FALSE))</f>
        <v/>
      </c>
      <c r="I154" s="43" t="s">
        <v>44</v>
      </c>
      <c r="J154" s="55" t="str">
        <f>IF(A153="","",VLOOKUP(A153,承認一覧表!$A$8:$W$1814,6,FALSE))</f>
        <v/>
      </c>
      <c r="K154" s="736"/>
      <c r="L154" s="737"/>
    </row>
    <row r="155" spans="1:12" ht="15" customHeight="1">
      <c r="B155" s="90" t="s">
        <v>4160</v>
      </c>
      <c r="C155" s="36"/>
      <c r="D155" s="36"/>
      <c r="E155" s="37"/>
      <c r="F155" s="38"/>
      <c r="G155" s="38"/>
      <c r="H155" s="38"/>
      <c r="I155" s="38"/>
      <c r="J155" s="38"/>
      <c r="K155" s="36"/>
      <c r="L155" s="36"/>
    </row>
    <row r="156" spans="1:12" ht="20.100000000000001" customHeight="1">
      <c r="B156" s="48" t="s">
        <v>4612</v>
      </c>
      <c r="C156" s="39"/>
      <c r="D156" s="39"/>
      <c r="E156" s="40"/>
      <c r="K156" s="39"/>
      <c r="L156" s="39"/>
    </row>
    <row r="157" spans="1:12" ht="20.100000000000001" customHeight="1">
      <c r="B157" s="48"/>
      <c r="C157" s="39"/>
      <c r="D157" s="39"/>
      <c r="E157" s="40"/>
      <c r="K157" s="39"/>
      <c r="L157" s="39"/>
    </row>
    <row r="158" spans="1:12" ht="20.100000000000001" customHeight="1">
      <c r="B158" s="48"/>
      <c r="C158" s="39"/>
      <c r="D158" s="39"/>
      <c r="E158" s="40"/>
      <c r="K158" s="39"/>
      <c r="L158" s="39"/>
    </row>
    <row r="159" spans="1:12" ht="20.100000000000001" customHeight="1">
      <c r="L159" s="31" t="s">
        <v>3192</v>
      </c>
    </row>
    <row r="160" spans="1:12" ht="9.9" customHeight="1"/>
    <row r="161" spans="1:15" ht="18" customHeight="1">
      <c r="A161" s="701" t="s">
        <v>41</v>
      </c>
      <c r="B161" s="704" t="s">
        <v>263</v>
      </c>
      <c r="C161" s="706" t="s">
        <v>42</v>
      </c>
      <c r="D161" s="706" t="s">
        <v>240</v>
      </c>
      <c r="E161" s="706" t="s">
        <v>266</v>
      </c>
      <c r="F161" s="704" t="s">
        <v>4611</v>
      </c>
      <c r="G161" s="708"/>
      <c r="H161" s="708"/>
      <c r="I161" s="708"/>
      <c r="J161" s="709"/>
      <c r="K161" s="704" t="s">
        <v>2277</v>
      </c>
      <c r="L161" s="709"/>
    </row>
    <row r="162" spans="1:15" ht="5.0999999999999996" customHeight="1">
      <c r="A162" s="701"/>
      <c r="B162" s="705"/>
      <c r="C162" s="707"/>
      <c r="D162" s="707"/>
      <c r="E162" s="707"/>
      <c r="F162" s="705"/>
      <c r="G162" s="710"/>
      <c r="H162" s="710"/>
      <c r="I162" s="710"/>
      <c r="J162" s="711"/>
      <c r="K162" s="705"/>
      <c r="L162" s="711"/>
    </row>
    <row r="163" spans="1:15" ht="5.0999999999999996" customHeight="1">
      <c r="A163" s="702"/>
      <c r="B163" s="705"/>
      <c r="C163" s="707"/>
      <c r="D163" s="707"/>
      <c r="E163" s="712" t="s">
        <v>264</v>
      </c>
      <c r="F163" s="714" t="s">
        <v>43</v>
      </c>
      <c r="G163" s="716" t="s">
        <v>44</v>
      </c>
      <c r="H163" s="718" t="s">
        <v>45</v>
      </c>
      <c r="I163" s="716" t="s">
        <v>44</v>
      </c>
      <c r="J163" s="720" t="s">
        <v>46</v>
      </c>
      <c r="K163" s="722" t="s">
        <v>286</v>
      </c>
      <c r="L163" s="723"/>
    </row>
    <row r="164" spans="1:15" ht="18" customHeight="1" thickBot="1">
      <c r="A164" s="703"/>
      <c r="B164" s="705"/>
      <c r="C164" s="707"/>
      <c r="D164" s="707"/>
      <c r="E164" s="713"/>
      <c r="F164" s="715"/>
      <c r="G164" s="717"/>
      <c r="H164" s="719"/>
      <c r="I164" s="717"/>
      <c r="J164" s="721"/>
      <c r="K164" s="724"/>
      <c r="L164" s="725"/>
    </row>
    <row r="165" spans="1:15" ht="20.100000000000001" customHeight="1" thickTop="1">
      <c r="A165" s="727"/>
      <c r="B165" s="729"/>
      <c r="C165" s="694"/>
      <c r="D165" s="115"/>
      <c r="E165" s="116"/>
      <c r="F165" s="696"/>
      <c r="G165" s="696"/>
      <c r="H165" s="696"/>
      <c r="I165" s="696"/>
      <c r="J165" s="696"/>
      <c r="K165" s="730"/>
      <c r="L165" s="731"/>
    </row>
    <row r="166" spans="1:15" ht="20.100000000000001" customHeight="1">
      <c r="A166" s="728"/>
      <c r="B166" s="695"/>
      <c r="C166" s="695"/>
      <c r="D166" s="117"/>
      <c r="E166" s="118"/>
      <c r="F166" s="58" t="str">
        <f>IF(A165="","",VLOOKUP(A165,承認一覧表!$A$8:$F$1985,4,FALSE))</f>
        <v/>
      </c>
      <c r="G166" s="58" t="s">
        <v>44</v>
      </c>
      <c r="H166" s="59" t="str">
        <f>IF(A165="","",VLOOKUP(A165,承認一覧表!$A$8:$W$1985,5,FALSE))</f>
        <v/>
      </c>
      <c r="I166" s="58" t="s">
        <v>44</v>
      </c>
      <c r="J166" s="60" t="str">
        <f>IF(A165="","",VLOOKUP(A165,承認一覧表!$A$8:$W$1985,6,FALSE))</f>
        <v/>
      </c>
      <c r="K166" s="738"/>
      <c r="L166" s="739"/>
      <c r="O166" s="35"/>
    </row>
    <row r="167" spans="1:15" ht="20.100000000000001" customHeight="1">
      <c r="A167" s="740"/>
      <c r="B167" s="741"/>
      <c r="C167" s="683"/>
      <c r="D167" s="119"/>
      <c r="E167" s="120"/>
      <c r="F167" s="685"/>
      <c r="G167" s="685"/>
      <c r="H167" s="685"/>
      <c r="I167" s="685"/>
      <c r="J167" s="685"/>
      <c r="K167" s="742"/>
      <c r="L167" s="743"/>
    </row>
    <row r="168" spans="1:15" ht="20.100000000000001" customHeight="1">
      <c r="A168" s="740"/>
      <c r="B168" s="684"/>
      <c r="C168" s="684"/>
      <c r="D168" s="121"/>
      <c r="E168" s="122"/>
      <c r="F168" s="542" t="str">
        <f>IF(A167="","",VLOOKUP(A167,承認一覧表!$A$8:$F$1814,4,FALSE))</f>
        <v/>
      </c>
      <c r="G168" s="542" t="s">
        <v>44</v>
      </c>
      <c r="H168" s="543" t="str">
        <f>IF(A167="","",VLOOKUP(A167,承認一覧表!$A$8:$W$1814,5,FALSE))</f>
        <v/>
      </c>
      <c r="I168" s="542" t="s">
        <v>44</v>
      </c>
      <c r="J168" s="544" t="str">
        <f>IF(A167="","",VLOOKUP(A167,承認一覧表!$A$8:$W$1814,6,FALSE))</f>
        <v/>
      </c>
      <c r="K168" s="744"/>
      <c r="L168" s="745"/>
    </row>
    <row r="169" spans="1:15" ht="20.100000000000001" customHeight="1">
      <c r="A169" s="732"/>
      <c r="B169" s="733"/>
      <c r="C169" s="672"/>
      <c r="D169" s="123"/>
      <c r="E169" s="124"/>
      <c r="F169" s="674"/>
      <c r="G169" s="675"/>
      <c r="H169" s="675"/>
      <c r="I169" s="675"/>
      <c r="J169" s="676"/>
      <c r="K169" s="734"/>
      <c r="L169" s="735"/>
    </row>
    <row r="170" spans="1:15" ht="20.100000000000001" customHeight="1">
      <c r="A170" s="732"/>
      <c r="B170" s="673"/>
      <c r="C170" s="673"/>
      <c r="D170" s="125"/>
      <c r="E170" s="126"/>
      <c r="F170" s="43" t="str">
        <f>IF(A169="","",VLOOKUP(A169,承認一覧表!$A$8:$F$1814,4,FALSE))</f>
        <v/>
      </c>
      <c r="G170" s="43" t="s">
        <v>44</v>
      </c>
      <c r="H170" s="54" t="str">
        <f>IF(A169="","",VLOOKUP(A169,承認一覧表!$A$8:$W$1814,5,FALSE))</f>
        <v/>
      </c>
      <c r="I170" s="43" t="s">
        <v>44</v>
      </c>
      <c r="J170" s="55" t="str">
        <f>IF(A169="","",VLOOKUP(A169,承認一覧表!$A$8:$W$1814,6,FALSE))</f>
        <v/>
      </c>
      <c r="K170" s="736"/>
      <c r="L170" s="737"/>
    </row>
    <row r="171" spans="1:15" ht="20.100000000000001" customHeight="1">
      <c r="A171" s="732"/>
      <c r="B171" s="741"/>
      <c r="C171" s="683"/>
      <c r="D171" s="119"/>
      <c r="E171" s="120"/>
      <c r="F171" s="685"/>
      <c r="G171" s="685"/>
      <c r="H171" s="685"/>
      <c r="I171" s="685"/>
      <c r="J171" s="685"/>
      <c r="K171" s="742"/>
      <c r="L171" s="743"/>
    </row>
    <row r="172" spans="1:15" ht="20.100000000000001" customHeight="1">
      <c r="A172" s="732"/>
      <c r="B172" s="684"/>
      <c r="C172" s="684"/>
      <c r="D172" s="121"/>
      <c r="E172" s="122"/>
      <c r="F172" s="46" t="str">
        <f>IF(A171="","",VLOOKUP(A171,承認一覧表!$A$8:$F$1814,4,FALSE))</f>
        <v/>
      </c>
      <c r="G172" s="46" t="s">
        <v>44</v>
      </c>
      <c r="H172" s="61" t="str">
        <f>IF(A171="","",VLOOKUP(A171,承認一覧表!$A$8:$W$1814,5,FALSE))</f>
        <v/>
      </c>
      <c r="I172" s="46" t="s">
        <v>44</v>
      </c>
      <c r="J172" s="62" t="str">
        <f>IF(A171="","",VLOOKUP(A171,承認一覧表!$A$8:$W$1814,6,FALSE))</f>
        <v/>
      </c>
      <c r="K172" s="744"/>
      <c r="L172" s="745"/>
    </row>
    <row r="173" spans="1:15" ht="20.100000000000001" customHeight="1">
      <c r="A173" s="732"/>
      <c r="B173" s="733"/>
      <c r="C173" s="672"/>
      <c r="D173" s="123"/>
      <c r="E173" s="124"/>
      <c r="F173" s="674"/>
      <c r="G173" s="675"/>
      <c r="H173" s="675"/>
      <c r="I173" s="675"/>
      <c r="J173" s="676"/>
      <c r="K173" s="734"/>
      <c r="L173" s="735"/>
    </row>
    <row r="174" spans="1:15" ht="20.100000000000001" customHeight="1">
      <c r="A174" s="732"/>
      <c r="B174" s="673"/>
      <c r="C174" s="673"/>
      <c r="D174" s="125"/>
      <c r="E174" s="126"/>
      <c r="F174" s="43" t="str">
        <f>IF(A173="","",VLOOKUP(A173,承認一覧表!$A$8:$F$1814,4,FALSE))</f>
        <v/>
      </c>
      <c r="G174" s="43" t="s">
        <v>44</v>
      </c>
      <c r="H174" s="54" t="str">
        <f>IF(A173="","",VLOOKUP(A173,承認一覧表!$A$8:$W$1814,5,FALSE))</f>
        <v/>
      </c>
      <c r="I174" s="43" t="s">
        <v>44</v>
      </c>
      <c r="J174" s="55" t="str">
        <f>IF(A173="","",VLOOKUP(A173,承認一覧表!$A$8:$W$1814,6,FALSE))</f>
        <v/>
      </c>
      <c r="K174" s="736"/>
      <c r="L174" s="737"/>
    </row>
    <row r="175" spans="1:15" ht="20.100000000000001" customHeight="1">
      <c r="A175" s="732"/>
      <c r="B175" s="741"/>
      <c r="C175" s="683"/>
      <c r="D175" s="119"/>
      <c r="E175" s="120"/>
      <c r="F175" s="685"/>
      <c r="G175" s="685"/>
      <c r="H175" s="685"/>
      <c r="I175" s="685"/>
      <c r="J175" s="685"/>
      <c r="K175" s="742"/>
      <c r="L175" s="743"/>
    </row>
    <row r="176" spans="1:15" ht="20.100000000000001" customHeight="1">
      <c r="A176" s="732"/>
      <c r="B176" s="684"/>
      <c r="C176" s="684"/>
      <c r="D176" s="121"/>
      <c r="E176" s="122"/>
      <c r="F176" s="46" t="str">
        <f>IF(A175="","",VLOOKUP(A175,承認一覧表!$A$8:$F$1814,4,FALSE))</f>
        <v/>
      </c>
      <c r="G176" s="46" t="s">
        <v>44</v>
      </c>
      <c r="H176" s="61" t="str">
        <f>IF(A175="","",VLOOKUP(A175,承認一覧表!$A$8:$W$1814,5,FALSE))</f>
        <v/>
      </c>
      <c r="I176" s="46" t="s">
        <v>44</v>
      </c>
      <c r="J176" s="62" t="str">
        <f>IF(A175="","",VLOOKUP(A175,承認一覧表!$A$8:$W$1814,6,FALSE))</f>
        <v/>
      </c>
      <c r="K176" s="744"/>
      <c r="L176" s="745"/>
    </row>
    <row r="177" spans="1:12" ht="20.100000000000001" customHeight="1">
      <c r="A177" s="732"/>
      <c r="B177" s="733"/>
      <c r="C177" s="672"/>
      <c r="D177" s="123"/>
      <c r="E177" s="124"/>
      <c r="F177" s="674"/>
      <c r="G177" s="675"/>
      <c r="H177" s="675"/>
      <c r="I177" s="675"/>
      <c r="J177" s="676"/>
      <c r="K177" s="734"/>
      <c r="L177" s="735"/>
    </row>
    <row r="178" spans="1:12" ht="20.100000000000001" customHeight="1">
      <c r="A178" s="732"/>
      <c r="B178" s="673"/>
      <c r="C178" s="673"/>
      <c r="D178" s="125"/>
      <c r="E178" s="126"/>
      <c r="F178" s="43" t="str">
        <f>IF(A177="","",VLOOKUP(A177,承認一覧表!$A$8:$F$1814,4,FALSE))</f>
        <v/>
      </c>
      <c r="G178" s="43" t="s">
        <v>44</v>
      </c>
      <c r="H178" s="54" t="str">
        <f>IF(A177="","",VLOOKUP(A177,承認一覧表!$A$8:$W$1814,5,FALSE))</f>
        <v/>
      </c>
      <c r="I178" s="43" t="s">
        <v>44</v>
      </c>
      <c r="J178" s="55" t="str">
        <f>IF(A177="","",VLOOKUP(A177,承認一覧表!$A$8:$W$1814,6,FALSE))</f>
        <v/>
      </c>
      <c r="K178" s="736"/>
      <c r="L178" s="737"/>
    </row>
    <row r="179" spans="1:12" ht="20.100000000000001" customHeight="1">
      <c r="A179" s="732"/>
      <c r="B179" s="741"/>
      <c r="C179" s="683"/>
      <c r="D179" s="119"/>
      <c r="E179" s="120"/>
      <c r="F179" s="685"/>
      <c r="G179" s="685"/>
      <c r="H179" s="685"/>
      <c r="I179" s="685"/>
      <c r="J179" s="685"/>
      <c r="K179" s="742"/>
      <c r="L179" s="743"/>
    </row>
    <row r="180" spans="1:12" ht="20.100000000000001" customHeight="1">
      <c r="A180" s="732"/>
      <c r="B180" s="684"/>
      <c r="C180" s="684"/>
      <c r="D180" s="121"/>
      <c r="E180" s="122"/>
      <c r="F180" s="46" t="str">
        <f>IF(A179="","",VLOOKUP(A179,承認一覧表!$A$8:$F$1814,4,FALSE))</f>
        <v/>
      </c>
      <c r="G180" s="46" t="s">
        <v>44</v>
      </c>
      <c r="H180" s="61" t="str">
        <f>IF(A179="","",VLOOKUP(A179,承認一覧表!$A$8:$W$1814,5,FALSE))</f>
        <v/>
      </c>
      <c r="I180" s="46" t="s">
        <v>44</v>
      </c>
      <c r="J180" s="62" t="str">
        <f>IF(A179="","",VLOOKUP(A179,承認一覧表!$A$8:$W$1814,6,FALSE))</f>
        <v/>
      </c>
      <c r="K180" s="744"/>
      <c r="L180" s="745"/>
    </row>
    <row r="181" spans="1:12" ht="20.100000000000001" customHeight="1">
      <c r="A181" s="732"/>
      <c r="B181" s="733"/>
      <c r="C181" s="672"/>
      <c r="D181" s="123"/>
      <c r="E181" s="124"/>
      <c r="F181" s="674"/>
      <c r="G181" s="675"/>
      <c r="H181" s="675"/>
      <c r="I181" s="675"/>
      <c r="J181" s="676"/>
      <c r="K181" s="734"/>
      <c r="L181" s="735"/>
    </row>
    <row r="182" spans="1:12" ht="20.100000000000001" customHeight="1">
      <c r="A182" s="732"/>
      <c r="B182" s="673"/>
      <c r="C182" s="673"/>
      <c r="D182" s="125"/>
      <c r="E182" s="126"/>
      <c r="F182" s="43" t="str">
        <f>IF(A181="","",VLOOKUP(A181,承認一覧表!$A$8:$F$1814,4,FALSE))</f>
        <v/>
      </c>
      <c r="G182" s="43" t="s">
        <v>44</v>
      </c>
      <c r="H182" s="54" t="str">
        <f>IF(A181="","",VLOOKUP(A181,承認一覧表!$A$8:$W$1814,5,FALSE))</f>
        <v/>
      </c>
      <c r="I182" s="43" t="s">
        <v>44</v>
      </c>
      <c r="J182" s="55" t="str">
        <f>IF(A181="","",VLOOKUP(A181,承認一覧表!$A$8:$W$1814,6,FALSE))</f>
        <v/>
      </c>
      <c r="K182" s="736"/>
      <c r="L182" s="737"/>
    </row>
    <row r="183" spans="1:12" ht="20.100000000000001" customHeight="1">
      <c r="A183" s="732"/>
      <c r="B183" s="741"/>
      <c r="C183" s="683"/>
      <c r="D183" s="119"/>
      <c r="E183" s="120"/>
      <c r="F183" s="685"/>
      <c r="G183" s="685"/>
      <c r="H183" s="685"/>
      <c r="I183" s="685"/>
      <c r="J183" s="685"/>
      <c r="K183" s="742"/>
      <c r="L183" s="743"/>
    </row>
    <row r="184" spans="1:12" ht="20.100000000000001" customHeight="1">
      <c r="A184" s="732"/>
      <c r="B184" s="684"/>
      <c r="C184" s="684"/>
      <c r="D184" s="121"/>
      <c r="E184" s="122"/>
      <c r="F184" s="46" t="str">
        <f>IF(A183="","",VLOOKUP(A183,承認一覧表!$A$8:$F$1814,4,FALSE))</f>
        <v/>
      </c>
      <c r="G184" s="46" t="s">
        <v>44</v>
      </c>
      <c r="H184" s="61" t="str">
        <f>IF(A183="","",VLOOKUP(A183,承認一覧表!$A$8:$W$1814,5,FALSE))</f>
        <v/>
      </c>
      <c r="I184" s="46" t="s">
        <v>44</v>
      </c>
      <c r="J184" s="62" t="str">
        <f>IF(A183="","",VLOOKUP(A183,承認一覧表!$A$8:$W$1814,6,FALSE))</f>
        <v/>
      </c>
      <c r="K184" s="744"/>
      <c r="L184" s="745"/>
    </row>
    <row r="185" spans="1:12" ht="20.100000000000001" customHeight="1">
      <c r="A185" s="732"/>
      <c r="B185" s="733"/>
      <c r="C185" s="672"/>
      <c r="D185" s="123"/>
      <c r="E185" s="124"/>
      <c r="F185" s="674"/>
      <c r="G185" s="675"/>
      <c r="H185" s="675"/>
      <c r="I185" s="675"/>
      <c r="J185" s="676"/>
      <c r="K185" s="734"/>
      <c r="L185" s="735"/>
    </row>
    <row r="186" spans="1:12" ht="20.100000000000001" customHeight="1">
      <c r="A186" s="732"/>
      <c r="B186" s="673"/>
      <c r="C186" s="673"/>
      <c r="D186" s="125"/>
      <c r="E186" s="126"/>
      <c r="F186" s="43" t="str">
        <f>IF(A185="","",VLOOKUP(A185,承認一覧表!$A$8:$F$1814,4,FALSE))</f>
        <v/>
      </c>
      <c r="G186" s="43" t="s">
        <v>44</v>
      </c>
      <c r="H186" s="54" t="str">
        <f>IF(A185="","",VLOOKUP(A185,承認一覧表!$A$8:$W$1814,5,FALSE))</f>
        <v/>
      </c>
      <c r="I186" s="43" t="s">
        <v>44</v>
      </c>
      <c r="J186" s="55" t="str">
        <f>IF(A185="","",VLOOKUP(A185,承認一覧表!$A$8:$W$1814,6,FALSE))</f>
        <v/>
      </c>
      <c r="K186" s="736"/>
      <c r="L186" s="737"/>
    </row>
    <row r="187" spans="1:12" ht="20.100000000000001" customHeight="1">
      <c r="A187" s="732"/>
      <c r="B187" s="741"/>
      <c r="C187" s="683"/>
      <c r="D187" s="119"/>
      <c r="E187" s="120"/>
      <c r="F187" s="685"/>
      <c r="G187" s="685"/>
      <c r="H187" s="685"/>
      <c r="I187" s="685"/>
      <c r="J187" s="685"/>
      <c r="K187" s="742"/>
      <c r="L187" s="743"/>
    </row>
    <row r="188" spans="1:12" ht="20.100000000000001" customHeight="1">
      <c r="A188" s="732"/>
      <c r="B188" s="684"/>
      <c r="C188" s="684"/>
      <c r="D188" s="121"/>
      <c r="E188" s="122"/>
      <c r="F188" s="46" t="str">
        <f>IF(A187="","",VLOOKUP(A187,承認一覧表!$A$8:$F$1814,4,FALSE))</f>
        <v/>
      </c>
      <c r="G188" s="46" t="s">
        <v>44</v>
      </c>
      <c r="H188" s="61" t="str">
        <f>IF(A187="","",VLOOKUP(A187,承認一覧表!$A$8:$W$1814,5,FALSE))</f>
        <v/>
      </c>
      <c r="I188" s="46" t="s">
        <v>44</v>
      </c>
      <c r="J188" s="62" t="str">
        <f>IF(A187="","",VLOOKUP(A187,承認一覧表!$A$8:$W$1814,6,FALSE))</f>
        <v/>
      </c>
      <c r="K188" s="744"/>
      <c r="L188" s="745"/>
    </row>
    <row r="189" spans="1:12" ht="20.100000000000001" customHeight="1">
      <c r="A189" s="732"/>
      <c r="B189" s="733"/>
      <c r="C189" s="672"/>
      <c r="D189" s="123"/>
      <c r="E189" s="124"/>
      <c r="F189" s="674"/>
      <c r="G189" s="675"/>
      <c r="H189" s="675"/>
      <c r="I189" s="675"/>
      <c r="J189" s="676"/>
      <c r="K189" s="734"/>
      <c r="L189" s="735"/>
    </row>
    <row r="190" spans="1:12" ht="20.100000000000001" customHeight="1">
      <c r="A190" s="732"/>
      <c r="B190" s="673"/>
      <c r="C190" s="673"/>
      <c r="D190" s="125"/>
      <c r="E190" s="126"/>
      <c r="F190" s="43" t="str">
        <f>IF(A189="","",VLOOKUP(A189,承認一覧表!$A$8:$F$1814,4,FALSE))</f>
        <v/>
      </c>
      <c r="G190" s="43" t="s">
        <v>44</v>
      </c>
      <c r="H190" s="54" t="str">
        <f>IF(A189="","",VLOOKUP(A189,承認一覧表!$A$8:$W$1814,5,FALSE))</f>
        <v/>
      </c>
      <c r="I190" s="43" t="s">
        <v>44</v>
      </c>
      <c r="J190" s="55" t="str">
        <f>IF(A189="","",VLOOKUP(A189,承認一覧表!$A$8:$W$1814,6,FALSE))</f>
        <v/>
      </c>
      <c r="K190" s="736"/>
      <c r="L190" s="737"/>
    </row>
    <row r="191" spans="1:12" ht="20.100000000000001" customHeight="1">
      <c r="A191" s="732"/>
      <c r="B191" s="741"/>
      <c r="C191" s="683"/>
      <c r="D191" s="119"/>
      <c r="E191" s="120"/>
      <c r="F191" s="685"/>
      <c r="G191" s="685"/>
      <c r="H191" s="685"/>
      <c r="I191" s="685"/>
      <c r="J191" s="685"/>
      <c r="K191" s="742"/>
      <c r="L191" s="743"/>
    </row>
    <row r="192" spans="1:12" ht="20.100000000000001" customHeight="1">
      <c r="A192" s="732"/>
      <c r="B192" s="684"/>
      <c r="C192" s="684"/>
      <c r="D192" s="121"/>
      <c r="E192" s="122"/>
      <c r="F192" s="46" t="str">
        <f>IF(A191="","",VLOOKUP(A191,承認一覧表!$A$8:$F$1814,4,FALSE))</f>
        <v/>
      </c>
      <c r="G192" s="46" t="s">
        <v>44</v>
      </c>
      <c r="H192" s="61" t="str">
        <f>IF(A191="","",VLOOKUP(A191,承認一覧表!$A$8:$W$1814,5,FALSE))</f>
        <v/>
      </c>
      <c r="I192" s="46" t="s">
        <v>44</v>
      </c>
      <c r="J192" s="62" t="str">
        <f>IF(A191="","",VLOOKUP(A191,承認一覧表!$A$8:$W$1814,6,FALSE))</f>
        <v/>
      </c>
      <c r="K192" s="744"/>
      <c r="L192" s="745"/>
    </row>
    <row r="193" spans="1:12" ht="20.100000000000001" customHeight="1">
      <c r="A193" s="732"/>
      <c r="B193" s="733"/>
      <c r="C193" s="672"/>
      <c r="D193" s="123"/>
      <c r="E193" s="124"/>
      <c r="F193" s="674"/>
      <c r="G193" s="675"/>
      <c r="H193" s="675"/>
      <c r="I193" s="675"/>
      <c r="J193" s="676"/>
      <c r="K193" s="734"/>
      <c r="L193" s="735"/>
    </row>
    <row r="194" spans="1:12" ht="20.100000000000001" customHeight="1">
      <c r="A194" s="732"/>
      <c r="B194" s="673"/>
      <c r="C194" s="673"/>
      <c r="D194" s="125"/>
      <c r="E194" s="126"/>
      <c r="F194" s="43" t="str">
        <f>IF(A193="","",VLOOKUP(A193,承認一覧表!$A$8:$F$1814,4,FALSE))</f>
        <v/>
      </c>
      <c r="G194" s="43" t="s">
        <v>44</v>
      </c>
      <c r="H194" s="54" t="str">
        <f>IF(A193="","",VLOOKUP(A193,承認一覧表!$A$8:$W$1814,5,FALSE))</f>
        <v/>
      </c>
      <c r="I194" s="43" t="s">
        <v>44</v>
      </c>
      <c r="J194" s="55" t="str">
        <f>IF(A193="","",VLOOKUP(A193,承認一覧表!$A$8:$W$1814,6,FALSE))</f>
        <v/>
      </c>
      <c r="K194" s="736"/>
      <c r="L194" s="737"/>
    </row>
    <row r="195" spans="1:12" ht="20.100000000000001" customHeight="1">
      <c r="A195" s="732"/>
      <c r="B195" s="741"/>
      <c r="C195" s="683"/>
      <c r="D195" s="119"/>
      <c r="E195" s="120"/>
      <c r="F195" s="685"/>
      <c r="G195" s="685"/>
      <c r="H195" s="685"/>
      <c r="I195" s="685"/>
      <c r="J195" s="685"/>
      <c r="K195" s="742"/>
      <c r="L195" s="743"/>
    </row>
    <row r="196" spans="1:12" ht="20.100000000000001" customHeight="1">
      <c r="A196" s="732"/>
      <c r="B196" s="684"/>
      <c r="C196" s="684"/>
      <c r="D196" s="121"/>
      <c r="E196" s="122"/>
      <c r="F196" s="46" t="str">
        <f>IF(A195="","",VLOOKUP(A195,承認一覧表!$A$8:$F$1814,4,FALSE))</f>
        <v/>
      </c>
      <c r="G196" s="46" t="s">
        <v>44</v>
      </c>
      <c r="H196" s="61" t="str">
        <f>IF(A195="","",VLOOKUP(A195,承認一覧表!$A$8:$W$1814,5,FALSE))</f>
        <v/>
      </c>
      <c r="I196" s="46" t="s">
        <v>44</v>
      </c>
      <c r="J196" s="62" t="str">
        <f>IF(A195="","",VLOOKUP(A195,承認一覧表!$A$8:$W$1814,6,FALSE))</f>
        <v/>
      </c>
      <c r="K196" s="744"/>
      <c r="L196" s="745"/>
    </row>
    <row r="197" spans="1:12" ht="20.100000000000001" customHeight="1">
      <c r="A197" s="732"/>
      <c r="B197" s="733"/>
      <c r="C197" s="672"/>
      <c r="D197" s="123"/>
      <c r="E197" s="124"/>
      <c r="F197" s="674"/>
      <c r="G197" s="675"/>
      <c r="H197" s="675"/>
      <c r="I197" s="675"/>
      <c r="J197" s="676"/>
      <c r="K197" s="734"/>
      <c r="L197" s="735"/>
    </row>
    <row r="198" spans="1:12" ht="20.100000000000001" customHeight="1">
      <c r="A198" s="732"/>
      <c r="B198" s="673"/>
      <c r="C198" s="673"/>
      <c r="D198" s="125"/>
      <c r="E198" s="126"/>
      <c r="F198" s="43" t="str">
        <f>IF(A197="","",VLOOKUP(A197,承認一覧表!$A$8:$F$1814,4,FALSE))</f>
        <v/>
      </c>
      <c r="G198" s="43" t="s">
        <v>44</v>
      </c>
      <c r="H198" s="54" t="str">
        <f>IF(A197="","",VLOOKUP(A197,承認一覧表!$A$8:$W$1814,5,FALSE))</f>
        <v/>
      </c>
      <c r="I198" s="43" t="s">
        <v>44</v>
      </c>
      <c r="J198" s="55" t="str">
        <f>IF(A197="","",VLOOKUP(A197,承認一覧表!$A$8:$W$1814,6,FALSE))</f>
        <v/>
      </c>
      <c r="K198" s="736"/>
      <c r="L198" s="737"/>
    </row>
    <row r="199" spans="1:12" ht="20.100000000000001" customHeight="1">
      <c r="A199" s="732"/>
      <c r="B199" s="741"/>
      <c r="C199" s="683"/>
      <c r="D199" s="119"/>
      <c r="E199" s="120"/>
      <c r="F199" s="685"/>
      <c r="G199" s="685"/>
      <c r="H199" s="685"/>
      <c r="I199" s="685"/>
      <c r="J199" s="685"/>
      <c r="K199" s="742"/>
      <c r="L199" s="743"/>
    </row>
    <row r="200" spans="1:12" ht="20.100000000000001" customHeight="1">
      <c r="A200" s="732"/>
      <c r="B200" s="684"/>
      <c r="C200" s="684"/>
      <c r="D200" s="121"/>
      <c r="E200" s="122"/>
      <c r="F200" s="46" t="str">
        <f>IF(A199="","",VLOOKUP(A199,承認一覧表!$A$8:$F$1814,4,FALSE))</f>
        <v/>
      </c>
      <c r="G200" s="46" t="s">
        <v>44</v>
      </c>
      <c r="H200" s="61" t="str">
        <f>IF(A199="","",VLOOKUP(A199,承認一覧表!$A$8:$W$1814,5,FALSE))</f>
        <v/>
      </c>
      <c r="I200" s="46" t="s">
        <v>44</v>
      </c>
      <c r="J200" s="62" t="str">
        <f>IF(A199="","",VLOOKUP(A199,承認一覧表!$A$8:$W$1814,6,FALSE))</f>
        <v/>
      </c>
      <c r="K200" s="744"/>
      <c r="L200" s="745"/>
    </row>
    <row r="201" spans="1:12" ht="20.100000000000001" customHeight="1">
      <c r="A201" s="732"/>
      <c r="B201" s="733"/>
      <c r="C201" s="672"/>
      <c r="D201" s="123"/>
      <c r="E201" s="124"/>
      <c r="F201" s="674"/>
      <c r="G201" s="675"/>
      <c r="H201" s="675"/>
      <c r="I201" s="675"/>
      <c r="J201" s="676"/>
      <c r="K201" s="734"/>
      <c r="L201" s="735"/>
    </row>
    <row r="202" spans="1:12" ht="20.100000000000001" customHeight="1">
      <c r="A202" s="732"/>
      <c r="B202" s="673"/>
      <c r="C202" s="673"/>
      <c r="D202" s="125"/>
      <c r="E202" s="126"/>
      <c r="F202" s="43" t="str">
        <f>IF(A201="","",VLOOKUP(A201,承認一覧表!$A$8:$F$1814,4,FALSE))</f>
        <v/>
      </c>
      <c r="G202" s="43" t="s">
        <v>44</v>
      </c>
      <c r="H202" s="54" t="str">
        <f>IF(A201="","",VLOOKUP(A201,承認一覧表!$A$8:$W$1814,5,FALSE))</f>
        <v/>
      </c>
      <c r="I202" s="43" t="s">
        <v>44</v>
      </c>
      <c r="J202" s="55" t="str">
        <f>IF(A201="","",VLOOKUP(A201,承認一覧表!$A$8:$W$1814,6,FALSE))</f>
        <v/>
      </c>
      <c r="K202" s="736"/>
      <c r="L202" s="737"/>
    </row>
    <row r="203" spans="1:12" ht="20.100000000000001" customHeight="1">
      <c r="A203" s="732"/>
      <c r="B203" s="741"/>
      <c r="C203" s="683"/>
      <c r="D203" s="119"/>
      <c r="E203" s="120"/>
      <c r="F203" s="685"/>
      <c r="G203" s="685"/>
      <c r="H203" s="685"/>
      <c r="I203" s="685"/>
      <c r="J203" s="685"/>
      <c r="K203" s="742"/>
      <c r="L203" s="743"/>
    </row>
    <row r="204" spans="1:12" ht="20.100000000000001" customHeight="1">
      <c r="A204" s="732"/>
      <c r="B204" s="684"/>
      <c r="C204" s="684"/>
      <c r="D204" s="121"/>
      <c r="E204" s="122"/>
      <c r="F204" s="46" t="str">
        <f>IF(A203="","",VLOOKUP(A203,承認一覧表!$A$8:$F$1814,4,FALSE))</f>
        <v/>
      </c>
      <c r="G204" s="46" t="s">
        <v>44</v>
      </c>
      <c r="H204" s="61" t="str">
        <f>IF(A203="","",VLOOKUP(A203,承認一覧表!$A$8:$W$1814,5,FALSE))</f>
        <v/>
      </c>
      <c r="I204" s="46" t="s">
        <v>44</v>
      </c>
      <c r="J204" s="62" t="str">
        <f>IF(A203="","",VLOOKUP(A203,承認一覧表!$A$8:$W$1814,6,FALSE))</f>
        <v/>
      </c>
      <c r="K204" s="744"/>
      <c r="L204" s="745"/>
    </row>
    <row r="205" spans="1:12" ht="20.100000000000001" customHeight="1">
      <c r="A205" s="732"/>
      <c r="B205" s="733"/>
      <c r="C205" s="672"/>
      <c r="D205" s="123"/>
      <c r="E205" s="124"/>
      <c r="F205" s="674"/>
      <c r="G205" s="675"/>
      <c r="H205" s="675"/>
      <c r="I205" s="675"/>
      <c r="J205" s="676"/>
      <c r="K205" s="734"/>
      <c r="L205" s="735"/>
    </row>
    <row r="206" spans="1:12" ht="20.100000000000001" customHeight="1">
      <c r="A206" s="732"/>
      <c r="B206" s="673"/>
      <c r="C206" s="673"/>
      <c r="D206" s="125"/>
      <c r="E206" s="126"/>
      <c r="F206" s="43" t="str">
        <f>IF(A205="","",VLOOKUP(A205,承認一覧表!$A$8:$F$1814,4,FALSE))</f>
        <v/>
      </c>
      <c r="G206" s="43" t="s">
        <v>44</v>
      </c>
      <c r="H206" s="54" t="str">
        <f>IF(A205="","",VLOOKUP(A205,承認一覧表!$A$8:$W$1814,5,FALSE))</f>
        <v/>
      </c>
      <c r="I206" s="43" t="s">
        <v>44</v>
      </c>
      <c r="J206" s="55" t="str">
        <f>IF(A205="","",VLOOKUP(A205,承認一覧表!$A$8:$W$1814,6,FALSE))</f>
        <v/>
      </c>
      <c r="K206" s="736"/>
      <c r="L206" s="737"/>
    </row>
    <row r="207" spans="1:12" ht="15" customHeight="1">
      <c r="B207" s="90" t="s">
        <v>4160</v>
      </c>
      <c r="C207" s="36"/>
      <c r="D207" s="36"/>
      <c r="E207" s="37"/>
      <c r="F207" s="38"/>
      <c r="G207" s="38"/>
      <c r="H207" s="38"/>
      <c r="I207" s="38"/>
      <c r="J207" s="38"/>
      <c r="K207" s="36"/>
      <c r="L207" s="36"/>
    </row>
    <row r="208" spans="1:12" ht="20.100000000000001" customHeight="1">
      <c r="B208" s="48" t="s">
        <v>4612</v>
      </c>
      <c r="C208" s="39"/>
      <c r="D208" s="39"/>
      <c r="E208" s="40"/>
      <c r="K208" s="39"/>
      <c r="L208" s="39"/>
    </row>
    <row r="209" spans="1:15" ht="20.100000000000001" customHeight="1">
      <c r="B209" s="48"/>
      <c r="C209" s="39"/>
      <c r="D209" s="39"/>
      <c r="E209" s="40"/>
      <c r="K209" s="39"/>
      <c r="L209" s="39"/>
    </row>
    <row r="210" spans="1:15" ht="20.100000000000001" customHeight="1">
      <c r="B210" s="48"/>
      <c r="C210" s="39"/>
      <c r="D210" s="39"/>
      <c r="E210" s="40"/>
      <c r="K210" s="39"/>
      <c r="L210" s="39"/>
    </row>
    <row r="211" spans="1:15" ht="20.100000000000001" customHeight="1">
      <c r="L211" s="31" t="s">
        <v>3193</v>
      </c>
    </row>
    <row r="212" spans="1:15" ht="9.9" customHeight="1"/>
    <row r="213" spans="1:15" ht="18" customHeight="1">
      <c r="A213" s="701" t="s">
        <v>41</v>
      </c>
      <c r="B213" s="704" t="s">
        <v>263</v>
      </c>
      <c r="C213" s="706" t="s">
        <v>42</v>
      </c>
      <c r="D213" s="706" t="s">
        <v>240</v>
      </c>
      <c r="E213" s="706" t="s">
        <v>266</v>
      </c>
      <c r="F213" s="704" t="s">
        <v>4611</v>
      </c>
      <c r="G213" s="708"/>
      <c r="H213" s="708"/>
      <c r="I213" s="708"/>
      <c r="J213" s="709"/>
      <c r="K213" s="704" t="s">
        <v>2277</v>
      </c>
      <c r="L213" s="709"/>
    </row>
    <row r="214" spans="1:15" ht="5.0999999999999996" customHeight="1">
      <c r="A214" s="701"/>
      <c r="B214" s="705"/>
      <c r="C214" s="707"/>
      <c r="D214" s="707"/>
      <c r="E214" s="707"/>
      <c r="F214" s="705"/>
      <c r="G214" s="710"/>
      <c r="H214" s="710"/>
      <c r="I214" s="710"/>
      <c r="J214" s="711"/>
      <c r="K214" s="705"/>
      <c r="L214" s="711"/>
    </row>
    <row r="215" spans="1:15" ht="5.0999999999999996" customHeight="1">
      <c r="A215" s="702"/>
      <c r="B215" s="705"/>
      <c r="C215" s="707"/>
      <c r="D215" s="707"/>
      <c r="E215" s="712" t="s">
        <v>264</v>
      </c>
      <c r="F215" s="714" t="s">
        <v>43</v>
      </c>
      <c r="G215" s="716" t="s">
        <v>44</v>
      </c>
      <c r="H215" s="718" t="s">
        <v>45</v>
      </c>
      <c r="I215" s="716" t="s">
        <v>44</v>
      </c>
      <c r="J215" s="720" t="s">
        <v>46</v>
      </c>
      <c r="K215" s="722" t="s">
        <v>286</v>
      </c>
      <c r="L215" s="723"/>
    </row>
    <row r="216" spans="1:15" ht="18" customHeight="1" thickBot="1">
      <c r="A216" s="703"/>
      <c r="B216" s="705"/>
      <c r="C216" s="707"/>
      <c r="D216" s="707"/>
      <c r="E216" s="713"/>
      <c r="F216" s="715"/>
      <c r="G216" s="717"/>
      <c r="H216" s="719"/>
      <c r="I216" s="717"/>
      <c r="J216" s="721"/>
      <c r="K216" s="724"/>
      <c r="L216" s="725"/>
    </row>
    <row r="217" spans="1:15" ht="20.100000000000001" customHeight="1" thickTop="1">
      <c r="A217" s="727"/>
      <c r="B217" s="729"/>
      <c r="C217" s="694"/>
      <c r="D217" s="115"/>
      <c r="E217" s="116"/>
      <c r="F217" s="696"/>
      <c r="G217" s="696"/>
      <c r="H217" s="696"/>
      <c r="I217" s="696"/>
      <c r="J217" s="696"/>
      <c r="K217" s="730"/>
      <c r="L217" s="731"/>
    </row>
    <row r="218" spans="1:15" ht="20.100000000000001" customHeight="1">
      <c r="A218" s="728"/>
      <c r="B218" s="695"/>
      <c r="C218" s="695"/>
      <c r="D218" s="117"/>
      <c r="E218" s="118"/>
      <c r="F218" s="58" t="str">
        <f>IF(A217="","",VLOOKUP(A217,承認一覧表!$A$8:$F$1985,4,FALSE))</f>
        <v/>
      </c>
      <c r="G218" s="58" t="s">
        <v>44</v>
      </c>
      <c r="H218" s="59" t="str">
        <f>IF(A217="","",VLOOKUP(A217,承認一覧表!$A$8:$W$1985,5,FALSE))</f>
        <v/>
      </c>
      <c r="I218" s="58" t="s">
        <v>44</v>
      </c>
      <c r="J218" s="60" t="str">
        <f>IF(A217="","",VLOOKUP(A217,承認一覧表!$A$8:$W$1985,6,FALSE))</f>
        <v/>
      </c>
      <c r="K218" s="738"/>
      <c r="L218" s="739"/>
      <c r="O218" s="35"/>
    </row>
    <row r="219" spans="1:15" ht="20.100000000000001" customHeight="1">
      <c r="A219" s="740"/>
      <c r="B219" s="741"/>
      <c r="C219" s="683"/>
      <c r="D219" s="119"/>
      <c r="E219" s="120"/>
      <c r="F219" s="685"/>
      <c r="G219" s="685"/>
      <c r="H219" s="685"/>
      <c r="I219" s="685"/>
      <c r="J219" s="685"/>
      <c r="K219" s="742"/>
      <c r="L219" s="743"/>
    </row>
    <row r="220" spans="1:15" ht="20.100000000000001" customHeight="1">
      <c r="A220" s="740"/>
      <c r="B220" s="684"/>
      <c r="C220" s="684"/>
      <c r="D220" s="121"/>
      <c r="E220" s="122"/>
      <c r="F220" s="542" t="str">
        <f>IF(A219="","",VLOOKUP(A219,承認一覧表!$A$8:$F$1814,4,FALSE))</f>
        <v/>
      </c>
      <c r="G220" s="542" t="s">
        <v>44</v>
      </c>
      <c r="H220" s="543" t="str">
        <f>IF(A219="","",VLOOKUP(A219,承認一覧表!$A$8:$W$1814,5,FALSE))</f>
        <v/>
      </c>
      <c r="I220" s="542" t="s">
        <v>44</v>
      </c>
      <c r="J220" s="544" t="str">
        <f>IF(A219="","",VLOOKUP(A219,承認一覧表!$A$8:$W$1814,6,FALSE))</f>
        <v/>
      </c>
      <c r="K220" s="744"/>
      <c r="L220" s="745"/>
    </row>
    <row r="221" spans="1:15" ht="20.100000000000001" customHeight="1">
      <c r="A221" s="732"/>
      <c r="B221" s="733"/>
      <c r="C221" s="672"/>
      <c r="D221" s="123"/>
      <c r="E221" s="124"/>
      <c r="F221" s="674"/>
      <c r="G221" s="675"/>
      <c r="H221" s="675"/>
      <c r="I221" s="675"/>
      <c r="J221" s="676"/>
      <c r="K221" s="734"/>
      <c r="L221" s="735"/>
    </row>
    <row r="222" spans="1:15" ht="20.100000000000001" customHeight="1">
      <c r="A222" s="732"/>
      <c r="B222" s="673"/>
      <c r="C222" s="673"/>
      <c r="D222" s="125"/>
      <c r="E222" s="126"/>
      <c r="F222" s="43" t="str">
        <f>IF(A221="","",VLOOKUP(A221,承認一覧表!$A$8:$F$1814,4,FALSE))</f>
        <v/>
      </c>
      <c r="G222" s="43" t="s">
        <v>44</v>
      </c>
      <c r="H222" s="54" t="str">
        <f>IF(A221="","",VLOOKUP(A221,承認一覧表!$A$8:$W$1814,5,FALSE))</f>
        <v/>
      </c>
      <c r="I222" s="43" t="s">
        <v>44</v>
      </c>
      <c r="J222" s="55" t="str">
        <f>IF(A221="","",VLOOKUP(A221,承認一覧表!$A$8:$W$1814,6,FALSE))</f>
        <v/>
      </c>
      <c r="K222" s="736"/>
      <c r="L222" s="737"/>
    </row>
    <row r="223" spans="1:15" ht="20.100000000000001" customHeight="1">
      <c r="A223" s="732"/>
      <c r="B223" s="741"/>
      <c r="C223" s="683"/>
      <c r="D223" s="119"/>
      <c r="E223" s="120"/>
      <c r="F223" s="685"/>
      <c r="G223" s="685"/>
      <c r="H223" s="685"/>
      <c r="I223" s="685"/>
      <c r="J223" s="685"/>
      <c r="K223" s="742"/>
      <c r="L223" s="743"/>
    </row>
    <row r="224" spans="1:15" ht="20.100000000000001" customHeight="1">
      <c r="A224" s="732"/>
      <c r="B224" s="684"/>
      <c r="C224" s="684"/>
      <c r="D224" s="121"/>
      <c r="E224" s="122"/>
      <c r="F224" s="46" t="str">
        <f>IF(A223="","",VLOOKUP(A223,承認一覧表!$A$8:$F$1814,4,FALSE))</f>
        <v/>
      </c>
      <c r="G224" s="46" t="s">
        <v>44</v>
      </c>
      <c r="H224" s="61" t="str">
        <f>IF(A223="","",VLOOKUP(A223,承認一覧表!$A$8:$W$1814,5,FALSE))</f>
        <v/>
      </c>
      <c r="I224" s="46" t="s">
        <v>44</v>
      </c>
      <c r="J224" s="62" t="str">
        <f>IF(A223="","",VLOOKUP(A223,承認一覧表!$A$8:$W$1814,6,FALSE))</f>
        <v/>
      </c>
      <c r="K224" s="744"/>
      <c r="L224" s="745"/>
    </row>
    <row r="225" spans="1:12" ht="20.100000000000001" customHeight="1">
      <c r="A225" s="732"/>
      <c r="B225" s="733"/>
      <c r="C225" s="672"/>
      <c r="D225" s="123"/>
      <c r="E225" s="124"/>
      <c r="F225" s="674"/>
      <c r="G225" s="675"/>
      <c r="H225" s="675"/>
      <c r="I225" s="675"/>
      <c r="J225" s="676"/>
      <c r="K225" s="734"/>
      <c r="L225" s="735"/>
    </row>
    <row r="226" spans="1:12" ht="20.100000000000001" customHeight="1">
      <c r="A226" s="732"/>
      <c r="B226" s="673"/>
      <c r="C226" s="673"/>
      <c r="D226" s="125"/>
      <c r="E226" s="126"/>
      <c r="F226" s="43" t="str">
        <f>IF(A225="","",VLOOKUP(A225,承認一覧表!$A$8:$F$1814,4,FALSE))</f>
        <v/>
      </c>
      <c r="G226" s="43" t="s">
        <v>44</v>
      </c>
      <c r="H226" s="54" t="str">
        <f>IF(A225="","",VLOOKUP(A225,承認一覧表!$A$8:$W$1814,5,FALSE))</f>
        <v/>
      </c>
      <c r="I226" s="43" t="s">
        <v>44</v>
      </c>
      <c r="J226" s="55" t="str">
        <f>IF(A225="","",VLOOKUP(A225,承認一覧表!$A$8:$W$1814,6,FALSE))</f>
        <v/>
      </c>
      <c r="K226" s="736"/>
      <c r="L226" s="737"/>
    </row>
    <row r="227" spans="1:12" ht="20.100000000000001" customHeight="1">
      <c r="A227" s="732"/>
      <c r="B227" s="741"/>
      <c r="C227" s="683"/>
      <c r="D227" s="119"/>
      <c r="E227" s="120"/>
      <c r="F227" s="685"/>
      <c r="G227" s="685"/>
      <c r="H227" s="685"/>
      <c r="I227" s="685"/>
      <c r="J227" s="685"/>
      <c r="K227" s="742"/>
      <c r="L227" s="743"/>
    </row>
    <row r="228" spans="1:12" ht="20.100000000000001" customHeight="1">
      <c r="A228" s="732"/>
      <c r="B228" s="684"/>
      <c r="C228" s="684"/>
      <c r="D228" s="121"/>
      <c r="E228" s="122"/>
      <c r="F228" s="46" t="str">
        <f>IF(A227="","",VLOOKUP(A227,承認一覧表!$A$8:$F$1814,4,FALSE))</f>
        <v/>
      </c>
      <c r="G228" s="46" t="s">
        <v>44</v>
      </c>
      <c r="H228" s="61" t="str">
        <f>IF(A227="","",VLOOKUP(A227,承認一覧表!$A$8:$W$1814,5,FALSE))</f>
        <v/>
      </c>
      <c r="I228" s="46" t="s">
        <v>44</v>
      </c>
      <c r="J228" s="62" t="str">
        <f>IF(A227="","",VLOOKUP(A227,承認一覧表!$A$8:$W$1814,6,FALSE))</f>
        <v/>
      </c>
      <c r="K228" s="744"/>
      <c r="L228" s="745"/>
    </row>
    <row r="229" spans="1:12" ht="20.100000000000001" customHeight="1">
      <c r="A229" s="732"/>
      <c r="B229" s="733"/>
      <c r="C229" s="672"/>
      <c r="D229" s="123"/>
      <c r="E229" s="124"/>
      <c r="F229" s="674"/>
      <c r="G229" s="675"/>
      <c r="H229" s="675"/>
      <c r="I229" s="675"/>
      <c r="J229" s="676"/>
      <c r="K229" s="734"/>
      <c r="L229" s="735"/>
    </row>
    <row r="230" spans="1:12" ht="20.100000000000001" customHeight="1">
      <c r="A230" s="732"/>
      <c r="B230" s="673"/>
      <c r="C230" s="673"/>
      <c r="D230" s="125"/>
      <c r="E230" s="126"/>
      <c r="F230" s="43" t="str">
        <f>IF(A229="","",VLOOKUP(A229,承認一覧表!$A$8:$F$1814,4,FALSE))</f>
        <v/>
      </c>
      <c r="G230" s="43" t="s">
        <v>44</v>
      </c>
      <c r="H230" s="54" t="str">
        <f>IF(A229="","",VLOOKUP(A229,承認一覧表!$A$8:$W$1814,5,FALSE))</f>
        <v/>
      </c>
      <c r="I230" s="43" t="s">
        <v>44</v>
      </c>
      <c r="J230" s="55" t="str">
        <f>IF(A229="","",VLOOKUP(A229,承認一覧表!$A$8:$W$1814,6,FALSE))</f>
        <v/>
      </c>
      <c r="K230" s="736"/>
      <c r="L230" s="737"/>
    </row>
    <row r="231" spans="1:12" ht="20.100000000000001" customHeight="1">
      <c r="A231" s="732"/>
      <c r="B231" s="741"/>
      <c r="C231" s="683"/>
      <c r="D231" s="119"/>
      <c r="E231" s="120"/>
      <c r="F231" s="685"/>
      <c r="G231" s="685"/>
      <c r="H231" s="685"/>
      <c r="I231" s="685"/>
      <c r="J231" s="685"/>
      <c r="K231" s="742"/>
      <c r="L231" s="743"/>
    </row>
    <row r="232" spans="1:12" ht="20.100000000000001" customHeight="1">
      <c r="A232" s="732"/>
      <c r="B232" s="684"/>
      <c r="C232" s="684"/>
      <c r="D232" s="121"/>
      <c r="E232" s="122"/>
      <c r="F232" s="46" t="str">
        <f>IF(A231="","",VLOOKUP(A231,承認一覧表!$A$8:$F$1814,4,FALSE))</f>
        <v/>
      </c>
      <c r="G232" s="46" t="s">
        <v>44</v>
      </c>
      <c r="H232" s="61" t="str">
        <f>IF(A231="","",VLOOKUP(A231,承認一覧表!$A$8:$W$1814,5,FALSE))</f>
        <v/>
      </c>
      <c r="I232" s="46" t="s">
        <v>44</v>
      </c>
      <c r="J232" s="62" t="str">
        <f>IF(A231="","",VLOOKUP(A231,承認一覧表!$A$8:$W$1814,6,FALSE))</f>
        <v/>
      </c>
      <c r="K232" s="744"/>
      <c r="L232" s="745"/>
    </row>
    <row r="233" spans="1:12" ht="20.100000000000001" customHeight="1">
      <c r="A233" s="732"/>
      <c r="B233" s="733"/>
      <c r="C233" s="672"/>
      <c r="D233" s="123"/>
      <c r="E233" s="124"/>
      <c r="F233" s="674"/>
      <c r="G233" s="675"/>
      <c r="H233" s="675"/>
      <c r="I233" s="675"/>
      <c r="J233" s="676"/>
      <c r="K233" s="734"/>
      <c r="L233" s="735"/>
    </row>
    <row r="234" spans="1:12" ht="20.100000000000001" customHeight="1">
      <c r="A234" s="732"/>
      <c r="B234" s="673"/>
      <c r="C234" s="673"/>
      <c r="D234" s="125"/>
      <c r="E234" s="126"/>
      <c r="F234" s="43" t="str">
        <f>IF(A233="","",VLOOKUP(A233,承認一覧表!$A$8:$F$1814,4,FALSE))</f>
        <v/>
      </c>
      <c r="G234" s="43" t="s">
        <v>44</v>
      </c>
      <c r="H234" s="54" t="str">
        <f>IF(A233="","",VLOOKUP(A233,承認一覧表!$A$8:$W$1814,5,FALSE))</f>
        <v/>
      </c>
      <c r="I234" s="43" t="s">
        <v>44</v>
      </c>
      <c r="J234" s="55" t="str">
        <f>IF(A233="","",VLOOKUP(A233,承認一覧表!$A$8:$W$1814,6,FALSE))</f>
        <v/>
      </c>
      <c r="K234" s="736"/>
      <c r="L234" s="737"/>
    </row>
    <row r="235" spans="1:12" ht="20.100000000000001" customHeight="1">
      <c r="A235" s="732"/>
      <c r="B235" s="741"/>
      <c r="C235" s="683"/>
      <c r="D235" s="119"/>
      <c r="E235" s="120"/>
      <c r="F235" s="685"/>
      <c r="G235" s="685"/>
      <c r="H235" s="685"/>
      <c r="I235" s="685"/>
      <c r="J235" s="685"/>
      <c r="K235" s="742"/>
      <c r="L235" s="743"/>
    </row>
    <row r="236" spans="1:12" ht="20.100000000000001" customHeight="1">
      <c r="A236" s="732"/>
      <c r="B236" s="684"/>
      <c r="C236" s="684"/>
      <c r="D236" s="121"/>
      <c r="E236" s="122"/>
      <c r="F236" s="46" t="str">
        <f>IF(A235="","",VLOOKUP(A235,承認一覧表!$A$8:$F$1814,4,FALSE))</f>
        <v/>
      </c>
      <c r="G236" s="46" t="s">
        <v>44</v>
      </c>
      <c r="H236" s="61" t="str">
        <f>IF(A235="","",VLOOKUP(A235,承認一覧表!$A$8:$W$1814,5,FALSE))</f>
        <v/>
      </c>
      <c r="I236" s="46" t="s">
        <v>44</v>
      </c>
      <c r="J236" s="62" t="str">
        <f>IF(A235="","",VLOOKUP(A235,承認一覧表!$A$8:$W$1814,6,FALSE))</f>
        <v/>
      </c>
      <c r="K236" s="744"/>
      <c r="L236" s="745"/>
    </row>
    <row r="237" spans="1:12" ht="20.100000000000001" customHeight="1">
      <c r="A237" s="732"/>
      <c r="B237" s="733"/>
      <c r="C237" s="672"/>
      <c r="D237" s="123"/>
      <c r="E237" s="124"/>
      <c r="F237" s="674"/>
      <c r="G237" s="675"/>
      <c r="H237" s="675"/>
      <c r="I237" s="675"/>
      <c r="J237" s="676"/>
      <c r="K237" s="734"/>
      <c r="L237" s="735"/>
    </row>
    <row r="238" spans="1:12" ht="20.100000000000001" customHeight="1">
      <c r="A238" s="732"/>
      <c r="B238" s="673"/>
      <c r="C238" s="673"/>
      <c r="D238" s="125"/>
      <c r="E238" s="126"/>
      <c r="F238" s="43" t="str">
        <f>IF(A237="","",VLOOKUP(A237,承認一覧表!$A$8:$F$1814,4,FALSE))</f>
        <v/>
      </c>
      <c r="G238" s="43" t="s">
        <v>44</v>
      </c>
      <c r="H238" s="54" t="str">
        <f>IF(A237="","",VLOOKUP(A237,承認一覧表!$A$8:$W$1814,5,FALSE))</f>
        <v/>
      </c>
      <c r="I238" s="43" t="s">
        <v>44</v>
      </c>
      <c r="J238" s="55" t="str">
        <f>IF(A237="","",VLOOKUP(A237,承認一覧表!$A$8:$W$1814,6,FALSE))</f>
        <v/>
      </c>
      <c r="K238" s="736"/>
      <c r="L238" s="737"/>
    </row>
    <row r="239" spans="1:12" ht="20.100000000000001" customHeight="1">
      <c r="A239" s="732"/>
      <c r="B239" s="741"/>
      <c r="C239" s="683"/>
      <c r="D239" s="119"/>
      <c r="E239" s="120"/>
      <c r="F239" s="685"/>
      <c r="G239" s="685"/>
      <c r="H239" s="685"/>
      <c r="I239" s="685"/>
      <c r="J239" s="685"/>
      <c r="K239" s="742"/>
      <c r="L239" s="743"/>
    </row>
    <row r="240" spans="1:12" ht="20.100000000000001" customHeight="1">
      <c r="A240" s="732"/>
      <c r="B240" s="684"/>
      <c r="C240" s="684"/>
      <c r="D240" s="121"/>
      <c r="E240" s="122"/>
      <c r="F240" s="46" t="str">
        <f>IF(A239="","",VLOOKUP(A239,承認一覧表!$A$8:$F$1814,4,FALSE))</f>
        <v/>
      </c>
      <c r="G240" s="46" t="s">
        <v>44</v>
      </c>
      <c r="H240" s="61" t="str">
        <f>IF(A239="","",VLOOKUP(A239,承認一覧表!$A$8:$W$1814,5,FALSE))</f>
        <v/>
      </c>
      <c r="I240" s="46" t="s">
        <v>44</v>
      </c>
      <c r="J240" s="62" t="str">
        <f>IF(A239="","",VLOOKUP(A239,承認一覧表!$A$8:$W$1814,6,FALSE))</f>
        <v/>
      </c>
      <c r="K240" s="744"/>
      <c r="L240" s="745"/>
    </row>
    <row r="241" spans="1:12" ht="20.100000000000001" customHeight="1">
      <c r="A241" s="732"/>
      <c r="B241" s="733"/>
      <c r="C241" s="672"/>
      <c r="D241" s="123"/>
      <c r="E241" s="124"/>
      <c r="F241" s="674"/>
      <c r="G241" s="675"/>
      <c r="H241" s="675"/>
      <c r="I241" s="675"/>
      <c r="J241" s="676"/>
      <c r="K241" s="734"/>
      <c r="L241" s="735"/>
    </row>
    <row r="242" spans="1:12" ht="20.100000000000001" customHeight="1">
      <c r="A242" s="732"/>
      <c r="B242" s="673"/>
      <c r="C242" s="673"/>
      <c r="D242" s="125"/>
      <c r="E242" s="126"/>
      <c r="F242" s="43" t="str">
        <f>IF(A241="","",VLOOKUP(A241,承認一覧表!$A$8:$F$1814,4,FALSE))</f>
        <v/>
      </c>
      <c r="G242" s="43" t="s">
        <v>44</v>
      </c>
      <c r="H242" s="54" t="str">
        <f>IF(A241="","",VLOOKUP(A241,承認一覧表!$A$8:$W$1814,5,FALSE))</f>
        <v/>
      </c>
      <c r="I242" s="43" t="s">
        <v>44</v>
      </c>
      <c r="J242" s="55" t="str">
        <f>IF(A241="","",VLOOKUP(A241,承認一覧表!$A$8:$W$1814,6,FALSE))</f>
        <v/>
      </c>
      <c r="K242" s="736"/>
      <c r="L242" s="737"/>
    </row>
    <row r="243" spans="1:12" ht="20.100000000000001" customHeight="1">
      <c r="A243" s="732"/>
      <c r="B243" s="741"/>
      <c r="C243" s="683"/>
      <c r="D243" s="119"/>
      <c r="E243" s="120"/>
      <c r="F243" s="685"/>
      <c r="G243" s="685"/>
      <c r="H243" s="685"/>
      <c r="I243" s="685"/>
      <c r="J243" s="685"/>
      <c r="K243" s="742"/>
      <c r="L243" s="743"/>
    </row>
    <row r="244" spans="1:12" ht="20.100000000000001" customHeight="1">
      <c r="A244" s="732"/>
      <c r="B244" s="684"/>
      <c r="C244" s="684"/>
      <c r="D244" s="121"/>
      <c r="E244" s="122"/>
      <c r="F244" s="46" t="str">
        <f>IF(A243="","",VLOOKUP(A243,承認一覧表!$A$8:$F$1814,4,FALSE))</f>
        <v/>
      </c>
      <c r="G244" s="46" t="s">
        <v>44</v>
      </c>
      <c r="H244" s="61" t="str">
        <f>IF(A243="","",VLOOKUP(A243,承認一覧表!$A$8:$W$1814,5,FALSE))</f>
        <v/>
      </c>
      <c r="I244" s="46" t="s">
        <v>44</v>
      </c>
      <c r="J244" s="62" t="str">
        <f>IF(A243="","",VLOOKUP(A243,承認一覧表!$A$8:$W$1814,6,FALSE))</f>
        <v/>
      </c>
      <c r="K244" s="744"/>
      <c r="L244" s="745"/>
    </row>
    <row r="245" spans="1:12" ht="20.100000000000001" customHeight="1">
      <c r="A245" s="732"/>
      <c r="B245" s="733"/>
      <c r="C245" s="672"/>
      <c r="D245" s="123"/>
      <c r="E245" s="124"/>
      <c r="F245" s="674"/>
      <c r="G245" s="675"/>
      <c r="H245" s="675"/>
      <c r="I245" s="675"/>
      <c r="J245" s="676"/>
      <c r="K245" s="734"/>
      <c r="L245" s="735"/>
    </row>
    <row r="246" spans="1:12" ht="20.100000000000001" customHeight="1">
      <c r="A246" s="732"/>
      <c r="B246" s="673"/>
      <c r="C246" s="673"/>
      <c r="D246" s="125"/>
      <c r="E246" s="126"/>
      <c r="F246" s="43" t="str">
        <f>IF(A245="","",VLOOKUP(A245,承認一覧表!$A$8:$F$1814,4,FALSE))</f>
        <v/>
      </c>
      <c r="G246" s="43" t="s">
        <v>44</v>
      </c>
      <c r="H246" s="54" t="str">
        <f>IF(A245="","",VLOOKUP(A245,承認一覧表!$A$8:$W$1814,5,FALSE))</f>
        <v/>
      </c>
      <c r="I246" s="43" t="s">
        <v>44</v>
      </c>
      <c r="J246" s="55" t="str">
        <f>IF(A245="","",VLOOKUP(A245,承認一覧表!$A$8:$W$1814,6,FALSE))</f>
        <v/>
      </c>
      <c r="K246" s="736"/>
      <c r="L246" s="737"/>
    </row>
    <row r="247" spans="1:12" ht="20.100000000000001" customHeight="1">
      <c r="A247" s="732"/>
      <c r="B247" s="741"/>
      <c r="C247" s="683"/>
      <c r="D247" s="119"/>
      <c r="E247" s="120"/>
      <c r="F247" s="685"/>
      <c r="G247" s="685"/>
      <c r="H247" s="685"/>
      <c r="I247" s="685"/>
      <c r="J247" s="685"/>
      <c r="K247" s="742"/>
      <c r="L247" s="743"/>
    </row>
    <row r="248" spans="1:12" ht="20.100000000000001" customHeight="1">
      <c r="A248" s="732"/>
      <c r="B248" s="684"/>
      <c r="C248" s="684"/>
      <c r="D248" s="121"/>
      <c r="E248" s="122"/>
      <c r="F248" s="46" t="str">
        <f>IF(A247="","",VLOOKUP(A247,承認一覧表!$A$8:$F$1814,4,FALSE))</f>
        <v/>
      </c>
      <c r="G248" s="46" t="s">
        <v>44</v>
      </c>
      <c r="H248" s="61" t="str">
        <f>IF(A247="","",VLOOKUP(A247,承認一覧表!$A$8:$W$1814,5,FALSE))</f>
        <v/>
      </c>
      <c r="I248" s="46" t="s">
        <v>44</v>
      </c>
      <c r="J248" s="62" t="str">
        <f>IF(A247="","",VLOOKUP(A247,承認一覧表!$A$8:$W$1814,6,FALSE))</f>
        <v/>
      </c>
      <c r="K248" s="744"/>
      <c r="L248" s="745"/>
    </row>
    <row r="249" spans="1:12" ht="20.100000000000001" customHeight="1">
      <c r="A249" s="732"/>
      <c r="B249" s="733"/>
      <c r="C249" s="672"/>
      <c r="D249" s="123"/>
      <c r="E249" s="124"/>
      <c r="F249" s="674"/>
      <c r="G249" s="675"/>
      <c r="H249" s="675"/>
      <c r="I249" s="675"/>
      <c r="J249" s="676"/>
      <c r="K249" s="734"/>
      <c r="L249" s="735"/>
    </row>
    <row r="250" spans="1:12" ht="20.100000000000001" customHeight="1">
      <c r="A250" s="732"/>
      <c r="B250" s="673"/>
      <c r="C250" s="673"/>
      <c r="D250" s="125"/>
      <c r="E250" s="126"/>
      <c r="F250" s="43" t="str">
        <f>IF(A249="","",VLOOKUP(A249,承認一覧表!$A$8:$F$1814,4,FALSE))</f>
        <v/>
      </c>
      <c r="G250" s="43" t="s">
        <v>44</v>
      </c>
      <c r="H250" s="54" t="str">
        <f>IF(A249="","",VLOOKUP(A249,承認一覧表!$A$8:$W$1814,5,FALSE))</f>
        <v/>
      </c>
      <c r="I250" s="43" t="s">
        <v>44</v>
      </c>
      <c r="J250" s="55" t="str">
        <f>IF(A249="","",VLOOKUP(A249,承認一覧表!$A$8:$W$1814,6,FALSE))</f>
        <v/>
      </c>
      <c r="K250" s="736"/>
      <c r="L250" s="737"/>
    </row>
    <row r="251" spans="1:12" ht="20.100000000000001" customHeight="1">
      <c r="A251" s="732"/>
      <c r="B251" s="741"/>
      <c r="C251" s="683"/>
      <c r="D251" s="119"/>
      <c r="E251" s="120"/>
      <c r="F251" s="685"/>
      <c r="G251" s="685"/>
      <c r="H251" s="685"/>
      <c r="I251" s="685"/>
      <c r="J251" s="685"/>
      <c r="K251" s="742"/>
      <c r="L251" s="743"/>
    </row>
    <row r="252" spans="1:12" ht="20.100000000000001" customHeight="1">
      <c r="A252" s="732"/>
      <c r="B252" s="684"/>
      <c r="C252" s="684"/>
      <c r="D252" s="121"/>
      <c r="E252" s="122"/>
      <c r="F252" s="46" t="str">
        <f>IF(A251="","",VLOOKUP(A251,承認一覧表!$A$8:$F$1814,4,FALSE))</f>
        <v/>
      </c>
      <c r="G252" s="46" t="s">
        <v>44</v>
      </c>
      <c r="H252" s="61" t="str">
        <f>IF(A251="","",VLOOKUP(A251,承認一覧表!$A$8:$W$1814,5,FALSE))</f>
        <v/>
      </c>
      <c r="I252" s="46" t="s">
        <v>44</v>
      </c>
      <c r="J252" s="62" t="str">
        <f>IF(A251="","",VLOOKUP(A251,承認一覧表!$A$8:$W$1814,6,FALSE))</f>
        <v/>
      </c>
      <c r="K252" s="744"/>
      <c r="L252" s="745"/>
    </row>
    <row r="253" spans="1:12" ht="20.100000000000001" customHeight="1">
      <c r="A253" s="732"/>
      <c r="B253" s="733"/>
      <c r="C253" s="672"/>
      <c r="D253" s="123"/>
      <c r="E253" s="124"/>
      <c r="F253" s="674"/>
      <c r="G253" s="675"/>
      <c r="H253" s="675"/>
      <c r="I253" s="675"/>
      <c r="J253" s="676"/>
      <c r="K253" s="734"/>
      <c r="L253" s="735"/>
    </row>
    <row r="254" spans="1:12" ht="20.100000000000001" customHeight="1">
      <c r="A254" s="732"/>
      <c r="B254" s="673"/>
      <c r="C254" s="673"/>
      <c r="D254" s="125"/>
      <c r="E254" s="126"/>
      <c r="F254" s="43" t="str">
        <f>IF(A253="","",VLOOKUP(A253,承認一覧表!$A$8:$F$1814,4,FALSE))</f>
        <v/>
      </c>
      <c r="G254" s="43" t="s">
        <v>44</v>
      </c>
      <c r="H254" s="54" t="str">
        <f>IF(A253="","",VLOOKUP(A253,承認一覧表!$A$8:$W$1814,5,FALSE))</f>
        <v/>
      </c>
      <c r="I254" s="43" t="s">
        <v>44</v>
      </c>
      <c r="J254" s="55" t="str">
        <f>IF(A253="","",VLOOKUP(A253,承認一覧表!$A$8:$W$1814,6,FALSE))</f>
        <v/>
      </c>
      <c r="K254" s="736"/>
      <c r="L254" s="737"/>
    </row>
    <row r="255" spans="1:12" ht="20.100000000000001" customHeight="1">
      <c r="A255" s="732"/>
      <c r="B255" s="741"/>
      <c r="C255" s="683"/>
      <c r="D255" s="119"/>
      <c r="E255" s="120"/>
      <c r="F255" s="685"/>
      <c r="G255" s="685"/>
      <c r="H255" s="685"/>
      <c r="I255" s="685"/>
      <c r="J255" s="685"/>
      <c r="K255" s="742"/>
      <c r="L255" s="743"/>
    </row>
    <row r="256" spans="1:12" ht="20.100000000000001" customHeight="1">
      <c r="A256" s="732"/>
      <c r="B256" s="684"/>
      <c r="C256" s="684"/>
      <c r="D256" s="121"/>
      <c r="E256" s="122"/>
      <c r="F256" s="46" t="str">
        <f>IF(A255="","",VLOOKUP(A255,承認一覧表!$A$8:$F$1814,4,FALSE))</f>
        <v/>
      </c>
      <c r="G256" s="46" t="s">
        <v>44</v>
      </c>
      <c r="H256" s="61" t="str">
        <f>IF(A255="","",VLOOKUP(A255,承認一覧表!$A$8:$W$1814,5,FALSE))</f>
        <v/>
      </c>
      <c r="I256" s="46" t="s">
        <v>44</v>
      </c>
      <c r="J256" s="62" t="str">
        <f>IF(A255="","",VLOOKUP(A255,承認一覧表!$A$8:$W$1814,6,FALSE))</f>
        <v/>
      </c>
      <c r="K256" s="744"/>
      <c r="L256" s="745"/>
    </row>
    <row r="257" spans="1:12" ht="20.100000000000001" customHeight="1">
      <c r="A257" s="732"/>
      <c r="B257" s="733"/>
      <c r="C257" s="672"/>
      <c r="D257" s="123"/>
      <c r="E257" s="124"/>
      <c r="F257" s="674"/>
      <c r="G257" s="675"/>
      <c r="H257" s="675"/>
      <c r="I257" s="675"/>
      <c r="J257" s="676"/>
      <c r="K257" s="734"/>
      <c r="L257" s="735"/>
    </row>
    <row r="258" spans="1:12" ht="20.100000000000001" customHeight="1">
      <c r="A258" s="732"/>
      <c r="B258" s="673"/>
      <c r="C258" s="673"/>
      <c r="D258" s="125"/>
      <c r="E258" s="126"/>
      <c r="F258" s="43" t="str">
        <f>IF(A257="","",VLOOKUP(A257,承認一覧表!$A$8:$F$1814,4,FALSE))</f>
        <v/>
      </c>
      <c r="G258" s="43" t="s">
        <v>44</v>
      </c>
      <c r="H258" s="54" t="str">
        <f>IF(A257="","",VLOOKUP(A257,承認一覧表!$A$8:$W$1814,5,FALSE))</f>
        <v/>
      </c>
      <c r="I258" s="43" t="s">
        <v>44</v>
      </c>
      <c r="J258" s="55" t="str">
        <f>IF(A257="","",VLOOKUP(A257,承認一覧表!$A$8:$W$1814,6,FALSE))</f>
        <v/>
      </c>
      <c r="K258" s="736"/>
      <c r="L258" s="737"/>
    </row>
    <row r="259" spans="1:12" ht="15" customHeight="1">
      <c r="B259" s="90" t="s">
        <v>4160</v>
      </c>
      <c r="C259" s="36"/>
      <c r="D259" s="36"/>
      <c r="E259" s="37"/>
      <c r="F259" s="38"/>
      <c r="G259" s="38"/>
      <c r="H259" s="38"/>
      <c r="I259" s="38"/>
      <c r="J259" s="38"/>
      <c r="K259" s="36"/>
      <c r="L259" s="36"/>
    </row>
    <row r="260" spans="1:12" ht="20.100000000000001" customHeight="1">
      <c r="B260" s="48" t="s">
        <v>4612</v>
      </c>
      <c r="C260" s="39"/>
      <c r="D260" s="39"/>
      <c r="E260" s="40"/>
      <c r="K260" s="39"/>
      <c r="L260" s="39"/>
    </row>
    <row r="261" spans="1:12" ht="20.100000000000001" customHeight="1">
      <c r="B261" s="48"/>
      <c r="C261" s="39"/>
      <c r="D261" s="39"/>
      <c r="E261" s="40"/>
      <c r="K261" s="39"/>
      <c r="L261" s="39"/>
    </row>
  </sheetData>
  <mergeCells count="701">
    <mergeCell ref="A257:A258"/>
    <mergeCell ref="B257:B258"/>
    <mergeCell ref="C257:C258"/>
    <mergeCell ref="F257:J257"/>
    <mergeCell ref="K257:L257"/>
    <mergeCell ref="K258:L258"/>
    <mergeCell ref="A255:A256"/>
    <mergeCell ref="B255:B256"/>
    <mergeCell ref="C255:C256"/>
    <mergeCell ref="F255:J255"/>
    <mergeCell ref="K255:L255"/>
    <mergeCell ref="K256:L256"/>
    <mergeCell ref="A253:A254"/>
    <mergeCell ref="B253:B254"/>
    <mergeCell ref="C253:C254"/>
    <mergeCell ref="F253:J253"/>
    <mergeCell ref="K253:L253"/>
    <mergeCell ref="K254:L254"/>
    <mergeCell ref="A251:A252"/>
    <mergeCell ref="B251:B252"/>
    <mergeCell ref="C251:C252"/>
    <mergeCell ref="F251:J251"/>
    <mergeCell ref="K251:L251"/>
    <mergeCell ref="K252:L252"/>
    <mergeCell ref="A249:A250"/>
    <mergeCell ref="B249:B250"/>
    <mergeCell ref="C249:C250"/>
    <mergeCell ref="F249:J249"/>
    <mergeCell ref="K249:L249"/>
    <mergeCell ref="K250:L250"/>
    <mergeCell ref="A247:A248"/>
    <mergeCell ref="B247:B248"/>
    <mergeCell ref="C247:C248"/>
    <mergeCell ref="F247:J247"/>
    <mergeCell ref="K247:L247"/>
    <mergeCell ref="K248:L248"/>
    <mergeCell ref="A245:A246"/>
    <mergeCell ref="B245:B246"/>
    <mergeCell ref="C245:C246"/>
    <mergeCell ref="F245:J245"/>
    <mergeCell ref="K245:L245"/>
    <mergeCell ref="K246:L246"/>
    <mergeCell ref="A243:A244"/>
    <mergeCell ref="B243:B244"/>
    <mergeCell ref="C243:C244"/>
    <mergeCell ref="F243:J243"/>
    <mergeCell ref="K243:L243"/>
    <mergeCell ref="K244:L244"/>
    <mergeCell ref="A241:A242"/>
    <mergeCell ref="B241:B242"/>
    <mergeCell ref="C241:C242"/>
    <mergeCell ref="F241:J241"/>
    <mergeCell ref="K241:L241"/>
    <mergeCell ref="K242:L242"/>
    <mergeCell ref="A239:A240"/>
    <mergeCell ref="B239:B240"/>
    <mergeCell ref="C239:C240"/>
    <mergeCell ref="F239:J239"/>
    <mergeCell ref="K239:L239"/>
    <mergeCell ref="K240:L240"/>
    <mergeCell ref="A237:A238"/>
    <mergeCell ref="B237:B238"/>
    <mergeCell ref="C237:C238"/>
    <mergeCell ref="F237:J237"/>
    <mergeCell ref="K237:L237"/>
    <mergeCell ref="K238:L238"/>
    <mergeCell ref="A235:A236"/>
    <mergeCell ref="B235:B236"/>
    <mergeCell ref="C235:C236"/>
    <mergeCell ref="F235:J235"/>
    <mergeCell ref="K235:L235"/>
    <mergeCell ref="K236:L236"/>
    <mergeCell ref="A233:A234"/>
    <mergeCell ref="B233:B234"/>
    <mergeCell ref="C233:C234"/>
    <mergeCell ref="F233:J233"/>
    <mergeCell ref="K233:L233"/>
    <mergeCell ref="K234:L234"/>
    <mergeCell ref="A231:A232"/>
    <mergeCell ref="B231:B232"/>
    <mergeCell ref="C231:C232"/>
    <mergeCell ref="F231:J231"/>
    <mergeCell ref="K231:L231"/>
    <mergeCell ref="K232:L232"/>
    <mergeCell ref="A229:A230"/>
    <mergeCell ref="B229:B230"/>
    <mergeCell ref="C229:C230"/>
    <mergeCell ref="F229:J229"/>
    <mergeCell ref="K229:L229"/>
    <mergeCell ref="K230:L230"/>
    <mergeCell ref="A227:A228"/>
    <mergeCell ref="B227:B228"/>
    <mergeCell ref="C227:C228"/>
    <mergeCell ref="F227:J227"/>
    <mergeCell ref="K227:L227"/>
    <mergeCell ref="K228:L228"/>
    <mergeCell ref="A225:A226"/>
    <mergeCell ref="B225:B226"/>
    <mergeCell ref="C225:C226"/>
    <mergeCell ref="F225:J225"/>
    <mergeCell ref="K225:L225"/>
    <mergeCell ref="K226:L226"/>
    <mergeCell ref="A223:A224"/>
    <mergeCell ref="B223:B224"/>
    <mergeCell ref="C223:C224"/>
    <mergeCell ref="F223:J223"/>
    <mergeCell ref="K223:L223"/>
    <mergeCell ref="K224:L224"/>
    <mergeCell ref="A221:A222"/>
    <mergeCell ref="B221:B222"/>
    <mergeCell ref="C221:C222"/>
    <mergeCell ref="F221:J221"/>
    <mergeCell ref="K221:L221"/>
    <mergeCell ref="K222:L222"/>
    <mergeCell ref="A219:A220"/>
    <mergeCell ref="B219:B220"/>
    <mergeCell ref="C219:C220"/>
    <mergeCell ref="F219:J219"/>
    <mergeCell ref="K219:L219"/>
    <mergeCell ref="K220:L220"/>
    <mergeCell ref="A217:A218"/>
    <mergeCell ref="B217:B218"/>
    <mergeCell ref="C217:C218"/>
    <mergeCell ref="F217:J217"/>
    <mergeCell ref="K217:L217"/>
    <mergeCell ref="K218:L218"/>
    <mergeCell ref="K213:L214"/>
    <mergeCell ref="E215:E216"/>
    <mergeCell ref="F215:F216"/>
    <mergeCell ref="G215:G216"/>
    <mergeCell ref="H215:H216"/>
    <mergeCell ref="I215:I216"/>
    <mergeCell ref="J215:J216"/>
    <mergeCell ref="K215:L216"/>
    <mergeCell ref="A213:A216"/>
    <mergeCell ref="B213:B216"/>
    <mergeCell ref="C213:C216"/>
    <mergeCell ref="D213:D216"/>
    <mergeCell ref="E213:E214"/>
    <mergeCell ref="F213:J214"/>
    <mergeCell ref="A205:A206"/>
    <mergeCell ref="B205:B206"/>
    <mergeCell ref="C205:C206"/>
    <mergeCell ref="F205:J205"/>
    <mergeCell ref="K205:L205"/>
    <mergeCell ref="K206:L206"/>
    <mergeCell ref="A203:A204"/>
    <mergeCell ref="B203:B204"/>
    <mergeCell ref="C203:C204"/>
    <mergeCell ref="F203:J203"/>
    <mergeCell ref="K203:L203"/>
    <mergeCell ref="K204:L204"/>
    <mergeCell ref="A201:A202"/>
    <mergeCell ref="B201:B202"/>
    <mergeCell ref="C201:C202"/>
    <mergeCell ref="F201:J201"/>
    <mergeCell ref="K201:L201"/>
    <mergeCell ref="K202:L202"/>
    <mergeCell ref="A199:A200"/>
    <mergeCell ref="B199:B200"/>
    <mergeCell ref="C199:C200"/>
    <mergeCell ref="F199:J199"/>
    <mergeCell ref="K199:L199"/>
    <mergeCell ref="K200:L200"/>
    <mergeCell ref="A197:A198"/>
    <mergeCell ref="B197:B198"/>
    <mergeCell ref="C197:C198"/>
    <mergeCell ref="F197:J197"/>
    <mergeCell ref="K197:L197"/>
    <mergeCell ref="K198:L198"/>
    <mergeCell ref="A195:A196"/>
    <mergeCell ref="B195:B196"/>
    <mergeCell ref="C195:C196"/>
    <mergeCell ref="F195:J195"/>
    <mergeCell ref="K195:L195"/>
    <mergeCell ref="K196:L196"/>
    <mergeCell ref="A193:A194"/>
    <mergeCell ref="B193:B194"/>
    <mergeCell ref="C193:C194"/>
    <mergeCell ref="F193:J193"/>
    <mergeCell ref="K193:L193"/>
    <mergeCell ref="K194:L194"/>
    <mergeCell ref="A191:A192"/>
    <mergeCell ref="B191:B192"/>
    <mergeCell ref="C191:C192"/>
    <mergeCell ref="F191:J191"/>
    <mergeCell ref="K191:L191"/>
    <mergeCell ref="K192:L192"/>
    <mergeCell ref="A189:A190"/>
    <mergeCell ref="B189:B190"/>
    <mergeCell ref="C189:C190"/>
    <mergeCell ref="F189:J189"/>
    <mergeCell ref="K189:L189"/>
    <mergeCell ref="K190:L190"/>
    <mergeCell ref="A187:A188"/>
    <mergeCell ref="B187:B188"/>
    <mergeCell ref="C187:C188"/>
    <mergeCell ref="F187:J187"/>
    <mergeCell ref="K187:L187"/>
    <mergeCell ref="K188:L188"/>
    <mergeCell ref="A185:A186"/>
    <mergeCell ref="B185:B186"/>
    <mergeCell ref="C185:C186"/>
    <mergeCell ref="F185:J185"/>
    <mergeCell ref="K185:L185"/>
    <mergeCell ref="K186:L186"/>
    <mergeCell ref="A183:A184"/>
    <mergeCell ref="B183:B184"/>
    <mergeCell ref="C183:C184"/>
    <mergeCell ref="F183:J183"/>
    <mergeCell ref="K183:L183"/>
    <mergeCell ref="K184:L184"/>
    <mergeCell ref="A181:A182"/>
    <mergeCell ref="B181:B182"/>
    <mergeCell ref="C181:C182"/>
    <mergeCell ref="F181:J181"/>
    <mergeCell ref="K181:L181"/>
    <mergeCell ref="K182:L182"/>
    <mergeCell ref="A179:A180"/>
    <mergeCell ref="B179:B180"/>
    <mergeCell ref="C179:C180"/>
    <mergeCell ref="F179:J179"/>
    <mergeCell ref="K179:L179"/>
    <mergeCell ref="K180:L180"/>
    <mergeCell ref="A177:A178"/>
    <mergeCell ref="B177:B178"/>
    <mergeCell ref="C177:C178"/>
    <mergeCell ref="F177:J177"/>
    <mergeCell ref="K177:L177"/>
    <mergeCell ref="K178:L178"/>
    <mergeCell ref="A175:A176"/>
    <mergeCell ref="B175:B176"/>
    <mergeCell ref="C175:C176"/>
    <mergeCell ref="F175:J175"/>
    <mergeCell ref="K175:L175"/>
    <mergeCell ref="K176:L176"/>
    <mergeCell ref="A173:A174"/>
    <mergeCell ref="B173:B174"/>
    <mergeCell ref="C173:C174"/>
    <mergeCell ref="F173:J173"/>
    <mergeCell ref="K173:L173"/>
    <mergeCell ref="K174:L174"/>
    <mergeCell ref="A171:A172"/>
    <mergeCell ref="B171:B172"/>
    <mergeCell ref="C171:C172"/>
    <mergeCell ref="F171:J171"/>
    <mergeCell ref="K171:L171"/>
    <mergeCell ref="K172:L172"/>
    <mergeCell ref="A169:A170"/>
    <mergeCell ref="B169:B170"/>
    <mergeCell ref="C169:C170"/>
    <mergeCell ref="F169:J169"/>
    <mergeCell ref="K169:L169"/>
    <mergeCell ref="K170:L170"/>
    <mergeCell ref="A167:A168"/>
    <mergeCell ref="B167:B168"/>
    <mergeCell ref="C167:C168"/>
    <mergeCell ref="F167:J167"/>
    <mergeCell ref="K167:L167"/>
    <mergeCell ref="K168:L168"/>
    <mergeCell ref="A165:A166"/>
    <mergeCell ref="B165:B166"/>
    <mergeCell ref="C165:C166"/>
    <mergeCell ref="F165:J165"/>
    <mergeCell ref="K165:L165"/>
    <mergeCell ref="K166:L166"/>
    <mergeCell ref="K161:L162"/>
    <mergeCell ref="E163:E164"/>
    <mergeCell ref="F163:F164"/>
    <mergeCell ref="G163:G164"/>
    <mergeCell ref="H163:H164"/>
    <mergeCell ref="I163:I164"/>
    <mergeCell ref="J163:J164"/>
    <mergeCell ref="K163:L164"/>
    <mergeCell ref="A161:A164"/>
    <mergeCell ref="B161:B164"/>
    <mergeCell ref="C161:C164"/>
    <mergeCell ref="D161:D164"/>
    <mergeCell ref="E161:E162"/>
    <mergeCell ref="F161:J162"/>
    <mergeCell ref="A153:A154"/>
    <mergeCell ref="B153:B154"/>
    <mergeCell ref="C153:C154"/>
    <mergeCell ref="F153:J153"/>
    <mergeCell ref="K153:L153"/>
    <mergeCell ref="K154:L154"/>
    <mergeCell ref="A151:A152"/>
    <mergeCell ref="B151:B152"/>
    <mergeCell ref="C151:C152"/>
    <mergeCell ref="F151:J151"/>
    <mergeCell ref="K151:L151"/>
    <mergeCell ref="K152:L152"/>
    <mergeCell ref="A149:A150"/>
    <mergeCell ref="B149:B150"/>
    <mergeCell ref="C149:C150"/>
    <mergeCell ref="F149:J149"/>
    <mergeCell ref="K149:L149"/>
    <mergeCell ref="K150:L150"/>
    <mergeCell ref="A147:A148"/>
    <mergeCell ref="B147:B148"/>
    <mergeCell ref="C147:C148"/>
    <mergeCell ref="F147:J147"/>
    <mergeCell ref="K147:L147"/>
    <mergeCell ref="K148:L148"/>
    <mergeCell ref="A145:A146"/>
    <mergeCell ref="B145:B146"/>
    <mergeCell ref="C145:C146"/>
    <mergeCell ref="F145:J145"/>
    <mergeCell ref="K145:L145"/>
    <mergeCell ref="K146:L146"/>
    <mergeCell ref="A143:A144"/>
    <mergeCell ref="B143:B144"/>
    <mergeCell ref="C143:C144"/>
    <mergeCell ref="F143:J143"/>
    <mergeCell ref="K143:L143"/>
    <mergeCell ref="K144:L144"/>
    <mergeCell ref="A141:A142"/>
    <mergeCell ref="B141:B142"/>
    <mergeCell ref="C141:C142"/>
    <mergeCell ref="F141:J141"/>
    <mergeCell ref="K141:L141"/>
    <mergeCell ref="K142:L142"/>
    <mergeCell ref="A139:A140"/>
    <mergeCell ref="B139:B140"/>
    <mergeCell ref="C139:C140"/>
    <mergeCell ref="F139:J139"/>
    <mergeCell ref="K139:L139"/>
    <mergeCell ref="K140:L140"/>
    <mergeCell ref="A137:A138"/>
    <mergeCell ref="B137:B138"/>
    <mergeCell ref="C137:C138"/>
    <mergeCell ref="F137:J137"/>
    <mergeCell ref="K137:L137"/>
    <mergeCell ref="K138:L138"/>
    <mergeCell ref="A135:A136"/>
    <mergeCell ref="B135:B136"/>
    <mergeCell ref="C135:C136"/>
    <mergeCell ref="F135:J135"/>
    <mergeCell ref="K135:L135"/>
    <mergeCell ref="K136:L136"/>
    <mergeCell ref="A133:A134"/>
    <mergeCell ref="B133:B134"/>
    <mergeCell ref="C133:C134"/>
    <mergeCell ref="F133:J133"/>
    <mergeCell ref="K133:L133"/>
    <mergeCell ref="K134:L134"/>
    <mergeCell ref="A131:A132"/>
    <mergeCell ref="B131:B132"/>
    <mergeCell ref="C131:C132"/>
    <mergeCell ref="F131:J131"/>
    <mergeCell ref="K131:L131"/>
    <mergeCell ref="K132:L132"/>
    <mergeCell ref="A129:A130"/>
    <mergeCell ref="B129:B130"/>
    <mergeCell ref="C129:C130"/>
    <mergeCell ref="F129:J129"/>
    <mergeCell ref="K129:L129"/>
    <mergeCell ref="K130:L130"/>
    <mergeCell ref="A127:A128"/>
    <mergeCell ref="B127:B128"/>
    <mergeCell ref="C127:C128"/>
    <mergeCell ref="F127:J127"/>
    <mergeCell ref="K127:L127"/>
    <mergeCell ref="K128:L128"/>
    <mergeCell ref="A125:A126"/>
    <mergeCell ref="B125:B126"/>
    <mergeCell ref="C125:C126"/>
    <mergeCell ref="F125:J125"/>
    <mergeCell ref="K125:L125"/>
    <mergeCell ref="K126:L126"/>
    <mergeCell ref="A123:A124"/>
    <mergeCell ref="B123:B124"/>
    <mergeCell ref="C123:C124"/>
    <mergeCell ref="F123:J123"/>
    <mergeCell ref="K123:L123"/>
    <mergeCell ref="K124:L124"/>
    <mergeCell ref="A121:A122"/>
    <mergeCell ref="B121:B122"/>
    <mergeCell ref="C121:C122"/>
    <mergeCell ref="F121:J121"/>
    <mergeCell ref="K121:L121"/>
    <mergeCell ref="K122:L122"/>
    <mergeCell ref="A119:A120"/>
    <mergeCell ref="B119:B120"/>
    <mergeCell ref="C119:C120"/>
    <mergeCell ref="F119:J119"/>
    <mergeCell ref="K119:L119"/>
    <mergeCell ref="K120:L120"/>
    <mergeCell ref="A117:A118"/>
    <mergeCell ref="B117:B118"/>
    <mergeCell ref="C117:C118"/>
    <mergeCell ref="F117:J117"/>
    <mergeCell ref="K117:L117"/>
    <mergeCell ref="K118:L118"/>
    <mergeCell ref="A115:A116"/>
    <mergeCell ref="B115:B116"/>
    <mergeCell ref="C115:C116"/>
    <mergeCell ref="F115:J115"/>
    <mergeCell ref="K115:L115"/>
    <mergeCell ref="K116:L116"/>
    <mergeCell ref="A113:A114"/>
    <mergeCell ref="B113:B114"/>
    <mergeCell ref="C113:C114"/>
    <mergeCell ref="F113:J113"/>
    <mergeCell ref="K113:L113"/>
    <mergeCell ref="K114:L114"/>
    <mergeCell ref="K109:L110"/>
    <mergeCell ref="E111:E112"/>
    <mergeCell ref="F111:F112"/>
    <mergeCell ref="G111:G112"/>
    <mergeCell ref="H111:H112"/>
    <mergeCell ref="I111:I112"/>
    <mergeCell ref="J111:J112"/>
    <mergeCell ref="K111:L112"/>
    <mergeCell ref="A109:A112"/>
    <mergeCell ref="B109:B112"/>
    <mergeCell ref="C109:C112"/>
    <mergeCell ref="D109:D112"/>
    <mergeCell ref="E109:E110"/>
    <mergeCell ref="F109:J110"/>
    <mergeCell ref="A101:A102"/>
    <mergeCell ref="B101:B102"/>
    <mergeCell ref="C101:C102"/>
    <mergeCell ref="F101:J101"/>
    <mergeCell ref="K101:L101"/>
    <mergeCell ref="K102:L102"/>
    <mergeCell ref="A99:A100"/>
    <mergeCell ref="B99:B100"/>
    <mergeCell ref="C99:C100"/>
    <mergeCell ref="F99:J99"/>
    <mergeCell ref="K99:L99"/>
    <mergeCell ref="K100:L100"/>
    <mergeCell ref="A97:A98"/>
    <mergeCell ref="B97:B98"/>
    <mergeCell ref="C97:C98"/>
    <mergeCell ref="F97:J97"/>
    <mergeCell ref="K97:L97"/>
    <mergeCell ref="K98:L98"/>
    <mergeCell ref="A95:A96"/>
    <mergeCell ref="B95:B96"/>
    <mergeCell ref="C95:C96"/>
    <mergeCell ref="F95:J95"/>
    <mergeCell ref="K95:L95"/>
    <mergeCell ref="K96:L96"/>
    <mergeCell ref="A93:A94"/>
    <mergeCell ref="B93:B94"/>
    <mergeCell ref="C93:C94"/>
    <mergeCell ref="F93:J93"/>
    <mergeCell ref="K93:L93"/>
    <mergeCell ref="K94:L94"/>
    <mergeCell ref="A91:A92"/>
    <mergeCell ref="B91:B92"/>
    <mergeCell ref="C91:C92"/>
    <mergeCell ref="F91:J91"/>
    <mergeCell ref="K91:L91"/>
    <mergeCell ref="K92:L92"/>
    <mergeCell ref="A89:A90"/>
    <mergeCell ref="B89:B90"/>
    <mergeCell ref="C89:C90"/>
    <mergeCell ref="F89:J89"/>
    <mergeCell ref="K89:L89"/>
    <mergeCell ref="K90:L90"/>
    <mergeCell ref="A87:A88"/>
    <mergeCell ref="B87:B88"/>
    <mergeCell ref="C87:C88"/>
    <mergeCell ref="F87:J87"/>
    <mergeCell ref="K87:L87"/>
    <mergeCell ref="K88:L88"/>
    <mergeCell ref="A85:A86"/>
    <mergeCell ref="B85:B86"/>
    <mergeCell ref="C85:C86"/>
    <mergeCell ref="F85:J85"/>
    <mergeCell ref="K85:L85"/>
    <mergeCell ref="K86:L86"/>
    <mergeCell ref="A83:A84"/>
    <mergeCell ref="B83:B84"/>
    <mergeCell ref="C83:C84"/>
    <mergeCell ref="F83:J83"/>
    <mergeCell ref="K83:L83"/>
    <mergeCell ref="K84:L84"/>
    <mergeCell ref="A81:A82"/>
    <mergeCell ref="B81:B82"/>
    <mergeCell ref="C81:C82"/>
    <mergeCell ref="F81:J81"/>
    <mergeCell ref="K81:L81"/>
    <mergeCell ref="K82:L82"/>
    <mergeCell ref="A79:A80"/>
    <mergeCell ref="B79:B80"/>
    <mergeCell ref="C79:C80"/>
    <mergeCell ref="F79:J79"/>
    <mergeCell ref="K79:L79"/>
    <mergeCell ref="K80:L80"/>
    <mergeCell ref="A77:A78"/>
    <mergeCell ref="B77:B78"/>
    <mergeCell ref="C77:C78"/>
    <mergeCell ref="F77:J77"/>
    <mergeCell ref="K77:L77"/>
    <mergeCell ref="K78:L78"/>
    <mergeCell ref="A75:A76"/>
    <mergeCell ref="B75:B76"/>
    <mergeCell ref="C75:C76"/>
    <mergeCell ref="F75:J75"/>
    <mergeCell ref="K75:L75"/>
    <mergeCell ref="K76:L76"/>
    <mergeCell ref="A73:A74"/>
    <mergeCell ref="B73:B74"/>
    <mergeCell ref="C73:C74"/>
    <mergeCell ref="F73:J73"/>
    <mergeCell ref="K73:L73"/>
    <mergeCell ref="K74:L74"/>
    <mergeCell ref="A71:A72"/>
    <mergeCell ref="B71:B72"/>
    <mergeCell ref="C71:C72"/>
    <mergeCell ref="F71:J71"/>
    <mergeCell ref="K71:L71"/>
    <mergeCell ref="K72:L72"/>
    <mergeCell ref="A69:A70"/>
    <mergeCell ref="B69:B70"/>
    <mergeCell ref="C69:C70"/>
    <mergeCell ref="F69:J69"/>
    <mergeCell ref="K69:L69"/>
    <mergeCell ref="K70:L70"/>
    <mergeCell ref="A67:A68"/>
    <mergeCell ref="B67:B68"/>
    <mergeCell ref="C67:C68"/>
    <mergeCell ref="F67:J67"/>
    <mergeCell ref="K67:L67"/>
    <mergeCell ref="K68:L68"/>
    <mergeCell ref="A65:A66"/>
    <mergeCell ref="B65:B66"/>
    <mergeCell ref="C65:C66"/>
    <mergeCell ref="F65:J65"/>
    <mergeCell ref="K65:L65"/>
    <mergeCell ref="K66:L66"/>
    <mergeCell ref="A63:A64"/>
    <mergeCell ref="B63:B64"/>
    <mergeCell ref="C63:C64"/>
    <mergeCell ref="F63:J63"/>
    <mergeCell ref="K63:L63"/>
    <mergeCell ref="K64:L64"/>
    <mergeCell ref="A61:A62"/>
    <mergeCell ref="B61:B62"/>
    <mergeCell ref="C61:C62"/>
    <mergeCell ref="F61:J61"/>
    <mergeCell ref="K61:L61"/>
    <mergeCell ref="K62:L62"/>
    <mergeCell ref="K57:L58"/>
    <mergeCell ref="E59:E60"/>
    <mergeCell ref="F59:F60"/>
    <mergeCell ref="G59:G60"/>
    <mergeCell ref="H59:H60"/>
    <mergeCell ref="I59:I60"/>
    <mergeCell ref="J59:J60"/>
    <mergeCell ref="K59:L60"/>
    <mergeCell ref="A57:A60"/>
    <mergeCell ref="B57:B60"/>
    <mergeCell ref="C57:C60"/>
    <mergeCell ref="D57:D60"/>
    <mergeCell ref="E57:E58"/>
    <mergeCell ref="F57:J58"/>
    <mergeCell ref="A50:A51"/>
    <mergeCell ref="B50:B51"/>
    <mergeCell ref="C50:C51"/>
    <mergeCell ref="F50:J50"/>
    <mergeCell ref="K50:L50"/>
    <mergeCell ref="K51:L51"/>
    <mergeCell ref="A48:A49"/>
    <mergeCell ref="B48:B49"/>
    <mergeCell ref="C48:C49"/>
    <mergeCell ref="F48:J48"/>
    <mergeCell ref="K48:L48"/>
    <mergeCell ref="K49:L49"/>
    <mergeCell ref="A46:A47"/>
    <mergeCell ref="B46:B47"/>
    <mergeCell ref="C46:C47"/>
    <mergeCell ref="F46:J46"/>
    <mergeCell ref="K46:L46"/>
    <mergeCell ref="K47:L47"/>
    <mergeCell ref="A44:A45"/>
    <mergeCell ref="B44:B45"/>
    <mergeCell ref="C44:C45"/>
    <mergeCell ref="F44:J44"/>
    <mergeCell ref="K44:L44"/>
    <mergeCell ref="K45:L45"/>
    <mergeCell ref="A42:A43"/>
    <mergeCell ref="B42:B43"/>
    <mergeCell ref="C42:C43"/>
    <mergeCell ref="F42:J42"/>
    <mergeCell ref="K42:L42"/>
    <mergeCell ref="K43:L43"/>
    <mergeCell ref="A40:A41"/>
    <mergeCell ref="B40:B41"/>
    <mergeCell ref="C40:C41"/>
    <mergeCell ref="F40:J40"/>
    <mergeCell ref="K40:L40"/>
    <mergeCell ref="K41:L41"/>
    <mergeCell ref="A38:A39"/>
    <mergeCell ref="B38:B39"/>
    <mergeCell ref="C38:C39"/>
    <mergeCell ref="F38:J38"/>
    <mergeCell ref="K38:L38"/>
    <mergeCell ref="K39:L39"/>
    <mergeCell ref="A36:A37"/>
    <mergeCell ref="B36:B37"/>
    <mergeCell ref="C36:C37"/>
    <mergeCell ref="F36:J36"/>
    <mergeCell ref="K36:L36"/>
    <mergeCell ref="K37:L37"/>
    <mergeCell ref="A34:A35"/>
    <mergeCell ref="B34:B35"/>
    <mergeCell ref="C34:C35"/>
    <mergeCell ref="F34:J34"/>
    <mergeCell ref="K34:L34"/>
    <mergeCell ref="K35:L35"/>
    <mergeCell ref="A32:A33"/>
    <mergeCell ref="B32:B33"/>
    <mergeCell ref="C32:C33"/>
    <mergeCell ref="F32:J32"/>
    <mergeCell ref="K32:L32"/>
    <mergeCell ref="K33:L33"/>
    <mergeCell ref="A30:A31"/>
    <mergeCell ref="B30:B31"/>
    <mergeCell ref="C30:C31"/>
    <mergeCell ref="F30:J30"/>
    <mergeCell ref="K30:L30"/>
    <mergeCell ref="K31:L31"/>
    <mergeCell ref="A28:A29"/>
    <mergeCell ref="B28:B29"/>
    <mergeCell ref="C28:C29"/>
    <mergeCell ref="F28:J28"/>
    <mergeCell ref="K28:L28"/>
    <mergeCell ref="K29:L29"/>
    <mergeCell ref="A26:A27"/>
    <mergeCell ref="B26:B27"/>
    <mergeCell ref="C26:C27"/>
    <mergeCell ref="F26:J26"/>
    <mergeCell ref="K26:L26"/>
    <mergeCell ref="K27:L27"/>
    <mergeCell ref="A24:A25"/>
    <mergeCell ref="B24:B25"/>
    <mergeCell ref="C24:C25"/>
    <mergeCell ref="F24:J24"/>
    <mergeCell ref="K24:L24"/>
    <mergeCell ref="K25:L25"/>
    <mergeCell ref="A22:A23"/>
    <mergeCell ref="B22:B23"/>
    <mergeCell ref="C22:C23"/>
    <mergeCell ref="F22:J22"/>
    <mergeCell ref="K22:L22"/>
    <mergeCell ref="K23:L23"/>
    <mergeCell ref="A20:A21"/>
    <mergeCell ref="B20:B21"/>
    <mergeCell ref="C20:C21"/>
    <mergeCell ref="F20:J20"/>
    <mergeCell ref="K20:L20"/>
    <mergeCell ref="K21:L21"/>
    <mergeCell ref="A18:A19"/>
    <mergeCell ref="B18:B19"/>
    <mergeCell ref="C18:C19"/>
    <mergeCell ref="F18:J18"/>
    <mergeCell ref="K18:L18"/>
    <mergeCell ref="K19:L19"/>
    <mergeCell ref="A16:A17"/>
    <mergeCell ref="B16:B17"/>
    <mergeCell ref="C16:C17"/>
    <mergeCell ref="F16:J16"/>
    <mergeCell ref="K16:L16"/>
    <mergeCell ref="K17:L17"/>
    <mergeCell ref="A10:A11"/>
    <mergeCell ref="B10:B11"/>
    <mergeCell ref="C10:C11"/>
    <mergeCell ref="F10:J10"/>
    <mergeCell ref="K10:L10"/>
    <mergeCell ref="A14:A15"/>
    <mergeCell ref="B14:B15"/>
    <mergeCell ref="C14:C15"/>
    <mergeCell ref="F14:J14"/>
    <mergeCell ref="K14:L14"/>
    <mergeCell ref="K15:L15"/>
    <mergeCell ref="K11:L11"/>
    <mergeCell ref="A12:A13"/>
    <mergeCell ref="B12:B13"/>
    <mergeCell ref="C12:C13"/>
    <mergeCell ref="F12:J12"/>
    <mergeCell ref="K12:L12"/>
    <mergeCell ref="K13:L13"/>
    <mergeCell ref="B2:L2"/>
    <mergeCell ref="A6:A9"/>
    <mergeCell ref="B6:B9"/>
    <mergeCell ref="C6:C9"/>
    <mergeCell ref="D6:D9"/>
    <mergeCell ref="E6:E7"/>
    <mergeCell ref="F6:J7"/>
    <mergeCell ref="K6:L7"/>
    <mergeCell ref="E8:E9"/>
    <mergeCell ref="F8:F9"/>
    <mergeCell ref="G8:G9"/>
    <mergeCell ref="H8:H9"/>
    <mergeCell ref="I8:I9"/>
    <mergeCell ref="J8:J9"/>
    <mergeCell ref="K8:L9"/>
  </mergeCells>
  <phoneticPr fontId="1"/>
  <dataValidations disablePrompts="1" count="2">
    <dataValidation type="custom" imeMode="off" allowBlank="1" showInputMessage="1" showErrorMessage="1" errorTitle="入力モードエラー" error="半角文字で入力してください。" sqref="A10:A51 A61:A102 A113:A154 A165:A206 A217:A258" xr:uid="{00000000-0002-0000-1C00-000000000000}">
      <formula1>A10=ASC(A10)</formula1>
    </dataValidation>
    <dataValidation imeMode="on" allowBlank="1" showInputMessage="1" showErrorMessage="1" sqref="C61:C102 C10:C51 C113:C154 C165:C206 C217:C258" xr:uid="{00000000-0002-0000-1C00-000001000000}"/>
  </dataValidations>
  <printOptions horizontalCentered="1"/>
  <pageMargins left="0.78740157480314965" right="0" top="0.59055118110236227" bottom="0.59055118110236227" header="0.31496062992125984" footer="0.19685039370078741"/>
  <pageSetup paperSize="9" scale="83" orientation="portrait" r:id="rId1"/>
  <headerFooter>
    <oddHeader>&amp;L&amp;"ＭＳ 明朝,標準"&amp;11（様式２）</oddHeader>
  </headerFooter>
  <rowBreaks count="4" manualBreakCount="4">
    <brk id="53" min="1" max="11" man="1"/>
    <brk id="105" min="1" max="11" man="1"/>
    <brk id="157" min="1" max="11" man="1"/>
    <brk id="209" min="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4" name="Check Box 1">
              <controlPr defaultSize="0" autoFill="0" autoLine="0" autoPict="0">
                <anchor moveWithCells="1">
                  <from>
                    <xdr:col>7</xdr:col>
                    <xdr:colOff>45720</xdr:colOff>
                    <xdr:row>9</xdr:row>
                    <xdr:rowOff>22860</xdr:rowOff>
                  </from>
                  <to>
                    <xdr:col>7</xdr:col>
                    <xdr:colOff>297180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5" name="Check Box 2">
              <controlPr defaultSize="0" autoFill="0" autoLine="0" autoPict="0">
                <anchor moveWithCells="1">
                  <from>
                    <xdr:col>7</xdr:col>
                    <xdr:colOff>45720</xdr:colOff>
                    <xdr:row>11</xdr:row>
                    <xdr:rowOff>7620</xdr:rowOff>
                  </from>
                  <to>
                    <xdr:col>7</xdr:col>
                    <xdr:colOff>297180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6" name="Check Box 3">
              <controlPr defaultSize="0" autoFill="0" autoLine="0" autoPict="0">
                <anchor moveWithCells="1">
                  <from>
                    <xdr:col>7</xdr:col>
                    <xdr:colOff>45720</xdr:colOff>
                    <xdr:row>13</xdr:row>
                    <xdr:rowOff>22860</xdr:rowOff>
                  </from>
                  <to>
                    <xdr:col>7</xdr:col>
                    <xdr:colOff>297180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7" name="Check Box 4">
              <controlPr defaultSize="0" autoFill="0" autoLine="0" autoPict="0">
                <anchor moveWithCells="1">
                  <from>
                    <xdr:col>7</xdr:col>
                    <xdr:colOff>45720</xdr:colOff>
                    <xdr:row>15</xdr:row>
                    <xdr:rowOff>7620</xdr:rowOff>
                  </from>
                  <to>
                    <xdr:col>7</xdr:col>
                    <xdr:colOff>297180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1" r:id="rId8" name="Check Box 5">
              <controlPr defaultSize="0" autoFill="0" autoLine="0" autoPict="0">
                <anchor moveWithCells="1">
                  <from>
                    <xdr:col>7</xdr:col>
                    <xdr:colOff>45720</xdr:colOff>
                    <xdr:row>17</xdr:row>
                    <xdr:rowOff>22860</xdr:rowOff>
                  </from>
                  <to>
                    <xdr:col>7</xdr:col>
                    <xdr:colOff>297180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2" r:id="rId9" name="Check Box 6">
              <controlPr defaultSize="0" autoFill="0" autoLine="0" autoPict="0">
                <anchor moveWithCells="1">
                  <from>
                    <xdr:col>7</xdr:col>
                    <xdr:colOff>45720</xdr:colOff>
                    <xdr:row>21</xdr:row>
                    <xdr:rowOff>22860</xdr:rowOff>
                  </from>
                  <to>
                    <xdr:col>7</xdr:col>
                    <xdr:colOff>297180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3" r:id="rId10" name="Check Box 7">
              <controlPr defaultSize="0" autoFill="0" autoLine="0" autoPict="0">
                <anchor moveWithCells="1">
                  <from>
                    <xdr:col>7</xdr:col>
                    <xdr:colOff>45720</xdr:colOff>
                    <xdr:row>25</xdr:row>
                    <xdr:rowOff>22860</xdr:rowOff>
                  </from>
                  <to>
                    <xdr:col>7</xdr:col>
                    <xdr:colOff>297180</xdr:colOff>
                    <xdr:row>26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4" r:id="rId11" name="Check Box 8">
              <controlPr defaultSize="0" autoFill="0" autoLine="0" autoPict="0">
                <anchor moveWithCells="1">
                  <from>
                    <xdr:col>7</xdr:col>
                    <xdr:colOff>45720</xdr:colOff>
                    <xdr:row>29</xdr:row>
                    <xdr:rowOff>22860</xdr:rowOff>
                  </from>
                  <to>
                    <xdr:col>7</xdr:col>
                    <xdr:colOff>297180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5" r:id="rId12" name="Check Box 9">
              <controlPr defaultSize="0" autoFill="0" autoLine="0" autoPict="0">
                <anchor moveWithCells="1">
                  <from>
                    <xdr:col>7</xdr:col>
                    <xdr:colOff>45720</xdr:colOff>
                    <xdr:row>33</xdr:row>
                    <xdr:rowOff>22860</xdr:rowOff>
                  </from>
                  <to>
                    <xdr:col>7</xdr:col>
                    <xdr:colOff>297180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6" r:id="rId13" name="Check Box 10">
              <controlPr defaultSize="0" autoFill="0" autoLine="0" autoPict="0">
                <anchor moveWithCells="1">
                  <from>
                    <xdr:col>7</xdr:col>
                    <xdr:colOff>45720</xdr:colOff>
                    <xdr:row>37</xdr:row>
                    <xdr:rowOff>22860</xdr:rowOff>
                  </from>
                  <to>
                    <xdr:col>7</xdr:col>
                    <xdr:colOff>297180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7" r:id="rId14" name="Check Box 11">
              <controlPr defaultSize="0" autoFill="0" autoLine="0" autoPict="0">
                <anchor moveWithCells="1">
                  <from>
                    <xdr:col>7</xdr:col>
                    <xdr:colOff>45720</xdr:colOff>
                    <xdr:row>41</xdr:row>
                    <xdr:rowOff>22860</xdr:rowOff>
                  </from>
                  <to>
                    <xdr:col>7</xdr:col>
                    <xdr:colOff>297180</xdr:colOff>
                    <xdr:row>42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8" r:id="rId15" name="Check Box 12">
              <controlPr defaultSize="0" autoFill="0" autoLine="0" autoPict="0">
                <anchor moveWithCells="1">
                  <from>
                    <xdr:col>7</xdr:col>
                    <xdr:colOff>45720</xdr:colOff>
                    <xdr:row>45</xdr:row>
                    <xdr:rowOff>22860</xdr:rowOff>
                  </from>
                  <to>
                    <xdr:col>7</xdr:col>
                    <xdr:colOff>297180</xdr:colOff>
                    <xdr:row>46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9" r:id="rId16" name="Check Box 13">
              <controlPr defaultSize="0" autoFill="0" autoLine="0" autoPict="0">
                <anchor moveWithCells="1">
                  <from>
                    <xdr:col>7</xdr:col>
                    <xdr:colOff>45720</xdr:colOff>
                    <xdr:row>49</xdr:row>
                    <xdr:rowOff>22860</xdr:rowOff>
                  </from>
                  <to>
                    <xdr:col>7</xdr:col>
                    <xdr:colOff>297180</xdr:colOff>
                    <xdr:row>50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0" r:id="rId17" name="Check Box 14">
              <controlPr defaultSize="0" autoFill="0" autoLine="0" autoPict="0">
                <anchor moveWithCells="1">
                  <from>
                    <xdr:col>7</xdr:col>
                    <xdr:colOff>45720</xdr:colOff>
                    <xdr:row>19</xdr:row>
                    <xdr:rowOff>7620</xdr:rowOff>
                  </from>
                  <to>
                    <xdr:col>7</xdr:col>
                    <xdr:colOff>297180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1" r:id="rId18" name="Check Box 15">
              <controlPr defaultSize="0" autoFill="0" autoLine="0" autoPict="0">
                <anchor moveWithCells="1">
                  <from>
                    <xdr:col>7</xdr:col>
                    <xdr:colOff>45720</xdr:colOff>
                    <xdr:row>23</xdr:row>
                    <xdr:rowOff>7620</xdr:rowOff>
                  </from>
                  <to>
                    <xdr:col>7</xdr:col>
                    <xdr:colOff>297180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2" r:id="rId19" name="Check Box 16">
              <controlPr defaultSize="0" autoFill="0" autoLine="0" autoPict="0">
                <anchor moveWithCells="1">
                  <from>
                    <xdr:col>7</xdr:col>
                    <xdr:colOff>45720</xdr:colOff>
                    <xdr:row>27</xdr:row>
                    <xdr:rowOff>7620</xdr:rowOff>
                  </from>
                  <to>
                    <xdr:col>7</xdr:col>
                    <xdr:colOff>297180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3" r:id="rId20" name="Check Box 17">
              <controlPr defaultSize="0" autoFill="0" autoLine="0" autoPict="0">
                <anchor moveWithCells="1">
                  <from>
                    <xdr:col>7</xdr:col>
                    <xdr:colOff>45720</xdr:colOff>
                    <xdr:row>31</xdr:row>
                    <xdr:rowOff>7620</xdr:rowOff>
                  </from>
                  <to>
                    <xdr:col>7</xdr:col>
                    <xdr:colOff>297180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4" r:id="rId21" name="Check Box 18">
              <controlPr defaultSize="0" autoFill="0" autoLine="0" autoPict="0">
                <anchor moveWithCells="1">
                  <from>
                    <xdr:col>7</xdr:col>
                    <xdr:colOff>45720</xdr:colOff>
                    <xdr:row>35</xdr:row>
                    <xdr:rowOff>7620</xdr:rowOff>
                  </from>
                  <to>
                    <xdr:col>7</xdr:col>
                    <xdr:colOff>297180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5" r:id="rId22" name="Check Box 19">
              <controlPr defaultSize="0" autoFill="0" autoLine="0" autoPict="0">
                <anchor moveWithCells="1">
                  <from>
                    <xdr:col>7</xdr:col>
                    <xdr:colOff>45720</xdr:colOff>
                    <xdr:row>39</xdr:row>
                    <xdr:rowOff>7620</xdr:rowOff>
                  </from>
                  <to>
                    <xdr:col>7</xdr:col>
                    <xdr:colOff>297180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6" r:id="rId23" name="Check Box 20">
              <controlPr defaultSize="0" autoFill="0" autoLine="0" autoPict="0">
                <anchor moveWithCells="1">
                  <from>
                    <xdr:col>7</xdr:col>
                    <xdr:colOff>45720</xdr:colOff>
                    <xdr:row>43</xdr:row>
                    <xdr:rowOff>7620</xdr:rowOff>
                  </from>
                  <to>
                    <xdr:col>7</xdr:col>
                    <xdr:colOff>297180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7" r:id="rId24" name="Check Box 21">
              <controlPr defaultSize="0" autoFill="0" autoLine="0" autoPict="0">
                <anchor moveWithCells="1">
                  <from>
                    <xdr:col>7</xdr:col>
                    <xdr:colOff>45720</xdr:colOff>
                    <xdr:row>47</xdr:row>
                    <xdr:rowOff>7620</xdr:rowOff>
                  </from>
                  <to>
                    <xdr:col>7</xdr:col>
                    <xdr:colOff>297180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8" r:id="rId25" name="Check Box 22">
              <controlPr defaultSize="0" autoFill="0" autoLine="0" autoPict="0">
                <anchor moveWithCells="1">
                  <from>
                    <xdr:col>7</xdr:col>
                    <xdr:colOff>45720</xdr:colOff>
                    <xdr:row>60</xdr:row>
                    <xdr:rowOff>22860</xdr:rowOff>
                  </from>
                  <to>
                    <xdr:col>7</xdr:col>
                    <xdr:colOff>297180</xdr:colOff>
                    <xdr:row>61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19" r:id="rId26" name="Check Box 23">
              <controlPr defaultSize="0" autoFill="0" autoLine="0" autoPict="0">
                <anchor moveWithCells="1">
                  <from>
                    <xdr:col>7</xdr:col>
                    <xdr:colOff>45720</xdr:colOff>
                    <xdr:row>62</xdr:row>
                    <xdr:rowOff>7620</xdr:rowOff>
                  </from>
                  <to>
                    <xdr:col>7</xdr:col>
                    <xdr:colOff>297180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0" r:id="rId27" name="Check Box 24">
              <controlPr defaultSize="0" autoFill="0" autoLine="0" autoPict="0">
                <anchor moveWithCells="1">
                  <from>
                    <xdr:col>7</xdr:col>
                    <xdr:colOff>45720</xdr:colOff>
                    <xdr:row>64</xdr:row>
                    <xdr:rowOff>22860</xdr:rowOff>
                  </from>
                  <to>
                    <xdr:col>7</xdr:col>
                    <xdr:colOff>297180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1" r:id="rId28" name="Check Box 25">
              <controlPr defaultSize="0" autoFill="0" autoLine="0" autoPict="0">
                <anchor moveWithCells="1">
                  <from>
                    <xdr:col>7</xdr:col>
                    <xdr:colOff>45720</xdr:colOff>
                    <xdr:row>66</xdr:row>
                    <xdr:rowOff>7620</xdr:rowOff>
                  </from>
                  <to>
                    <xdr:col>7</xdr:col>
                    <xdr:colOff>297180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2" r:id="rId29" name="Check Box 26">
              <controlPr defaultSize="0" autoFill="0" autoLine="0" autoPict="0">
                <anchor moveWithCells="1">
                  <from>
                    <xdr:col>7</xdr:col>
                    <xdr:colOff>45720</xdr:colOff>
                    <xdr:row>68</xdr:row>
                    <xdr:rowOff>22860</xdr:rowOff>
                  </from>
                  <to>
                    <xdr:col>7</xdr:col>
                    <xdr:colOff>297180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3" r:id="rId30" name="Check Box 27">
              <controlPr defaultSize="0" autoFill="0" autoLine="0" autoPict="0">
                <anchor moveWithCells="1">
                  <from>
                    <xdr:col>7</xdr:col>
                    <xdr:colOff>45720</xdr:colOff>
                    <xdr:row>72</xdr:row>
                    <xdr:rowOff>22860</xdr:rowOff>
                  </from>
                  <to>
                    <xdr:col>7</xdr:col>
                    <xdr:colOff>297180</xdr:colOff>
                    <xdr:row>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4" r:id="rId31" name="Check Box 28">
              <controlPr defaultSize="0" autoFill="0" autoLine="0" autoPict="0">
                <anchor moveWithCells="1">
                  <from>
                    <xdr:col>7</xdr:col>
                    <xdr:colOff>45720</xdr:colOff>
                    <xdr:row>76</xdr:row>
                    <xdr:rowOff>22860</xdr:rowOff>
                  </from>
                  <to>
                    <xdr:col>7</xdr:col>
                    <xdr:colOff>297180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5" r:id="rId32" name="Check Box 29">
              <controlPr defaultSize="0" autoFill="0" autoLine="0" autoPict="0">
                <anchor moveWithCells="1">
                  <from>
                    <xdr:col>7</xdr:col>
                    <xdr:colOff>45720</xdr:colOff>
                    <xdr:row>80</xdr:row>
                    <xdr:rowOff>22860</xdr:rowOff>
                  </from>
                  <to>
                    <xdr:col>7</xdr:col>
                    <xdr:colOff>297180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6" r:id="rId33" name="Check Box 30">
              <controlPr defaultSize="0" autoFill="0" autoLine="0" autoPict="0">
                <anchor moveWithCells="1">
                  <from>
                    <xdr:col>7</xdr:col>
                    <xdr:colOff>45720</xdr:colOff>
                    <xdr:row>84</xdr:row>
                    <xdr:rowOff>22860</xdr:rowOff>
                  </from>
                  <to>
                    <xdr:col>7</xdr:col>
                    <xdr:colOff>297180</xdr:colOff>
                    <xdr:row>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7" r:id="rId34" name="Check Box 31">
              <controlPr defaultSize="0" autoFill="0" autoLine="0" autoPict="0">
                <anchor moveWithCells="1">
                  <from>
                    <xdr:col>7</xdr:col>
                    <xdr:colOff>45720</xdr:colOff>
                    <xdr:row>88</xdr:row>
                    <xdr:rowOff>22860</xdr:rowOff>
                  </from>
                  <to>
                    <xdr:col>7</xdr:col>
                    <xdr:colOff>297180</xdr:colOff>
                    <xdr:row>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8" r:id="rId35" name="Check Box 32">
              <controlPr defaultSize="0" autoFill="0" autoLine="0" autoPict="0">
                <anchor moveWithCells="1">
                  <from>
                    <xdr:col>7</xdr:col>
                    <xdr:colOff>45720</xdr:colOff>
                    <xdr:row>92</xdr:row>
                    <xdr:rowOff>22860</xdr:rowOff>
                  </from>
                  <to>
                    <xdr:col>7</xdr:col>
                    <xdr:colOff>297180</xdr:colOff>
                    <xdr:row>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29" r:id="rId36" name="Check Box 33">
              <controlPr defaultSize="0" autoFill="0" autoLine="0" autoPict="0">
                <anchor moveWithCells="1">
                  <from>
                    <xdr:col>7</xdr:col>
                    <xdr:colOff>45720</xdr:colOff>
                    <xdr:row>96</xdr:row>
                    <xdr:rowOff>22860</xdr:rowOff>
                  </from>
                  <to>
                    <xdr:col>7</xdr:col>
                    <xdr:colOff>297180</xdr:colOff>
                    <xdr:row>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0" r:id="rId37" name="Check Box 34">
              <controlPr defaultSize="0" autoFill="0" autoLine="0" autoPict="0">
                <anchor moveWithCells="1">
                  <from>
                    <xdr:col>7</xdr:col>
                    <xdr:colOff>45720</xdr:colOff>
                    <xdr:row>100</xdr:row>
                    <xdr:rowOff>22860</xdr:rowOff>
                  </from>
                  <to>
                    <xdr:col>7</xdr:col>
                    <xdr:colOff>297180</xdr:colOff>
                    <xdr:row>101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1" r:id="rId38" name="Check Box 35">
              <controlPr defaultSize="0" autoFill="0" autoLine="0" autoPict="0">
                <anchor moveWithCells="1">
                  <from>
                    <xdr:col>7</xdr:col>
                    <xdr:colOff>45720</xdr:colOff>
                    <xdr:row>70</xdr:row>
                    <xdr:rowOff>7620</xdr:rowOff>
                  </from>
                  <to>
                    <xdr:col>7</xdr:col>
                    <xdr:colOff>297180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2" r:id="rId39" name="Check Box 36">
              <controlPr defaultSize="0" autoFill="0" autoLine="0" autoPict="0">
                <anchor moveWithCells="1">
                  <from>
                    <xdr:col>7</xdr:col>
                    <xdr:colOff>45720</xdr:colOff>
                    <xdr:row>74</xdr:row>
                    <xdr:rowOff>7620</xdr:rowOff>
                  </from>
                  <to>
                    <xdr:col>7</xdr:col>
                    <xdr:colOff>297180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3" r:id="rId40" name="Check Box 37">
              <controlPr defaultSize="0" autoFill="0" autoLine="0" autoPict="0">
                <anchor moveWithCells="1">
                  <from>
                    <xdr:col>7</xdr:col>
                    <xdr:colOff>45720</xdr:colOff>
                    <xdr:row>78</xdr:row>
                    <xdr:rowOff>7620</xdr:rowOff>
                  </from>
                  <to>
                    <xdr:col>7</xdr:col>
                    <xdr:colOff>297180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4" r:id="rId41" name="Check Box 38">
              <controlPr defaultSize="0" autoFill="0" autoLine="0" autoPict="0">
                <anchor moveWithCells="1">
                  <from>
                    <xdr:col>7</xdr:col>
                    <xdr:colOff>45720</xdr:colOff>
                    <xdr:row>82</xdr:row>
                    <xdr:rowOff>7620</xdr:rowOff>
                  </from>
                  <to>
                    <xdr:col>7</xdr:col>
                    <xdr:colOff>297180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5" r:id="rId42" name="Check Box 39">
              <controlPr defaultSize="0" autoFill="0" autoLine="0" autoPict="0">
                <anchor moveWithCells="1">
                  <from>
                    <xdr:col>7</xdr:col>
                    <xdr:colOff>45720</xdr:colOff>
                    <xdr:row>86</xdr:row>
                    <xdr:rowOff>7620</xdr:rowOff>
                  </from>
                  <to>
                    <xdr:col>7</xdr:col>
                    <xdr:colOff>297180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6" r:id="rId43" name="Check Box 40">
              <controlPr defaultSize="0" autoFill="0" autoLine="0" autoPict="0">
                <anchor moveWithCells="1">
                  <from>
                    <xdr:col>7</xdr:col>
                    <xdr:colOff>45720</xdr:colOff>
                    <xdr:row>90</xdr:row>
                    <xdr:rowOff>7620</xdr:rowOff>
                  </from>
                  <to>
                    <xdr:col>7</xdr:col>
                    <xdr:colOff>297180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7" r:id="rId44" name="Check Box 41">
              <controlPr defaultSize="0" autoFill="0" autoLine="0" autoPict="0">
                <anchor moveWithCells="1">
                  <from>
                    <xdr:col>7</xdr:col>
                    <xdr:colOff>45720</xdr:colOff>
                    <xdr:row>94</xdr:row>
                    <xdr:rowOff>7620</xdr:rowOff>
                  </from>
                  <to>
                    <xdr:col>7</xdr:col>
                    <xdr:colOff>297180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8" r:id="rId45" name="Check Box 42">
              <controlPr defaultSize="0" autoFill="0" autoLine="0" autoPict="0">
                <anchor moveWithCells="1">
                  <from>
                    <xdr:col>7</xdr:col>
                    <xdr:colOff>45720</xdr:colOff>
                    <xdr:row>98</xdr:row>
                    <xdr:rowOff>7620</xdr:rowOff>
                  </from>
                  <to>
                    <xdr:col>7</xdr:col>
                    <xdr:colOff>297180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39" r:id="rId46" name="Check Box 43">
              <controlPr defaultSize="0" autoFill="0" autoLine="0" autoPict="0">
                <anchor moveWithCells="1">
                  <from>
                    <xdr:col>7</xdr:col>
                    <xdr:colOff>45720</xdr:colOff>
                    <xdr:row>112</xdr:row>
                    <xdr:rowOff>22860</xdr:rowOff>
                  </from>
                  <to>
                    <xdr:col>7</xdr:col>
                    <xdr:colOff>297180</xdr:colOff>
                    <xdr:row>113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0" r:id="rId47" name="Check Box 44">
              <controlPr defaultSize="0" autoFill="0" autoLine="0" autoPict="0">
                <anchor moveWithCells="1">
                  <from>
                    <xdr:col>7</xdr:col>
                    <xdr:colOff>45720</xdr:colOff>
                    <xdr:row>114</xdr:row>
                    <xdr:rowOff>7620</xdr:rowOff>
                  </from>
                  <to>
                    <xdr:col>7</xdr:col>
                    <xdr:colOff>297180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1" r:id="rId48" name="Check Box 45">
              <controlPr defaultSize="0" autoFill="0" autoLine="0" autoPict="0">
                <anchor moveWithCells="1">
                  <from>
                    <xdr:col>7</xdr:col>
                    <xdr:colOff>45720</xdr:colOff>
                    <xdr:row>116</xdr:row>
                    <xdr:rowOff>22860</xdr:rowOff>
                  </from>
                  <to>
                    <xdr:col>7</xdr:col>
                    <xdr:colOff>297180</xdr:colOff>
                    <xdr:row>117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2" r:id="rId49" name="Check Box 46">
              <controlPr defaultSize="0" autoFill="0" autoLine="0" autoPict="0">
                <anchor moveWithCells="1">
                  <from>
                    <xdr:col>7</xdr:col>
                    <xdr:colOff>45720</xdr:colOff>
                    <xdr:row>118</xdr:row>
                    <xdr:rowOff>7620</xdr:rowOff>
                  </from>
                  <to>
                    <xdr:col>7</xdr:col>
                    <xdr:colOff>297180</xdr:colOff>
                    <xdr:row>119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3" r:id="rId50" name="Check Box 47">
              <controlPr defaultSize="0" autoFill="0" autoLine="0" autoPict="0">
                <anchor moveWithCells="1">
                  <from>
                    <xdr:col>7</xdr:col>
                    <xdr:colOff>45720</xdr:colOff>
                    <xdr:row>120</xdr:row>
                    <xdr:rowOff>22860</xdr:rowOff>
                  </from>
                  <to>
                    <xdr:col>7</xdr:col>
                    <xdr:colOff>297180</xdr:colOff>
                    <xdr:row>121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4" r:id="rId51" name="Check Box 48">
              <controlPr defaultSize="0" autoFill="0" autoLine="0" autoPict="0">
                <anchor moveWithCells="1">
                  <from>
                    <xdr:col>7</xdr:col>
                    <xdr:colOff>45720</xdr:colOff>
                    <xdr:row>124</xdr:row>
                    <xdr:rowOff>22860</xdr:rowOff>
                  </from>
                  <to>
                    <xdr:col>7</xdr:col>
                    <xdr:colOff>297180</xdr:colOff>
                    <xdr:row>125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5" r:id="rId52" name="Check Box 49">
              <controlPr defaultSize="0" autoFill="0" autoLine="0" autoPict="0">
                <anchor moveWithCells="1">
                  <from>
                    <xdr:col>7</xdr:col>
                    <xdr:colOff>45720</xdr:colOff>
                    <xdr:row>128</xdr:row>
                    <xdr:rowOff>22860</xdr:rowOff>
                  </from>
                  <to>
                    <xdr:col>7</xdr:col>
                    <xdr:colOff>297180</xdr:colOff>
                    <xdr:row>129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6" r:id="rId53" name="Check Box 50">
              <controlPr defaultSize="0" autoFill="0" autoLine="0" autoPict="0">
                <anchor moveWithCells="1">
                  <from>
                    <xdr:col>7</xdr:col>
                    <xdr:colOff>45720</xdr:colOff>
                    <xdr:row>132</xdr:row>
                    <xdr:rowOff>22860</xdr:rowOff>
                  </from>
                  <to>
                    <xdr:col>7</xdr:col>
                    <xdr:colOff>297180</xdr:colOff>
                    <xdr:row>133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7" r:id="rId54" name="Check Box 51">
              <controlPr defaultSize="0" autoFill="0" autoLine="0" autoPict="0">
                <anchor moveWithCells="1">
                  <from>
                    <xdr:col>7</xdr:col>
                    <xdr:colOff>45720</xdr:colOff>
                    <xdr:row>136</xdr:row>
                    <xdr:rowOff>22860</xdr:rowOff>
                  </from>
                  <to>
                    <xdr:col>7</xdr:col>
                    <xdr:colOff>297180</xdr:colOff>
                    <xdr:row>137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8" r:id="rId55" name="Check Box 52">
              <controlPr defaultSize="0" autoFill="0" autoLine="0" autoPict="0">
                <anchor moveWithCells="1">
                  <from>
                    <xdr:col>7</xdr:col>
                    <xdr:colOff>45720</xdr:colOff>
                    <xdr:row>140</xdr:row>
                    <xdr:rowOff>22860</xdr:rowOff>
                  </from>
                  <to>
                    <xdr:col>7</xdr:col>
                    <xdr:colOff>297180</xdr:colOff>
                    <xdr:row>141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49" r:id="rId56" name="Check Box 53">
              <controlPr defaultSize="0" autoFill="0" autoLine="0" autoPict="0">
                <anchor moveWithCells="1">
                  <from>
                    <xdr:col>7</xdr:col>
                    <xdr:colOff>45720</xdr:colOff>
                    <xdr:row>144</xdr:row>
                    <xdr:rowOff>22860</xdr:rowOff>
                  </from>
                  <to>
                    <xdr:col>7</xdr:col>
                    <xdr:colOff>297180</xdr:colOff>
                    <xdr:row>145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0" r:id="rId57" name="Check Box 54">
              <controlPr defaultSize="0" autoFill="0" autoLine="0" autoPict="0">
                <anchor moveWithCells="1">
                  <from>
                    <xdr:col>7</xdr:col>
                    <xdr:colOff>45720</xdr:colOff>
                    <xdr:row>148</xdr:row>
                    <xdr:rowOff>22860</xdr:rowOff>
                  </from>
                  <to>
                    <xdr:col>7</xdr:col>
                    <xdr:colOff>297180</xdr:colOff>
                    <xdr:row>149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1" r:id="rId58" name="Check Box 55">
              <controlPr defaultSize="0" autoFill="0" autoLine="0" autoPict="0">
                <anchor moveWithCells="1">
                  <from>
                    <xdr:col>7</xdr:col>
                    <xdr:colOff>45720</xdr:colOff>
                    <xdr:row>152</xdr:row>
                    <xdr:rowOff>22860</xdr:rowOff>
                  </from>
                  <to>
                    <xdr:col>7</xdr:col>
                    <xdr:colOff>297180</xdr:colOff>
                    <xdr:row>153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2" r:id="rId59" name="Check Box 56">
              <controlPr defaultSize="0" autoFill="0" autoLine="0" autoPict="0">
                <anchor moveWithCells="1">
                  <from>
                    <xdr:col>7</xdr:col>
                    <xdr:colOff>45720</xdr:colOff>
                    <xdr:row>122</xdr:row>
                    <xdr:rowOff>7620</xdr:rowOff>
                  </from>
                  <to>
                    <xdr:col>7</xdr:col>
                    <xdr:colOff>297180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3" r:id="rId60" name="Check Box 57">
              <controlPr defaultSize="0" autoFill="0" autoLine="0" autoPict="0">
                <anchor moveWithCells="1">
                  <from>
                    <xdr:col>7</xdr:col>
                    <xdr:colOff>45720</xdr:colOff>
                    <xdr:row>126</xdr:row>
                    <xdr:rowOff>7620</xdr:rowOff>
                  </from>
                  <to>
                    <xdr:col>7</xdr:col>
                    <xdr:colOff>297180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4" r:id="rId61" name="Check Box 58">
              <controlPr defaultSize="0" autoFill="0" autoLine="0" autoPict="0">
                <anchor moveWithCells="1">
                  <from>
                    <xdr:col>7</xdr:col>
                    <xdr:colOff>45720</xdr:colOff>
                    <xdr:row>130</xdr:row>
                    <xdr:rowOff>7620</xdr:rowOff>
                  </from>
                  <to>
                    <xdr:col>7</xdr:col>
                    <xdr:colOff>297180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5" r:id="rId62" name="Check Box 59">
              <controlPr defaultSize="0" autoFill="0" autoLine="0" autoPict="0">
                <anchor moveWithCells="1">
                  <from>
                    <xdr:col>7</xdr:col>
                    <xdr:colOff>45720</xdr:colOff>
                    <xdr:row>134</xdr:row>
                    <xdr:rowOff>7620</xdr:rowOff>
                  </from>
                  <to>
                    <xdr:col>7</xdr:col>
                    <xdr:colOff>297180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6" r:id="rId63" name="Check Box 60">
              <controlPr defaultSize="0" autoFill="0" autoLine="0" autoPict="0">
                <anchor moveWithCells="1">
                  <from>
                    <xdr:col>7</xdr:col>
                    <xdr:colOff>45720</xdr:colOff>
                    <xdr:row>138</xdr:row>
                    <xdr:rowOff>7620</xdr:rowOff>
                  </from>
                  <to>
                    <xdr:col>7</xdr:col>
                    <xdr:colOff>297180</xdr:colOff>
                    <xdr:row>139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7" r:id="rId64" name="Check Box 61">
              <controlPr defaultSize="0" autoFill="0" autoLine="0" autoPict="0">
                <anchor moveWithCells="1">
                  <from>
                    <xdr:col>7</xdr:col>
                    <xdr:colOff>45720</xdr:colOff>
                    <xdr:row>142</xdr:row>
                    <xdr:rowOff>7620</xdr:rowOff>
                  </from>
                  <to>
                    <xdr:col>7</xdr:col>
                    <xdr:colOff>297180</xdr:colOff>
                    <xdr:row>143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8" r:id="rId65" name="Check Box 62">
              <controlPr defaultSize="0" autoFill="0" autoLine="0" autoPict="0">
                <anchor moveWithCells="1">
                  <from>
                    <xdr:col>7</xdr:col>
                    <xdr:colOff>45720</xdr:colOff>
                    <xdr:row>146</xdr:row>
                    <xdr:rowOff>7620</xdr:rowOff>
                  </from>
                  <to>
                    <xdr:col>7</xdr:col>
                    <xdr:colOff>297180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59" r:id="rId66" name="Check Box 63">
              <controlPr defaultSize="0" autoFill="0" autoLine="0" autoPict="0">
                <anchor moveWithCells="1">
                  <from>
                    <xdr:col>7</xdr:col>
                    <xdr:colOff>45720</xdr:colOff>
                    <xdr:row>150</xdr:row>
                    <xdr:rowOff>7620</xdr:rowOff>
                  </from>
                  <to>
                    <xdr:col>7</xdr:col>
                    <xdr:colOff>297180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0" r:id="rId67" name="Check Box 64">
              <controlPr defaultSize="0" autoFill="0" autoLine="0" autoPict="0">
                <anchor moveWithCells="1">
                  <from>
                    <xdr:col>7</xdr:col>
                    <xdr:colOff>45720</xdr:colOff>
                    <xdr:row>164</xdr:row>
                    <xdr:rowOff>22860</xdr:rowOff>
                  </from>
                  <to>
                    <xdr:col>7</xdr:col>
                    <xdr:colOff>297180</xdr:colOff>
                    <xdr:row>165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1" r:id="rId68" name="Check Box 65">
              <controlPr defaultSize="0" autoFill="0" autoLine="0" autoPict="0">
                <anchor moveWithCells="1">
                  <from>
                    <xdr:col>7</xdr:col>
                    <xdr:colOff>45720</xdr:colOff>
                    <xdr:row>166</xdr:row>
                    <xdr:rowOff>7620</xdr:rowOff>
                  </from>
                  <to>
                    <xdr:col>7</xdr:col>
                    <xdr:colOff>297180</xdr:colOff>
                    <xdr:row>167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2" r:id="rId69" name="Check Box 66">
              <controlPr defaultSize="0" autoFill="0" autoLine="0" autoPict="0">
                <anchor moveWithCells="1">
                  <from>
                    <xdr:col>7</xdr:col>
                    <xdr:colOff>45720</xdr:colOff>
                    <xdr:row>168</xdr:row>
                    <xdr:rowOff>22860</xdr:rowOff>
                  </from>
                  <to>
                    <xdr:col>7</xdr:col>
                    <xdr:colOff>297180</xdr:colOff>
                    <xdr:row>169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3" r:id="rId70" name="Check Box 67">
              <controlPr defaultSize="0" autoFill="0" autoLine="0" autoPict="0">
                <anchor moveWithCells="1">
                  <from>
                    <xdr:col>7</xdr:col>
                    <xdr:colOff>45720</xdr:colOff>
                    <xdr:row>170</xdr:row>
                    <xdr:rowOff>7620</xdr:rowOff>
                  </from>
                  <to>
                    <xdr:col>7</xdr:col>
                    <xdr:colOff>297180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4" r:id="rId71" name="Check Box 68">
              <controlPr defaultSize="0" autoFill="0" autoLine="0" autoPict="0">
                <anchor moveWithCells="1">
                  <from>
                    <xdr:col>7</xdr:col>
                    <xdr:colOff>45720</xdr:colOff>
                    <xdr:row>172</xdr:row>
                    <xdr:rowOff>22860</xdr:rowOff>
                  </from>
                  <to>
                    <xdr:col>7</xdr:col>
                    <xdr:colOff>297180</xdr:colOff>
                    <xdr:row>173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5" r:id="rId72" name="Check Box 69">
              <controlPr defaultSize="0" autoFill="0" autoLine="0" autoPict="0">
                <anchor moveWithCells="1">
                  <from>
                    <xdr:col>7</xdr:col>
                    <xdr:colOff>45720</xdr:colOff>
                    <xdr:row>176</xdr:row>
                    <xdr:rowOff>22860</xdr:rowOff>
                  </from>
                  <to>
                    <xdr:col>7</xdr:col>
                    <xdr:colOff>297180</xdr:colOff>
                    <xdr:row>177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6" r:id="rId73" name="Check Box 70">
              <controlPr defaultSize="0" autoFill="0" autoLine="0" autoPict="0">
                <anchor moveWithCells="1">
                  <from>
                    <xdr:col>7</xdr:col>
                    <xdr:colOff>45720</xdr:colOff>
                    <xdr:row>180</xdr:row>
                    <xdr:rowOff>22860</xdr:rowOff>
                  </from>
                  <to>
                    <xdr:col>7</xdr:col>
                    <xdr:colOff>297180</xdr:colOff>
                    <xdr:row>181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7" r:id="rId74" name="Check Box 71">
              <controlPr defaultSize="0" autoFill="0" autoLine="0" autoPict="0">
                <anchor moveWithCells="1">
                  <from>
                    <xdr:col>7</xdr:col>
                    <xdr:colOff>45720</xdr:colOff>
                    <xdr:row>184</xdr:row>
                    <xdr:rowOff>22860</xdr:rowOff>
                  </from>
                  <to>
                    <xdr:col>7</xdr:col>
                    <xdr:colOff>297180</xdr:colOff>
                    <xdr:row>185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8" r:id="rId75" name="Check Box 72">
              <controlPr defaultSize="0" autoFill="0" autoLine="0" autoPict="0">
                <anchor moveWithCells="1">
                  <from>
                    <xdr:col>7</xdr:col>
                    <xdr:colOff>45720</xdr:colOff>
                    <xdr:row>188</xdr:row>
                    <xdr:rowOff>22860</xdr:rowOff>
                  </from>
                  <to>
                    <xdr:col>7</xdr:col>
                    <xdr:colOff>297180</xdr:colOff>
                    <xdr:row>189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69" r:id="rId76" name="Check Box 73">
              <controlPr defaultSize="0" autoFill="0" autoLine="0" autoPict="0">
                <anchor moveWithCells="1">
                  <from>
                    <xdr:col>7</xdr:col>
                    <xdr:colOff>45720</xdr:colOff>
                    <xdr:row>192</xdr:row>
                    <xdr:rowOff>22860</xdr:rowOff>
                  </from>
                  <to>
                    <xdr:col>7</xdr:col>
                    <xdr:colOff>297180</xdr:colOff>
                    <xdr:row>193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0" r:id="rId77" name="Check Box 74">
              <controlPr defaultSize="0" autoFill="0" autoLine="0" autoPict="0">
                <anchor moveWithCells="1">
                  <from>
                    <xdr:col>7</xdr:col>
                    <xdr:colOff>45720</xdr:colOff>
                    <xdr:row>196</xdr:row>
                    <xdr:rowOff>22860</xdr:rowOff>
                  </from>
                  <to>
                    <xdr:col>7</xdr:col>
                    <xdr:colOff>297180</xdr:colOff>
                    <xdr:row>197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1" r:id="rId78" name="Check Box 75">
              <controlPr defaultSize="0" autoFill="0" autoLine="0" autoPict="0">
                <anchor moveWithCells="1">
                  <from>
                    <xdr:col>7</xdr:col>
                    <xdr:colOff>45720</xdr:colOff>
                    <xdr:row>200</xdr:row>
                    <xdr:rowOff>22860</xdr:rowOff>
                  </from>
                  <to>
                    <xdr:col>7</xdr:col>
                    <xdr:colOff>297180</xdr:colOff>
                    <xdr:row>201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2" r:id="rId79" name="Check Box 76">
              <controlPr defaultSize="0" autoFill="0" autoLine="0" autoPict="0">
                <anchor moveWithCells="1">
                  <from>
                    <xdr:col>7</xdr:col>
                    <xdr:colOff>45720</xdr:colOff>
                    <xdr:row>204</xdr:row>
                    <xdr:rowOff>22860</xdr:rowOff>
                  </from>
                  <to>
                    <xdr:col>7</xdr:col>
                    <xdr:colOff>297180</xdr:colOff>
                    <xdr:row>205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3" r:id="rId80" name="Check Box 77">
              <controlPr defaultSize="0" autoFill="0" autoLine="0" autoPict="0">
                <anchor moveWithCells="1">
                  <from>
                    <xdr:col>7</xdr:col>
                    <xdr:colOff>45720</xdr:colOff>
                    <xdr:row>174</xdr:row>
                    <xdr:rowOff>7620</xdr:rowOff>
                  </from>
                  <to>
                    <xdr:col>7</xdr:col>
                    <xdr:colOff>297180</xdr:colOff>
                    <xdr:row>175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4" r:id="rId81" name="Check Box 78">
              <controlPr defaultSize="0" autoFill="0" autoLine="0" autoPict="0">
                <anchor moveWithCells="1">
                  <from>
                    <xdr:col>7</xdr:col>
                    <xdr:colOff>45720</xdr:colOff>
                    <xdr:row>178</xdr:row>
                    <xdr:rowOff>7620</xdr:rowOff>
                  </from>
                  <to>
                    <xdr:col>7</xdr:col>
                    <xdr:colOff>297180</xdr:colOff>
                    <xdr:row>179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5" r:id="rId82" name="Check Box 79">
              <controlPr defaultSize="0" autoFill="0" autoLine="0" autoPict="0">
                <anchor moveWithCells="1">
                  <from>
                    <xdr:col>7</xdr:col>
                    <xdr:colOff>45720</xdr:colOff>
                    <xdr:row>182</xdr:row>
                    <xdr:rowOff>7620</xdr:rowOff>
                  </from>
                  <to>
                    <xdr:col>7</xdr:col>
                    <xdr:colOff>297180</xdr:colOff>
                    <xdr:row>183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6" r:id="rId83" name="Check Box 80">
              <controlPr defaultSize="0" autoFill="0" autoLine="0" autoPict="0">
                <anchor moveWithCells="1">
                  <from>
                    <xdr:col>7</xdr:col>
                    <xdr:colOff>45720</xdr:colOff>
                    <xdr:row>186</xdr:row>
                    <xdr:rowOff>7620</xdr:rowOff>
                  </from>
                  <to>
                    <xdr:col>7</xdr:col>
                    <xdr:colOff>297180</xdr:colOff>
                    <xdr:row>187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7" r:id="rId84" name="Check Box 81">
              <controlPr defaultSize="0" autoFill="0" autoLine="0" autoPict="0">
                <anchor moveWithCells="1">
                  <from>
                    <xdr:col>7</xdr:col>
                    <xdr:colOff>45720</xdr:colOff>
                    <xdr:row>190</xdr:row>
                    <xdr:rowOff>7620</xdr:rowOff>
                  </from>
                  <to>
                    <xdr:col>7</xdr:col>
                    <xdr:colOff>297180</xdr:colOff>
                    <xdr:row>191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8" r:id="rId85" name="Check Box 82">
              <controlPr defaultSize="0" autoFill="0" autoLine="0" autoPict="0">
                <anchor moveWithCells="1">
                  <from>
                    <xdr:col>7</xdr:col>
                    <xdr:colOff>45720</xdr:colOff>
                    <xdr:row>194</xdr:row>
                    <xdr:rowOff>7620</xdr:rowOff>
                  </from>
                  <to>
                    <xdr:col>7</xdr:col>
                    <xdr:colOff>297180</xdr:colOff>
                    <xdr:row>195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79" r:id="rId86" name="Check Box 83">
              <controlPr defaultSize="0" autoFill="0" autoLine="0" autoPict="0">
                <anchor moveWithCells="1">
                  <from>
                    <xdr:col>7</xdr:col>
                    <xdr:colOff>45720</xdr:colOff>
                    <xdr:row>198</xdr:row>
                    <xdr:rowOff>7620</xdr:rowOff>
                  </from>
                  <to>
                    <xdr:col>7</xdr:col>
                    <xdr:colOff>297180</xdr:colOff>
                    <xdr:row>199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0" r:id="rId87" name="Check Box 84">
              <controlPr defaultSize="0" autoFill="0" autoLine="0" autoPict="0">
                <anchor moveWithCells="1">
                  <from>
                    <xdr:col>7</xdr:col>
                    <xdr:colOff>45720</xdr:colOff>
                    <xdr:row>202</xdr:row>
                    <xdr:rowOff>7620</xdr:rowOff>
                  </from>
                  <to>
                    <xdr:col>7</xdr:col>
                    <xdr:colOff>297180</xdr:colOff>
                    <xdr:row>203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1" r:id="rId88" name="Check Box 85">
              <controlPr defaultSize="0" autoFill="0" autoLine="0" autoPict="0">
                <anchor moveWithCells="1">
                  <from>
                    <xdr:col>7</xdr:col>
                    <xdr:colOff>45720</xdr:colOff>
                    <xdr:row>216</xdr:row>
                    <xdr:rowOff>22860</xdr:rowOff>
                  </from>
                  <to>
                    <xdr:col>7</xdr:col>
                    <xdr:colOff>297180</xdr:colOff>
                    <xdr:row>217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2" r:id="rId89" name="Check Box 86">
              <controlPr defaultSize="0" autoFill="0" autoLine="0" autoPict="0">
                <anchor moveWithCells="1">
                  <from>
                    <xdr:col>7</xdr:col>
                    <xdr:colOff>45720</xdr:colOff>
                    <xdr:row>218</xdr:row>
                    <xdr:rowOff>7620</xdr:rowOff>
                  </from>
                  <to>
                    <xdr:col>7</xdr:col>
                    <xdr:colOff>297180</xdr:colOff>
                    <xdr:row>219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3" r:id="rId90" name="Check Box 87">
              <controlPr defaultSize="0" autoFill="0" autoLine="0" autoPict="0">
                <anchor moveWithCells="1">
                  <from>
                    <xdr:col>7</xdr:col>
                    <xdr:colOff>45720</xdr:colOff>
                    <xdr:row>220</xdr:row>
                    <xdr:rowOff>22860</xdr:rowOff>
                  </from>
                  <to>
                    <xdr:col>7</xdr:col>
                    <xdr:colOff>297180</xdr:colOff>
                    <xdr:row>221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4" r:id="rId91" name="Check Box 88">
              <controlPr defaultSize="0" autoFill="0" autoLine="0" autoPict="0">
                <anchor moveWithCells="1">
                  <from>
                    <xdr:col>7</xdr:col>
                    <xdr:colOff>45720</xdr:colOff>
                    <xdr:row>222</xdr:row>
                    <xdr:rowOff>7620</xdr:rowOff>
                  </from>
                  <to>
                    <xdr:col>7</xdr:col>
                    <xdr:colOff>297180</xdr:colOff>
                    <xdr:row>223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5" r:id="rId92" name="Check Box 89">
              <controlPr defaultSize="0" autoFill="0" autoLine="0" autoPict="0">
                <anchor moveWithCells="1">
                  <from>
                    <xdr:col>7</xdr:col>
                    <xdr:colOff>45720</xdr:colOff>
                    <xdr:row>224</xdr:row>
                    <xdr:rowOff>22860</xdr:rowOff>
                  </from>
                  <to>
                    <xdr:col>7</xdr:col>
                    <xdr:colOff>297180</xdr:colOff>
                    <xdr:row>225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6" r:id="rId93" name="Check Box 90">
              <controlPr defaultSize="0" autoFill="0" autoLine="0" autoPict="0">
                <anchor moveWithCells="1">
                  <from>
                    <xdr:col>7</xdr:col>
                    <xdr:colOff>45720</xdr:colOff>
                    <xdr:row>228</xdr:row>
                    <xdr:rowOff>22860</xdr:rowOff>
                  </from>
                  <to>
                    <xdr:col>7</xdr:col>
                    <xdr:colOff>297180</xdr:colOff>
                    <xdr:row>229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7" r:id="rId94" name="Check Box 91">
              <controlPr defaultSize="0" autoFill="0" autoLine="0" autoPict="0">
                <anchor moveWithCells="1">
                  <from>
                    <xdr:col>7</xdr:col>
                    <xdr:colOff>45720</xdr:colOff>
                    <xdr:row>232</xdr:row>
                    <xdr:rowOff>22860</xdr:rowOff>
                  </from>
                  <to>
                    <xdr:col>7</xdr:col>
                    <xdr:colOff>297180</xdr:colOff>
                    <xdr:row>233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8" r:id="rId95" name="Check Box 92">
              <controlPr defaultSize="0" autoFill="0" autoLine="0" autoPict="0">
                <anchor moveWithCells="1">
                  <from>
                    <xdr:col>7</xdr:col>
                    <xdr:colOff>45720</xdr:colOff>
                    <xdr:row>236</xdr:row>
                    <xdr:rowOff>22860</xdr:rowOff>
                  </from>
                  <to>
                    <xdr:col>7</xdr:col>
                    <xdr:colOff>297180</xdr:colOff>
                    <xdr:row>237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89" r:id="rId96" name="Check Box 93">
              <controlPr defaultSize="0" autoFill="0" autoLine="0" autoPict="0">
                <anchor moveWithCells="1">
                  <from>
                    <xdr:col>7</xdr:col>
                    <xdr:colOff>45720</xdr:colOff>
                    <xdr:row>240</xdr:row>
                    <xdr:rowOff>22860</xdr:rowOff>
                  </from>
                  <to>
                    <xdr:col>7</xdr:col>
                    <xdr:colOff>297180</xdr:colOff>
                    <xdr:row>241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0" r:id="rId97" name="Check Box 94">
              <controlPr defaultSize="0" autoFill="0" autoLine="0" autoPict="0">
                <anchor moveWithCells="1">
                  <from>
                    <xdr:col>7</xdr:col>
                    <xdr:colOff>45720</xdr:colOff>
                    <xdr:row>244</xdr:row>
                    <xdr:rowOff>22860</xdr:rowOff>
                  </from>
                  <to>
                    <xdr:col>7</xdr:col>
                    <xdr:colOff>297180</xdr:colOff>
                    <xdr:row>245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1" r:id="rId98" name="Check Box 95">
              <controlPr defaultSize="0" autoFill="0" autoLine="0" autoPict="0">
                <anchor moveWithCells="1">
                  <from>
                    <xdr:col>7</xdr:col>
                    <xdr:colOff>45720</xdr:colOff>
                    <xdr:row>248</xdr:row>
                    <xdr:rowOff>22860</xdr:rowOff>
                  </from>
                  <to>
                    <xdr:col>7</xdr:col>
                    <xdr:colOff>297180</xdr:colOff>
                    <xdr:row>249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2" r:id="rId99" name="Check Box 96">
              <controlPr defaultSize="0" autoFill="0" autoLine="0" autoPict="0">
                <anchor moveWithCells="1">
                  <from>
                    <xdr:col>7</xdr:col>
                    <xdr:colOff>45720</xdr:colOff>
                    <xdr:row>252</xdr:row>
                    <xdr:rowOff>22860</xdr:rowOff>
                  </from>
                  <to>
                    <xdr:col>7</xdr:col>
                    <xdr:colOff>297180</xdr:colOff>
                    <xdr:row>253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3" r:id="rId100" name="Check Box 97">
              <controlPr defaultSize="0" autoFill="0" autoLine="0" autoPict="0">
                <anchor moveWithCells="1">
                  <from>
                    <xdr:col>7</xdr:col>
                    <xdr:colOff>45720</xdr:colOff>
                    <xdr:row>256</xdr:row>
                    <xdr:rowOff>22860</xdr:rowOff>
                  </from>
                  <to>
                    <xdr:col>7</xdr:col>
                    <xdr:colOff>297180</xdr:colOff>
                    <xdr:row>257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4" r:id="rId101" name="Check Box 98">
              <controlPr defaultSize="0" autoFill="0" autoLine="0" autoPict="0">
                <anchor moveWithCells="1">
                  <from>
                    <xdr:col>7</xdr:col>
                    <xdr:colOff>45720</xdr:colOff>
                    <xdr:row>226</xdr:row>
                    <xdr:rowOff>7620</xdr:rowOff>
                  </from>
                  <to>
                    <xdr:col>7</xdr:col>
                    <xdr:colOff>297180</xdr:colOff>
                    <xdr:row>227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5" r:id="rId102" name="Check Box 99">
              <controlPr defaultSize="0" autoFill="0" autoLine="0" autoPict="0">
                <anchor moveWithCells="1">
                  <from>
                    <xdr:col>7</xdr:col>
                    <xdr:colOff>45720</xdr:colOff>
                    <xdr:row>230</xdr:row>
                    <xdr:rowOff>7620</xdr:rowOff>
                  </from>
                  <to>
                    <xdr:col>7</xdr:col>
                    <xdr:colOff>297180</xdr:colOff>
                    <xdr:row>231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6" r:id="rId103" name="Check Box 100">
              <controlPr defaultSize="0" autoFill="0" autoLine="0" autoPict="0">
                <anchor moveWithCells="1">
                  <from>
                    <xdr:col>7</xdr:col>
                    <xdr:colOff>45720</xdr:colOff>
                    <xdr:row>234</xdr:row>
                    <xdr:rowOff>7620</xdr:rowOff>
                  </from>
                  <to>
                    <xdr:col>7</xdr:col>
                    <xdr:colOff>297180</xdr:colOff>
                    <xdr:row>235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7" r:id="rId104" name="Check Box 101">
              <controlPr defaultSize="0" autoFill="0" autoLine="0" autoPict="0">
                <anchor moveWithCells="1">
                  <from>
                    <xdr:col>7</xdr:col>
                    <xdr:colOff>45720</xdr:colOff>
                    <xdr:row>238</xdr:row>
                    <xdr:rowOff>7620</xdr:rowOff>
                  </from>
                  <to>
                    <xdr:col>7</xdr:col>
                    <xdr:colOff>297180</xdr:colOff>
                    <xdr:row>239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8" r:id="rId105" name="Check Box 102">
              <controlPr defaultSize="0" autoFill="0" autoLine="0" autoPict="0">
                <anchor moveWithCells="1">
                  <from>
                    <xdr:col>7</xdr:col>
                    <xdr:colOff>45720</xdr:colOff>
                    <xdr:row>242</xdr:row>
                    <xdr:rowOff>7620</xdr:rowOff>
                  </from>
                  <to>
                    <xdr:col>7</xdr:col>
                    <xdr:colOff>297180</xdr:colOff>
                    <xdr:row>243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99" r:id="rId106" name="Check Box 103">
              <controlPr defaultSize="0" autoFill="0" autoLine="0" autoPict="0">
                <anchor moveWithCells="1">
                  <from>
                    <xdr:col>7</xdr:col>
                    <xdr:colOff>45720</xdr:colOff>
                    <xdr:row>246</xdr:row>
                    <xdr:rowOff>7620</xdr:rowOff>
                  </from>
                  <to>
                    <xdr:col>7</xdr:col>
                    <xdr:colOff>297180</xdr:colOff>
                    <xdr:row>247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0" r:id="rId107" name="Check Box 104">
              <controlPr defaultSize="0" autoFill="0" autoLine="0" autoPict="0">
                <anchor moveWithCells="1">
                  <from>
                    <xdr:col>7</xdr:col>
                    <xdr:colOff>45720</xdr:colOff>
                    <xdr:row>250</xdr:row>
                    <xdr:rowOff>7620</xdr:rowOff>
                  </from>
                  <to>
                    <xdr:col>7</xdr:col>
                    <xdr:colOff>297180</xdr:colOff>
                    <xdr:row>251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801" r:id="rId108" name="Check Box 105">
              <controlPr defaultSize="0" autoFill="0" autoLine="0" autoPict="0">
                <anchor moveWithCells="1">
                  <from>
                    <xdr:col>7</xdr:col>
                    <xdr:colOff>45720</xdr:colOff>
                    <xdr:row>254</xdr:row>
                    <xdr:rowOff>7620</xdr:rowOff>
                  </from>
                  <to>
                    <xdr:col>7</xdr:col>
                    <xdr:colOff>297180</xdr:colOff>
                    <xdr:row>255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D1733"/>
  <sheetViews>
    <sheetView tabSelected="1" view="pageBreakPreview" topLeftCell="B2" zoomScaleNormal="100" zoomScaleSheetLayoutView="100" workbookViewId="0">
      <selection activeCell="G8" sqref="G8:G17"/>
    </sheetView>
  </sheetViews>
  <sheetFormatPr defaultColWidth="9.28515625" defaultRowHeight="12"/>
  <cols>
    <col min="1" max="1" width="18.42578125" style="381" hidden="1" customWidth="1"/>
    <col min="2" max="3" width="4.85546875" style="382" customWidth="1"/>
    <col min="4" max="6" width="6.85546875" style="383" hidden="1" customWidth="1"/>
    <col min="7" max="8" width="22.85546875" style="382" customWidth="1"/>
    <col min="9" max="9" width="18.7109375" style="382" customWidth="1"/>
    <col min="10" max="11" width="30.85546875" style="382" customWidth="1"/>
    <col min="12" max="12" width="32.85546875" style="382" customWidth="1"/>
    <col min="13" max="13" width="28.85546875" style="382" customWidth="1"/>
    <col min="14" max="14" width="25.85546875" style="382" customWidth="1"/>
    <col min="15" max="15" width="12.85546875" style="383" customWidth="1"/>
    <col min="16" max="16" width="5.85546875" style="383" customWidth="1"/>
    <col min="17" max="17" width="8.85546875" style="383" customWidth="1"/>
    <col min="18" max="18" width="20.85546875" style="382" customWidth="1"/>
    <col min="19" max="19" width="24.85546875" style="384" customWidth="1"/>
    <col min="20" max="20" width="8.85546875" style="383" customWidth="1"/>
    <col min="21" max="21" width="3.140625" style="382" customWidth="1"/>
    <col min="22" max="22" width="21" style="382" hidden="1" customWidth="1"/>
    <col min="23" max="23" width="18.85546875" style="382" hidden="1" customWidth="1"/>
    <col min="24" max="24" width="15.85546875" style="382" hidden="1" customWidth="1"/>
    <col min="25" max="25" width="8.85546875" style="382" hidden="1" customWidth="1"/>
    <col min="26" max="26" width="30.85546875" style="382" hidden="1" customWidth="1"/>
    <col min="27" max="27" width="21.7109375" style="382" hidden="1" customWidth="1"/>
    <col min="28" max="28" width="9.28515625" style="382" hidden="1" customWidth="1"/>
    <col min="29" max="29" width="31.140625" style="382" hidden="1" customWidth="1"/>
    <col min="30" max="30" width="12.7109375" style="383" hidden="1" customWidth="1"/>
    <col min="31" max="31" width="9.28515625" style="382" customWidth="1"/>
    <col min="32" max="32" width="19.28515625" style="382" customWidth="1"/>
    <col min="33" max="34" width="9.28515625" style="382" customWidth="1"/>
    <col min="35" max="16384" width="9.28515625" style="382"/>
  </cols>
  <sheetData>
    <row r="1" spans="1:30" ht="15" hidden="1" customHeight="1">
      <c r="B1" s="382">
        <v>1</v>
      </c>
      <c r="C1" s="382">
        <v>2</v>
      </c>
      <c r="D1" s="383">
        <v>3</v>
      </c>
      <c r="E1" s="383">
        <v>4</v>
      </c>
      <c r="F1" s="383">
        <v>5</v>
      </c>
      <c r="I1" s="382">
        <v>1</v>
      </c>
      <c r="J1" s="382">
        <v>2</v>
      </c>
      <c r="K1" s="382">
        <v>3</v>
      </c>
      <c r="L1" s="382">
        <v>4</v>
      </c>
      <c r="M1" s="382">
        <v>5</v>
      </c>
      <c r="N1" s="382">
        <v>6</v>
      </c>
      <c r="O1" s="383">
        <v>7</v>
      </c>
      <c r="P1" s="383">
        <v>8</v>
      </c>
      <c r="Q1" s="383">
        <v>9</v>
      </c>
      <c r="R1" s="382">
        <v>10</v>
      </c>
      <c r="S1" s="384">
        <v>11</v>
      </c>
      <c r="T1" s="383">
        <v>17</v>
      </c>
      <c r="U1" s="382">
        <v>18</v>
      </c>
      <c r="V1" s="382">
        <v>19</v>
      </c>
      <c r="W1" s="382">
        <v>20</v>
      </c>
    </row>
    <row r="2" spans="1:30" ht="24.9" customHeight="1">
      <c r="B2" s="590" t="s">
        <v>3673</v>
      </c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</row>
    <row r="3" spans="1:30" ht="9.9" customHeight="1"/>
    <row r="4" spans="1:30" ht="15" customHeight="1">
      <c r="B4" s="601" t="s">
        <v>2272</v>
      </c>
      <c r="C4" s="611"/>
      <c r="D4" s="617" t="s">
        <v>3658</v>
      </c>
      <c r="E4" s="618"/>
      <c r="F4" s="619"/>
      <c r="G4" s="596" t="s">
        <v>2283</v>
      </c>
      <c r="H4" s="598" t="s">
        <v>2284</v>
      </c>
      <c r="I4" s="594" t="s">
        <v>2269</v>
      </c>
      <c r="J4" s="596" t="s">
        <v>50</v>
      </c>
      <c r="K4" s="596" t="s">
        <v>51</v>
      </c>
      <c r="L4" s="596" t="s">
        <v>2278</v>
      </c>
      <c r="M4" s="596" t="s">
        <v>269</v>
      </c>
      <c r="N4" s="596" t="s">
        <v>270</v>
      </c>
      <c r="O4" s="598" t="s">
        <v>0</v>
      </c>
      <c r="P4" s="601" t="s">
        <v>52</v>
      </c>
      <c r="Q4" s="602"/>
      <c r="R4" s="602" t="s">
        <v>53</v>
      </c>
      <c r="S4" s="609" t="s">
        <v>248</v>
      </c>
      <c r="T4" s="610"/>
    </row>
    <row r="5" spans="1:30" ht="15" customHeight="1">
      <c r="B5" s="612"/>
      <c r="C5" s="613"/>
      <c r="D5" s="594" t="s">
        <v>57</v>
      </c>
      <c r="E5" s="594" t="s">
        <v>20</v>
      </c>
      <c r="F5" s="594" t="s">
        <v>26</v>
      </c>
      <c r="G5" s="595"/>
      <c r="H5" s="599"/>
      <c r="I5" s="595"/>
      <c r="J5" s="595"/>
      <c r="K5" s="595"/>
      <c r="L5" s="595"/>
      <c r="M5" s="595"/>
      <c r="N5" s="595"/>
      <c r="O5" s="599"/>
      <c r="P5" s="603"/>
      <c r="Q5" s="604"/>
      <c r="R5" s="604"/>
      <c r="S5" s="607" t="s">
        <v>281</v>
      </c>
      <c r="T5" s="594" t="s">
        <v>23</v>
      </c>
    </row>
    <row r="6" spans="1:30" ht="15" customHeight="1">
      <c r="B6" s="614"/>
      <c r="C6" s="615"/>
      <c r="D6" s="616"/>
      <c r="E6" s="616"/>
      <c r="F6" s="616"/>
      <c r="G6" s="597"/>
      <c r="H6" s="600"/>
      <c r="I6" s="597"/>
      <c r="J6" s="597"/>
      <c r="K6" s="597"/>
      <c r="L6" s="597"/>
      <c r="M6" s="597"/>
      <c r="N6" s="597"/>
      <c r="O6" s="600"/>
      <c r="P6" s="605"/>
      <c r="Q6" s="606"/>
      <c r="R6" s="606"/>
      <c r="S6" s="608"/>
      <c r="T6" s="595"/>
    </row>
    <row r="7" spans="1:30" ht="15" customHeight="1">
      <c r="B7" s="557" t="s">
        <v>2271</v>
      </c>
      <c r="C7" s="558"/>
      <c r="D7" s="558"/>
      <c r="E7" s="558"/>
      <c r="F7" s="558"/>
      <c r="G7" s="558"/>
      <c r="H7" s="558"/>
      <c r="I7" s="558"/>
      <c r="J7" s="558"/>
      <c r="K7" s="558"/>
      <c r="L7" s="558"/>
      <c r="M7" s="558"/>
      <c r="N7" s="558"/>
      <c r="O7" s="558"/>
      <c r="P7" s="558"/>
      <c r="Q7" s="558"/>
      <c r="R7" s="558"/>
      <c r="S7" s="558"/>
      <c r="T7" s="385" t="str">
        <f t="shared" ref="T7:T38" si="0">IF(S7="","",VLOOKUP(S7,$AC$7:$AD$69,2,FALSE))</f>
        <v/>
      </c>
      <c r="V7" s="382" t="str">
        <f>""&amp;O7&amp;"  "&amp;P7&amp;"  "&amp;Q7&amp;""</f>
        <v xml:space="preserve">    </v>
      </c>
      <c r="W7" s="382" t="str">
        <f>V7</f>
        <v xml:space="preserve">    </v>
      </c>
      <c r="X7" s="381" t="s">
        <v>80</v>
      </c>
      <c r="Y7" s="381">
        <v>1</v>
      </c>
      <c r="Z7" s="382" t="s">
        <v>2</v>
      </c>
      <c r="AA7" s="382" t="s">
        <v>3</v>
      </c>
      <c r="AC7" s="382" t="s">
        <v>3939</v>
      </c>
      <c r="AD7" s="386" t="s">
        <v>3940</v>
      </c>
    </row>
    <row r="8" spans="1:30" ht="15" customHeight="1">
      <c r="A8" s="381" t="str">
        <f>I8</f>
        <v>020D0101</v>
      </c>
      <c r="B8" s="568" t="s">
        <v>2315</v>
      </c>
      <c r="C8" s="572" t="s">
        <v>2273</v>
      </c>
      <c r="D8" s="139" t="s">
        <v>21</v>
      </c>
      <c r="E8" s="140">
        <v>1</v>
      </c>
      <c r="F8" s="140">
        <v>1</v>
      </c>
      <c r="G8" s="554" t="s">
        <v>2285</v>
      </c>
      <c r="H8" s="554" t="s">
        <v>67</v>
      </c>
      <c r="I8" s="141" t="str">
        <f>IF(OR(D8="",E8="",F8=""),"",TEXT(T8,"000")&amp;D8&amp;TEXT(E8,"00")&amp;TEXT(F8,"00"))</f>
        <v>020D0101</v>
      </c>
      <c r="J8" s="142" t="s">
        <v>5</v>
      </c>
      <c r="K8" s="142" t="s">
        <v>1689</v>
      </c>
      <c r="L8" s="142" t="s">
        <v>72</v>
      </c>
      <c r="M8" s="142" t="s">
        <v>67</v>
      </c>
      <c r="N8" s="142" t="s">
        <v>748</v>
      </c>
      <c r="O8" s="143" t="s">
        <v>6</v>
      </c>
      <c r="P8" s="144" t="s">
        <v>24</v>
      </c>
      <c r="Q8" s="145">
        <v>120</v>
      </c>
      <c r="R8" s="146"/>
      <c r="S8" s="147" t="s">
        <v>271</v>
      </c>
      <c r="T8" s="387">
        <f t="shared" si="0"/>
        <v>20</v>
      </c>
      <c r="V8" s="382" t="str">
        <f t="shared" ref="V8" si="1">""&amp;O8&amp;"  "&amp;P8&amp;"  "&amp;Q8&amp;""</f>
        <v>JWWA  G  120</v>
      </c>
      <c r="W8" s="382" t="str">
        <f t="shared" ref="W8" si="2">V8</f>
        <v>JWWA  G  120</v>
      </c>
      <c r="X8" s="381" t="s">
        <v>7</v>
      </c>
      <c r="Y8" s="381">
        <v>2</v>
      </c>
      <c r="Z8" s="382" t="s">
        <v>11</v>
      </c>
      <c r="AA8" s="382" t="s">
        <v>19</v>
      </c>
      <c r="AC8" s="382" t="s">
        <v>1966</v>
      </c>
      <c r="AD8" s="386">
        <v>26</v>
      </c>
    </row>
    <row r="9" spans="1:30" ht="15" customHeight="1">
      <c r="A9" s="381" t="str">
        <f t="shared" ref="A9:A15" si="3">I9</f>
        <v>026D0101</v>
      </c>
      <c r="B9" s="568"/>
      <c r="C9" s="573"/>
      <c r="D9" s="139" t="s">
        <v>21</v>
      </c>
      <c r="E9" s="140">
        <v>1</v>
      </c>
      <c r="F9" s="140">
        <v>1</v>
      </c>
      <c r="G9" s="555"/>
      <c r="H9" s="555"/>
      <c r="I9" s="148" t="str">
        <f t="shared" ref="I9:I69" si="4">IF(OR(D9="",E9="",F9=""),"",TEXT(T9,"000")&amp;D9&amp;TEXT(E9,"00")&amp;TEXT(F9,"00"))</f>
        <v>026D0101</v>
      </c>
      <c r="J9" s="149" t="s">
        <v>5</v>
      </c>
      <c r="K9" s="149" t="s">
        <v>1689</v>
      </c>
      <c r="L9" s="149" t="s">
        <v>72</v>
      </c>
      <c r="M9" s="149" t="s">
        <v>67</v>
      </c>
      <c r="N9" s="149" t="s">
        <v>748</v>
      </c>
      <c r="O9" s="150" t="s">
        <v>6</v>
      </c>
      <c r="P9" s="151" t="s">
        <v>24</v>
      </c>
      <c r="Q9" s="152">
        <v>120</v>
      </c>
      <c r="R9" s="153"/>
      <c r="S9" s="154" t="s">
        <v>1966</v>
      </c>
      <c r="T9" s="388">
        <f t="shared" si="0"/>
        <v>26</v>
      </c>
      <c r="V9" s="382" t="str">
        <f t="shared" ref="V9:V15" si="5">""&amp;O9&amp;"  "&amp;P9&amp;"  "&amp;Q9&amp;""</f>
        <v>JWWA  G  120</v>
      </c>
      <c r="W9" s="382" t="str">
        <f t="shared" ref="W9:W67" si="6">V9</f>
        <v>JWWA  G  120</v>
      </c>
      <c r="X9" s="381" t="s">
        <v>8</v>
      </c>
      <c r="Y9" s="381">
        <v>3</v>
      </c>
      <c r="Z9" s="382" t="s">
        <v>12</v>
      </c>
      <c r="AA9" s="382" t="s">
        <v>27</v>
      </c>
      <c r="AC9" s="382" t="s">
        <v>1688</v>
      </c>
      <c r="AD9" s="386">
        <v>20</v>
      </c>
    </row>
    <row r="10" spans="1:30" ht="15" customHeight="1">
      <c r="A10" s="381" t="str">
        <f t="shared" si="3"/>
        <v>020D0103</v>
      </c>
      <c r="B10" s="568"/>
      <c r="C10" s="573"/>
      <c r="D10" s="139" t="s">
        <v>21</v>
      </c>
      <c r="E10" s="140">
        <v>1</v>
      </c>
      <c r="F10" s="140">
        <v>3</v>
      </c>
      <c r="G10" s="555"/>
      <c r="H10" s="555"/>
      <c r="I10" s="141" t="str">
        <f t="shared" si="4"/>
        <v>020D0103</v>
      </c>
      <c r="J10" s="142" t="s">
        <v>5</v>
      </c>
      <c r="K10" s="142" t="s">
        <v>1689</v>
      </c>
      <c r="L10" s="141" t="s">
        <v>2270</v>
      </c>
      <c r="M10" s="142" t="s">
        <v>67</v>
      </c>
      <c r="N10" s="142" t="s">
        <v>748</v>
      </c>
      <c r="O10" s="143" t="s">
        <v>6</v>
      </c>
      <c r="P10" s="144" t="s">
        <v>24</v>
      </c>
      <c r="Q10" s="145">
        <v>120</v>
      </c>
      <c r="R10" s="146"/>
      <c r="S10" s="147" t="s">
        <v>271</v>
      </c>
      <c r="T10" s="387">
        <f t="shared" si="0"/>
        <v>20</v>
      </c>
      <c r="V10" s="382" t="str">
        <f t="shared" si="5"/>
        <v>JWWA  G  120</v>
      </c>
      <c r="W10" s="382" t="str">
        <f t="shared" si="6"/>
        <v>JWWA  G  120</v>
      </c>
      <c r="X10" s="381" t="s">
        <v>9</v>
      </c>
      <c r="Y10" s="381">
        <v>4</v>
      </c>
      <c r="Z10" s="382" t="s">
        <v>13</v>
      </c>
      <c r="AA10" s="382" t="s">
        <v>28</v>
      </c>
      <c r="AC10" s="382" t="s">
        <v>531</v>
      </c>
      <c r="AD10" s="386">
        <v>30</v>
      </c>
    </row>
    <row r="11" spans="1:30" ht="15" customHeight="1">
      <c r="A11" s="381" t="str">
        <f t="shared" si="3"/>
        <v>026D0103</v>
      </c>
      <c r="B11" s="568"/>
      <c r="C11" s="573"/>
      <c r="D11" s="139" t="s">
        <v>21</v>
      </c>
      <c r="E11" s="140">
        <v>1</v>
      </c>
      <c r="F11" s="140">
        <v>3</v>
      </c>
      <c r="G11" s="555"/>
      <c r="H11" s="556"/>
      <c r="I11" s="148" t="str">
        <f t="shared" si="4"/>
        <v>026D0103</v>
      </c>
      <c r="J11" s="149" t="s">
        <v>5</v>
      </c>
      <c r="K11" s="149" t="s">
        <v>1689</v>
      </c>
      <c r="L11" s="148" t="s">
        <v>2270</v>
      </c>
      <c r="M11" s="149" t="s">
        <v>67</v>
      </c>
      <c r="N11" s="149" t="s">
        <v>748</v>
      </c>
      <c r="O11" s="150" t="s">
        <v>6</v>
      </c>
      <c r="P11" s="151" t="s">
        <v>24</v>
      </c>
      <c r="Q11" s="152">
        <v>120</v>
      </c>
      <c r="R11" s="153"/>
      <c r="S11" s="154" t="s">
        <v>1966</v>
      </c>
      <c r="T11" s="388">
        <f t="shared" si="0"/>
        <v>26</v>
      </c>
      <c r="V11" s="382" t="str">
        <f t="shared" si="5"/>
        <v>JWWA  G  120</v>
      </c>
      <c r="W11" s="382" t="str">
        <f t="shared" si="6"/>
        <v>JWWA  G  120</v>
      </c>
      <c r="X11" s="381" t="s">
        <v>81</v>
      </c>
      <c r="Y11" s="381">
        <v>5</v>
      </c>
      <c r="Z11" s="382" t="s">
        <v>14</v>
      </c>
      <c r="AA11" s="382" t="s">
        <v>29</v>
      </c>
      <c r="AC11" s="477" t="s">
        <v>3917</v>
      </c>
      <c r="AD11" s="386">
        <v>0</v>
      </c>
    </row>
    <row r="12" spans="1:30" ht="15" customHeight="1">
      <c r="A12" s="381" t="str">
        <f t="shared" si="3"/>
        <v>020D0102</v>
      </c>
      <c r="B12" s="568"/>
      <c r="C12" s="573"/>
      <c r="D12" s="139" t="s">
        <v>21</v>
      </c>
      <c r="E12" s="140">
        <v>1</v>
      </c>
      <c r="F12" s="140">
        <v>2</v>
      </c>
      <c r="G12" s="555"/>
      <c r="H12" s="554" t="s">
        <v>2320</v>
      </c>
      <c r="I12" s="141" t="str">
        <f t="shared" si="4"/>
        <v>020D0102</v>
      </c>
      <c r="J12" s="142" t="s">
        <v>5</v>
      </c>
      <c r="K12" s="142" t="s">
        <v>1689</v>
      </c>
      <c r="L12" s="142" t="s">
        <v>72</v>
      </c>
      <c r="M12" s="142" t="s">
        <v>404</v>
      </c>
      <c r="N12" s="142" t="s">
        <v>748</v>
      </c>
      <c r="O12" s="143" t="s">
        <v>6</v>
      </c>
      <c r="P12" s="144" t="s">
        <v>24</v>
      </c>
      <c r="Q12" s="145">
        <v>120</v>
      </c>
      <c r="R12" s="146"/>
      <c r="S12" s="147" t="s">
        <v>271</v>
      </c>
      <c r="T12" s="387">
        <f t="shared" si="0"/>
        <v>20</v>
      </c>
      <c r="V12" s="382" t="str">
        <f t="shared" si="5"/>
        <v>JWWA  G  120</v>
      </c>
      <c r="W12" s="382" t="str">
        <f t="shared" si="6"/>
        <v>JWWA  G  120</v>
      </c>
      <c r="X12" s="381" t="s">
        <v>82</v>
      </c>
      <c r="Y12" s="381">
        <v>6</v>
      </c>
      <c r="Z12" s="382" t="s">
        <v>54</v>
      </c>
      <c r="AA12" s="382" t="s">
        <v>30</v>
      </c>
      <c r="AC12" s="382" t="s">
        <v>3918</v>
      </c>
      <c r="AD12" s="386">
        <v>10</v>
      </c>
    </row>
    <row r="13" spans="1:30" ht="15" customHeight="1">
      <c r="A13" s="381" t="str">
        <f t="shared" si="3"/>
        <v>026D0102</v>
      </c>
      <c r="B13" s="568"/>
      <c r="C13" s="573"/>
      <c r="D13" s="139" t="s">
        <v>21</v>
      </c>
      <c r="E13" s="140">
        <v>1</v>
      </c>
      <c r="F13" s="140">
        <v>2</v>
      </c>
      <c r="G13" s="555"/>
      <c r="H13" s="555"/>
      <c r="I13" s="148" t="str">
        <f t="shared" si="4"/>
        <v>026D0102</v>
      </c>
      <c r="J13" s="149" t="s">
        <v>5</v>
      </c>
      <c r="K13" s="149" t="s">
        <v>1689</v>
      </c>
      <c r="L13" s="149" t="s">
        <v>72</v>
      </c>
      <c r="M13" s="149" t="s">
        <v>404</v>
      </c>
      <c r="N13" s="149" t="s">
        <v>748</v>
      </c>
      <c r="O13" s="150" t="s">
        <v>6</v>
      </c>
      <c r="P13" s="151" t="s">
        <v>24</v>
      </c>
      <c r="Q13" s="152">
        <v>120</v>
      </c>
      <c r="R13" s="153"/>
      <c r="S13" s="154" t="s">
        <v>1966</v>
      </c>
      <c r="T13" s="388">
        <f t="shared" si="0"/>
        <v>26</v>
      </c>
      <c r="V13" s="382" t="str">
        <f t="shared" si="5"/>
        <v>JWWA  G  120</v>
      </c>
      <c r="W13" s="382" t="str">
        <f t="shared" si="6"/>
        <v>JWWA  G  120</v>
      </c>
      <c r="X13" s="381" t="s">
        <v>239</v>
      </c>
      <c r="Y13" s="381">
        <v>7</v>
      </c>
      <c r="Z13" s="382" t="s">
        <v>15</v>
      </c>
      <c r="AA13" s="382" t="s">
        <v>31</v>
      </c>
      <c r="AC13" s="382" t="s">
        <v>3740</v>
      </c>
      <c r="AD13" s="386">
        <v>9</v>
      </c>
    </row>
    <row r="14" spans="1:30" ht="15" customHeight="1">
      <c r="A14" s="381" t="str">
        <f t="shared" si="3"/>
        <v>020D0104</v>
      </c>
      <c r="B14" s="568"/>
      <c r="C14" s="573"/>
      <c r="D14" s="139" t="s">
        <v>21</v>
      </c>
      <c r="E14" s="140">
        <v>1</v>
      </c>
      <c r="F14" s="140">
        <v>4</v>
      </c>
      <c r="G14" s="555"/>
      <c r="H14" s="555"/>
      <c r="I14" s="141" t="str">
        <f t="shared" si="4"/>
        <v>020D0104</v>
      </c>
      <c r="J14" s="142" t="s">
        <v>5</v>
      </c>
      <c r="K14" s="142" t="s">
        <v>1689</v>
      </c>
      <c r="L14" s="142" t="s">
        <v>173</v>
      </c>
      <c r="M14" s="142" t="s">
        <v>404</v>
      </c>
      <c r="N14" s="142" t="s">
        <v>748</v>
      </c>
      <c r="O14" s="143" t="s">
        <v>6</v>
      </c>
      <c r="P14" s="144" t="s">
        <v>24</v>
      </c>
      <c r="Q14" s="145">
        <v>120</v>
      </c>
      <c r="R14" s="146"/>
      <c r="S14" s="147" t="s">
        <v>271</v>
      </c>
      <c r="T14" s="387">
        <f t="shared" si="0"/>
        <v>20</v>
      </c>
      <c r="V14" s="382" t="str">
        <f t="shared" si="5"/>
        <v>JWWA  G  120</v>
      </c>
      <c r="W14" s="382" t="str">
        <f t="shared" si="6"/>
        <v>JWWA  G  120</v>
      </c>
      <c r="X14" s="381" t="s">
        <v>55</v>
      </c>
      <c r="Y14" s="381">
        <v>8</v>
      </c>
      <c r="Z14" s="382" t="s">
        <v>16</v>
      </c>
      <c r="AA14" s="382" t="s">
        <v>32</v>
      </c>
      <c r="AC14" s="382" t="s">
        <v>1157</v>
      </c>
      <c r="AD14" s="386">
        <v>19</v>
      </c>
    </row>
    <row r="15" spans="1:30" ht="15" customHeight="1">
      <c r="A15" s="381" t="str">
        <f t="shared" si="3"/>
        <v>026D0104</v>
      </c>
      <c r="B15" s="568"/>
      <c r="C15" s="573"/>
      <c r="D15" s="139" t="s">
        <v>21</v>
      </c>
      <c r="E15" s="140">
        <v>1</v>
      </c>
      <c r="F15" s="140">
        <v>4</v>
      </c>
      <c r="G15" s="555"/>
      <c r="H15" s="555"/>
      <c r="I15" s="148" t="str">
        <f t="shared" si="4"/>
        <v>026D0104</v>
      </c>
      <c r="J15" s="149" t="s">
        <v>5</v>
      </c>
      <c r="K15" s="149" t="s">
        <v>1689</v>
      </c>
      <c r="L15" s="149" t="s">
        <v>173</v>
      </c>
      <c r="M15" s="149" t="s">
        <v>404</v>
      </c>
      <c r="N15" s="149" t="s">
        <v>748</v>
      </c>
      <c r="O15" s="150" t="s">
        <v>6</v>
      </c>
      <c r="P15" s="151" t="s">
        <v>24</v>
      </c>
      <c r="Q15" s="152">
        <v>120</v>
      </c>
      <c r="R15" s="153"/>
      <c r="S15" s="154" t="s">
        <v>1966</v>
      </c>
      <c r="T15" s="388">
        <f t="shared" si="0"/>
        <v>26</v>
      </c>
      <c r="V15" s="382" t="str">
        <f t="shared" si="5"/>
        <v>JWWA  G  120</v>
      </c>
      <c r="W15" s="382" t="str">
        <f t="shared" si="6"/>
        <v>JWWA  G  120</v>
      </c>
      <c r="Y15" s="381">
        <v>9</v>
      </c>
      <c r="Z15" s="382" t="s">
        <v>34</v>
      </c>
      <c r="AA15" s="382" t="s">
        <v>33</v>
      </c>
      <c r="AC15" s="382" t="s">
        <v>2092</v>
      </c>
      <c r="AD15" s="386">
        <v>11</v>
      </c>
    </row>
    <row r="16" spans="1:30" ht="15" customHeight="1">
      <c r="A16" s="381" t="str">
        <f>I16</f>
        <v>020D0111</v>
      </c>
      <c r="B16" s="568"/>
      <c r="C16" s="573"/>
      <c r="D16" s="139" t="s">
        <v>21</v>
      </c>
      <c r="E16" s="140">
        <v>1</v>
      </c>
      <c r="F16" s="140">
        <v>11</v>
      </c>
      <c r="G16" s="555"/>
      <c r="H16" s="555"/>
      <c r="I16" s="141" t="str">
        <f t="shared" si="4"/>
        <v>020D0111</v>
      </c>
      <c r="J16" s="142" t="s">
        <v>5</v>
      </c>
      <c r="K16" s="142" t="s">
        <v>1689</v>
      </c>
      <c r="L16" s="142" t="s">
        <v>4171</v>
      </c>
      <c r="M16" s="142" t="s">
        <v>404</v>
      </c>
      <c r="N16" s="142" t="s">
        <v>560</v>
      </c>
      <c r="O16" s="143" t="s">
        <v>6</v>
      </c>
      <c r="P16" s="144" t="s">
        <v>24</v>
      </c>
      <c r="Q16" s="145">
        <v>120</v>
      </c>
      <c r="R16" s="390"/>
      <c r="S16" s="147" t="s">
        <v>271</v>
      </c>
      <c r="T16" s="387">
        <f t="shared" si="0"/>
        <v>20</v>
      </c>
      <c r="V16" s="382" t="str">
        <f t="shared" ref="V16:V22" si="7">""&amp;O16&amp;"  "&amp;P16&amp;"  "&amp;Q16&amp;""</f>
        <v>JWWA  G  120</v>
      </c>
      <c r="W16" s="382" t="str">
        <f t="shared" si="6"/>
        <v>JWWA  G  120</v>
      </c>
      <c r="Y16" s="381">
        <v>10</v>
      </c>
      <c r="Z16" s="382" t="s">
        <v>56</v>
      </c>
      <c r="AA16" s="382" t="s">
        <v>35</v>
      </c>
      <c r="AC16" s="382" t="s">
        <v>1293</v>
      </c>
      <c r="AD16" s="386">
        <v>16</v>
      </c>
    </row>
    <row r="17" spans="1:30" ht="15" customHeight="1">
      <c r="A17" s="381" t="str">
        <f t="shared" ref="A17:A72" si="8">I17</f>
        <v>026D0111</v>
      </c>
      <c r="B17" s="568"/>
      <c r="C17" s="574"/>
      <c r="D17" s="139" t="s">
        <v>4170</v>
      </c>
      <c r="E17" s="140">
        <v>1</v>
      </c>
      <c r="F17" s="140">
        <v>11</v>
      </c>
      <c r="G17" s="556"/>
      <c r="H17" s="556"/>
      <c r="I17" s="148" t="str">
        <f t="shared" si="4"/>
        <v>026D0111</v>
      </c>
      <c r="J17" s="149" t="s">
        <v>5</v>
      </c>
      <c r="K17" s="149" t="s">
        <v>1689</v>
      </c>
      <c r="L17" s="149" t="s">
        <v>4172</v>
      </c>
      <c r="M17" s="149" t="s">
        <v>404</v>
      </c>
      <c r="N17" s="149" t="s">
        <v>560</v>
      </c>
      <c r="O17" s="150" t="s">
        <v>6</v>
      </c>
      <c r="P17" s="151" t="s">
        <v>24</v>
      </c>
      <c r="Q17" s="152">
        <v>120</v>
      </c>
      <c r="R17" s="175"/>
      <c r="S17" s="154" t="s">
        <v>1966</v>
      </c>
      <c r="T17" s="388">
        <f t="shared" si="0"/>
        <v>26</v>
      </c>
      <c r="V17" s="382" t="str">
        <f t="shared" si="7"/>
        <v>JWWA  G  120</v>
      </c>
      <c r="W17" s="382" t="str">
        <f t="shared" si="6"/>
        <v>JWWA  G  120</v>
      </c>
      <c r="Y17" s="381">
        <v>11</v>
      </c>
      <c r="Z17" s="382" t="s">
        <v>39</v>
      </c>
      <c r="AA17" s="382" t="s">
        <v>36</v>
      </c>
      <c r="AC17" s="382" t="s">
        <v>497</v>
      </c>
      <c r="AD17" s="386">
        <v>1</v>
      </c>
    </row>
    <row r="18" spans="1:30" ht="15" customHeight="1">
      <c r="A18" s="381" t="str">
        <f t="shared" si="8"/>
        <v>009D0201</v>
      </c>
      <c r="B18" s="568"/>
      <c r="C18" s="572" t="s">
        <v>2275</v>
      </c>
      <c r="D18" s="139" t="s">
        <v>21</v>
      </c>
      <c r="E18" s="140">
        <v>2</v>
      </c>
      <c r="F18" s="140">
        <v>1</v>
      </c>
      <c r="G18" s="554" t="s">
        <v>2276</v>
      </c>
      <c r="H18" s="554" t="s">
        <v>2276</v>
      </c>
      <c r="I18" s="141" t="str">
        <f t="shared" si="4"/>
        <v>009D0201</v>
      </c>
      <c r="J18" s="142" t="s">
        <v>401</v>
      </c>
      <c r="K18" s="142" t="s">
        <v>402</v>
      </c>
      <c r="L18" s="142" t="s">
        <v>403</v>
      </c>
      <c r="M18" s="142" t="s">
        <v>404</v>
      </c>
      <c r="N18" s="142"/>
      <c r="O18" s="143" t="s">
        <v>6</v>
      </c>
      <c r="P18" s="144" t="s">
        <v>24</v>
      </c>
      <c r="Q18" s="145">
        <v>121</v>
      </c>
      <c r="R18" s="146"/>
      <c r="S18" s="147" t="s">
        <v>3740</v>
      </c>
      <c r="T18" s="387">
        <f t="shared" si="0"/>
        <v>9</v>
      </c>
      <c r="V18" s="382" t="str">
        <f t="shared" si="7"/>
        <v>JWWA  G  121</v>
      </c>
      <c r="W18" s="382" t="str">
        <f t="shared" si="6"/>
        <v>JWWA  G  121</v>
      </c>
      <c r="Y18" s="381">
        <v>12</v>
      </c>
      <c r="Z18" s="382" t="s">
        <v>17</v>
      </c>
      <c r="AA18" s="382" t="s">
        <v>37</v>
      </c>
      <c r="AC18" s="382" t="s">
        <v>3919</v>
      </c>
      <c r="AD18" s="386">
        <v>0</v>
      </c>
    </row>
    <row r="19" spans="1:30" ht="15" customHeight="1">
      <c r="A19" s="381" t="str">
        <f t="shared" si="8"/>
        <v>019D0201</v>
      </c>
      <c r="B19" s="568"/>
      <c r="C19" s="573"/>
      <c r="D19" s="139" t="s">
        <v>21</v>
      </c>
      <c r="E19" s="140">
        <v>2</v>
      </c>
      <c r="F19" s="140">
        <v>1</v>
      </c>
      <c r="G19" s="555"/>
      <c r="H19" s="555"/>
      <c r="I19" s="148" t="str">
        <f t="shared" si="4"/>
        <v>019D0201</v>
      </c>
      <c r="J19" s="149" t="s">
        <v>401</v>
      </c>
      <c r="K19" s="149" t="s">
        <v>401</v>
      </c>
      <c r="L19" s="149" t="s">
        <v>403</v>
      </c>
      <c r="M19" s="149" t="s">
        <v>404</v>
      </c>
      <c r="N19" s="148"/>
      <c r="O19" s="150" t="s">
        <v>6</v>
      </c>
      <c r="P19" s="151" t="s">
        <v>24</v>
      </c>
      <c r="Q19" s="152">
        <v>121</v>
      </c>
      <c r="R19" s="153"/>
      <c r="S19" s="154" t="s">
        <v>1157</v>
      </c>
      <c r="T19" s="388">
        <f t="shared" si="0"/>
        <v>19</v>
      </c>
      <c r="V19" s="382" t="str">
        <f t="shared" si="7"/>
        <v>JWWA  G  121</v>
      </c>
      <c r="W19" s="382" t="str">
        <f t="shared" si="6"/>
        <v>JWWA  G  121</v>
      </c>
      <c r="Y19" s="381">
        <v>13</v>
      </c>
      <c r="AA19" s="382" t="s">
        <v>38</v>
      </c>
      <c r="AC19" s="382" t="s">
        <v>508</v>
      </c>
      <c r="AD19" s="386">
        <v>39</v>
      </c>
    </row>
    <row r="20" spans="1:30" ht="15" customHeight="1">
      <c r="A20" s="381" t="str">
        <f t="shared" si="8"/>
        <v>020D0201</v>
      </c>
      <c r="B20" s="568"/>
      <c r="C20" s="573"/>
      <c r="D20" s="139" t="s">
        <v>21</v>
      </c>
      <c r="E20" s="140">
        <v>2</v>
      </c>
      <c r="F20" s="140">
        <v>1</v>
      </c>
      <c r="G20" s="555"/>
      <c r="H20" s="555"/>
      <c r="I20" s="148" t="str">
        <f t="shared" si="4"/>
        <v>020D0201</v>
      </c>
      <c r="J20" s="149" t="s">
        <v>401</v>
      </c>
      <c r="K20" s="149" t="s">
        <v>401</v>
      </c>
      <c r="L20" s="149" t="s">
        <v>403</v>
      </c>
      <c r="M20" s="149" t="s">
        <v>404</v>
      </c>
      <c r="N20" s="149"/>
      <c r="O20" s="150" t="s">
        <v>6</v>
      </c>
      <c r="P20" s="151" t="s">
        <v>24</v>
      </c>
      <c r="Q20" s="152">
        <v>121</v>
      </c>
      <c r="R20" s="153"/>
      <c r="S20" s="154" t="s">
        <v>1688</v>
      </c>
      <c r="T20" s="388">
        <f t="shared" si="0"/>
        <v>20</v>
      </c>
      <c r="V20" s="382" t="str">
        <f t="shared" si="7"/>
        <v>JWWA  G  121</v>
      </c>
      <c r="W20" s="382" t="str">
        <f t="shared" si="6"/>
        <v>JWWA  G  121</v>
      </c>
      <c r="Y20" s="381"/>
      <c r="AA20" s="382" t="s">
        <v>39</v>
      </c>
      <c r="AC20" s="382" t="s">
        <v>1184</v>
      </c>
      <c r="AD20" s="386">
        <v>7</v>
      </c>
    </row>
    <row r="21" spans="1:30" ht="15" customHeight="1">
      <c r="A21" s="381" t="str">
        <f t="shared" si="8"/>
        <v>026D0201</v>
      </c>
      <c r="B21" s="568"/>
      <c r="C21" s="573"/>
      <c r="D21" s="139" t="s">
        <v>21</v>
      </c>
      <c r="E21" s="140">
        <v>2</v>
      </c>
      <c r="F21" s="140">
        <v>1</v>
      </c>
      <c r="G21" s="555"/>
      <c r="H21" s="555"/>
      <c r="I21" s="148" t="str">
        <f t="shared" si="4"/>
        <v>026D0201</v>
      </c>
      <c r="J21" s="149" t="s">
        <v>401</v>
      </c>
      <c r="K21" s="149" t="s">
        <v>401</v>
      </c>
      <c r="L21" s="149" t="s">
        <v>403</v>
      </c>
      <c r="M21" s="149" t="s">
        <v>404</v>
      </c>
      <c r="N21" s="149"/>
      <c r="O21" s="150" t="s">
        <v>6</v>
      </c>
      <c r="P21" s="151" t="s">
        <v>24</v>
      </c>
      <c r="Q21" s="152">
        <v>121</v>
      </c>
      <c r="R21" s="153"/>
      <c r="S21" s="154" t="s">
        <v>1966</v>
      </c>
      <c r="T21" s="388">
        <f t="shared" si="0"/>
        <v>26</v>
      </c>
      <c r="V21" s="382" t="str">
        <f t="shared" si="7"/>
        <v>JWWA  G  121</v>
      </c>
      <c r="W21" s="382" t="str">
        <f t="shared" si="6"/>
        <v>JWWA  G  121</v>
      </c>
      <c r="AA21" s="382" t="s">
        <v>40</v>
      </c>
      <c r="AC21" s="382" t="s">
        <v>952</v>
      </c>
      <c r="AD21" s="386">
        <v>38</v>
      </c>
    </row>
    <row r="22" spans="1:30" ht="15" customHeight="1">
      <c r="A22" s="381" t="str">
        <f t="shared" si="8"/>
        <v>009D0202</v>
      </c>
      <c r="B22" s="568"/>
      <c r="C22" s="573"/>
      <c r="D22" s="139" t="s">
        <v>21</v>
      </c>
      <c r="E22" s="140">
        <v>2</v>
      </c>
      <c r="F22" s="140">
        <v>2</v>
      </c>
      <c r="G22" s="555"/>
      <c r="H22" s="555"/>
      <c r="I22" s="141" t="str">
        <f t="shared" si="4"/>
        <v>009D0202</v>
      </c>
      <c r="J22" s="142" t="s">
        <v>401</v>
      </c>
      <c r="K22" s="142" t="s">
        <v>402</v>
      </c>
      <c r="L22" s="142" t="s">
        <v>416</v>
      </c>
      <c r="M22" s="142" t="s">
        <v>404</v>
      </c>
      <c r="N22" s="142"/>
      <c r="O22" s="143" t="s">
        <v>6</v>
      </c>
      <c r="P22" s="144" t="s">
        <v>24</v>
      </c>
      <c r="Q22" s="145">
        <v>121</v>
      </c>
      <c r="R22" s="146"/>
      <c r="S22" s="147" t="s">
        <v>3740</v>
      </c>
      <c r="T22" s="387">
        <f t="shared" si="0"/>
        <v>9</v>
      </c>
      <c r="V22" s="382" t="str">
        <f t="shared" si="7"/>
        <v>JWWA  G  121</v>
      </c>
      <c r="W22" s="382" t="str">
        <f t="shared" si="6"/>
        <v>JWWA  G  121</v>
      </c>
      <c r="AC22" s="382" t="s">
        <v>1811</v>
      </c>
      <c r="AD22" s="386">
        <v>45</v>
      </c>
    </row>
    <row r="23" spans="1:30" ht="15" customHeight="1">
      <c r="A23" s="381" t="str">
        <f t="shared" si="8"/>
        <v>009D0284</v>
      </c>
      <c r="B23" s="568"/>
      <c r="C23" s="573"/>
      <c r="D23" s="139" t="s">
        <v>4170</v>
      </c>
      <c r="E23" s="140">
        <v>2</v>
      </c>
      <c r="F23" s="140">
        <v>84</v>
      </c>
      <c r="G23" s="555"/>
      <c r="H23" s="555"/>
      <c r="I23" s="148" t="str">
        <f t="shared" si="4"/>
        <v>009D0284</v>
      </c>
      <c r="J23" s="149" t="s">
        <v>401</v>
      </c>
      <c r="K23" s="149" t="s">
        <v>402</v>
      </c>
      <c r="L23" s="149" t="s">
        <v>4179</v>
      </c>
      <c r="M23" s="149" t="s">
        <v>404</v>
      </c>
      <c r="N23" s="149"/>
      <c r="O23" s="150" t="s">
        <v>6</v>
      </c>
      <c r="P23" s="151" t="s">
        <v>4178</v>
      </c>
      <c r="Q23" s="152">
        <v>121</v>
      </c>
      <c r="R23" s="153"/>
      <c r="S23" s="154" t="s">
        <v>3740</v>
      </c>
      <c r="T23" s="388">
        <f t="shared" si="0"/>
        <v>9</v>
      </c>
      <c r="V23" s="382" t="str">
        <f t="shared" ref="V23:V77" si="9">""&amp;O23&amp;"  "&amp;P23&amp;"  "&amp;Q23&amp;""</f>
        <v>JWWA  G  121</v>
      </c>
      <c r="W23" s="382" t="str">
        <f t="shared" ref="W23:W24" si="10">V23</f>
        <v>JWWA  G  121</v>
      </c>
      <c r="AC23" s="382" t="s">
        <v>1816</v>
      </c>
      <c r="AD23" s="386">
        <v>35</v>
      </c>
    </row>
    <row r="24" spans="1:30" ht="15" customHeight="1">
      <c r="A24" s="381" t="str">
        <f t="shared" si="8"/>
        <v>019D0264</v>
      </c>
      <c r="B24" s="568"/>
      <c r="C24" s="573"/>
      <c r="D24" s="391" t="s">
        <v>21</v>
      </c>
      <c r="E24" s="392">
        <v>2</v>
      </c>
      <c r="F24" s="392">
        <v>64</v>
      </c>
      <c r="G24" s="555"/>
      <c r="H24" s="555"/>
      <c r="I24" s="148" t="str">
        <f t="shared" si="4"/>
        <v>019D0264</v>
      </c>
      <c r="J24" s="393" t="s">
        <v>401</v>
      </c>
      <c r="K24" s="394" t="s">
        <v>401</v>
      </c>
      <c r="L24" s="394" t="s">
        <v>416</v>
      </c>
      <c r="M24" s="394" t="s">
        <v>404</v>
      </c>
      <c r="N24" s="149"/>
      <c r="O24" s="150" t="s">
        <v>6</v>
      </c>
      <c r="P24" s="151" t="s">
        <v>24</v>
      </c>
      <c r="Q24" s="152">
        <v>121</v>
      </c>
      <c r="R24" s="153"/>
      <c r="S24" s="154" t="s">
        <v>1157</v>
      </c>
      <c r="T24" s="388">
        <f t="shared" si="0"/>
        <v>19</v>
      </c>
      <c r="V24" s="382" t="str">
        <f t="shared" si="9"/>
        <v>JWWA  G  121</v>
      </c>
      <c r="W24" s="382" t="str">
        <f t="shared" si="10"/>
        <v>JWWA  G  121</v>
      </c>
      <c r="AC24" s="382" t="s">
        <v>3921</v>
      </c>
      <c r="AD24" s="386">
        <v>0</v>
      </c>
    </row>
    <row r="25" spans="1:30" ht="15" customHeight="1">
      <c r="A25" s="381" t="str">
        <f t="shared" si="8"/>
        <v>020D0202</v>
      </c>
      <c r="B25" s="568"/>
      <c r="C25" s="573"/>
      <c r="D25" s="139" t="s">
        <v>21</v>
      </c>
      <c r="E25" s="140">
        <v>2</v>
      </c>
      <c r="F25" s="140">
        <v>2</v>
      </c>
      <c r="G25" s="555"/>
      <c r="H25" s="555"/>
      <c r="I25" s="148" t="str">
        <f t="shared" si="4"/>
        <v>020D0202</v>
      </c>
      <c r="J25" s="393" t="s">
        <v>401</v>
      </c>
      <c r="K25" s="393" t="s">
        <v>401</v>
      </c>
      <c r="L25" s="393" t="s">
        <v>1163</v>
      </c>
      <c r="M25" s="393" t="s">
        <v>404</v>
      </c>
      <c r="N25" s="393"/>
      <c r="O25" s="198" t="s">
        <v>6</v>
      </c>
      <c r="P25" s="199" t="s">
        <v>24</v>
      </c>
      <c r="Q25" s="200">
        <v>121</v>
      </c>
      <c r="R25" s="201"/>
      <c r="S25" s="202" t="s">
        <v>1688</v>
      </c>
      <c r="T25" s="388">
        <f t="shared" si="0"/>
        <v>20</v>
      </c>
      <c r="V25" s="382" t="str">
        <f t="shared" si="9"/>
        <v>JWWA  G  121</v>
      </c>
      <c r="W25" s="382" t="str">
        <f t="shared" si="6"/>
        <v>JWWA  G  121</v>
      </c>
      <c r="AC25" s="382" t="s">
        <v>3922</v>
      </c>
      <c r="AD25" s="386">
        <v>0</v>
      </c>
    </row>
    <row r="26" spans="1:30" ht="15" customHeight="1">
      <c r="A26" s="381" t="str">
        <f t="shared" si="8"/>
        <v>026D0202</v>
      </c>
      <c r="B26" s="568"/>
      <c r="C26" s="573"/>
      <c r="D26" s="139" t="s">
        <v>21</v>
      </c>
      <c r="E26" s="140">
        <v>2</v>
      </c>
      <c r="F26" s="140">
        <v>2</v>
      </c>
      <c r="G26" s="556"/>
      <c r="H26" s="556"/>
      <c r="I26" s="148" t="str">
        <f t="shared" si="4"/>
        <v>026D0202</v>
      </c>
      <c r="J26" s="149" t="s">
        <v>401</v>
      </c>
      <c r="K26" s="149" t="s">
        <v>401</v>
      </c>
      <c r="L26" s="393" t="s">
        <v>1163</v>
      </c>
      <c r="M26" s="149" t="s">
        <v>404</v>
      </c>
      <c r="N26" s="149"/>
      <c r="O26" s="150" t="s">
        <v>6</v>
      </c>
      <c r="P26" s="151" t="s">
        <v>24</v>
      </c>
      <c r="Q26" s="152">
        <v>121</v>
      </c>
      <c r="R26" s="153"/>
      <c r="S26" s="154" t="s">
        <v>1966</v>
      </c>
      <c r="T26" s="388">
        <f t="shared" si="0"/>
        <v>26</v>
      </c>
      <c r="V26" s="382" t="str">
        <f t="shared" si="9"/>
        <v>JWWA  G  121</v>
      </c>
      <c r="W26" s="382" t="str">
        <f t="shared" si="6"/>
        <v>JWWA  G  121</v>
      </c>
      <c r="AC26" s="382" t="s">
        <v>4159</v>
      </c>
      <c r="AD26" s="386">
        <v>47</v>
      </c>
    </row>
    <row r="27" spans="1:30" ht="15" customHeight="1">
      <c r="A27" s="381" t="str">
        <f t="shared" si="8"/>
        <v>009D0203</v>
      </c>
      <c r="B27" s="568"/>
      <c r="C27" s="573"/>
      <c r="D27" s="139" t="s">
        <v>21</v>
      </c>
      <c r="E27" s="140">
        <v>2</v>
      </c>
      <c r="F27" s="140">
        <v>3</v>
      </c>
      <c r="G27" s="554" t="s">
        <v>2290</v>
      </c>
      <c r="H27" s="554" t="s">
        <v>2291</v>
      </c>
      <c r="I27" s="141" t="str">
        <f t="shared" si="4"/>
        <v>009D0203</v>
      </c>
      <c r="J27" s="142" t="s">
        <v>405</v>
      </c>
      <c r="K27" s="142" t="s">
        <v>406</v>
      </c>
      <c r="L27" s="142" t="s">
        <v>407</v>
      </c>
      <c r="M27" s="142" t="s">
        <v>404</v>
      </c>
      <c r="N27" s="142"/>
      <c r="O27" s="143" t="s">
        <v>6</v>
      </c>
      <c r="P27" s="144" t="s">
        <v>24</v>
      </c>
      <c r="Q27" s="145">
        <v>121</v>
      </c>
      <c r="R27" s="146"/>
      <c r="S27" s="147" t="s">
        <v>3740</v>
      </c>
      <c r="T27" s="387">
        <f t="shared" si="0"/>
        <v>9</v>
      </c>
      <c r="V27" s="382" t="str">
        <f t="shared" si="9"/>
        <v>JWWA  G  121</v>
      </c>
      <c r="W27" s="382" t="str">
        <f t="shared" si="6"/>
        <v>JWWA  G  121</v>
      </c>
      <c r="AC27" s="382" t="s">
        <v>3923</v>
      </c>
      <c r="AD27" s="386">
        <v>0</v>
      </c>
    </row>
    <row r="28" spans="1:30" ht="15" customHeight="1">
      <c r="A28" s="381" t="str">
        <f t="shared" si="8"/>
        <v>019D0202</v>
      </c>
      <c r="B28" s="568"/>
      <c r="C28" s="573"/>
      <c r="D28" s="139" t="s">
        <v>21</v>
      </c>
      <c r="E28" s="140">
        <v>2</v>
      </c>
      <c r="F28" s="140">
        <v>2</v>
      </c>
      <c r="G28" s="555"/>
      <c r="H28" s="555"/>
      <c r="I28" s="162" t="str">
        <f t="shared" si="4"/>
        <v>019D0202</v>
      </c>
      <c r="J28" s="205" t="s">
        <v>405</v>
      </c>
      <c r="K28" s="205" t="s">
        <v>405</v>
      </c>
      <c r="L28" s="205" t="s">
        <v>407</v>
      </c>
      <c r="M28" s="205" t="s">
        <v>404</v>
      </c>
      <c r="N28" s="205"/>
      <c r="O28" s="186" t="s">
        <v>6</v>
      </c>
      <c r="P28" s="187" t="s">
        <v>24</v>
      </c>
      <c r="Q28" s="188">
        <v>121</v>
      </c>
      <c r="R28" s="189"/>
      <c r="S28" s="190" t="s">
        <v>1157</v>
      </c>
      <c r="T28" s="396">
        <f t="shared" si="0"/>
        <v>19</v>
      </c>
      <c r="V28" s="382" t="str">
        <f t="shared" si="9"/>
        <v>JWWA  G  121</v>
      </c>
      <c r="W28" s="382" t="str">
        <f t="shared" si="6"/>
        <v>JWWA  G  121</v>
      </c>
      <c r="AC28" s="382" t="s">
        <v>3924</v>
      </c>
      <c r="AD28" s="386">
        <v>0</v>
      </c>
    </row>
    <row r="29" spans="1:30" ht="15" customHeight="1">
      <c r="A29" s="381" t="str">
        <f t="shared" si="8"/>
        <v>020D0203</v>
      </c>
      <c r="B29" s="568"/>
      <c r="C29" s="573"/>
      <c r="D29" s="139" t="s">
        <v>21</v>
      </c>
      <c r="E29" s="140">
        <v>2</v>
      </c>
      <c r="F29" s="140">
        <v>3</v>
      </c>
      <c r="G29" s="555"/>
      <c r="H29" s="555"/>
      <c r="I29" s="148" t="str">
        <f t="shared" si="4"/>
        <v>020D0203</v>
      </c>
      <c r="J29" s="149" t="s">
        <v>405</v>
      </c>
      <c r="K29" s="149" t="s">
        <v>405</v>
      </c>
      <c r="L29" s="149" t="s">
        <v>407</v>
      </c>
      <c r="M29" s="149" t="s">
        <v>404</v>
      </c>
      <c r="N29" s="149"/>
      <c r="O29" s="150" t="s">
        <v>6</v>
      </c>
      <c r="P29" s="151" t="s">
        <v>24</v>
      </c>
      <c r="Q29" s="152">
        <v>121</v>
      </c>
      <c r="R29" s="153"/>
      <c r="S29" s="154" t="s">
        <v>1688</v>
      </c>
      <c r="T29" s="388">
        <f t="shared" si="0"/>
        <v>20</v>
      </c>
      <c r="V29" s="382" t="str">
        <f t="shared" si="9"/>
        <v>JWWA  G  121</v>
      </c>
      <c r="W29" s="382" t="str">
        <f t="shared" si="6"/>
        <v>JWWA  G  121</v>
      </c>
      <c r="AC29" s="382" t="s">
        <v>3925</v>
      </c>
      <c r="AD29" s="386">
        <v>42</v>
      </c>
    </row>
    <row r="30" spans="1:30" ht="15" customHeight="1">
      <c r="A30" s="381" t="str">
        <f t="shared" si="8"/>
        <v>026D0203</v>
      </c>
      <c r="B30" s="568"/>
      <c r="C30" s="573"/>
      <c r="D30" s="139" t="s">
        <v>21</v>
      </c>
      <c r="E30" s="140">
        <v>2</v>
      </c>
      <c r="F30" s="140">
        <v>3</v>
      </c>
      <c r="G30" s="555"/>
      <c r="H30" s="555"/>
      <c r="I30" s="148" t="str">
        <f t="shared" si="4"/>
        <v>026D0203</v>
      </c>
      <c r="J30" s="149" t="s">
        <v>405</v>
      </c>
      <c r="K30" s="149" t="s">
        <v>405</v>
      </c>
      <c r="L30" s="149" t="s">
        <v>407</v>
      </c>
      <c r="M30" s="149" t="s">
        <v>404</v>
      </c>
      <c r="N30" s="149"/>
      <c r="O30" s="150" t="s">
        <v>6</v>
      </c>
      <c r="P30" s="151" t="s">
        <v>24</v>
      </c>
      <c r="Q30" s="152">
        <v>121</v>
      </c>
      <c r="R30" s="153"/>
      <c r="S30" s="154" t="s">
        <v>1966</v>
      </c>
      <c r="T30" s="388">
        <f t="shared" si="0"/>
        <v>26</v>
      </c>
      <c r="V30" s="382" t="str">
        <f t="shared" si="9"/>
        <v>JWWA  G  121</v>
      </c>
      <c r="W30" s="382" t="str">
        <f t="shared" si="6"/>
        <v>JWWA  G  121</v>
      </c>
      <c r="AC30" s="382" t="s">
        <v>3926</v>
      </c>
      <c r="AD30" s="386">
        <v>6</v>
      </c>
    </row>
    <row r="31" spans="1:30" ht="15" customHeight="1">
      <c r="A31" s="381" t="str">
        <f t="shared" si="8"/>
        <v>009D0204</v>
      </c>
      <c r="B31" s="568"/>
      <c r="C31" s="573"/>
      <c r="D31" s="139" t="s">
        <v>21</v>
      </c>
      <c r="E31" s="140">
        <v>2</v>
      </c>
      <c r="F31" s="140">
        <v>4</v>
      </c>
      <c r="G31" s="555"/>
      <c r="H31" s="555"/>
      <c r="I31" s="141" t="str">
        <f t="shared" si="4"/>
        <v>009D0204</v>
      </c>
      <c r="J31" s="142" t="s">
        <v>405</v>
      </c>
      <c r="K31" s="142" t="s">
        <v>406</v>
      </c>
      <c r="L31" s="142" t="s">
        <v>417</v>
      </c>
      <c r="M31" s="142" t="s">
        <v>404</v>
      </c>
      <c r="N31" s="142"/>
      <c r="O31" s="143" t="s">
        <v>6</v>
      </c>
      <c r="P31" s="144" t="s">
        <v>24</v>
      </c>
      <c r="Q31" s="145">
        <v>121</v>
      </c>
      <c r="R31" s="146"/>
      <c r="S31" s="147" t="s">
        <v>3740</v>
      </c>
      <c r="T31" s="387">
        <f t="shared" si="0"/>
        <v>9</v>
      </c>
      <c r="V31" s="382" t="str">
        <f t="shared" si="9"/>
        <v>JWWA  G  121</v>
      </c>
      <c r="W31" s="382" t="str">
        <f t="shared" si="6"/>
        <v>JWWA  G  121</v>
      </c>
      <c r="AC31" s="382" t="s">
        <v>4435</v>
      </c>
      <c r="AD31" s="386">
        <v>17</v>
      </c>
    </row>
    <row r="32" spans="1:30" ht="15" customHeight="1">
      <c r="A32" s="381" t="str">
        <f t="shared" si="8"/>
        <v>019D0265</v>
      </c>
      <c r="B32" s="568"/>
      <c r="C32" s="573"/>
      <c r="D32" s="391" t="s">
        <v>21</v>
      </c>
      <c r="E32" s="392">
        <v>2</v>
      </c>
      <c r="F32" s="392">
        <v>65</v>
      </c>
      <c r="G32" s="555"/>
      <c r="H32" s="555"/>
      <c r="I32" s="148" t="str">
        <f t="shared" si="4"/>
        <v>019D0265</v>
      </c>
      <c r="J32" s="394" t="s">
        <v>405</v>
      </c>
      <c r="K32" s="394" t="s">
        <v>405</v>
      </c>
      <c r="L32" s="394" t="s">
        <v>417</v>
      </c>
      <c r="M32" s="394" t="s">
        <v>404</v>
      </c>
      <c r="N32" s="149"/>
      <c r="O32" s="150" t="s">
        <v>6</v>
      </c>
      <c r="P32" s="151" t="s">
        <v>24</v>
      </c>
      <c r="Q32" s="152">
        <v>121</v>
      </c>
      <c r="R32" s="149"/>
      <c r="S32" s="154" t="s">
        <v>1157</v>
      </c>
      <c r="T32" s="388">
        <f t="shared" si="0"/>
        <v>19</v>
      </c>
      <c r="V32" s="382" t="str">
        <f t="shared" si="9"/>
        <v>JWWA  G  121</v>
      </c>
      <c r="W32" s="382" t="str">
        <f t="shared" si="6"/>
        <v>JWWA  G  121</v>
      </c>
      <c r="AC32" s="382" t="s">
        <v>763</v>
      </c>
      <c r="AD32" s="386">
        <v>23</v>
      </c>
    </row>
    <row r="33" spans="1:30" ht="15" customHeight="1">
      <c r="A33" s="381" t="str">
        <f t="shared" ref="A33" si="11">I33</f>
        <v>009D0285</v>
      </c>
      <c r="B33" s="568"/>
      <c r="C33" s="573"/>
      <c r="D33" s="139" t="s">
        <v>21</v>
      </c>
      <c r="E33" s="140">
        <v>2</v>
      </c>
      <c r="F33" s="140">
        <v>85</v>
      </c>
      <c r="G33" s="555"/>
      <c r="H33" s="555"/>
      <c r="I33" s="148" t="str">
        <f t="shared" si="4"/>
        <v>009D0285</v>
      </c>
      <c r="J33" s="149" t="s">
        <v>405</v>
      </c>
      <c r="K33" s="149" t="s">
        <v>406</v>
      </c>
      <c r="L33" s="149" t="s">
        <v>4186</v>
      </c>
      <c r="M33" s="149" t="s">
        <v>404</v>
      </c>
      <c r="N33" s="149"/>
      <c r="O33" s="150" t="s">
        <v>6</v>
      </c>
      <c r="P33" s="151" t="s">
        <v>24</v>
      </c>
      <c r="Q33" s="152">
        <v>121</v>
      </c>
      <c r="R33" s="153"/>
      <c r="S33" s="154" t="s">
        <v>3740</v>
      </c>
      <c r="T33" s="388">
        <f t="shared" si="0"/>
        <v>9</v>
      </c>
      <c r="V33" s="382" t="str">
        <f t="shared" si="9"/>
        <v>JWWA  G  121</v>
      </c>
      <c r="W33" s="382" t="str">
        <f t="shared" si="6"/>
        <v>JWWA  G  121</v>
      </c>
      <c r="AC33" s="382" t="s">
        <v>779</v>
      </c>
      <c r="AD33" s="386">
        <v>4</v>
      </c>
    </row>
    <row r="34" spans="1:30" ht="15" customHeight="1">
      <c r="A34" s="381" t="str">
        <f t="shared" si="8"/>
        <v>020D0204</v>
      </c>
      <c r="B34" s="568"/>
      <c r="C34" s="573"/>
      <c r="D34" s="139" t="s">
        <v>21</v>
      </c>
      <c r="E34" s="140">
        <v>2</v>
      </c>
      <c r="F34" s="140">
        <v>4</v>
      </c>
      <c r="G34" s="555"/>
      <c r="H34" s="555"/>
      <c r="I34" s="148" t="str">
        <f t="shared" si="4"/>
        <v>020D0204</v>
      </c>
      <c r="J34" s="393" t="s">
        <v>405</v>
      </c>
      <c r="K34" s="393" t="s">
        <v>405</v>
      </c>
      <c r="L34" s="393" t="s">
        <v>4192</v>
      </c>
      <c r="M34" s="393" t="s">
        <v>404</v>
      </c>
      <c r="N34" s="393"/>
      <c r="O34" s="150" t="s">
        <v>6</v>
      </c>
      <c r="P34" s="151" t="s">
        <v>24</v>
      </c>
      <c r="Q34" s="152">
        <v>121</v>
      </c>
      <c r="R34" s="153"/>
      <c r="S34" s="154" t="s">
        <v>1688</v>
      </c>
      <c r="T34" s="388">
        <f t="shared" si="0"/>
        <v>20</v>
      </c>
      <c r="V34" s="382" t="str">
        <f t="shared" si="9"/>
        <v>JWWA  G  121</v>
      </c>
      <c r="W34" s="382" t="str">
        <f t="shared" si="6"/>
        <v>JWWA  G  121</v>
      </c>
      <c r="AC34" s="382" t="s">
        <v>881</v>
      </c>
      <c r="AD34" s="386">
        <v>25</v>
      </c>
    </row>
    <row r="35" spans="1:30" ht="15" customHeight="1">
      <c r="A35" s="381" t="str">
        <f t="shared" si="8"/>
        <v>026D0204</v>
      </c>
      <c r="B35" s="568"/>
      <c r="C35" s="573"/>
      <c r="D35" s="139" t="s">
        <v>21</v>
      </c>
      <c r="E35" s="140">
        <v>2</v>
      </c>
      <c r="F35" s="140">
        <v>4</v>
      </c>
      <c r="G35" s="555"/>
      <c r="H35" s="556"/>
      <c r="I35" s="148" t="str">
        <f t="shared" si="4"/>
        <v>026D0204</v>
      </c>
      <c r="J35" s="149" t="s">
        <v>405</v>
      </c>
      <c r="K35" s="149" t="s">
        <v>405</v>
      </c>
      <c r="L35" s="393" t="s">
        <v>4192</v>
      </c>
      <c r="M35" s="149" t="s">
        <v>404</v>
      </c>
      <c r="N35" s="149"/>
      <c r="O35" s="150" t="s">
        <v>6</v>
      </c>
      <c r="P35" s="151" t="s">
        <v>24</v>
      </c>
      <c r="Q35" s="152">
        <v>121</v>
      </c>
      <c r="R35" s="153"/>
      <c r="S35" s="154" t="s">
        <v>1966</v>
      </c>
      <c r="T35" s="388">
        <f t="shared" si="0"/>
        <v>26</v>
      </c>
      <c r="V35" s="382" t="str">
        <f t="shared" si="9"/>
        <v>JWWA  G  121</v>
      </c>
      <c r="W35" s="382" t="str">
        <f t="shared" si="6"/>
        <v>JWWA  G  121</v>
      </c>
      <c r="AC35" s="382" t="s">
        <v>902</v>
      </c>
      <c r="AD35" s="386">
        <v>18</v>
      </c>
    </row>
    <row r="36" spans="1:30" ht="15" customHeight="1">
      <c r="A36" s="381" t="str">
        <f t="shared" si="8"/>
        <v>009D0205</v>
      </c>
      <c r="B36" s="568"/>
      <c r="C36" s="573"/>
      <c r="D36" s="139" t="s">
        <v>21</v>
      </c>
      <c r="E36" s="140">
        <v>2</v>
      </c>
      <c r="F36" s="140">
        <v>5</v>
      </c>
      <c r="G36" s="555"/>
      <c r="H36" s="554" t="s">
        <v>2292</v>
      </c>
      <c r="I36" s="141" t="str">
        <f t="shared" si="4"/>
        <v>009D0205</v>
      </c>
      <c r="J36" s="142" t="s">
        <v>408</v>
      </c>
      <c r="K36" s="142" t="s">
        <v>409</v>
      </c>
      <c r="L36" s="142" t="s">
        <v>407</v>
      </c>
      <c r="M36" s="142" t="s">
        <v>404</v>
      </c>
      <c r="N36" s="142"/>
      <c r="O36" s="143" t="s">
        <v>6</v>
      </c>
      <c r="P36" s="144" t="s">
        <v>24</v>
      </c>
      <c r="Q36" s="145">
        <v>121</v>
      </c>
      <c r="R36" s="146"/>
      <c r="S36" s="147" t="s">
        <v>3740</v>
      </c>
      <c r="T36" s="387">
        <f t="shared" si="0"/>
        <v>9</v>
      </c>
      <c r="V36" s="382" t="str">
        <f t="shared" si="9"/>
        <v>JWWA  G  121</v>
      </c>
      <c r="W36" s="382" t="str">
        <f t="shared" si="6"/>
        <v>JWWA  G  121</v>
      </c>
      <c r="AC36" s="382" t="s">
        <v>354</v>
      </c>
      <c r="AD36" s="386">
        <v>3</v>
      </c>
    </row>
    <row r="37" spans="1:30" ht="15" customHeight="1">
      <c r="A37" s="381" t="str">
        <f t="shared" si="8"/>
        <v>019D0203</v>
      </c>
      <c r="B37" s="568"/>
      <c r="C37" s="573"/>
      <c r="D37" s="139" t="s">
        <v>21</v>
      </c>
      <c r="E37" s="140">
        <v>2</v>
      </c>
      <c r="F37" s="140">
        <v>3</v>
      </c>
      <c r="G37" s="555"/>
      <c r="H37" s="555"/>
      <c r="I37" s="148" t="str">
        <f t="shared" si="4"/>
        <v>019D0203</v>
      </c>
      <c r="J37" s="149" t="s">
        <v>408</v>
      </c>
      <c r="K37" s="149" t="s">
        <v>408</v>
      </c>
      <c r="L37" s="149" t="s">
        <v>407</v>
      </c>
      <c r="M37" s="149" t="s">
        <v>404</v>
      </c>
      <c r="N37" s="149"/>
      <c r="O37" s="150" t="s">
        <v>6</v>
      </c>
      <c r="P37" s="151" t="s">
        <v>24</v>
      </c>
      <c r="Q37" s="152">
        <v>121</v>
      </c>
      <c r="R37" s="153"/>
      <c r="S37" s="154" t="s">
        <v>1157</v>
      </c>
      <c r="T37" s="388">
        <f t="shared" si="0"/>
        <v>19</v>
      </c>
      <c r="V37" s="382" t="str">
        <f t="shared" si="9"/>
        <v>JWWA  G  121</v>
      </c>
      <c r="W37" s="382" t="str">
        <f t="shared" si="6"/>
        <v>JWWA  G  121</v>
      </c>
      <c r="AC37" s="382" t="s">
        <v>1672</v>
      </c>
      <c r="AD37" s="386">
        <v>2</v>
      </c>
    </row>
    <row r="38" spans="1:30" ht="15" customHeight="1">
      <c r="A38" s="381" t="str">
        <f t="shared" si="8"/>
        <v>020D0205</v>
      </c>
      <c r="B38" s="568"/>
      <c r="C38" s="573"/>
      <c r="D38" s="139" t="s">
        <v>21</v>
      </c>
      <c r="E38" s="140">
        <v>2</v>
      </c>
      <c r="F38" s="140">
        <v>5</v>
      </c>
      <c r="G38" s="555"/>
      <c r="H38" s="555"/>
      <c r="I38" s="148" t="str">
        <f t="shared" si="4"/>
        <v>020D0205</v>
      </c>
      <c r="J38" s="149" t="s">
        <v>408</v>
      </c>
      <c r="K38" s="149" t="s">
        <v>408</v>
      </c>
      <c r="L38" s="149" t="s">
        <v>407</v>
      </c>
      <c r="M38" s="149" t="s">
        <v>404</v>
      </c>
      <c r="N38" s="149"/>
      <c r="O38" s="150" t="s">
        <v>6</v>
      </c>
      <c r="P38" s="151" t="s">
        <v>24</v>
      </c>
      <c r="Q38" s="152">
        <v>121</v>
      </c>
      <c r="R38" s="153"/>
      <c r="S38" s="154" t="s">
        <v>1688</v>
      </c>
      <c r="T38" s="388">
        <f t="shared" si="0"/>
        <v>20</v>
      </c>
      <c r="V38" s="382" t="str">
        <f t="shared" si="9"/>
        <v>JWWA  G  121</v>
      </c>
      <c r="W38" s="382" t="str">
        <f t="shared" si="6"/>
        <v>JWWA  G  121</v>
      </c>
      <c r="AC38" s="382" t="s">
        <v>1561</v>
      </c>
      <c r="AD38" s="386">
        <v>15</v>
      </c>
    </row>
    <row r="39" spans="1:30" ht="15" customHeight="1">
      <c r="A39" s="381" t="str">
        <f t="shared" si="8"/>
        <v>026D0205</v>
      </c>
      <c r="B39" s="568"/>
      <c r="C39" s="573"/>
      <c r="D39" s="139" t="s">
        <v>21</v>
      </c>
      <c r="E39" s="140">
        <v>2</v>
      </c>
      <c r="F39" s="140">
        <v>5</v>
      </c>
      <c r="G39" s="555"/>
      <c r="H39" s="555"/>
      <c r="I39" s="148" t="str">
        <f t="shared" si="4"/>
        <v>026D0205</v>
      </c>
      <c r="J39" s="149" t="s">
        <v>408</v>
      </c>
      <c r="K39" s="149" t="s">
        <v>408</v>
      </c>
      <c r="L39" s="149" t="s">
        <v>407</v>
      </c>
      <c r="M39" s="149" t="s">
        <v>404</v>
      </c>
      <c r="N39" s="149"/>
      <c r="O39" s="150" t="s">
        <v>6</v>
      </c>
      <c r="P39" s="151" t="s">
        <v>24</v>
      </c>
      <c r="Q39" s="152">
        <v>121</v>
      </c>
      <c r="R39" s="153"/>
      <c r="S39" s="154" t="s">
        <v>1966</v>
      </c>
      <c r="T39" s="388">
        <f t="shared" ref="T39:T63" si="12">IF(S39="","",VLOOKUP(S39,$AC$7:$AD$69,2,FALSE))</f>
        <v>26</v>
      </c>
      <c r="V39" s="382" t="str">
        <f t="shared" si="9"/>
        <v>JWWA  G  121</v>
      </c>
      <c r="W39" s="382" t="str">
        <f t="shared" si="6"/>
        <v>JWWA  G  121</v>
      </c>
      <c r="AC39" s="382" t="s">
        <v>1182</v>
      </c>
      <c r="AD39" s="386">
        <v>27</v>
      </c>
    </row>
    <row r="40" spans="1:30" ht="15" customHeight="1">
      <c r="A40" s="381" t="str">
        <f t="shared" si="8"/>
        <v>009D0206</v>
      </c>
      <c r="B40" s="568"/>
      <c r="C40" s="573"/>
      <c r="D40" s="139" t="s">
        <v>21</v>
      </c>
      <c r="E40" s="140">
        <v>2</v>
      </c>
      <c r="F40" s="140">
        <v>6</v>
      </c>
      <c r="G40" s="555"/>
      <c r="H40" s="555"/>
      <c r="I40" s="191" t="str">
        <f t="shared" si="4"/>
        <v>009D0206</v>
      </c>
      <c r="J40" s="390" t="s">
        <v>408</v>
      </c>
      <c r="K40" s="390" t="s">
        <v>409</v>
      </c>
      <c r="L40" s="390" t="s">
        <v>417</v>
      </c>
      <c r="M40" s="390" t="s">
        <v>404</v>
      </c>
      <c r="N40" s="390"/>
      <c r="O40" s="203" t="s">
        <v>6</v>
      </c>
      <c r="P40" s="192" t="s">
        <v>24</v>
      </c>
      <c r="Q40" s="193">
        <v>121</v>
      </c>
      <c r="R40" s="194"/>
      <c r="S40" s="195" t="s">
        <v>3740</v>
      </c>
      <c r="T40" s="397">
        <f t="shared" si="12"/>
        <v>9</v>
      </c>
      <c r="V40" s="382" t="str">
        <f t="shared" si="9"/>
        <v>JWWA  G  121</v>
      </c>
      <c r="W40" s="382" t="str">
        <f t="shared" si="6"/>
        <v>JWWA  G  121</v>
      </c>
      <c r="AC40" s="382" t="s">
        <v>1309</v>
      </c>
      <c r="AD40" s="386">
        <v>34</v>
      </c>
    </row>
    <row r="41" spans="1:30" ht="15" customHeight="1">
      <c r="A41" s="381" t="str">
        <f t="shared" si="8"/>
        <v>009D0286</v>
      </c>
      <c r="B41" s="568"/>
      <c r="C41" s="573"/>
      <c r="D41" s="139" t="s">
        <v>21</v>
      </c>
      <c r="E41" s="140">
        <v>2</v>
      </c>
      <c r="F41" s="140">
        <v>86</v>
      </c>
      <c r="G41" s="555"/>
      <c r="H41" s="555"/>
      <c r="I41" s="197" t="str">
        <f t="shared" ref="I41" si="13">IF(OR(D41="",E41="",F41=""),"",TEXT(T41,"000")&amp;D41&amp;TEXT(E41,"00")&amp;TEXT(F41,"00"))</f>
        <v>009D0286</v>
      </c>
      <c r="J41" s="393" t="s">
        <v>4194</v>
      </c>
      <c r="K41" s="393" t="s">
        <v>4195</v>
      </c>
      <c r="L41" s="393" t="s">
        <v>4186</v>
      </c>
      <c r="M41" s="393" t="s">
        <v>404</v>
      </c>
      <c r="N41" s="393"/>
      <c r="O41" s="198" t="s">
        <v>6</v>
      </c>
      <c r="P41" s="199" t="s">
        <v>24</v>
      </c>
      <c r="Q41" s="200">
        <v>121</v>
      </c>
      <c r="R41" s="201"/>
      <c r="S41" s="202" t="s">
        <v>3740</v>
      </c>
      <c r="T41" s="398">
        <f t="shared" si="12"/>
        <v>9</v>
      </c>
      <c r="V41" s="382" t="str">
        <f t="shared" ref="V41" si="14">""&amp;O41&amp;"  "&amp;P41&amp;"  "&amp;Q41&amp;""</f>
        <v>JWWA  G  121</v>
      </c>
      <c r="W41" s="382" t="str">
        <f t="shared" ref="W41" si="15">V41</f>
        <v>JWWA  G  121</v>
      </c>
      <c r="AC41" s="382" t="s">
        <v>802</v>
      </c>
      <c r="AD41" s="386">
        <v>13</v>
      </c>
    </row>
    <row r="42" spans="1:30" ht="15" customHeight="1">
      <c r="A42" s="381" t="str">
        <f t="shared" si="8"/>
        <v>019D0266</v>
      </c>
      <c r="B42" s="568"/>
      <c r="C42" s="573"/>
      <c r="D42" s="391" t="s">
        <v>21</v>
      </c>
      <c r="E42" s="392">
        <v>2</v>
      </c>
      <c r="F42" s="392">
        <v>66</v>
      </c>
      <c r="G42" s="555"/>
      <c r="H42" s="555"/>
      <c r="I42" s="197" t="str">
        <f t="shared" si="4"/>
        <v>019D0266</v>
      </c>
      <c r="J42" s="399" t="s">
        <v>408</v>
      </c>
      <c r="K42" s="399" t="s">
        <v>408</v>
      </c>
      <c r="L42" s="399" t="s">
        <v>417</v>
      </c>
      <c r="M42" s="399" t="s">
        <v>404</v>
      </c>
      <c r="N42" s="393"/>
      <c r="O42" s="198" t="s">
        <v>6</v>
      </c>
      <c r="P42" s="199" t="s">
        <v>24</v>
      </c>
      <c r="Q42" s="200">
        <v>121</v>
      </c>
      <c r="R42" s="201"/>
      <c r="S42" s="202" t="s">
        <v>1157</v>
      </c>
      <c r="T42" s="398">
        <f t="shared" si="12"/>
        <v>19</v>
      </c>
      <c r="V42" s="382" t="str">
        <f t="shared" si="9"/>
        <v>JWWA  G  121</v>
      </c>
      <c r="W42" s="382" t="str">
        <f t="shared" si="6"/>
        <v>JWWA  G  121</v>
      </c>
      <c r="AC42" s="382" t="s">
        <v>2176</v>
      </c>
      <c r="AD42" s="386">
        <v>46</v>
      </c>
    </row>
    <row r="43" spans="1:30" ht="15" customHeight="1">
      <c r="A43" s="381" t="str">
        <f t="shared" si="8"/>
        <v>020D0206</v>
      </c>
      <c r="B43" s="568"/>
      <c r="C43" s="573"/>
      <c r="D43" s="139" t="s">
        <v>21</v>
      </c>
      <c r="E43" s="140">
        <v>2</v>
      </c>
      <c r="F43" s="140">
        <v>6</v>
      </c>
      <c r="G43" s="555"/>
      <c r="H43" s="555"/>
      <c r="I43" s="148" t="str">
        <f t="shared" si="4"/>
        <v>020D0206</v>
      </c>
      <c r="J43" s="393" t="s">
        <v>408</v>
      </c>
      <c r="K43" s="393" t="s">
        <v>408</v>
      </c>
      <c r="L43" s="393" t="s">
        <v>4192</v>
      </c>
      <c r="M43" s="393" t="s">
        <v>404</v>
      </c>
      <c r="N43" s="393"/>
      <c r="O43" s="150" t="s">
        <v>6</v>
      </c>
      <c r="P43" s="151" t="s">
        <v>24</v>
      </c>
      <c r="Q43" s="152">
        <v>121</v>
      </c>
      <c r="R43" s="153"/>
      <c r="S43" s="154" t="s">
        <v>1688</v>
      </c>
      <c r="T43" s="388">
        <f t="shared" si="12"/>
        <v>20</v>
      </c>
      <c r="V43" s="382" t="str">
        <f t="shared" si="9"/>
        <v>JWWA  G  121</v>
      </c>
      <c r="W43" s="382" t="str">
        <f t="shared" si="6"/>
        <v>JWWA  G  121</v>
      </c>
      <c r="AC43" s="382" t="s">
        <v>1768</v>
      </c>
      <c r="AD43" s="386">
        <v>21</v>
      </c>
    </row>
    <row r="44" spans="1:30" ht="15" customHeight="1">
      <c r="A44" s="381" t="str">
        <f t="shared" si="8"/>
        <v>026D0206</v>
      </c>
      <c r="B44" s="568"/>
      <c r="C44" s="573"/>
      <c r="D44" s="139" t="s">
        <v>21</v>
      </c>
      <c r="E44" s="140">
        <v>2</v>
      </c>
      <c r="F44" s="140">
        <v>6</v>
      </c>
      <c r="G44" s="556"/>
      <c r="H44" s="556"/>
      <c r="I44" s="148" t="str">
        <f t="shared" si="4"/>
        <v>026D0206</v>
      </c>
      <c r="J44" s="149" t="s">
        <v>408</v>
      </c>
      <c r="K44" s="149" t="s">
        <v>408</v>
      </c>
      <c r="L44" s="393" t="s">
        <v>4192</v>
      </c>
      <c r="M44" s="149" t="s">
        <v>404</v>
      </c>
      <c r="N44" s="149"/>
      <c r="O44" s="150" t="s">
        <v>6</v>
      </c>
      <c r="P44" s="151" t="s">
        <v>24</v>
      </c>
      <c r="Q44" s="152">
        <v>121</v>
      </c>
      <c r="R44" s="153"/>
      <c r="S44" s="154" t="s">
        <v>1966</v>
      </c>
      <c r="T44" s="388">
        <f t="shared" si="12"/>
        <v>26</v>
      </c>
      <c r="V44" s="382" t="str">
        <f t="shared" si="9"/>
        <v>JWWA  G  121</v>
      </c>
      <c r="W44" s="382" t="str">
        <f t="shared" si="6"/>
        <v>JWWA  G  121</v>
      </c>
      <c r="AC44" s="382" t="s">
        <v>1649</v>
      </c>
      <c r="AD44" s="386">
        <v>41</v>
      </c>
    </row>
    <row r="45" spans="1:30" ht="15" customHeight="1">
      <c r="A45" s="381" t="str">
        <f t="shared" si="8"/>
        <v>009D0207</v>
      </c>
      <c r="B45" s="568"/>
      <c r="C45" s="573"/>
      <c r="D45" s="139" t="s">
        <v>21</v>
      </c>
      <c r="E45" s="140">
        <v>2</v>
      </c>
      <c r="F45" s="140">
        <v>7</v>
      </c>
      <c r="G45" s="554" t="s">
        <v>2293</v>
      </c>
      <c r="H45" s="554" t="s">
        <v>2294</v>
      </c>
      <c r="I45" s="141" t="str">
        <f t="shared" si="4"/>
        <v>009D0207</v>
      </c>
      <c r="J45" s="142" t="s">
        <v>410</v>
      </c>
      <c r="K45" s="142" t="s">
        <v>411</v>
      </c>
      <c r="L45" s="142" t="s">
        <v>72</v>
      </c>
      <c r="M45" s="142" t="s">
        <v>404</v>
      </c>
      <c r="N45" s="142"/>
      <c r="O45" s="143" t="s">
        <v>6</v>
      </c>
      <c r="P45" s="144" t="s">
        <v>24</v>
      </c>
      <c r="Q45" s="145">
        <v>121</v>
      </c>
      <c r="R45" s="146"/>
      <c r="S45" s="147" t="s">
        <v>3740</v>
      </c>
      <c r="T45" s="387">
        <f t="shared" si="12"/>
        <v>9</v>
      </c>
      <c r="V45" s="382" t="str">
        <f t="shared" si="9"/>
        <v>JWWA  G  121</v>
      </c>
      <c r="W45" s="382" t="str">
        <f t="shared" si="6"/>
        <v>JWWA  G  121</v>
      </c>
      <c r="AC45" s="382" t="s">
        <v>3927</v>
      </c>
      <c r="AD45" s="386">
        <v>0</v>
      </c>
    </row>
    <row r="46" spans="1:30" ht="15" customHeight="1">
      <c r="A46" s="381" t="str">
        <f t="shared" si="8"/>
        <v>019D0204</v>
      </c>
      <c r="B46" s="568"/>
      <c r="C46" s="573"/>
      <c r="D46" s="139" t="s">
        <v>21</v>
      </c>
      <c r="E46" s="140">
        <v>2</v>
      </c>
      <c r="F46" s="140">
        <v>4</v>
      </c>
      <c r="G46" s="555"/>
      <c r="H46" s="555"/>
      <c r="I46" s="148" t="str">
        <f t="shared" si="4"/>
        <v>019D0204</v>
      </c>
      <c r="J46" s="149" t="s">
        <v>410</v>
      </c>
      <c r="K46" s="149" t="s">
        <v>532</v>
      </c>
      <c r="L46" s="149" t="s">
        <v>72</v>
      </c>
      <c r="M46" s="149" t="s">
        <v>404</v>
      </c>
      <c r="N46" s="149"/>
      <c r="O46" s="150" t="s">
        <v>6</v>
      </c>
      <c r="P46" s="151" t="s">
        <v>24</v>
      </c>
      <c r="Q46" s="152">
        <v>121</v>
      </c>
      <c r="R46" s="153"/>
      <c r="S46" s="154" t="s">
        <v>1157</v>
      </c>
      <c r="T46" s="388">
        <f t="shared" si="12"/>
        <v>19</v>
      </c>
      <c r="V46" s="382" t="str">
        <f t="shared" si="9"/>
        <v>JWWA  G  121</v>
      </c>
      <c r="W46" s="382" t="str">
        <f t="shared" si="6"/>
        <v>JWWA  G  121</v>
      </c>
      <c r="AC46" s="382" t="s">
        <v>287</v>
      </c>
      <c r="AD46" s="386">
        <v>8</v>
      </c>
    </row>
    <row r="47" spans="1:30" ht="15" customHeight="1">
      <c r="A47" s="381" t="str">
        <f t="shared" si="8"/>
        <v>020D0207</v>
      </c>
      <c r="B47" s="568"/>
      <c r="C47" s="573"/>
      <c r="D47" s="139" t="s">
        <v>21</v>
      </c>
      <c r="E47" s="140">
        <v>2</v>
      </c>
      <c r="F47" s="140">
        <v>7</v>
      </c>
      <c r="G47" s="555"/>
      <c r="H47" s="555"/>
      <c r="I47" s="148" t="str">
        <f t="shared" si="4"/>
        <v>020D0207</v>
      </c>
      <c r="J47" s="149" t="s">
        <v>410</v>
      </c>
      <c r="K47" s="149" t="s">
        <v>532</v>
      </c>
      <c r="L47" s="149" t="s">
        <v>72</v>
      </c>
      <c r="M47" s="149" t="s">
        <v>404</v>
      </c>
      <c r="N47" s="149"/>
      <c r="O47" s="150" t="s">
        <v>6</v>
      </c>
      <c r="P47" s="151" t="s">
        <v>24</v>
      </c>
      <c r="Q47" s="152">
        <v>121</v>
      </c>
      <c r="R47" s="153"/>
      <c r="S47" s="154" t="s">
        <v>1688</v>
      </c>
      <c r="T47" s="388">
        <f t="shared" si="12"/>
        <v>20</v>
      </c>
      <c r="V47" s="382" t="str">
        <f t="shared" si="9"/>
        <v>JWWA  G  121</v>
      </c>
      <c r="W47" s="382" t="str">
        <f t="shared" si="6"/>
        <v>JWWA  G  121</v>
      </c>
      <c r="AC47" s="382" t="s">
        <v>1180</v>
      </c>
      <c r="AD47" s="386">
        <v>37</v>
      </c>
    </row>
    <row r="48" spans="1:30" ht="15" customHeight="1">
      <c r="A48" s="381" t="str">
        <f t="shared" si="8"/>
        <v>026D0207</v>
      </c>
      <c r="B48" s="568"/>
      <c r="C48" s="573"/>
      <c r="D48" s="139" t="s">
        <v>21</v>
      </c>
      <c r="E48" s="140">
        <v>2</v>
      </c>
      <c r="F48" s="140">
        <v>7</v>
      </c>
      <c r="G48" s="555"/>
      <c r="H48" s="555"/>
      <c r="I48" s="148" t="str">
        <f t="shared" si="4"/>
        <v>026D0207</v>
      </c>
      <c r="J48" s="149" t="s">
        <v>410</v>
      </c>
      <c r="K48" s="149" t="s">
        <v>532</v>
      </c>
      <c r="L48" s="149" t="s">
        <v>72</v>
      </c>
      <c r="M48" s="149" t="s">
        <v>404</v>
      </c>
      <c r="N48" s="149"/>
      <c r="O48" s="150" t="s">
        <v>6</v>
      </c>
      <c r="P48" s="151" t="s">
        <v>24</v>
      </c>
      <c r="Q48" s="152">
        <v>121</v>
      </c>
      <c r="R48" s="153"/>
      <c r="S48" s="154" t="s">
        <v>1966</v>
      </c>
      <c r="T48" s="388">
        <f t="shared" si="12"/>
        <v>26</v>
      </c>
      <c r="V48" s="382" t="str">
        <f t="shared" si="9"/>
        <v>JWWA  G  121</v>
      </c>
      <c r="W48" s="382" t="str">
        <f t="shared" si="6"/>
        <v>JWWA  G  121</v>
      </c>
      <c r="AC48" s="382" t="s">
        <v>1169</v>
      </c>
      <c r="AD48" s="386">
        <v>32</v>
      </c>
    </row>
    <row r="49" spans="1:30" ht="15" customHeight="1">
      <c r="A49" s="381" t="str">
        <f t="shared" si="8"/>
        <v>009D0208</v>
      </c>
      <c r="B49" s="568"/>
      <c r="C49" s="573"/>
      <c r="D49" s="139" t="s">
        <v>21</v>
      </c>
      <c r="E49" s="140">
        <v>2</v>
      </c>
      <c r="F49" s="140">
        <v>8</v>
      </c>
      <c r="G49" s="555"/>
      <c r="H49" s="555"/>
      <c r="I49" s="141" t="str">
        <f t="shared" si="4"/>
        <v>009D0208</v>
      </c>
      <c r="J49" s="142" t="s">
        <v>410</v>
      </c>
      <c r="K49" s="142" t="s">
        <v>411</v>
      </c>
      <c r="L49" s="142" t="s">
        <v>230</v>
      </c>
      <c r="M49" s="142" t="s">
        <v>404</v>
      </c>
      <c r="N49" s="142"/>
      <c r="O49" s="143" t="s">
        <v>6</v>
      </c>
      <c r="P49" s="144" t="s">
        <v>24</v>
      </c>
      <c r="Q49" s="145">
        <v>121</v>
      </c>
      <c r="R49" s="146"/>
      <c r="S49" s="147" t="s">
        <v>3740</v>
      </c>
      <c r="T49" s="387">
        <f t="shared" si="12"/>
        <v>9</v>
      </c>
      <c r="V49" s="382" t="str">
        <f t="shared" si="9"/>
        <v>JWWA  G  121</v>
      </c>
      <c r="W49" s="382" t="str">
        <f t="shared" si="6"/>
        <v>JWWA  G  121</v>
      </c>
      <c r="AC49" s="382" t="s">
        <v>1589</v>
      </c>
      <c r="AD49" s="386">
        <v>31</v>
      </c>
    </row>
    <row r="50" spans="1:30" ht="15" customHeight="1">
      <c r="A50" s="381" t="str">
        <f t="shared" si="8"/>
        <v>019D0267</v>
      </c>
      <c r="B50" s="568"/>
      <c r="C50" s="573"/>
      <c r="D50" s="391" t="s">
        <v>21</v>
      </c>
      <c r="E50" s="392">
        <v>2</v>
      </c>
      <c r="F50" s="392">
        <v>67</v>
      </c>
      <c r="G50" s="555"/>
      <c r="H50" s="555"/>
      <c r="I50" s="148" t="str">
        <f t="shared" si="4"/>
        <v>019D0267</v>
      </c>
      <c r="J50" s="394" t="s">
        <v>410</v>
      </c>
      <c r="K50" s="394" t="s">
        <v>532</v>
      </c>
      <c r="L50" s="394" t="s">
        <v>369</v>
      </c>
      <c r="M50" s="394" t="s">
        <v>404</v>
      </c>
      <c r="N50" s="149"/>
      <c r="O50" s="150" t="s">
        <v>6</v>
      </c>
      <c r="P50" s="151" t="s">
        <v>24</v>
      </c>
      <c r="Q50" s="152">
        <v>121</v>
      </c>
      <c r="R50" s="153"/>
      <c r="S50" s="154" t="s">
        <v>1157</v>
      </c>
      <c r="T50" s="388">
        <f t="shared" si="12"/>
        <v>19</v>
      </c>
      <c r="V50" s="382" t="str">
        <f t="shared" si="9"/>
        <v>JWWA  G  121</v>
      </c>
      <c r="W50" s="382" t="str">
        <f t="shared" si="6"/>
        <v>JWWA  G  121</v>
      </c>
      <c r="AC50" s="382" t="s">
        <v>2026</v>
      </c>
      <c r="AD50" s="386">
        <v>44</v>
      </c>
    </row>
    <row r="51" spans="1:30" ht="15" customHeight="1">
      <c r="A51" s="381" t="str">
        <f t="shared" si="8"/>
        <v>020D0208</v>
      </c>
      <c r="B51" s="568"/>
      <c r="C51" s="573"/>
      <c r="D51" s="139" t="s">
        <v>21</v>
      </c>
      <c r="E51" s="140">
        <v>2</v>
      </c>
      <c r="F51" s="140">
        <v>8</v>
      </c>
      <c r="G51" s="555"/>
      <c r="H51" s="555"/>
      <c r="I51" s="148" t="str">
        <f t="shared" si="4"/>
        <v>020D0208</v>
      </c>
      <c r="J51" s="393" t="s">
        <v>410</v>
      </c>
      <c r="K51" s="393" t="s">
        <v>532</v>
      </c>
      <c r="L51" s="393" t="s">
        <v>173</v>
      </c>
      <c r="M51" s="393" t="s">
        <v>404</v>
      </c>
      <c r="N51" s="393"/>
      <c r="O51" s="198" t="s">
        <v>6</v>
      </c>
      <c r="P51" s="199" t="s">
        <v>24</v>
      </c>
      <c r="Q51" s="200">
        <v>121</v>
      </c>
      <c r="R51" s="201"/>
      <c r="S51" s="154" t="s">
        <v>1688</v>
      </c>
      <c r="T51" s="388">
        <f t="shared" si="12"/>
        <v>20</v>
      </c>
      <c r="V51" s="382" t="str">
        <f t="shared" si="9"/>
        <v>JWWA  G  121</v>
      </c>
      <c r="W51" s="382" t="str">
        <f t="shared" si="6"/>
        <v>JWWA  G  121</v>
      </c>
      <c r="AC51" s="382" t="s">
        <v>3928</v>
      </c>
      <c r="AD51" s="386">
        <v>0</v>
      </c>
    </row>
    <row r="52" spans="1:30" ht="15" customHeight="1">
      <c r="A52" s="381" t="str">
        <f t="shared" si="8"/>
        <v>026D0208</v>
      </c>
      <c r="B52" s="568"/>
      <c r="C52" s="573"/>
      <c r="D52" s="139" t="s">
        <v>21</v>
      </c>
      <c r="E52" s="140">
        <v>2</v>
      </c>
      <c r="F52" s="140">
        <v>8</v>
      </c>
      <c r="G52" s="555"/>
      <c r="H52" s="556"/>
      <c r="I52" s="148" t="str">
        <f t="shared" si="4"/>
        <v>026D0208</v>
      </c>
      <c r="J52" s="149" t="s">
        <v>410</v>
      </c>
      <c r="K52" s="149" t="s">
        <v>532</v>
      </c>
      <c r="L52" s="149" t="s">
        <v>173</v>
      </c>
      <c r="M52" s="149" t="s">
        <v>404</v>
      </c>
      <c r="N52" s="149"/>
      <c r="O52" s="150" t="s">
        <v>6</v>
      </c>
      <c r="P52" s="151" t="s">
        <v>24</v>
      </c>
      <c r="Q52" s="152">
        <v>121</v>
      </c>
      <c r="R52" s="153"/>
      <c r="S52" s="154" t="s">
        <v>1966</v>
      </c>
      <c r="T52" s="388">
        <f t="shared" si="12"/>
        <v>26</v>
      </c>
      <c r="V52" s="382" t="str">
        <f t="shared" si="9"/>
        <v>JWWA  G  121</v>
      </c>
      <c r="W52" s="382" t="str">
        <f t="shared" si="6"/>
        <v>JWWA  G  121</v>
      </c>
      <c r="AC52" s="382" t="s">
        <v>3929</v>
      </c>
      <c r="AD52" s="386">
        <v>0</v>
      </c>
    </row>
    <row r="53" spans="1:30" ht="15" customHeight="1">
      <c r="A53" s="381" t="str">
        <f t="shared" si="8"/>
        <v>009D0209</v>
      </c>
      <c r="B53" s="568"/>
      <c r="C53" s="573"/>
      <c r="D53" s="139" t="s">
        <v>21</v>
      </c>
      <c r="E53" s="140">
        <v>2</v>
      </c>
      <c r="F53" s="140">
        <v>9</v>
      </c>
      <c r="G53" s="555"/>
      <c r="H53" s="554" t="s">
        <v>2295</v>
      </c>
      <c r="I53" s="141" t="str">
        <f t="shared" si="4"/>
        <v>009D0209</v>
      </c>
      <c r="J53" s="142" t="s">
        <v>412</v>
      </c>
      <c r="K53" s="142" t="s">
        <v>413</v>
      </c>
      <c r="L53" s="142" t="s">
        <v>89</v>
      </c>
      <c r="M53" s="142" t="s">
        <v>404</v>
      </c>
      <c r="N53" s="142"/>
      <c r="O53" s="143" t="s">
        <v>6</v>
      </c>
      <c r="P53" s="144" t="s">
        <v>24</v>
      </c>
      <c r="Q53" s="145">
        <v>121</v>
      </c>
      <c r="R53" s="146"/>
      <c r="S53" s="147" t="s">
        <v>3740</v>
      </c>
      <c r="T53" s="387">
        <f t="shared" si="12"/>
        <v>9</v>
      </c>
      <c r="V53" s="382" t="str">
        <f t="shared" si="9"/>
        <v>JWWA  G  121</v>
      </c>
      <c r="W53" s="382" t="str">
        <f t="shared" si="6"/>
        <v>JWWA  G  121</v>
      </c>
      <c r="AC53" s="382" t="s">
        <v>567</v>
      </c>
      <c r="AD53" s="386">
        <v>14</v>
      </c>
    </row>
    <row r="54" spans="1:30" ht="15" customHeight="1">
      <c r="A54" s="381" t="str">
        <f t="shared" si="8"/>
        <v>019D0205</v>
      </c>
      <c r="B54" s="568"/>
      <c r="C54" s="573"/>
      <c r="D54" s="139" t="s">
        <v>21</v>
      </c>
      <c r="E54" s="140">
        <v>2</v>
      </c>
      <c r="F54" s="140">
        <v>5</v>
      </c>
      <c r="G54" s="555"/>
      <c r="H54" s="555"/>
      <c r="I54" s="148" t="str">
        <f t="shared" si="4"/>
        <v>019D0205</v>
      </c>
      <c r="J54" s="149" t="s">
        <v>412</v>
      </c>
      <c r="K54" s="149" t="s">
        <v>533</v>
      </c>
      <c r="L54" s="149" t="s">
        <v>72</v>
      </c>
      <c r="M54" s="149" t="s">
        <v>404</v>
      </c>
      <c r="N54" s="149"/>
      <c r="O54" s="150" t="s">
        <v>6</v>
      </c>
      <c r="P54" s="151" t="s">
        <v>24</v>
      </c>
      <c r="Q54" s="152">
        <v>121</v>
      </c>
      <c r="R54" s="153"/>
      <c r="S54" s="154" t="s">
        <v>1157</v>
      </c>
      <c r="T54" s="388">
        <f t="shared" si="12"/>
        <v>19</v>
      </c>
      <c r="V54" s="382" t="str">
        <f t="shared" si="9"/>
        <v>JWWA  G  121</v>
      </c>
      <c r="W54" s="382" t="str">
        <f t="shared" si="6"/>
        <v>JWWA  G  121</v>
      </c>
      <c r="AC54" s="382" t="s">
        <v>3930</v>
      </c>
      <c r="AD54" s="386">
        <v>0</v>
      </c>
    </row>
    <row r="55" spans="1:30" ht="15" customHeight="1">
      <c r="A55" s="381" t="str">
        <f t="shared" si="8"/>
        <v>020D0209</v>
      </c>
      <c r="B55" s="568"/>
      <c r="C55" s="573"/>
      <c r="D55" s="139" t="s">
        <v>21</v>
      </c>
      <c r="E55" s="140">
        <v>2</v>
      </c>
      <c r="F55" s="140">
        <v>9</v>
      </c>
      <c r="G55" s="555"/>
      <c r="H55" s="555"/>
      <c r="I55" s="148" t="str">
        <f t="shared" si="4"/>
        <v>020D0209</v>
      </c>
      <c r="J55" s="149" t="s">
        <v>412</v>
      </c>
      <c r="K55" s="149" t="s">
        <v>533</v>
      </c>
      <c r="L55" s="149" t="s">
        <v>72</v>
      </c>
      <c r="M55" s="149" t="s">
        <v>404</v>
      </c>
      <c r="N55" s="149"/>
      <c r="O55" s="150" t="s">
        <v>6</v>
      </c>
      <c r="P55" s="151" t="s">
        <v>24</v>
      </c>
      <c r="Q55" s="152">
        <v>121</v>
      </c>
      <c r="R55" s="153"/>
      <c r="S55" s="154" t="s">
        <v>1688</v>
      </c>
      <c r="T55" s="388">
        <f t="shared" si="12"/>
        <v>20</v>
      </c>
      <c r="V55" s="382" t="str">
        <f t="shared" si="9"/>
        <v>JWWA  G  121</v>
      </c>
      <c r="W55" s="382" t="str">
        <f t="shared" si="6"/>
        <v>JWWA  G  121</v>
      </c>
      <c r="AC55" s="382" t="s">
        <v>3931</v>
      </c>
      <c r="AD55" s="386">
        <v>0</v>
      </c>
    </row>
    <row r="56" spans="1:30" ht="15" customHeight="1">
      <c r="A56" s="381" t="str">
        <f t="shared" si="8"/>
        <v>026D0209</v>
      </c>
      <c r="B56" s="568"/>
      <c r="C56" s="573"/>
      <c r="D56" s="139" t="s">
        <v>21</v>
      </c>
      <c r="E56" s="140">
        <v>2</v>
      </c>
      <c r="F56" s="140">
        <v>9</v>
      </c>
      <c r="G56" s="555"/>
      <c r="H56" s="555"/>
      <c r="I56" s="148" t="str">
        <f t="shared" si="4"/>
        <v>026D0209</v>
      </c>
      <c r="J56" s="149" t="s">
        <v>412</v>
      </c>
      <c r="K56" s="149" t="s">
        <v>533</v>
      </c>
      <c r="L56" s="149" t="s">
        <v>72</v>
      </c>
      <c r="M56" s="149" t="s">
        <v>404</v>
      </c>
      <c r="N56" s="149"/>
      <c r="O56" s="150" t="s">
        <v>6</v>
      </c>
      <c r="P56" s="151" t="s">
        <v>24</v>
      </c>
      <c r="Q56" s="152">
        <v>121</v>
      </c>
      <c r="R56" s="153"/>
      <c r="S56" s="154" t="s">
        <v>1966</v>
      </c>
      <c r="T56" s="388">
        <f t="shared" si="12"/>
        <v>26</v>
      </c>
      <c r="V56" s="382" t="str">
        <f t="shared" si="9"/>
        <v>JWWA  G  121</v>
      </c>
      <c r="W56" s="382" t="str">
        <f t="shared" si="6"/>
        <v>JWWA  G  121</v>
      </c>
      <c r="AC56" s="382" t="s">
        <v>1547</v>
      </c>
      <c r="AD56" s="386">
        <v>24</v>
      </c>
    </row>
    <row r="57" spans="1:30" ht="15" customHeight="1">
      <c r="A57" s="381" t="str">
        <f t="shared" si="8"/>
        <v>009D0210</v>
      </c>
      <c r="B57" s="568"/>
      <c r="C57" s="573"/>
      <c r="D57" s="139" t="s">
        <v>21</v>
      </c>
      <c r="E57" s="140">
        <v>2</v>
      </c>
      <c r="F57" s="140">
        <v>10</v>
      </c>
      <c r="G57" s="555"/>
      <c r="H57" s="555"/>
      <c r="I57" s="141" t="str">
        <f t="shared" si="4"/>
        <v>009D0210</v>
      </c>
      <c r="J57" s="142" t="s">
        <v>412</v>
      </c>
      <c r="K57" s="142" t="s">
        <v>413</v>
      </c>
      <c r="L57" s="142" t="s">
        <v>230</v>
      </c>
      <c r="M57" s="142" t="s">
        <v>404</v>
      </c>
      <c r="N57" s="142"/>
      <c r="O57" s="143" t="s">
        <v>6</v>
      </c>
      <c r="P57" s="144" t="s">
        <v>24</v>
      </c>
      <c r="Q57" s="145">
        <v>121</v>
      </c>
      <c r="R57" s="146"/>
      <c r="S57" s="147" t="s">
        <v>3740</v>
      </c>
      <c r="T57" s="387">
        <f t="shared" si="12"/>
        <v>9</v>
      </c>
      <c r="V57" s="382" t="str">
        <f t="shared" si="9"/>
        <v>JWWA  G  121</v>
      </c>
      <c r="W57" s="382" t="str">
        <f t="shared" si="6"/>
        <v>JWWA  G  121</v>
      </c>
      <c r="AC57" s="382" t="s">
        <v>3932</v>
      </c>
      <c r="AD57" s="386">
        <v>0</v>
      </c>
    </row>
    <row r="58" spans="1:30" ht="15" customHeight="1">
      <c r="A58" s="381" t="str">
        <f t="shared" si="8"/>
        <v>019D0268</v>
      </c>
      <c r="B58" s="568"/>
      <c r="C58" s="573"/>
      <c r="D58" s="391" t="s">
        <v>21</v>
      </c>
      <c r="E58" s="392">
        <v>2</v>
      </c>
      <c r="F58" s="392">
        <v>68</v>
      </c>
      <c r="G58" s="555"/>
      <c r="H58" s="555"/>
      <c r="I58" s="148" t="str">
        <f t="shared" si="4"/>
        <v>019D0268</v>
      </c>
      <c r="J58" s="394" t="s">
        <v>412</v>
      </c>
      <c r="K58" s="394" t="s">
        <v>533</v>
      </c>
      <c r="L58" s="394" t="s">
        <v>369</v>
      </c>
      <c r="M58" s="394" t="s">
        <v>404</v>
      </c>
      <c r="N58" s="149"/>
      <c r="O58" s="150" t="s">
        <v>6</v>
      </c>
      <c r="P58" s="151" t="s">
        <v>24</v>
      </c>
      <c r="Q58" s="152">
        <v>121</v>
      </c>
      <c r="R58" s="153"/>
      <c r="S58" s="154" t="s">
        <v>1157</v>
      </c>
      <c r="T58" s="388">
        <f t="shared" si="12"/>
        <v>19</v>
      </c>
      <c r="V58" s="382" t="str">
        <f t="shared" si="9"/>
        <v>JWWA  G  121</v>
      </c>
      <c r="W58" s="382" t="str">
        <f t="shared" si="6"/>
        <v>JWWA  G  121</v>
      </c>
      <c r="AC58" s="382" t="s">
        <v>3933</v>
      </c>
      <c r="AD58" s="386">
        <v>0</v>
      </c>
    </row>
    <row r="59" spans="1:30" ht="15" customHeight="1">
      <c r="A59" s="381" t="str">
        <f t="shared" si="8"/>
        <v>020D0210</v>
      </c>
      <c r="B59" s="568"/>
      <c r="C59" s="573"/>
      <c r="D59" s="139" t="s">
        <v>21</v>
      </c>
      <c r="E59" s="140">
        <v>2</v>
      </c>
      <c r="F59" s="140">
        <v>10</v>
      </c>
      <c r="G59" s="555"/>
      <c r="H59" s="555"/>
      <c r="I59" s="148" t="str">
        <f t="shared" si="4"/>
        <v>020D0210</v>
      </c>
      <c r="J59" s="393" t="s">
        <v>412</v>
      </c>
      <c r="K59" s="393" t="s">
        <v>533</v>
      </c>
      <c r="L59" s="393" t="s">
        <v>173</v>
      </c>
      <c r="M59" s="393" t="s">
        <v>404</v>
      </c>
      <c r="N59" s="393"/>
      <c r="O59" s="198" t="s">
        <v>6</v>
      </c>
      <c r="P59" s="199" t="s">
        <v>24</v>
      </c>
      <c r="Q59" s="200">
        <v>121</v>
      </c>
      <c r="R59" s="201"/>
      <c r="S59" s="154" t="s">
        <v>1688</v>
      </c>
      <c r="T59" s="388">
        <f t="shared" si="12"/>
        <v>20</v>
      </c>
      <c r="V59" s="382" t="str">
        <f t="shared" si="9"/>
        <v>JWWA  G  121</v>
      </c>
      <c r="W59" s="382" t="str">
        <f t="shared" si="6"/>
        <v>JWWA  G  121</v>
      </c>
      <c r="AC59" s="382" t="s">
        <v>525</v>
      </c>
      <c r="AD59" s="386">
        <v>36</v>
      </c>
    </row>
    <row r="60" spans="1:30" ht="15" customHeight="1">
      <c r="A60" s="381" t="str">
        <f t="shared" si="8"/>
        <v>026D0210</v>
      </c>
      <c r="B60" s="568"/>
      <c r="C60" s="573"/>
      <c r="D60" s="139" t="s">
        <v>21</v>
      </c>
      <c r="E60" s="140">
        <v>2</v>
      </c>
      <c r="F60" s="140">
        <v>10</v>
      </c>
      <c r="G60" s="556"/>
      <c r="H60" s="556"/>
      <c r="I60" s="162" t="str">
        <f t="shared" si="4"/>
        <v>026D0210</v>
      </c>
      <c r="J60" s="205" t="s">
        <v>412</v>
      </c>
      <c r="K60" s="205" t="s">
        <v>533</v>
      </c>
      <c r="L60" s="149" t="s">
        <v>173</v>
      </c>
      <c r="M60" s="205" t="s">
        <v>404</v>
      </c>
      <c r="N60" s="205"/>
      <c r="O60" s="186" t="s">
        <v>6</v>
      </c>
      <c r="P60" s="187" t="s">
        <v>24</v>
      </c>
      <c r="Q60" s="188">
        <v>121</v>
      </c>
      <c r="R60" s="205"/>
      <c r="S60" s="190" t="s">
        <v>1966</v>
      </c>
      <c r="T60" s="396">
        <f t="shared" si="12"/>
        <v>26</v>
      </c>
      <c r="V60" s="382" t="str">
        <f t="shared" si="9"/>
        <v>JWWA  G  121</v>
      </c>
      <c r="W60" s="382" t="str">
        <f t="shared" si="6"/>
        <v>JWWA  G  121</v>
      </c>
      <c r="AC60" s="382" t="s">
        <v>3934</v>
      </c>
      <c r="AD60" s="386">
        <v>0</v>
      </c>
    </row>
    <row r="61" spans="1:30" ht="15" customHeight="1">
      <c r="A61" s="381" t="str">
        <f t="shared" si="8"/>
        <v>009D0211</v>
      </c>
      <c r="B61" s="568"/>
      <c r="C61" s="573"/>
      <c r="D61" s="139" t="s">
        <v>21</v>
      </c>
      <c r="E61" s="140">
        <v>2</v>
      </c>
      <c r="F61" s="140">
        <v>11</v>
      </c>
      <c r="G61" s="554" t="s">
        <v>2297</v>
      </c>
      <c r="H61" s="554" t="s">
        <v>2298</v>
      </c>
      <c r="I61" s="141" t="str">
        <f t="shared" si="4"/>
        <v>009D0211</v>
      </c>
      <c r="J61" s="142" t="s">
        <v>414</v>
      </c>
      <c r="K61" s="142" t="s">
        <v>415</v>
      </c>
      <c r="L61" s="142" t="s">
        <v>89</v>
      </c>
      <c r="M61" s="142" t="s">
        <v>404</v>
      </c>
      <c r="N61" s="142"/>
      <c r="O61" s="143" t="s">
        <v>6</v>
      </c>
      <c r="P61" s="144" t="s">
        <v>24</v>
      </c>
      <c r="Q61" s="145">
        <v>121</v>
      </c>
      <c r="R61" s="146"/>
      <c r="S61" s="147" t="s">
        <v>3740</v>
      </c>
      <c r="T61" s="387">
        <f t="shared" si="12"/>
        <v>9</v>
      </c>
      <c r="V61" s="382" t="str">
        <f t="shared" si="9"/>
        <v>JWWA  G  121</v>
      </c>
      <c r="W61" s="382" t="str">
        <f t="shared" si="6"/>
        <v>JWWA  G  121</v>
      </c>
      <c r="AC61" s="382" t="s">
        <v>1234</v>
      </c>
      <c r="AD61" s="386">
        <v>33</v>
      </c>
    </row>
    <row r="62" spans="1:30" ht="15" customHeight="1">
      <c r="A62" s="381" t="str">
        <f t="shared" si="8"/>
        <v>019D0206</v>
      </c>
      <c r="B62" s="568"/>
      <c r="C62" s="573"/>
      <c r="D62" s="139" t="s">
        <v>21</v>
      </c>
      <c r="E62" s="140">
        <v>2</v>
      </c>
      <c r="F62" s="140">
        <v>6</v>
      </c>
      <c r="G62" s="555"/>
      <c r="H62" s="555"/>
      <c r="I62" s="148" t="str">
        <f t="shared" si="4"/>
        <v>019D0206</v>
      </c>
      <c r="J62" s="149" t="s">
        <v>414</v>
      </c>
      <c r="K62" s="149" t="s">
        <v>534</v>
      </c>
      <c r="L62" s="149" t="s">
        <v>72</v>
      </c>
      <c r="M62" s="149" t="s">
        <v>404</v>
      </c>
      <c r="N62" s="149"/>
      <c r="O62" s="150" t="s">
        <v>6</v>
      </c>
      <c r="P62" s="151" t="s">
        <v>24</v>
      </c>
      <c r="Q62" s="152">
        <v>121</v>
      </c>
      <c r="R62" s="153"/>
      <c r="S62" s="154" t="s">
        <v>1157</v>
      </c>
      <c r="T62" s="388">
        <f t="shared" si="12"/>
        <v>19</v>
      </c>
      <c r="V62" s="382" t="str">
        <f t="shared" si="9"/>
        <v>JWWA  G  121</v>
      </c>
      <c r="W62" s="382" t="str">
        <f t="shared" si="6"/>
        <v>JWWA  G  121</v>
      </c>
      <c r="AC62" s="382" t="s">
        <v>3935</v>
      </c>
      <c r="AD62" s="386">
        <v>0</v>
      </c>
    </row>
    <row r="63" spans="1:30" ht="15" customHeight="1">
      <c r="A63" s="381" t="str">
        <f t="shared" si="8"/>
        <v>020D0211</v>
      </c>
      <c r="B63" s="568"/>
      <c r="C63" s="573"/>
      <c r="D63" s="417" t="s">
        <v>21</v>
      </c>
      <c r="E63" s="418">
        <v>2</v>
      </c>
      <c r="F63" s="418">
        <v>11</v>
      </c>
      <c r="G63" s="555"/>
      <c r="H63" s="555"/>
      <c r="I63" s="162" t="str">
        <f t="shared" si="4"/>
        <v>020D0211</v>
      </c>
      <c r="J63" s="205" t="s">
        <v>414</v>
      </c>
      <c r="K63" s="205" t="s">
        <v>534</v>
      </c>
      <c r="L63" s="205" t="s">
        <v>72</v>
      </c>
      <c r="M63" s="205" t="s">
        <v>404</v>
      </c>
      <c r="N63" s="205"/>
      <c r="O63" s="186" t="s">
        <v>6</v>
      </c>
      <c r="P63" s="187" t="s">
        <v>24</v>
      </c>
      <c r="Q63" s="188">
        <v>121</v>
      </c>
      <c r="R63" s="189"/>
      <c r="S63" s="190" t="s">
        <v>1688</v>
      </c>
      <c r="T63" s="396">
        <f t="shared" si="12"/>
        <v>20</v>
      </c>
      <c r="V63" s="382" t="str">
        <f t="shared" si="9"/>
        <v>JWWA  G  121</v>
      </c>
      <c r="W63" s="382" t="str">
        <f t="shared" si="6"/>
        <v>JWWA  G  121</v>
      </c>
      <c r="AC63" s="382" t="s">
        <v>3936</v>
      </c>
      <c r="AD63" s="386">
        <v>0</v>
      </c>
    </row>
    <row r="64" spans="1:30" ht="15" customHeight="1">
      <c r="A64" s="381">
        <f t="shared" si="8"/>
        <v>0</v>
      </c>
      <c r="B64" s="620"/>
      <c r="C64" s="574"/>
      <c r="D64" s="406"/>
      <c r="E64" s="407"/>
      <c r="F64" s="407"/>
      <c r="G64" s="556"/>
      <c r="H64" s="556"/>
      <c r="I64" s="164"/>
      <c r="J64" s="176"/>
      <c r="K64" s="176"/>
      <c r="L64" s="176"/>
      <c r="M64" s="176"/>
      <c r="N64" s="176"/>
      <c r="O64" s="177"/>
      <c r="P64" s="178"/>
      <c r="Q64" s="179"/>
      <c r="R64" s="180"/>
      <c r="S64" s="181"/>
      <c r="T64" s="400"/>
      <c r="V64" s="382" t="str">
        <f t="shared" ref="V64" si="16">""&amp;O64&amp;"  "&amp;P64&amp;"  "&amp;Q64&amp;""</f>
        <v xml:space="preserve">    </v>
      </c>
      <c r="W64" s="382" t="str">
        <f t="shared" ref="W64" si="17">V64</f>
        <v xml:space="preserve">    </v>
      </c>
      <c r="AD64" s="386"/>
    </row>
    <row r="65" spans="1:30" ht="15" customHeight="1">
      <c r="A65" s="381" t="str">
        <f t="shared" si="8"/>
        <v>026D0211</v>
      </c>
      <c r="B65" s="637" t="s">
        <v>2315</v>
      </c>
      <c r="C65" s="572" t="s">
        <v>19</v>
      </c>
      <c r="D65" s="139" t="s">
        <v>21</v>
      </c>
      <c r="E65" s="140">
        <v>2</v>
      </c>
      <c r="F65" s="140">
        <v>11</v>
      </c>
      <c r="G65" s="554" t="s">
        <v>2297</v>
      </c>
      <c r="H65" s="554" t="s">
        <v>2298</v>
      </c>
      <c r="I65" s="191" t="str">
        <f t="shared" si="4"/>
        <v>026D0211</v>
      </c>
      <c r="J65" s="390" t="s">
        <v>414</v>
      </c>
      <c r="K65" s="390" t="s">
        <v>1969</v>
      </c>
      <c r="L65" s="390" t="s">
        <v>72</v>
      </c>
      <c r="M65" s="390" t="s">
        <v>404</v>
      </c>
      <c r="N65" s="390"/>
      <c r="O65" s="203" t="s">
        <v>6</v>
      </c>
      <c r="P65" s="192" t="s">
        <v>24</v>
      </c>
      <c r="Q65" s="193">
        <v>121</v>
      </c>
      <c r="R65" s="194"/>
      <c r="S65" s="195" t="s">
        <v>1966</v>
      </c>
      <c r="T65" s="397">
        <f t="shared" ref="T65:T96" si="18">IF(S65="","",VLOOKUP(S65,$AC$7:$AD$69,2,FALSE))</f>
        <v>26</v>
      </c>
      <c r="V65" s="382" t="str">
        <f t="shared" si="9"/>
        <v>JWWA  G  121</v>
      </c>
      <c r="W65" s="382" t="str">
        <f t="shared" si="6"/>
        <v>JWWA  G  121</v>
      </c>
      <c r="AC65" s="382" t="s">
        <v>3937</v>
      </c>
      <c r="AD65" s="386">
        <v>5</v>
      </c>
    </row>
    <row r="66" spans="1:30" ht="15" customHeight="1">
      <c r="A66" s="381" t="str">
        <f t="shared" si="8"/>
        <v>009D0212</v>
      </c>
      <c r="B66" s="568"/>
      <c r="C66" s="573"/>
      <c r="D66" s="139" t="s">
        <v>21</v>
      </c>
      <c r="E66" s="140">
        <v>2</v>
      </c>
      <c r="F66" s="140">
        <v>12</v>
      </c>
      <c r="G66" s="555"/>
      <c r="H66" s="555"/>
      <c r="I66" s="141" t="str">
        <f t="shared" si="4"/>
        <v>009D0212</v>
      </c>
      <c r="J66" s="142" t="s">
        <v>414</v>
      </c>
      <c r="K66" s="142" t="s">
        <v>415</v>
      </c>
      <c r="L66" s="142" t="s">
        <v>230</v>
      </c>
      <c r="M66" s="142" t="s">
        <v>404</v>
      </c>
      <c r="N66" s="142"/>
      <c r="O66" s="143" t="s">
        <v>6</v>
      </c>
      <c r="P66" s="144" t="s">
        <v>24</v>
      </c>
      <c r="Q66" s="145">
        <v>121</v>
      </c>
      <c r="R66" s="146"/>
      <c r="S66" s="147" t="s">
        <v>3740</v>
      </c>
      <c r="T66" s="387">
        <f t="shared" si="18"/>
        <v>9</v>
      </c>
      <c r="V66" s="382" t="str">
        <f t="shared" si="9"/>
        <v>JWWA  G  121</v>
      </c>
      <c r="W66" s="382" t="str">
        <f t="shared" si="6"/>
        <v>JWWA  G  121</v>
      </c>
      <c r="Y66" s="381"/>
      <c r="AC66" s="382" t="s">
        <v>3938</v>
      </c>
      <c r="AD66" s="386">
        <v>0</v>
      </c>
    </row>
    <row r="67" spans="1:30" ht="15" customHeight="1">
      <c r="A67" s="381" t="str">
        <f t="shared" si="8"/>
        <v>019D0269</v>
      </c>
      <c r="B67" s="568"/>
      <c r="C67" s="573"/>
      <c r="D67" s="391" t="s">
        <v>21</v>
      </c>
      <c r="E67" s="392">
        <v>2</v>
      </c>
      <c r="F67" s="392">
        <v>69</v>
      </c>
      <c r="G67" s="555"/>
      <c r="H67" s="555"/>
      <c r="I67" s="148" t="str">
        <f t="shared" si="4"/>
        <v>019D0269</v>
      </c>
      <c r="J67" s="394" t="s">
        <v>414</v>
      </c>
      <c r="K67" s="394" t="s">
        <v>534</v>
      </c>
      <c r="L67" s="394" t="s">
        <v>369</v>
      </c>
      <c r="M67" s="394" t="s">
        <v>404</v>
      </c>
      <c r="N67" s="149"/>
      <c r="O67" s="150" t="s">
        <v>6</v>
      </c>
      <c r="P67" s="151" t="s">
        <v>24</v>
      </c>
      <c r="Q67" s="152">
        <v>121</v>
      </c>
      <c r="R67" s="153"/>
      <c r="S67" s="154" t="s">
        <v>1157</v>
      </c>
      <c r="T67" s="388">
        <f t="shared" si="18"/>
        <v>19</v>
      </c>
      <c r="V67" s="382" t="str">
        <f t="shared" si="9"/>
        <v>JWWA  G  121</v>
      </c>
      <c r="W67" s="382" t="str">
        <f t="shared" si="6"/>
        <v>JWWA  G  121</v>
      </c>
      <c r="Y67" s="381"/>
      <c r="AC67" s="382" t="s">
        <v>882</v>
      </c>
      <c r="AD67" s="386">
        <v>43</v>
      </c>
    </row>
    <row r="68" spans="1:30" ht="15" customHeight="1">
      <c r="A68" s="381" t="str">
        <f t="shared" si="8"/>
        <v>020D0212</v>
      </c>
      <c r="B68" s="568"/>
      <c r="C68" s="573"/>
      <c r="D68" s="139" t="s">
        <v>21</v>
      </c>
      <c r="E68" s="140">
        <v>2</v>
      </c>
      <c r="F68" s="140">
        <v>12</v>
      </c>
      <c r="G68" s="555"/>
      <c r="H68" s="555"/>
      <c r="I68" s="148" t="str">
        <f t="shared" si="4"/>
        <v>020D0212</v>
      </c>
      <c r="J68" s="393" t="s">
        <v>414</v>
      </c>
      <c r="K68" s="393" t="s">
        <v>534</v>
      </c>
      <c r="L68" s="393" t="s">
        <v>173</v>
      </c>
      <c r="M68" s="393" t="s">
        <v>404</v>
      </c>
      <c r="N68" s="393"/>
      <c r="O68" s="150" t="s">
        <v>6</v>
      </c>
      <c r="P68" s="151" t="s">
        <v>24</v>
      </c>
      <c r="Q68" s="152">
        <v>121</v>
      </c>
      <c r="R68" s="153"/>
      <c r="S68" s="154" t="s">
        <v>1688</v>
      </c>
      <c r="T68" s="388">
        <f t="shared" si="18"/>
        <v>20</v>
      </c>
      <c r="V68" s="382" t="str">
        <f t="shared" si="9"/>
        <v>JWWA  G  121</v>
      </c>
      <c r="W68" s="382" t="str">
        <f t="shared" ref="W68:W124" si="19">V68</f>
        <v>JWWA  G  121</v>
      </c>
      <c r="Y68" s="381"/>
      <c r="AC68" s="382" t="s">
        <v>2031</v>
      </c>
      <c r="AD68" s="386">
        <v>29</v>
      </c>
    </row>
    <row r="69" spans="1:30" ht="15" customHeight="1">
      <c r="A69" s="381" t="str">
        <f t="shared" si="8"/>
        <v>026D0212</v>
      </c>
      <c r="B69" s="568"/>
      <c r="C69" s="573"/>
      <c r="D69" s="139" t="s">
        <v>21</v>
      </c>
      <c r="E69" s="140">
        <v>2</v>
      </c>
      <c r="F69" s="140">
        <v>12</v>
      </c>
      <c r="G69" s="555"/>
      <c r="H69" s="555"/>
      <c r="I69" s="148" t="str">
        <f t="shared" si="4"/>
        <v>026D0212</v>
      </c>
      <c r="J69" s="149" t="s">
        <v>414</v>
      </c>
      <c r="K69" s="149" t="s">
        <v>1969</v>
      </c>
      <c r="L69" s="149" t="s">
        <v>173</v>
      </c>
      <c r="M69" s="149" t="s">
        <v>404</v>
      </c>
      <c r="N69" s="149"/>
      <c r="O69" s="150" t="s">
        <v>6</v>
      </c>
      <c r="P69" s="151" t="s">
        <v>24</v>
      </c>
      <c r="Q69" s="152">
        <v>121</v>
      </c>
      <c r="R69" s="153"/>
      <c r="S69" s="154" t="s">
        <v>1966</v>
      </c>
      <c r="T69" s="388">
        <f t="shared" si="18"/>
        <v>26</v>
      </c>
      <c r="V69" s="382" t="str">
        <f t="shared" si="9"/>
        <v>JWWA  G  121</v>
      </c>
      <c r="W69" s="382" t="str">
        <f t="shared" si="19"/>
        <v>JWWA  G  121</v>
      </c>
      <c r="Y69" s="381"/>
      <c r="AC69" s="382" t="s">
        <v>2071</v>
      </c>
      <c r="AD69" s="386">
        <v>22</v>
      </c>
    </row>
    <row r="70" spans="1:30" ht="15" customHeight="1">
      <c r="A70" s="381" t="str">
        <f t="shared" si="8"/>
        <v>009D0213</v>
      </c>
      <c r="B70" s="568"/>
      <c r="C70" s="573"/>
      <c r="D70" s="139" t="s">
        <v>21</v>
      </c>
      <c r="E70" s="140">
        <v>2</v>
      </c>
      <c r="F70" s="140">
        <v>13</v>
      </c>
      <c r="G70" s="555"/>
      <c r="H70" s="554" t="s">
        <v>2294</v>
      </c>
      <c r="I70" s="141" t="str">
        <f t="shared" ref="I70:I126" si="20">IF(OR(D70="",E70="",F70=""),"",TEXT(T70,"000")&amp;D70&amp;TEXT(E70,"00")&amp;TEXT(F70,"00"))</f>
        <v>009D0213</v>
      </c>
      <c r="J70" s="142" t="s">
        <v>535</v>
      </c>
      <c r="K70" s="142" t="s">
        <v>536</v>
      </c>
      <c r="L70" s="142" t="s">
        <v>72</v>
      </c>
      <c r="M70" s="142" t="s">
        <v>404</v>
      </c>
      <c r="N70" s="142"/>
      <c r="O70" s="143" t="s">
        <v>6</v>
      </c>
      <c r="P70" s="144" t="s">
        <v>24</v>
      </c>
      <c r="Q70" s="145">
        <v>121</v>
      </c>
      <c r="R70" s="146"/>
      <c r="S70" s="147" t="s">
        <v>3740</v>
      </c>
      <c r="T70" s="387">
        <f t="shared" si="18"/>
        <v>9</v>
      </c>
      <c r="V70" s="382" t="str">
        <f t="shared" si="9"/>
        <v>JWWA  G  121</v>
      </c>
      <c r="W70" s="382" t="str">
        <f t="shared" si="19"/>
        <v>JWWA  G  121</v>
      </c>
      <c r="X70" s="381"/>
      <c r="Y70" s="381"/>
      <c r="AC70" s="382" t="s">
        <v>1167</v>
      </c>
      <c r="AD70" s="386">
        <v>28</v>
      </c>
    </row>
    <row r="71" spans="1:30" ht="15" customHeight="1">
      <c r="A71" s="381" t="str">
        <f t="shared" si="8"/>
        <v>019D0207</v>
      </c>
      <c r="B71" s="568"/>
      <c r="C71" s="573"/>
      <c r="D71" s="139" t="s">
        <v>21</v>
      </c>
      <c r="E71" s="140">
        <v>2</v>
      </c>
      <c r="F71" s="140">
        <v>7</v>
      </c>
      <c r="G71" s="555"/>
      <c r="H71" s="555"/>
      <c r="I71" s="148" t="str">
        <f t="shared" si="20"/>
        <v>019D0207</v>
      </c>
      <c r="J71" s="149" t="s">
        <v>535</v>
      </c>
      <c r="K71" s="149" t="s">
        <v>539</v>
      </c>
      <c r="L71" s="149" t="s">
        <v>72</v>
      </c>
      <c r="M71" s="149" t="s">
        <v>404</v>
      </c>
      <c r="N71" s="149"/>
      <c r="O71" s="150" t="s">
        <v>6</v>
      </c>
      <c r="P71" s="151" t="s">
        <v>24</v>
      </c>
      <c r="Q71" s="152">
        <v>121</v>
      </c>
      <c r="R71" s="153"/>
      <c r="S71" s="154" t="s">
        <v>1157</v>
      </c>
      <c r="T71" s="388">
        <f t="shared" si="18"/>
        <v>19</v>
      </c>
      <c r="V71" s="382" t="str">
        <f t="shared" si="9"/>
        <v>JWWA  G  121</v>
      </c>
      <c r="W71" s="382" t="str">
        <f t="shared" si="19"/>
        <v>JWWA  G  121</v>
      </c>
      <c r="X71" s="381"/>
      <c r="Y71" s="381"/>
      <c r="AC71" s="382" t="s">
        <v>1546</v>
      </c>
      <c r="AD71" s="386">
        <v>40</v>
      </c>
    </row>
    <row r="72" spans="1:30" ht="15" customHeight="1">
      <c r="A72" s="381" t="str">
        <f t="shared" si="8"/>
        <v>020D0213</v>
      </c>
      <c r="B72" s="568"/>
      <c r="C72" s="573"/>
      <c r="D72" s="139" t="s">
        <v>21</v>
      </c>
      <c r="E72" s="140">
        <v>2</v>
      </c>
      <c r="F72" s="140">
        <v>13</v>
      </c>
      <c r="G72" s="555"/>
      <c r="H72" s="555"/>
      <c r="I72" s="148" t="str">
        <f t="shared" si="20"/>
        <v>020D0213</v>
      </c>
      <c r="J72" s="149" t="s">
        <v>535</v>
      </c>
      <c r="K72" s="149" t="s">
        <v>539</v>
      </c>
      <c r="L72" s="149" t="s">
        <v>72</v>
      </c>
      <c r="M72" s="149" t="s">
        <v>404</v>
      </c>
      <c r="N72" s="149"/>
      <c r="O72" s="150" t="s">
        <v>6</v>
      </c>
      <c r="P72" s="151" t="s">
        <v>24</v>
      </c>
      <c r="Q72" s="152">
        <v>121</v>
      </c>
      <c r="R72" s="153"/>
      <c r="S72" s="154" t="s">
        <v>1688</v>
      </c>
      <c r="T72" s="388">
        <f t="shared" si="18"/>
        <v>20</v>
      </c>
      <c r="V72" s="382" t="str">
        <f t="shared" si="9"/>
        <v>JWWA  G  121</v>
      </c>
      <c r="W72" s="382" t="str">
        <f t="shared" si="19"/>
        <v>JWWA  G  121</v>
      </c>
      <c r="X72" s="381"/>
      <c r="Y72" s="381"/>
      <c r="AC72" s="382" t="s">
        <v>2523</v>
      </c>
      <c r="AD72" s="386">
        <v>12</v>
      </c>
    </row>
    <row r="73" spans="1:30" ht="15" customHeight="1">
      <c r="A73" s="381" t="str">
        <f t="shared" ref="A73:A124" si="21">I73</f>
        <v>026D0213</v>
      </c>
      <c r="B73" s="568"/>
      <c r="C73" s="573"/>
      <c r="D73" s="139" t="s">
        <v>21</v>
      </c>
      <c r="E73" s="140">
        <v>2</v>
      </c>
      <c r="F73" s="140">
        <v>13</v>
      </c>
      <c r="G73" s="555"/>
      <c r="H73" s="555"/>
      <c r="I73" s="148" t="str">
        <f t="shared" si="20"/>
        <v>026D0213</v>
      </c>
      <c r="J73" s="149" t="s">
        <v>535</v>
      </c>
      <c r="K73" s="149" t="s">
        <v>1970</v>
      </c>
      <c r="L73" s="149" t="s">
        <v>72</v>
      </c>
      <c r="M73" s="149" t="s">
        <v>404</v>
      </c>
      <c r="N73" s="149"/>
      <c r="O73" s="150" t="s">
        <v>6</v>
      </c>
      <c r="P73" s="151" t="s">
        <v>24</v>
      </c>
      <c r="Q73" s="152">
        <v>121</v>
      </c>
      <c r="R73" s="153"/>
      <c r="S73" s="154" t="s">
        <v>1966</v>
      </c>
      <c r="T73" s="388">
        <f t="shared" si="18"/>
        <v>26</v>
      </c>
      <c r="V73" s="382" t="str">
        <f t="shared" si="9"/>
        <v>JWWA  G  121</v>
      </c>
      <c r="W73" s="382" t="str">
        <f t="shared" si="19"/>
        <v>JWWA  G  121</v>
      </c>
      <c r="X73" s="381"/>
      <c r="Y73" s="381"/>
      <c r="AC73" s="382" t="s">
        <v>3691</v>
      </c>
      <c r="AD73" s="386">
        <v>48</v>
      </c>
    </row>
    <row r="74" spans="1:30" ht="15" customHeight="1">
      <c r="A74" s="381" t="str">
        <f t="shared" si="21"/>
        <v>009D0214</v>
      </c>
      <c r="B74" s="568"/>
      <c r="C74" s="573"/>
      <c r="D74" s="139" t="s">
        <v>21</v>
      </c>
      <c r="E74" s="140">
        <v>2</v>
      </c>
      <c r="F74" s="140">
        <v>14</v>
      </c>
      <c r="G74" s="555"/>
      <c r="H74" s="555"/>
      <c r="I74" s="141" t="str">
        <f t="shared" si="20"/>
        <v>009D0214</v>
      </c>
      <c r="J74" s="142" t="s">
        <v>535</v>
      </c>
      <c r="K74" s="142" t="s">
        <v>536</v>
      </c>
      <c r="L74" s="142" t="s">
        <v>230</v>
      </c>
      <c r="M74" s="142" t="s">
        <v>404</v>
      </c>
      <c r="N74" s="142"/>
      <c r="O74" s="143" t="s">
        <v>6</v>
      </c>
      <c r="P74" s="144" t="s">
        <v>24</v>
      </c>
      <c r="Q74" s="145">
        <v>121</v>
      </c>
      <c r="R74" s="146"/>
      <c r="S74" s="147" t="s">
        <v>3740</v>
      </c>
      <c r="T74" s="387">
        <f t="shared" si="18"/>
        <v>9</v>
      </c>
      <c r="V74" s="382" t="str">
        <f t="shared" si="9"/>
        <v>JWWA  G  121</v>
      </c>
      <c r="W74" s="382" t="str">
        <f t="shared" si="19"/>
        <v>JWWA  G  121</v>
      </c>
      <c r="X74" s="381"/>
      <c r="Y74" s="381"/>
      <c r="AD74" s="386"/>
    </row>
    <row r="75" spans="1:30" ht="15" customHeight="1">
      <c r="A75" s="381" t="str">
        <f t="shared" si="21"/>
        <v>019D0270</v>
      </c>
      <c r="B75" s="568"/>
      <c r="C75" s="573"/>
      <c r="D75" s="391" t="s">
        <v>21</v>
      </c>
      <c r="E75" s="392">
        <v>2</v>
      </c>
      <c r="F75" s="392">
        <v>70</v>
      </c>
      <c r="G75" s="555"/>
      <c r="H75" s="555"/>
      <c r="I75" s="148" t="str">
        <f t="shared" si="20"/>
        <v>019D0270</v>
      </c>
      <c r="J75" s="394" t="s">
        <v>535</v>
      </c>
      <c r="K75" s="394" t="s">
        <v>539</v>
      </c>
      <c r="L75" s="394" t="s">
        <v>369</v>
      </c>
      <c r="M75" s="394" t="s">
        <v>404</v>
      </c>
      <c r="N75" s="149"/>
      <c r="O75" s="150" t="s">
        <v>6</v>
      </c>
      <c r="P75" s="151" t="s">
        <v>24</v>
      </c>
      <c r="Q75" s="152">
        <v>121</v>
      </c>
      <c r="R75" s="153"/>
      <c r="S75" s="154" t="s">
        <v>1157</v>
      </c>
      <c r="T75" s="388">
        <f t="shared" si="18"/>
        <v>19</v>
      </c>
      <c r="V75" s="382" t="str">
        <f t="shared" si="9"/>
        <v>JWWA  G  121</v>
      </c>
      <c r="W75" s="382" t="str">
        <f t="shared" si="19"/>
        <v>JWWA  G  121</v>
      </c>
      <c r="X75" s="381"/>
      <c r="Y75" s="381"/>
      <c r="AD75" s="386"/>
    </row>
    <row r="76" spans="1:30" ht="15" customHeight="1">
      <c r="A76" s="381" t="str">
        <f t="shared" si="21"/>
        <v>020D0214</v>
      </c>
      <c r="B76" s="568"/>
      <c r="C76" s="573"/>
      <c r="D76" s="139" t="s">
        <v>21</v>
      </c>
      <c r="E76" s="140">
        <v>2</v>
      </c>
      <c r="F76" s="140">
        <v>14</v>
      </c>
      <c r="G76" s="555"/>
      <c r="H76" s="555"/>
      <c r="I76" s="148" t="str">
        <f t="shared" si="20"/>
        <v>020D0214</v>
      </c>
      <c r="J76" s="393" t="s">
        <v>535</v>
      </c>
      <c r="K76" s="393" t="s">
        <v>539</v>
      </c>
      <c r="L76" s="393" t="s">
        <v>173</v>
      </c>
      <c r="M76" s="393" t="s">
        <v>404</v>
      </c>
      <c r="N76" s="393"/>
      <c r="O76" s="150" t="s">
        <v>6</v>
      </c>
      <c r="P76" s="151" t="s">
        <v>24</v>
      </c>
      <c r="Q76" s="152">
        <v>121</v>
      </c>
      <c r="R76" s="153"/>
      <c r="S76" s="154" t="s">
        <v>1688</v>
      </c>
      <c r="T76" s="388">
        <f t="shared" si="18"/>
        <v>20</v>
      </c>
      <c r="V76" s="382" t="str">
        <f t="shared" si="9"/>
        <v>JWWA  G  121</v>
      </c>
      <c r="W76" s="382" t="str">
        <f t="shared" si="19"/>
        <v>JWWA  G  121</v>
      </c>
      <c r="X76" s="381"/>
      <c r="Y76" s="381"/>
      <c r="AD76" s="386"/>
    </row>
    <row r="77" spans="1:30" ht="15" customHeight="1">
      <c r="A77" s="381" t="str">
        <f t="shared" si="21"/>
        <v>026D0214</v>
      </c>
      <c r="B77" s="568"/>
      <c r="C77" s="573"/>
      <c r="D77" s="139" t="s">
        <v>21</v>
      </c>
      <c r="E77" s="140">
        <v>2</v>
      </c>
      <c r="F77" s="140">
        <v>14</v>
      </c>
      <c r="G77" s="555"/>
      <c r="H77" s="555"/>
      <c r="I77" s="148" t="str">
        <f t="shared" si="20"/>
        <v>026D0214</v>
      </c>
      <c r="J77" s="149" t="s">
        <v>535</v>
      </c>
      <c r="K77" s="149" t="s">
        <v>1970</v>
      </c>
      <c r="L77" s="149" t="s">
        <v>173</v>
      </c>
      <c r="M77" s="149" t="s">
        <v>404</v>
      </c>
      <c r="N77" s="149"/>
      <c r="O77" s="150" t="s">
        <v>6</v>
      </c>
      <c r="P77" s="151" t="s">
        <v>24</v>
      </c>
      <c r="Q77" s="152">
        <v>121</v>
      </c>
      <c r="R77" s="153"/>
      <c r="S77" s="154" t="s">
        <v>1966</v>
      </c>
      <c r="T77" s="388">
        <f t="shared" si="18"/>
        <v>26</v>
      </c>
      <c r="V77" s="382" t="str">
        <f t="shared" si="9"/>
        <v>JWWA  G  121</v>
      </c>
      <c r="W77" s="382" t="str">
        <f t="shared" si="19"/>
        <v>JWWA  G  121</v>
      </c>
      <c r="X77" s="381"/>
      <c r="Y77" s="381"/>
    </row>
    <row r="78" spans="1:30" ht="15" customHeight="1">
      <c r="A78" s="381" t="str">
        <f t="shared" si="21"/>
        <v>009D0215</v>
      </c>
      <c r="B78" s="568"/>
      <c r="C78" s="573"/>
      <c r="D78" s="139" t="s">
        <v>21</v>
      </c>
      <c r="E78" s="140">
        <v>2</v>
      </c>
      <c r="F78" s="140">
        <v>15</v>
      </c>
      <c r="G78" s="555"/>
      <c r="H78" s="554" t="s">
        <v>2295</v>
      </c>
      <c r="I78" s="141" t="s">
        <v>2279</v>
      </c>
      <c r="J78" s="142" t="s">
        <v>419</v>
      </c>
      <c r="K78" s="142" t="s">
        <v>420</v>
      </c>
      <c r="L78" s="142" t="s">
        <v>89</v>
      </c>
      <c r="M78" s="142" t="s">
        <v>404</v>
      </c>
      <c r="N78" s="142"/>
      <c r="O78" s="143" t="s">
        <v>6</v>
      </c>
      <c r="P78" s="144" t="s">
        <v>24</v>
      </c>
      <c r="Q78" s="145">
        <v>121</v>
      </c>
      <c r="R78" s="146"/>
      <c r="S78" s="147" t="s">
        <v>3740</v>
      </c>
      <c r="T78" s="387">
        <f t="shared" si="18"/>
        <v>9</v>
      </c>
      <c r="V78" s="382" t="str">
        <f t="shared" ref="V78:V129" si="22">""&amp;O78&amp;"  "&amp;P78&amp;"  "&amp;Q78&amp;""</f>
        <v>JWWA  G  121</v>
      </c>
      <c r="W78" s="382" t="str">
        <f t="shared" si="19"/>
        <v>JWWA  G  121</v>
      </c>
      <c r="X78" s="381"/>
      <c r="Y78" s="381"/>
    </row>
    <row r="79" spans="1:30" ht="15" customHeight="1">
      <c r="A79" s="381" t="str">
        <f t="shared" si="21"/>
        <v>019D0208</v>
      </c>
      <c r="B79" s="568"/>
      <c r="C79" s="573"/>
      <c r="D79" s="139" t="s">
        <v>21</v>
      </c>
      <c r="E79" s="140">
        <v>2</v>
      </c>
      <c r="F79" s="140">
        <v>8</v>
      </c>
      <c r="G79" s="555"/>
      <c r="H79" s="561"/>
      <c r="I79" s="148" t="str">
        <f t="shared" si="20"/>
        <v>019D0208</v>
      </c>
      <c r="J79" s="149" t="s">
        <v>419</v>
      </c>
      <c r="K79" s="149" t="s">
        <v>540</v>
      </c>
      <c r="L79" s="149" t="s">
        <v>72</v>
      </c>
      <c r="M79" s="149" t="s">
        <v>404</v>
      </c>
      <c r="N79" s="149"/>
      <c r="O79" s="150" t="s">
        <v>6</v>
      </c>
      <c r="P79" s="151" t="s">
        <v>24</v>
      </c>
      <c r="Q79" s="152">
        <v>121</v>
      </c>
      <c r="R79" s="153"/>
      <c r="S79" s="154" t="s">
        <v>1157</v>
      </c>
      <c r="T79" s="388">
        <f t="shared" si="18"/>
        <v>19</v>
      </c>
      <c r="V79" s="382" t="str">
        <f t="shared" si="22"/>
        <v>JWWA  G  121</v>
      </c>
      <c r="W79" s="382" t="str">
        <f t="shared" si="19"/>
        <v>JWWA  G  121</v>
      </c>
      <c r="Y79" s="381"/>
    </row>
    <row r="80" spans="1:30" ht="15" customHeight="1">
      <c r="A80" s="381" t="str">
        <f t="shared" si="21"/>
        <v>020D0215</v>
      </c>
      <c r="B80" s="568"/>
      <c r="C80" s="573"/>
      <c r="D80" s="139" t="s">
        <v>21</v>
      </c>
      <c r="E80" s="140">
        <v>2</v>
      </c>
      <c r="F80" s="140">
        <v>15</v>
      </c>
      <c r="G80" s="555"/>
      <c r="H80" s="561"/>
      <c r="I80" s="148" t="str">
        <f t="shared" si="20"/>
        <v>020D0215</v>
      </c>
      <c r="J80" s="149" t="s">
        <v>419</v>
      </c>
      <c r="K80" s="149" t="s">
        <v>540</v>
      </c>
      <c r="L80" s="149" t="s">
        <v>72</v>
      </c>
      <c r="M80" s="149" t="s">
        <v>404</v>
      </c>
      <c r="N80" s="149"/>
      <c r="O80" s="150" t="s">
        <v>6</v>
      </c>
      <c r="P80" s="151" t="s">
        <v>24</v>
      </c>
      <c r="Q80" s="152">
        <v>121</v>
      </c>
      <c r="R80" s="153"/>
      <c r="S80" s="154" t="s">
        <v>1688</v>
      </c>
      <c r="T80" s="388">
        <f t="shared" si="18"/>
        <v>20</v>
      </c>
      <c r="V80" s="382" t="str">
        <f t="shared" si="22"/>
        <v>JWWA  G  121</v>
      </c>
      <c r="W80" s="382" t="str">
        <f t="shared" si="19"/>
        <v>JWWA  G  121</v>
      </c>
      <c r="Y80" s="381"/>
    </row>
    <row r="81" spans="1:25" ht="15" customHeight="1">
      <c r="A81" s="381" t="str">
        <f t="shared" si="21"/>
        <v>026D0215</v>
      </c>
      <c r="B81" s="568"/>
      <c r="C81" s="573"/>
      <c r="D81" s="139" t="s">
        <v>21</v>
      </c>
      <c r="E81" s="140">
        <v>2</v>
      </c>
      <c r="F81" s="140">
        <v>15</v>
      </c>
      <c r="G81" s="555"/>
      <c r="H81" s="561"/>
      <c r="I81" s="148" t="str">
        <f t="shared" si="20"/>
        <v>026D0215</v>
      </c>
      <c r="J81" s="149" t="s">
        <v>419</v>
      </c>
      <c r="K81" s="149" t="s">
        <v>1971</v>
      </c>
      <c r="L81" s="149" t="s">
        <v>72</v>
      </c>
      <c r="M81" s="149" t="s">
        <v>404</v>
      </c>
      <c r="N81" s="149"/>
      <c r="O81" s="150" t="s">
        <v>6</v>
      </c>
      <c r="P81" s="151" t="s">
        <v>24</v>
      </c>
      <c r="Q81" s="152">
        <v>121</v>
      </c>
      <c r="R81" s="153"/>
      <c r="S81" s="154" t="s">
        <v>1966</v>
      </c>
      <c r="T81" s="388">
        <f t="shared" si="18"/>
        <v>26</v>
      </c>
      <c r="V81" s="382" t="str">
        <f t="shared" si="22"/>
        <v>JWWA  G  121</v>
      </c>
      <c r="W81" s="382" t="str">
        <f t="shared" si="19"/>
        <v>JWWA  G  121</v>
      </c>
      <c r="Y81" s="381"/>
    </row>
    <row r="82" spans="1:25" ht="15" customHeight="1">
      <c r="A82" s="381" t="str">
        <f t="shared" si="21"/>
        <v>009D0216</v>
      </c>
      <c r="B82" s="568"/>
      <c r="C82" s="573"/>
      <c r="D82" s="139" t="s">
        <v>21</v>
      </c>
      <c r="E82" s="140">
        <v>2</v>
      </c>
      <c r="F82" s="140">
        <v>16</v>
      </c>
      <c r="G82" s="555"/>
      <c r="H82" s="561"/>
      <c r="I82" s="141" t="str">
        <f t="shared" si="20"/>
        <v>009D0216</v>
      </c>
      <c r="J82" s="142" t="s">
        <v>419</v>
      </c>
      <c r="K82" s="142" t="s">
        <v>420</v>
      </c>
      <c r="L82" s="142" t="s">
        <v>230</v>
      </c>
      <c r="M82" s="142" t="s">
        <v>404</v>
      </c>
      <c r="N82" s="142"/>
      <c r="O82" s="143" t="s">
        <v>6</v>
      </c>
      <c r="P82" s="144" t="s">
        <v>24</v>
      </c>
      <c r="Q82" s="145">
        <v>121</v>
      </c>
      <c r="R82" s="146"/>
      <c r="S82" s="147" t="s">
        <v>3740</v>
      </c>
      <c r="T82" s="387">
        <f t="shared" si="18"/>
        <v>9</v>
      </c>
      <c r="V82" s="382" t="str">
        <f t="shared" si="22"/>
        <v>JWWA  G  121</v>
      </c>
      <c r="W82" s="382" t="str">
        <f t="shared" si="19"/>
        <v>JWWA  G  121</v>
      </c>
      <c r="Y82" s="381"/>
    </row>
    <row r="83" spans="1:25" ht="15" customHeight="1">
      <c r="A83" s="381" t="str">
        <f t="shared" si="21"/>
        <v>019D0271</v>
      </c>
      <c r="B83" s="568"/>
      <c r="C83" s="573"/>
      <c r="D83" s="391" t="s">
        <v>21</v>
      </c>
      <c r="E83" s="392">
        <v>2</v>
      </c>
      <c r="F83" s="392">
        <v>71</v>
      </c>
      <c r="G83" s="555"/>
      <c r="H83" s="561"/>
      <c r="I83" s="148" t="str">
        <f t="shared" si="20"/>
        <v>019D0271</v>
      </c>
      <c r="J83" s="394" t="s">
        <v>419</v>
      </c>
      <c r="K83" s="394" t="s">
        <v>540</v>
      </c>
      <c r="L83" s="394" t="s">
        <v>369</v>
      </c>
      <c r="M83" s="394" t="s">
        <v>404</v>
      </c>
      <c r="N83" s="149"/>
      <c r="O83" s="150" t="s">
        <v>6</v>
      </c>
      <c r="P83" s="151" t="s">
        <v>24</v>
      </c>
      <c r="Q83" s="152">
        <v>121</v>
      </c>
      <c r="R83" s="153"/>
      <c r="S83" s="154" t="s">
        <v>1157</v>
      </c>
      <c r="T83" s="388">
        <f t="shared" si="18"/>
        <v>19</v>
      </c>
      <c r="V83" s="382" t="str">
        <f t="shared" si="22"/>
        <v>JWWA  G  121</v>
      </c>
      <c r="W83" s="382" t="str">
        <f t="shared" si="19"/>
        <v>JWWA  G  121</v>
      </c>
    </row>
    <row r="84" spans="1:25" ht="15" customHeight="1">
      <c r="A84" s="381" t="str">
        <f t="shared" si="21"/>
        <v>020D0216</v>
      </c>
      <c r="B84" s="568"/>
      <c r="C84" s="573"/>
      <c r="D84" s="139" t="s">
        <v>21</v>
      </c>
      <c r="E84" s="140">
        <v>2</v>
      </c>
      <c r="F84" s="140">
        <v>16</v>
      </c>
      <c r="G84" s="555"/>
      <c r="H84" s="561"/>
      <c r="I84" s="148" t="str">
        <f t="shared" si="20"/>
        <v>020D0216</v>
      </c>
      <c r="J84" s="393" t="s">
        <v>419</v>
      </c>
      <c r="K84" s="393" t="s">
        <v>540</v>
      </c>
      <c r="L84" s="393" t="s">
        <v>173</v>
      </c>
      <c r="M84" s="393" t="s">
        <v>404</v>
      </c>
      <c r="N84" s="393"/>
      <c r="O84" s="150" t="s">
        <v>6</v>
      </c>
      <c r="P84" s="151" t="s">
        <v>24</v>
      </c>
      <c r="Q84" s="152">
        <v>121</v>
      </c>
      <c r="R84" s="153"/>
      <c r="S84" s="154" t="s">
        <v>1688</v>
      </c>
      <c r="T84" s="388">
        <f t="shared" si="18"/>
        <v>20</v>
      </c>
      <c r="V84" s="382" t="str">
        <f t="shared" si="22"/>
        <v>JWWA  G  121</v>
      </c>
      <c r="W84" s="382" t="str">
        <f t="shared" si="19"/>
        <v>JWWA  G  121</v>
      </c>
    </row>
    <row r="85" spans="1:25" ht="15" customHeight="1">
      <c r="A85" s="381" t="str">
        <f t="shared" si="21"/>
        <v>026D0216</v>
      </c>
      <c r="B85" s="568"/>
      <c r="C85" s="573"/>
      <c r="D85" s="139" t="s">
        <v>21</v>
      </c>
      <c r="E85" s="140">
        <v>2</v>
      </c>
      <c r="F85" s="140">
        <v>16</v>
      </c>
      <c r="G85" s="555"/>
      <c r="H85" s="561"/>
      <c r="I85" s="148" t="str">
        <f t="shared" si="20"/>
        <v>026D0216</v>
      </c>
      <c r="J85" s="149" t="s">
        <v>419</v>
      </c>
      <c r="K85" s="149" t="s">
        <v>1971</v>
      </c>
      <c r="L85" s="149" t="s">
        <v>173</v>
      </c>
      <c r="M85" s="149" t="s">
        <v>404</v>
      </c>
      <c r="N85" s="149"/>
      <c r="O85" s="150" t="s">
        <v>6</v>
      </c>
      <c r="P85" s="151" t="s">
        <v>24</v>
      </c>
      <c r="Q85" s="152">
        <v>121</v>
      </c>
      <c r="R85" s="153"/>
      <c r="S85" s="154" t="s">
        <v>1966</v>
      </c>
      <c r="T85" s="388">
        <f t="shared" si="18"/>
        <v>26</v>
      </c>
      <c r="V85" s="382" t="str">
        <f t="shared" si="22"/>
        <v>JWWA  G  121</v>
      </c>
      <c r="W85" s="382" t="str">
        <f t="shared" si="19"/>
        <v>JWWA  G  121</v>
      </c>
    </row>
    <row r="86" spans="1:25" ht="15" customHeight="1">
      <c r="A86" s="381" t="str">
        <f t="shared" si="21"/>
        <v>009D0217</v>
      </c>
      <c r="B86" s="568"/>
      <c r="C86" s="573"/>
      <c r="D86" s="139" t="s">
        <v>21</v>
      </c>
      <c r="E86" s="140">
        <v>2</v>
      </c>
      <c r="F86" s="140">
        <v>17</v>
      </c>
      <c r="G86" s="555"/>
      <c r="H86" s="554" t="s">
        <v>2299</v>
      </c>
      <c r="I86" s="141" t="str">
        <f t="shared" si="20"/>
        <v>009D0217</v>
      </c>
      <c r="J86" s="142" t="s">
        <v>421</v>
      </c>
      <c r="K86" s="142" t="s">
        <v>422</v>
      </c>
      <c r="L86" s="142" t="s">
        <v>89</v>
      </c>
      <c r="M86" s="142" t="s">
        <v>404</v>
      </c>
      <c r="N86" s="142"/>
      <c r="O86" s="143" t="s">
        <v>6</v>
      </c>
      <c r="P86" s="144" t="s">
        <v>24</v>
      </c>
      <c r="Q86" s="145">
        <v>121</v>
      </c>
      <c r="R86" s="146"/>
      <c r="S86" s="147" t="s">
        <v>3740</v>
      </c>
      <c r="T86" s="387">
        <f t="shared" si="18"/>
        <v>9</v>
      </c>
      <c r="V86" s="382" t="str">
        <f t="shared" si="22"/>
        <v>JWWA  G  121</v>
      </c>
      <c r="W86" s="382" t="str">
        <f t="shared" si="19"/>
        <v>JWWA  G  121</v>
      </c>
    </row>
    <row r="87" spans="1:25" ht="15" customHeight="1">
      <c r="A87" s="381" t="str">
        <f t="shared" si="21"/>
        <v>019D0209</v>
      </c>
      <c r="B87" s="568"/>
      <c r="C87" s="573"/>
      <c r="D87" s="139" t="s">
        <v>21</v>
      </c>
      <c r="E87" s="140">
        <v>2</v>
      </c>
      <c r="F87" s="140">
        <v>9</v>
      </c>
      <c r="G87" s="555"/>
      <c r="H87" s="561"/>
      <c r="I87" s="148" t="str">
        <f t="shared" si="20"/>
        <v>019D0209</v>
      </c>
      <c r="J87" s="149" t="s">
        <v>421</v>
      </c>
      <c r="K87" s="149" t="s">
        <v>541</v>
      </c>
      <c r="L87" s="149" t="s">
        <v>72</v>
      </c>
      <c r="M87" s="149" t="s">
        <v>404</v>
      </c>
      <c r="N87" s="149"/>
      <c r="O87" s="150" t="s">
        <v>6</v>
      </c>
      <c r="P87" s="151" t="s">
        <v>24</v>
      </c>
      <c r="Q87" s="152">
        <v>121</v>
      </c>
      <c r="R87" s="153"/>
      <c r="S87" s="154" t="s">
        <v>1157</v>
      </c>
      <c r="T87" s="388">
        <f t="shared" si="18"/>
        <v>19</v>
      </c>
      <c r="V87" s="382" t="str">
        <f t="shared" si="22"/>
        <v>JWWA  G  121</v>
      </c>
      <c r="W87" s="382" t="str">
        <f t="shared" si="19"/>
        <v>JWWA  G  121</v>
      </c>
    </row>
    <row r="88" spans="1:25" ht="15" customHeight="1">
      <c r="A88" s="381" t="str">
        <f t="shared" si="21"/>
        <v>020D0217</v>
      </c>
      <c r="B88" s="568"/>
      <c r="C88" s="573"/>
      <c r="D88" s="139" t="s">
        <v>21</v>
      </c>
      <c r="E88" s="140">
        <v>2</v>
      </c>
      <c r="F88" s="140">
        <v>17</v>
      </c>
      <c r="G88" s="555"/>
      <c r="H88" s="561"/>
      <c r="I88" s="148" t="str">
        <f t="shared" si="20"/>
        <v>020D0217</v>
      </c>
      <c r="J88" s="149" t="s">
        <v>421</v>
      </c>
      <c r="K88" s="149" t="s">
        <v>541</v>
      </c>
      <c r="L88" s="149" t="s">
        <v>72</v>
      </c>
      <c r="M88" s="149" t="s">
        <v>404</v>
      </c>
      <c r="N88" s="149"/>
      <c r="O88" s="150" t="s">
        <v>6</v>
      </c>
      <c r="P88" s="151" t="s">
        <v>24</v>
      </c>
      <c r="Q88" s="152">
        <v>121</v>
      </c>
      <c r="R88" s="153"/>
      <c r="S88" s="154" t="s">
        <v>1688</v>
      </c>
      <c r="T88" s="388">
        <f t="shared" si="18"/>
        <v>20</v>
      </c>
      <c r="V88" s="382" t="str">
        <f t="shared" si="22"/>
        <v>JWWA  G  121</v>
      </c>
      <c r="W88" s="382" t="str">
        <f t="shared" si="19"/>
        <v>JWWA  G  121</v>
      </c>
    </row>
    <row r="89" spans="1:25" ht="15" customHeight="1">
      <c r="A89" s="381" t="str">
        <f t="shared" si="21"/>
        <v>026D0217</v>
      </c>
      <c r="B89" s="568"/>
      <c r="C89" s="573"/>
      <c r="D89" s="139" t="s">
        <v>21</v>
      </c>
      <c r="E89" s="140">
        <v>2</v>
      </c>
      <c r="F89" s="140">
        <v>17</v>
      </c>
      <c r="G89" s="555"/>
      <c r="H89" s="561"/>
      <c r="I89" s="148" t="str">
        <f t="shared" si="20"/>
        <v>026D0217</v>
      </c>
      <c r="J89" s="149" t="s">
        <v>421</v>
      </c>
      <c r="K89" s="149" t="s">
        <v>1972</v>
      </c>
      <c r="L89" s="149" t="s">
        <v>72</v>
      </c>
      <c r="M89" s="149" t="s">
        <v>404</v>
      </c>
      <c r="N89" s="149"/>
      <c r="O89" s="150" t="s">
        <v>6</v>
      </c>
      <c r="P89" s="151" t="s">
        <v>24</v>
      </c>
      <c r="Q89" s="152">
        <v>121</v>
      </c>
      <c r="R89" s="153"/>
      <c r="S89" s="154" t="s">
        <v>1966</v>
      </c>
      <c r="T89" s="388">
        <f t="shared" si="18"/>
        <v>26</v>
      </c>
      <c r="V89" s="382" t="str">
        <f t="shared" si="22"/>
        <v>JWWA  G  121</v>
      </c>
      <c r="W89" s="382" t="str">
        <f t="shared" si="19"/>
        <v>JWWA  G  121</v>
      </c>
    </row>
    <row r="90" spans="1:25" ht="15" customHeight="1">
      <c r="A90" s="381" t="str">
        <f t="shared" si="21"/>
        <v>009D0218</v>
      </c>
      <c r="B90" s="568"/>
      <c r="C90" s="573"/>
      <c r="D90" s="139" t="s">
        <v>21</v>
      </c>
      <c r="E90" s="140">
        <v>2</v>
      </c>
      <c r="F90" s="140">
        <v>18</v>
      </c>
      <c r="G90" s="555"/>
      <c r="H90" s="561"/>
      <c r="I90" s="141" t="str">
        <f t="shared" si="20"/>
        <v>009D0218</v>
      </c>
      <c r="J90" s="142" t="s">
        <v>421</v>
      </c>
      <c r="K90" s="142" t="s">
        <v>422</v>
      </c>
      <c r="L90" s="142" t="s">
        <v>230</v>
      </c>
      <c r="M90" s="142" t="s">
        <v>404</v>
      </c>
      <c r="N90" s="142"/>
      <c r="O90" s="143" t="s">
        <v>6</v>
      </c>
      <c r="P90" s="144" t="s">
        <v>24</v>
      </c>
      <c r="Q90" s="145">
        <v>121</v>
      </c>
      <c r="R90" s="146"/>
      <c r="S90" s="147" t="s">
        <v>3740</v>
      </c>
      <c r="T90" s="387">
        <f t="shared" si="18"/>
        <v>9</v>
      </c>
      <c r="V90" s="382" t="str">
        <f t="shared" si="22"/>
        <v>JWWA  G  121</v>
      </c>
      <c r="W90" s="382" t="str">
        <f t="shared" si="19"/>
        <v>JWWA  G  121</v>
      </c>
    </row>
    <row r="91" spans="1:25" ht="15" customHeight="1">
      <c r="A91" s="381" t="str">
        <f t="shared" si="21"/>
        <v>019D0272</v>
      </c>
      <c r="B91" s="568"/>
      <c r="C91" s="573"/>
      <c r="D91" s="391" t="s">
        <v>21</v>
      </c>
      <c r="E91" s="392">
        <v>2</v>
      </c>
      <c r="F91" s="392">
        <v>72</v>
      </c>
      <c r="G91" s="555"/>
      <c r="H91" s="561"/>
      <c r="I91" s="148" t="str">
        <f t="shared" si="20"/>
        <v>019D0272</v>
      </c>
      <c r="J91" s="394" t="s">
        <v>421</v>
      </c>
      <c r="K91" s="394" t="s">
        <v>541</v>
      </c>
      <c r="L91" s="394" t="s">
        <v>369</v>
      </c>
      <c r="M91" s="394" t="s">
        <v>404</v>
      </c>
      <c r="N91" s="149"/>
      <c r="O91" s="150" t="s">
        <v>6</v>
      </c>
      <c r="P91" s="151" t="s">
        <v>24</v>
      </c>
      <c r="Q91" s="152">
        <v>121</v>
      </c>
      <c r="R91" s="153"/>
      <c r="S91" s="154" t="s">
        <v>1157</v>
      </c>
      <c r="T91" s="388">
        <f t="shared" si="18"/>
        <v>19</v>
      </c>
      <c r="V91" s="382" t="str">
        <f t="shared" si="22"/>
        <v>JWWA  G  121</v>
      </c>
      <c r="W91" s="382" t="str">
        <f t="shared" si="19"/>
        <v>JWWA  G  121</v>
      </c>
    </row>
    <row r="92" spans="1:25" ht="15" customHeight="1">
      <c r="A92" s="381" t="str">
        <f t="shared" si="21"/>
        <v>020D0218</v>
      </c>
      <c r="B92" s="568"/>
      <c r="C92" s="573"/>
      <c r="D92" s="139" t="s">
        <v>21</v>
      </c>
      <c r="E92" s="140">
        <v>2</v>
      </c>
      <c r="F92" s="140">
        <v>18</v>
      </c>
      <c r="G92" s="555"/>
      <c r="H92" s="561"/>
      <c r="I92" s="148" t="str">
        <f t="shared" si="20"/>
        <v>020D0218</v>
      </c>
      <c r="J92" s="393" t="s">
        <v>421</v>
      </c>
      <c r="K92" s="393" t="s">
        <v>541</v>
      </c>
      <c r="L92" s="393" t="s">
        <v>173</v>
      </c>
      <c r="M92" s="393" t="s">
        <v>404</v>
      </c>
      <c r="N92" s="393"/>
      <c r="O92" s="150" t="s">
        <v>6</v>
      </c>
      <c r="P92" s="151" t="s">
        <v>24</v>
      </c>
      <c r="Q92" s="152">
        <v>121</v>
      </c>
      <c r="R92" s="153"/>
      <c r="S92" s="154" t="s">
        <v>1688</v>
      </c>
      <c r="T92" s="388">
        <f t="shared" si="18"/>
        <v>20</v>
      </c>
      <c r="V92" s="382" t="str">
        <f t="shared" si="22"/>
        <v>JWWA  G  121</v>
      </c>
      <c r="W92" s="382" t="str">
        <f t="shared" si="19"/>
        <v>JWWA  G  121</v>
      </c>
    </row>
    <row r="93" spans="1:25" ht="15" customHeight="1">
      <c r="A93" s="381" t="str">
        <f t="shared" si="21"/>
        <v>026D0218</v>
      </c>
      <c r="B93" s="568"/>
      <c r="C93" s="573"/>
      <c r="D93" s="139" t="s">
        <v>21</v>
      </c>
      <c r="E93" s="140">
        <v>2</v>
      </c>
      <c r="F93" s="140">
        <v>18</v>
      </c>
      <c r="G93" s="555"/>
      <c r="H93" s="561"/>
      <c r="I93" s="148" t="str">
        <f t="shared" si="20"/>
        <v>026D0218</v>
      </c>
      <c r="J93" s="149" t="s">
        <v>421</v>
      </c>
      <c r="K93" s="149" t="s">
        <v>1972</v>
      </c>
      <c r="L93" s="149" t="s">
        <v>173</v>
      </c>
      <c r="M93" s="149" t="s">
        <v>404</v>
      </c>
      <c r="N93" s="149"/>
      <c r="O93" s="150" t="s">
        <v>6</v>
      </c>
      <c r="P93" s="151" t="s">
        <v>24</v>
      </c>
      <c r="Q93" s="152">
        <v>121</v>
      </c>
      <c r="R93" s="153"/>
      <c r="S93" s="154" t="s">
        <v>1966</v>
      </c>
      <c r="T93" s="388">
        <f t="shared" si="18"/>
        <v>26</v>
      </c>
      <c r="V93" s="382" t="str">
        <f t="shared" si="22"/>
        <v>JWWA  G  121</v>
      </c>
      <c r="W93" s="382" t="str">
        <f t="shared" si="19"/>
        <v>JWWA  G  121</v>
      </c>
    </row>
    <row r="94" spans="1:25" ht="15" customHeight="1">
      <c r="A94" s="381" t="str">
        <f t="shared" si="21"/>
        <v>009D0219</v>
      </c>
      <c r="B94" s="568"/>
      <c r="C94" s="573"/>
      <c r="D94" s="139" t="s">
        <v>21</v>
      </c>
      <c r="E94" s="140">
        <v>2</v>
      </c>
      <c r="F94" s="140">
        <v>19</v>
      </c>
      <c r="G94" s="555"/>
      <c r="H94" s="554" t="s">
        <v>2300</v>
      </c>
      <c r="I94" s="141" t="str">
        <f t="shared" si="20"/>
        <v>009D0219</v>
      </c>
      <c r="J94" s="142" t="s">
        <v>423</v>
      </c>
      <c r="K94" s="142" t="s">
        <v>424</v>
      </c>
      <c r="L94" s="142" t="s">
        <v>89</v>
      </c>
      <c r="M94" s="142" t="s">
        <v>404</v>
      </c>
      <c r="N94" s="142"/>
      <c r="O94" s="143" t="s">
        <v>6</v>
      </c>
      <c r="P94" s="144" t="s">
        <v>24</v>
      </c>
      <c r="Q94" s="145">
        <v>121</v>
      </c>
      <c r="R94" s="146"/>
      <c r="S94" s="147" t="s">
        <v>3740</v>
      </c>
      <c r="T94" s="387">
        <f t="shared" si="18"/>
        <v>9</v>
      </c>
      <c r="V94" s="382" t="str">
        <f t="shared" si="22"/>
        <v>JWWA  G  121</v>
      </c>
      <c r="W94" s="382" t="str">
        <f t="shared" si="19"/>
        <v>JWWA  G  121</v>
      </c>
    </row>
    <row r="95" spans="1:25" ht="15" customHeight="1">
      <c r="A95" s="381" t="str">
        <f t="shared" si="21"/>
        <v>019D0210</v>
      </c>
      <c r="B95" s="568"/>
      <c r="C95" s="573"/>
      <c r="D95" s="139" t="s">
        <v>21</v>
      </c>
      <c r="E95" s="140">
        <v>2</v>
      </c>
      <c r="F95" s="140">
        <v>10</v>
      </c>
      <c r="G95" s="555"/>
      <c r="H95" s="561"/>
      <c r="I95" s="148" t="str">
        <f t="shared" si="20"/>
        <v>019D0210</v>
      </c>
      <c r="J95" s="149" t="s">
        <v>423</v>
      </c>
      <c r="K95" s="149" t="s">
        <v>542</v>
      </c>
      <c r="L95" s="149" t="s">
        <v>72</v>
      </c>
      <c r="M95" s="149" t="s">
        <v>404</v>
      </c>
      <c r="N95" s="149"/>
      <c r="O95" s="150" t="s">
        <v>6</v>
      </c>
      <c r="P95" s="151" t="s">
        <v>24</v>
      </c>
      <c r="Q95" s="152">
        <v>121</v>
      </c>
      <c r="R95" s="153"/>
      <c r="S95" s="154" t="s">
        <v>1157</v>
      </c>
      <c r="T95" s="388">
        <f t="shared" si="18"/>
        <v>19</v>
      </c>
      <c r="V95" s="382" t="str">
        <f t="shared" si="22"/>
        <v>JWWA  G  121</v>
      </c>
      <c r="W95" s="382" t="str">
        <f t="shared" si="19"/>
        <v>JWWA  G  121</v>
      </c>
    </row>
    <row r="96" spans="1:25" ht="15" customHeight="1">
      <c r="A96" s="381" t="str">
        <f t="shared" si="21"/>
        <v>020D0219</v>
      </c>
      <c r="B96" s="568"/>
      <c r="C96" s="573"/>
      <c r="D96" s="139" t="s">
        <v>21</v>
      </c>
      <c r="E96" s="140">
        <v>2</v>
      </c>
      <c r="F96" s="140">
        <v>19</v>
      </c>
      <c r="G96" s="555"/>
      <c r="H96" s="561"/>
      <c r="I96" s="148" t="str">
        <f t="shared" si="20"/>
        <v>020D0219</v>
      </c>
      <c r="J96" s="149" t="s">
        <v>423</v>
      </c>
      <c r="K96" s="149" t="s">
        <v>542</v>
      </c>
      <c r="L96" s="149" t="s">
        <v>72</v>
      </c>
      <c r="M96" s="149" t="s">
        <v>404</v>
      </c>
      <c r="N96" s="149"/>
      <c r="O96" s="150" t="s">
        <v>6</v>
      </c>
      <c r="P96" s="151" t="s">
        <v>24</v>
      </c>
      <c r="Q96" s="152">
        <v>121</v>
      </c>
      <c r="R96" s="153"/>
      <c r="S96" s="154" t="s">
        <v>1688</v>
      </c>
      <c r="T96" s="388">
        <f t="shared" si="18"/>
        <v>20</v>
      </c>
      <c r="V96" s="382" t="str">
        <f t="shared" si="22"/>
        <v>JWWA  G  121</v>
      </c>
      <c r="W96" s="382" t="str">
        <f t="shared" si="19"/>
        <v>JWWA  G  121</v>
      </c>
    </row>
    <row r="97" spans="1:23" ht="15" customHeight="1">
      <c r="A97" s="381" t="str">
        <f t="shared" si="21"/>
        <v>026D0219</v>
      </c>
      <c r="B97" s="568"/>
      <c r="C97" s="573"/>
      <c r="D97" s="139" t="s">
        <v>21</v>
      </c>
      <c r="E97" s="140">
        <v>2</v>
      </c>
      <c r="F97" s="140">
        <v>19</v>
      </c>
      <c r="G97" s="555"/>
      <c r="H97" s="561"/>
      <c r="I97" s="148" t="str">
        <f t="shared" si="20"/>
        <v>026D0219</v>
      </c>
      <c r="J97" s="149" t="s">
        <v>423</v>
      </c>
      <c r="K97" s="149" t="s">
        <v>1973</v>
      </c>
      <c r="L97" s="149" t="s">
        <v>72</v>
      </c>
      <c r="M97" s="149" t="s">
        <v>404</v>
      </c>
      <c r="N97" s="149"/>
      <c r="O97" s="150" t="s">
        <v>6</v>
      </c>
      <c r="P97" s="151" t="s">
        <v>24</v>
      </c>
      <c r="Q97" s="152">
        <v>121</v>
      </c>
      <c r="R97" s="153"/>
      <c r="S97" s="154" t="s">
        <v>1966</v>
      </c>
      <c r="T97" s="388">
        <f t="shared" ref="T97:T121" si="23">IF(S97="","",VLOOKUP(S97,$AC$7:$AD$69,2,FALSE))</f>
        <v>26</v>
      </c>
      <c r="V97" s="382" t="str">
        <f t="shared" si="22"/>
        <v>JWWA  G  121</v>
      </c>
      <c r="W97" s="382" t="str">
        <f t="shared" si="19"/>
        <v>JWWA  G  121</v>
      </c>
    </row>
    <row r="98" spans="1:23" ht="15" customHeight="1">
      <c r="A98" s="381" t="str">
        <f t="shared" si="21"/>
        <v>009D0220</v>
      </c>
      <c r="B98" s="568"/>
      <c r="C98" s="573"/>
      <c r="D98" s="139" t="s">
        <v>21</v>
      </c>
      <c r="E98" s="140">
        <v>2</v>
      </c>
      <c r="F98" s="140">
        <v>20</v>
      </c>
      <c r="G98" s="555"/>
      <c r="H98" s="561"/>
      <c r="I98" s="141" t="str">
        <f t="shared" si="20"/>
        <v>009D0220</v>
      </c>
      <c r="J98" s="142" t="s">
        <v>423</v>
      </c>
      <c r="K98" s="142" t="s">
        <v>424</v>
      </c>
      <c r="L98" s="142" t="s">
        <v>230</v>
      </c>
      <c r="M98" s="142" t="s">
        <v>404</v>
      </c>
      <c r="N98" s="142"/>
      <c r="O98" s="143" t="s">
        <v>6</v>
      </c>
      <c r="P98" s="144" t="s">
        <v>24</v>
      </c>
      <c r="Q98" s="145">
        <v>121</v>
      </c>
      <c r="R98" s="146"/>
      <c r="S98" s="147" t="s">
        <v>3740</v>
      </c>
      <c r="T98" s="387">
        <f t="shared" si="23"/>
        <v>9</v>
      </c>
      <c r="V98" s="382" t="str">
        <f t="shared" si="22"/>
        <v>JWWA  G  121</v>
      </c>
      <c r="W98" s="382" t="str">
        <f t="shared" si="19"/>
        <v>JWWA  G  121</v>
      </c>
    </row>
    <row r="99" spans="1:23" ht="15" customHeight="1">
      <c r="A99" s="381" t="str">
        <f t="shared" si="21"/>
        <v>019D0273</v>
      </c>
      <c r="B99" s="568"/>
      <c r="C99" s="573"/>
      <c r="D99" s="391" t="s">
        <v>21</v>
      </c>
      <c r="E99" s="392">
        <v>2</v>
      </c>
      <c r="F99" s="392">
        <v>73</v>
      </c>
      <c r="G99" s="555"/>
      <c r="H99" s="561"/>
      <c r="I99" s="148" t="str">
        <f t="shared" si="20"/>
        <v>019D0273</v>
      </c>
      <c r="J99" s="394" t="s">
        <v>423</v>
      </c>
      <c r="K99" s="394" t="s">
        <v>542</v>
      </c>
      <c r="L99" s="394" t="s">
        <v>369</v>
      </c>
      <c r="M99" s="394" t="s">
        <v>404</v>
      </c>
      <c r="N99" s="149"/>
      <c r="O99" s="150" t="s">
        <v>6</v>
      </c>
      <c r="P99" s="151" t="s">
        <v>24</v>
      </c>
      <c r="Q99" s="152">
        <v>121</v>
      </c>
      <c r="R99" s="153"/>
      <c r="S99" s="154" t="s">
        <v>1157</v>
      </c>
      <c r="T99" s="388">
        <f t="shared" si="23"/>
        <v>19</v>
      </c>
      <c r="V99" s="382" t="str">
        <f t="shared" si="22"/>
        <v>JWWA  G  121</v>
      </c>
      <c r="W99" s="382" t="str">
        <f t="shared" si="19"/>
        <v>JWWA  G  121</v>
      </c>
    </row>
    <row r="100" spans="1:23" ht="15" customHeight="1">
      <c r="A100" s="381" t="str">
        <f t="shared" si="21"/>
        <v>020D0220</v>
      </c>
      <c r="B100" s="568"/>
      <c r="C100" s="573"/>
      <c r="D100" s="139" t="s">
        <v>21</v>
      </c>
      <c r="E100" s="140">
        <v>2</v>
      </c>
      <c r="F100" s="140">
        <v>20</v>
      </c>
      <c r="G100" s="555"/>
      <c r="H100" s="561"/>
      <c r="I100" s="148" t="str">
        <f t="shared" si="20"/>
        <v>020D0220</v>
      </c>
      <c r="J100" s="393" t="s">
        <v>423</v>
      </c>
      <c r="K100" s="393" t="s">
        <v>542</v>
      </c>
      <c r="L100" s="393" t="s">
        <v>173</v>
      </c>
      <c r="M100" s="393" t="s">
        <v>404</v>
      </c>
      <c r="N100" s="393"/>
      <c r="O100" s="150" t="s">
        <v>6</v>
      </c>
      <c r="P100" s="151" t="s">
        <v>24</v>
      </c>
      <c r="Q100" s="152">
        <v>121</v>
      </c>
      <c r="R100" s="153"/>
      <c r="S100" s="154" t="s">
        <v>1688</v>
      </c>
      <c r="T100" s="388">
        <f t="shared" si="23"/>
        <v>20</v>
      </c>
      <c r="V100" s="382" t="str">
        <f t="shared" si="22"/>
        <v>JWWA  G  121</v>
      </c>
      <c r="W100" s="382" t="str">
        <f t="shared" si="19"/>
        <v>JWWA  G  121</v>
      </c>
    </row>
    <row r="101" spans="1:23" ht="15" customHeight="1">
      <c r="A101" s="381" t="str">
        <f t="shared" si="21"/>
        <v>026D0220</v>
      </c>
      <c r="B101" s="568"/>
      <c r="C101" s="573"/>
      <c r="D101" s="139" t="s">
        <v>21</v>
      </c>
      <c r="E101" s="140">
        <v>2</v>
      </c>
      <c r="F101" s="140">
        <v>20</v>
      </c>
      <c r="G101" s="555"/>
      <c r="H101" s="561"/>
      <c r="I101" s="148" t="str">
        <f t="shared" si="20"/>
        <v>026D0220</v>
      </c>
      <c r="J101" s="149" t="s">
        <v>423</v>
      </c>
      <c r="K101" s="149" t="s">
        <v>1973</v>
      </c>
      <c r="L101" s="149" t="s">
        <v>173</v>
      </c>
      <c r="M101" s="149" t="s">
        <v>404</v>
      </c>
      <c r="N101" s="149"/>
      <c r="O101" s="150" t="s">
        <v>6</v>
      </c>
      <c r="P101" s="151" t="s">
        <v>24</v>
      </c>
      <c r="Q101" s="152">
        <v>121</v>
      </c>
      <c r="R101" s="153"/>
      <c r="S101" s="154" t="s">
        <v>1966</v>
      </c>
      <c r="T101" s="388">
        <f t="shared" si="23"/>
        <v>26</v>
      </c>
      <c r="V101" s="382" t="str">
        <f t="shared" si="22"/>
        <v>JWWA  G  121</v>
      </c>
      <c r="W101" s="382" t="str">
        <f t="shared" si="19"/>
        <v>JWWA  G  121</v>
      </c>
    </row>
    <row r="102" spans="1:23" ht="15" customHeight="1">
      <c r="A102" s="381" t="str">
        <f t="shared" si="21"/>
        <v>009D0221</v>
      </c>
      <c r="B102" s="568"/>
      <c r="C102" s="573"/>
      <c r="D102" s="139" t="s">
        <v>21</v>
      </c>
      <c r="E102" s="140">
        <v>2</v>
      </c>
      <c r="F102" s="140">
        <v>21</v>
      </c>
      <c r="G102" s="554" t="s">
        <v>2288</v>
      </c>
      <c r="H102" s="554" t="s">
        <v>2286</v>
      </c>
      <c r="I102" s="141" t="str">
        <f t="shared" si="20"/>
        <v>009D0221</v>
      </c>
      <c r="J102" s="142" t="s">
        <v>737</v>
      </c>
      <c r="K102" s="142" t="s">
        <v>426</v>
      </c>
      <c r="L102" s="142" t="s">
        <v>427</v>
      </c>
      <c r="M102" s="142" t="s">
        <v>404</v>
      </c>
      <c r="N102" s="142" t="s">
        <v>431</v>
      </c>
      <c r="O102" s="143" t="s">
        <v>6</v>
      </c>
      <c r="P102" s="144" t="s">
        <v>24</v>
      </c>
      <c r="Q102" s="145">
        <v>121</v>
      </c>
      <c r="R102" s="146"/>
      <c r="S102" s="147" t="s">
        <v>3740</v>
      </c>
      <c r="T102" s="387">
        <f t="shared" si="23"/>
        <v>9</v>
      </c>
      <c r="V102" s="382" t="str">
        <f t="shared" si="22"/>
        <v>JWWA  G  121</v>
      </c>
      <c r="W102" s="382" t="str">
        <f t="shared" si="19"/>
        <v>JWWA  G  121</v>
      </c>
    </row>
    <row r="103" spans="1:23" ht="15" customHeight="1">
      <c r="A103" s="381" t="str">
        <f t="shared" si="21"/>
        <v>019D0211</v>
      </c>
      <c r="B103" s="568"/>
      <c r="C103" s="573"/>
      <c r="D103" s="139" t="s">
        <v>21</v>
      </c>
      <c r="E103" s="140">
        <v>2</v>
      </c>
      <c r="F103" s="140">
        <v>11</v>
      </c>
      <c r="G103" s="555"/>
      <c r="H103" s="555"/>
      <c r="I103" s="148" t="str">
        <f t="shared" si="20"/>
        <v>019D0211</v>
      </c>
      <c r="J103" s="149" t="s">
        <v>737</v>
      </c>
      <c r="K103" s="149" t="s">
        <v>425</v>
      </c>
      <c r="L103" s="149" t="s">
        <v>427</v>
      </c>
      <c r="M103" s="149" t="s">
        <v>404</v>
      </c>
      <c r="N103" s="149" t="s">
        <v>431</v>
      </c>
      <c r="O103" s="150" t="s">
        <v>6</v>
      </c>
      <c r="P103" s="151" t="s">
        <v>24</v>
      </c>
      <c r="Q103" s="152">
        <v>121</v>
      </c>
      <c r="R103" s="153"/>
      <c r="S103" s="154" t="s">
        <v>1157</v>
      </c>
      <c r="T103" s="388">
        <f t="shared" si="23"/>
        <v>19</v>
      </c>
      <c r="V103" s="382" t="str">
        <f t="shared" si="22"/>
        <v>JWWA  G  121</v>
      </c>
      <c r="W103" s="382" t="str">
        <f t="shared" si="19"/>
        <v>JWWA  G  121</v>
      </c>
    </row>
    <row r="104" spans="1:23" ht="15" customHeight="1">
      <c r="A104" s="381" t="str">
        <f t="shared" si="21"/>
        <v>020D0221</v>
      </c>
      <c r="B104" s="568"/>
      <c r="C104" s="573"/>
      <c r="D104" s="139" t="s">
        <v>21</v>
      </c>
      <c r="E104" s="140">
        <v>2</v>
      </c>
      <c r="F104" s="140">
        <v>21</v>
      </c>
      <c r="G104" s="555"/>
      <c r="H104" s="555"/>
      <c r="I104" s="148" t="str">
        <f t="shared" si="20"/>
        <v>020D0221</v>
      </c>
      <c r="J104" s="149" t="s">
        <v>737</v>
      </c>
      <c r="K104" s="149" t="s">
        <v>425</v>
      </c>
      <c r="L104" s="149" t="s">
        <v>427</v>
      </c>
      <c r="M104" s="149" t="s">
        <v>404</v>
      </c>
      <c r="N104" s="149" t="s">
        <v>431</v>
      </c>
      <c r="O104" s="150" t="s">
        <v>6</v>
      </c>
      <c r="P104" s="151" t="s">
        <v>24</v>
      </c>
      <c r="Q104" s="152">
        <v>121</v>
      </c>
      <c r="R104" s="153"/>
      <c r="S104" s="154" t="s">
        <v>1688</v>
      </c>
      <c r="T104" s="388">
        <f t="shared" si="23"/>
        <v>20</v>
      </c>
      <c r="V104" s="382" t="str">
        <f t="shared" si="22"/>
        <v>JWWA  G  121</v>
      </c>
      <c r="W104" s="382" t="str">
        <f t="shared" si="19"/>
        <v>JWWA  G  121</v>
      </c>
    </row>
    <row r="105" spans="1:23" ht="15" customHeight="1">
      <c r="A105" s="381" t="str">
        <f t="shared" si="21"/>
        <v>026D0221</v>
      </c>
      <c r="B105" s="568"/>
      <c r="C105" s="573"/>
      <c r="D105" s="139" t="s">
        <v>21</v>
      </c>
      <c r="E105" s="140">
        <v>2</v>
      </c>
      <c r="F105" s="140">
        <v>21</v>
      </c>
      <c r="G105" s="555"/>
      <c r="H105" s="555"/>
      <c r="I105" s="148" t="str">
        <f t="shared" si="20"/>
        <v>026D0221</v>
      </c>
      <c r="J105" s="149" t="s">
        <v>737</v>
      </c>
      <c r="K105" s="149" t="s">
        <v>425</v>
      </c>
      <c r="L105" s="149" t="s">
        <v>427</v>
      </c>
      <c r="M105" s="149" t="s">
        <v>404</v>
      </c>
      <c r="N105" s="149" t="s">
        <v>431</v>
      </c>
      <c r="O105" s="150" t="s">
        <v>6</v>
      </c>
      <c r="P105" s="151" t="s">
        <v>24</v>
      </c>
      <c r="Q105" s="152">
        <v>121</v>
      </c>
      <c r="R105" s="153"/>
      <c r="S105" s="154" t="s">
        <v>1966</v>
      </c>
      <c r="T105" s="388">
        <f t="shared" si="23"/>
        <v>26</v>
      </c>
      <c r="V105" s="382" t="str">
        <f t="shared" si="22"/>
        <v>JWWA  G  121</v>
      </c>
      <c r="W105" s="382" t="str">
        <f t="shared" si="19"/>
        <v>JWWA  G  121</v>
      </c>
    </row>
    <row r="106" spans="1:23" ht="15" customHeight="1">
      <c r="A106" s="381" t="str">
        <f t="shared" si="21"/>
        <v>009D0222</v>
      </c>
      <c r="B106" s="568"/>
      <c r="C106" s="573"/>
      <c r="D106" s="139" t="s">
        <v>21</v>
      </c>
      <c r="E106" s="140">
        <v>2</v>
      </c>
      <c r="F106" s="140">
        <v>22</v>
      </c>
      <c r="G106" s="555"/>
      <c r="H106" s="555"/>
      <c r="I106" s="141" t="str">
        <f t="shared" si="20"/>
        <v>009D0222</v>
      </c>
      <c r="J106" s="142" t="s">
        <v>737</v>
      </c>
      <c r="K106" s="142" t="s">
        <v>426</v>
      </c>
      <c r="L106" s="142" t="s">
        <v>4225</v>
      </c>
      <c r="M106" s="142" t="s">
        <v>404</v>
      </c>
      <c r="N106" s="142" t="s">
        <v>431</v>
      </c>
      <c r="O106" s="143" t="s">
        <v>6</v>
      </c>
      <c r="P106" s="144" t="s">
        <v>24</v>
      </c>
      <c r="Q106" s="145">
        <v>121</v>
      </c>
      <c r="R106" s="146"/>
      <c r="S106" s="147" t="s">
        <v>3740</v>
      </c>
      <c r="T106" s="387">
        <f t="shared" si="23"/>
        <v>9</v>
      </c>
      <c r="V106" s="382" t="str">
        <f t="shared" si="22"/>
        <v>JWWA  G  121</v>
      </c>
      <c r="W106" s="382" t="str">
        <f t="shared" si="19"/>
        <v>JWWA  G  121</v>
      </c>
    </row>
    <row r="107" spans="1:23" ht="15" customHeight="1">
      <c r="A107" s="381" t="str">
        <f t="shared" si="21"/>
        <v>019D0274</v>
      </c>
      <c r="B107" s="568"/>
      <c r="C107" s="573"/>
      <c r="D107" s="391" t="s">
        <v>21</v>
      </c>
      <c r="E107" s="392">
        <v>2</v>
      </c>
      <c r="F107" s="392">
        <v>74</v>
      </c>
      <c r="G107" s="555"/>
      <c r="H107" s="555"/>
      <c r="I107" s="148" t="str">
        <f t="shared" si="20"/>
        <v>019D0274</v>
      </c>
      <c r="J107" s="394" t="s">
        <v>737</v>
      </c>
      <c r="K107" s="394" t="s">
        <v>425</v>
      </c>
      <c r="L107" s="394" t="s">
        <v>428</v>
      </c>
      <c r="M107" s="394" t="s">
        <v>404</v>
      </c>
      <c r="N107" s="394" t="s">
        <v>431</v>
      </c>
      <c r="O107" s="150" t="s">
        <v>6</v>
      </c>
      <c r="P107" s="151" t="s">
        <v>24</v>
      </c>
      <c r="Q107" s="152">
        <v>121</v>
      </c>
      <c r="R107" s="153"/>
      <c r="S107" s="154" t="s">
        <v>1157</v>
      </c>
      <c r="T107" s="388">
        <f t="shared" si="23"/>
        <v>19</v>
      </c>
      <c r="V107" s="382" t="str">
        <f t="shared" si="22"/>
        <v>JWWA  G  121</v>
      </c>
      <c r="W107" s="382" t="str">
        <f t="shared" si="19"/>
        <v>JWWA  G  121</v>
      </c>
    </row>
    <row r="108" spans="1:23" ht="15" customHeight="1">
      <c r="A108" s="381" t="str">
        <f t="shared" si="21"/>
        <v>020D0222</v>
      </c>
      <c r="B108" s="568"/>
      <c r="C108" s="573"/>
      <c r="D108" s="139" t="s">
        <v>21</v>
      </c>
      <c r="E108" s="140">
        <v>2</v>
      </c>
      <c r="F108" s="140">
        <v>22</v>
      </c>
      <c r="G108" s="555"/>
      <c r="H108" s="555"/>
      <c r="I108" s="148" t="str">
        <f t="shared" si="20"/>
        <v>020D0222</v>
      </c>
      <c r="J108" s="393" t="s">
        <v>737</v>
      </c>
      <c r="K108" s="393" t="s">
        <v>425</v>
      </c>
      <c r="L108" s="393" t="s">
        <v>548</v>
      </c>
      <c r="M108" s="393" t="s">
        <v>404</v>
      </c>
      <c r="N108" s="393" t="s">
        <v>431</v>
      </c>
      <c r="O108" s="150" t="s">
        <v>6</v>
      </c>
      <c r="P108" s="151" t="s">
        <v>24</v>
      </c>
      <c r="Q108" s="152">
        <v>121</v>
      </c>
      <c r="R108" s="153"/>
      <c r="S108" s="154" t="s">
        <v>1688</v>
      </c>
      <c r="T108" s="388">
        <f t="shared" si="23"/>
        <v>20</v>
      </c>
      <c r="V108" s="382" t="str">
        <f t="shared" si="22"/>
        <v>JWWA  G  121</v>
      </c>
      <c r="W108" s="382" t="str">
        <f t="shared" si="19"/>
        <v>JWWA  G  121</v>
      </c>
    </row>
    <row r="109" spans="1:23" ht="15" customHeight="1">
      <c r="A109" s="381" t="str">
        <f t="shared" si="21"/>
        <v>026D0222</v>
      </c>
      <c r="B109" s="568"/>
      <c r="C109" s="573"/>
      <c r="D109" s="139" t="s">
        <v>21</v>
      </c>
      <c r="E109" s="140">
        <v>2</v>
      </c>
      <c r="F109" s="140">
        <v>22</v>
      </c>
      <c r="G109" s="555"/>
      <c r="H109" s="555"/>
      <c r="I109" s="148" t="str">
        <f t="shared" si="20"/>
        <v>026D0222</v>
      </c>
      <c r="J109" s="149" t="s">
        <v>737</v>
      </c>
      <c r="K109" s="149" t="s">
        <v>425</v>
      </c>
      <c r="L109" s="149" t="s">
        <v>548</v>
      </c>
      <c r="M109" s="149" t="s">
        <v>404</v>
      </c>
      <c r="N109" s="149" t="s">
        <v>431</v>
      </c>
      <c r="O109" s="150" t="s">
        <v>6</v>
      </c>
      <c r="P109" s="151" t="s">
        <v>24</v>
      </c>
      <c r="Q109" s="152">
        <v>121</v>
      </c>
      <c r="R109" s="153"/>
      <c r="S109" s="154" t="s">
        <v>1966</v>
      </c>
      <c r="T109" s="388">
        <f t="shared" si="23"/>
        <v>26</v>
      </c>
      <c r="V109" s="382" t="str">
        <f t="shared" si="22"/>
        <v>JWWA  G  121</v>
      </c>
      <c r="W109" s="382" t="str">
        <f t="shared" si="19"/>
        <v>JWWA  G  121</v>
      </c>
    </row>
    <row r="110" spans="1:23" ht="15" customHeight="1">
      <c r="A110" s="381" t="str">
        <f t="shared" si="21"/>
        <v>009D0223</v>
      </c>
      <c r="B110" s="568"/>
      <c r="C110" s="573"/>
      <c r="D110" s="139" t="s">
        <v>21</v>
      </c>
      <c r="E110" s="140">
        <v>2</v>
      </c>
      <c r="F110" s="140">
        <v>23</v>
      </c>
      <c r="G110" s="555"/>
      <c r="H110" s="554" t="s">
        <v>2287</v>
      </c>
      <c r="I110" s="141" t="str">
        <f t="shared" si="20"/>
        <v>009D0223</v>
      </c>
      <c r="J110" s="142" t="s">
        <v>737</v>
      </c>
      <c r="K110" s="142" t="s">
        <v>426</v>
      </c>
      <c r="L110" s="142" t="s">
        <v>427</v>
      </c>
      <c r="M110" s="142" t="s">
        <v>404</v>
      </c>
      <c r="N110" s="142" t="s">
        <v>432</v>
      </c>
      <c r="O110" s="143" t="s">
        <v>6</v>
      </c>
      <c r="P110" s="144" t="s">
        <v>24</v>
      </c>
      <c r="Q110" s="145">
        <v>121</v>
      </c>
      <c r="R110" s="146"/>
      <c r="S110" s="147" t="s">
        <v>3740</v>
      </c>
      <c r="T110" s="387">
        <f t="shared" si="23"/>
        <v>9</v>
      </c>
      <c r="V110" s="382" t="str">
        <f t="shared" si="22"/>
        <v>JWWA  G  121</v>
      </c>
      <c r="W110" s="382" t="str">
        <f t="shared" si="19"/>
        <v>JWWA  G  121</v>
      </c>
    </row>
    <row r="111" spans="1:23" ht="15" customHeight="1">
      <c r="A111" s="381" t="str">
        <f t="shared" si="21"/>
        <v>019D0212</v>
      </c>
      <c r="B111" s="568"/>
      <c r="C111" s="573"/>
      <c r="D111" s="139" t="s">
        <v>21</v>
      </c>
      <c r="E111" s="140">
        <v>2</v>
      </c>
      <c r="F111" s="140">
        <v>12</v>
      </c>
      <c r="G111" s="555"/>
      <c r="H111" s="555"/>
      <c r="I111" s="162" t="str">
        <f t="shared" si="20"/>
        <v>019D0212</v>
      </c>
      <c r="J111" s="205" t="s">
        <v>737</v>
      </c>
      <c r="K111" s="205" t="s">
        <v>425</v>
      </c>
      <c r="L111" s="205" t="s">
        <v>427</v>
      </c>
      <c r="M111" s="205" t="s">
        <v>404</v>
      </c>
      <c r="N111" s="205" t="s">
        <v>432</v>
      </c>
      <c r="O111" s="186" t="s">
        <v>6</v>
      </c>
      <c r="P111" s="187" t="s">
        <v>24</v>
      </c>
      <c r="Q111" s="188">
        <v>121</v>
      </c>
      <c r="R111" s="189"/>
      <c r="S111" s="190" t="s">
        <v>1157</v>
      </c>
      <c r="T111" s="396">
        <f t="shared" si="23"/>
        <v>19</v>
      </c>
      <c r="V111" s="382" t="str">
        <f t="shared" si="22"/>
        <v>JWWA  G  121</v>
      </c>
      <c r="W111" s="382" t="str">
        <f t="shared" si="19"/>
        <v>JWWA  G  121</v>
      </c>
    </row>
    <row r="112" spans="1:23" ht="15" customHeight="1">
      <c r="A112" s="381" t="str">
        <f t="shared" si="21"/>
        <v>020D0223</v>
      </c>
      <c r="B112" s="568"/>
      <c r="C112" s="573"/>
      <c r="D112" s="139" t="s">
        <v>21</v>
      </c>
      <c r="E112" s="140">
        <v>2</v>
      </c>
      <c r="F112" s="140">
        <v>23</v>
      </c>
      <c r="G112" s="555"/>
      <c r="H112" s="555"/>
      <c r="I112" s="148" t="str">
        <f t="shared" si="20"/>
        <v>020D0223</v>
      </c>
      <c r="J112" s="149" t="s">
        <v>737</v>
      </c>
      <c r="K112" s="149" t="s">
        <v>425</v>
      </c>
      <c r="L112" s="149" t="s">
        <v>427</v>
      </c>
      <c r="M112" s="149" t="s">
        <v>404</v>
      </c>
      <c r="N112" s="149" t="s">
        <v>432</v>
      </c>
      <c r="O112" s="150" t="s">
        <v>6</v>
      </c>
      <c r="P112" s="151" t="s">
        <v>24</v>
      </c>
      <c r="Q112" s="152">
        <v>121</v>
      </c>
      <c r="R112" s="153"/>
      <c r="S112" s="154" t="s">
        <v>1688</v>
      </c>
      <c r="T112" s="388">
        <f t="shared" si="23"/>
        <v>20</v>
      </c>
      <c r="V112" s="382" t="str">
        <f t="shared" si="22"/>
        <v>JWWA  G  121</v>
      </c>
      <c r="W112" s="382" t="str">
        <f t="shared" si="19"/>
        <v>JWWA  G  121</v>
      </c>
    </row>
    <row r="113" spans="1:23" ht="15" customHeight="1">
      <c r="A113" s="381" t="str">
        <f t="shared" si="21"/>
        <v>026D0223</v>
      </c>
      <c r="B113" s="568"/>
      <c r="C113" s="573"/>
      <c r="D113" s="139" t="s">
        <v>21</v>
      </c>
      <c r="E113" s="140">
        <v>2</v>
      </c>
      <c r="F113" s="140">
        <v>23</v>
      </c>
      <c r="G113" s="555"/>
      <c r="H113" s="555"/>
      <c r="I113" s="148" t="str">
        <f t="shared" si="20"/>
        <v>026D0223</v>
      </c>
      <c r="J113" s="149" t="s">
        <v>737</v>
      </c>
      <c r="K113" s="149" t="s">
        <v>425</v>
      </c>
      <c r="L113" s="149" t="s">
        <v>427</v>
      </c>
      <c r="M113" s="149" t="s">
        <v>404</v>
      </c>
      <c r="N113" s="149" t="s">
        <v>432</v>
      </c>
      <c r="O113" s="150" t="s">
        <v>6</v>
      </c>
      <c r="P113" s="151" t="s">
        <v>24</v>
      </c>
      <c r="Q113" s="152">
        <v>121</v>
      </c>
      <c r="R113" s="153"/>
      <c r="S113" s="154" t="s">
        <v>1966</v>
      </c>
      <c r="T113" s="388">
        <f t="shared" si="23"/>
        <v>26</v>
      </c>
      <c r="V113" s="382" t="str">
        <f t="shared" si="22"/>
        <v>JWWA  G  121</v>
      </c>
      <c r="W113" s="382" t="str">
        <f t="shared" si="19"/>
        <v>JWWA  G  121</v>
      </c>
    </row>
    <row r="114" spans="1:23" ht="15" customHeight="1">
      <c r="A114" s="381" t="str">
        <f t="shared" si="21"/>
        <v>009D0224</v>
      </c>
      <c r="B114" s="568"/>
      <c r="C114" s="573"/>
      <c r="D114" s="139" t="s">
        <v>21</v>
      </c>
      <c r="E114" s="140">
        <v>2</v>
      </c>
      <c r="F114" s="140">
        <v>24</v>
      </c>
      <c r="G114" s="555"/>
      <c r="H114" s="555"/>
      <c r="I114" s="141" t="str">
        <f t="shared" si="20"/>
        <v>009D0224</v>
      </c>
      <c r="J114" s="142" t="s">
        <v>737</v>
      </c>
      <c r="K114" s="142" t="s">
        <v>426</v>
      </c>
      <c r="L114" s="142" t="s">
        <v>4225</v>
      </c>
      <c r="M114" s="142" t="s">
        <v>404</v>
      </c>
      <c r="N114" s="142" t="s">
        <v>432</v>
      </c>
      <c r="O114" s="143" t="s">
        <v>6</v>
      </c>
      <c r="P114" s="144" t="s">
        <v>24</v>
      </c>
      <c r="Q114" s="145">
        <v>121</v>
      </c>
      <c r="R114" s="146"/>
      <c r="S114" s="147" t="s">
        <v>3740</v>
      </c>
      <c r="T114" s="387">
        <f t="shared" si="23"/>
        <v>9</v>
      </c>
      <c r="V114" s="382" t="str">
        <f t="shared" si="22"/>
        <v>JWWA  G  121</v>
      </c>
      <c r="W114" s="382" t="str">
        <f t="shared" si="19"/>
        <v>JWWA  G  121</v>
      </c>
    </row>
    <row r="115" spans="1:23" ht="15" customHeight="1">
      <c r="A115" s="381" t="str">
        <f t="shared" si="21"/>
        <v>019D0275</v>
      </c>
      <c r="B115" s="568"/>
      <c r="C115" s="573"/>
      <c r="D115" s="391" t="s">
        <v>21</v>
      </c>
      <c r="E115" s="392">
        <v>2</v>
      </c>
      <c r="F115" s="392">
        <v>75</v>
      </c>
      <c r="G115" s="555"/>
      <c r="H115" s="555"/>
      <c r="I115" s="148" t="str">
        <f t="shared" si="20"/>
        <v>019D0275</v>
      </c>
      <c r="J115" s="394" t="s">
        <v>737</v>
      </c>
      <c r="K115" s="394" t="s">
        <v>425</v>
      </c>
      <c r="L115" s="394" t="s">
        <v>428</v>
      </c>
      <c r="M115" s="394" t="s">
        <v>404</v>
      </c>
      <c r="N115" s="394" t="s">
        <v>432</v>
      </c>
      <c r="O115" s="186" t="s">
        <v>6</v>
      </c>
      <c r="P115" s="187" t="s">
        <v>24</v>
      </c>
      <c r="Q115" s="188">
        <v>121</v>
      </c>
      <c r="R115" s="189"/>
      <c r="S115" s="190" t="s">
        <v>1157</v>
      </c>
      <c r="T115" s="396">
        <f t="shared" si="23"/>
        <v>19</v>
      </c>
      <c r="V115" s="382" t="str">
        <f t="shared" si="22"/>
        <v>JWWA  G  121</v>
      </c>
      <c r="W115" s="382" t="str">
        <f t="shared" si="19"/>
        <v>JWWA  G  121</v>
      </c>
    </row>
    <row r="116" spans="1:23" ht="15" customHeight="1">
      <c r="A116" s="381" t="str">
        <f t="shared" si="21"/>
        <v>020D0224</v>
      </c>
      <c r="B116" s="568"/>
      <c r="C116" s="573"/>
      <c r="D116" s="139" t="s">
        <v>21</v>
      </c>
      <c r="E116" s="140">
        <v>2</v>
      </c>
      <c r="F116" s="140">
        <v>24</v>
      </c>
      <c r="G116" s="555"/>
      <c r="H116" s="555"/>
      <c r="I116" s="148" t="str">
        <f t="shared" si="20"/>
        <v>020D0224</v>
      </c>
      <c r="J116" s="393" t="s">
        <v>737</v>
      </c>
      <c r="K116" s="393" t="s">
        <v>425</v>
      </c>
      <c r="L116" s="393" t="s">
        <v>548</v>
      </c>
      <c r="M116" s="393" t="s">
        <v>404</v>
      </c>
      <c r="N116" s="393" t="s">
        <v>432</v>
      </c>
      <c r="O116" s="150" t="s">
        <v>6</v>
      </c>
      <c r="P116" s="151" t="s">
        <v>24</v>
      </c>
      <c r="Q116" s="152">
        <v>121</v>
      </c>
      <c r="R116" s="153"/>
      <c r="S116" s="154" t="s">
        <v>1688</v>
      </c>
      <c r="T116" s="388">
        <f t="shared" si="23"/>
        <v>20</v>
      </c>
      <c r="V116" s="382" t="str">
        <f t="shared" si="22"/>
        <v>JWWA  G  121</v>
      </c>
      <c r="W116" s="382" t="str">
        <f t="shared" si="19"/>
        <v>JWWA  G  121</v>
      </c>
    </row>
    <row r="117" spans="1:23" ht="15" customHeight="1">
      <c r="A117" s="381" t="str">
        <f t="shared" si="21"/>
        <v>026D0224</v>
      </c>
      <c r="B117" s="568"/>
      <c r="C117" s="573"/>
      <c r="D117" s="139" t="s">
        <v>21</v>
      </c>
      <c r="E117" s="140">
        <v>2</v>
      </c>
      <c r="F117" s="140">
        <v>24</v>
      </c>
      <c r="G117" s="555"/>
      <c r="H117" s="555"/>
      <c r="I117" s="148" t="str">
        <f t="shared" si="20"/>
        <v>026D0224</v>
      </c>
      <c r="J117" s="149" t="s">
        <v>737</v>
      </c>
      <c r="K117" s="149" t="s">
        <v>425</v>
      </c>
      <c r="L117" s="149" t="s">
        <v>548</v>
      </c>
      <c r="M117" s="149" t="s">
        <v>404</v>
      </c>
      <c r="N117" s="149" t="s">
        <v>432</v>
      </c>
      <c r="O117" s="150" t="s">
        <v>6</v>
      </c>
      <c r="P117" s="151" t="s">
        <v>24</v>
      </c>
      <c r="Q117" s="152">
        <v>121</v>
      </c>
      <c r="R117" s="153"/>
      <c r="S117" s="154" t="s">
        <v>1966</v>
      </c>
      <c r="T117" s="388">
        <f t="shared" si="23"/>
        <v>26</v>
      </c>
      <c r="V117" s="382" t="str">
        <f t="shared" si="22"/>
        <v>JWWA  G  121</v>
      </c>
      <c r="W117" s="382" t="str">
        <f t="shared" si="19"/>
        <v>JWWA  G  121</v>
      </c>
    </row>
    <row r="118" spans="1:23" ht="15" customHeight="1">
      <c r="A118" s="381" t="str">
        <f t="shared" si="21"/>
        <v>009D0225</v>
      </c>
      <c r="B118" s="568"/>
      <c r="C118" s="573"/>
      <c r="D118" s="139" t="s">
        <v>21</v>
      </c>
      <c r="E118" s="140">
        <v>2</v>
      </c>
      <c r="F118" s="140">
        <v>25</v>
      </c>
      <c r="G118" s="554" t="s">
        <v>2301</v>
      </c>
      <c r="H118" s="554" t="s">
        <v>2286</v>
      </c>
      <c r="I118" s="141" t="str">
        <f t="shared" si="20"/>
        <v>009D0225</v>
      </c>
      <c r="J118" s="142" t="s">
        <v>738</v>
      </c>
      <c r="K118" s="142" t="s">
        <v>430</v>
      </c>
      <c r="L118" s="142" t="s">
        <v>427</v>
      </c>
      <c r="M118" s="142" t="s">
        <v>404</v>
      </c>
      <c r="N118" s="142" t="s">
        <v>431</v>
      </c>
      <c r="O118" s="143" t="s">
        <v>6</v>
      </c>
      <c r="P118" s="144" t="s">
        <v>24</v>
      </c>
      <c r="Q118" s="145">
        <v>121</v>
      </c>
      <c r="R118" s="146"/>
      <c r="S118" s="147" t="s">
        <v>3740</v>
      </c>
      <c r="T118" s="387">
        <f t="shared" si="23"/>
        <v>9</v>
      </c>
      <c r="V118" s="382" t="str">
        <f t="shared" si="22"/>
        <v>JWWA  G  121</v>
      </c>
      <c r="W118" s="382" t="str">
        <f t="shared" si="19"/>
        <v>JWWA  G  121</v>
      </c>
    </row>
    <row r="119" spans="1:23" ht="15" customHeight="1">
      <c r="A119" s="381" t="str">
        <f t="shared" si="21"/>
        <v>019D0213</v>
      </c>
      <c r="B119" s="568"/>
      <c r="C119" s="573"/>
      <c r="D119" s="139" t="s">
        <v>21</v>
      </c>
      <c r="E119" s="140">
        <v>2</v>
      </c>
      <c r="F119" s="140">
        <v>13</v>
      </c>
      <c r="G119" s="555"/>
      <c r="H119" s="555"/>
      <c r="I119" s="148" t="str">
        <f t="shared" si="20"/>
        <v>019D0213</v>
      </c>
      <c r="J119" s="149" t="s">
        <v>738</v>
      </c>
      <c r="K119" s="149" t="s">
        <v>429</v>
      </c>
      <c r="L119" s="149" t="s">
        <v>427</v>
      </c>
      <c r="M119" s="149" t="s">
        <v>404</v>
      </c>
      <c r="N119" s="149" t="s">
        <v>431</v>
      </c>
      <c r="O119" s="150" t="s">
        <v>6</v>
      </c>
      <c r="P119" s="151" t="s">
        <v>24</v>
      </c>
      <c r="Q119" s="152">
        <v>121</v>
      </c>
      <c r="R119" s="153"/>
      <c r="S119" s="154" t="s">
        <v>1157</v>
      </c>
      <c r="T119" s="388">
        <f t="shared" si="23"/>
        <v>19</v>
      </c>
      <c r="V119" s="382" t="str">
        <f t="shared" si="22"/>
        <v>JWWA  G  121</v>
      </c>
      <c r="W119" s="382" t="str">
        <f t="shared" si="19"/>
        <v>JWWA  G  121</v>
      </c>
    </row>
    <row r="120" spans="1:23" ht="15" customHeight="1">
      <c r="A120" s="381" t="str">
        <f t="shared" si="21"/>
        <v>020D0225</v>
      </c>
      <c r="B120" s="568"/>
      <c r="C120" s="573"/>
      <c r="D120" s="139" t="s">
        <v>21</v>
      </c>
      <c r="E120" s="140">
        <v>2</v>
      </c>
      <c r="F120" s="140">
        <v>25</v>
      </c>
      <c r="G120" s="555"/>
      <c r="H120" s="555"/>
      <c r="I120" s="148" t="str">
        <f t="shared" si="20"/>
        <v>020D0225</v>
      </c>
      <c r="J120" s="149" t="s">
        <v>738</v>
      </c>
      <c r="K120" s="149" t="s">
        <v>429</v>
      </c>
      <c r="L120" s="149" t="s">
        <v>427</v>
      </c>
      <c r="M120" s="149" t="s">
        <v>404</v>
      </c>
      <c r="N120" s="149" t="s">
        <v>431</v>
      </c>
      <c r="O120" s="150" t="s">
        <v>6</v>
      </c>
      <c r="P120" s="151" t="s">
        <v>24</v>
      </c>
      <c r="Q120" s="152">
        <v>121</v>
      </c>
      <c r="R120" s="153"/>
      <c r="S120" s="154" t="s">
        <v>1688</v>
      </c>
      <c r="T120" s="388">
        <f t="shared" si="23"/>
        <v>20</v>
      </c>
      <c r="V120" s="382" t="str">
        <f t="shared" si="22"/>
        <v>JWWA  G  121</v>
      </c>
      <c r="W120" s="382" t="str">
        <f t="shared" si="19"/>
        <v>JWWA  G  121</v>
      </c>
    </row>
    <row r="121" spans="1:23" ht="15" customHeight="1">
      <c r="A121" s="381" t="str">
        <f t="shared" si="21"/>
        <v>026D0225</v>
      </c>
      <c r="B121" s="568"/>
      <c r="C121" s="573"/>
      <c r="D121" s="417" t="s">
        <v>21</v>
      </c>
      <c r="E121" s="418">
        <v>2</v>
      </c>
      <c r="F121" s="418">
        <v>25</v>
      </c>
      <c r="G121" s="555"/>
      <c r="H121" s="555"/>
      <c r="I121" s="148" t="str">
        <f t="shared" si="20"/>
        <v>026D0225</v>
      </c>
      <c r="J121" s="149" t="s">
        <v>738</v>
      </c>
      <c r="K121" s="149" t="s">
        <v>429</v>
      </c>
      <c r="L121" s="149" t="s">
        <v>427</v>
      </c>
      <c r="M121" s="149" t="s">
        <v>404</v>
      </c>
      <c r="N121" s="149" t="s">
        <v>431</v>
      </c>
      <c r="O121" s="150" t="s">
        <v>6</v>
      </c>
      <c r="P121" s="151" t="s">
        <v>24</v>
      </c>
      <c r="Q121" s="152">
        <v>121</v>
      </c>
      <c r="R121" s="153"/>
      <c r="S121" s="154" t="s">
        <v>1966</v>
      </c>
      <c r="T121" s="388">
        <f t="shared" si="23"/>
        <v>26</v>
      </c>
      <c r="V121" s="382" t="str">
        <f t="shared" si="22"/>
        <v>JWWA  G  121</v>
      </c>
      <c r="W121" s="382" t="str">
        <f t="shared" si="19"/>
        <v>JWWA  G  121</v>
      </c>
    </row>
    <row r="122" spans="1:23" ht="15" customHeight="1">
      <c r="A122" s="381">
        <f t="shared" si="21"/>
        <v>0</v>
      </c>
      <c r="B122" s="620"/>
      <c r="C122" s="574"/>
      <c r="D122" s="406"/>
      <c r="E122" s="407"/>
      <c r="F122" s="407"/>
      <c r="G122" s="556"/>
      <c r="H122" s="556"/>
      <c r="I122" s="155"/>
      <c r="J122" s="156"/>
      <c r="K122" s="156"/>
      <c r="L122" s="156"/>
      <c r="M122" s="156"/>
      <c r="N122" s="156"/>
      <c r="O122" s="157"/>
      <c r="P122" s="158"/>
      <c r="Q122" s="159"/>
      <c r="R122" s="160"/>
      <c r="S122" s="183"/>
      <c r="T122" s="389"/>
      <c r="V122" s="382" t="str">
        <f t="shared" ref="V122" si="24">""&amp;O122&amp;"  "&amp;P122&amp;"  "&amp;Q122&amp;""</f>
        <v xml:space="preserve">    </v>
      </c>
      <c r="W122" s="382" t="str">
        <f t="shared" ref="W122" si="25">V122</f>
        <v xml:space="preserve">    </v>
      </c>
    </row>
    <row r="123" spans="1:23" ht="15" customHeight="1">
      <c r="A123" s="381" t="str">
        <f t="shared" si="21"/>
        <v>009D0226</v>
      </c>
      <c r="B123" s="568" t="s">
        <v>4436</v>
      </c>
      <c r="C123" s="573" t="s">
        <v>4437</v>
      </c>
      <c r="D123" s="139" t="s">
        <v>21</v>
      </c>
      <c r="E123" s="140">
        <v>2</v>
      </c>
      <c r="F123" s="140">
        <v>26</v>
      </c>
      <c r="G123" s="554" t="s">
        <v>2301</v>
      </c>
      <c r="H123" s="554" t="s">
        <v>2287</v>
      </c>
      <c r="I123" s="141" t="str">
        <f t="shared" si="20"/>
        <v>009D0226</v>
      </c>
      <c r="J123" s="142" t="s">
        <v>738</v>
      </c>
      <c r="K123" s="142" t="s">
        <v>433</v>
      </c>
      <c r="L123" s="142" t="s">
        <v>427</v>
      </c>
      <c r="M123" s="142" t="s">
        <v>404</v>
      </c>
      <c r="N123" s="142" t="s">
        <v>432</v>
      </c>
      <c r="O123" s="143" t="s">
        <v>55</v>
      </c>
      <c r="P123" s="144"/>
      <c r="Q123" s="145"/>
      <c r="R123" s="146"/>
      <c r="S123" s="147" t="s">
        <v>3740</v>
      </c>
      <c r="T123" s="387">
        <f t="shared" ref="T123:T186" si="26">IF(S123="","",VLOOKUP(S123,$AC$7:$AD$69,2,FALSE))</f>
        <v>9</v>
      </c>
      <c r="V123" s="382" t="str">
        <f t="shared" si="22"/>
        <v xml:space="preserve">指定承認    </v>
      </c>
      <c r="W123" s="382" t="str">
        <f t="shared" si="19"/>
        <v xml:space="preserve">指定承認    </v>
      </c>
    </row>
    <row r="124" spans="1:23" ht="15" customHeight="1">
      <c r="A124" s="381" t="str">
        <f t="shared" si="21"/>
        <v>020D0226</v>
      </c>
      <c r="B124" s="568"/>
      <c r="C124" s="573"/>
      <c r="D124" s="139" t="s">
        <v>21</v>
      </c>
      <c r="E124" s="140">
        <v>2</v>
      </c>
      <c r="F124" s="140">
        <v>26</v>
      </c>
      <c r="G124" s="555"/>
      <c r="H124" s="555"/>
      <c r="I124" s="148" t="str">
        <f t="shared" si="20"/>
        <v>020D0226</v>
      </c>
      <c r="J124" s="149" t="s">
        <v>738</v>
      </c>
      <c r="K124" s="149" t="s">
        <v>429</v>
      </c>
      <c r="L124" s="149" t="s">
        <v>427</v>
      </c>
      <c r="M124" s="149" t="s">
        <v>404</v>
      </c>
      <c r="N124" s="149" t="s">
        <v>432</v>
      </c>
      <c r="O124" s="150" t="s">
        <v>55</v>
      </c>
      <c r="P124" s="151"/>
      <c r="Q124" s="152"/>
      <c r="R124" s="153"/>
      <c r="S124" s="154" t="s">
        <v>1688</v>
      </c>
      <c r="T124" s="388">
        <f t="shared" si="26"/>
        <v>20</v>
      </c>
      <c r="V124" s="382" t="str">
        <f t="shared" si="22"/>
        <v xml:space="preserve">指定承認    </v>
      </c>
      <c r="W124" s="382" t="str">
        <f t="shared" si="19"/>
        <v xml:space="preserve">指定承認    </v>
      </c>
    </row>
    <row r="125" spans="1:23" ht="15" customHeight="1">
      <c r="A125" s="381" t="str">
        <f t="shared" ref="A125:A177" si="27">I125</f>
        <v>026D0226</v>
      </c>
      <c r="B125" s="568"/>
      <c r="C125" s="573"/>
      <c r="D125" s="139" t="s">
        <v>21</v>
      </c>
      <c r="E125" s="140">
        <v>2</v>
      </c>
      <c r="F125" s="140">
        <v>26</v>
      </c>
      <c r="G125" s="556"/>
      <c r="H125" s="555"/>
      <c r="I125" s="155" t="str">
        <f t="shared" si="20"/>
        <v>026D0226</v>
      </c>
      <c r="J125" s="156" t="s">
        <v>738</v>
      </c>
      <c r="K125" s="156" t="s">
        <v>429</v>
      </c>
      <c r="L125" s="156" t="s">
        <v>427</v>
      </c>
      <c r="M125" s="156" t="s">
        <v>404</v>
      </c>
      <c r="N125" s="156" t="s">
        <v>432</v>
      </c>
      <c r="O125" s="157" t="s">
        <v>55</v>
      </c>
      <c r="P125" s="158"/>
      <c r="Q125" s="159"/>
      <c r="R125" s="160"/>
      <c r="S125" s="161" t="s">
        <v>1966</v>
      </c>
      <c r="T125" s="389">
        <f t="shared" si="26"/>
        <v>26</v>
      </c>
      <c r="V125" s="382" t="str">
        <f t="shared" si="22"/>
        <v xml:space="preserve">指定承認    </v>
      </c>
      <c r="W125" s="382" t="str">
        <f t="shared" ref="W125:W181" si="28">V125</f>
        <v xml:space="preserve">指定承認    </v>
      </c>
    </row>
    <row r="126" spans="1:23" ht="15" customHeight="1">
      <c r="A126" s="381" t="str">
        <f t="shared" si="27"/>
        <v>009D0227</v>
      </c>
      <c r="B126" s="568"/>
      <c r="C126" s="573"/>
      <c r="D126" s="139" t="s">
        <v>21</v>
      </c>
      <c r="E126" s="140">
        <v>2</v>
      </c>
      <c r="F126" s="140">
        <v>27</v>
      </c>
      <c r="G126" s="554" t="s">
        <v>2303</v>
      </c>
      <c r="H126" s="554" t="s">
        <v>2302</v>
      </c>
      <c r="I126" s="141" t="str">
        <f t="shared" si="20"/>
        <v>009D0227</v>
      </c>
      <c r="J126" s="142" t="s">
        <v>739</v>
      </c>
      <c r="K126" s="142" t="s">
        <v>436</v>
      </c>
      <c r="L126" s="142" t="s">
        <v>427</v>
      </c>
      <c r="M126" s="142" t="s">
        <v>404</v>
      </c>
      <c r="N126" s="142" t="s">
        <v>431</v>
      </c>
      <c r="O126" s="143" t="s">
        <v>6</v>
      </c>
      <c r="P126" s="144" t="s">
        <v>24</v>
      </c>
      <c r="Q126" s="145">
        <v>121</v>
      </c>
      <c r="R126" s="146"/>
      <c r="S126" s="147" t="s">
        <v>3740</v>
      </c>
      <c r="T126" s="387">
        <f t="shared" si="26"/>
        <v>9</v>
      </c>
      <c r="V126" s="382" t="str">
        <f t="shared" si="22"/>
        <v>JWWA  G  121</v>
      </c>
      <c r="W126" s="382" t="str">
        <f t="shared" si="28"/>
        <v>JWWA  G  121</v>
      </c>
    </row>
    <row r="127" spans="1:23" ht="15" customHeight="1">
      <c r="A127" s="381" t="str">
        <f t="shared" si="27"/>
        <v>019D0214</v>
      </c>
      <c r="B127" s="568"/>
      <c r="C127" s="573"/>
      <c r="D127" s="139" t="s">
        <v>21</v>
      </c>
      <c r="E127" s="140">
        <v>2</v>
      </c>
      <c r="F127" s="140">
        <v>14</v>
      </c>
      <c r="G127" s="555"/>
      <c r="H127" s="555"/>
      <c r="I127" s="148" t="str">
        <f t="shared" ref="I127:I180" si="29">IF(OR(D127="",E127="",F127=""),"",TEXT(T127,"000")&amp;D127&amp;TEXT(E127,"00")&amp;TEXT(F127,"00"))</f>
        <v>019D0214</v>
      </c>
      <c r="J127" s="149" t="s">
        <v>739</v>
      </c>
      <c r="K127" s="149" t="s">
        <v>435</v>
      </c>
      <c r="L127" s="149" t="s">
        <v>427</v>
      </c>
      <c r="M127" s="149" t="s">
        <v>404</v>
      </c>
      <c r="N127" s="149" t="s">
        <v>431</v>
      </c>
      <c r="O127" s="150" t="s">
        <v>6</v>
      </c>
      <c r="P127" s="151" t="s">
        <v>24</v>
      </c>
      <c r="Q127" s="152">
        <v>121</v>
      </c>
      <c r="R127" s="153"/>
      <c r="S127" s="154" t="s">
        <v>1157</v>
      </c>
      <c r="T127" s="388">
        <f t="shared" si="26"/>
        <v>19</v>
      </c>
      <c r="V127" s="382" t="str">
        <f t="shared" si="22"/>
        <v>JWWA  G  121</v>
      </c>
      <c r="W127" s="382" t="str">
        <f t="shared" si="28"/>
        <v>JWWA  G  121</v>
      </c>
    </row>
    <row r="128" spans="1:23" ht="15" customHeight="1">
      <c r="A128" s="381" t="str">
        <f t="shared" si="27"/>
        <v>020D0227</v>
      </c>
      <c r="B128" s="568"/>
      <c r="C128" s="573"/>
      <c r="D128" s="139" t="s">
        <v>21</v>
      </c>
      <c r="E128" s="140">
        <v>2</v>
      </c>
      <c r="F128" s="140">
        <v>27</v>
      </c>
      <c r="G128" s="555"/>
      <c r="H128" s="555"/>
      <c r="I128" s="162" t="str">
        <f t="shared" si="29"/>
        <v>020D0227</v>
      </c>
      <c r="J128" s="205" t="s">
        <v>739</v>
      </c>
      <c r="K128" s="205" t="s">
        <v>435</v>
      </c>
      <c r="L128" s="205" t="s">
        <v>427</v>
      </c>
      <c r="M128" s="205" t="s">
        <v>404</v>
      </c>
      <c r="N128" s="205" t="s">
        <v>431</v>
      </c>
      <c r="O128" s="186" t="s">
        <v>6</v>
      </c>
      <c r="P128" s="187" t="s">
        <v>24</v>
      </c>
      <c r="Q128" s="188">
        <v>121</v>
      </c>
      <c r="R128" s="189"/>
      <c r="S128" s="190" t="s">
        <v>1688</v>
      </c>
      <c r="T128" s="396">
        <f t="shared" si="26"/>
        <v>20</v>
      </c>
      <c r="V128" s="382" t="str">
        <f t="shared" si="22"/>
        <v>JWWA  G  121</v>
      </c>
      <c r="W128" s="382" t="str">
        <f t="shared" si="28"/>
        <v>JWWA  G  121</v>
      </c>
    </row>
    <row r="129" spans="1:23" ht="15" customHeight="1">
      <c r="A129" s="381" t="str">
        <f t="shared" si="27"/>
        <v>026D0227</v>
      </c>
      <c r="B129" s="568"/>
      <c r="C129" s="573"/>
      <c r="D129" s="139" t="s">
        <v>21</v>
      </c>
      <c r="E129" s="140">
        <v>2</v>
      </c>
      <c r="F129" s="140">
        <v>27</v>
      </c>
      <c r="G129" s="555"/>
      <c r="H129" s="555"/>
      <c r="I129" s="148" t="str">
        <f t="shared" si="29"/>
        <v>026D0227</v>
      </c>
      <c r="J129" s="149" t="s">
        <v>739</v>
      </c>
      <c r="K129" s="149" t="s">
        <v>1967</v>
      </c>
      <c r="L129" s="149" t="s">
        <v>427</v>
      </c>
      <c r="M129" s="149" t="s">
        <v>404</v>
      </c>
      <c r="N129" s="149" t="s">
        <v>431</v>
      </c>
      <c r="O129" s="150" t="s">
        <v>6</v>
      </c>
      <c r="P129" s="151" t="s">
        <v>24</v>
      </c>
      <c r="Q129" s="152">
        <v>121</v>
      </c>
      <c r="R129" s="153"/>
      <c r="S129" s="154" t="s">
        <v>1966</v>
      </c>
      <c r="T129" s="388">
        <f t="shared" si="26"/>
        <v>26</v>
      </c>
      <c r="V129" s="382" t="str">
        <f t="shared" si="22"/>
        <v>JWWA  G  121</v>
      </c>
      <c r="W129" s="382" t="str">
        <f t="shared" si="28"/>
        <v>JWWA  G  121</v>
      </c>
    </row>
    <row r="130" spans="1:23" ht="15" customHeight="1">
      <c r="A130" s="381" t="str">
        <f t="shared" si="27"/>
        <v>009D0228</v>
      </c>
      <c r="B130" s="568"/>
      <c r="C130" s="573"/>
      <c r="D130" s="139" t="s">
        <v>21</v>
      </c>
      <c r="E130" s="140">
        <v>2</v>
      </c>
      <c r="F130" s="140">
        <v>28</v>
      </c>
      <c r="G130" s="555"/>
      <c r="H130" s="555"/>
      <c r="I130" s="141" t="str">
        <f t="shared" si="29"/>
        <v>009D0228</v>
      </c>
      <c r="J130" s="142" t="s">
        <v>739</v>
      </c>
      <c r="K130" s="142" t="s">
        <v>436</v>
      </c>
      <c r="L130" s="142" t="s">
        <v>428</v>
      </c>
      <c r="M130" s="142" t="s">
        <v>404</v>
      </c>
      <c r="N130" s="142" t="s">
        <v>431</v>
      </c>
      <c r="O130" s="143" t="s">
        <v>6</v>
      </c>
      <c r="P130" s="144" t="s">
        <v>24</v>
      </c>
      <c r="Q130" s="145">
        <v>121</v>
      </c>
      <c r="R130" s="146"/>
      <c r="S130" s="147" t="s">
        <v>3740</v>
      </c>
      <c r="T130" s="387">
        <f t="shared" si="26"/>
        <v>9</v>
      </c>
      <c r="V130" s="382" t="str">
        <f t="shared" ref="V130:V182" si="30">""&amp;O130&amp;"  "&amp;P130&amp;"  "&amp;Q130&amp;""</f>
        <v>JWWA  G  121</v>
      </c>
      <c r="W130" s="382" t="str">
        <f t="shared" si="28"/>
        <v>JWWA  G  121</v>
      </c>
    </row>
    <row r="131" spans="1:23" ht="15" customHeight="1">
      <c r="A131" s="381" t="str">
        <f t="shared" si="27"/>
        <v>019D0276</v>
      </c>
      <c r="B131" s="568"/>
      <c r="C131" s="573"/>
      <c r="D131" s="391" t="s">
        <v>21</v>
      </c>
      <c r="E131" s="392">
        <v>2</v>
      </c>
      <c r="F131" s="392">
        <v>76</v>
      </c>
      <c r="G131" s="555"/>
      <c r="H131" s="555"/>
      <c r="I131" s="148" t="str">
        <f t="shared" si="29"/>
        <v>019D0276</v>
      </c>
      <c r="J131" s="394" t="s">
        <v>739</v>
      </c>
      <c r="K131" s="394" t="s">
        <v>435</v>
      </c>
      <c r="L131" s="394" t="s">
        <v>428</v>
      </c>
      <c r="M131" s="394" t="s">
        <v>404</v>
      </c>
      <c r="N131" s="394" t="s">
        <v>431</v>
      </c>
      <c r="O131" s="150" t="s">
        <v>6</v>
      </c>
      <c r="P131" s="151" t="s">
        <v>24</v>
      </c>
      <c r="Q131" s="152">
        <v>121</v>
      </c>
      <c r="R131" s="153"/>
      <c r="S131" s="154" t="s">
        <v>1157</v>
      </c>
      <c r="T131" s="388">
        <f t="shared" si="26"/>
        <v>19</v>
      </c>
      <c r="V131" s="382" t="str">
        <f t="shared" si="30"/>
        <v>JWWA  G  121</v>
      </c>
      <c r="W131" s="382" t="str">
        <f t="shared" si="28"/>
        <v>JWWA  G  121</v>
      </c>
    </row>
    <row r="132" spans="1:23" ht="15" customHeight="1">
      <c r="A132" s="381" t="str">
        <f t="shared" si="27"/>
        <v>020D0228</v>
      </c>
      <c r="B132" s="568"/>
      <c r="C132" s="573"/>
      <c r="D132" s="139" t="s">
        <v>21</v>
      </c>
      <c r="E132" s="140">
        <v>2</v>
      </c>
      <c r="F132" s="140">
        <v>28</v>
      </c>
      <c r="G132" s="555"/>
      <c r="H132" s="555"/>
      <c r="I132" s="148" t="str">
        <f t="shared" si="29"/>
        <v>020D0228</v>
      </c>
      <c r="J132" s="393" t="s">
        <v>739</v>
      </c>
      <c r="K132" s="393" t="s">
        <v>435</v>
      </c>
      <c r="L132" s="393" t="s">
        <v>4234</v>
      </c>
      <c r="M132" s="393" t="s">
        <v>404</v>
      </c>
      <c r="N132" s="393" t="s">
        <v>431</v>
      </c>
      <c r="O132" s="150" t="s">
        <v>6</v>
      </c>
      <c r="P132" s="151" t="s">
        <v>24</v>
      </c>
      <c r="Q132" s="152">
        <v>121</v>
      </c>
      <c r="R132" s="153"/>
      <c r="S132" s="154" t="s">
        <v>1688</v>
      </c>
      <c r="T132" s="388">
        <f t="shared" si="26"/>
        <v>20</v>
      </c>
      <c r="V132" s="382" t="str">
        <f t="shared" si="30"/>
        <v>JWWA  G  121</v>
      </c>
      <c r="W132" s="382" t="str">
        <f t="shared" si="28"/>
        <v>JWWA  G  121</v>
      </c>
    </row>
    <row r="133" spans="1:23" ht="15" customHeight="1">
      <c r="A133" s="381" t="str">
        <f t="shared" si="27"/>
        <v>026D0228</v>
      </c>
      <c r="B133" s="568"/>
      <c r="C133" s="573"/>
      <c r="D133" s="139" t="s">
        <v>21</v>
      </c>
      <c r="E133" s="140">
        <v>2</v>
      </c>
      <c r="F133" s="140">
        <v>28</v>
      </c>
      <c r="G133" s="555"/>
      <c r="H133" s="555"/>
      <c r="I133" s="148" t="str">
        <f t="shared" si="29"/>
        <v>026D0228</v>
      </c>
      <c r="J133" s="149" t="s">
        <v>739</v>
      </c>
      <c r="K133" s="149" t="s">
        <v>1967</v>
      </c>
      <c r="L133" s="149" t="s">
        <v>4234</v>
      </c>
      <c r="M133" s="149" t="s">
        <v>404</v>
      </c>
      <c r="N133" s="149" t="s">
        <v>431</v>
      </c>
      <c r="O133" s="150" t="s">
        <v>6</v>
      </c>
      <c r="P133" s="151" t="s">
        <v>24</v>
      </c>
      <c r="Q133" s="152">
        <v>121</v>
      </c>
      <c r="R133" s="153"/>
      <c r="S133" s="154" t="s">
        <v>1966</v>
      </c>
      <c r="T133" s="388">
        <f t="shared" si="26"/>
        <v>26</v>
      </c>
      <c r="V133" s="382" t="str">
        <f t="shared" si="30"/>
        <v>JWWA  G  121</v>
      </c>
      <c r="W133" s="382" t="str">
        <f t="shared" si="28"/>
        <v>JWWA  G  121</v>
      </c>
    </row>
    <row r="134" spans="1:23" ht="15" customHeight="1">
      <c r="A134" s="381" t="str">
        <f t="shared" si="27"/>
        <v>009D0229</v>
      </c>
      <c r="B134" s="568"/>
      <c r="C134" s="573"/>
      <c r="D134" s="139" t="s">
        <v>21</v>
      </c>
      <c r="E134" s="140">
        <v>2</v>
      </c>
      <c r="F134" s="140">
        <v>29</v>
      </c>
      <c r="G134" s="555"/>
      <c r="H134" s="580" t="s">
        <v>2287</v>
      </c>
      <c r="I134" s="204" t="str">
        <f t="shared" si="29"/>
        <v>009D0229</v>
      </c>
      <c r="J134" s="165" t="s">
        <v>739</v>
      </c>
      <c r="K134" s="165" t="s">
        <v>437</v>
      </c>
      <c r="L134" s="165" t="s">
        <v>427</v>
      </c>
      <c r="M134" s="165" t="s">
        <v>404</v>
      </c>
      <c r="N134" s="165" t="s">
        <v>432</v>
      </c>
      <c r="O134" s="166" t="s">
        <v>55</v>
      </c>
      <c r="P134" s="167"/>
      <c r="Q134" s="168"/>
      <c r="R134" s="169"/>
      <c r="S134" s="147" t="s">
        <v>3740</v>
      </c>
      <c r="T134" s="403">
        <f t="shared" si="26"/>
        <v>9</v>
      </c>
      <c r="V134" s="382" t="str">
        <f t="shared" si="30"/>
        <v xml:space="preserve">指定承認    </v>
      </c>
      <c r="W134" s="382" t="str">
        <f t="shared" si="28"/>
        <v xml:space="preserve">指定承認    </v>
      </c>
    </row>
    <row r="135" spans="1:23" ht="15" customHeight="1">
      <c r="A135" s="381" t="str">
        <f t="shared" si="27"/>
        <v>009D0230</v>
      </c>
      <c r="B135" s="568"/>
      <c r="C135" s="573"/>
      <c r="D135" s="139" t="s">
        <v>21</v>
      </c>
      <c r="E135" s="140">
        <v>2</v>
      </c>
      <c r="F135" s="140">
        <v>30</v>
      </c>
      <c r="G135" s="556"/>
      <c r="H135" s="581"/>
      <c r="I135" s="204" t="str">
        <f t="shared" si="29"/>
        <v>009D0230</v>
      </c>
      <c r="J135" s="165" t="s">
        <v>739</v>
      </c>
      <c r="K135" s="165" t="s">
        <v>437</v>
      </c>
      <c r="L135" s="165" t="s">
        <v>428</v>
      </c>
      <c r="M135" s="165" t="s">
        <v>404</v>
      </c>
      <c r="N135" s="165" t="s">
        <v>432</v>
      </c>
      <c r="O135" s="166" t="s">
        <v>55</v>
      </c>
      <c r="P135" s="167"/>
      <c r="Q135" s="168"/>
      <c r="R135" s="169"/>
      <c r="S135" s="147" t="s">
        <v>3740</v>
      </c>
      <c r="T135" s="403">
        <f t="shared" si="26"/>
        <v>9</v>
      </c>
      <c r="V135" s="382" t="str">
        <f t="shared" si="30"/>
        <v xml:space="preserve">指定承認    </v>
      </c>
      <c r="W135" s="382" t="str">
        <f t="shared" si="28"/>
        <v xml:space="preserve">指定承認    </v>
      </c>
    </row>
    <row r="136" spans="1:23" ht="15" customHeight="1">
      <c r="A136" s="381" t="str">
        <f t="shared" si="27"/>
        <v>009D0231</v>
      </c>
      <c r="B136" s="568"/>
      <c r="C136" s="573"/>
      <c r="D136" s="139" t="s">
        <v>21</v>
      </c>
      <c r="E136" s="140">
        <v>2</v>
      </c>
      <c r="F136" s="140">
        <v>31</v>
      </c>
      <c r="G136" s="554" t="s">
        <v>2280</v>
      </c>
      <c r="H136" s="554" t="s">
        <v>2280</v>
      </c>
      <c r="I136" s="141" t="str">
        <f t="shared" si="29"/>
        <v>009D0231</v>
      </c>
      <c r="J136" s="142" t="s">
        <v>744</v>
      </c>
      <c r="K136" s="142" t="s">
        <v>439</v>
      </c>
      <c r="L136" s="141" t="s">
        <v>89</v>
      </c>
      <c r="M136" s="142" t="s">
        <v>404</v>
      </c>
      <c r="N136" s="142"/>
      <c r="O136" s="143" t="s">
        <v>6</v>
      </c>
      <c r="P136" s="144" t="s">
        <v>24</v>
      </c>
      <c r="Q136" s="145">
        <v>121</v>
      </c>
      <c r="R136" s="146"/>
      <c r="S136" s="147" t="s">
        <v>3740</v>
      </c>
      <c r="T136" s="387">
        <f t="shared" si="26"/>
        <v>9</v>
      </c>
      <c r="V136" s="382" t="str">
        <f t="shared" si="30"/>
        <v>JWWA  G  121</v>
      </c>
      <c r="W136" s="382" t="str">
        <f t="shared" si="28"/>
        <v>JWWA  G  121</v>
      </c>
    </row>
    <row r="137" spans="1:23" ht="15" customHeight="1">
      <c r="A137" s="381" t="str">
        <f t="shared" si="27"/>
        <v>019D0215</v>
      </c>
      <c r="B137" s="568"/>
      <c r="C137" s="573"/>
      <c r="D137" s="139" t="s">
        <v>21</v>
      </c>
      <c r="E137" s="140">
        <v>2</v>
      </c>
      <c r="F137" s="140">
        <v>15</v>
      </c>
      <c r="G137" s="555"/>
      <c r="H137" s="555"/>
      <c r="I137" s="148" t="str">
        <f t="shared" si="29"/>
        <v>019D0215</v>
      </c>
      <c r="J137" s="149" t="s">
        <v>744</v>
      </c>
      <c r="K137" s="149" t="s">
        <v>438</v>
      </c>
      <c r="L137" s="148" t="s">
        <v>72</v>
      </c>
      <c r="M137" s="149" t="s">
        <v>404</v>
      </c>
      <c r="N137" s="149"/>
      <c r="O137" s="150" t="s">
        <v>6</v>
      </c>
      <c r="P137" s="151" t="s">
        <v>24</v>
      </c>
      <c r="Q137" s="152">
        <v>121</v>
      </c>
      <c r="R137" s="153"/>
      <c r="S137" s="154" t="s">
        <v>1157</v>
      </c>
      <c r="T137" s="388">
        <f t="shared" si="26"/>
        <v>19</v>
      </c>
      <c r="V137" s="382" t="str">
        <f t="shared" si="30"/>
        <v>JWWA  G  121</v>
      </c>
      <c r="W137" s="382" t="str">
        <f t="shared" si="28"/>
        <v>JWWA  G  121</v>
      </c>
    </row>
    <row r="138" spans="1:23" ht="15" customHeight="1">
      <c r="A138" s="381" t="str">
        <f t="shared" si="27"/>
        <v>020D0229</v>
      </c>
      <c r="B138" s="568"/>
      <c r="C138" s="573"/>
      <c r="D138" s="139" t="s">
        <v>21</v>
      </c>
      <c r="E138" s="140">
        <v>2</v>
      </c>
      <c r="F138" s="140">
        <v>29</v>
      </c>
      <c r="G138" s="555"/>
      <c r="H138" s="555"/>
      <c r="I138" s="148" t="str">
        <f t="shared" si="29"/>
        <v>020D0229</v>
      </c>
      <c r="J138" s="149" t="s">
        <v>744</v>
      </c>
      <c r="K138" s="149" t="s">
        <v>438</v>
      </c>
      <c r="L138" s="149" t="s">
        <v>72</v>
      </c>
      <c r="M138" s="149" t="s">
        <v>404</v>
      </c>
      <c r="N138" s="149"/>
      <c r="O138" s="150" t="s">
        <v>6</v>
      </c>
      <c r="P138" s="151" t="s">
        <v>24</v>
      </c>
      <c r="Q138" s="152">
        <v>121</v>
      </c>
      <c r="R138" s="153"/>
      <c r="S138" s="154" t="s">
        <v>1688</v>
      </c>
      <c r="T138" s="388">
        <f t="shared" si="26"/>
        <v>20</v>
      </c>
      <c r="V138" s="382" t="str">
        <f t="shared" si="30"/>
        <v>JWWA  G  121</v>
      </c>
      <c r="W138" s="382" t="str">
        <f t="shared" si="28"/>
        <v>JWWA  G  121</v>
      </c>
    </row>
    <row r="139" spans="1:23" ht="15" customHeight="1">
      <c r="A139" s="381" t="str">
        <f t="shared" si="27"/>
        <v>026D0229</v>
      </c>
      <c r="B139" s="568"/>
      <c r="C139" s="573"/>
      <c r="D139" s="139" t="s">
        <v>21</v>
      </c>
      <c r="E139" s="140">
        <v>2</v>
      </c>
      <c r="F139" s="140">
        <v>29</v>
      </c>
      <c r="G139" s="555"/>
      <c r="H139" s="555"/>
      <c r="I139" s="148" t="str">
        <f t="shared" si="29"/>
        <v>026D0229</v>
      </c>
      <c r="J139" s="149" t="s">
        <v>744</v>
      </c>
      <c r="K139" s="149" t="s">
        <v>438</v>
      </c>
      <c r="L139" s="149" t="s">
        <v>72</v>
      </c>
      <c r="M139" s="149" t="s">
        <v>404</v>
      </c>
      <c r="N139" s="149"/>
      <c r="O139" s="150" t="s">
        <v>6</v>
      </c>
      <c r="P139" s="151" t="s">
        <v>24</v>
      </c>
      <c r="Q139" s="152">
        <v>121</v>
      </c>
      <c r="R139" s="153"/>
      <c r="S139" s="154" t="s">
        <v>1966</v>
      </c>
      <c r="T139" s="388">
        <f t="shared" si="26"/>
        <v>26</v>
      </c>
      <c r="V139" s="382" t="str">
        <f t="shared" si="30"/>
        <v>JWWA  G  121</v>
      </c>
      <c r="W139" s="382" t="str">
        <f t="shared" si="28"/>
        <v>JWWA  G  121</v>
      </c>
    </row>
    <row r="140" spans="1:23" ht="15" customHeight="1">
      <c r="A140" s="381" t="str">
        <f t="shared" si="27"/>
        <v>009D0232</v>
      </c>
      <c r="B140" s="568"/>
      <c r="C140" s="573"/>
      <c r="D140" s="139" t="s">
        <v>21</v>
      </c>
      <c r="E140" s="140">
        <v>2</v>
      </c>
      <c r="F140" s="140">
        <v>32</v>
      </c>
      <c r="G140" s="555"/>
      <c r="H140" s="555"/>
      <c r="I140" s="141" t="str">
        <f t="shared" si="29"/>
        <v>009D0232</v>
      </c>
      <c r="J140" s="142" t="s">
        <v>744</v>
      </c>
      <c r="K140" s="142" t="s">
        <v>439</v>
      </c>
      <c r="L140" s="141" t="s">
        <v>230</v>
      </c>
      <c r="M140" s="142" t="s">
        <v>404</v>
      </c>
      <c r="N140" s="142"/>
      <c r="O140" s="143" t="s">
        <v>6</v>
      </c>
      <c r="P140" s="144" t="s">
        <v>24</v>
      </c>
      <c r="Q140" s="145">
        <v>121</v>
      </c>
      <c r="R140" s="146"/>
      <c r="S140" s="147" t="s">
        <v>3740</v>
      </c>
      <c r="T140" s="387">
        <f t="shared" si="26"/>
        <v>9</v>
      </c>
      <c r="V140" s="382" t="str">
        <f t="shared" si="30"/>
        <v>JWWA  G  121</v>
      </c>
      <c r="W140" s="382" t="str">
        <f t="shared" si="28"/>
        <v>JWWA  G  121</v>
      </c>
    </row>
    <row r="141" spans="1:23" ht="15" customHeight="1">
      <c r="A141" s="381" t="str">
        <f t="shared" si="27"/>
        <v>019D0277</v>
      </c>
      <c r="B141" s="568"/>
      <c r="C141" s="573"/>
      <c r="D141" s="391" t="s">
        <v>21</v>
      </c>
      <c r="E141" s="392">
        <v>2</v>
      </c>
      <c r="F141" s="392">
        <v>77</v>
      </c>
      <c r="G141" s="555"/>
      <c r="H141" s="555"/>
      <c r="I141" s="148" t="str">
        <f t="shared" si="29"/>
        <v>019D0277</v>
      </c>
      <c r="J141" s="394" t="s">
        <v>744</v>
      </c>
      <c r="K141" s="394" t="s">
        <v>438</v>
      </c>
      <c r="L141" s="394" t="s">
        <v>369</v>
      </c>
      <c r="M141" s="394" t="s">
        <v>404</v>
      </c>
      <c r="N141" s="149"/>
      <c r="O141" s="150" t="s">
        <v>6</v>
      </c>
      <c r="P141" s="151" t="s">
        <v>24</v>
      </c>
      <c r="Q141" s="152">
        <v>121</v>
      </c>
      <c r="R141" s="153"/>
      <c r="S141" s="154" t="s">
        <v>1157</v>
      </c>
      <c r="T141" s="388">
        <f t="shared" si="26"/>
        <v>19</v>
      </c>
      <c r="V141" s="382" t="str">
        <f t="shared" si="30"/>
        <v>JWWA  G  121</v>
      </c>
      <c r="W141" s="382" t="str">
        <f t="shared" si="28"/>
        <v>JWWA  G  121</v>
      </c>
    </row>
    <row r="142" spans="1:23" ht="15" customHeight="1">
      <c r="A142" s="381" t="str">
        <f t="shared" si="27"/>
        <v>020D0230</v>
      </c>
      <c r="B142" s="568"/>
      <c r="C142" s="573"/>
      <c r="D142" s="139" t="s">
        <v>21</v>
      </c>
      <c r="E142" s="140">
        <v>2</v>
      </c>
      <c r="F142" s="140">
        <v>30</v>
      </c>
      <c r="G142" s="555"/>
      <c r="H142" s="555"/>
      <c r="I142" s="148" t="str">
        <f t="shared" si="29"/>
        <v>020D0230</v>
      </c>
      <c r="J142" s="393" t="s">
        <v>744</v>
      </c>
      <c r="K142" s="393" t="s">
        <v>438</v>
      </c>
      <c r="L142" s="393" t="s">
        <v>173</v>
      </c>
      <c r="M142" s="393" t="s">
        <v>404</v>
      </c>
      <c r="N142" s="149"/>
      <c r="O142" s="150" t="s">
        <v>6</v>
      </c>
      <c r="P142" s="151" t="s">
        <v>24</v>
      </c>
      <c r="Q142" s="152">
        <v>121</v>
      </c>
      <c r="R142" s="153"/>
      <c r="S142" s="154" t="s">
        <v>1688</v>
      </c>
      <c r="T142" s="388">
        <f t="shared" si="26"/>
        <v>20</v>
      </c>
      <c r="V142" s="382" t="str">
        <f t="shared" si="30"/>
        <v>JWWA  G  121</v>
      </c>
      <c r="W142" s="382" t="str">
        <f t="shared" si="28"/>
        <v>JWWA  G  121</v>
      </c>
    </row>
    <row r="143" spans="1:23" ht="15" customHeight="1">
      <c r="A143" s="381" t="str">
        <f t="shared" si="27"/>
        <v>026D0230</v>
      </c>
      <c r="B143" s="568"/>
      <c r="C143" s="573"/>
      <c r="D143" s="139" t="s">
        <v>21</v>
      </c>
      <c r="E143" s="140">
        <v>2</v>
      </c>
      <c r="F143" s="140">
        <v>30</v>
      </c>
      <c r="G143" s="555"/>
      <c r="H143" s="555"/>
      <c r="I143" s="148" t="str">
        <f t="shared" si="29"/>
        <v>026D0230</v>
      </c>
      <c r="J143" s="149" t="s">
        <v>744</v>
      </c>
      <c r="K143" s="149" t="s">
        <v>438</v>
      </c>
      <c r="L143" s="149" t="s">
        <v>173</v>
      </c>
      <c r="M143" s="149" t="s">
        <v>404</v>
      </c>
      <c r="N143" s="149"/>
      <c r="O143" s="150" t="s">
        <v>6</v>
      </c>
      <c r="P143" s="151" t="s">
        <v>24</v>
      </c>
      <c r="Q143" s="152">
        <v>121</v>
      </c>
      <c r="R143" s="153"/>
      <c r="S143" s="154" t="s">
        <v>1966</v>
      </c>
      <c r="T143" s="388">
        <f t="shared" si="26"/>
        <v>26</v>
      </c>
      <c r="V143" s="382" t="str">
        <f t="shared" si="30"/>
        <v>JWWA  G  121</v>
      </c>
      <c r="W143" s="382" t="str">
        <f t="shared" si="28"/>
        <v>JWWA  G  121</v>
      </c>
    </row>
    <row r="144" spans="1:23" ht="15" customHeight="1">
      <c r="A144" s="381" t="str">
        <f t="shared" si="27"/>
        <v>009D0233</v>
      </c>
      <c r="B144" s="568"/>
      <c r="C144" s="573"/>
      <c r="D144" s="139" t="s">
        <v>21</v>
      </c>
      <c r="E144" s="140">
        <v>2</v>
      </c>
      <c r="F144" s="140">
        <v>33</v>
      </c>
      <c r="G144" s="560" t="s">
        <v>2281</v>
      </c>
      <c r="H144" s="560" t="s">
        <v>2281</v>
      </c>
      <c r="I144" s="141" t="str">
        <f t="shared" si="29"/>
        <v>009D0233</v>
      </c>
      <c r="J144" s="142" t="s">
        <v>440</v>
      </c>
      <c r="K144" s="142" t="s">
        <v>441</v>
      </c>
      <c r="L144" s="141" t="s">
        <v>89</v>
      </c>
      <c r="M144" s="142" t="s">
        <v>404</v>
      </c>
      <c r="N144" s="142"/>
      <c r="O144" s="143" t="s">
        <v>6</v>
      </c>
      <c r="P144" s="144" t="s">
        <v>24</v>
      </c>
      <c r="Q144" s="145">
        <v>121</v>
      </c>
      <c r="R144" s="146"/>
      <c r="S144" s="147" t="s">
        <v>3740</v>
      </c>
      <c r="T144" s="387">
        <f t="shared" si="26"/>
        <v>9</v>
      </c>
      <c r="V144" s="382" t="str">
        <f t="shared" si="30"/>
        <v>JWWA  G  121</v>
      </c>
      <c r="W144" s="382" t="str">
        <f t="shared" si="28"/>
        <v>JWWA  G  121</v>
      </c>
    </row>
    <row r="145" spans="1:23" ht="15" customHeight="1">
      <c r="A145" s="381" t="str">
        <f t="shared" si="27"/>
        <v>019D0216</v>
      </c>
      <c r="B145" s="568"/>
      <c r="C145" s="573"/>
      <c r="D145" s="139" t="s">
        <v>21</v>
      </c>
      <c r="E145" s="140">
        <v>2</v>
      </c>
      <c r="F145" s="140">
        <v>16</v>
      </c>
      <c r="G145" s="561"/>
      <c r="H145" s="561"/>
      <c r="I145" s="148" t="str">
        <f t="shared" si="29"/>
        <v>019D0216</v>
      </c>
      <c r="J145" s="149" t="s">
        <v>440</v>
      </c>
      <c r="K145" s="149" t="s">
        <v>440</v>
      </c>
      <c r="L145" s="148" t="s">
        <v>72</v>
      </c>
      <c r="M145" s="149" t="s">
        <v>404</v>
      </c>
      <c r="N145" s="149"/>
      <c r="O145" s="150" t="s">
        <v>6</v>
      </c>
      <c r="P145" s="151" t="s">
        <v>24</v>
      </c>
      <c r="Q145" s="152">
        <v>121</v>
      </c>
      <c r="R145" s="153"/>
      <c r="S145" s="154" t="s">
        <v>1157</v>
      </c>
      <c r="T145" s="388">
        <f t="shared" si="26"/>
        <v>19</v>
      </c>
      <c r="V145" s="382" t="str">
        <f t="shared" si="30"/>
        <v>JWWA  G  121</v>
      </c>
      <c r="W145" s="382" t="str">
        <f t="shared" si="28"/>
        <v>JWWA  G  121</v>
      </c>
    </row>
    <row r="146" spans="1:23" ht="15" customHeight="1">
      <c r="A146" s="381" t="str">
        <f t="shared" si="27"/>
        <v>020D0231</v>
      </c>
      <c r="B146" s="568"/>
      <c r="C146" s="573"/>
      <c r="D146" s="139" t="s">
        <v>21</v>
      </c>
      <c r="E146" s="140">
        <v>2</v>
      </c>
      <c r="F146" s="140">
        <v>31</v>
      </c>
      <c r="G146" s="561"/>
      <c r="H146" s="561"/>
      <c r="I146" s="148" t="str">
        <f t="shared" si="29"/>
        <v>020D0231</v>
      </c>
      <c r="J146" s="149" t="s">
        <v>440</v>
      </c>
      <c r="K146" s="149" t="s">
        <v>440</v>
      </c>
      <c r="L146" s="149" t="s">
        <v>72</v>
      </c>
      <c r="M146" s="149" t="s">
        <v>404</v>
      </c>
      <c r="N146" s="149"/>
      <c r="O146" s="150" t="s">
        <v>6</v>
      </c>
      <c r="P146" s="151" t="s">
        <v>24</v>
      </c>
      <c r="Q146" s="152">
        <v>121</v>
      </c>
      <c r="R146" s="153"/>
      <c r="S146" s="154" t="s">
        <v>1688</v>
      </c>
      <c r="T146" s="388">
        <f t="shared" si="26"/>
        <v>20</v>
      </c>
      <c r="V146" s="382" t="str">
        <f t="shared" si="30"/>
        <v>JWWA  G  121</v>
      </c>
      <c r="W146" s="382" t="str">
        <f t="shared" si="28"/>
        <v>JWWA  G  121</v>
      </c>
    </row>
    <row r="147" spans="1:23" ht="15" customHeight="1">
      <c r="A147" s="381" t="str">
        <f t="shared" si="27"/>
        <v>026D0231</v>
      </c>
      <c r="B147" s="568"/>
      <c r="C147" s="573"/>
      <c r="D147" s="139" t="s">
        <v>21</v>
      </c>
      <c r="E147" s="140">
        <v>2</v>
      </c>
      <c r="F147" s="140">
        <v>31</v>
      </c>
      <c r="G147" s="561"/>
      <c r="H147" s="561"/>
      <c r="I147" s="148" t="str">
        <f t="shared" si="29"/>
        <v>026D0231</v>
      </c>
      <c r="J147" s="149" t="s">
        <v>440</v>
      </c>
      <c r="K147" s="149" t="s">
        <v>440</v>
      </c>
      <c r="L147" s="149" t="s">
        <v>72</v>
      </c>
      <c r="M147" s="149" t="s">
        <v>404</v>
      </c>
      <c r="N147" s="149"/>
      <c r="O147" s="150" t="s">
        <v>6</v>
      </c>
      <c r="P147" s="151" t="s">
        <v>24</v>
      </c>
      <c r="Q147" s="152">
        <v>121</v>
      </c>
      <c r="R147" s="153"/>
      <c r="S147" s="154" t="s">
        <v>1966</v>
      </c>
      <c r="T147" s="388">
        <f t="shared" si="26"/>
        <v>26</v>
      </c>
      <c r="V147" s="382" t="str">
        <f t="shared" si="30"/>
        <v>JWWA  G  121</v>
      </c>
      <c r="W147" s="382" t="str">
        <f t="shared" si="28"/>
        <v>JWWA  G  121</v>
      </c>
    </row>
    <row r="148" spans="1:23" ht="15" customHeight="1">
      <c r="A148" s="381" t="str">
        <f t="shared" si="27"/>
        <v>009D0234</v>
      </c>
      <c r="B148" s="568"/>
      <c r="C148" s="573"/>
      <c r="D148" s="139" t="s">
        <v>21</v>
      </c>
      <c r="E148" s="140">
        <v>2</v>
      </c>
      <c r="F148" s="140">
        <v>34</v>
      </c>
      <c r="G148" s="561"/>
      <c r="H148" s="561"/>
      <c r="I148" s="141" t="str">
        <f t="shared" si="29"/>
        <v>009D0234</v>
      </c>
      <c r="J148" s="142" t="s">
        <v>440</v>
      </c>
      <c r="K148" s="142" t="s">
        <v>441</v>
      </c>
      <c r="L148" s="141" t="s">
        <v>230</v>
      </c>
      <c r="M148" s="142" t="s">
        <v>404</v>
      </c>
      <c r="N148" s="142"/>
      <c r="O148" s="143" t="s">
        <v>6</v>
      </c>
      <c r="P148" s="144" t="s">
        <v>24</v>
      </c>
      <c r="Q148" s="145">
        <v>121</v>
      </c>
      <c r="R148" s="146"/>
      <c r="S148" s="147" t="s">
        <v>3740</v>
      </c>
      <c r="T148" s="387">
        <f t="shared" si="26"/>
        <v>9</v>
      </c>
      <c r="V148" s="382" t="str">
        <f t="shared" si="30"/>
        <v>JWWA  G  121</v>
      </c>
      <c r="W148" s="382" t="str">
        <f t="shared" si="28"/>
        <v>JWWA  G  121</v>
      </c>
    </row>
    <row r="149" spans="1:23" ht="15" customHeight="1">
      <c r="A149" s="381" t="str">
        <f t="shared" si="27"/>
        <v>019D0278</v>
      </c>
      <c r="B149" s="568"/>
      <c r="C149" s="573"/>
      <c r="D149" s="391" t="s">
        <v>21</v>
      </c>
      <c r="E149" s="392">
        <v>2</v>
      </c>
      <c r="F149" s="392">
        <v>78</v>
      </c>
      <c r="G149" s="561"/>
      <c r="H149" s="561"/>
      <c r="I149" s="148" t="str">
        <f t="shared" si="29"/>
        <v>019D0278</v>
      </c>
      <c r="J149" s="394" t="s">
        <v>440</v>
      </c>
      <c r="K149" s="394" t="s">
        <v>440</v>
      </c>
      <c r="L149" s="394" t="s">
        <v>369</v>
      </c>
      <c r="M149" s="394" t="s">
        <v>404</v>
      </c>
      <c r="N149" s="149"/>
      <c r="O149" s="150" t="s">
        <v>6</v>
      </c>
      <c r="P149" s="151" t="s">
        <v>24</v>
      </c>
      <c r="Q149" s="152">
        <v>121</v>
      </c>
      <c r="R149" s="153"/>
      <c r="S149" s="154" t="s">
        <v>1157</v>
      </c>
      <c r="T149" s="388">
        <f t="shared" si="26"/>
        <v>19</v>
      </c>
      <c r="V149" s="382" t="str">
        <f t="shared" si="30"/>
        <v>JWWA  G  121</v>
      </c>
      <c r="W149" s="382" t="str">
        <f t="shared" si="28"/>
        <v>JWWA  G  121</v>
      </c>
    </row>
    <row r="150" spans="1:23" ht="15" customHeight="1">
      <c r="A150" s="381" t="str">
        <f t="shared" si="27"/>
        <v>020D0232</v>
      </c>
      <c r="B150" s="568"/>
      <c r="C150" s="573"/>
      <c r="D150" s="139" t="s">
        <v>21</v>
      </c>
      <c r="E150" s="140">
        <v>2</v>
      </c>
      <c r="F150" s="140">
        <v>32</v>
      </c>
      <c r="G150" s="561"/>
      <c r="H150" s="561"/>
      <c r="I150" s="162" t="str">
        <f t="shared" si="29"/>
        <v>020D0232</v>
      </c>
      <c r="J150" s="171" t="s">
        <v>440</v>
      </c>
      <c r="K150" s="171" t="s">
        <v>440</v>
      </c>
      <c r="L150" s="393" t="s">
        <v>173</v>
      </c>
      <c r="M150" s="171" t="s">
        <v>404</v>
      </c>
      <c r="N150" s="205"/>
      <c r="O150" s="186" t="s">
        <v>6</v>
      </c>
      <c r="P150" s="187" t="s">
        <v>24</v>
      </c>
      <c r="Q150" s="188">
        <v>121</v>
      </c>
      <c r="R150" s="189"/>
      <c r="S150" s="190" t="s">
        <v>1688</v>
      </c>
      <c r="T150" s="396">
        <f t="shared" si="26"/>
        <v>20</v>
      </c>
      <c r="V150" s="382" t="str">
        <f t="shared" si="30"/>
        <v>JWWA  G  121</v>
      </c>
      <c r="W150" s="382" t="str">
        <f t="shared" si="28"/>
        <v>JWWA  G  121</v>
      </c>
    </row>
    <row r="151" spans="1:23" ht="15" customHeight="1">
      <c r="A151" s="381" t="str">
        <f t="shared" si="27"/>
        <v>026D0232</v>
      </c>
      <c r="B151" s="568"/>
      <c r="C151" s="573"/>
      <c r="D151" s="139" t="s">
        <v>21</v>
      </c>
      <c r="E151" s="140">
        <v>2</v>
      </c>
      <c r="F151" s="140">
        <v>32</v>
      </c>
      <c r="G151" s="561"/>
      <c r="H151" s="561"/>
      <c r="I151" s="148" t="str">
        <f t="shared" si="29"/>
        <v>026D0232</v>
      </c>
      <c r="J151" s="149" t="s">
        <v>440</v>
      </c>
      <c r="K151" s="149" t="s">
        <v>440</v>
      </c>
      <c r="L151" s="149" t="s">
        <v>173</v>
      </c>
      <c r="M151" s="149" t="s">
        <v>404</v>
      </c>
      <c r="N151" s="149"/>
      <c r="O151" s="150" t="s">
        <v>6</v>
      </c>
      <c r="P151" s="151" t="s">
        <v>24</v>
      </c>
      <c r="Q151" s="152">
        <v>121</v>
      </c>
      <c r="R151" s="153"/>
      <c r="S151" s="154" t="s">
        <v>1966</v>
      </c>
      <c r="T151" s="388">
        <f t="shared" si="26"/>
        <v>26</v>
      </c>
      <c r="V151" s="382" t="str">
        <f t="shared" si="30"/>
        <v>JWWA  G  121</v>
      </c>
      <c r="W151" s="382" t="str">
        <f t="shared" si="28"/>
        <v>JWWA  G  121</v>
      </c>
    </row>
    <row r="152" spans="1:23" ht="15" customHeight="1">
      <c r="A152" s="381" t="str">
        <f t="shared" si="27"/>
        <v>030D0231</v>
      </c>
      <c r="B152" s="568"/>
      <c r="C152" s="573"/>
      <c r="D152" s="139" t="s">
        <v>21</v>
      </c>
      <c r="E152" s="140">
        <v>2</v>
      </c>
      <c r="F152" s="140">
        <v>31</v>
      </c>
      <c r="G152" s="562"/>
      <c r="H152" s="562"/>
      <c r="I152" s="155" t="str">
        <f t="shared" si="29"/>
        <v>030D0231</v>
      </c>
      <c r="J152" s="156" t="s">
        <v>440</v>
      </c>
      <c r="K152" s="156" t="s">
        <v>440</v>
      </c>
      <c r="L152" s="156" t="s">
        <v>369</v>
      </c>
      <c r="M152" s="156" t="s">
        <v>404</v>
      </c>
      <c r="N152" s="156"/>
      <c r="O152" s="157" t="s">
        <v>6</v>
      </c>
      <c r="P152" s="158" t="s">
        <v>24</v>
      </c>
      <c r="Q152" s="159">
        <v>121</v>
      </c>
      <c r="R152" s="160"/>
      <c r="S152" s="183" t="s">
        <v>531</v>
      </c>
      <c r="T152" s="389">
        <f t="shared" si="26"/>
        <v>30</v>
      </c>
      <c r="V152" s="382" t="str">
        <f t="shared" si="30"/>
        <v>JWWA  G  121</v>
      </c>
      <c r="W152" s="382" t="str">
        <f t="shared" si="28"/>
        <v>JWWA  G  121</v>
      </c>
    </row>
    <row r="153" spans="1:23" ht="15" customHeight="1">
      <c r="A153" s="381" t="str">
        <f t="shared" si="27"/>
        <v>009D0235</v>
      </c>
      <c r="B153" s="568"/>
      <c r="C153" s="573"/>
      <c r="D153" s="139" t="s">
        <v>21</v>
      </c>
      <c r="E153" s="140">
        <v>2</v>
      </c>
      <c r="F153" s="140">
        <v>35</v>
      </c>
      <c r="G153" s="554" t="s">
        <v>2282</v>
      </c>
      <c r="H153" s="554" t="s">
        <v>2306</v>
      </c>
      <c r="I153" s="141" t="str">
        <f t="shared" si="29"/>
        <v>009D0235</v>
      </c>
      <c r="J153" s="142" t="s">
        <v>442</v>
      </c>
      <c r="K153" s="142" t="s">
        <v>443</v>
      </c>
      <c r="L153" s="141" t="s">
        <v>4244</v>
      </c>
      <c r="M153" s="142" t="s">
        <v>404</v>
      </c>
      <c r="N153" s="142" t="s">
        <v>431</v>
      </c>
      <c r="O153" s="143" t="s">
        <v>55</v>
      </c>
      <c r="P153" s="144"/>
      <c r="Q153" s="145"/>
      <c r="R153" s="146"/>
      <c r="S153" s="147" t="s">
        <v>3740</v>
      </c>
      <c r="T153" s="387">
        <f t="shared" si="26"/>
        <v>9</v>
      </c>
      <c r="V153" s="382" t="str">
        <f t="shared" si="30"/>
        <v xml:space="preserve">指定承認    </v>
      </c>
      <c r="W153" s="382" t="str">
        <f t="shared" si="28"/>
        <v xml:space="preserve">指定承認    </v>
      </c>
    </row>
    <row r="154" spans="1:23" ht="15" customHeight="1">
      <c r="A154" s="381" t="str">
        <f t="shared" si="27"/>
        <v>019D0217</v>
      </c>
      <c r="B154" s="568"/>
      <c r="C154" s="573"/>
      <c r="D154" s="139" t="s">
        <v>21</v>
      </c>
      <c r="E154" s="140">
        <v>2</v>
      </c>
      <c r="F154" s="140">
        <v>17</v>
      </c>
      <c r="G154" s="555"/>
      <c r="H154" s="561"/>
      <c r="I154" s="148" t="str">
        <f t="shared" si="29"/>
        <v>019D0217</v>
      </c>
      <c r="J154" s="149" t="s">
        <v>442</v>
      </c>
      <c r="K154" s="149" t="s">
        <v>442</v>
      </c>
      <c r="L154" s="148" t="s">
        <v>92</v>
      </c>
      <c r="M154" s="149" t="s">
        <v>404</v>
      </c>
      <c r="N154" s="149" t="s">
        <v>431</v>
      </c>
      <c r="O154" s="150" t="s">
        <v>55</v>
      </c>
      <c r="P154" s="151"/>
      <c r="Q154" s="152"/>
      <c r="R154" s="153"/>
      <c r="S154" s="154" t="s">
        <v>1157</v>
      </c>
      <c r="T154" s="388">
        <f t="shared" si="26"/>
        <v>19</v>
      </c>
      <c r="V154" s="382" t="str">
        <f t="shared" si="30"/>
        <v xml:space="preserve">指定承認    </v>
      </c>
      <c r="W154" s="382" t="str">
        <f t="shared" si="28"/>
        <v xml:space="preserve">指定承認    </v>
      </c>
    </row>
    <row r="155" spans="1:23" ht="15" customHeight="1">
      <c r="A155" s="381" t="str">
        <f t="shared" si="27"/>
        <v>020D0233</v>
      </c>
      <c r="B155" s="568"/>
      <c r="C155" s="573"/>
      <c r="D155" s="139" t="s">
        <v>21</v>
      </c>
      <c r="E155" s="140">
        <v>2</v>
      </c>
      <c r="F155" s="140">
        <v>33</v>
      </c>
      <c r="G155" s="555"/>
      <c r="H155" s="561"/>
      <c r="I155" s="148" t="str">
        <f t="shared" si="29"/>
        <v>020D0233</v>
      </c>
      <c r="J155" s="149" t="s">
        <v>442</v>
      </c>
      <c r="K155" s="149" t="s">
        <v>442</v>
      </c>
      <c r="L155" s="149" t="s">
        <v>71</v>
      </c>
      <c r="M155" s="149" t="s">
        <v>404</v>
      </c>
      <c r="N155" s="149" t="s">
        <v>431</v>
      </c>
      <c r="O155" s="150" t="s">
        <v>55</v>
      </c>
      <c r="P155" s="151"/>
      <c r="Q155" s="152"/>
      <c r="R155" s="153"/>
      <c r="S155" s="154" t="s">
        <v>1688</v>
      </c>
      <c r="T155" s="388">
        <f t="shared" si="26"/>
        <v>20</v>
      </c>
      <c r="V155" s="382" t="str">
        <f t="shared" si="30"/>
        <v xml:space="preserve">指定承認    </v>
      </c>
      <c r="W155" s="382" t="str">
        <f t="shared" si="28"/>
        <v xml:space="preserve">指定承認    </v>
      </c>
    </row>
    <row r="156" spans="1:23" ht="15" customHeight="1">
      <c r="A156" s="381" t="str">
        <f t="shared" si="27"/>
        <v>026D0233</v>
      </c>
      <c r="B156" s="568"/>
      <c r="C156" s="573"/>
      <c r="D156" s="139" t="s">
        <v>21</v>
      </c>
      <c r="E156" s="140">
        <v>2</v>
      </c>
      <c r="F156" s="140">
        <v>33</v>
      </c>
      <c r="G156" s="555"/>
      <c r="H156" s="561"/>
      <c r="I156" s="148" t="str">
        <f t="shared" si="29"/>
        <v>026D0233</v>
      </c>
      <c r="J156" s="149" t="s">
        <v>442</v>
      </c>
      <c r="K156" s="149" t="s">
        <v>442</v>
      </c>
      <c r="L156" s="149" t="s">
        <v>71</v>
      </c>
      <c r="M156" s="149" t="s">
        <v>404</v>
      </c>
      <c r="N156" s="149" t="s">
        <v>431</v>
      </c>
      <c r="O156" s="150" t="s">
        <v>55</v>
      </c>
      <c r="P156" s="151"/>
      <c r="Q156" s="152"/>
      <c r="R156" s="153"/>
      <c r="S156" s="154" t="s">
        <v>1966</v>
      </c>
      <c r="T156" s="388">
        <f t="shared" si="26"/>
        <v>26</v>
      </c>
      <c r="V156" s="382" t="str">
        <f t="shared" si="30"/>
        <v xml:space="preserve">指定承認    </v>
      </c>
      <c r="W156" s="382" t="str">
        <f t="shared" si="28"/>
        <v xml:space="preserve">指定承認    </v>
      </c>
    </row>
    <row r="157" spans="1:23" ht="15" customHeight="1">
      <c r="A157" s="381" t="str">
        <f t="shared" si="27"/>
        <v>009D0236</v>
      </c>
      <c r="B157" s="568"/>
      <c r="C157" s="573"/>
      <c r="D157" s="139" t="s">
        <v>21</v>
      </c>
      <c r="E157" s="140">
        <v>2</v>
      </c>
      <c r="F157" s="140">
        <v>36</v>
      </c>
      <c r="G157" s="555"/>
      <c r="H157" s="554" t="s">
        <v>2307</v>
      </c>
      <c r="I157" s="141" t="str">
        <f t="shared" si="29"/>
        <v>009D0236</v>
      </c>
      <c r="J157" s="142" t="s">
        <v>442</v>
      </c>
      <c r="K157" s="142" t="s">
        <v>443</v>
      </c>
      <c r="L157" s="141" t="s">
        <v>4244</v>
      </c>
      <c r="M157" s="142" t="s">
        <v>404</v>
      </c>
      <c r="N157" s="142" t="s">
        <v>432</v>
      </c>
      <c r="O157" s="143" t="s">
        <v>55</v>
      </c>
      <c r="P157" s="144"/>
      <c r="Q157" s="145"/>
      <c r="R157" s="146"/>
      <c r="S157" s="147" t="s">
        <v>3740</v>
      </c>
      <c r="T157" s="387">
        <f t="shared" si="26"/>
        <v>9</v>
      </c>
      <c r="V157" s="382" t="str">
        <f t="shared" si="30"/>
        <v xml:space="preserve">指定承認    </v>
      </c>
      <c r="W157" s="382" t="str">
        <f t="shared" si="28"/>
        <v xml:space="preserve">指定承認    </v>
      </c>
    </row>
    <row r="158" spans="1:23" ht="15" customHeight="1">
      <c r="A158" s="381" t="str">
        <f t="shared" si="27"/>
        <v>019D0218</v>
      </c>
      <c r="B158" s="568"/>
      <c r="C158" s="573"/>
      <c r="D158" s="139" t="s">
        <v>21</v>
      </c>
      <c r="E158" s="140">
        <v>2</v>
      </c>
      <c r="F158" s="140">
        <v>18</v>
      </c>
      <c r="G158" s="555"/>
      <c r="H158" s="561"/>
      <c r="I158" s="148" t="str">
        <f t="shared" si="29"/>
        <v>019D0218</v>
      </c>
      <c r="J158" s="149" t="s">
        <v>442</v>
      </c>
      <c r="K158" s="149" t="s">
        <v>442</v>
      </c>
      <c r="L158" s="148" t="s">
        <v>92</v>
      </c>
      <c r="M158" s="149" t="s">
        <v>404</v>
      </c>
      <c r="N158" s="149" t="s">
        <v>432</v>
      </c>
      <c r="O158" s="150" t="s">
        <v>55</v>
      </c>
      <c r="P158" s="151"/>
      <c r="Q158" s="152"/>
      <c r="R158" s="153"/>
      <c r="S158" s="154" t="s">
        <v>1157</v>
      </c>
      <c r="T158" s="388">
        <f t="shared" si="26"/>
        <v>19</v>
      </c>
      <c r="V158" s="382" t="str">
        <f t="shared" si="30"/>
        <v xml:space="preserve">指定承認    </v>
      </c>
      <c r="W158" s="382" t="str">
        <f t="shared" si="28"/>
        <v xml:space="preserve">指定承認    </v>
      </c>
    </row>
    <row r="159" spans="1:23" ht="15" customHeight="1">
      <c r="A159" s="381" t="str">
        <f t="shared" si="27"/>
        <v>020D0234</v>
      </c>
      <c r="B159" s="568"/>
      <c r="C159" s="573"/>
      <c r="D159" s="139" t="s">
        <v>21</v>
      </c>
      <c r="E159" s="140">
        <v>2</v>
      </c>
      <c r="F159" s="140">
        <v>34</v>
      </c>
      <c r="G159" s="555"/>
      <c r="H159" s="561"/>
      <c r="I159" s="148" t="str">
        <f t="shared" si="29"/>
        <v>020D0234</v>
      </c>
      <c r="J159" s="149" t="s">
        <v>442</v>
      </c>
      <c r="K159" s="149" t="s">
        <v>442</v>
      </c>
      <c r="L159" s="149" t="s">
        <v>71</v>
      </c>
      <c r="M159" s="149" t="s">
        <v>404</v>
      </c>
      <c r="N159" s="149" t="s">
        <v>432</v>
      </c>
      <c r="O159" s="150" t="s">
        <v>55</v>
      </c>
      <c r="P159" s="151"/>
      <c r="Q159" s="152"/>
      <c r="R159" s="153"/>
      <c r="S159" s="154" t="s">
        <v>1688</v>
      </c>
      <c r="T159" s="388">
        <f t="shared" si="26"/>
        <v>20</v>
      </c>
      <c r="V159" s="382" t="str">
        <f t="shared" si="30"/>
        <v xml:space="preserve">指定承認    </v>
      </c>
      <c r="W159" s="382" t="str">
        <f t="shared" si="28"/>
        <v xml:space="preserve">指定承認    </v>
      </c>
    </row>
    <row r="160" spans="1:23" ht="15" customHeight="1">
      <c r="A160" s="381" t="str">
        <f t="shared" si="27"/>
        <v>026D0234</v>
      </c>
      <c r="B160" s="568"/>
      <c r="C160" s="573"/>
      <c r="D160" s="139" t="s">
        <v>21</v>
      </c>
      <c r="E160" s="140">
        <v>2</v>
      </c>
      <c r="F160" s="140">
        <v>34</v>
      </c>
      <c r="G160" s="555"/>
      <c r="H160" s="561"/>
      <c r="I160" s="148" t="str">
        <f t="shared" si="29"/>
        <v>026D0234</v>
      </c>
      <c r="J160" s="149" t="s">
        <v>442</v>
      </c>
      <c r="K160" s="149" t="s">
        <v>442</v>
      </c>
      <c r="L160" s="149" t="s">
        <v>71</v>
      </c>
      <c r="M160" s="149" t="s">
        <v>404</v>
      </c>
      <c r="N160" s="149" t="s">
        <v>432</v>
      </c>
      <c r="O160" s="150" t="s">
        <v>55</v>
      </c>
      <c r="P160" s="151"/>
      <c r="Q160" s="152"/>
      <c r="R160" s="153"/>
      <c r="S160" s="154" t="s">
        <v>1966</v>
      </c>
      <c r="T160" s="388">
        <f t="shared" si="26"/>
        <v>26</v>
      </c>
      <c r="V160" s="382" t="str">
        <f t="shared" si="30"/>
        <v xml:space="preserve">指定承認    </v>
      </c>
      <c r="W160" s="382" t="str">
        <f t="shared" si="28"/>
        <v xml:space="preserve">指定承認    </v>
      </c>
    </row>
    <row r="161" spans="1:23" ht="15" customHeight="1">
      <c r="A161" s="381" t="str">
        <f t="shared" si="27"/>
        <v>009D0237</v>
      </c>
      <c r="B161" s="568"/>
      <c r="C161" s="573"/>
      <c r="D161" s="139" t="s">
        <v>21</v>
      </c>
      <c r="E161" s="140">
        <v>2</v>
      </c>
      <c r="F161" s="140">
        <v>37</v>
      </c>
      <c r="G161" s="554" t="s">
        <v>2305</v>
      </c>
      <c r="H161" s="554" t="s">
        <v>2306</v>
      </c>
      <c r="I161" s="141" t="str">
        <f t="shared" si="29"/>
        <v>009D0237</v>
      </c>
      <c r="J161" s="142" t="s">
        <v>444</v>
      </c>
      <c r="K161" s="142" t="s">
        <v>445</v>
      </c>
      <c r="L161" s="141" t="s">
        <v>4244</v>
      </c>
      <c r="M161" s="142" t="s">
        <v>404</v>
      </c>
      <c r="N161" s="142" t="s">
        <v>431</v>
      </c>
      <c r="O161" s="143" t="s">
        <v>55</v>
      </c>
      <c r="P161" s="144"/>
      <c r="Q161" s="145"/>
      <c r="R161" s="146"/>
      <c r="S161" s="147" t="s">
        <v>3740</v>
      </c>
      <c r="T161" s="387">
        <f t="shared" si="26"/>
        <v>9</v>
      </c>
      <c r="V161" s="382" t="str">
        <f t="shared" si="30"/>
        <v xml:space="preserve">指定承認    </v>
      </c>
      <c r="W161" s="382" t="str">
        <f t="shared" si="28"/>
        <v xml:space="preserve">指定承認    </v>
      </c>
    </row>
    <row r="162" spans="1:23" ht="15" customHeight="1">
      <c r="A162" s="381" t="str">
        <f t="shared" si="27"/>
        <v>019D0219</v>
      </c>
      <c r="B162" s="568"/>
      <c r="C162" s="573"/>
      <c r="D162" s="139" t="s">
        <v>21</v>
      </c>
      <c r="E162" s="140">
        <v>2</v>
      </c>
      <c r="F162" s="140">
        <v>19</v>
      </c>
      <c r="G162" s="555"/>
      <c r="H162" s="555"/>
      <c r="I162" s="148" t="str">
        <f t="shared" si="29"/>
        <v>019D0219</v>
      </c>
      <c r="J162" s="149" t="s">
        <v>444</v>
      </c>
      <c r="K162" s="149" t="s">
        <v>444</v>
      </c>
      <c r="L162" s="148" t="s">
        <v>92</v>
      </c>
      <c r="M162" s="149" t="s">
        <v>404</v>
      </c>
      <c r="N162" s="149" t="s">
        <v>431</v>
      </c>
      <c r="O162" s="150" t="s">
        <v>55</v>
      </c>
      <c r="P162" s="151"/>
      <c r="Q162" s="152"/>
      <c r="R162" s="153"/>
      <c r="S162" s="154" t="s">
        <v>1157</v>
      </c>
      <c r="T162" s="388">
        <f t="shared" si="26"/>
        <v>19</v>
      </c>
      <c r="V162" s="382" t="str">
        <f t="shared" si="30"/>
        <v xml:space="preserve">指定承認    </v>
      </c>
      <c r="W162" s="382" t="str">
        <f t="shared" si="28"/>
        <v xml:space="preserve">指定承認    </v>
      </c>
    </row>
    <row r="163" spans="1:23" ht="15" customHeight="1">
      <c r="A163" s="381" t="str">
        <f t="shared" si="27"/>
        <v>020D0235</v>
      </c>
      <c r="B163" s="568"/>
      <c r="C163" s="573"/>
      <c r="D163" s="139" t="s">
        <v>21</v>
      </c>
      <c r="E163" s="140">
        <v>2</v>
      </c>
      <c r="F163" s="140">
        <v>35</v>
      </c>
      <c r="G163" s="555"/>
      <c r="H163" s="555"/>
      <c r="I163" s="170" t="str">
        <f t="shared" si="29"/>
        <v>020D0235</v>
      </c>
      <c r="J163" s="171" t="s">
        <v>444</v>
      </c>
      <c r="K163" s="171" t="s">
        <v>444</v>
      </c>
      <c r="L163" s="149" t="s">
        <v>71</v>
      </c>
      <c r="M163" s="171" t="s">
        <v>404</v>
      </c>
      <c r="N163" s="171" t="s">
        <v>431</v>
      </c>
      <c r="O163" s="172" t="s">
        <v>55</v>
      </c>
      <c r="P163" s="173"/>
      <c r="Q163" s="174"/>
      <c r="R163" s="175"/>
      <c r="S163" s="161" t="s">
        <v>1688</v>
      </c>
      <c r="T163" s="404">
        <f t="shared" si="26"/>
        <v>20</v>
      </c>
      <c r="V163" s="382" t="str">
        <f t="shared" si="30"/>
        <v xml:space="preserve">指定承認    </v>
      </c>
      <c r="W163" s="382" t="str">
        <f t="shared" si="28"/>
        <v xml:space="preserve">指定承認    </v>
      </c>
    </row>
    <row r="164" spans="1:23" ht="15" customHeight="1">
      <c r="A164" s="381" t="str">
        <f t="shared" si="27"/>
        <v>026D0235</v>
      </c>
      <c r="B164" s="568"/>
      <c r="C164" s="573"/>
      <c r="D164" s="139" t="s">
        <v>21</v>
      </c>
      <c r="E164" s="140">
        <v>2</v>
      </c>
      <c r="F164" s="140">
        <v>35</v>
      </c>
      <c r="G164" s="555"/>
      <c r="H164" s="555"/>
      <c r="I164" s="148" t="str">
        <f t="shared" si="29"/>
        <v>026D0235</v>
      </c>
      <c r="J164" s="149" t="s">
        <v>444</v>
      </c>
      <c r="K164" s="149" t="s">
        <v>444</v>
      </c>
      <c r="L164" s="149" t="s">
        <v>71</v>
      </c>
      <c r="M164" s="149" t="s">
        <v>404</v>
      </c>
      <c r="N164" s="149" t="s">
        <v>431</v>
      </c>
      <c r="O164" s="150" t="s">
        <v>55</v>
      </c>
      <c r="P164" s="151"/>
      <c r="Q164" s="152"/>
      <c r="R164" s="153"/>
      <c r="S164" s="154" t="s">
        <v>1966</v>
      </c>
      <c r="T164" s="388">
        <f t="shared" si="26"/>
        <v>26</v>
      </c>
      <c r="V164" s="382" t="str">
        <f t="shared" si="30"/>
        <v xml:space="preserve">指定承認    </v>
      </c>
      <c r="W164" s="382" t="str">
        <f t="shared" si="28"/>
        <v xml:space="preserve">指定承認    </v>
      </c>
    </row>
    <row r="165" spans="1:23" ht="15" customHeight="1">
      <c r="A165" s="381" t="str">
        <f t="shared" si="27"/>
        <v>009D0238</v>
      </c>
      <c r="B165" s="568"/>
      <c r="C165" s="573"/>
      <c r="D165" s="139" t="s">
        <v>21</v>
      </c>
      <c r="E165" s="140">
        <v>2</v>
      </c>
      <c r="F165" s="140">
        <v>38</v>
      </c>
      <c r="G165" s="555"/>
      <c r="H165" s="560" t="s">
        <v>2289</v>
      </c>
      <c r="I165" s="141" t="str">
        <f t="shared" si="29"/>
        <v>009D0238</v>
      </c>
      <c r="J165" s="142" t="s">
        <v>444</v>
      </c>
      <c r="K165" s="142" t="s">
        <v>445</v>
      </c>
      <c r="L165" s="141" t="s">
        <v>4244</v>
      </c>
      <c r="M165" s="142" t="s">
        <v>404</v>
      </c>
      <c r="N165" s="142" t="s">
        <v>432</v>
      </c>
      <c r="O165" s="143" t="s">
        <v>55</v>
      </c>
      <c r="P165" s="144"/>
      <c r="Q165" s="145"/>
      <c r="R165" s="146"/>
      <c r="S165" s="147" t="s">
        <v>3740</v>
      </c>
      <c r="T165" s="387">
        <f t="shared" si="26"/>
        <v>9</v>
      </c>
      <c r="V165" s="382" t="str">
        <f t="shared" si="30"/>
        <v xml:space="preserve">指定承認    </v>
      </c>
      <c r="W165" s="382" t="str">
        <f t="shared" si="28"/>
        <v xml:space="preserve">指定承認    </v>
      </c>
    </row>
    <row r="166" spans="1:23" ht="15" customHeight="1">
      <c r="A166" s="381" t="str">
        <f t="shared" si="27"/>
        <v>019D0220</v>
      </c>
      <c r="B166" s="568"/>
      <c r="C166" s="573"/>
      <c r="D166" s="139" t="s">
        <v>21</v>
      </c>
      <c r="E166" s="140">
        <v>2</v>
      </c>
      <c r="F166" s="140">
        <v>20</v>
      </c>
      <c r="G166" s="555"/>
      <c r="H166" s="561"/>
      <c r="I166" s="148" t="str">
        <f t="shared" si="29"/>
        <v>019D0220</v>
      </c>
      <c r="J166" s="149" t="s">
        <v>444</v>
      </c>
      <c r="K166" s="149" t="s">
        <v>444</v>
      </c>
      <c r="L166" s="148" t="s">
        <v>92</v>
      </c>
      <c r="M166" s="149" t="s">
        <v>404</v>
      </c>
      <c r="N166" s="149" t="s">
        <v>432</v>
      </c>
      <c r="O166" s="150" t="s">
        <v>55</v>
      </c>
      <c r="P166" s="151"/>
      <c r="Q166" s="152"/>
      <c r="R166" s="153"/>
      <c r="S166" s="154" t="s">
        <v>1157</v>
      </c>
      <c r="T166" s="388">
        <f t="shared" si="26"/>
        <v>19</v>
      </c>
      <c r="V166" s="382" t="str">
        <f t="shared" si="30"/>
        <v xml:space="preserve">指定承認    </v>
      </c>
      <c r="W166" s="382" t="str">
        <f t="shared" si="28"/>
        <v xml:space="preserve">指定承認    </v>
      </c>
    </row>
    <row r="167" spans="1:23" ht="15" customHeight="1">
      <c r="A167" s="381" t="str">
        <f t="shared" si="27"/>
        <v>020D0236</v>
      </c>
      <c r="B167" s="568"/>
      <c r="C167" s="573"/>
      <c r="D167" s="139" t="s">
        <v>21</v>
      </c>
      <c r="E167" s="140">
        <v>2</v>
      </c>
      <c r="F167" s="140">
        <v>36</v>
      </c>
      <c r="G167" s="555"/>
      <c r="H167" s="561"/>
      <c r="I167" s="148" t="str">
        <f t="shared" si="29"/>
        <v>020D0236</v>
      </c>
      <c r="J167" s="149" t="s">
        <v>444</v>
      </c>
      <c r="K167" s="149" t="s">
        <v>444</v>
      </c>
      <c r="L167" s="149" t="s">
        <v>71</v>
      </c>
      <c r="M167" s="149" t="s">
        <v>404</v>
      </c>
      <c r="N167" s="149" t="s">
        <v>432</v>
      </c>
      <c r="O167" s="150" t="s">
        <v>55</v>
      </c>
      <c r="P167" s="151"/>
      <c r="Q167" s="152"/>
      <c r="R167" s="153"/>
      <c r="S167" s="154" t="s">
        <v>1688</v>
      </c>
      <c r="T167" s="388">
        <f t="shared" si="26"/>
        <v>20</v>
      </c>
      <c r="V167" s="382" t="str">
        <f t="shared" si="30"/>
        <v xml:space="preserve">指定承認    </v>
      </c>
      <c r="W167" s="382" t="str">
        <f t="shared" si="28"/>
        <v xml:space="preserve">指定承認    </v>
      </c>
    </row>
    <row r="168" spans="1:23" ht="15" customHeight="1">
      <c r="A168" s="381" t="str">
        <f t="shared" si="27"/>
        <v>026D0236</v>
      </c>
      <c r="B168" s="568"/>
      <c r="C168" s="573"/>
      <c r="D168" s="139" t="s">
        <v>21</v>
      </c>
      <c r="E168" s="140">
        <v>2</v>
      </c>
      <c r="F168" s="140">
        <v>36</v>
      </c>
      <c r="G168" s="555"/>
      <c r="H168" s="561"/>
      <c r="I168" s="148" t="str">
        <f t="shared" si="29"/>
        <v>026D0236</v>
      </c>
      <c r="J168" s="149" t="s">
        <v>444</v>
      </c>
      <c r="K168" s="149" t="s">
        <v>444</v>
      </c>
      <c r="L168" s="149" t="s">
        <v>71</v>
      </c>
      <c r="M168" s="149" t="s">
        <v>404</v>
      </c>
      <c r="N168" s="149" t="s">
        <v>432</v>
      </c>
      <c r="O168" s="150" t="s">
        <v>55</v>
      </c>
      <c r="P168" s="151"/>
      <c r="Q168" s="152"/>
      <c r="R168" s="153"/>
      <c r="S168" s="154" t="s">
        <v>1966</v>
      </c>
      <c r="T168" s="388">
        <f t="shared" si="26"/>
        <v>26</v>
      </c>
      <c r="V168" s="382" t="str">
        <f t="shared" si="30"/>
        <v xml:space="preserve">指定承認    </v>
      </c>
      <c r="W168" s="382" t="str">
        <f t="shared" si="28"/>
        <v xml:space="preserve">指定承認    </v>
      </c>
    </row>
    <row r="169" spans="1:23" ht="15" customHeight="1">
      <c r="A169" s="381" t="str">
        <f t="shared" si="27"/>
        <v>009D0239</v>
      </c>
      <c r="B169" s="568"/>
      <c r="C169" s="573"/>
      <c r="D169" s="139" t="s">
        <v>21</v>
      </c>
      <c r="E169" s="140">
        <v>2</v>
      </c>
      <c r="F169" s="140">
        <v>39</v>
      </c>
      <c r="G169" s="560" t="s">
        <v>2308</v>
      </c>
      <c r="H169" s="560" t="s">
        <v>2309</v>
      </c>
      <c r="I169" s="141" t="str">
        <f t="shared" si="29"/>
        <v>009D0239</v>
      </c>
      <c r="J169" s="142" t="s">
        <v>446</v>
      </c>
      <c r="K169" s="142" t="s">
        <v>447</v>
      </c>
      <c r="L169" s="142" t="s">
        <v>448</v>
      </c>
      <c r="M169" s="142" t="s">
        <v>404</v>
      </c>
      <c r="N169" s="142"/>
      <c r="O169" s="143" t="s">
        <v>6</v>
      </c>
      <c r="P169" s="144" t="s">
        <v>24</v>
      </c>
      <c r="Q169" s="145">
        <v>121</v>
      </c>
      <c r="R169" s="146"/>
      <c r="S169" s="147" t="s">
        <v>3740</v>
      </c>
      <c r="T169" s="387">
        <f t="shared" si="26"/>
        <v>9</v>
      </c>
      <c r="V169" s="382" t="str">
        <f t="shared" si="30"/>
        <v>JWWA  G  121</v>
      </c>
      <c r="W169" s="382" t="str">
        <f t="shared" si="28"/>
        <v>JWWA  G  121</v>
      </c>
    </row>
    <row r="170" spans="1:23" ht="15" customHeight="1">
      <c r="A170" s="381" t="str">
        <f t="shared" si="27"/>
        <v>019D0221</v>
      </c>
      <c r="B170" s="568"/>
      <c r="C170" s="573"/>
      <c r="D170" s="139" t="s">
        <v>21</v>
      </c>
      <c r="E170" s="140">
        <v>2</v>
      </c>
      <c r="F170" s="140">
        <v>21</v>
      </c>
      <c r="G170" s="561"/>
      <c r="H170" s="561"/>
      <c r="I170" s="148" t="str">
        <f t="shared" si="29"/>
        <v>019D0221</v>
      </c>
      <c r="J170" s="149" t="s">
        <v>446</v>
      </c>
      <c r="K170" s="149" t="s">
        <v>446</v>
      </c>
      <c r="L170" s="149" t="s">
        <v>448</v>
      </c>
      <c r="M170" s="149" t="s">
        <v>404</v>
      </c>
      <c r="N170" s="149"/>
      <c r="O170" s="150" t="s">
        <v>6</v>
      </c>
      <c r="P170" s="151" t="s">
        <v>24</v>
      </c>
      <c r="Q170" s="152">
        <v>121</v>
      </c>
      <c r="R170" s="153"/>
      <c r="S170" s="154" t="s">
        <v>1157</v>
      </c>
      <c r="T170" s="388">
        <f t="shared" si="26"/>
        <v>19</v>
      </c>
      <c r="V170" s="382" t="str">
        <f t="shared" si="30"/>
        <v>JWWA  G  121</v>
      </c>
      <c r="W170" s="382" t="str">
        <f t="shared" si="28"/>
        <v>JWWA  G  121</v>
      </c>
    </row>
    <row r="171" spans="1:23" ht="15" customHeight="1">
      <c r="A171" s="381" t="str">
        <f t="shared" si="27"/>
        <v>020D0237</v>
      </c>
      <c r="B171" s="568"/>
      <c r="C171" s="573"/>
      <c r="D171" s="139" t="s">
        <v>21</v>
      </c>
      <c r="E171" s="140">
        <v>2</v>
      </c>
      <c r="F171" s="140">
        <v>37</v>
      </c>
      <c r="G171" s="561"/>
      <c r="H171" s="561"/>
      <c r="I171" s="148" t="str">
        <f t="shared" si="29"/>
        <v>020D0237</v>
      </c>
      <c r="J171" s="149" t="s">
        <v>446</v>
      </c>
      <c r="K171" s="149" t="s">
        <v>446</v>
      </c>
      <c r="L171" s="149" t="s">
        <v>448</v>
      </c>
      <c r="M171" s="149" t="s">
        <v>404</v>
      </c>
      <c r="N171" s="149"/>
      <c r="O171" s="150" t="s">
        <v>6</v>
      </c>
      <c r="P171" s="151" t="s">
        <v>24</v>
      </c>
      <c r="Q171" s="152">
        <v>121</v>
      </c>
      <c r="R171" s="153"/>
      <c r="S171" s="154" t="s">
        <v>1688</v>
      </c>
      <c r="T171" s="388">
        <f t="shared" si="26"/>
        <v>20</v>
      </c>
      <c r="V171" s="382" t="str">
        <f t="shared" si="30"/>
        <v>JWWA  G  121</v>
      </c>
      <c r="W171" s="382" t="str">
        <f t="shared" si="28"/>
        <v>JWWA  G  121</v>
      </c>
    </row>
    <row r="172" spans="1:23" ht="15" customHeight="1">
      <c r="A172" s="381" t="str">
        <f t="shared" si="27"/>
        <v>026D0237</v>
      </c>
      <c r="B172" s="568"/>
      <c r="C172" s="573"/>
      <c r="D172" s="139" t="s">
        <v>21</v>
      </c>
      <c r="E172" s="140">
        <v>2</v>
      </c>
      <c r="F172" s="140">
        <v>37</v>
      </c>
      <c r="G172" s="561"/>
      <c r="H172" s="561"/>
      <c r="I172" s="148" t="str">
        <f t="shared" si="29"/>
        <v>026D0237</v>
      </c>
      <c r="J172" s="149" t="s">
        <v>446</v>
      </c>
      <c r="K172" s="149" t="s">
        <v>1968</v>
      </c>
      <c r="L172" s="149" t="s">
        <v>448</v>
      </c>
      <c r="M172" s="149" t="s">
        <v>404</v>
      </c>
      <c r="N172" s="149"/>
      <c r="O172" s="150" t="s">
        <v>6</v>
      </c>
      <c r="P172" s="151" t="s">
        <v>24</v>
      </c>
      <c r="Q172" s="152">
        <v>121</v>
      </c>
      <c r="R172" s="153"/>
      <c r="S172" s="154" t="s">
        <v>1966</v>
      </c>
      <c r="T172" s="388">
        <f t="shared" si="26"/>
        <v>26</v>
      </c>
      <c r="V172" s="382" t="str">
        <f t="shared" si="30"/>
        <v>JWWA  G  121</v>
      </c>
      <c r="W172" s="382" t="str">
        <f t="shared" si="28"/>
        <v>JWWA  G  121</v>
      </c>
    </row>
    <row r="173" spans="1:23" ht="15" customHeight="1">
      <c r="A173" s="381" t="str">
        <f t="shared" si="27"/>
        <v>009D0241</v>
      </c>
      <c r="B173" s="568"/>
      <c r="C173" s="573"/>
      <c r="D173" s="139" t="s">
        <v>21</v>
      </c>
      <c r="E173" s="140">
        <v>2</v>
      </c>
      <c r="F173" s="140">
        <v>41</v>
      </c>
      <c r="G173" s="561"/>
      <c r="H173" s="561"/>
      <c r="I173" s="141" t="str">
        <f t="shared" si="29"/>
        <v>009D0241</v>
      </c>
      <c r="J173" s="142" t="s">
        <v>446</v>
      </c>
      <c r="K173" s="142" t="s">
        <v>447</v>
      </c>
      <c r="L173" s="142" t="s">
        <v>450</v>
      </c>
      <c r="M173" s="142" t="s">
        <v>404</v>
      </c>
      <c r="N173" s="142"/>
      <c r="O173" s="143" t="s">
        <v>6</v>
      </c>
      <c r="P173" s="144" t="s">
        <v>24</v>
      </c>
      <c r="Q173" s="145">
        <v>121</v>
      </c>
      <c r="R173" s="146"/>
      <c r="S173" s="147" t="s">
        <v>3740</v>
      </c>
      <c r="T173" s="387">
        <f t="shared" si="26"/>
        <v>9</v>
      </c>
      <c r="V173" s="382" t="str">
        <f t="shared" si="30"/>
        <v>JWWA  G  121</v>
      </c>
      <c r="W173" s="382" t="str">
        <f t="shared" si="28"/>
        <v>JWWA  G  121</v>
      </c>
    </row>
    <row r="174" spans="1:23" ht="15" customHeight="1">
      <c r="A174" s="381" t="str">
        <f t="shared" si="27"/>
        <v>019D0280</v>
      </c>
      <c r="B174" s="568"/>
      <c r="C174" s="573"/>
      <c r="D174" s="391" t="s">
        <v>21</v>
      </c>
      <c r="E174" s="392">
        <v>2</v>
      </c>
      <c r="F174" s="392">
        <v>80</v>
      </c>
      <c r="G174" s="561"/>
      <c r="H174" s="561"/>
      <c r="I174" s="148" t="str">
        <f t="shared" si="29"/>
        <v>019D0280</v>
      </c>
      <c r="J174" s="394" t="s">
        <v>446</v>
      </c>
      <c r="K174" s="394" t="s">
        <v>446</v>
      </c>
      <c r="L174" s="394" t="s">
        <v>450</v>
      </c>
      <c r="M174" s="394" t="s">
        <v>404</v>
      </c>
      <c r="N174" s="149"/>
      <c r="O174" s="150" t="s">
        <v>6</v>
      </c>
      <c r="P174" s="151" t="s">
        <v>24</v>
      </c>
      <c r="Q174" s="152">
        <v>121</v>
      </c>
      <c r="R174" s="153"/>
      <c r="S174" s="154" t="s">
        <v>1157</v>
      </c>
      <c r="T174" s="388">
        <f t="shared" si="26"/>
        <v>19</v>
      </c>
      <c r="V174" s="382" t="str">
        <f t="shared" si="30"/>
        <v>JWWA  G  121</v>
      </c>
      <c r="W174" s="382" t="str">
        <f t="shared" si="28"/>
        <v>JWWA  G  121</v>
      </c>
    </row>
    <row r="175" spans="1:23" ht="15" customHeight="1">
      <c r="A175" s="381" t="str">
        <f t="shared" si="27"/>
        <v>020D0239</v>
      </c>
      <c r="B175" s="568"/>
      <c r="C175" s="573"/>
      <c r="D175" s="139" t="s">
        <v>21</v>
      </c>
      <c r="E175" s="140">
        <v>2</v>
      </c>
      <c r="F175" s="140">
        <v>39</v>
      </c>
      <c r="G175" s="561"/>
      <c r="H175" s="561"/>
      <c r="I175" s="148" t="str">
        <f t="shared" si="29"/>
        <v>020D0239</v>
      </c>
      <c r="J175" s="393" t="s">
        <v>446</v>
      </c>
      <c r="K175" s="393" t="s">
        <v>446</v>
      </c>
      <c r="L175" s="393" t="s">
        <v>450</v>
      </c>
      <c r="M175" s="393" t="s">
        <v>404</v>
      </c>
      <c r="N175" s="149"/>
      <c r="O175" s="150" t="s">
        <v>6</v>
      </c>
      <c r="P175" s="151" t="s">
        <v>24</v>
      </c>
      <c r="Q175" s="152">
        <v>121</v>
      </c>
      <c r="R175" s="153"/>
      <c r="S175" s="154" t="s">
        <v>1688</v>
      </c>
      <c r="T175" s="388">
        <f t="shared" si="26"/>
        <v>20</v>
      </c>
      <c r="V175" s="382" t="str">
        <f t="shared" si="30"/>
        <v>JWWA  G  121</v>
      </c>
      <c r="W175" s="382" t="str">
        <f t="shared" si="28"/>
        <v>JWWA  G  121</v>
      </c>
    </row>
    <row r="176" spans="1:23" ht="15" customHeight="1">
      <c r="A176" s="381" t="str">
        <f t="shared" si="27"/>
        <v>026D0239</v>
      </c>
      <c r="B176" s="568"/>
      <c r="C176" s="573"/>
      <c r="D176" s="139" t="s">
        <v>21</v>
      </c>
      <c r="E176" s="140">
        <v>2</v>
      </c>
      <c r="F176" s="140">
        <v>39</v>
      </c>
      <c r="G176" s="561"/>
      <c r="H176" s="561"/>
      <c r="I176" s="148" t="str">
        <f t="shared" si="29"/>
        <v>026D0239</v>
      </c>
      <c r="J176" s="149" t="s">
        <v>446</v>
      </c>
      <c r="K176" s="149" t="s">
        <v>1968</v>
      </c>
      <c r="L176" s="149" t="s">
        <v>450</v>
      </c>
      <c r="M176" s="149" t="s">
        <v>404</v>
      </c>
      <c r="N176" s="149"/>
      <c r="O176" s="150" t="s">
        <v>6</v>
      </c>
      <c r="P176" s="151" t="s">
        <v>24</v>
      </c>
      <c r="Q176" s="152">
        <v>121</v>
      </c>
      <c r="R176" s="153"/>
      <c r="S176" s="154" t="s">
        <v>1966</v>
      </c>
      <c r="T176" s="388">
        <f t="shared" si="26"/>
        <v>26</v>
      </c>
      <c r="V176" s="382" t="str">
        <f t="shared" si="30"/>
        <v>JWWA  G  121</v>
      </c>
      <c r="W176" s="382" t="str">
        <f t="shared" si="28"/>
        <v>JWWA  G  121</v>
      </c>
    </row>
    <row r="177" spans="1:23" ht="15" customHeight="1">
      <c r="A177" s="381" t="str">
        <f t="shared" si="27"/>
        <v>009D0240</v>
      </c>
      <c r="B177" s="568"/>
      <c r="C177" s="573"/>
      <c r="D177" s="139" t="s">
        <v>21</v>
      </c>
      <c r="E177" s="140">
        <v>2</v>
      </c>
      <c r="F177" s="140">
        <v>40</v>
      </c>
      <c r="G177" s="561"/>
      <c r="H177" s="560" t="s">
        <v>2310</v>
      </c>
      <c r="I177" s="141" t="str">
        <f t="shared" si="29"/>
        <v>009D0240</v>
      </c>
      <c r="J177" s="142" t="s">
        <v>446</v>
      </c>
      <c r="K177" s="142" t="s">
        <v>447</v>
      </c>
      <c r="L177" s="142" t="s">
        <v>449</v>
      </c>
      <c r="M177" s="142" t="s">
        <v>404</v>
      </c>
      <c r="N177" s="142"/>
      <c r="O177" s="143" t="s">
        <v>6</v>
      </c>
      <c r="P177" s="144" t="s">
        <v>24</v>
      </c>
      <c r="Q177" s="145">
        <v>121</v>
      </c>
      <c r="R177" s="146"/>
      <c r="S177" s="147" t="s">
        <v>3740</v>
      </c>
      <c r="T177" s="387">
        <f t="shared" si="26"/>
        <v>9</v>
      </c>
      <c r="V177" s="382" t="str">
        <f t="shared" si="30"/>
        <v>JWWA  G  121</v>
      </c>
      <c r="W177" s="382" t="str">
        <f t="shared" si="28"/>
        <v>JWWA  G  121</v>
      </c>
    </row>
    <row r="178" spans="1:23" ht="15" customHeight="1">
      <c r="A178" s="381" t="str">
        <f t="shared" ref="A178:A228" si="31">I178</f>
        <v>019D0222</v>
      </c>
      <c r="B178" s="568"/>
      <c r="C178" s="573"/>
      <c r="D178" s="139" t="s">
        <v>21</v>
      </c>
      <c r="E178" s="140">
        <v>2</v>
      </c>
      <c r="F178" s="140">
        <v>22</v>
      </c>
      <c r="G178" s="561"/>
      <c r="H178" s="561"/>
      <c r="I178" s="148" t="str">
        <f t="shared" si="29"/>
        <v>019D0222</v>
      </c>
      <c r="J178" s="149" t="s">
        <v>446</v>
      </c>
      <c r="K178" s="149" t="s">
        <v>446</v>
      </c>
      <c r="L178" s="149" t="s">
        <v>449</v>
      </c>
      <c r="M178" s="149" t="s">
        <v>404</v>
      </c>
      <c r="N178" s="149"/>
      <c r="O178" s="150" t="s">
        <v>6</v>
      </c>
      <c r="P178" s="151" t="s">
        <v>24</v>
      </c>
      <c r="Q178" s="152">
        <v>121</v>
      </c>
      <c r="R178" s="153"/>
      <c r="S178" s="154" t="s">
        <v>1157</v>
      </c>
      <c r="T178" s="388">
        <f t="shared" si="26"/>
        <v>19</v>
      </c>
      <c r="V178" s="382" t="str">
        <f t="shared" si="30"/>
        <v>JWWA  G  121</v>
      </c>
      <c r="W178" s="382" t="str">
        <f t="shared" si="28"/>
        <v>JWWA  G  121</v>
      </c>
    </row>
    <row r="179" spans="1:23" ht="15" customHeight="1">
      <c r="A179" s="381" t="str">
        <f t="shared" si="31"/>
        <v>020D0238</v>
      </c>
      <c r="B179" s="568"/>
      <c r="C179" s="573"/>
      <c r="D179" s="139" t="s">
        <v>21</v>
      </c>
      <c r="E179" s="140">
        <v>2</v>
      </c>
      <c r="F179" s="140">
        <v>38</v>
      </c>
      <c r="G179" s="561"/>
      <c r="H179" s="561"/>
      <c r="I179" s="148" t="str">
        <f t="shared" si="29"/>
        <v>020D0238</v>
      </c>
      <c r="J179" s="149" t="s">
        <v>446</v>
      </c>
      <c r="K179" s="149" t="s">
        <v>446</v>
      </c>
      <c r="L179" s="149" t="s">
        <v>449</v>
      </c>
      <c r="M179" s="149" t="s">
        <v>404</v>
      </c>
      <c r="N179" s="149"/>
      <c r="O179" s="150" t="s">
        <v>6</v>
      </c>
      <c r="P179" s="151" t="s">
        <v>24</v>
      </c>
      <c r="Q179" s="152">
        <v>121</v>
      </c>
      <c r="R179" s="153"/>
      <c r="S179" s="154" t="s">
        <v>1688</v>
      </c>
      <c r="T179" s="388">
        <f t="shared" si="26"/>
        <v>20</v>
      </c>
      <c r="V179" s="382" t="str">
        <f t="shared" si="30"/>
        <v>JWWA  G  121</v>
      </c>
      <c r="W179" s="382" t="str">
        <f t="shared" si="28"/>
        <v>JWWA  G  121</v>
      </c>
    </row>
    <row r="180" spans="1:23" ht="15" customHeight="1">
      <c r="A180" s="381" t="str">
        <f t="shared" si="31"/>
        <v>026D0238</v>
      </c>
      <c r="B180" s="620"/>
      <c r="C180" s="574"/>
      <c r="D180" s="139" t="s">
        <v>21</v>
      </c>
      <c r="E180" s="140">
        <v>2</v>
      </c>
      <c r="F180" s="140">
        <v>38</v>
      </c>
      <c r="G180" s="561"/>
      <c r="H180" s="561"/>
      <c r="I180" s="148" t="str">
        <f t="shared" si="29"/>
        <v>026D0238</v>
      </c>
      <c r="J180" s="149" t="s">
        <v>446</v>
      </c>
      <c r="K180" s="149" t="s">
        <v>1968</v>
      </c>
      <c r="L180" s="149" t="s">
        <v>449</v>
      </c>
      <c r="M180" s="149" t="s">
        <v>404</v>
      </c>
      <c r="N180" s="149"/>
      <c r="O180" s="150" t="s">
        <v>6</v>
      </c>
      <c r="P180" s="151" t="s">
        <v>24</v>
      </c>
      <c r="Q180" s="152">
        <v>121</v>
      </c>
      <c r="R180" s="153"/>
      <c r="S180" s="154" t="s">
        <v>1966</v>
      </c>
      <c r="T180" s="388">
        <f t="shared" si="26"/>
        <v>26</v>
      </c>
      <c r="V180" s="382" t="str">
        <f t="shared" si="30"/>
        <v>JWWA  G  121</v>
      </c>
      <c r="W180" s="382" t="str">
        <f t="shared" si="28"/>
        <v>JWWA  G  121</v>
      </c>
    </row>
    <row r="181" spans="1:23" ht="15" customHeight="1">
      <c r="A181" s="381" t="str">
        <f t="shared" si="31"/>
        <v>009D0242</v>
      </c>
      <c r="B181" s="578" t="s">
        <v>2315</v>
      </c>
      <c r="C181" s="573" t="s">
        <v>4260</v>
      </c>
      <c r="D181" s="139" t="s">
        <v>21</v>
      </c>
      <c r="E181" s="140">
        <v>2</v>
      </c>
      <c r="F181" s="140">
        <v>42</v>
      </c>
      <c r="G181" s="560" t="s">
        <v>2308</v>
      </c>
      <c r="H181" s="560" t="s">
        <v>2310</v>
      </c>
      <c r="I181" s="141" t="str">
        <f t="shared" ref="I181:I232" si="32">IF(OR(D181="",E181="",F181=""),"",TEXT(T181,"000")&amp;D181&amp;TEXT(E181,"00")&amp;TEXT(F181,"00"))</f>
        <v>009D0242</v>
      </c>
      <c r="J181" s="142" t="s">
        <v>446</v>
      </c>
      <c r="K181" s="142" t="s">
        <v>447</v>
      </c>
      <c r="L181" s="142" t="s">
        <v>451</v>
      </c>
      <c r="M181" s="142" t="s">
        <v>404</v>
      </c>
      <c r="N181" s="142"/>
      <c r="O181" s="143" t="s">
        <v>6</v>
      </c>
      <c r="P181" s="144" t="s">
        <v>24</v>
      </c>
      <c r="Q181" s="145">
        <v>121</v>
      </c>
      <c r="R181" s="146"/>
      <c r="S181" s="147" t="s">
        <v>3740</v>
      </c>
      <c r="T181" s="387">
        <f t="shared" si="26"/>
        <v>9</v>
      </c>
      <c r="V181" s="382" t="str">
        <f t="shared" si="30"/>
        <v>JWWA  G  121</v>
      </c>
      <c r="W181" s="382" t="str">
        <f t="shared" si="28"/>
        <v>JWWA  G  121</v>
      </c>
    </row>
    <row r="182" spans="1:23" ht="15" customHeight="1">
      <c r="A182" s="381" t="str">
        <f t="shared" si="31"/>
        <v>019D0281</v>
      </c>
      <c r="B182" s="578"/>
      <c r="C182" s="573"/>
      <c r="D182" s="391" t="s">
        <v>21</v>
      </c>
      <c r="E182" s="392">
        <v>2</v>
      </c>
      <c r="F182" s="392">
        <v>81</v>
      </c>
      <c r="G182" s="561"/>
      <c r="H182" s="561"/>
      <c r="I182" s="148" t="str">
        <f t="shared" si="32"/>
        <v>019D0281</v>
      </c>
      <c r="J182" s="394" t="s">
        <v>446</v>
      </c>
      <c r="K182" s="394" t="s">
        <v>446</v>
      </c>
      <c r="L182" s="394" t="s">
        <v>451</v>
      </c>
      <c r="M182" s="394" t="s">
        <v>404</v>
      </c>
      <c r="N182" s="149"/>
      <c r="O182" s="150" t="s">
        <v>6</v>
      </c>
      <c r="P182" s="151" t="s">
        <v>24</v>
      </c>
      <c r="Q182" s="152">
        <v>121</v>
      </c>
      <c r="R182" s="153"/>
      <c r="S182" s="154" t="s">
        <v>1157</v>
      </c>
      <c r="T182" s="388">
        <f t="shared" si="26"/>
        <v>19</v>
      </c>
      <c r="V182" s="382" t="str">
        <f t="shared" si="30"/>
        <v>JWWA  G  121</v>
      </c>
      <c r="W182" s="382" t="str">
        <f t="shared" ref="W182:W232" si="33">V182</f>
        <v>JWWA  G  121</v>
      </c>
    </row>
    <row r="183" spans="1:23" ht="15" customHeight="1">
      <c r="A183" s="381" t="str">
        <f t="shared" si="31"/>
        <v>020D0240</v>
      </c>
      <c r="B183" s="578"/>
      <c r="C183" s="573"/>
      <c r="D183" s="139" t="s">
        <v>21</v>
      </c>
      <c r="E183" s="140">
        <v>2</v>
      </c>
      <c r="F183" s="140">
        <v>40</v>
      </c>
      <c r="G183" s="561"/>
      <c r="H183" s="561"/>
      <c r="I183" s="148" t="str">
        <f t="shared" si="32"/>
        <v>020D0240</v>
      </c>
      <c r="J183" s="393" t="s">
        <v>446</v>
      </c>
      <c r="K183" s="393" t="s">
        <v>446</v>
      </c>
      <c r="L183" s="393" t="s">
        <v>451</v>
      </c>
      <c r="M183" s="393" t="s">
        <v>404</v>
      </c>
      <c r="N183" s="149"/>
      <c r="O183" s="150" t="s">
        <v>6</v>
      </c>
      <c r="P183" s="151" t="s">
        <v>24</v>
      </c>
      <c r="Q183" s="152">
        <v>121</v>
      </c>
      <c r="R183" s="153"/>
      <c r="S183" s="154" t="s">
        <v>1688</v>
      </c>
      <c r="T183" s="388">
        <f t="shared" si="26"/>
        <v>20</v>
      </c>
      <c r="V183" s="382" t="str">
        <f t="shared" ref="V183:V232" si="34">""&amp;O183&amp;"  "&amp;P183&amp;"  "&amp;Q183&amp;""</f>
        <v>JWWA  G  121</v>
      </c>
      <c r="W183" s="382" t="str">
        <f t="shared" si="33"/>
        <v>JWWA  G  121</v>
      </c>
    </row>
    <row r="184" spans="1:23" ht="15" customHeight="1">
      <c r="A184" s="381" t="str">
        <f t="shared" si="31"/>
        <v>026D0240</v>
      </c>
      <c r="B184" s="578"/>
      <c r="C184" s="573"/>
      <c r="D184" s="139" t="s">
        <v>21</v>
      </c>
      <c r="E184" s="140">
        <v>2</v>
      </c>
      <c r="F184" s="140">
        <v>40</v>
      </c>
      <c r="G184" s="561"/>
      <c r="H184" s="561"/>
      <c r="I184" s="148" t="str">
        <f t="shared" si="32"/>
        <v>026D0240</v>
      </c>
      <c r="J184" s="149" t="s">
        <v>446</v>
      </c>
      <c r="K184" s="149" t="s">
        <v>1968</v>
      </c>
      <c r="L184" s="149" t="s">
        <v>451</v>
      </c>
      <c r="M184" s="149" t="s">
        <v>404</v>
      </c>
      <c r="N184" s="149"/>
      <c r="O184" s="150" t="s">
        <v>6</v>
      </c>
      <c r="P184" s="151" t="s">
        <v>24</v>
      </c>
      <c r="Q184" s="152">
        <v>121</v>
      </c>
      <c r="R184" s="153"/>
      <c r="S184" s="154" t="s">
        <v>1966</v>
      </c>
      <c r="T184" s="388">
        <f t="shared" si="26"/>
        <v>26</v>
      </c>
      <c r="V184" s="382" t="str">
        <f t="shared" si="34"/>
        <v>JWWA  G  121</v>
      </c>
      <c r="W184" s="382" t="str">
        <f t="shared" si="33"/>
        <v>JWWA  G  121</v>
      </c>
    </row>
    <row r="185" spans="1:23" ht="15" customHeight="1">
      <c r="A185" s="381" t="str">
        <f t="shared" si="31"/>
        <v>009D0243</v>
      </c>
      <c r="B185" s="578"/>
      <c r="C185" s="573"/>
      <c r="D185" s="139" t="s">
        <v>21</v>
      </c>
      <c r="E185" s="140">
        <v>2</v>
      </c>
      <c r="F185" s="140">
        <v>43</v>
      </c>
      <c r="G185" s="560" t="s">
        <v>2311</v>
      </c>
      <c r="H185" s="560" t="s">
        <v>2311</v>
      </c>
      <c r="I185" s="141" t="str">
        <f t="shared" si="32"/>
        <v>009D0243</v>
      </c>
      <c r="J185" s="142" t="s">
        <v>452</v>
      </c>
      <c r="K185" s="142" t="s">
        <v>453</v>
      </c>
      <c r="L185" s="142" t="s">
        <v>72</v>
      </c>
      <c r="M185" s="142" t="s">
        <v>494</v>
      </c>
      <c r="N185" s="142" t="s">
        <v>126</v>
      </c>
      <c r="O185" s="143" t="s">
        <v>6</v>
      </c>
      <c r="P185" s="144" t="s">
        <v>24</v>
      </c>
      <c r="Q185" s="145">
        <v>121</v>
      </c>
      <c r="R185" s="146"/>
      <c r="S185" s="147" t="s">
        <v>3740</v>
      </c>
      <c r="T185" s="387">
        <f t="shared" si="26"/>
        <v>9</v>
      </c>
      <c r="V185" s="382" t="str">
        <f t="shared" si="34"/>
        <v>JWWA  G  121</v>
      </c>
      <c r="W185" s="382" t="str">
        <f t="shared" si="33"/>
        <v>JWWA  G  121</v>
      </c>
    </row>
    <row r="186" spans="1:23" ht="15" customHeight="1">
      <c r="A186" s="381" t="str">
        <f t="shared" si="31"/>
        <v>019D0223</v>
      </c>
      <c r="B186" s="578"/>
      <c r="C186" s="573"/>
      <c r="D186" s="139" t="s">
        <v>21</v>
      </c>
      <c r="E186" s="140">
        <v>2</v>
      </c>
      <c r="F186" s="140">
        <v>23</v>
      </c>
      <c r="G186" s="561"/>
      <c r="H186" s="561"/>
      <c r="I186" s="148" t="str">
        <f t="shared" si="32"/>
        <v>019D0223</v>
      </c>
      <c r="J186" s="149" t="s">
        <v>452</v>
      </c>
      <c r="K186" s="149" t="s">
        <v>452</v>
      </c>
      <c r="L186" s="149" t="s">
        <v>72</v>
      </c>
      <c r="M186" s="149" t="s">
        <v>494</v>
      </c>
      <c r="N186" s="149" t="s">
        <v>126</v>
      </c>
      <c r="O186" s="150" t="s">
        <v>6</v>
      </c>
      <c r="P186" s="151" t="s">
        <v>24</v>
      </c>
      <c r="Q186" s="152">
        <v>121</v>
      </c>
      <c r="R186" s="153"/>
      <c r="S186" s="154" t="s">
        <v>1157</v>
      </c>
      <c r="T186" s="388">
        <f t="shared" si="26"/>
        <v>19</v>
      </c>
      <c r="V186" s="382" t="str">
        <f t="shared" si="34"/>
        <v>JWWA  G  121</v>
      </c>
      <c r="W186" s="382" t="str">
        <f t="shared" si="33"/>
        <v>JWWA  G  121</v>
      </c>
    </row>
    <row r="187" spans="1:23" ht="15" customHeight="1">
      <c r="A187" s="381" t="str">
        <f t="shared" si="31"/>
        <v>020D0241</v>
      </c>
      <c r="B187" s="578"/>
      <c r="C187" s="573"/>
      <c r="D187" s="139" t="s">
        <v>21</v>
      </c>
      <c r="E187" s="140">
        <v>2</v>
      </c>
      <c r="F187" s="140">
        <v>41</v>
      </c>
      <c r="G187" s="561"/>
      <c r="H187" s="561"/>
      <c r="I187" s="148" t="str">
        <f t="shared" si="32"/>
        <v>020D0241</v>
      </c>
      <c r="J187" s="149" t="s">
        <v>452</v>
      </c>
      <c r="K187" s="149" t="s">
        <v>452</v>
      </c>
      <c r="L187" s="149" t="s">
        <v>72</v>
      </c>
      <c r="M187" s="149" t="s">
        <v>494</v>
      </c>
      <c r="N187" s="149" t="s">
        <v>126</v>
      </c>
      <c r="O187" s="150" t="s">
        <v>6</v>
      </c>
      <c r="P187" s="151" t="s">
        <v>24</v>
      </c>
      <c r="Q187" s="152">
        <v>121</v>
      </c>
      <c r="R187" s="153"/>
      <c r="S187" s="154" t="s">
        <v>1688</v>
      </c>
      <c r="T187" s="388">
        <f t="shared" ref="T187:T250" si="35">IF(S187="","",VLOOKUP(S187,$AC$7:$AD$69,2,FALSE))</f>
        <v>20</v>
      </c>
      <c r="V187" s="382" t="str">
        <f t="shared" si="34"/>
        <v>JWWA  G  121</v>
      </c>
      <c r="W187" s="382" t="str">
        <f t="shared" si="33"/>
        <v>JWWA  G  121</v>
      </c>
    </row>
    <row r="188" spans="1:23" ht="15" customHeight="1">
      <c r="A188" s="381" t="str">
        <f t="shared" si="31"/>
        <v>026D0241</v>
      </c>
      <c r="B188" s="578"/>
      <c r="C188" s="573"/>
      <c r="D188" s="139" t="s">
        <v>21</v>
      </c>
      <c r="E188" s="140">
        <v>2</v>
      </c>
      <c r="F188" s="140">
        <v>41</v>
      </c>
      <c r="G188" s="561"/>
      <c r="H188" s="561"/>
      <c r="I188" s="148" t="str">
        <f t="shared" si="32"/>
        <v>026D0241</v>
      </c>
      <c r="J188" s="149" t="s">
        <v>452</v>
      </c>
      <c r="K188" s="149" t="s">
        <v>452</v>
      </c>
      <c r="L188" s="149" t="s">
        <v>72</v>
      </c>
      <c r="M188" s="149" t="s">
        <v>494</v>
      </c>
      <c r="N188" s="149" t="s">
        <v>126</v>
      </c>
      <c r="O188" s="150" t="s">
        <v>6</v>
      </c>
      <c r="P188" s="151" t="s">
        <v>24</v>
      </c>
      <c r="Q188" s="152">
        <v>121</v>
      </c>
      <c r="R188" s="153"/>
      <c r="S188" s="154" t="s">
        <v>1966</v>
      </c>
      <c r="T188" s="388">
        <f t="shared" si="35"/>
        <v>26</v>
      </c>
      <c r="V188" s="382" t="str">
        <f t="shared" si="34"/>
        <v>JWWA  G  121</v>
      </c>
      <c r="W188" s="382" t="str">
        <f t="shared" si="33"/>
        <v>JWWA  G  121</v>
      </c>
    </row>
    <row r="189" spans="1:23" ht="15" customHeight="1">
      <c r="A189" s="381" t="str">
        <f t="shared" si="31"/>
        <v>009D0244</v>
      </c>
      <c r="B189" s="578"/>
      <c r="C189" s="573"/>
      <c r="D189" s="139" t="s">
        <v>21</v>
      </c>
      <c r="E189" s="140">
        <v>2</v>
      </c>
      <c r="F189" s="140">
        <v>44</v>
      </c>
      <c r="G189" s="561"/>
      <c r="H189" s="561"/>
      <c r="I189" s="141" t="str">
        <f t="shared" si="32"/>
        <v>009D0244</v>
      </c>
      <c r="J189" s="142" t="s">
        <v>452</v>
      </c>
      <c r="K189" s="142" t="s">
        <v>453</v>
      </c>
      <c r="L189" s="142" t="s">
        <v>230</v>
      </c>
      <c r="M189" s="142" t="s">
        <v>494</v>
      </c>
      <c r="N189" s="142" t="s">
        <v>126</v>
      </c>
      <c r="O189" s="143" t="s">
        <v>6</v>
      </c>
      <c r="P189" s="144" t="s">
        <v>24</v>
      </c>
      <c r="Q189" s="145">
        <v>121</v>
      </c>
      <c r="R189" s="146"/>
      <c r="S189" s="147" t="s">
        <v>3740</v>
      </c>
      <c r="T189" s="387">
        <f t="shared" si="35"/>
        <v>9</v>
      </c>
      <c r="V189" s="382" t="str">
        <f t="shared" si="34"/>
        <v>JWWA  G  121</v>
      </c>
      <c r="W189" s="382" t="str">
        <f t="shared" si="33"/>
        <v>JWWA  G  121</v>
      </c>
    </row>
    <row r="190" spans="1:23" ht="15" customHeight="1">
      <c r="A190" s="381" t="str">
        <f t="shared" si="31"/>
        <v>019D0282</v>
      </c>
      <c r="B190" s="578"/>
      <c r="C190" s="573"/>
      <c r="D190" s="391" t="s">
        <v>21</v>
      </c>
      <c r="E190" s="392">
        <v>2</v>
      </c>
      <c r="F190" s="392">
        <v>82</v>
      </c>
      <c r="G190" s="561"/>
      <c r="H190" s="561"/>
      <c r="I190" s="148" t="str">
        <f t="shared" si="32"/>
        <v>019D0282</v>
      </c>
      <c r="J190" s="394" t="s">
        <v>452</v>
      </c>
      <c r="K190" s="394" t="s">
        <v>452</v>
      </c>
      <c r="L190" s="394" t="s">
        <v>369</v>
      </c>
      <c r="M190" s="394" t="s">
        <v>494</v>
      </c>
      <c r="N190" s="393" t="s">
        <v>126</v>
      </c>
      <c r="O190" s="150" t="s">
        <v>6</v>
      </c>
      <c r="P190" s="151" t="s">
        <v>24</v>
      </c>
      <c r="Q190" s="152">
        <v>121</v>
      </c>
      <c r="R190" s="153"/>
      <c r="S190" s="154" t="s">
        <v>1157</v>
      </c>
      <c r="T190" s="388">
        <f t="shared" si="35"/>
        <v>19</v>
      </c>
      <c r="V190" s="382" t="str">
        <f t="shared" si="34"/>
        <v>JWWA  G  121</v>
      </c>
      <c r="W190" s="382" t="str">
        <f t="shared" si="33"/>
        <v>JWWA  G  121</v>
      </c>
    </row>
    <row r="191" spans="1:23" ht="15" customHeight="1">
      <c r="A191" s="381" t="str">
        <f t="shared" si="31"/>
        <v>020D0242</v>
      </c>
      <c r="B191" s="578"/>
      <c r="C191" s="573"/>
      <c r="D191" s="139" t="s">
        <v>21</v>
      </c>
      <c r="E191" s="140">
        <v>2</v>
      </c>
      <c r="F191" s="140">
        <v>42</v>
      </c>
      <c r="G191" s="561"/>
      <c r="H191" s="561"/>
      <c r="I191" s="148" t="str">
        <f t="shared" si="32"/>
        <v>020D0242</v>
      </c>
      <c r="J191" s="393" t="s">
        <v>452</v>
      </c>
      <c r="K191" s="393" t="s">
        <v>452</v>
      </c>
      <c r="L191" s="393" t="s">
        <v>173</v>
      </c>
      <c r="M191" s="393" t="s">
        <v>494</v>
      </c>
      <c r="N191" s="393" t="s">
        <v>126</v>
      </c>
      <c r="O191" s="150" t="s">
        <v>6</v>
      </c>
      <c r="P191" s="151" t="s">
        <v>24</v>
      </c>
      <c r="Q191" s="152">
        <v>121</v>
      </c>
      <c r="R191" s="153"/>
      <c r="S191" s="154" t="s">
        <v>1688</v>
      </c>
      <c r="T191" s="388">
        <f t="shared" si="35"/>
        <v>20</v>
      </c>
      <c r="V191" s="382" t="str">
        <f t="shared" si="34"/>
        <v>JWWA  G  121</v>
      </c>
      <c r="W191" s="382" t="str">
        <f t="shared" si="33"/>
        <v>JWWA  G  121</v>
      </c>
    </row>
    <row r="192" spans="1:23" ht="15" customHeight="1">
      <c r="A192" s="381" t="str">
        <f t="shared" si="31"/>
        <v>026D0242</v>
      </c>
      <c r="B192" s="578"/>
      <c r="C192" s="573"/>
      <c r="D192" s="139" t="s">
        <v>21</v>
      </c>
      <c r="E192" s="140">
        <v>2</v>
      </c>
      <c r="F192" s="140">
        <v>42</v>
      </c>
      <c r="G192" s="561"/>
      <c r="H192" s="561"/>
      <c r="I192" s="148" t="str">
        <f t="shared" si="32"/>
        <v>026D0242</v>
      </c>
      <c r="J192" s="149" t="s">
        <v>452</v>
      </c>
      <c r="K192" s="149" t="s">
        <v>452</v>
      </c>
      <c r="L192" s="149" t="s">
        <v>173</v>
      </c>
      <c r="M192" s="149" t="s">
        <v>494</v>
      </c>
      <c r="N192" s="149" t="s">
        <v>126</v>
      </c>
      <c r="O192" s="150" t="s">
        <v>6</v>
      </c>
      <c r="P192" s="151" t="s">
        <v>24</v>
      </c>
      <c r="Q192" s="152">
        <v>121</v>
      </c>
      <c r="R192" s="153"/>
      <c r="S192" s="154" t="s">
        <v>1966</v>
      </c>
      <c r="T192" s="388">
        <f t="shared" si="35"/>
        <v>26</v>
      </c>
      <c r="V192" s="382" t="str">
        <f t="shared" si="34"/>
        <v>JWWA  G  121</v>
      </c>
      <c r="W192" s="382" t="str">
        <f t="shared" si="33"/>
        <v>JWWA  G  121</v>
      </c>
    </row>
    <row r="193" spans="1:23" ht="15" customHeight="1">
      <c r="A193" s="381" t="str">
        <f t="shared" si="31"/>
        <v>011D0202</v>
      </c>
      <c r="B193" s="578"/>
      <c r="C193" s="573"/>
      <c r="D193" s="139" t="s">
        <v>21</v>
      </c>
      <c r="E193" s="140">
        <v>2</v>
      </c>
      <c r="F193" s="140">
        <v>2</v>
      </c>
      <c r="G193" s="560" t="s">
        <v>2316</v>
      </c>
      <c r="H193" s="560" t="s">
        <v>2317</v>
      </c>
      <c r="I193" s="141" t="str">
        <f t="shared" si="32"/>
        <v>011D0202</v>
      </c>
      <c r="J193" s="142" t="s">
        <v>1297</v>
      </c>
      <c r="K193" s="142" t="s">
        <v>2094</v>
      </c>
      <c r="L193" s="142" t="s">
        <v>71</v>
      </c>
      <c r="M193" s="142" t="s">
        <v>494</v>
      </c>
      <c r="N193" s="142" t="s">
        <v>1298</v>
      </c>
      <c r="O193" s="143" t="s">
        <v>55</v>
      </c>
      <c r="P193" s="144"/>
      <c r="Q193" s="145"/>
      <c r="R193" s="146"/>
      <c r="S193" s="195" t="s">
        <v>2092</v>
      </c>
      <c r="T193" s="387">
        <f t="shared" si="35"/>
        <v>11</v>
      </c>
      <c r="V193" s="382" t="str">
        <f t="shared" si="34"/>
        <v xml:space="preserve">指定承認    </v>
      </c>
      <c r="W193" s="382" t="str">
        <f t="shared" si="33"/>
        <v xml:space="preserve">指定承認    </v>
      </c>
    </row>
    <row r="194" spans="1:23" ht="15" customHeight="1">
      <c r="A194" s="381" t="str">
        <f t="shared" si="31"/>
        <v>016D0202</v>
      </c>
      <c r="B194" s="578"/>
      <c r="C194" s="573"/>
      <c r="D194" s="139" t="s">
        <v>21</v>
      </c>
      <c r="E194" s="140">
        <v>2</v>
      </c>
      <c r="F194" s="140">
        <v>2</v>
      </c>
      <c r="G194" s="561"/>
      <c r="H194" s="562"/>
      <c r="I194" s="164" t="str">
        <f t="shared" si="32"/>
        <v>016D0202</v>
      </c>
      <c r="J194" s="176" t="s">
        <v>1297</v>
      </c>
      <c r="K194" s="176" t="s">
        <v>1295</v>
      </c>
      <c r="L194" s="176" t="s">
        <v>71</v>
      </c>
      <c r="M194" s="176" t="s">
        <v>494</v>
      </c>
      <c r="N194" s="176" t="s">
        <v>1298</v>
      </c>
      <c r="O194" s="177" t="s">
        <v>55</v>
      </c>
      <c r="P194" s="178"/>
      <c r="Q194" s="179"/>
      <c r="R194" s="180"/>
      <c r="S194" s="181" t="s">
        <v>1293</v>
      </c>
      <c r="T194" s="400">
        <f t="shared" si="35"/>
        <v>16</v>
      </c>
      <c r="V194" s="382" t="str">
        <f t="shared" si="34"/>
        <v xml:space="preserve">指定承認    </v>
      </c>
      <c r="W194" s="382" t="str">
        <f t="shared" si="33"/>
        <v xml:space="preserve">指定承認    </v>
      </c>
    </row>
    <row r="195" spans="1:23" ht="15" customHeight="1">
      <c r="A195" s="381" t="str">
        <f t="shared" si="31"/>
        <v>011D0203</v>
      </c>
      <c r="B195" s="578"/>
      <c r="C195" s="573"/>
      <c r="D195" s="139" t="s">
        <v>21</v>
      </c>
      <c r="E195" s="140">
        <v>2</v>
      </c>
      <c r="F195" s="140">
        <v>3</v>
      </c>
      <c r="G195" s="561"/>
      <c r="H195" s="560" t="s">
        <v>2313</v>
      </c>
      <c r="I195" s="141" t="str">
        <f t="shared" ref="I195:I196" si="36">IF(OR(D195="",E195="",F195=""),"",TEXT(T195,"000")&amp;D195&amp;TEXT(E195,"00")&amp;TEXT(F195,"00"))</f>
        <v>011D0203</v>
      </c>
      <c r="J195" s="142" t="s">
        <v>1299</v>
      </c>
      <c r="K195" s="142" t="s">
        <v>2094</v>
      </c>
      <c r="L195" s="142" t="s">
        <v>71</v>
      </c>
      <c r="M195" s="142" t="s">
        <v>494</v>
      </c>
      <c r="N195" s="142" t="s">
        <v>1298</v>
      </c>
      <c r="O195" s="143" t="s">
        <v>55</v>
      </c>
      <c r="P195" s="144"/>
      <c r="Q195" s="145"/>
      <c r="R195" s="146"/>
      <c r="S195" s="190" t="s">
        <v>2092</v>
      </c>
      <c r="T195" s="387">
        <f t="shared" si="35"/>
        <v>11</v>
      </c>
      <c r="V195" s="382" t="str">
        <f t="shared" si="34"/>
        <v xml:space="preserve">指定承認    </v>
      </c>
      <c r="W195" s="382" t="str">
        <f t="shared" si="33"/>
        <v xml:space="preserve">指定承認    </v>
      </c>
    </row>
    <row r="196" spans="1:23" ht="15" customHeight="1">
      <c r="A196" s="381" t="str">
        <f t="shared" si="31"/>
        <v>016D0203</v>
      </c>
      <c r="B196" s="578"/>
      <c r="C196" s="574"/>
      <c r="D196" s="139" t="s">
        <v>21</v>
      </c>
      <c r="E196" s="140">
        <v>2</v>
      </c>
      <c r="F196" s="140">
        <v>3</v>
      </c>
      <c r="G196" s="562"/>
      <c r="H196" s="562"/>
      <c r="I196" s="164" t="str">
        <f t="shared" si="36"/>
        <v>016D0203</v>
      </c>
      <c r="J196" s="176" t="s">
        <v>1299</v>
      </c>
      <c r="K196" s="176" t="s">
        <v>1304</v>
      </c>
      <c r="L196" s="176" t="s">
        <v>71</v>
      </c>
      <c r="M196" s="176" t="s">
        <v>494</v>
      </c>
      <c r="N196" s="176" t="s">
        <v>1298</v>
      </c>
      <c r="O196" s="177" t="s">
        <v>55</v>
      </c>
      <c r="P196" s="178"/>
      <c r="Q196" s="179"/>
      <c r="R196" s="180"/>
      <c r="S196" s="181" t="s">
        <v>1293</v>
      </c>
      <c r="T196" s="400">
        <f t="shared" si="35"/>
        <v>16</v>
      </c>
      <c r="V196" s="382" t="str">
        <f t="shared" si="34"/>
        <v xml:space="preserve">指定承認    </v>
      </c>
      <c r="W196" s="382" t="str">
        <f t="shared" si="33"/>
        <v xml:space="preserve">指定承認    </v>
      </c>
    </row>
    <row r="197" spans="1:23" ht="15" customHeight="1">
      <c r="A197" s="381" t="str">
        <f t="shared" si="31"/>
        <v>009D0301</v>
      </c>
      <c r="B197" s="578"/>
      <c r="C197" s="572" t="s">
        <v>2363</v>
      </c>
      <c r="D197" s="139" t="s">
        <v>21</v>
      </c>
      <c r="E197" s="140">
        <v>3</v>
      </c>
      <c r="F197" s="140">
        <v>1</v>
      </c>
      <c r="G197" s="560" t="s">
        <v>2312</v>
      </c>
      <c r="H197" s="560" t="s">
        <v>2313</v>
      </c>
      <c r="I197" s="141" t="str">
        <f t="shared" si="32"/>
        <v>009D0301</v>
      </c>
      <c r="J197" s="142" t="s">
        <v>129</v>
      </c>
      <c r="K197" s="142" t="s">
        <v>749</v>
      </c>
      <c r="L197" s="142" t="s">
        <v>72</v>
      </c>
      <c r="M197" s="141" t="s">
        <v>126</v>
      </c>
      <c r="N197" s="141"/>
      <c r="O197" s="143" t="s">
        <v>6</v>
      </c>
      <c r="P197" s="144" t="s">
        <v>24</v>
      </c>
      <c r="Q197" s="145">
        <v>121</v>
      </c>
      <c r="R197" s="146"/>
      <c r="S197" s="147" t="s">
        <v>3740</v>
      </c>
      <c r="T197" s="387">
        <f t="shared" si="35"/>
        <v>9</v>
      </c>
      <c r="V197" s="382" t="str">
        <f t="shared" si="34"/>
        <v>JWWA  G  121</v>
      </c>
      <c r="W197" s="382" t="str">
        <f t="shared" si="33"/>
        <v>JWWA  G  121</v>
      </c>
    </row>
    <row r="198" spans="1:23" ht="15" customHeight="1">
      <c r="A198" s="381" t="str">
        <f t="shared" si="31"/>
        <v>020D0301</v>
      </c>
      <c r="B198" s="578"/>
      <c r="C198" s="573"/>
      <c r="D198" s="406" t="s">
        <v>21</v>
      </c>
      <c r="E198" s="407">
        <v>3</v>
      </c>
      <c r="F198" s="407">
        <v>1</v>
      </c>
      <c r="G198" s="561"/>
      <c r="H198" s="561"/>
      <c r="I198" s="148" t="str">
        <f t="shared" si="32"/>
        <v>020D0301</v>
      </c>
      <c r="J198" s="149" t="s">
        <v>129</v>
      </c>
      <c r="K198" s="149" t="s">
        <v>749</v>
      </c>
      <c r="L198" s="149" t="s">
        <v>72</v>
      </c>
      <c r="M198" s="149" t="s">
        <v>126</v>
      </c>
      <c r="N198" s="149"/>
      <c r="O198" s="150" t="s">
        <v>6</v>
      </c>
      <c r="P198" s="151" t="s">
        <v>24</v>
      </c>
      <c r="Q198" s="152">
        <v>121</v>
      </c>
      <c r="R198" s="153"/>
      <c r="S198" s="154" t="s">
        <v>1688</v>
      </c>
      <c r="T198" s="388">
        <f t="shared" si="35"/>
        <v>20</v>
      </c>
      <c r="V198" s="382" t="str">
        <f t="shared" si="34"/>
        <v>JWWA  G  121</v>
      </c>
      <c r="W198" s="382" t="str">
        <f t="shared" si="33"/>
        <v>JWWA  G  121</v>
      </c>
    </row>
    <row r="199" spans="1:23" ht="15" customHeight="1">
      <c r="A199" s="381" t="str">
        <f t="shared" si="31"/>
        <v>026D0301</v>
      </c>
      <c r="B199" s="578"/>
      <c r="C199" s="573"/>
      <c r="D199" s="406" t="s">
        <v>21</v>
      </c>
      <c r="E199" s="407">
        <v>3</v>
      </c>
      <c r="F199" s="407">
        <v>1</v>
      </c>
      <c r="G199" s="561"/>
      <c r="H199" s="561"/>
      <c r="I199" s="148" t="str">
        <f t="shared" si="32"/>
        <v>026D0301</v>
      </c>
      <c r="J199" s="149" t="s">
        <v>129</v>
      </c>
      <c r="K199" s="149" t="s">
        <v>749</v>
      </c>
      <c r="L199" s="149" t="s">
        <v>72</v>
      </c>
      <c r="M199" s="149" t="s">
        <v>126</v>
      </c>
      <c r="N199" s="149"/>
      <c r="O199" s="150" t="s">
        <v>6</v>
      </c>
      <c r="P199" s="151" t="s">
        <v>24</v>
      </c>
      <c r="Q199" s="152">
        <v>121</v>
      </c>
      <c r="R199" s="153"/>
      <c r="S199" s="154" t="s">
        <v>1966</v>
      </c>
      <c r="T199" s="388">
        <f t="shared" si="35"/>
        <v>26</v>
      </c>
      <c r="V199" s="382" t="str">
        <f t="shared" si="34"/>
        <v>JWWA  G  121</v>
      </c>
      <c r="W199" s="382" t="str">
        <f t="shared" si="33"/>
        <v>JWWA  G  121</v>
      </c>
    </row>
    <row r="200" spans="1:23" ht="15" customHeight="1">
      <c r="A200" s="381" t="str">
        <f t="shared" si="31"/>
        <v>009D0302</v>
      </c>
      <c r="B200" s="578"/>
      <c r="C200" s="573"/>
      <c r="D200" s="139" t="s">
        <v>21</v>
      </c>
      <c r="E200" s="140">
        <v>3</v>
      </c>
      <c r="F200" s="140">
        <v>2</v>
      </c>
      <c r="G200" s="561"/>
      <c r="H200" s="561"/>
      <c r="I200" s="141" t="str">
        <f t="shared" si="32"/>
        <v>009D0302</v>
      </c>
      <c r="J200" s="142" t="s">
        <v>129</v>
      </c>
      <c r="K200" s="142" t="s">
        <v>749</v>
      </c>
      <c r="L200" s="142" t="s">
        <v>230</v>
      </c>
      <c r="M200" s="141" t="s">
        <v>126</v>
      </c>
      <c r="N200" s="141"/>
      <c r="O200" s="143" t="s">
        <v>6</v>
      </c>
      <c r="P200" s="144" t="s">
        <v>24</v>
      </c>
      <c r="Q200" s="145">
        <v>121</v>
      </c>
      <c r="R200" s="146"/>
      <c r="S200" s="147" t="s">
        <v>3740</v>
      </c>
      <c r="T200" s="387">
        <f t="shared" si="35"/>
        <v>9</v>
      </c>
      <c r="V200" s="382" t="str">
        <f t="shared" si="34"/>
        <v>JWWA  G  121</v>
      </c>
      <c r="W200" s="382" t="str">
        <f t="shared" si="33"/>
        <v>JWWA  G  121</v>
      </c>
    </row>
    <row r="201" spans="1:23" ht="15" customHeight="1">
      <c r="A201" s="381" t="str">
        <f t="shared" si="31"/>
        <v>020D0302</v>
      </c>
      <c r="B201" s="578"/>
      <c r="C201" s="573"/>
      <c r="D201" s="139" t="s">
        <v>21</v>
      </c>
      <c r="E201" s="140">
        <v>3</v>
      </c>
      <c r="F201" s="140">
        <v>2</v>
      </c>
      <c r="G201" s="561"/>
      <c r="H201" s="561"/>
      <c r="I201" s="148" t="str">
        <f t="shared" si="32"/>
        <v>020D0302</v>
      </c>
      <c r="J201" s="149" t="s">
        <v>129</v>
      </c>
      <c r="K201" s="149" t="s">
        <v>749</v>
      </c>
      <c r="L201" s="149" t="s">
        <v>369</v>
      </c>
      <c r="M201" s="149" t="s">
        <v>126</v>
      </c>
      <c r="N201" s="149"/>
      <c r="O201" s="150" t="s">
        <v>6</v>
      </c>
      <c r="P201" s="151" t="s">
        <v>24</v>
      </c>
      <c r="Q201" s="152">
        <v>121</v>
      </c>
      <c r="R201" s="153"/>
      <c r="S201" s="154" t="s">
        <v>1688</v>
      </c>
      <c r="T201" s="388">
        <f t="shared" si="35"/>
        <v>20</v>
      </c>
      <c r="V201" s="382" t="str">
        <f t="shared" si="34"/>
        <v>JWWA  G  121</v>
      </c>
      <c r="W201" s="382" t="str">
        <f t="shared" si="33"/>
        <v>JWWA  G  121</v>
      </c>
    </row>
    <row r="202" spans="1:23" ht="15" customHeight="1">
      <c r="A202" s="381" t="str">
        <f t="shared" si="31"/>
        <v>026D0302</v>
      </c>
      <c r="B202" s="578"/>
      <c r="C202" s="573"/>
      <c r="D202" s="139" t="s">
        <v>21</v>
      </c>
      <c r="E202" s="140">
        <v>3</v>
      </c>
      <c r="F202" s="140">
        <v>2</v>
      </c>
      <c r="G202" s="561"/>
      <c r="H202" s="562"/>
      <c r="I202" s="148" t="str">
        <f t="shared" si="32"/>
        <v>026D0302</v>
      </c>
      <c r="J202" s="149" t="s">
        <v>129</v>
      </c>
      <c r="K202" s="149" t="s">
        <v>749</v>
      </c>
      <c r="L202" s="393" t="s">
        <v>173</v>
      </c>
      <c r="M202" s="149" t="s">
        <v>126</v>
      </c>
      <c r="N202" s="149"/>
      <c r="O202" s="150" t="s">
        <v>6</v>
      </c>
      <c r="P202" s="151" t="s">
        <v>24</v>
      </c>
      <c r="Q202" s="152">
        <v>121</v>
      </c>
      <c r="R202" s="153"/>
      <c r="S202" s="154" t="s">
        <v>1966</v>
      </c>
      <c r="T202" s="388">
        <f t="shared" si="35"/>
        <v>26</v>
      </c>
      <c r="V202" s="382" t="str">
        <f t="shared" si="34"/>
        <v>JWWA  G  121</v>
      </c>
      <c r="W202" s="382" t="str">
        <f t="shared" si="33"/>
        <v>JWWA  G  121</v>
      </c>
    </row>
    <row r="203" spans="1:23" ht="15" customHeight="1">
      <c r="A203" s="381" t="str">
        <f t="shared" si="31"/>
        <v>020D0303</v>
      </c>
      <c r="B203" s="578"/>
      <c r="C203" s="573"/>
      <c r="D203" s="406" t="s">
        <v>21</v>
      </c>
      <c r="E203" s="407">
        <v>3</v>
      </c>
      <c r="F203" s="407">
        <v>3</v>
      </c>
      <c r="G203" s="561"/>
      <c r="H203" s="560" t="s">
        <v>3469</v>
      </c>
      <c r="I203" s="141" t="str">
        <f t="shared" si="32"/>
        <v>020D0303</v>
      </c>
      <c r="J203" s="142" t="s">
        <v>750</v>
      </c>
      <c r="K203" s="142" t="s">
        <v>554</v>
      </c>
      <c r="L203" s="142" t="s">
        <v>72</v>
      </c>
      <c r="M203" s="142" t="s">
        <v>126</v>
      </c>
      <c r="N203" s="142"/>
      <c r="O203" s="143" t="s">
        <v>6</v>
      </c>
      <c r="P203" s="144" t="s">
        <v>24</v>
      </c>
      <c r="Q203" s="145">
        <v>121</v>
      </c>
      <c r="R203" s="146"/>
      <c r="S203" s="147" t="s">
        <v>1688</v>
      </c>
      <c r="T203" s="387">
        <f t="shared" si="35"/>
        <v>20</v>
      </c>
      <c r="V203" s="382" t="str">
        <f t="shared" si="34"/>
        <v>JWWA  G  121</v>
      </c>
      <c r="W203" s="382" t="str">
        <f t="shared" si="33"/>
        <v>JWWA  G  121</v>
      </c>
    </row>
    <row r="204" spans="1:23" ht="15" customHeight="1">
      <c r="A204" s="381" t="str">
        <f t="shared" si="31"/>
        <v>026D0303</v>
      </c>
      <c r="B204" s="578"/>
      <c r="C204" s="573"/>
      <c r="D204" s="406" t="s">
        <v>21</v>
      </c>
      <c r="E204" s="407">
        <v>3</v>
      </c>
      <c r="F204" s="407">
        <v>3</v>
      </c>
      <c r="G204" s="561"/>
      <c r="H204" s="561"/>
      <c r="I204" s="148" t="str">
        <f t="shared" si="32"/>
        <v>026D0303</v>
      </c>
      <c r="J204" s="149" t="s">
        <v>750</v>
      </c>
      <c r="K204" s="149" t="s">
        <v>1989</v>
      </c>
      <c r="L204" s="149" t="s">
        <v>72</v>
      </c>
      <c r="M204" s="149" t="s">
        <v>126</v>
      </c>
      <c r="N204" s="149"/>
      <c r="O204" s="150" t="s">
        <v>6</v>
      </c>
      <c r="P204" s="151" t="s">
        <v>24</v>
      </c>
      <c r="Q204" s="152">
        <v>121</v>
      </c>
      <c r="R204" s="153"/>
      <c r="S204" s="154" t="s">
        <v>1966</v>
      </c>
      <c r="T204" s="388">
        <f t="shared" si="35"/>
        <v>26</v>
      </c>
      <c r="V204" s="382" t="str">
        <f t="shared" si="34"/>
        <v>JWWA  G  121</v>
      </c>
      <c r="W204" s="382" t="str">
        <f t="shared" si="33"/>
        <v>JWWA  G  121</v>
      </c>
    </row>
    <row r="205" spans="1:23" ht="15" customHeight="1">
      <c r="A205" s="381" t="str">
        <f t="shared" si="31"/>
        <v>020D0304</v>
      </c>
      <c r="B205" s="578"/>
      <c r="C205" s="573"/>
      <c r="D205" s="406" t="s">
        <v>21</v>
      </c>
      <c r="E205" s="140">
        <v>3</v>
      </c>
      <c r="F205" s="140">
        <v>4</v>
      </c>
      <c r="G205" s="561"/>
      <c r="H205" s="561"/>
      <c r="I205" s="141" t="str">
        <f t="shared" si="32"/>
        <v>020D0304</v>
      </c>
      <c r="J205" s="142" t="s">
        <v>750</v>
      </c>
      <c r="K205" s="142" t="s">
        <v>554</v>
      </c>
      <c r="L205" s="142" t="s">
        <v>369</v>
      </c>
      <c r="M205" s="142" t="s">
        <v>126</v>
      </c>
      <c r="N205" s="142"/>
      <c r="O205" s="143" t="s">
        <v>6</v>
      </c>
      <c r="P205" s="144" t="s">
        <v>24</v>
      </c>
      <c r="Q205" s="145">
        <v>121</v>
      </c>
      <c r="R205" s="146"/>
      <c r="S205" s="147" t="s">
        <v>1688</v>
      </c>
      <c r="T205" s="387">
        <f t="shared" si="35"/>
        <v>20</v>
      </c>
      <c r="V205" s="382" t="str">
        <f t="shared" si="34"/>
        <v>JWWA  G  121</v>
      </c>
      <c r="W205" s="382" t="str">
        <f t="shared" si="33"/>
        <v>JWWA  G  121</v>
      </c>
    </row>
    <row r="206" spans="1:23" ht="15" customHeight="1">
      <c r="A206" s="381" t="str">
        <f t="shared" si="31"/>
        <v>026D0304</v>
      </c>
      <c r="B206" s="578"/>
      <c r="C206" s="573"/>
      <c r="D206" s="406" t="s">
        <v>21</v>
      </c>
      <c r="E206" s="140">
        <v>3</v>
      </c>
      <c r="F206" s="140">
        <v>4</v>
      </c>
      <c r="G206" s="561"/>
      <c r="H206" s="561"/>
      <c r="I206" s="148" t="str">
        <f t="shared" si="32"/>
        <v>026D0304</v>
      </c>
      <c r="J206" s="149" t="s">
        <v>750</v>
      </c>
      <c r="K206" s="149" t="s">
        <v>1989</v>
      </c>
      <c r="L206" s="149" t="s">
        <v>369</v>
      </c>
      <c r="M206" s="149" t="s">
        <v>126</v>
      </c>
      <c r="N206" s="149"/>
      <c r="O206" s="150" t="s">
        <v>6</v>
      </c>
      <c r="P206" s="151" t="s">
        <v>24</v>
      </c>
      <c r="Q206" s="152">
        <v>121</v>
      </c>
      <c r="R206" s="153"/>
      <c r="S206" s="154" t="s">
        <v>1966</v>
      </c>
      <c r="T206" s="388">
        <f t="shared" si="35"/>
        <v>26</v>
      </c>
      <c r="V206" s="382" t="str">
        <f t="shared" si="34"/>
        <v>JWWA  G  121</v>
      </c>
      <c r="W206" s="382" t="str">
        <f t="shared" si="33"/>
        <v>JWWA  G  121</v>
      </c>
    </row>
    <row r="207" spans="1:23" ht="15" customHeight="1">
      <c r="A207" s="381" t="str">
        <f t="shared" si="31"/>
        <v>020D0305</v>
      </c>
      <c r="B207" s="578"/>
      <c r="C207" s="573"/>
      <c r="D207" s="406" t="s">
        <v>21</v>
      </c>
      <c r="E207" s="407">
        <v>3</v>
      </c>
      <c r="F207" s="407">
        <v>5</v>
      </c>
      <c r="G207" s="561"/>
      <c r="H207" s="560" t="s">
        <v>2314</v>
      </c>
      <c r="I207" s="141" t="str">
        <f t="shared" si="32"/>
        <v>020D0305</v>
      </c>
      <c r="J207" s="142" t="s">
        <v>751</v>
      </c>
      <c r="K207" s="142" t="s">
        <v>555</v>
      </c>
      <c r="L207" s="142" t="s">
        <v>72</v>
      </c>
      <c r="M207" s="142" t="s">
        <v>752</v>
      </c>
      <c r="N207" s="142"/>
      <c r="O207" s="143" t="s">
        <v>6</v>
      </c>
      <c r="P207" s="144" t="s">
        <v>24</v>
      </c>
      <c r="Q207" s="145">
        <v>121</v>
      </c>
      <c r="R207" s="146"/>
      <c r="S207" s="147" t="s">
        <v>1688</v>
      </c>
      <c r="T207" s="387">
        <f t="shared" si="35"/>
        <v>20</v>
      </c>
      <c r="V207" s="382" t="str">
        <f t="shared" si="34"/>
        <v>JWWA  G  121</v>
      </c>
      <c r="W207" s="382" t="str">
        <f t="shared" si="33"/>
        <v>JWWA  G  121</v>
      </c>
    </row>
    <row r="208" spans="1:23" ht="15" customHeight="1">
      <c r="A208" s="381" t="str">
        <f t="shared" si="31"/>
        <v>026D0305</v>
      </c>
      <c r="B208" s="578"/>
      <c r="C208" s="573"/>
      <c r="D208" s="406" t="s">
        <v>21</v>
      </c>
      <c r="E208" s="407">
        <v>3</v>
      </c>
      <c r="F208" s="407">
        <v>5</v>
      </c>
      <c r="G208" s="561"/>
      <c r="H208" s="561"/>
      <c r="I208" s="148" t="str">
        <f t="shared" si="32"/>
        <v>026D0305</v>
      </c>
      <c r="J208" s="149" t="s">
        <v>751</v>
      </c>
      <c r="K208" s="149" t="s">
        <v>1990</v>
      </c>
      <c r="L208" s="149" t="s">
        <v>72</v>
      </c>
      <c r="M208" s="149" t="s">
        <v>752</v>
      </c>
      <c r="N208" s="149"/>
      <c r="O208" s="150" t="s">
        <v>6</v>
      </c>
      <c r="P208" s="151" t="s">
        <v>24</v>
      </c>
      <c r="Q208" s="152">
        <v>121</v>
      </c>
      <c r="R208" s="153"/>
      <c r="S208" s="154" t="s">
        <v>1966</v>
      </c>
      <c r="T208" s="388">
        <f t="shared" si="35"/>
        <v>26</v>
      </c>
      <c r="V208" s="382" t="str">
        <f t="shared" si="34"/>
        <v>JWWA  G  121</v>
      </c>
      <c r="W208" s="382" t="str">
        <f t="shared" si="33"/>
        <v>JWWA  G  121</v>
      </c>
    </row>
    <row r="209" spans="1:23" ht="15" customHeight="1">
      <c r="A209" s="381" t="str">
        <f t="shared" si="31"/>
        <v>020D0306</v>
      </c>
      <c r="B209" s="578"/>
      <c r="C209" s="573"/>
      <c r="D209" s="406" t="s">
        <v>21</v>
      </c>
      <c r="E209" s="140">
        <v>3</v>
      </c>
      <c r="F209" s="140">
        <v>6</v>
      </c>
      <c r="G209" s="561"/>
      <c r="H209" s="561"/>
      <c r="I209" s="141" t="str">
        <f t="shared" si="32"/>
        <v>020D0306</v>
      </c>
      <c r="J209" s="142" t="s">
        <v>751</v>
      </c>
      <c r="K209" s="142" t="s">
        <v>555</v>
      </c>
      <c r="L209" s="142" t="s">
        <v>369</v>
      </c>
      <c r="M209" s="142" t="s">
        <v>752</v>
      </c>
      <c r="N209" s="142"/>
      <c r="O209" s="143" t="s">
        <v>6</v>
      </c>
      <c r="P209" s="144" t="s">
        <v>24</v>
      </c>
      <c r="Q209" s="145">
        <v>121</v>
      </c>
      <c r="R209" s="146"/>
      <c r="S209" s="147" t="s">
        <v>1688</v>
      </c>
      <c r="T209" s="387">
        <f t="shared" si="35"/>
        <v>20</v>
      </c>
      <c r="V209" s="382" t="str">
        <f t="shared" si="34"/>
        <v>JWWA  G  121</v>
      </c>
      <c r="W209" s="382" t="str">
        <f t="shared" si="33"/>
        <v>JWWA  G  121</v>
      </c>
    </row>
    <row r="210" spans="1:23" ht="15" customHeight="1">
      <c r="A210" s="381" t="str">
        <f t="shared" si="31"/>
        <v>026D0306</v>
      </c>
      <c r="B210" s="578"/>
      <c r="C210" s="573"/>
      <c r="D210" s="406" t="s">
        <v>21</v>
      </c>
      <c r="E210" s="140">
        <v>3</v>
      </c>
      <c r="F210" s="140">
        <v>6</v>
      </c>
      <c r="G210" s="561"/>
      <c r="H210" s="561"/>
      <c r="I210" s="162" t="str">
        <f t="shared" si="32"/>
        <v>026D0306</v>
      </c>
      <c r="J210" s="205" t="s">
        <v>751</v>
      </c>
      <c r="K210" s="205" t="s">
        <v>1990</v>
      </c>
      <c r="L210" s="205" t="s">
        <v>369</v>
      </c>
      <c r="M210" s="205" t="s">
        <v>752</v>
      </c>
      <c r="N210" s="205"/>
      <c r="O210" s="186" t="s">
        <v>6</v>
      </c>
      <c r="P210" s="187" t="s">
        <v>24</v>
      </c>
      <c r="Q210" s="188">
        <v>121</v>
      </c>
      <c r="R210" s="189"/>
      <c r="S210" s="190" t="s">
        <v>1966</v>
      </c>
      <c r="T210" s="396">
        <f t="shared" si="35"/>
        <v>26</v>
      </c>
      <c r="V210" s="382" t="str">
        <f t="shared" si="34"/>
        <v>JWWA  G  121</v>
      </c>
      <c r="W210" s="382" t="str">
        <f t="shared" si="33"/>
        <v>JWWA  G  121</v>
      </c>
    </row>
    <row r="211" spans="1:23" ht="15" customHeight="1">
      <c r="A211" s="381" t="str">
        <f t="shared" si="31"/>
        <v>020D0307</v>
      </c>
      <c r="B211" s="578"/>
      <c r="C211" s="573"/>
      <c r="D211" s="406" t="s">
        <v>21</v>
      </c>
      <c r="E211" s="140">
        <v>3</v>
      </c>
      <c r="F211" s="407">
        <v>7</v>
      </c>
      <c r="G211" s="561"/>
      <c r="H211" s="560" t="s">
        <v>140</v>
      </c>
      <c r="I211" s="141" t="str">
        <f t="shared" si="32"/>
        <v>020D0307</v>
      </c>
      <c r="J211" s="142" t="s">
        <v>556</v>
      </c>
      <c r="K211" s="142" t="s">
        <v>557</v>
      </c>
      <c r="L211" s="142" t="s">
        <v>72</v>
      </c>
      <c r="M211" s="142" t="s">
        <v>558</v>
      </c>
      <c r="N211" s="142"/>
      <c r="O211" s="143" t="s">
        <v>6</v>
      </c>
      <c r="P211" s="144" t="s">
        <v>24</v>
      </c>
      <c r="Q211" s="145">
        <v>121</v>
      </c>
      <c r="R211" s="146"/>
      <c r="S211" s="147" t="s">
        <v>1688</v>
      </c>
      <c r="T211" s="387">
        <f t="shared" si="35"/>
        <v>20</v>
      </c>
      <c r="V211" s="382" t="str">
        <f t="shared" si="34"/>
        <v>JWWA  G  121</v>
      </c>
      <c r="W211" s="382" t="str">
        <f t="shared" si="33"/>
        <v>JWWA  G  121</v>
      </c>
    </row>
    <row r="212" spans="1:23" ht="15" customHeight="1">
      <c r="A212" s="381" t="str">
        <f t="shared" si="31"/>
        <v>026D0307</v>
      </c>
      <c r="B212" s="578"/>
      <c r="C212" s="573"/>
      <c r="D212" s="406" t="s">
        <v>21</v>
      </c>
      <c r="E212" s="140">
        <v>3</v>
      </c>
      <c r="F212" s="407">
        <v>7</v>
      </c>
      <c r="G212" s="561"/>
      <c r="H212" s="561"/>
      <c r="I212" s="148" t="str">
        <f t="shared" si="32"/>
        <v>026D0307</v>
      </c>
      <c r="J212" s="149" t="s">
        <v>556</v>
      </c>
      <c r="K212" s="149" t="s">
        <v>1991</v>
      </c>
      <c r="L212" s="149" t="s">
        <v>72</v>
      </c>
      <c r="M212" s="149" t="s">
        <v>558</v>
      </c>
      <c r="N212" s="149"/>
      <c r="O212" s="150" t="s">
        <v>6</v>
      </c>
      <c r="P212" s="151" t="s">
        <v>24</v>
      </c>
      <c r="Q212" s="152">
        <v>121</v>
      </c>
      <c r="R212" s="153"/>
      <c r="S212" s="154" t="s">
        <v>1966</v>
      </c>
      <c r="T212" s="388">
        <f t="shared" si="35"/>
        <v>26</v>
      </c>
      <c r="V212" s="382" t="str">
        <f t="shared" si="34"/>
        <v>JWWA  G  121</v>
      </c>
      <c r="W212" s="382" t="str">
        <f t="shared" si="33"/>
        <v>JWWA  G  121</v>
      </c>
    </row>
    <row r="213" spans="1:23" ht="15" customHeight="1">
      <c r="A213" s="381" t="str">
        <f t="shared" si="31"/>
        <v>020D0308</v>
      </c>
      <c r="B213" s="578"/>
      <c r="C213" s="573"/>
      <c r="D213" s="406" t="s">
        <v>21</v>
      </c>
      <c r="E213" s="140">
        <v>3</v>
      </c>
      <c r="F213" s="140">
        <v>8</v>
      </c>
      <c r="G213" s="561"/>
      <c r="H213" s="561"/>
      <c r="I213" s="141" t="str">
        <f t="shared" si="32"/>
        <v>020D0308</v>
      </c>
      <c r="J213" s="142" t="s">
        <v>556</v>
      </c>
      <c r="K213" s="142" t="s">
        <v>557</v>
      </c>
      <c r="L213" s="142" t="s">
        <v>173</v>
      </c>
      <c r="M213" s="142" t="s">
        <v>558</v>
      </c>
      <c r="N213" s="142"/>
      <c r="O213" s="143" t="s">
        <v>6</v>
      </c>
      <c r="P213" s="144" t="s">
        <v>24</v>
      </c>
      <c r="Q213" s="145">
        <v>121</v>
      </c>
      <c r="R213" s="146"/>
      <c r="S213" s="147" t="s">
        <v>1688</v>
      </c>
      <c r="T213" s="387">
        <f t="shared" si="35"/>
        <v>20</v>
      </c>
      <c r="V213" s="382" t="str">
        <f t="shared" si="34"/>
        <v>JWWA  G  121</v>
      </c>
      <c r="W213" s="382" t="str">
        <f t="shared" si="33"/>
        <v>JWWA  G  121</v>
      </c>
    </row>
    <row r="214" spans="1:23" ht="15" customHeight="1">
      <c r="A214" s="381" t="str">
        <f t="shared" si="31"/>
        <v>026D0308</v>
      </c>
      <c r="B214" s="578"/>
      <c r="C214" s="573"/>
      <c r="D214" s="406" t="s">
        <v>21</v>
      </c>
      <c r="E214" s="140">
        <v>3</v>
      </c>
      <c r="F214" s="140">
        <v>8</v>
      </c>
      <c r="G214" s="561"/>
      <c r="H214" s="562"/>
      <c r="I214" s="148" t="str">
        <f t="shared" si="32"/>
        <v>026D0308</v>
      </c>
      <c r="J214" s="149" t="s">
        <v>556</v>
      </c>
      <c r="K214" s="149" t="s">
        <v>1991</v>
      </c>
      <c r="L214" s="149" t="s">
        <v>173</v>
      </c>
      <c r="M214" s="149" t="s">
        <v>558</v>
      </c>
      <c r="N214" s="149"/>
      <c r="O214" s="150" t="s">
        <v>6</v>
      </c>
      <c r="P214" s="151" t="s">
        <v>24</v>
      </c>
      <c r="Q214" s="152">
        <v>121</v>
      </c>
      <c r="R214" s="153"/>
      <c r="S214" s="181" t="s">
        <v>1966</v>
      </c>
      <c r="T214" s="388">
        <f t="shared" si="35"/>
        <v>26</v>
      </c>
      <c r="V214" s="382" t="str">
        <f t="shared" si="34"/>
        <v>JWWA  G  121</v>
      </c>
      <c r="W214" s="382" t="str">
        <f t="shared" si="33"/>
        <v>JWWA  G  121</v>
      </c>
    </row>
    <row r="215" spans="1:23" ht="15" customHeight="1">
      <c r="A215" s="381" t="str">
        <f t="shared" si="31"/>
        <v>020D0320</v>
      </c>
      <c r="B215" s="578"/>
      <c r="C215" s="573"/>
      <c r="D215" s="406" t="s">
        <v>21</v>
      </c>
      <c r="E215" s="140">
        <v>3</v>
      </c>
      <c r="F215" s="140">
        <v>20</v>
      </c>
      <c r="G215" s="561"/>
      <c r="H215" s="560" t="s">
        <v>2326</v>
      </c>
      <c r="I215" s="141" t="str">
        <f t="shared" si="32"/>
        <v>020D0320</v>
      </c>
      <c r="J215" s="142" t="s">
        <v>4269</v>
      </c>
      <c r="K215" s="142" t="s">
        <v>4270</v>
      </c>
      <c r="L215" s="142" t="s">
        <v>4171</v>
      </c>
      <c r="M215" s="142" t="s">
        <v>558</v>
      </c>
      <c r="N215" s="142"/>
      <c r="O215" s="143" t="s">
        <v>6</v>
      </c>
      <c r="P215" s="144" t="s">
        <v>24</v>
      </c>
      <c r="Q215" s="145">
        <v>121</v>
      </c>
      <c r="R215" s="146"/>
      <c r="S215" s="147" t="s">
        <v>1688</v>
      </c>
      <c r="T215" s="387">
        <f t="shared" si="35"/>
        <v>20</v>
      </c>
      <c r="V215" s="382" t="str">
        <f t="shared" ref="V215:V216" si="37">""&amp;O215&amp;"  "&amp;P215&amp;"  "&amp;Q215&amp;""</f>
        <v>JWWA  G  121</v>
      </c>
      <c r="W215" s="382" t="str">
        <f t="shared" ref="W215:W216" si="38">V215</f>
        <v>JWWA  G  121</v>
      </c>
    </row>
    <row r="216" spans="1:23" ht="15" customHeight="1">
      <c r="A216" s="381" t="str">
        <f t="shared" si="31"/>
        <v>026D0321</v>
      </c>
      <c r="B216" s="578"/>
      <c r="C216" s="573"/>
      <c r="D216" s="406" t="s">
        <v>21</v>
      </c>
      <c r="E216" s="140">
        <v>3</v>
      </c>
      <c r="F216" s="140">
        <v>21</v>
      </c>
      <c r="G216" s="561"/>
      <c r="H216" s="562"/>
      <c r="I216" s="164" t="str">
        <f t="shared" si="32"/>
        <v>026D0321</v>
      </c>
      <c r="J216" s="176" t="s">
        <v>4269</v>
      </c>
      <c r="K216" s="176" t="s">
        <v>4270</v>
      </c>
      <c r="L216" s="176" t="s">
        <v>4171</v>
      </c>
      <c r="M216" s="176" t="s">
        <v>558</v>
      </c>
      <c r="N216" s="176"/>
      <c r="O216" s="177" t="s">
        <v>6</v>
      </c>
      <c r="P216" s="178" t="s">
        <v>24</v>
      </c>
      <c r="Q216" s="179">
        <v>121</v>
      </c>
      <c r="R216" s="180"/>
      <c r="S216" s="181" t="s">
        <v>1966</v>
      </c>
      <c r="T216" s="400">
        <f t="shared" si="35"/>
        <v>26</v>
      </c>
      <c r="V216" s="382" t="str">
        <f t="shared" si="37"/>
        <v>JWWA  G  121</v>
      </c>
      <c r="W216" s="382" t="str">
        <f t="shared" si="38"/>
        <v>JWWA  G  121</v>
      </c>
    </row>
    <row r="217" spans="1:23" ht="15" customHeight="1">
      <c r="A217" s="381" t="str">
        <f t="shared" si="31"/>
        <v>020D0321</v>
      </c>
      <c r="B217" s="578"/>
      <c r="C217" s="573"/>
      <c r="D217" s="406" t="s">
        <v>4170</v>
      </c>
      <c r="E217" s="140">
        <v>3</v>
      </c>
      <c r="F217" s="140">
        <v>21</v>
      </c>
      <c r="G217" s="561"/>
      <c r="H217" s="560" t="s">
        <v>2327</v>
      </c>
      <c r="I217" s="141" t="str">
        <f t="shared" ref="I217:I218" si="39">IF(OR(D217="",E217="",F217=""),"",TEXT(T217,"000")&amp;D217&amp;TEXT(E217,"00")&amp;TEXT(F217,"00"))</f>
        <v>020D0321</v>
      </c>
      <c r="J217" s="142" t="s">
        <v>4278</v>
      </c>
      <c r="K217" s="142" t="s">
        <v>4272</v>
      </c>
      <c r="L217" s="142" t="s">
        <v>4171</v>
      </c>
      <c r="M217" s="142" t="s">
        <v>558</v>
      </c>
      <c r="N217" s="142"/>
      <c r="O217" s="143" t="s">
        <v>6</v>
      </c>
      <c r="P217" s="144" t="s">
        <v>24</v>
      </c>
      <c r="Q217" s="145">
        <v>121</v>
      </c>
      <c r="R217" s="175"/>
      <c r="S217" s="147" t="s">
        <v>1688</v>
      </c>
      <c r="T217" s="387">
        <f t="shared" si="35"/>
        <v>20</v>
      </c>
      <c r="V217" s="382" t="str">
        <f t="shared" ref="V217:V218" si="40">""&amp;O217&amp;"  "&amp;P217&amp;"  "&amp;Q217&amp;""</f>
        <v>JWWA  G  121</v>
      </c>
      <c r="W217" s="382" t="str">
        <f t="shared" ref="W217:W218" si="41">V217</f>
        <v>JWWA  G  121</v>
      </c>
    </row>
    <row r="218" spans="1:23" ht="15" customHeight="1">
      <c r="A218" s="381" t="str">
        <f t="shared" si="31"/>
        <v>026D0322</v>
      </c>
      <c r="B218" s="578"/>
      <c r="C218" s="573"/>
      <c r="D218" s="406" t="s">
        <v>4170</v>
      </c>
      <c r="E218" s="140">
        <v>3</v>
      </c>
      <c r="F218" s="140">
        <v>22</v>
      </c>
      <c r="G218" s="562"/>
      <c r="H218" s="562"/>
      <c r="I218" s="164" t="str">
        <f t="shared" si="39"/>
        <v>026D0322</v>
      </c>
      <c r="J218" s="176" t="s">
        <v>4278</v>
      </c>
      <c r="K218" s="176" t="s">
        <v>4273</v>
      </c>
      <c r="L218" s="176" t="s">
        <v>4171</v>
      </c>
      <c r="M218" s="176" t="s">
        <v>558</v>
      </c>
      <c r="N218" s="176"/>
      <c r="O218" s="177" t="s">
        <v>6</v>
      </c>
      <c r="P218" s="178" t="s">
        <v>24</v>
      </c>
      <c r="Q218" s="179">
        <v>121</v>
      </c>
      <c r="R218" s="176"/>
      <c r="S218" s="181" t="s">
        <v>1966</v>
      </c>
      <c r="T218" s="400">
        <f t="shared" si="35"/>
        <v>26</v>
      </c>
      <c r="V218" s="382" t="str">
        <f t="shared" si="40"/>
        <v>JWWA  G  121</v>
      </c>
      <c r="W218" s="382" t="str">
        <f t="shared" si="41"/>
        <v>JWWA  G  121</v>
      </c>
    </row>
    <row r="219" spans="1:23" ht="15" customHeight="1">
      <c r="A219" s="381" t="str">
        <f t="shared" si="31"/>
        <v>011D0301</v>
      </c>
      <c r="B219" s="578"/>
      <c r="C219" s="573"/>
      <c r="D219" s="139" t="s">
        <v>21</v>
      </c>
      <c r="E219" s="140">
        <v>3</v>
      </c>
      <c r="F219" s="140">
        <v>1</v>
      </c>
      <c r="G219" s="560" t="s">
        <v>2318</v>
      </c>
      <c r="H219" s="560" t="s">
        <v>2319</v>
      </c>
      <c r="I219" s="141" t="str">
        <f t="shared" si="32"/>
        <v>011D0301</v>
      </c>
      <c r="J219" s="142" t="s">
        <v>1343</v>
      </c>
      <c r="K219" s="142" t="s">
        <v>2096</v>
      </c>
      <c r="L219" s="142" t="s">
        <v>92</v>
      </c>
      <c r="M219" s="142" t="s">
        <v>1427</v>
      </c>
      <c r="N219" s="142" t="s">
        <v>107</v>
      </c>
      <c r="O219" s="143" t="s">
        <v>55</v>
      </c>
      <c r="P219" s="144"/>
      <c r="Q219" s="145"/>
      <c r="R219" s="146"/>
      <c r="S219" s="190" t="s">
        <v>2092</v>
      </c>
      <c r="T219" s="387">
        <f t="shared" si="35"/>
        <v>11</v>
      </c>
      <c r="V219" s="382" t="str">
        <f t="shared" si="34"/>
        <v xml:space="preserve">指定承認    </v>
      </c>
      <c r="W219" s="382" t="str">
        <f t="shared" si="33"/>
        <v xml:space="preserve">指定承認    </v>
      </c>
    </row>
    <row r="220" spans="1:23" ht="15" customHeight="1">
      <c r="A220" s="381" t="str">
        <f t="shared" si="31"/>
        <v>016D0301</v>
      </c>
      <c r="B220" s="579"/>
      <c r="C220" s="574"/>
      <c r="D220" s="139" t="s">
        <v>21</v>
      </c>
      <c r="E220" s="140">
        <v>3</v>
      </c>
      <c r="F220" s="140">
        <v>1</v>
      </c>
      <c r="G220" s="562"/>
      <c r="H220" s="562"/>
      <c r="I220" s="164" t="str">
        <f t="shared" si="32"/>
        <v>016D0301</v>
      </c>
      <c r="J220" s="176" t="s">
        <v>1343</v>
      </c>
      <c r="K220" s="176" t="s">
        <v>1342</v>
      </c>
      <c r="L220" s="176" t="s">
        <v>92</v>
      </c>
      <c r="M220" s="176" t="s">
        <v>1427</v>
      </c>
      <c r="N220" s="176" t="s">
        <v>107</v>
      </c>
      <c r="O220" s="177" t="s">
        <v>55</v>
      </c>
      <c r="P220" s="178"/>
      <c r="Q220" s="179"/>
      <c r="R220" s="180"/>
      <c r="S220" s="181" t="s">
        <v>1293</v>
      </c>
      <c r="T220" s="400">
        <f t="shared" si="35"/>
        <v>16</v>
      </c>
      <c r="V220" s="382" t="str">
        <f t="shared" si="34"/>
        <v xml:space="preserve">指定承認    </v>
      </c>
      <c r="W220" s="382" t="str">
        <f t="shared" si="33"/>
        <v xml:space="preserve">指定承認    </v>
      </c>
    </row>
    <row r="221" spans="1:23" ht="15" customHeight="1">
      <c r="A221" s="381" t="str">
        <f t="shared" si="31"/>
        <v>020D0105</v>
      </c>
      <c r="B221" s="637" t="s">
        <v>2329</v>
      </c>
      <c r="C221" s="572" t="s">
        <v>3</v>
      </c>
      <c r="D221" s="139" t="s">
        <v>21</v>
      </c>
      <c r="E221" s="140">
        <v>1</v>
      </c>
      <c r="F221" s="140">
        <v>5</v>
      </c>
      <c r="G221" s="554" t="s">
        <v>2285</v>
      </c>
      <c r="H221" s="554" t="s">
        <v>67</v>
      </c>
      <c r="I221" s="141" t="str">
        <f t="shared" si="32"/>
        <v>020D0105</v>
      </c>
      <c r="J221" s="142" t="s">
        <v>70</v>
      </c>
      <c r="K221" s="142" t="s">
        <v>1690</v>
      </c>
      <c r="L221" s="142" t="s">
        <v>71</v>
      </c>
      <c r="M221" s="142" t="s">
        <v>67</v>
      </c>
      <c r="N221" s="142" t="s">
        <v>560</v>
      </c>
      <c r="O221" s="143" t="s">
        <v>6</v>
      </c>
      <c r="P221" s="144" t="s">
        <v>24</v>
      </c>
      <c r="Q221" s="145">
        <v>113</v>
      </c>
      <c r="R221" s="146"/>
      <c r="S221" s="147" t="s">
        <v>1688</v>
      </c>
      <c r="T221" s="387">
        <f t="shared" si="35"/>
        <v>20</v>
      </c>
      <c r="V221" s="382" t="str">
        <f t="shared" si="34"/>
        <v>JWWA  G  113</v>
      </c>
      <c r="W221" s="382" t="str">
        <f t="shared" si="33"/>
        <v>JWWA  G  113</v>
      </c>
    </row>
    <row r="222" spans="1:23" ht="15" customHeight="1">
      <c r="A222" s="381" t="str">
        <f t="shared" si="31"/>
        <v>026D0105</v>
      </c>
      <c r="B222" s="568"/>
      <c r="C222" s="573"/>
      <c r="D222" s="139" t="s">
        <v>21</v>
      </c>
      <c r="E222" s="140">
        <v>1</v>
      </c>
      <c r="F222" s="140">
        <v>5</v>
      </c>
      <c r="G222" s="555"/>
      <c r="H222" s="555"/>
      <c r="I222" s="148" t="str">
        <f t="shared" si="32"/>
        <v>026D0105</v>
      </c>
      <c r="J222" s="149" t="s">
        <v>70</v>
      </c>
      <c r="K222" s="149" t="s">
        <v>1690</v>
      </c>
      <c r="L222" s="149" t="s">
        <v>71</v>
      </c>
      <c r="M222" s="149" t="s">
        <v>67</v>
      </c>
      <c r="N222" s="149" t="s">
        <v>560</v>
      </c>
      <c r="O222" s="150" t="s">
        <v>6</v>
      </c>
      <c r="P222" s="151" t="s">
        <v>24</v>
      </c>
      <c r="Q222" s="152">
        <v>113</v>
      </c>
      <c r="R222" s="153"/>
      <c r="S222" s="154" t="s">
        <v>1966</v>
      </c>
      <c r="T222" s="388">
        <f t="shared" si="35"/>
        <v>26</v>
      </c>
      <c r="V222" s="382" t="str">
        <f t="shared" si="34"/>
        <v>JWWA  G  113</v>
      </c>
      <c r="W222" s="382" t="str">
        <f t="shared" si="33"/>
        <v>JWWA  G  113</v>
      </c>
    </row>
    <row r="223" spans="1:23" ht="15" customHeight="1">
      <c r="A223" s="381" t="str">
        <f t="shared" si="31"/>
        <v>020D0106</v>
      </c>
      <c r="B223" s="568"/>
      <c r="C223" s="573"/>
      <c r="D223" s="139" t="s">
        <v>21</v>
      </c>
      <c r="E223" s="140">
        <v>1</v>
      </c>
      <c r="F223" s="140">
        <v>6</v>
      </c>
      <c r="G223" s="555"/>
      <c r="H223" s="554" t="s">
        <v>2320</v>
      </c>
      <c r="I223" s="141" t="str">
        <f t="shared" ref="I223" si="42">IF(OR(D223="",E223="",F223=""),"",TEXT(T223,"000")&amp;D223&amp;TEXT(E223,"00")&amp;TEXT(F223,"00"))</f>
        <v>020D0106</v>
      </c>
      <c r="J223" s="142" t="s">
        <v>70</v>
      </c>
      <c r="K223" s="142" t="s">
        <v>1690</v>
      </c>
      <c r="L223" s="142" t="s">
        <v>71</v>
      </c>
      <c r="M223" s="142" t="s">
        <v>404</v>
      </c>
      <c r="N223" s="142" t="s">
        <v>560</v>
      </c>
      <c r="O223" s="143" t="s">
        <v>6</v>
      </c>
      <c r="P223" s="144" t="s">
        <v>24</v>
      </c>
      <c r="Q223" s="145">
        <v>113</v>
      </c>
      <c r="R223" s="146"/>
      <c r="S223" s="147" t="s">
        <v>1688</v>
      </c>
      <c r="T223" s="387">
        <f t="shared" si="35"/>
        <v>20</v>
      </c>
      <c r="V223" s="382" t="str">
        <f t="shared" si="34"/>
        <v>JWWA  G  113</v>
      </c>
      <c r="W223" s="382" t="str">
        <f t="shared" si="33"/>
        <v>JWWA  G  113</v>
      </c>
    </row>
    <row r="224" spans="1:23" ht="15" customHeight="1">
      <c r="A224" s="381" t="str">
        <f t="shared" si="31"/>
        <v>026D0106</v>
      </c>
      <c r="B224" s="568"/>
      <c r="C224" s="573"/>
      <c r="D224" s="139" t="s">
        <v>21</v>
      </c>
      <c r="E224" s="140">
        <v>1</v>
      </c>
      <c r="F224" s="140">
        <v>6</v>
      </c>
      <c r="G224" s="555"/>
      <c r="H224" s="555"/>
      <c r="I224" s="148" t="str">
        <f t="shared" si="32"/>
        <v>026D0106</v>
      </c>
      <c r="J224" s="149" t="s">
        <v>70</v>
      </c>
      <c r="K224" s="149" t="s">
        <v>1690</v>
      </c>
      <c r="L224" s="149" t="s">
        <v>71</v>
      </c>
      <c r="M224" s="149" t="s">
        <v>404</v>
      </c>
      <c r="N224" s="149" t="s">
        <v>560</v>
      </c>
      <c r="O224" s="150" t="s">
        <v>6</v>
      </c>
      <c r="P224" s="151" t="s">
        <v>24</v>
      </c>
      <c r="Q224" s="152">
        <v>113</v>
      </c>
      <c r="R224" s="153"/>
      <c r="S224" s="154" t="s">
        <v>1966</v>
      </c>
      <c r="T224" s="388">
        <f t="shared" si="35"/>
        <v>26</v>
      </c>
      <c r="V224" s="382" t="str">
        <f t="shared" si="34"/>
        <v>JWWA  G  113</v>
      </c>
      <c r="W224" s="382" t="str">
        <f t="shared" si="33"/>
        <v>JWWA  G  113</v>
      </c>
    </row>
    <row r="225" spans="1:23" ht="15" customHeight="1">
      <c r="A225" s="381" t="str">
        <f t="shared" si="31"/>
        <v>009D0245</v>
      </c>
      <c r="B225" s="568"/>
      <c r="C225" s="572" t="s">
        <v>19</v>
      </c>
      <c r="D225" s="139" t="s">
        <v>400</v>
      </c>
      <c r="E225" s="140">
        <v>2</v>
      </c>
      <c r="F225" s="140">
        <v>45</v>
      </c>
      <c r="G225" s="580" t="s">
        <v>2321</v>
      </c>
      <c r="H225" s="580" t="s">
        <v>2321</v>
      </c>
      <c r="I225" s="141" t="str">
        <f t="shared" si="32"/>
        <v>009D0245</v>
      </c>
      <c r="J225" s="142" t="s">
        <v>454</v>
      </c>
      <c r="K225" s="142" t="s">
        <v>454</v>
      </c>
      <c r="L225" s="142" t="s">
        <v>1159</v>
      </c>
      <c r="M225" s="142" t="s">
        <v>404</v>
      </c>
      <c r="N225" s="142"/>
      <c r="O225" s="143" t="s">
        <v>6</v>
      </c>
      <c r="P225" s="144" t="s">
        <v>224</v>
      </c>
      <c r="Q225" s="145">
        <v>114</v>
      </c>
      <c r="R225" s="146"/>
      <c r="S225" s="195" t="s">
        <v>3740</v>
      </c>
      <c r="T225" s="387">
        <f t="shared" si="35"/>
        <v>9</v>
      </c>
      <c r="V225" s="382" t="str">
        <f t="shared" si="34"/>
        <v>JWWA  G  114</v>
      </c>
      <c r="W225" s="382" t="str">
        <f t="shared" si="33"/>
        <v>JWWA  G  114</v>
      </c>
    </row>
    <row r="226" spans="1:23" ht="15" customHeight="1">
      <c r="A226" s="381" t="str">
        <f t="shared" si="31"/>
        <v>020D0243</v>
      </c>
      <c r="B226" s="568"/>
      <c r="C226" s="573"/>
      <c r="D226" s="139" t="s">
        <v>400</v>
      </c>
      <c r="E226" s="140">
        <v>2</v>
      </c>
      <c r="F226" s="140">
        <v>43</v>
      </c>
      <c r="G226" s="586"/>
      <c r="H226" s="586"/>
      <c r="I226" s="170" t="str">
        <f t="shared" si="32"/>
        <v>020D0243</v>
      </c>
      <c r="J226" s="171" t="s">
        <v>454</v>
      </c>
      <c r="K226" s="171" t="s">
        <v>454</v>
      </c>
      <c r="L226" s="171" t="s">
        <v>1165</v>
      </c>
      <c r="M226" s="171" t="s">
        <v>404</v>
      </c>
      <c r="N226" s="171"/>
      <c r="O226" s="172" t="s">
        <v>6</v>
      </c>
      <c r="P226" s="173" t="s">
        <v>24</v>
      </c>
      <c r="Q226" s="174">
        <v>114</v>
      </c>
      <c r="R226" s="175"/>
      <c r="S226" s="161" t="s">
        <v>1688</v>
      </c>
      <c r="T226" s="404">
        <f t="shared" si="35"/>
        <v>20</v>
      </c>
      <c r="V226" s="382" t="str">
        <f t="shared" si="34"/>
        <v>JWWA  G  114</v>
      </c>
      <c r="W226" s="382" t="str">
        <f t="shared" si="33"/>
        <v>JWWA  G  114</v>
      </c>
    </row>
    <row r="227" spans="1:23" ht="15" customHeight="1">
      <c r="A227" s="381" t="str">
        <f t="shared" si="31"/>
        <v>009D0246</v>
      </c>
      <c r="B227" s="568"/>
      <c r="C227" s="573"/>
      <c r="D227" s="139" t="s">
        <v>400</v>
      </c>
      <c r="E227" s="140">
        <v>2</v>
      </c>
      <c r="F227" s="140">
        <v>46</v>
      </c>
      <c r="G227" s="580" t="s">
        <v>2276</v>
      </c>
      <c r="H227" s="580" t="s">
        <v>2276</v>
      </c>
      <c r="I227" s="141" t="str">
        <f t="shared" ref="I227" si="43">IF(OR(D227="",E227="",F227=""),"",TEXT(T227,"000")&amp;D227&amp;TEXT(E227,"00")&amp;TEXT(F227,"00"))</f>
        <v>009D0246</v>
      </c>
      <c r="J227" s="142" t="s">
        <v>455</v>
      </c>
      <c r="K227" s="142" t="s">
        <v>455</v>
      </c>
      <c r="L227" s="142" t="s">
        <v>1159</v>
      </c>
      <c r="M227" s="142" t="s">
        <v>404</v>
      </c>
      <c r="N227" s="142"/>
      <c r="O227" s="143" t="s">
        <v>6</v>
      </c>
      <c r="P227" s="144" t="s">
        <v>224</v>
      </c>
      <c r="Q227" s="145">
        <v>114</v>
      </c>
      <c r="R227" s="146"/>
      <c r="S227" s="195" t="s">
        <v>3740</v>
      </c>
      <c r="T227" s="387">
        <f t="shared" si="35"/>
        <v>9</v>
      </c>
      <c r="V227" s="382" t="str">
        <f t="shared" si="34"/>
        <v>JWWA  G  114</v>
      </c>
      <c r="W227" s="382" t="str">
        <f t="shared" si="33"/>
        <v>JWWA  G  114</v>
      </c>
    </row>
    <row r="228" spans="1:23" ht="15" customHeight="1">
      <c r="A228" s="381" t="str">
        <f t="shared" si="31"/>
        <v>020D0244</v>
      </c>
      <c r="B228" s="568"/>
      <c r="C228" s="573"/>
      <c r="D228" s="139" t="s">
        <v>400</v>
      </c>
      <c r="E228" s="140">
        <v>2</v>
      </c>
      <c r="F228" s="140">
        <v>44</v>
      </c>
      <c r="G228" s="586"/>
      <c r="H228" s="586"/>
      <c r="I228" s="148" t="str">
        <f t="shared" si="32"/>
        <v>020D0244</v>
      </c>
      <c r="J228" s="149" t="s">
        <v>455</v>
      </c>
      <c r="K228" s="149" t="s">
        <v>455</v>
      </c>
      <c r="L228" s="149" t="s">
        <v>1165</v>
      </c>
      <c r="M228" s="149" t="s">
        <v>404</v>
      </c>
      <c r="N228" s="149"/>
      <c r="O228" s="150" t="s">
        <v>6</v>
      </c>
      <c r="P228" s="151" t="s">
        <v>24</v>
      </c>
      <c r="Q228" s="152">
        <v>114</v>
      </c>
      <c r="R228" s="153"/>
      <c r="S228" s="154" t="s">
        <v>1688</v>
      </c>
      <c r="T228" s="388">
        <f t="shared" si="35"/>
        <v>20</v>
      </c>
      <c r="V228" s="382" t="str">
        <f t="shared" si="34"/>
        <v>JWWA  G  114</v>
      </c>
      <c r="W228" s="382" t="str">
        <f t="shared" si="33"/>
        <v>JWWA  G  114</v>
      </c>
    </row>
    <row r="229" spans="1:23" ht="15" customHeight="1">
      <c r="A229" s="381" t="str">
        <f t="shared" ref="A229:A268" si="44">I229</f>
        <v>026D0243</v>
      </c>
      <c r="B229" s="568"/>
      <c r="C229" s="573"/>
      <c r="D229" s="139" t="s">
        <v>21</v>
      </c>
      <c r="E229" s="140">
        <v>2</v>
      </c>
      <c r="F229" s="140">
        <v>43</v>
      </c>
      <c r="G229" s="586"/>
      <c r="H229" s="586"/>
      <c r="I229" s="155" t="str">
        <f t="shared" si="32"/>
        <v>026D0243</v>
      </c>
      <c r="J229" s="156" t="s">
        <v>455</v>
      </c>
      <c r="K229" s="156" t="s">
        <v>455</v>
      </c>
      <c r="L229" s="156" t="s">
        <v>1165</v>
      </c>
      <c r="M229" s="156" t="s">
        <v>404</v>
      </c>
      <c r="N229" s="156"/>
      <c r="O229" s="157" t="s">
        <v>6</v>
      </c>
      <c r="P229" s="158" t="s">
        <v>24</v>
      </c>
      <c r="Q229" s="159">
        <v>114</v>
      </c>
      <c r="R229" s="160"/>
      <c r="S229" s="181" t="s">
        <v>1966</v>
      </c>
      <c r="T229" s="389">
        <f t="shared" si="35"/>
        <v>26</v>
      </c>
      <c r="V229" s="382" t="str">
        <f t="shared" si="34"/>
        <v>JWWA  G  114</v>
      </c>
      <c r="W229" s="382" t="str">
        <f t="shared" si="33"/>
        <v>JWWA  G  114</v>
      </c>
    </row>
    <row r="230" spans="1:23" ht="15" customHeight="1">
      <c r="A230" s="381" t="str">
        <f t="shared" si="44"/>
        <v>009D0247</v>
      </c>
      <c r="B230" s="568"/>
      <c r="C230" s="573"/>
      <c r="D230" s="139" t="s">
        <v>400</v>
      </c>
      <c r="E230" s="140">
        <v>2</v>
      </c>
      <c r="F230" s="140">
        <v>47</v>
      </c>
      <c r="G230" s="554" t="s">
        <v>2290</v>
      </c>
      <c r="H230" s="554" t="s">
        <v>2291</v>
      </c>
      <c r="I230" s="141" t="str">
        <f t="shared" si="32"/>
        <v>009D0247</v>
      </c>
      <c r="J230" s="142" t="s">
        <v>456</v>
      </c>
      <c r="K230" s="142" t="s">
        <v>456</v>
      </c>
      <c r="L230" s="142" t="s">
        <v>1160</v>
      </c>
      <c r="M230" s="142" t="s">
        <v>404</v>
      </c>
      <c r="N230" s="141"/>
      <c r="O230" s="143" t="s">
        <v>6</v>
      </c>
      <c r="P230" s="144" t="s">
        <v>224</v>
      </c>
      <c r="Q230" s="145">
        <v>114</v>
      </c>
      <c r="R230" s="146"/>
      <c r="S230" s="190" t="s">
        <v>3740</v>
      </c>
      <c r="T230" s="387">
        <f t="shared" si="35"/>
        <v>9</v>
      </c>
      <c r="V230" s="382" t="str">
        <f t="shared" si="34"/>
        <v>JWWA  G  114</v>
      </c>
      <c r="W230" s="382" t="str">
        <f t="shared" si="33"/>
        <v>JWWA  G  114</v>
      </c>
    </row>
    <row r="231" spans="1:23" ht="15" customHeight="1">
      <c r="A231" s="381" t="str">
        <f t="shared" si="44"/>
        <v>020D0245</v>
      </c>
      <c r="B231" s="568"/>
      <c r="C231" s="573"/>
      <c r="D231" s="139" t="s">
        <v>400</v>
      </c>
      <c r="E231" s="140">
        <v>2</v>
      </c>
      <c r="F231" s="140">
        <v>45</v>
      </c>
      <c r="G231" s="555"/>
      <c r="H231" s="555"/>
      <c r="I231" s="148" t="str">
        <f t="shared" si="32"/>
        <v>020D0245</v>
      </c>
      <c r="J231" s="149" t="s">
        <v>456</v>
      </c>
      <c r="K231" s="149" t="s">
        <v>456</v>
      </c>
      <c r="L231" s="149" t="s">
        <v>1160</v>
      </c>
      <c r="M231" s="149" t="s">
        <v>404</v>
      </c>
      <c r="N231" s="149"/>
      <c r="O231" s="150" t="s">
        <v>6</v>
      </c>
      <c r="P231" s="151" t="s">
        <v>24</v>
      </c>
      <c r="Q231" s="152">
        <v>114</v>
      </c>
      <c r="R231" s="153"/>
      <c r="S231" s="154" t="s">
        <v>1688</v>
      </c>
      <c r="T231" s="388">
        <f t="shared" si="35"/>
        <v>20</v>
      </c>
      <c r="V231" s="382" t="str">
        <f t="shared" si="34"/>
        <v>JWWA  G  114</v>
      </c>
      <c r="W231" s="382" t="str">
        <f t="shared" si="33"/>
        <v>JWWA  G  114</v>
      </c>
    </row>
    <row r="232" spans="1:23" ht="15" customHeight="1">
      <c r="A232" s="381" t="str">
        <f t="shared" si="44"/>
        <v>026D0244</v>
      </c>
      <c r="B232" s="568"/>
      <c r="C232" s="573"/>
      <c r="D232" s="139" t="s">
        <v>21</v>
      </c>
      <c r="E232" s="140">
        <v>2</v>
      </c>
      <c r="F232" s="140">
        <v>44</v>
      </c>
      <c r="G232" s="555"/>
      <c r="H232" s="555"/>
      <c r="I232" s="155" t="str">
        <f t="shared" si="32"/>
        <v>026D0244</v>
      </c>
      <c r="J232" s="156" t="s">
        <v>456</v>
      </c>
      <c r="K232" s="156" t="s">
        <v>456</v>
      </c>
      <c r="L232" s="156" t="s">
        <v>1160</v>
      </c>
      <c r="M232" s="156" t="s">
        <v>404</v>
      </c>
      <c r="N232" s="156"/>
      <c r="O232" s="157" t="s">
        <v>6</v>
      </c>
      <c r="P232" s="158" t="s">
        <v>24</v>
      </c>
      <c r="Q232" s="159">
        <v>114</v>
      </c>
      <c r="R232" s="160"/>
      <c r="S232" s="181" t="s">
        <v>1966</v>
      </c>
      <c r="T232" s="389">
        <f t="shared" si="35"/>
        <v>26</v>
      </c>
      <c r="V232" s="382" t="str">
        <f t="shared" si="34"/>
        <v>JWWA  G  114</v>
      </c>
      <c r="W232" s="382" t="str">
        <f t="shared" si="33"/>
        <v>JWWA  G  114</v>
      </c>
    </row>
    <row r="233" spans="1:23" ht="15" customHeight="1">
      <c r="A233" s="381" t="str">
        <f t="shared" si="44"/>
        <v>009D0248</v>
      </c>
      <c r="B233" s="568"/>
      <c r="C233" s="573"/>
      <c r="D233" s="139" t="s">
        <v>400</v>
      </c>
      <c r="E233" s="140">
        <v>2</v>
      </c>
      <c r="F233" s="140">
        <v>48</v>
      </c>
      <c r="G233" s="555"/>
      <c r="H233" s="554" t="s">
        <v>2292</v>
      </c>
      <c r="I233" s="141" t="str">
        <f t="shared" ref="I233:I251" si="45">IF(OR(D233="",E233="",F233=""),"",TEXT(T233,"000")&amp;D233&amp;TEXT(E233,"00")&amp;TEXT(F233,"00"))</f>
        <v>009D0248</v>
      </c>
      <c r="J233" s="142" t="s">
        <v>457</v>
      </c>
      <c r="K233" s="142" t="s">
        <v>457</v>
      </c>
      <c r="L233" s="142" t="s">
        <v>1160</v>
      </c>
      <c r="M233" s="142" t="s">
        <v>404</v>
      </c>
      <c r="N233" s="141"/>
      <c r="O233" s="143" t="s">
        <v>6</v>
      </c>
      <c r="P233" s="144" t="s">
        <v>224</v>
      </c>
      <c r="Q233" s="145">
        <v>114</v>
      </c>
      <c r="R233" s="146"/>
      <c r="S233" s="190" t="s">
        <v>3740</v>
      </c>
      <c r="T233" s="387">
        <f t="shared" si="35"/>
        <v>9</v>
      </c>
      <c r="V233" s="382" t="str">
        <f t="shared" ref="V233:V271" si="46">""&amp;O233&amp;"  "&amp;P233&amp;"  "&amp;Q233&amp;""</f>
        <v>JWWA  G  114</v>
      </c>
      <c r="W233" s="382" t="str">
        <f t="shared" ref="W233:W271" si="47">V233</f>
        <v>JWWA  G  114</v>
      </c>
    </row>
    <row r="234" spans="1:23" ht="15" customHeight="1">
      <c r="A234" s="381" t="str">
        <f t="shared" si="44"/>
        <v>020D0246</v>
      </c>
      <c r="B234" s="568"/>
      <c r="C234" s="573"/>
      <c r="D234" s="139" t="s">
        <v>400</v>
      </c>
      <c r="E234" s="140">
        <v>2</v>
      </c>
      <c r="F234" s="140">
        <v>46</v>
      </c>
      <c r="G234" s="555"/>
      <c r="H234" s="555"/>
      <c r="I234" s="148" t="str">
        <f t="shared" si="45"/>
        <v>020D0246</v>
      </c>
      <c r="J234" s="149" t="s">
        <v>457</v>
      </c>
      <c r="K234" s="149" t="s">
        <v>457</v>
      </c>
      <c r="L234" s="149" t="s">
        <v>1160</v>
      </c>
      <c r="M234" s="149" t="s">
        <v>404</v>
      </c>
      <c r="N234" s="149"/>
      <c r="O234" s="150" t="s">
        <v>6</v>
      </c>
      <c r="P234" s="151" t="s">
        <v>24</v>
      </c>
      <c r="Q234" s="152">
        <v>114</v>
      </c>
      <c r="R234" s="153"/>
      <c r="S234" s="154" t="s">
        <v>1688</v>
      </c>
      <c r="T234" s="388">
        <f t="shared" si="35"/>
        <v>20</v>
      </c>
      <c r="V234" s="382" t="str">
        <f t="shared" si="46"/>
        <v>JWWA  G  114</v>
      </c>
      <c r="W234" s="382" t="str">
        <f t="shared" si="47"/>
        <v>JWWA  G  114</v>
      </c>
    </row>
    <row r="235" spans="1:23" ht="15" customHeight="1">
      <c r="A235" s="381" t="str">
        <f t="shared" si="44"/>
        <v>026D0245</v>
      </c>
      <c r="B235" s="568"/>
      <c r="C235" s="573"/>
      <c r="D235" s="139" t="s">
        <v>21</v>
      </c>
      <c r="E235" s="140">
        <v>2</v>
      </c>
      <c r="F235" s="140">
        <v>45</v>
      </c>
      <c r="G235" s="556"/>
      <c r="H235" s="556"/>
      <c r="I235" s="155" t="str">
        <f t="shared" si="45"/>
        <v>026D0245</v>
      </c>
      <c r="J235" s="156" t="s">
        <v>457</v>
      </c>
      <c r="K235" s="156" t="s">
        <v>457</v>
      </c>
      <c r="L235" s="156" t="s">
        <v>1160</v>
      </c>
      <c r="M235" s="156" t="s">
        <v>404</v>
      </c>
      <c r="N235" s="156"/>
      <c r="O235" s="157" t="s">
        <v>6</v>
      </c>
      <c r="P235" s="158" t="s">
        <v>24</v>
      </c>
      <c r="Q235" s="159">
        <v>114</v>
      </c>
      <c r="R235" s="160"/>
      <c r="S235" s="181" t="s">
        <v>1966</v>
      </c>
      <c r="T235" s="389">
        <f t="shared" si="35"/>
        <v>26</v>
      </c>
      <c r="V235" s="382" t="str">
        <f t="shared" si="46"/>
        <v>JWWA  G  114</v>
      </c>
      <c r="W235" s="382" t="str">
        <f t="shared" si="47"/>
        <v>JWWA  G  114</v>
      </c>
    </row>
    <row r="236" spans="1:23" ht="15" customHeight="1">
      <c r="A236" s="381" t="str">
        <f t="shared" si="44"/>
        <v>009D0249</v>
      </c>
      <c r="B236" s="568"/>
      <c r="C236" s="573"/>
      <c r="D236" s="139" t="s">
        <v>400</v>
      </c>
      <c r="E236" s="140">
        <v>2</v>
      </c>
      <c r="F236" s="140">
        <v>49</v>
      </c>
      <c r="G236" s="554" t="s">
        <v>2293</v>
      </c>
      <c r="H236" s="554" t="s">
        <v>2294</v>
      </c>
      <c r="I236" s="141" t="str">
        <f t="shared" si="45"/>
        <v>009D0249</v>
      </c>
      <c r="J236" s="142" t="s">
        <v>458</v>
      </c>
      <c r="K236" s="142" t="s">
        <v>458</v>
      </c>
      <c r="L236" s="142" t="s">
        <v>460</v>
      </c>
      <c r="M236" s="142" t="s">
        <v>404</v>
      </c>
      <c r="N236" s="141"/>
      <c r="O236" s="143" t="s">
        <v>6</v>
      </c>
      <c r="P236" s="144" t="s">
        <v>224</v>
      </c>
      <c r="Q236" s="145">
        <v>114</v>
      </c>
      <c r="R236" s="146"/>
      <c r="S236" s="190" t="s">
        <v>3740</v>
      </c>
      <c r="T236" s="387">
        <f t="shared" si="35"/>
        <v>9</v>
      </c>
      <c r="V236" s="382" t="str">
        <f t="shared" si="46"/>
        <v>JWWA  G  114</v>
      </c>
      <c r="W236" s="382" t="str">
        <f t="shared" si="47"/>
        <v>JWWA  G  114</v>
      </c>
    </row>
    <row r="237" spans="1:23" ht="15" customHeight="1">
      <c r="A237" s="381" t="str">
        <f t="shared" si="44"/>
        <v>020D0247</v>
      </c>
      <c r="B237" s="568"/>
      <c r="C237" s="573"/>
      <c r="D237" s="139" t="s">
        <v>400</v>
      </c>
      <c r="E237" s="140">
        <v>2</v>
      </c>
      <c r="F237" s="140">
        <v>47</v>
      </c>
      <c r="G237" s="555"/>
      <c r="H237" s="555"/>
      <c r="I237" s="148" t="str">
        <f t="shared" si="45"/>
        <v>020D0247</v>
      </c>
      <c r="J237" s="149" t="s">
        <v>458</v>
      </c>
      <c r="K237" s="149" t="s">
        <v>543</v>
      </c>
      <c r="L237" s="149" t="s">
        <v>460</v>
      </c>
      <c r="M237" s="149" t="s">
        <v>404</v>
      </c>
      <c r="N237" s="149"/>
      <c r="O237" s="150" t="s">
        <v>6</v>
      </c>
      <c r="P237" s="151" t="s">
        <v>24</v>
      </c>
      <c r="Q237" s="152">
        <v>114</v>
      </c>
      <c r="R237" s="153"/>
      <c r="S237" s="154" t="s">
        <v>1688</v>
      </c>
      <c r="T237" s="388">
        <f t="shared" si="35"/>
        <v>20</v>
      </c>
      <c r="V237" s="382" t="str">
        <f t="shared" si="46"/>
        <v>JWWA  G  114</v>
      </c>
      <c r="W237" s="382" t="str">
        <f t="shared" si="47"/>
        <v>JWWA  G  114</v>
      </c>
    </row>
    <row r="238" spans="1:23" ht="15" customHeight="1">
      <c r="A238" s="381" t="str">
        <f t="shared" si="44"/>
        <v>026D0246</v>
      </c>
      <c r="B238" s="620"/>
      <c r="C238" s="574"/>
      <c r="D238" s="139" t="s">
        <v>21</v>
      </c>
      <c r="E238" s="140">
        <v>2</v>
      </c>
      <c r="F238" s="140">
        <v>46</v>
      </c>
      <c r="G238" s="555"/>
      <c r="H238" s="555"/>
      <c r="I238" s="155" t="str">
        <f t="shared" si="45"/>
        <v>026D0246</v>
      </c>
      <c r="J238" s="156" t="s">
        <v>458</v>
      </c>
      <c r="K238" s="156" t="s">
        <v>543</v>
      </c>
      <c r="L238" s="156" t="s">
        <v>71</v>
      </c>
      <c r="M238" s="156" t="s">
        <v>404</v>
      </c>
      <c r="N238" s="156"/>
      <c r="O238" s="157" t="s">
        <v>6</v>
      </c>
      <c r="P238" s="158" t="s">
        <v>24</v>
      </c>
      <c r="Q238" s="159">
        <v>114</v>
      </c>
      <c r="R238" s="160"/>
      <c r="S238" s="181" t="s">
        <v>1966</v>
      </c>
      <c r="T238" s="389">
        <f t="shared" si="35"/>
        <v>26</v>
      </c>
      <c r="V238" s="382" t="str">
        <f t="shared" si="46"/>
        <v>JWWA  G  114</v>
      </c>
      <c r="W238" s="382" t="str">
        <f t="shared" si="47"/>
        <v>JWWA  G  114</v>
      </c>
    </row>
    <row r="239" spans="1:23" ht="15" customHeight="1">
      <c r="A239" s="381" t="str">
        <f t="shared" si="44"/>
        <v>009D0250</v>
      </c>
      <c r="B239" s="637" t="s">
        <v>2329</v>
      </c>
      <c r="C239" s="572" t="s">
        <v>19</v>
      </c>
      <c r="D239" s="139" t="s">
        <v>400</v>
      </c>
      <c r="E239" s="140">
        <v>2</v>
      </c>
      <c r="F239" s="140">
        <v>50</v>
      </c>
      <c r="G239" s="554" t="s">
        <v>2293</v>
      </c>
      <c r="H239" s="554" t="s">
        <v>2295</v>
      </c>
      <c r="I239" s="141" t="str">
        <f t="shared" si="45"/>
        <v>009D0250</v>
      </c>
      <c r="J239" s="142" t="s">
        <v>459</v>
      </c>
      <c r="K239" s="142" t="s">
        <v>459</v>
      </c>
      <c r="L239" s="142" t="s">
        <v>460</v>
      </c>
      <c r="M239" s="142" t="s">
        <v>404</v>
      </c>
      <c r="N239" s="141"/>
      <c r="O239" s="143" t="s">
        <v>6</v>
      </c>
      <c r="P239" s="144" t="s">
        <v>224</v>
      </c>
      <c r="Q239" s="145">
        <v>114</v>
      </c>
      <c r="R239" s="146"/>
      <c r="S239" s="147" t="s">
        <v>3740</v>
      </c>
      <c r="T239" s="387">
        <f t="shared" si="35"/>
        <v>9</v>
      </c>
      <c r="V239" s="382" t="str">
        <f t="shared" si="46"/>
        <v>JWWA  G  114</v>
      </c>
      <c r="W239" s="382" t="str">
        <f t="shared" si="47"/>
        <v>JWWA  G  114</v>
      </c>
    </row>
    <row r="240" spans="1:23" ht="15" customHeight="1">
      <c r="A240" s="381" t="str">
        <f t="shared" si="44"/>
        <v>020D0248</v>
      </c>
      <c r="B240" s="568"/>
      <c r="C240" s="573"/>
      <c r="D240" s="139" t="s">
        <v>400</v>
      </c>
      <c r="E240" s="140">
        <v>2</v>
      </c>
      <c r="F240" s="140">
        <v>48</v>
      </c>
      <c r="G240" s="555"/>
      <c r="H240" s="555"/>
      <c r="I240" s="148" t="str">
        <f t="shared" si="45"/>
        <v>020D0248</v>
      </c>
      <c r="J240" s="149" t="s">
        <v>459</v>
      </c>
      <c r="K240" s="149" t="s">
        <v>544</v>
      </c>
      <c r="L240" s="149" t="s">
        <v>460</v>
      </c>
      <c r="M240" s="149" t="s">
        <v>404</v>
      </c>
      <c r="N240" s="149"/>
      <c r="O240" s="150" t="s">
        <v>6</v>
      </c>
      <c r="P240" s="151" t="s">
        <v>24</v>
      </c>
      <c r="Q240" s="152">
        <v>114</v>
      </c>
      <c r="R240" s="153"/>
      <c r="S240" s="154" t="s">
        <v>1688</v>
      </c>
      <c r="T240" s="388">
        <f t="shared" si="35"/>
        <v>20</v>
      </c>
      <c r="V240" s="382" t="str">
        <f t="shared" si="46"/>
        <v>JWWA  G  114</v>
      </c>
      <c r="W240" s="382" t="str">
        <f t="shared" si="47"/>
        <v>JWWA  G  114</v>
      </c>
    </row>
    <row r="241" spans="1:23" ht="15" customHeight="1">
      <c r="A241" s="381" t="str">
        <f t="shared" si="44"/>
        <v>026D0247</v>
      </c>
      <c r="B241" s="568"/>
      <c r="C241" s="573"/>
      <c r="D241" s="139" t="s">
        <v>21</v>
      </c>
      <c r="E241" s="140">
        <v>2</v>
      </c>
      <c r="F241" s="140">
        <v>47</v>
      </c>
      <c r="G241" s="555"/>
      <c r="H241" s="555"/>
      <c r="I241" s="155" t="str">
        <f t="shared" si="45"/>
        <v>026D0247</v>
      </c>
      <c r="J241" s="156" t="s">
        <v>459</v>
      </c>
      <c r="K241" s="156" t="s">
        <v>544</v>
      </c>
      <c r="L241" s="156" t="s">
        <v>71</v>
      </c>
      <c r="M241" s="156" t="s">
        <v>404</v>
      </c>
      <c r="N241" s="156"/>
      <c r="O241" s="157" t="s">
        <v>6</v>
      </c>
      <c r="P241" s="158" t="s">
        <v>24</v>
      </c>
      <c r="Q241" s="159">
        <v>114</v>
      </c>
      <c r="R241" s="160"/>
      <c r="S241" s="181" t="s">
        <v>1966</v>
      </c>
      <c r="T241" s="389">
        <f t="shared" si="35"/>
        <v>26</v>
      </c>
      <c r="V241" s="382" t="str">
        <f t="shared" si="46"/>
        <v>JWWA  G  114</v>
      </c>
      <c r="W241" s="382" t="str">
        <f t="shared" si="47"/>
        <v>JWWA  G  114</v>
      </c>
    </row>
    <row r="242" spans="1:23" ht="15" customHeight="1">
      <c r="A242" s="381" t="str">
        <f t="shared" si="44"/>
        <v>009D0251</v>
      </c>
      <c r="B242" s="568"/>
      <c r="C242" s="573"/>
      <c r="D242" s="139" t="s">
        <v>400</v>
      </c>
      <c r="E242" s="140">
        <v>2</v>
      </c>
      <c r="F242" s="140">
        <v>51</v>
      </c>
      <c r="G242" s="554" t="s">
        <v>2297</v>
      </c>
      <c r="H242" s="554" t="s">
        <v>2298</v>
      </c>
      <c r="I242" s="141" t="str">
        <f t="shared" si="45"/>
        <v>009D0251</v>
      </c>
      <c r="J242" s="142" t="s">
        <v>461</v>
      </c>
      <c r="K242" s="142" t="s">
        <v>461</v>
      </c>
      <c r="L242" s="142" t="s">
        <v>460</v>
      </c>
      <c r="M242" s="142" t="s">
        <v>404</v>
      </c>
      <c r="N242" s="141"/>
      <c r="O242" s="143" t="s">
        <v>6</v>
      </c>
      <c r="P242" s="144" t="s">
        <v>224</v>
      </c>
      <c r="Q242" s="145">
        <v>114</v>
      </c>
      <c r="R242" s="146"/>
      <c r="S242" s="190" t="s">
        <v>3740</v>
      </c>
      <c r="T242" s="387">
        <f t="shared" si="35"/>
        <v>9</v>
      </c>
      <c r="V242" s="382" t="str">
        <f t="shared" si="46"/>
        <v>JWWA  G  114</v>
      </c>
      <c r="W242" s="382" t="str">
        <f t="shared" si="47"/>
        <v>JWWA  G  114</v>
      </c>
    </row>
    <row r="243" spans="1:23" ht="15" customHeight="1">
      <c r="A243" s="381" t="str">
        <f t="shared" si="44"/>
        <v>020D0249</v>
      </c>
      <c r="B243" s="568"/>
      <c r="C243" s="573"/>
      <c r="D243" s="139" t="s">
        <v>21</v>
      </c>
      <c r="E243" s="140">
        <v>2</v>
      </c>
      <c r="F243" s="140">
        <v>49</v>
      </c>
      <c r="G243" s="555"/>
      <c r="H243" s="555"/>
      <c r="I243" s="148" t="str">
        <f t="shared" si="45"/>
        <v>020D0249</v>
      </c>
      <c r="J243" s="149" t="s">
        <v>461</v>
      </c>
      <c r="K243" s="149" t="s">
        <v>545</v>
      </c>
      <c r="L243" s="149" t="s">
        <v>1700</v>
      </c>
      <c r="M243" s="149" t="s">
        <v>404</v>
      </c>
      <c r="N243" s="149"/>
      <c r="O243" s="150" t="s">
        <v>6</v>
      </c>
      <c r="P243" s="151" t="s">
        <v>24</v>
      </c>
      <c r="Q243" s="152">
        <v>114</v>
      </c>
      <c r="R243" s="153"/>
      <c r="S243" s="154" t="s">
        <v>1688</v>
      </c>
      <c r="T243" s="388">
        <f t="shared" si="35"/>
        <v>20</v>
      </c>
      <c r="V243" s="382" t="str">
        <f t="shared" si="46"/>
        <v>JWWA  G  114</v>
      </c>
      <c r="W243" s="382" t="str">
        <f t="shared" si="47"/>
        <v>JWWA  G  114</v>
      </c>
    </row>
    <row r="244" spans="1:23" ht="15" customHeight="1">
      <c r="A244" s="381" t="str">
        <f t="shared" si="44"/>
        <v>026D0248</v>
      </c>
      <c r="B244" s="568"/>
      <c r="C244" s="573"/>
      <c r="D244" s="139" t="s">
        <v>21</v>
      </c>
      <c r="E244" s="140">
        <v>2</v>
      </c>
      <c r="F244" s="140">
        <v>48</v>
      </c>
      <c r="G244" s="555"/>
      <c r="H244" s="555"/>
      <c r="I244" s="155" t="str">
        <f t="shared" si="45"/>
        <v>026D0248</v>
      </c>
      <c r="J244" s="156" t="s">
        <v>461</v>
      </c>
      <c r="K244" s="156" t="s">
        <v>1974</v>
      </c>
      <c r="L244" s="156" t="s">
        <v>71</v>
      </c>
      <c r="M244" s="156" t="s">
        <v>404</v>
      </c>
      <c r="N244" s="156"/>
      <c r="O244" s="157" t="s">
        <v>6</v>
      </c>
      <c r="P244" s="158" t="s">
        <v>24</v>
      </c>
      <c r="Q244" s="159">
        <v>114</v>
      </c>
      <c r="R244" s="160"/>
      <c r="S244" s="161" t="s">
        <v>1966</v>
      </c>
      <c r="T244" s="389">
        <f t="shared" si="35"/>
        <v>26</v>
      </c>
      <c r="V244" s="382" t="str">
        <f t="shared" si="46"/>
        <v>JWWA  G  114</v>
      </c>
      <c r="W244" s="382" t="str">
        <f t="shared" si="47"/>
        <v>JWWA  G  114</v>
      </c>
    </row>
    <row r="245" spans="1:23" ht="15" customHeight="1">
      <c r="A245" s="381" t="str">
        <f t="shared" si="44"/>
        <v>009D0252</v>
      </c>
      <c r="B245" s="568"/>
      <c r="C245" s="573"/>
      <c r="D245" s="139" t="s">
        <v>21</v>
      </c>
      <c r="E245" s="140">
        <v>2</v>
      </c>
      <c r="F245" s="140">
        <v>52</v>
      </c>
      <c r="G245" s="555"/>
      <c r="H245" s="554" t="s">
        <v>2294</v>
      </c>
      <c r="I245" s="141" t="str">
        <f t="shared" si="45"/>
        <v>009D0252</v>
      </c>
      <c r="J245" s="142" t="s">
        <v>537</v>
      </c>
      <c r="K245" s="142" t="s">
        <v>537</v>
      </c>
      <c r="L245" s="142" t="s">
        <v>71</v>
      </c>
      <c r="M245" s="142" t="s">
        <v>404</v>
      </c>
      <c r="N245" s="141"/>
      <c r="O245" s="143" t="s">
        <v>6</v>
      </c>
      <c r="P245" s="144" t="s">
        <v>24</v>
      </c>
      <c r="Q245" s="145">
        <v>114</v>
      </c>
      <c r="R245" s="146"/>
      <c r="S245" s="195" t="s">
        <v>3740</v>
      </c>
      <c r="T245" s="387">
        <f t="shared" si="35"/>
        <v>9</v>
      </c>
      <c r="V245" s="382" t="str">
        <f t="shared" si="46"/>
        <v>JWWA  G  114</v>
      </c>
      <c r="W245" s="382" t="str">
        <f t="shared" si="47"/>
        <v>JWWA  G  114</v>
      </c>
    </row>
    <row r="246" spans="1:23" ht="15" customHeight="1">
      <c r="A246" s="381" t="str">
        <f t="shared" si="44"/>
        <v>020D0250</v>
      </c>
      <c r="B246" s="568"/>
      <c r="C246" s="573"/>
      <c r="D246" s="139" t="s">
        <v>21</v>
      </c>
      <c r="E246" s="140">
        <v>2</v>
      </c>
      <c r="F246" s="140">
        <v>50</v>
      </c>
      <c r="G246" s="555"/>
      <c r="H246" s="555"/>
      <c r="I246" s="148" t="str">
        <f t="shared" si="45"/>
        <v>020D0250</v>
      </c>
      <c r="J246" s="149" t="s">
        <v>537</v>
      </c>
      <c r="K246" s="149" t="s">
        <v>546</v>
      </c>
      <c r="L246" s="149" t="s">
        <v>1700</v>
      </c>
      <c r="M246" s="149" t="s">
        <v>404</v>
      </c>
      <c r="N246" s="149"/>
      <c r="O246" s="150" t="s">
        <v>6</v>
      </c>
      <c r="P246" s="151" t="s">
        <v>24</v>
      </c>
      <c r="Q246" s="152">
        <v>114</v>
      </c>
      <c r="R246" s="153"/>
      <c r="S246" s="154" t="s">
        <v>1688</v>
      </c>
      <c r="T246" s="388">
        <f t="shared" si="35"/>
        <v>20</v>
      </c>
      <c r="V246" s="382" t="str">
        <f t="shared" si="46"/>
        <v>JWWA  G  114</v>
      </c>
      <c r="W246" s="382" t="str">
        <f t="shared" si="47"/>
        <v>JWWA  G  114</v>
      </c>
    </row>
    <row r="247" spans="1:23" ht="15" customHeight="1">
      <c r="A247" s="381" t="str">
        <f t="shared" si="44"/>
        <v>026D0249</v>
      </c>
      <c r="B247" s="568"/>
      <c r="C247" s="573"/>
      <c r="D247" s="139" t="s">
        <v>21</v>
      </c>
      <c r="E247" s="140">
        <v>2</v>
      </c>
      <c r="F247" s="140">
        <v>49</v>
      </c>
      <c r="G247" s="555"/>
      <c r="H247" s="555"/>
      <c r="I247" s="155" t="str">
        <f t="shared" si="45"/>
        <v>026D0249</v>
      </c>
      <c r="J247" s="156" t="s">
        <v>537</v>
      </c>
      <c r="K247" s="156" t="s">
        <v>1975</v>
      </c>
      <c r="L247" s="156" t="s">
        <v>71</v>
      </c>
      <c r="M247" s="156" t="s">
        <v>404</v>
      </c>
      <c r="N247" s="156"/>
      <c r="O247" s="157" t="s">
        <v>6</v>
      </c>
      <c r="P247" s="158" t="s">
        <v>24</v>
      </c>
      <c r="Q247" s="159">
        <v>114</v>
      </c>
      <c r="R247" s="160"/>
      <c r="S247" s="181" t="s">
        <v>1966</v>
      </c>
      <c r="T247" s="389">
        <f t="shared" si="35"/>
        <v>26</v>
      </c>
      <c r="V247" s="382" t="str">
        <f t="shared" si="46"/>
        <v>JWWA  G  114</v>
      </c>
      <c r="W247" s="382" t="str">
        <f t="shared" si="47"/>
        <v>JWWA  G  114</v>
      </c>
    </row>
    <row r="248" spans="1:23" ht="15" customHeight="1">
      <c r="A248" s="381" t="str">
        <f t="shared" si="44"/>
        <v>009D0253</v>
      </c>
      <c r="B248" s="568"/>
      <c r="C248" s="573"/>
      <c r="D248" s="139" t="s">
        <v>21</v>
      </c>
      <c r="E248" s="140">
        <v>2</v>
      </c>
      <c r="F248" s="140">
        <v>53</v>
      </c>
      <c r="G248" s="555"/>
      <c r="H248" s="554" t="s">
        <v>2295</v>
      </c>
      <c r="I248" s="141" t="str">
        <f t="shared" si="45"/>
        <v>009D0253</v>
      </c>
      <c r="J248" s="142" t="s">
        <v>462</v>
      </c>
      <c r="K248" s="142" t="s">
        <v>462</v>
      </c>
      <c r="L248" s="142" t="s">
        <v>71</v>
      </c>
      <c r="M248" s="142" t="s">
        <v>404</v>
      </c>
      <c r="N248" s="141"/>
      <c r="O248" s="143" t="s">
        <v>6</v>
      </c>
      <c r="P248" s="144" t="s">
        <v>24</v>
      </c>
      <c r="Q248" s="145">
        <v>114</v>
      </c>
      <c r="R248" s="146"/>
      <c r="S248" s="190" t="s">
        <v>3740</v>
      </c>
      <c r="T248" s="387">
        <f t="shared" si="35"/>
        <v>9</v>
      </c>
      <c r="V248" s="382" t="str">
        <f t="shared" si="46"/>
        <v>JWWA  G  114</v>
      </c>
      <c r="W248" s="382" t="str">
        <f t="shared" si="47"/>
        <v>JWWA  G  114</v>
      </c>
    </row>
    <row r="249" spans="1:23" ht="15" customHeight="1">
      <c r="A249" s="381" t="str">
        <f t="shared" si="44"/>
        <v>020D0251</v>
      </c>
      <c r="B249" s="568"/>
      <c r="C249" s="573"/>
      <c r="D249" s="139" t="s">
        <v>21</v>
      </c>
      <c r="E249" s="140">
        <v>2</v>
      </c>
      <c r="F249" s="140">
        <v>51</v>
      </c>
      <c r="G249" s="555"/>
      <c r="H249" s="555"/>
      <c r="I249" s="162" t="str">
        <f t="shared" si="45"/>
        <v>020D0251</v>
      </c>
      <c r="J249" s="205" t="s">
        <v>462</v>
      </c>
      <c r="K249" s="205" t="s">
        <v>462</v>
      </c>
      <c r="L249" s="205" t="s">
        <v>1700</v>
      </c>
      <c r="M249" s="205" t="s">
        <v>404</v>
      </c>
      <c r="N249" s="205"/>
      <c r="O249" s="186" t="s">
        <v>6</v>
      </c>
      <c r="P249" s="187" t="s">
        <v>24</v>
      </c>
      <c r="Q249" s="188">
        <v>114</v>
      </c>
      <c r="R249" s="189"/>
      <c r="S249" s="190" t="s">
        <v>1688</v>
      </c>
      <c r="T249" s="396">
        <f t="shared" si="35"/>
        <v>20</v>
      </c>
      <c r="V249" s="382" t="str">
        <f t="shared" si="46"/>
        <v>JWWA  G  114</v>
      </c>
      <c r="W249" s="382" t="str">
        <f t="shared" si="47"/>
        <v>JWWA  G  114</v>
      </c>
    </row>
    <row r="250" spans="1:23" ht="15" customHeight="1">
      <c r="A250" s="381" t="str">
        <f t="shared" si="44"/>
        <v>026D0250</v>
      </c>
      <c r="B250" s="568"/>
      <c r="C250" s="573"/>
      <c r="D250" s="139" t="s">
        <v>21</v>
      </c>
      <c r="E250" s="140">
        <v>2</v>
      </c>
      <c r="F250" s="140">
        <v>50</v>
      </c>
      <c r="G250" s="555"/>
      <c r="H250" s="555"/>
      <c r="I250" s="164" t="str">
        <f t="shared" si="45"/>
        <v>026D0250</v>
      </c>
      <c r="J250" s="176" t="s">
        <v>462</v>
      </c>
      <c r="K250" s="176" t="s">
        <v>1976</v>
      </c>
      <c r="L250" s="176" t="s">
        <v>71</v>
      </c>
      <c r="M250" s="176" t="s">
        <v>404</v>
      </c>
      <c r="N250" s="176"/>
      <c r="O250" s="177" t="s">
        <v>6</v>
      </c>
      <c r="P250" s="178" t="s">
        <v>24</v>
      </c>
      <c r="Q250" s="179">
        <v>114</v>
      </c>
      <c r="R250" s="180"/>
      <c r="S250" s="181" t="s">
        <v>1966</v>
      </c>
      <c r="T250" s="400">
        <f t="shared" si="35"/>
        <v>26</v>
      </c>
      <c r="V250" s="382" t="str">
        <f t="shared" si="46"/>
        <v>JWWA  G  114</v>
      </c>
      <c r="W250" s="382" t="str">
        <f t="shared" si="47"/>
        <v>JWWA  G  114</v>
      </c>
    </row>
    <row r="251" spans="1:23" ht="15" customHeight="1">
      <c r="A251" s="381" t="str">
        <f t="shared" si="44"/>
        <v>009D0254</v>
      </c>
      <c r="B251" s="568"/>
      <c r="C251" s="573"/>
      <c r="D251" s="139" t="s">
        <v>21</v>
      </c>
      <c r="E251" s="140">
        <v>2</v>
      </c>
      <c r="F251" s="140">
        <v>54</v>
      </c>
      <c r="G251" s="555"/>
      <c r="H251" s="554" t="s">
        <v>2299</v>
      </c>
      <c r="I251" s="141" t="str">
        <f t="shared" si="45"/>
        <v>009D0254</v>
      </c>
      <c r="J251" s="142" t="s">
        <v>463</v>
      </c>
      <c r="K251" s="142" t="s">
        <v>463</v>
      </c>
      <c r="L251" s="142" t="s">
        <v>71</v>
      </c>
      <c r="M251" s="142" t="s">
        <v>404</v>
      </c>
      <c r="N251" s="141"/>
      <c r="O251" s="143" t="s">
        <v>6</v>
      </c>
      <c r="P251" s="144" t="s">
        <v>24</v>
      </c>
      <c r="Q251" s="145">
        <v>114</v>
      </c>
      <c r="R251" s="146"/>
      <c r="S251" s="190" t="s">
        <v>3740</v>
      </c>
      <c r="T251" s="387">
        <f t="shared" ref="T251:T314" si="48">IF(S251="","",VLOOKUP(S251,$AC$7:$AD$69,2,FALSE))</f>
        <v>9</v>
      </c>
      <c r="V251" s="382" t="str">
        <f t="shared" si="46"/>
        <v>JWWA  G  114</v>
      </c>
      <c r="W251" s="382" t="str">
        <f t="shared" si="47"/>
        <v>JWWA  G  114</v>
      </c>
    </row>
    <row r="252" spans="1:23" ht="15" customHeight="1">
      <c r="A252" s="381" t="str">
        <f t="shared" si="44"/>
        <v>020D0252</v>
      </c>
      <c r="B252" s="568"/>
      <c r="C252" s="573"/>
      <c r="D252" s="139" t="s">
        <v>21</v>
      </c>
      <c r="E252" s="140">
        <v>2</v>
      </c>
      <c r="F252" s="140">
        <v>52</v>
      </c>
      <c r="G252" s="555"/>
      <c r="H252" s="555"/>
      <c r="I252" s="148" t="str">
        <f>IF(OR(D252="",E252="",F252=""),"",TEXT(T252,"000")&amp;D252&amp;TEXT(E252,"00")&amp;TEXT(F252,"00"))</f>
        <v>020D0252</v>
      </c>
      <c r="J252" s="149" t="s">
        <v>463</v>
      </c>
      <c r="K252" s="149" t="s">
        <v>463</v>
      </c>
      <c r="L252" s="149" t="s">
        <v>1700</v>
      </c>
      <c r="M252" s="149" t="s">
        <v>404</v>
      </c>
      <c r="N252" s="149"/>
      <c r="O252" s="150" t="s">
        <v>6</v>
      </c>
      <c r="P252" s="151" t="s">
        <v>24</v>
      </c>
      <c r="Q252" s="152">
        <v>114</v>
      </c>
      <c r="R252" s="153"/>
      <c r="S252" s="154" t="s">
        <v>1688</v>
      </c>
      <c r="T252" s="388">
        <f t="shared" si="48"/>
        <v>20</v>
      </c>
      <c r="V252" s="382" t="str">
        <f t="shared" si="46"/>
        <v>JWWA  G  114</v>
      </c>
      <c r="W252" s="382" t="str">
        <f t="shared" si="47"/>
        <v>JWWA  G  114</v>
      </c>
    </row>
    <row r="253" spans="1:23" ht="15" customHeight="1">
      <c r="A253" s="381" t="str">
        <f t="shared" si="44"/>
        <v>026D0251</v>
      </c>
      <c r="B253" s="568"/>
      <c r="C253" s="573"/>
      <c r="D253" s="139" t="s">
        <v>21</v>
      </c>
      <c r="E253" s="140">
        <v>2</v>
      </c>
      <c r="F253" s="140">
        <v>51</v>
      </c>
      <c r="G253" s="555"/>
      <c r="H253" s="555"/>
      <c r="I253" s="155" t="str">
        <f>IF(OR(D253="",E253="",F253=""),"",TEXT(T253,"000")&amp;D253&amp;TEXT(E253,"00")&amp;TEXT(F253,"00"))</f>
        <v>026D0251</v>
      </c>
      <c r="J253" s="156" t="s">
        <v>463</v>
      </c>
      <c r="K253" s="156" t="s">
        <v>1977</v>
      </c>
      <c r="L253" s="156" t="s">
        <v>71</v>
      </c>
      <c r="M253" s="156" t="s">
        <v>404</v>
      </c>
      <c r="N253" s="156"/>
      <c r="O253" s="157" t="s">
        <v>6</v>
      </c>
      <c r="P253" s="158" t="s">
        <v>24</v>
      </c>
      <c r="Q253" s="159">
        <v>114</v>
      </c>
      <c r="R253" s="160"/>
      <c r="S253" s="161" t="s">
        <v>1966</v>
      </c>
      <c r="T253" s="389">
        <f t="shared" si="48"/>
        <v>26</v>
      </c>
      <c r="V253" s="382" t="str">
        <f t="shared" si="46"/>
        <v>JWWA  G  114</v>
      </c>
      <c r="W253" s="382" t="str">
        <f t="shared" si="47"/>
        <v>JWWA  G  114</v>
      </c>
    </row>
    <row r="254" spans="1:23" ht="15" customHeight="1">
      <c r="A254" s="381" t="str">
        <f t="shared" si="44"/>
        <v>009D0255</v>
      </c>
      <c r="B254" s="568"/>
      <c r="C254" s="573"/>
      <c r="D254" s="139" t="s">
        <v>21</v>
      </c>
      <c r="E254" s="140">
        <v>2</v>
      </c>
      <c r="F254" s="140">
        <v>55</v>
      </c>
      <c r="G254" s="555"/>
      <c r="H254" s="554" t="s">
        <v>2300</v>
      </c>
      <c r="I254" s="141" t="str">
        <f t="shared" ref="I254:I293" si="49">IF(OR(D254="",E254="",F254=""),"",TEXT(T254,"000")&amp;D254&amp;TEXT(E254,"00")&amp;TEXT(F254,"00"))</f>
        <v>009D0255</v>
      </c>
      <c r="J254" s="142" t="s">
        <v>464</v>
      </c>
      <c r="K254" s="142" t="s">
        <v>464</v>
      </c>
      <c r="L254" s="142" t="s">
        <v>71</v>
      </c>
      <c r="M254" s="142" t="s">
        <v>404</v>
      </c>
      <c r="N254" s="141"/>
      <c r="O254" s="143" t="s">
        <v>6</v>
      </c>
      <c r="P254" s="144" t="s">
        <v>24</v>
      </c>
      <c r="Q254" s="145">
        <v>114</v>
      </c>
      <c r="R254" s="146"/>
      <c r="S254" s="195" t="s">
        <v>3740</v>
      </c>
      <c r="T254" s="387">
        <f t="shared" si="48"/>
        <v>9</v>
      </c>
      <c r="V254" s="382" t="str">
        <f t="shared" si="46"/>
        <v>JWWA  G  114</v>
      </c>
      <c r="W254" s="382" t="str">
        <f t="shared" si="47"/>
        <v>JWWA  G  114</v>
      </c>
    </row>
    <row r="255" spans="1:23" ht="15" customHeight="1">
      <c r="A255" s="381" t="str">
        <f t="shared" si="44"/>
        <v>020D0253</v>
      </c>
      <c r="B255" s="568"/>
      <c r="C255" s="573"/>
      <c r="D255" s="139" t="s">
        <v>21</v>
      </c>
      <c r="E255" s="140">
        <v>2</v>
      </c>
      <c r="F255" s="140">
        <v>53</v>
      </c>
      <c r="G255" s="555"/>
      <c r="H255" s="555"/>
      <c r="I255" s="148" t="str">
        <f t="shared" si="49"/>
        <v>020D0253</v>
      </c>
      <c r="J255" s="149" t="s">
        <v>464</v>
      </c>
      <c r="K255" s="149" t="s">
        <v>547</v>
      </c>
      <c r="L255" s="149" t="s">
        <v>1700</v>
      </c>
      <c r="M255" s="149" t="s">
        <v>404</v>
      </c>
      <c r="N255" s="149"/>
      <c r="O255" s="150" t="s">
        <v>6</v>
      </c>
      <c r="P255" s="151" t="s">
        <v>24</v>
      </c>
      <c r="Q255" s="152">
        <v>114</v>
      </c>
      <c r="R255" s="153"/>
      <c r="S255" s="154" t="s">
        <v>1688</v>
      </c>
      <c r="T255" s="388">
        <f t="shared" si="48"/>
        <v>20</v>
      </c>
      <c r="V255" s="382" t="str">
        <f t="shared" si="46"/>
        <v>JWWA  G  114</v>
      </c>
      <c r="W255" s="382" t="str">
        <f t="shared" si="47"/>
        <v>JWWA  G  114</v>
      </c>
    </row>
    <row r="256" spans="1:23" ht="15" customHeight="1">
      <c r="A256" s="381" t="str">
        <f t="shared" si="44"/>
        <v>026D0252</v>
      </c>
      <c r="B256" s="568"/>
      <c r="C256" s="573"/>
      <c r="D256" s="139" t="s">
        <v>21</v>
      </c>
      <c r="E256" s="140">
        <v>2</v>
      </c>
      <c r="F256" s="140">
        <v>52</v>
      </c>
      <c r="G256" s="555"/>
      <c r="H256" s="555"/>
      <c r="I256" s="155" t="str">
        <f t="shared" si="49"/>
        <v>026D0252</v>
      </c>
      <c r="J256" s="156" t="s">
        <v>464</v>
      </c>
      <c r="K256" s="156" t="s">
        <v>1978</v>
      </c>
      <c r="L256" s="156" t="s">
        <v>71</v>
      </c>
      <c r="M256" s="156" t="s">
        <v>404</v>
      </c>
      <c r="N256" s="156"/>
      <c r="O256" s="157" t="s">
        <v>6</v>
      </c>
      <c r="P256" s="158" t="s">
        <v>24</v>
      </c>
      <c r="Q256" s="159">
        <v>114</v>
      </c>
      <c r="R256" s="160"/>
      <c r="S256" s="161" t="s">
        <v>1966</v>
      </c>
      <c r="T256" s="389">
        <f t="shared" si="48"/>
        <v>26</v>
      </c>
      <c r="V256" s="382" t="str">
        <f t="shared" si="46"/>
        <v>JWWA  G  114</v>
      </c>
      <c r="W256" s="382" t="str">
        <f t="shared" si="47"/>
        <v>JWWA  G  114</v>
      </c>
    </row>
    <row r="257" spans="1:23" ht="15" customHeight="1">
      <c r="A257" s="381" t="str">
        <f t="shared" si="44"/>
        <v>009D0256</v>
      </c>
      <c r="B257" s="568"/>
      <c r="C257" s="573"/>
      <c r="D257" s="139" t="s">
        <v>21</v>
      </c>
      <c r="E257" s="140">
        <v>2</v>
      </c>
      <c r="F257" s="140">
        <v>56</v>
      </c>
      <c r="G257" s="554" t="s">
        <v>2288</v>
      </c>
      <c r="H257" s="554" t="s">
        <v>2286</v>
      </c>
      <c r="I257" s="141" t="str">
        <f t="shared" si="49"/>
        <v>009D0256</v>
      </c>
      <c r="J257" s="142" t="s">
        <v>743</v>
      </c>
      <c r="K257" s="142" t="s">
        <v>465</v>
      </c>
      <c r="L257" s="142" t="s">
        <v>466</v>
      </c>
      <c r="M257" s="142" t="s">
        <v>404</v>
      </c>
      <c r="N257" s="142" t="s">
        <v>431</v>
      </c>
      <c r="O257" s="143" t="s">
        <v>6</v>
      </c>
      <c r="P257" s="144" t="s">
        <v>24</v>
      </c>
      <c r="Q257" s="145">
        <v>114</v>
      </c>
      <c r="R257" s="146"/>
      <c r="S257" s="195" t="s">
        <v>3740</v>
      </c>
      <c r="T257" s="387">
        <f t="shared" si="48"/>
        <v>9</v>
      </c>
      <c r="V257" s="382" t="str">
        <f t="shared" si="46"/>
        <v>JWWA  G  114</v>
      </c>
      <c r="W257" s="382" t="str">
        <f t="shared" si="47"/>
        <v>JWWA  G  114</v>
      </c>
    </row>
    <row r="258" spans="1:23" ht="15" customHeight="1">
      <c r="A258" s="381" t="str">
        <f t="shared" si="44"/>
        <v>020D0254</v>
      </c>
      <c r="B258" s="568"/>
      <c r="C258" s="573"/>
      <c r="D258" s="139" t="s">
        <v>21</v>
      </c>
      <c r="E258" s="140">
        <v>2</v>
      </c>
      <c r="F258" s="140">
        <v>54</v>
      </c>
      <c r="G258" s="555"/>
      <c r="H258" s="555"/>
      <c r="I258" s="148" t="str">
        <f t="shared" si="49"/>
        <v>020D0254</v>
      </c>
      <c r="J258" s="149" t="s">
        <v>743</v>
      </c>
      <c r="K258" s="149" t="s">
        <v>465</v>
      </c>
      <c r="L258" s="149" t="s">
        <v>466</v>
      </c>
      <c r="M258" s="149" t="s">
        <v>404</v>
      </c>
      <c r="N258" s="149" t="s">
        <v>431</v>
      </c>
      <c r="O258" s="150" t="s">
        <v>6</v>
      </c>
      <c r="P258" s="151" t="s">
        <v>24</v>
      </c>
      <c r="Q258" s="152">
        <v>114</v>
      </c>
      <c r="R258" s="153"/>
      <c r="S258" s="154" t="s">
        <v>1688</v>
      </c>
      <c r="T258" s="388">
        <f t="shared" si="48"/>
        <v>20</v>
      </c>
      <c r="V258" s="382" t="str">
        <f t="shared" si="46"/>
        <v>JWWA  G  114</v>
      </c>
      <c r="W258" s="382" t="str">
        <f t="shared" si="47"/>
        <v>JWWA  G  114</v>
      </c>
    </row>
    <row r="259" spans="1:23" ht="15" customHeight="1">
      <c r="A259" s="381" t="str">
        <f t="shared" si="44"/>
        <v>026D0253</v>
      </c>
      <c r="B259" s="568"/>
      <c r="C259" s="573"/>
      <c r="D259" s="139" t="s">
        <v>21</v>
      </c>
      <c r="E259" s="140">
        <v>2</v>
      </c>
      <c r="F259" s="140">
        <v>53</v>
      </c>
      <c r="G259" s="555"/>
      <c r="H259" s="555"/>
      <c r="I259" s="155" t="str">
        <f t="shared" si="49"/>
        <v>026D0253</v>
      </c>
      <c r="J259" s="156" t="s">
        <v>743</v>
      </c>
      <c r="K259" s="156" t="s">
        <v>465</v>
      </c>
      <c r="L259" s="156" t="s">
        <v>466</v>
      </c>
      <c r="M259" s="156" t="s">
        <v>404</v>
      </c>
      <c r="N259" s="156" t="s">
        <v>431</v>
      </c>
      <c r="O259" s="157" t="s">
        <v>6</v>
      </c>
      <c r="P259" s="158" t="s">
        <v>24</v>
      </c>
      <c r="Q259" s="159">
        <v>114</v>
      </c>
      <c r="R259" s="160"/>
      <c r="S259" s="161" t="s">
        <v>1966</v>
      </c>
      <c r="T259" s="389">
        <f t="shared" si="48"/>
        <v>26</v>
      </c>
      <c r="V259" s="382" t="str">
        <f t="shared" si="46"/>
        <v>JWWA  G  114</v>
      </c>
      <c r="W259" s="382" t="str">
        <f t="shared" si="47"/>
        <v>JWWA  G  114</v>
      </c>
    </row>
    <row r="260" spans="1:23" ht="15" customHeight="1">
      <c r="A260" s="381" t="str">
        <f t="shared" si="44"/>
        <v>020D0255</v>
      </c>
      <c r="B260" s="568"/>
      <c r="C260" s="573"/>
      <c r="D260" s="139" t="s">
        <v>21</v>
      </c>
      <c r="E260" s="140">
        <v>2</v>
      </c>
      <c r="F260" s="140">
        <v>55</v>
      </c>
      <c r="G260" s="555"/>
      <c r="H260" s="554" t="s">
        <v>2287</v>
      </c>
      <c r="I260" s="148" t="str">
        <f t="shared" si="49"/>
        <v>020D0255</v>
      </c>
      <c r="J260" s="149" t="s">
        <v>743</v>
      </c>
      <c r="K260" s="149" t="s">
        <v>465</v>
      </c>
      <c r="L260" s="149" t="s">
        <v>466</v>
      </c>
      <c r="M260" s="149" t="s">
        <v>404</v>
      </c>
      <c r="N260" s="149" t="s">
        <v>432</v>
      </c>
      <c r="O260" s="150" t="s">
        <v>6</v>
      </c>
      <c r="P260" s="151" t="s">
        <v>24</v>
      </c>
      <c r="Q260" s="152">
        <v>114</v>
      </c>
      <c r="R260" s="153"/>
      <c r="S260" s="195" t="s">
        <v>1688</v>
      </c>
      <c r="T260" s="388">
        <f t="shared" si="48"/>
        <v>20</v>
      </c>
      <c r="V260" s="382" t="str">
        <f t="shared" si="46"/>
        <v>JWWA  G  114</v>
      </c>
      <c r="W260" s="382" t="str">
        <f t="shared" si="47"/>
        <v>JWWA  G  114</v>
      </c>
    </row>
    <row r="261" spans="1:23" ht="15" customHeight="1">
      <c r="A261" s="381" t="str">
        <f t="shared" si="44"/>
        <v>026D0254</v>
      </c>
      <c r="B261" s="568"/>
      <c r="C261" s="573"/>
      <c r="D261" s="139" t="s">
        <v>21</v>
      </c>
      <c r="E261" s="140">
        <v>2</v>
      </c>
      <c r="F261" s="140">
        <v>54</v>
      </c>
      <c r="G261" s="555"/>
      <c r="H261" s="555"/>
      <c r="I261" s="155" t="str">
        <f t="shared" si="49"/>
        <v>026D0254</v>
      </c>
      <c r="J261" s="156" t="s">
        <v>743</v>
      </c>
      <c r="K261" s="156" t="s">
        <v>465</v>
      </c>
      <c r="L261" s="156" t="s">
        <v>466</v>
      </c>
      <c r="M261" s="156" t="s">
        <v>404</v>
      </c>
      <c r="N261" s="156" t="s">
        <v>432</v>
      </c>
      <c r="O261" s="157" t="s">
        <v>6</v>
      </c>
      <c r="P261" s="158" t="s">
        <v>24</v>
      </c>
      <c r="Q261" s="159">
        <v>114</v>
      </c>
      <c r="R261" s="160"/>
      <c r="S261" s="161" t="s">
        <v>1966</v>
      </c>
      <c r="T261" s="389">
        <f t="shared" si="48"/>
        <v>26</v>
      </c>
      <c r="V261" s="382" t="str">
        <f t="shared" si="46"/>
        <v>JWWA  G  114</v>
      </c>
      <c r="W261" s="382" t="str">
        <f t="shared" si="47"/>
        <v>JWWA  G  114</v>
      </c>
    </row>
    <row r="262" spans="1:23" ht="15" customHeight="1">
      <c r="A262" s="381" t="str">
        <f t="shared" si="44"/>
        <v>009D0257</v>
      </c>
      <c r="B262" s="568"/>
      <c r="C262" s="573"/>
      <c r="D262" s="139" t="s">
        <v>21</v>
      </c>
      <c r="E262" s="140">
        <v>2</v>
      </c>
      <c r="F262" s="140">
        <v>57</v>
      </c>
      <c r="G262" s="554" t="s">
        <v>2301</v>
      </c>
      <c r="H262" s="554" t="s">
        <v>2286</v>
      </c>
      <c r="I262" s="141" t="str">
        <f t="shared" si="49"/>
        <v>009D0257</v>
      </c>
      <c r="J262" s="142" t="s">
        <v>740</v>
      </c>
      <c r="K262" s="142" t="s">
        <v>467</v>
      </c>
      <c r="L262" s="142" t="s">
        <v>427</v>
      </c>
      <c r="M262" s="142" t="s">
        <v>404</v>
      </c>
      <c r="N262" s="142" t="s">
        <v>431</v>
      </c>
      <c r="O262" s="143" t="s">
        <v>6</v>
      </c>
      <c r="P262" s="144" t="s">
        <v>24</v>
      </c>
      <c r="Q262" s="145">
        <v>114</v>
      </c>
      <c r="R262" s="146"/>
      <c r="S262" s="195" t="s">
        <v>3740</v>
      </c>
      <c r="T262" s="387">
        <f t="shared" si="48"/>
        <v>9</v>
      </c>
      <c r="V262" s="382" t="str">
        <f t="shared" si="46"/>
        <v>JWWA  G  114</v>
      </c>
      <c r="W262" s="382" t="str">
        <f t="shared" si="47"/>
        <v>JWWA  G  114</v>
      </c>
    </row>
    <row r="263" spans="1:23" ht="15" customHeight="1">
      <c r="A263" s="381" t="str">
        <f t="shared" si="44"/>
        <v>020D0256</v>
      </c>
      <c r="B263" s="568"/>
      <c r="C263" s="573"/>
      <c r="D263" s="139" t="s">
        <v>21</v>
      </c>
      <c r="E263" s="140">
        <v>2</v>
      </c>
      <c r="F263" s="140">
        <v>56</v>
      </c>
      <c r="G263" s="555"/>
      <c r="H263" s="555"/>
      <c r="I263" s="148" t="str">
        <f t="shared" si="49"/>
        <v>020D0256</v>
      </c>
      <c r="J263" s="149" t="s">
        <v>740</v>
      </c>
      <c r="K263" s="149" t="s">
        <v>467</v>
      </c>
      <c r="L263" s="149" t="s">
        <v>427</v>
      </c>
      <c r="M263" s="149" t="s">
        <v>404</v>
      </c>
      <c r="N263" s="149" t="s">
        <v>431</v>
      </c>
      <c r="O263" s="150" t="s">
        <v>6</v>
      </c>
      <c r="P263" s="151" t="s">
        <v>24</v>
      </c>
      <c r="Q263" s="152">
        <v>114</v>
      </c>
      <c r="R263" s="153"/>
      <c r="S263" s="154" t="s">
        <v>1688</v>
      </c>
      <c r="T263" s="388">
        <f t="shared" si="48"/>
        <v>20</v>
      </c>
      <c r="V263" s="382" t="str">
        <f t="shared" si="46"/>
        <v>JWWA  G  114</v>
      </c>
      <c r="W263" s="382" t="str">
        <f t="shared" si="47"/>
        <v>JWWA  G  114</v>
      </c>
    </row>
    <row r="264" spans="1:23" ht="15" customHeight="1">
      <c r="A264" s="381" t="str">
        <f t="shared" si="44"/>
        <v>026D0255</v>
      </c>
      <c r="B264" s="568"/>
      <c r="C264" s="573"/>
      <c r="D264" s="139" t="s">
        <v>21</v>
      </c>
      <c r="E264" s="140">
        <v>2</v>
      </c>
      <c r="F264" s="140">
        <v>55</v>
      </c>
      <c r="G264" s="556"/>
      <c r="H264" s="555"/>
      <c r="I264" s="164" t="str">
        <f t="shared" si="49"/>
        <v>026D0255</v>
      </c>
      <c r="J264" s="176" t="s">
        <v>740</v>
      </c>
      <c r="K264" s="176" t="s">
        <v>467</v>
      </c>
      <c r="L264" s="176" t="s">
        <v>427</v>
      </c>
      <c r="M264" s="176" t="s">
        <v>404</v>
      </c>
      <c r="N264" s="176" t="s">
        <v>431</v>
      </c>
      <c r="O264" s="177" t="s">
        <v>6</v>
      </c>
      <c r="P264" s="178" t="s">
        <v>24</v>
      </c>
      <c r="Q264" s="179">
        <v>114</v>
      </c>
      <c r="R264" s="180"/>
      <c r="S264" s="181" t="s">
        <v>1966</v>
      </c>
      <c r="T264" s="400">
        <f t="shared" si="48"/>
        <v>26</v>
      </c>
      <c r="V264" s="382" t="str">
        <f t="shared" si="46"/>
        <v>JWWA  G  114</v>
      </c>
      <c r="W264" s="382" t="str">
        <f t="shared" si="47"/>
        <v>JWWA  G  114</v>
      </c>
    </row>
    <row r="265" spans="1:23" ht="15" customHeight="1">
      <c r="A265" s="381" t="str">
        <f t="shared" si="44"/>
        <v>009D0258</v>
      </c>
      <c r="B265" s="568"/>
      <c r="C265" s="573"/>
      <c r="D265" s="139" t="s">
        <v>21</v>
      </c>
      <c r="E265" s="140">
        <v>2</v>
      </c>
      <c r="F265" s="140">
        <v>58</v>
      </c>
      <c r="G265" s="554" t="s">
        <v>2303</v>
      </c>
      <c r="H265" s="554" t="s">
        <v>2302</v>
      </c>
      <c r="I265" s="141" t="str">
        <f t="shared" si="49"/>
        <v>009D0258</v>
      </c>
      <c r="J265" s="142" t="s">
        <v>741</v>
      </c>
      <c r="K265" s="142" t="s">
        <v>468</v>
      </c>
      <c r="L265" s="142" t="s">
        <v>469</v>
      </c>
      <c r="M265" s="142" t="s">
        <v>404</v>
      </c>
      <c r="N265" s="142" t="s">
        <v>431</v>
      </c>
      <c r="O265" s="143" t="s">
        <v>6</v>
      </c>
      <c r="P265" s="144" t="s">
        <v>24</v>
      </c>
      <c r="Q265" s="145">
        <v>114</v>
      </c>
      <c r="R265" s="146"/>
      <c r="S265" s="190" t="s">
        <v>3740</v>
      </c>
      <c r="T265" s="387">
        <f t="shared" si="48"/>
        <v>9</v>
      </c>
      <c r="V265" s="382" t="str">
        <f t="shared" si="46"/>
        <v>JWWA  G  114</v>
      </c>
      <c r="W265" s="382" t="str">
        <f t="shared" si="47"/>
        <v>JWWA  G  114</v>
      </c>
    </row>
    <row r="266" spans="1:23" ht="15" customHeight="1">
      <c r="A266" s="381" t="str">
        <f t="shared" si="44"/>
        <v>019D0238</v>
      </c>
      <c r="B266" s="568"/>
      <c r="C266" s="573"/>
      <c r="D266" s="139" t="s">
        <v>1158</v>
      </c>
      <c r="E266" s="140">
        <v>2</v>
      </c>
      <c r="F266" s="140">
        <v>38</v>
      </c>
      <c r="G266" s="555"/>
      <c r="H266" s="555"/>
      <c r="I266" s="148" t="str">
        <f t="shared" si="49"/>
        <v>019D0238</v>
      </c>
      <c r="J266" s="149" t="s">
        <v>741</v>
      </c>
      <c r="K266" s="149" t="s">
        <v>549</v>
      </c>
      <c r="L266" s="149" t="s">
        <v>469</v>
      </c>
      <c r="M266" s="149" t="s">
        <v>404</v>
      </c>
      <c r="N266" s="149" t="s">
        <v>431</v>
      </c>
      <c r="O266" s="150" t="s">
        <v>6</v>
      </c>
      <c r="P266" s="151" t="s">
        <v>24</v>
      </c>
      <c r="Q266" s="152">
        <v>114</v>
      </c>
      <c r="R266" s="153"/>
      <c r="S266" s="154" t="s">
        <v>1157</v>
      </c>
      <c r="T266" s="388">
        <f t="shared" si="48"/>
        <v>19</v>
      </c>
      <c r="V266" s="382" t="str">
        <f t="shared" si="46"/>
        <v>JWWA  G  114</v>
      </c>
      <c r="W266" s="382" t="str">
        <f t="shared" si="47"/>
        <v>JWWA  G  114</v>
      </c>
    </row>
    <row r="267" spans="1:23" ht="15" customHeight="1">
      <c r="A267" s="381" t="str">
        <f t="shared" si="44"/>
        <v>020D0257</v>
      </c>
      <c r="B267" s="568"/>
      <c r="C267" s="573"/>
      <c r="D267" s="139" t="s">
        <v>21</v>
      </c>
      <c r="E267" s="140">
        <v>2</v>
      </c>
      <c r="F267" s="140">
        <v>57</v>
      </c>
      <c r="G267" s="555"/>
      <c r="H267" s="555"/>
      <c r="I267" s="148" t="str">
        <f t="shared" si="49"/>
        <v>020D0257</v>
      </c>
      <c r="J267" s="149" t="s">
        <v>741</v>
      </c>
      <c r="K267" s="149" t="s">
        <v>549</v>
      </c>
      <c r="L267" s="149" t="s">
        <v>469</v>
      </c>
      <c r="M267" s="149" t="s">
        <v>404</v>
      </c>
      <c r="N267" s="149" t="s">
        <v>431</v>
      </c>
      <c r="O267" s="150" t="s">
        <v>6</v>
      </c>
      <c r="P267" s="151" t="s">
        <v>24</v>
      </c>
      <c r="Q267" s="152">
        <v>114</v>
      </c>
      <c r="R267" s="153"/>
      <c r="S267" s="154" t="s">
        <v>1688</v>
      </c>
      <c r="T267" s="388">
        <f t="shared" si="48"/>
        <v>20</v>
      </c>
      <c r="V267" s="382" t="str">
        <f t="shared" si="46"/>
        <v>JWWA  G  114</v>
      </c>
      <c r="W267" s="382" t="str">
        <f t="shared" si="47"/>
        <v>JWWA  G  114</v>
      </c>
    </row>
    <row r="268" spans="1:23" ht="15" customHeight="1">
      <c r="A268" s="381" t="str">
        <f t="shared" si="44"/>
        <v>026D0256</v>
      </c>
      <c r="B268" s="568"/>
      <c r="C268" s="573"/>
      <c r="D268" s="139" t="s">
        <v>21</v>
      </c>
      <c r="E268" s="140">
        <v>2</v>
      </c>
      <c r="F268" s="140">
        <v>56</v>
      </c>
      <c r="G268" s="555"/>
      <c r="H268" s="555"/>
      <c r="I268" s="155" t="str">
        <f t="shared" si="49"/>
        <v>026D0256</v>
      </c>
      <c r="J268" s="156" t="s">
        <v>741</v>
      </c>
      <c r="K268" s="156" t="s">
        <v>468</v>
      </c>
      <c r="L268" s="156" t="s">
        <v>469</v>
      </c>
      <c r="M268" s="156" t="s">
        <v>404</v>
      </c>
      <c r="N268" s="156" t="s">
        <v>431</v>
      </c>
      <c r="O268" s="157" t="s">
        <v>6</v>
      </c>
      <c r="P268" s="158" t="s">
        <v>24</v>
      </c>
      <c r="Q268" s="159">
        <v>114</v>
      </c>
      <c r="R268" s="160"/>
      <c r="S268" s="183" t="s">
        <v>1966</v>
      </c>
      <c r="T268" s="389">
        <f t="shared" si="48"/>
        <v>26</v>
      </c>
      <c r="V268" s="382" t="str">
        <f t="shared" si="46"/>
        <v>JWWA  G  114</v>
      </c>
      <c r="W268" s="382" t="str">
        <f t="shared" si="47"/>
        <v>JWWA  G  114</v>
      </c>
    </row>
    <row r="269" spans="1:23" ht="15" customHeight="1">
      <c r="A269" s="381" t="str">
        <f t="shared" ref="A269:A314" si="50">I269</f>
        <v>009D0259</v>
      </c>
      <c r="B269" s="568"/>
      <c r="C269" s="573"/>
      <c r="D269" s="139" t="s">
        <v>21</v>
      </c>
      <c r="E269" s="140">
        <v>2</v>
      </c>
      <c r="F269" s="140">
        <v>59</v>
      </c>
      <c r="G269" s="554" t="s">
        <v>2323</v>
      </c>
      <c r="H269" s="554" t="s">
        <v>2323</v>
      </c>
      <c r="I269" s="141" t="str">
        <f t="shared" si="49"/>
        <v>009D0259</v>
      </c>
      <c r="J269" s="142" t="s">
        <v>470</v>
      </c>
      <c r="K269" s="142" t="s">
        <v>470</v>
      </c>
      <c r="L269" s="142" t="s">
        <v>471</v>
      </c>
      <c r="M269" s="142" t="s">
        <v>404</v>
      </c>
      <c r="N269" s="141"/>
      <c r="O269" s="143" t="s">
        <v>6</v>
      </c>
      <c r="P269" s="144" t="s">
        <v>24</v>
      </c>
      <c r="Q269" s="145">
        <v>114</v>
      </c>
      <c r="R269" s="175"/>
      <c r="S269" s="190" t="s">
        <v>3740</v>
      </c>
      <c r="T269" s="387">
        <f t="shared" si="48"/>
        <v>9</v>
      </c>
      <c r="V269" s="382" t="str">
        <f t="shared" si="46"/>
        <v>JWWA  G  114</v>
      </c>
      <c r="W269" s="382" t="str">
        <f t="shared" si="47"/>
        <v>JWWA  G  114</v>
      </c>
    </row>
    <row r="270" spans="1:23" ht="15" customHeight="1">
      <c r="A270" s="381" t="str">
        <f t="shared" si="50"/>
        <v>020D0258</v>
      </c>
      <c r="B270" s="568"/>
      <c r="C270" s="573"/>
      <c r="D270" s="139" t="s">
        <v>21</v>
      </c>
      <c r="E270" s="140">
        <v>2</v>
      </c>
      <c r="F270" s="140">
        <v>58</v>
      </c>
      <c r="G270" s="555"/>
      <c r="H270" s="555"/>
      <c r="I270" s="148" t="str">
        <f t="shared" si="49"/>
        <v>020D0258</v>
      </c>
      <c r="J270" s="149" t="s">
        <v>470</v>
      </c>
      <c r="K270" s="149" t="s">
        <v>470</v>
      </c>
      <c r="L270" s="149" t="s">
        <v>1704</v>
      </c>
      <c r="M270" s="149" t="s">
        <v>404</v>
      </c>
      <c r="N270" s="149"/>
      <c r="O270" s="150" t="s">
        <v>6</v>
      </c>
      <c r="P270" s="151" t="s">
        <v>24</v>
      </c>
      <c r="Q270" s="152">
        <v>114</v>
      </c>
      <c r="R270" s="153"/>
      <c r="S270" s="154" t="s">
        <v>1688</v>
      </c>
      <c r="T270" s="388">
        <f t="shared" si="48"/>
        <v>20</v>
      </c>
      <c r="V270" s="382" t="str">
        <f t="shared" si="46"/>
        <v>JWWA  G  114</v>
      </c>
      <c r="W270" s="382" t="str">
        <f t="shared" si="47"/>
        <v>JWWA  G  114</v>
      </c>
    </row>
    <row r="271" spans="1:23" ht="15" customHeight="1">
      <c r="A271" s="381" t="str">
        <f t="shared" si="50"/>
        <v>026D0257</v>
      </c>
      <c r="B271" s="568"/>
      <c r="C271" s="573"/>
      <c r="D271" s="139" t="s">
        <v>21</v>
      </c>
      <c r="E271" s="140">
        <v>2</v>
      </c>
      <c r="F271" s="140">
        <v>57</v>
      </c>
      <c r="G271" s="555"/>
      <c r="H271" s="555"/>
      <c r="I271" s="155" t="str">
        <f t="shared" si="49"/>
        <v>026D0257</v>
      </c>
      <c r="J271" s="156" t="s">
        <v>470</v>
      </c>
      <c r="K271" s="156" t="s">
        <v>1979</v>
      </c>
      <c r="L271" s="156" t="s">
        <v>471</v>
      </c>
      <c r="M271" s="156" t="s">
        <v>404</v>
      </c>
      <c r="N271" s="156"/>
      <c r="O271" s="157" t="s">
        <v>6</v>
      </c>
      <c r="P271" s="158" t="s">
        <v>24</v>
      </c>
      <c r="Q271" s="159">
        <v>114</v>
      </c>
      <c r="R271" s="160"/>
      <c r="S271" s="183" t="s">
        <v>1966</v>
      </c>
      <c r="T271" s="389">
        <f t="shared" si="48"/>
        <v>26</v>
      </c>
      <c r="V271" s="382" t="str">
        <f t="shared" si="46"/>
        <v>JWWA  G  114</v>
      </c>
      <c r="W271" s="382" t="str">
        <f t="shared" si="47"/>
        <v>JWWA  G  114</v>
      </c>
    </row>
    <row r="272" spans="1:23" ht="15" customHeight="1">
      <c r="A272" s="381" t="str">
        <f t="shared" si="50"/>
        <v>009D0260</v>
      </c>
      <c r="B272" s="568"/>
      <c r="C272" s="573"/>
      <c r="D272" s="139" t="s">
        <v>21</v>
      </c>
      <c r="E272" s="140">
        <v>2</v>
      </c>
      <c r="F272" s="140">
        <v>60</v>
      </c>
      <c r="G272" s="554" t="s">
        <v>2280</v>
      </c>
      <c r="H272" s="554" t="s">
        <v>2280</v>
      </c>
      <c r="I272" s="141" t="str">
        <f t="shared" si="49"/>
        <v>009D0260</v>
      </c>
      <c r="J272" s="142" t="s">
        <v>745</v>
      </c>
      <c r="K272" s="142" t="s">
        <v>472</v>
      </c>
      <c r="L272" s="142" t="s">
        <v>71</v>
      </c>
      <c r="M272" s="142" t="s">
        <v>404</v>
      </c>
      <c r="N272" s="141"/>
      <c r="O272" s="143" t="s">
        <v>6</v>
      </c>
      <c r="P272" s="144" t="s">
        <v>24</v>
      </c>
      <c r="Q272" s="145">
        <v>114</v>
      </c>
      <c r="R272" s="146"/>
      <c r="S272" s="190" t="s">
        <v>3740</v>
      </c>
      <c r="T272" s="387">
        <f t="shared" si="48"/>
        <v>9</v>
      </c>
      <c r="V272" s="382" t="str">
        <f t="shared" ref="V272:V320" si="51">""&amp;O272&amp;"  "&amp;P272&amp;"  "&amp;Q272&amp;""</f>
        <v>JWWA  G  114</v>
      </c>
      <c r="W272" s="382" t="str">
        <f t="shared" ref="W272:W293" si="52">V272</f>
        <v>JWWA  G  114</v>
      </c>
    </row>
    <row r="273" spans="1:23" ht="15" customHeight="1">
      <c r="A273" s="381" t="str">
        <f t="shared" si="50"/>
        <v>020D0259</v>
      </c>
      <c r="B273" s="568"/>
      <c r="C273" s="573"/>
      <c r="D273" s="139" t="s">
        <v>21</v>
      </c>
      <c r="E273" s="140">
        <v>2</v>
      </c>
      <c r="F273" s="140">
        <v>59</v>
      </c>
      <c r="G273" s="555"/>
      <c r="H273" s="555"/>
      <c r="I273" s="148" t="str">
        <f t="shared" si="49"/>
        <v>020D0259</v>
      </c>
      <c r="J273" s="149" t="s">
        <v>745</v>
      </c>
      <c r="K273" s="149" t="s">
        <v>472</v>
      </c>
      <c r="L273" s="149" t="s">
        <v>1700</v>
      </c>
      <c r="M273" s="149" t="s">
        <v>404</v>
      </c>
      <c r="N273" s="149"/>
      <c r="O273" s="150" t="s">
        <v>6</v>
      </c>
      <c r="P273" s="151" t="s">
        <v>24</v>
      </c>
      <c r="Q273" s="152">
        <v>114</v>
      </c>
      <c r="R273" s="153"/>
      <c r="S273" s="154" t="s">
        <v>1688</v>
      </c>
      <c r="T273" s="388">
        <f t="shared" si="48"/>
        <v>20</v>
      </c>
      <c r="V273" s="382" t="str">
        <f t="shared" si="51"/>
        <v>JWWA  G  114</v>
      </c>
      <c r="W273" s="382" t="str">
        <f t="shared" si="52"/>
        <v>JWWA  G  114</v>
      </c>
    </row>
    <row r="274" spans="1:23" ht="15" customHeight="1">
      <c r="A274" s="381" t="str">
        <f t="shared" si="50"/>
        <v>026D0258</v>
      </c>
      <c r="B274" s="568"/>
      <c r="C274" s="573"/>
      <c r="D274" s="139" t="s">
        <v>21</v>
      </c>
      <c r="E274" s="140">
        <v>2</v>
      </c>
      <c r="F274" s="140">
        <v>58</v>
      </c>
      <c r="G274" s="556"/>
      <c r="H274" s="556"/>
      <c r="I274" s="155" t="str">
        <f t="shared" si="49"/>
        <v>026D0258</v>
      </c>
      <c r="J274" s="156" t="s">
        <v>745</v>
      </c>
      <c r="K274" s="156" t="s">
        <v>472</v>
      </c>
      <c r="L274" s="156" t="s">
        <v>71</v>
      </c>
      <c r="M274" s="156" t="s">
        <v>404</v>
      </c>
      <c r="N274" s="156"/>
      <c r="O274" s="157" t="s">
        <v>6</v>
      </c>
      <c r="P274" s="158" t="s">
        <v>24</v>
      </c>
      <c r="Q274" s="159">
        <v>114</v>
      </c>
      <c r="R274" s="160"/>
      <c r="S274" s="183" t="s">
        <v>1966</v>
      </c>
      <c r="T274" s="389">
        <f t="shared" si="48"/>
        <v>26</v>
      </c>
      <c r="V274" s="382" t="str">
        <f t="shared" si="51"/>
        <v>JWWA  G  114</v>
      </c>
      <c r="W274" s="382" t="str">
        <f t="shared" si="52"/>
        <v>JWWA  G  114</v>
      </c>
    </row>
    <row r="275" spans="1:23" ht="15" customHeight="1">
      <c r="A275" s="381" t="str">
        <f t="shared" si="50"/>
        <v>009D0261</v>
      </c>
      <c r="B275" s="568"/>
      <c r="C275" s="573"/>
      <c r="D275" s="139" t="s">
        <v>21</v>
      </c>
      <c r="E275" s="140">
        <v>2</v>
      </c>
      <c r="F275" s="140">
        <v>61</v>
      </c>
      <c r="G275" s="554" t="s">
        <v>2282</v>
      </c>
      <c r="H275" s="554" t="s">
        <v>3454</v>
      </c>
      <c r="I275" s="141" t="str">
        <f t="shared" si="49"/>
        <v>009D0261</v>
      </c>
      <c r="J275" s="142" t="s">
        <v>473</v>
      </c>
      <c r="K275" s="142" t="s">
        <v>473</v>
      </c>
      <c r="L275" s="142" t="s">
        <v>71</v>
      </c>
      <c r="M275" s="142" t="s">
        <v>404</v>
      </c>
      <c r="N275" s="142" t="s">
        <v>431</v>
      </c>
      <c r="O275" s="143" t="s">
        <v>6</v>
      </c>
      <c r="P275" s="144" t="s">
        <v>24</v>
      </c>
      <c r="Q275" s="145">
        <v>114</v>
      </c>
      <c r="R275" s="146"/>
      <c r="S275" s="190" t="s">
        <v>3740</v>
      </c>
      <c r="T275" s="387">
        <f t="shared" si="48"/>
        <v>9</v>
      </c>
      <c r="V275" s="382" t="str">
        <f t="shared" si="51"/>
        <v>JWWA  G  114</v>
      </c>
      <c r="W275" s="382" t="str">
        <f t="shared" si="52"/>
        <v>JWWA  G  114</v>
      </c>
    </row>
    <row r="276" spans="1:23" ht="15" customHeight="1">
      <c r="A276" s="381" t="str">
        <f t="shared" si="50"/>
        <v>020D0260</v>
      </c>
      <c r="B276" s="568"/>
      <c r="C276" s="573"/>
      <c r="D276" s="139" t="s">
        <v>21</v>
      </c>
      <c r="E276" s="140">
        <v>2</v>
      </c>
      <c r="F276" s="140">
        <v>60</v>
      </c>
      <c r="G276" s="555"/>
      <c r="H276" s="555"/>
      <c r="I276" s="148" t="str">
        <f t="shared" si="49"/>
        <v>020D0260</v>
      </c>
      <c r="J276" s="149" t="s">
        <v>473</v>
      </c>
      <c r="K276" s="149" t="s">
        <v>473</v>
      </c>
      <c r="L276" s="149" t="s">
        <v>1700</v>
      </c>
      <c r="M276" s="149" t="s">
        <v>404</v>
      </c>
      <c r="N276" s="149" t="s">
        <v>431</v>
      </c>
      <c r="O276" s="150" t="s">
        <v>6</v>
      </c>
      <c r="P276" s="151" t="s">
        <v>24</v>
      </c>
      <c r="Q276" s="152">
        <v>114</v>
      </c>
      <c r="R276" s="153"/>
      <c r="S276" s="154" t="s">
        <v>1688</v>
      </c>
      <c r="T276" s="388">
        <f t="shared" si="48"/>
        <v>20</v>
      </c>
      <c r="V276" s="382" t="str">
        <f t="shared" si="51"/>
        <v>JWWA  G  114</v>
      </c>
      <c r="W276" s="382" t="str">
        <f t="shared" si="52"/>
        <v>JWWA  G  114</v>
      </c>
    </row>
    <row r="277" spans="1:23" ht="15" customHeight="1">
      <c r="A277" s="381" t="str">
        <f t="shared" si="50"/>
        <v>026D0259</v>
      </c>
      <c r="B277" s="568"/>
      <c r="C277" s="573"/>
      <c r="D277" s="139" t="s">
        <v>21</v>
      </c>
      <c r="E277" s="140">
        <v>2</v>
      </c>
      <c r="F277" s="140">
        <v>59</v>
      </c>
      <c r="G277" s="555"/>
      <c r="H277" s="555"/>
      <c r="I277" s="155" t="str">
        <f t="shared" si="49"/>
        <v>026D0259</v>
      </c>
      <c r="J277" s="156" t="s">
        <v>473</v>
      </c>
      <c r="K277" s="156" t="s">
        <v>473</v>
      </c>
      <c r="L277" s="156" t="s">
        <v>71</v>
      </c>
      <c r="M277" s="156" t="s">
        <v>404</v>
      </c>
      <c r="N277" s="156" t="s">
        <v>431</v>
      </c>
      <c r="O277" s="157" t="s">
        <v>6</v>
      </c>
      <c r="P277" s="158" t="s">
        <v>24</v>
      </c>
      <c r="Q277" s="159">
        <v>114</v>
      </c>
      <c r="R277" s="160"/>
      <c r="S277" s="183" t="s">
        <v>1966</v>
      </c>
      <c r="T277" s="389">
        <f t="shared" si="48"/>
        <v>26</v>
      </c>
      <c r="V277" s="382" t="str">
        <f t="shared" si="51"/>
        <v>JWWA  G  114</v>
      </c>
      <c r="W277" s="382" t="str">
        <f t="shared" si="52"/>
        <v>JWWA  G  114</v>
      </c>
    </row>
    <row r="278" spans="1:23" ht="15" customHeight="1">
      <c r="A278" s="381" t="str">
        <f t="shared" si="50"/>
        <v>020D0261</v>
      </c>
      <c r="B278" s="568"/>
      <c r="C278" s="573"/>
      <c r="D278" s="139" t="s">
        <v>21</v>
      </c>
      <c r="E278" s="140">
        <v>2</v>
      </c>
      <c r="F278" s="140">
        <v>61</v>
      </c>
      <c r="G278" s="555"/>
      <c r="H278" s="554" t="s">
        <v>2289</v>
      </c>
      <c r="I278" s="148" t="str">
        <f t="shared" si="49"/>
        <v>020D0261</v>
      </c>
      <c r="J278" s="149" t="s">
        <v>473</v>
      </c>
      <c r="K278" s="149" t="s">
        <v>473</v>
      </c>
      <c r="L278" s="149" t="s">
        <v>1700</v>
      </c>
      <c r="M278" s="149" t="s">
        <v>404</v>
      </c>
      <c r="N278" s="149" t="s">
        <v>432</v>
      </c>
      <c r="O278" s="150" t="s">
        <v>6</v>
      </c>
      <c r="P278" s="151" t="s">
        <v>24</v>
      </c>
      <c r="Q278" s="152">
        <v>114</v>
      </c>
      <c r="R278" s="153"/>
      <c r="S278" s="154" t="s">
        <v>1688</v>
      </c>
      <c r="T278" s="388">
        <f t="shared" si="48"/>
        <v>20</v>
      </c>
      <c r="V278" s="382" t="str">
        <f t="shared" si="51"/>
        <v>JWWA  G  114</v>
      </c>
      <c r="W278" s="382" t="str">
        <f t="shared" si="52"/>
        <v>JWWA  G  114</v>
      </c>
    </row>
    <row r="279" spans="1:23" ht="15" customHeight="1">
      <c r="A279" s="381" t="str">
        <f t="shared" si="50"/>
        <v>026D0260</v>
      </c>
      <c r="B279" s="568"/>
      <c r="C279" s="573"/>
      <c r="D279" s="139" t="s">
        <v>21</v>
      </c>
      <c r="E279" s="140">
        <v>2</v>
      </c>
      <c r="F279" s="140">
        <v>60</v>
      </c>
      <c r="G279" s="555"/>
      <c r="H279" s="555"/>
      <c r="I279" s="155" t="str">
        <f t="shared" si="49"/>
        <v>026D0260</v>
      </c>
      <c r="J279" s="156" t="s">
        <v>473</v>
      </c>
      <c r="K279" s="156" t="s">
        <v>473</v>
      </c>
      <c r="L279" s="156" t="s">
        <v>71</v>
      </c>
      <c r="M279" s="156" t="s">
        <v>404</v>
      </c>
      <c r="N279" s="156" t="s">
        <v>432</v>
      </c>
      <c r="O279" s="157" t="s">
        <v>6</v>
      </c>
      <c r="P279" s="158" t="s">
        <v>24</v>
      </c>
      <c r="Q279" s="159">
        <v>114</v>
      </c>
      <c r="R279" s="160"/>
      <c r="S279" s="183" t="s">
        <v>1966</v>
      </c>
      <c r="T279" s="389">
        <f t="shared" si="48"/>
        <v>26</v>
      </c>
      <c r="V279" s="382" t="str">
        <f t="shared" si="51"/>
        <v>JWWA  G  114</v>
      </c>
      <c r="W279" s="382" t="str">
        <f t="shared" si="52"/>
        <v>JWWA  G  114</v>
      </c>
    </row>
    <row r="280" spans="1:23" ht="15" customHeight="1">
      <c r="A280" s="381" t="str">
        <f t="shared" si="50"/>
        <v>009D0262</v>
      </c>
      <c r="B280" s="568"/>
      <c r="C280" s="573"/>
      <c r="D280" s="139" t="s">
        <v>21</v>
      </c>
      <c r="E280" s="140">
        <v>2</v>
      </c>
      <c r="F280" s="140">
        <v>62</v>
      </c>
      <c r="G280" s="554" t="s">
        <v>2305</v>
      </c>
      <c r="H280" s="554" t="s">
        <v>2306</v>
      </c>
      <c r="I280" s="141" t="str">
        <f t="shared" si="49"/>
        <v>009D0262</v>
      </c>
      <c r="J280" s="142" t="s">
        <v>474</v>
      </c>
      <c r="K280" s="142" t="s">
        <v>474</v>
      </c>
      <c r="L280" s="142" t="s">
        <v>71</v>
      </c>
      <c r="M280" s="142" t="s">
        <v>404</v>
      </c>
      <c r="N280" s="142" t="s">
        <v>431</v>
      </c>
      <c r="O280" s="143" t="s">
        <v>6</v>
      </c>
      <c r="P280" s="144" t="s">
        <v>24</v>
      </c>
      <c r="Q280" s="145">
        <v>114</v>
      </c>
      <c r="R280" s="146"/>
      <c r="S280" s="190" t="s">
        <v>3740</v>
      </c>
      <c r="T280" s="387">
        <f t="shared" si="48"/>
        <v>9</v>
      </c>
      <c r="V280" s="382" t="str">
        <f t="shared" si="51"/>
        <v>JWWA  G  114</v>
      </c>
      <c r="W280" s="382" t="str">
        <f t="shared" si="52"/>
        <v>JWWA  G  114</v>
      </c>
    </row>
    <row r="281" spans="1:23" ht="15" customHeight="1">
      <c r="A281" s="381" t="str">
        <f t="shared" si="50"/>
        <v>020D0262</v>
      </c>
      <c r="B281" s="568"/>
      <c r="C281" s="573"/>
      <c r="D281" s="139" t="s">
        <v>21</v>
      </c>
      <c r="E281" s="140">
        <v>2</v>
      </c>
      <c r="F281" s="140">
        <v>62</v>
      </c>
      <c r="G281" s="555"/>
      <c r="H281" s="555"/>
      <c r="I281" s="148" t="str">
        <f t="shared" si="49"/>
        <v>020D0262</v>
      </c>
      <c r="J281" s="149" t="s">
        <v>474</v>
      </c>
      <c r="K281" s="149" t="s">
        <v>474</v>
      </c>
      <c r="L281" s="149" t="s">
        <v>1700</v>
      </c>
      <c r="M281" s="149" t="s">
        <v>404</v>
      </c>
      <c r="N281" s="149" t="s">
        <v>431</v>
      </c>
      <c r="O281" s="150" t="s">
        <v>6</v>
      </c>
      <c r="P281" s="151" t="s">
        <v>24</v>
      </c>
      <c r="Q281" s="152">
        <v>114</v>
      </c>
      <c r="R281" s="153"/>
      <c r="S281" s="154" t="s">
        <v>1688</v>
      </c>
      <c r="T281" s="388">
        <f t="shared" si="48"/>
        <v>20</v>
      </c>
      <c r="V281" s="382" t="str">
        <f t="shared" si="51"/>
        <v>JWWA  G  114</v>
      </c>
      <c r="W281" s="382" t="str">
        <f t="shared" si="52"/>
        <v>JWWA  G  114</v>
      </c>
    </row>
    <row r="282" spans="1:23" ht="15" customHeight="1">
      <c r="A282" s="381" t="str">
        <f t="shared" si="50"/>
        <v>026D0261</v>
      </c>
      <c r="B282" s="568"/>
      <c r="C282" s="573"/>
      <c r="D282" s="139" t="s">
        <v>21</v>
      </c>
      <c r="E282" s="140">
        <v>2</v>
      </c>
      <c r="F282" s="140">
        <v>61</v>
      </c>
      <c r="G282" s="555"/>
      <c r="H282" s="555"/>
      <c r="I282" s="155" t="str">
        <f t="shared" si="49"/>
        <v>026D0261</v>
      </c>
      <c r="J282" s="156" t="s">
        <v>474</v>
      </c>
      <c r="K282" s="156" t="s">
        <v>474</v>
      </c>
      <c r="L282" s="156" t="s">
        <v>71</v>
      </c>
      <c r="M282" s="156" t="s">
        <v>404</v>
      </c>
      <c r="N282" s="156" t="s">
        <v>431</v>
      </c>
      <c r="O282" s="157" t="s">
        <v>6</v>
      </c>
      <c r="P282" s="158" t="s">
        <v>24</v>
      </c>
      <c r="Q282" s="159">
        <v>114</v>
      </c>
      <c r="R282" s="160"/>
      <c r="S282" s="183" t="s">
        <v>1966</v>
      </c>
      <c r="T282" s="389">
        <f t="shared" si="48"/>
        <v>26</v>
      </c>
      <c r="V282" s="382" t="str">
        <f t="shared" si="51"/>
        <v>JWWA  G  114</v>
      </c>
      <c r="W282" s="382" t="str">
        <f t="shared" si="52"/>
        <v>JWWA  G  114</v>
      </c>
    </row>
    <row r="283" spans="1:23" ht="15" customHeight="1">
      <c r="A283" s="381" t="str">
        <f t="shared" si="50"/>
        <v>020D0263</v>
      </c>
      <c r="B283" s="568"/>
      <c r="C283" s="573"/>
      <c r="D283" s="139" t="s">
        <v>21</v>
      </c>
      <c r="E283" s="140">
        <v>2</v>
      </c>
      <c r="F283" s="140">
        <v>63</v>
      </c>
      <c r="G283" s="555"/>
      <c r="H283" s="560" t="s">
        <v>2289</v>
      </c>
      <c r="I283" s="148" t="str">
        <f t="shared" si="49"/>
        <v>020D0263</v>
      </c>
      <c r="J283" s="149" t="s">
        <v>474</v>
      </c>
      <c r="K283" s="149" t="s">
        <v>474</v>
      </c>
      <c r="L283" s="149" t="s">
        <v>1700</v>
      </c>
      <c r="M283" s="149" t="s">
        <v>404</v>
      </c>
      <c r="N283" s="149" t="s">
        <v>432</v>
      </c>
      <c r="O283" s="150" t="s">
        <v>6</v>
      </c>
      <c r="P283" s="151" t="s">
        <v>24</v>
      </c>
      <c r="Q283" s="152">
        <v>114</v>
      </c>
      <c r="R283" s="153"/>
      <c r="S283" s="154" t="s">
        <v>1688</v>
      </c>
      <c r="T283" s="388">
        <f t="shared" si="48"/>
        <v>20</v>
      </c>
      <c r="V283" s="382" t="str">
        <f t="shared" si="51"/>
        <v>JWWA  G  114</v>
      </c>
      <c r="W283" s="382" t="str">
        <f t="shared" si="52"/>
        <v>JWWA  G  114</v>
      </c>
    </row>
    <row r="284" spans="1:23" ht="15" customHeight="1">
      <c r="A284" s="381" t="str">
        <f t="shared" si="50"/>
        <v>026D0262</v>
      </c>
      <c r="B284" s="568"/>
      <c r="C284" s="573"/>
      <c r="D284" s="139" t="s">
        <v>21</v>
      </c>
      <c r="E284" s="140">
        <v>2</v>
      </c>
      <c r="F284" s="140">
        <v>62</v>
      </c>
      <c r="G284" s="555"/>
      <c r="H284" s="561"/>
      <c r="I284" s="164" t="str">
        <f t="shared" si="49"/>
        <v>026D0262</v>
      </c>
      <c r="J284" s="176" t="s">
        <v>474</v>
      </c>
      <c r="K284" s="176" t="s">
        <v>474</v>
      </c>
      <c r="L284" s="176" t="s">
        <v>71</v>
      </c>
      <c r="M284" s="176" t="s">
        <v>404</v>
      </c>
      <c r="N284" s="176" t="s">
        <v>432</v>
      </c>
      <c r="O284" s="177" t="s">
        <v>6</v>
      </c>
      <c r="P284" s="178" t="s">
        <v>24</v>
      </c>
      <c r="Q284" s="179">
        <v>114</v>
      </c>
      <c r="R284" s="180"/>
      <c r="S284" s="181" t="s">
        <v>1966</v>
      </c>
      <c r="T284" s="400">
        <f t="shared" si="48"/>
        <v>26</v>
      </c>
      <c r="V284" s="382" t="str">
        <f t="shared" si="51"/>
        <v>JWWA  G  114</v>
      </c>
      <c r="W284" s="382" t="str">
        <f t="shared" si="52"/>
        <v>JWWA  G  114</v>
      </c>
    </row>
    <row r="285" spans="1:23" ht="15" customHeight="1">
      <c r="A285" s="381" t="str">
        <f t="shared" si="50"/>
        <v>009D0263</v>
      </c>
      <c r="B285" s="568"/>
      <c r="C285" s="573"/>
      <c r="D285" s="139" t="s">
        <v>21</v>
      </c>
      <c r="E285" s="140">
        <v>2</v>
      </c>
      <c r="F285" s="140">
        <v>63</v>
      </c>
      <c r="G285" s="560" t="s">
        <v>2311</v>
      </c>
      <c r="H285" s="560" t="s">
        <v>2311</v>
      </c>
      <c r="I285" s="141" t="str">
        <f t="shared" si="49"/>
        <v>009D0263</v>
      </c>
      <c r="J285" s="142" t="s">
        <v>475</v>
      </c>
      <c r="K285" s="142" t="s">
        <v>475</v>
      </c>
      <c r="L285" s="142" t="s">
        <v>71</v>
      </c>
      <c r="M285" s="142" t="s">
        <v>494</v>
      </c>
      <c r="N285" s="142" t="s">
        <v>126</v>
      </c>
      <c r="O285" s="143" t="s">
        <v>6</v>
      </c>
      <c r="P285" s="144" t="s">
        <v>24</v>
      </c>
      <c r="Q285" s="145">
        <v>114</v>
      </c>
      <c r="R285" s="175"/>
      <c r="S285" s="190" t="s">
        <v>3740</v>
      </c>
      <c r="T285" s="387">
        <f t="shared" si="48"/>
        <v>9</v>
      </c>
      <c r="V285" s="382" t="str">
        <f t="shared" si="51"/>
        <v>JWWA  G  114</v>
      </c>
      <c r="W285" s="382" t="str">
        <f t="shared" si="52"/>
        <v>JWWA  G  114</v>
      </c>
    </row>
    <row r="286" spans="1:23" ht="15" customHeight="1">
      <c r="A286" s="381" t="str">
        <f t="shared" si="50"/>
        <v>020D0264</v>
      </c>
      <c r="B286" s="568"/>
      <c r="C286" s="573"/>
      <c r="D286" s="139" t="s">
        <v>21</v>
      </c>
      <c r="E286" s="140">
        <v>2</v>
      </c>
      <c r="F286" s="140">
        <v>64</v>
      </c>
      <c r="G286" s="561"/>
      <c r="H286" s="561"/>
      <c r="I286" s="148" t="str">
        <f t="shared" si="49"/>
        <v>020D0264</v>
      </c>
      <c r="J286" s="149" t="s">
        <v>475</v>
      </c>
      <c r="K286" s="149" t="s">
        <v>475</v>
      </c>
      <c r="L286" s="149" t="s">
        <v>1700</v>
      </c>
      <c r="M286" s="149" t="s">
        <v>494</v>
      </c>
      <c r="N286" s="149" t="s">
        <v>126</v>
      </c>
      <c r="O286" s="150" t="s">
        <v>6</v>
      </c>
      <c r="P286" s="151" t="s">
        <v>24</v>
      </c>
      <c r="Q286" s="152">
        <v>114</v>
      </c>
      <c r="R286" s="153"/>
      <c r="S286" s="154" t="s">
        <v>1688</v>
      </c>
      <c r="T286" s="388">
        <f t="shared" si="48"/>
        <v>20</v>
      </c>
      <c r="V286" s="382" t="str">
        <f t="shared" si="51"/>
        <v>JWWA  G  114</v>
      </c>
      <c r="W286" s="382" t="str">
        <f t="shared" si="52"/>
        <v>JWWA  G  114</v>
      </c>
    </row>
    <row r="287" spans="1:23" ht="15" customHeight="1">
      <c r="A287" s="381" t="str">
        <f t="shared" si="50"/>
        <v>026D0263</v>
      </c>
      <c r="B287" s="568"/>
      <c r="C287" s="573"/>
      <c r="D287" s="139" t="s">
        <v>21</v>
      </c>
      <c r="E287" s="140">
        <v>2</v>
      </c>
      <c r="F287" s="140">
        <v>63</v>
      </c>
      <c r="G287" s="561"/>
      <c r="H287" s="561"/>
      <c r="I287" s="155" t="str">
        <f t="shared" si="49"/>
        <v>026D0263</v>
      </c>
      <c r="J287" s="156" t="s">
        <v>475</v>
      </c>
      <c r="K287" s="156" t="s">
        <v>475</v>
      </c>
      <c r="L287" s="156" t="s">
        <v>71</v>
      </c>
      <c r="M287" s="156" t="s">
        <v>494</v>
      </c>
      <c r="N287" s="171" t="s">
        <v>126</v>
      </c>
      <c r="O287" s="157" t="s">
        <v>6</v>
      </c>
      <c r="P287" s="158" t="s">
        <v>24</v>
      </c>
      <c r="Q287" s="159">
        <v>114</v>
      </c>
      <c r="R287" s="160"/>
      <c r="S287" s="183" t="s">
        <v>1966</v>
      </c>
      <c r="T287" s="389">
        <f t="shared" si="48"/>
        <v>26</v>
      </c>
      <c r="V287" s="382" t="str">
        <f t="shared" si="51"/>
        <v>JWWA  G  114</v>
      </c>
      <c r="W287" s="382" t="str">
        <f t="shared" si="52"/>
        <v>JWWA  G  114</v>
      </c>
    </row>
    <row r="288" spans="1:23" ht="15" customHeight="1">
      <c r="A288" s="381" t="str">
        <f t="shared" si="50"/>
        <v>011D0204</v>
      </c>
      <c r="B288" s="568"/>
      <c r="C288" s="573"/>
      <c r="D288" s="139" t="s">
        <v>21</v>
      </c>
      <c r="E288" s="140">
        <v>2</v>
      </c>
      <c r="F288" s="140">
        <v>4</v>
      </c>
      <c r="G288" s="560" t="s">
        <v>2324</v>
      </c>
      <c r="H288" s="560" t="s">
        <v>2317</v>
      </c>
      <c r="I288" s="141" t="str">
        <f t="shared" si="49"/>
        <v>011D0204</v>
      </c>
      <c r="J288" s="142" t="s">
        <v>1300</v>
      </c>
      <c r="K288" s="142" t="s">
        <v>2095</v>
      </c>
      <c r="L288" s="142" t="s">
        <v>71</v>
      </c>
      <c r="M288" s="142" t="s">
        <v>494</v>
      </c>
      <c r="N288" s="142" t="s">
        <v>1298</v>
      </c>
      <c r="O288" s="143" t="s">
        <v>55</v>
      </c>
      <c r="P288" s="173"/>
      <c r="Q288" s="174"/>
      <c r="R288" s="175"/>
      <c r="S288" s="190" t="s">
        <v>2092</v>
      </c>
      <c r="T288" s="387">
        <f t="shared" si="48"/>
        <v>11</v>
      </c>
      <c r="V288" s="382" t="str">
        <f t="shared" si="51"/>
        <v xml:space="preserve">指定承認    </v>
      </c>
      <c r="W288" s="382" t="str">
        <f t="shared" si="52"/>
        <v xml:space="preserve">指定承認    </v>
      </c>
    </row>
    <row r="289" spans="1:23" ht="15" customHeight="1">
      <c r="A289" s="381" t="str">
        <f t="shared" si="50"/>
        <v>016D0204</v>
      </c>
      <c r="B289" s="568"/>
      <c r="C289" s="573"/>
      <c r="D289" s="139" t="s">
        <v>1289</v>
      </c>
      <c r="E289" s="140">
        <v>2</v>
      </c>
      <c r="F289" s="140">
        <v>4</v>
      </c>
      <c r="G289" s="561"/>
      <c r="H289" s="562"/>
      <c r="I289" s="164" t="str">
        <f t="shared" si="49"/>
        <v>016D0204</v>
      </c>
      <c r="J289" s="176" t="s">
        <v>1300</v>
      </c>
      <c r="K289" s="176" t="s">
        <v>1301</v>
      </c>
      <c r="L289" s="176" t="s">
        <v>1296</v>
      </c>
      <c r="M289" s="176" t="s">
        <v>494</v>
      </c>
      <c r="N289" s="176" t="s">
        <v>1298</v>
      </c>
      <c r="O289" s="177" t="s">
        <v>55</v>
      </c>
      <c r="P289" s="178"/>
      <c r="Q289" s="179"/>
      <c r="R289" s="180"/>
      <c r="S289" s="181" t="s">
        <v>1293</v>
      </c>
      <c r="T289" s="400">
        <f t="shared" si="48"/>
        <v>16</v>
      </c>
      <c r="V289" s="382" t="str">
        <f t="shared" si="51"/>
        <v xml:space="preserve">指定承認    </v>
      </c>
      <c r="W289" s="382" t="str">
        <f t="shared" si="52"/>
        <v xml:space="preserve">指定承認    </v>
      </c>
    </row>
    <row r="290" spans="1:23" ht="15" customHeight="1">
      <c r="A290" s="381" t="str">
        <f t="shared" si="50"/>
        <v>011D0205</v>
      </c>
      <c r="B290" s="568"/>
      <c r="C290" s="573"/>
      <c r="D290" s="139" t="s">
        <v>21</v>
      </c>
      <c r="E290" s="140">
        <v>2</v>
      </c>
      <c r="F290" s="140">
        <v>5</v>
      </c>
      <c r="G290" s="561"/>
      <c r="H290" s="560" t="s">
        <v>2313</v>
      </c>
      <c r="I290" s="141" t="str">
        <f t="shared" si="49"/>
        <v>011D0205</v>
      </c>
      <c r="J290" s="142" t="s">
        <v>1302</v>
      </c>
      <c r="K290" s="142" t="s">
        <v>2095</v>
      </c>
      <c r="L290" s="142" t="s">
        <v>71</v>
      </c>
      <c r="M290" s="142" t="s">
        <v>494</v>
      </c>
      <c r="N290" s="142" t="s">
        <v>1298</v>
      </c>
      <c r="O290" s="143" t="s">
        <v>55</v>
      </c>
      <c r="P290" s="173"/>
      <c r="Q290" s="174"/>
      <c r="R290" s="175"/>
      <c r="S290" s="190" t="s">
        <v>2092</v>
      </c>
      <c r="T290" s="387">
        <f t="shared" si="48"/>
        <v>11</v>
      </c>
      <c r="V290" s="382" t="str">
        <f t="shared" si="51"/>
        <v xml:space="preserve">指定承認    </v>
      </c>
      <c r="W290" s="382" t="str">
        <f t="shared" si="52"/>
        <v xml:space="preserve">指定承認    </v>
      </c>
    </row>
    <row r="291" spans="1:23" ht="15" customHeight="1">
      <c r="A291" s="381" t="str">
        <f t="shared" si="50"/>
        <v>016D0205</v>
      </c>
      <c r="B291" s="568"/>
      <c r="C291" s="574"/>
      <c r="D291" s="139" t="s">
        <v>21</v>
      </c>
      <c r="E291" s="140">
        <v>2</v>
      </c>
      <c r="F291" s="140">
        <v>5</v>
      </c>
      <c r="G291" s="562"/>
      <c r="H291" s="562"/>
      <c r="I291" s="164" t="str">
        <f t="shared" si="49"/>
        <v>016D0205</v>
      </c>
      <c r="J291" s="176" t="s">
        <v>1302</v>
      </c>
      <c r="K291" s="176" t="s">
        <v>1303</v>
      </c>
      <c r="L291" s="176" t="s">
        <v>1296</v>
      </c>
      <c r="M291" s="176" t="s">
        <v>494</v>
      </c>
      <c r="N291" s="176" t="s">
        <v>1298</v>
      </c>
      <c r="O291" s="177" t="s">
        <v>55</v>
      </c>
      <c r="P291" s="178"/>
      <c r="Q291" s="179"/>
      <c r="R291" s="180"/>
      <c r="S291" s="181" t="s">
        <v>1293</v>
      </c>
      <c r="T291" s="400">
        <f t="shared" si="48"/>
        <v>16</v>
      </c>
      <c r="V291" s="382" t="str">
        <f t="shared" si="51"/>
        <v xml:space="preserve">指定承認    </v>
      </c>
      <c r="W291" s="382" t="str">
        <f t="shared" si="52"/>
        <v xml:space="preserve">指定承認    </v>
      </c>
    </row>
    <row r="292" spans="1:23" ht="15" customHeight="1">
      <c r="A292" s="381" t="str">
        <f t="shared" si="50"/>
        <v>020D0309</v>
      </c>
      <c r="B292" s="568"/>
      <c r="C292" s="572" t="s">
        <v>54</v>
      </c>
      <c r="D292" s="139" t="s">
        <v>21</v>
      </c>
      <c r="E292" s="140">
        <v>3</v>
      </c>
      <c r="F292" s="140">
        <v>9</v>
      </c>
      <c r="G292" s="560" t="s">
        <v>123</v>
      </c>
      <c r="H292" s="560" t="s">
        <v>140</v>
      </c>
      <c r="I292" s="141" t="str">
        <f t="shared" si="49"/>
        <v>020D0309</v>
      </c>
      <c r="J292" s="142" t="s">
        <v>559</v>
      </c>
      <c r="K292" s="142" t="s">
        <v>561</v>
      </c>
      <c r="L292" s="142" t="s">
        <v>1700</v>
      </c>
      <c r="M292" s="142" t="s">
        <v>558</v>
      </c>
      <c r="N292" s="142"/>
      <c r="O292" s="143" t="s">
        <v>6</v>
      </c>
      <c r="P292" s="144" t="s">
        <v>24</v>
      </c>
      <c r="Q292" s="145">
        <v>114</v>
      </c>
      <c r="R292" s="175"/>
      <c r="S292" s="190" t="s">
        <v>1688</v>
      </c>
      <c r="T292" s="387">
        <f t="shared" si="48"/>
        <v>20</v>
      </c>
      <c r="V292" s="382" t="str">
        <f t="shared" si="51"/>
        <v>JWWA  G  114</v>
      </c>
      <c r="W292" s="382" t="str">
        <f t="shared" si="52"/>
        <v>JWWA  G  114</v>
      </c>
    </row>
    <row r="293" spans="1:23" ht="15" customHeight="1">
      <c r="A293" s="381" t="str">
        <f t="shared" si="50"/>
        <v>026D0309</v>
      </c>
      <c r="B293" s="568"/>
      <c r="C293" s="573"/>
      <c r="D293" s="139" t="s">
        <v>21</v>
      </c>
      <c r="E293" s="140">
        <v>3</v>
      </c>
      <c r="F293" s="140">
        <v>9</v>
      </c>
      <c r="G293" s="561"/>
      <c r="H293" s="561"/>
      <c r="I293" s="164" t="str">
        <f t="shared" si="49"/>
        <v>026D0309</v>
      </c>
      <c r="J293" s="176" t="s">
        <v>559</v>
      </c>
      <c r="K293" s="176" t="s">
        <v>1992</v>
      </c>
      <c r="L293" s="176" t="s">
        <v>71</v>
      </c>
      <c r="M293" s="176" t="s">
        <v>558</v>
      </c>
      <c r="N293" s="176"/>
      <c r="O293" s="177" t="s">
        <v>6</v>
      </c>
      <c r="P293" s="178" t="s">
        <v>24</v>
      </c>
      <c r="Q293" s="179">
        <v>114</v>
      </c>
      <c r="R293" s="180"/>
      <c r="S293" s="181" t="s">
        <v>1966</v>
      </c>
      <c r="T293" s="400">
        <f t="shared" si="48"/>
        <v>26</v>
      </c>
      <c r="V293" s="382" t="str">
        <f t="shared" si="51"/>
        <v>JWWA  G  114</v>
      </c>
      <c r="W293" s="382" t="str">
        <f t="shared" si="52"/>
        <v>JWWA  G  114</v>
      </c>
    </row>
    <row r="294" spans="1:23" ht="15" customHeight="1">
      <c r="A294" s="381" t="str">
        <f t="shared" si="50"/>
        <v>020D0310</v>
      </c>
      <c r="B294" s="568"/>
      <c r="C294" s="573"/>
      <c r="D294" s="139" t="s">
        <v>21</v>
      </c>
      <c r="E294" s="140">
        <v>3</v>
      </c>
      <c r="F294" s="140">
        <v>10</v>
      </c>
      <c r="G294" s="561"/>
      <c r="H294" s="560" t="s">
        <v>2326</v>
      </c>
      <c r="I294" s="141" t="str">
        <f t="shared" ref="I294:I603" si="53">IF(OR(D294="",E294="",F294=""),"",TEXT(T294,"000")&amp;D294&amp;TEXT(E294,"00")&amp;TEXT(F294,"00"))</f>
        <v>020D0310</v>
      </c>
      <c r="J294" s="142" t="s">
        <v>753</v>
      </c>
      <c r="K294" s="142" t="s">
        <v>562</v>
      </c>
      <c r="L294" s="142" t="s">
        <v>71</v>
      </c>
      <c r="M294" s="142" t="s">
        <v>563</v>
      </c>
      <c r="N294" s="142"/>
      <c r="O294" s="143" t="s">
        <v>6</v>
      </c>
      <c r="P294" s="144" t="s">
        <v>24</v>
      </c>
      <c r="Q294" s="145">
        <v>114</v>
      </c>
      <c r="R294" s="175"/>
      <c r="S294" s="190" t="s">
        <v>1688</v>
      </c>
      <c r="T294" s="396">
        <f t="shared" si="48"/>
        <v>20</v>
      </c>
      <c r="V294" s="382" t="str">
        <f t="shared" si="51"/>
        <v>JWWA  G  114</v>
      </c>
      <c r="W294" s="382" t="str">
        <f t="shared" ref="W294:W346" si="54">V294</f>
        <v>JWWA  G  114</v>
      </c>
    </row>
    <row r="295" spans="1:23" ht="15" customHeight="1">
      <c r="A295" s="381" t="str">
        <f t="shared" si="50"/>
        <v>026D0310</v>
      </c>
      <c r="B295" s="568"/>
      <c r="C295" s="573"/>
      <c r="D295" s="139" t="s">
        <v>21</v>
      </c>
      <c r="E295" s="140">
        <v>3</v>
      </c>
      <c r="F295" s="140">
        <v>10</v>
      </c>
      <c r="G295" s="561"/>
      <c r="H295" s="561"/>
      <c r="I295" s="148" t="str">
        <f t="shared" si="53"/>
        <v>026D0310</v>
      </c>
      <c r="J295" s="149" t="s">
        <v>753</v>
      </c>
      <c r="K295" s="149" t="s">
        <v>1993</v>
      </c>
      <c r="L295" s="149" t="s">
        <v>71</v>
      </c>
      <c r="M295" s="149" t="s">
        <v>563</v>
      </c>
      <c r="N295" s="149"/>
      <c r="O295" s="150" t="s">
        <v>6</v>
      </c>
      <c r="P295" s="151" t="s">
        <v>24</v>
      </c>
      <c r="Q295" s="152">
        <v>114</v>
      </c>
      <c r="R295" s="189"/>
      <c r="S295" s="190" t="s">
        <v>1966</v>
      </c>
      <c r="T295" s="396">
        <f t="shared" si="48"/>
        <v>26</v>
      </c>
      <c r="V295" s="382" t="str">
        <f t="shared" si="51"/>
        <v>JWWA  G  114</v>
      </c>
      <c r="W295" s="382" t="str">
        <f t="shared" si="54"/>
        <v>JWWA  G  114</v>
      </c>
    </row>
    <row r="296" spans="1:23" ht="15" customHeight="1">
      <c r="A296" s="381" t="str">
        <f t="shared" si="50"/>
        <v>026D0311</v>
      </c>
      <c r="B296" s="620"/>
      <c r="C296" s="574"/>
      <c r="D296" s="139" t="s">
        <v>21</v>
      </c>
      <c r="E296" s="140">
        <v>3</v>
      </c>
      <c r="F296" s="140">
        <v>11</v>
      </c>
      <c r="G296" s="562"/>
      <c r="H296" s="451" t="s">
        <v>2327</v>
      </c>
      <c r="I296" s="204" t="str">
        <f t="shared" si="53"/>
        <v>026D0311</v>
      </c>
      <c r="J296" s="165" t="s">
        <v>1994</v>
      </c>
      <c r="K296" s="165" t="s">
        <v>1995</v>
      </c>
      <c r="L296" s="165" t="s">
        <v>71</v>
      </c>
      <c r="M296" s="165" t="s">
        <v>563</v>
      </c>
      <c r="N296" s="165"/>
      <c r="O296" s="166" t="s">
        <v>6</v>
      </c>
      <c r="P296" s="167" t="s">
        <v>24</v>
      </c>
      <c r="Q296" s="168">
        <v>114</v>
      </c>
      <c r="R296" s="165"/>
      <c r="S296" s="182" t="s">
        <v>1966</v>
      </c>
      <c r="T296" s="403">
        <f t="shared" si="48"/>
        <v>26</v>
      </c>
      <c r="V296" s="382" t="str">
        <f t="shared" si="51"/>
        <v>JWWA  G  114</v>
      </c>
      <c r="W296" s="382" t="str">
        <f t="shared" si="54"/>
        <v>JWWA  G  114</v>
      </c>
    </row>
    <row r="297" spans="1:23" ht="15" customHeight="1">
      <c r="A297" s="381" t="str">
        <f t="shared" si="50"/>
        <v>011D0302</v>
      </c>
      <c r="B297" s="639" t="s">
        <v>4439</v>
      </c>
      <c r="C297" s="566" t="s">
        <v>4438</v>
      </c>
      <c r="D297" s="406" t="s">
        <v>1339</v>
      </c>
      <c r="E297" s="407">
        <v>3</v>
      </c>
      <c r="F297" s="407">
        <v>2</v>
      </c>
      <c r="G297" s="561" t="s">
        <v>2328</v>
      </c>
      <c r="H297" s="561" t="s">
        <v>2319</v>
      </c>
      <c r="I297" s="170" t="str">
        <f t="shared" si="53"/>
        <v>011D0302</v>
      </c>
      <c r="J297" s="171" t="s">
        <v>1345</v>
      </c>
      <c r="K297" s="171" t="s">
        <v>2097</v>
      </c>
      <c r="L297" s="171" t="s">
        <v>71</v>
      </c>
      <c r="M297" s="171"/>
      <c r="N297" s="171" t="s">
        <v>107</v>
      </c>
      <c r="O297" s="172" t="s">
        <v>55</v>
      </c>
      <c r="P297" s="173"/>
      <c r="Q297" s="174"/>
      <c r="R297" s="175"/>
      <c r="S297" s="161" t="s">
        <v>2092</v>
      </c>
      <c r="T297" s="404">
        <f t="shared" si="48"/>
        <v>11</v>
      </c>
      <c r="V297" s="382" t="str">
        <f t="shared" si="51"/>
        <v xml:space="preserve">指定承認    </v>
      </c>
      <c r="W297" s="382" t="str">
        <f t="shared" ref="W297" si="55">V297</f>
        <v xml:space="preserve">指定承認    </v>
      </c>
    </row>
    <row r="298" spans="1:23" ht="15" customHeight="1">
      <c r="A298" s="381" t="str">
        <f t="shared" si="50"/>
        <v>016D0302</v>
      </c>
      <c r="B298" s="579"/>
      <c r="C298" s="567"/>
      <c r="D298" s="139" t="s">
        <v>1339</v>
      </c>
      <c r="E298" s="140">
        <v>3</v>
      </c>
      <c r="F298" s="140">
        <v>2</v>
      </c>
      <c r="G298" s="562"/>
      <c r="H298" s="562"/>
      <c r="I298" s="164" t="str">
        <f t="shared" si="53"/>
        <v>016D0302</v>
      </c>
      <c r="J298" s="176" t="s">
        <v>1345</v>
      </c>
      <c r="K298" s="176" t="s">
        <v>1346</v>
      </c>
      <c r="L298" s="176" t="s">
        <v>71</v>
      </c>
      <c r="M298" s="176"/>
      <c r="N298" s="176" t="s">
        <v>107</v>
      </c>
      <c r="O298" s="177" t="s">
        <v>55</v>
      </c>
      <c r="P298" s="178"/>
      <c r="Q298" s="179"/>
      <c r="R298" s="180"/>
      <c r="S298" s="181" t="s">
        <v>1293</v>
      </c>
      <c r="T298" s="400">
        <f t="shared" si="48"/>
        <v>16</v>
      </c>
      <c r="V298" s="382" t="str">
        <f t="shared" si="51"/>
        <v xml:space="preserve">指定承認    </v>
      </c>
      <c r="W298" s="382" t="str">
        <f t="shared" ref="W298:W306" si="56">V298</f>
        <v xml:space="preserve">指定承認    </v>
      </c>
    </row>
    <row r="299" spans="1:23" ht="15" customHeight="1">
      <c r="A299" s="381" t="str">
        <f t="shared" si="50"/>
        <v>020D0110</v>
      </c>
      <c r="B299" s="637" t="s">
        <v>3482</v>
      </c>
      <c r="C299" s="566" t="s">
        <v>3</v>
      </c>
      <c r="D299" s="139" t="s">
        <v>21</v>
      </c>
      <c r="E299" s="140">
        <v>1</v>
      </c>
      <c r="F299" s="140">
        <v>10</v>
      </c>
      <c r="G299" s="554" t="s">
        <v>2285</v>
      </c>
      <c r="H299" s="560" t="s">
        <v>3860</v>
      </c>
      <c r="I299" s="162" t="str">
        <f t="shared" si="53"/>
        <v>020D0110</v>
      </c>
      <c r="J299" s="408" t="s">
        <v>3410</v>
      </c>
      <c r="K299" s="408" t="s">
        <v>3411</v>
      </c>
      <c r="L299" s="408" t="s">
        <v>3412</v>
      </c>
      <c r="M299" s="408" t="s">
        <v>3859</v>
      </c>
      <c r="N299" s="408" t="s">
        <v>3413</v>
      </c>
      <c r="O299" s="172" t="s">
        <v>63</v>
      </c>
      <c r="P299" s="173" t="s">
        <v>3414</v>
      </c>
      <c r="Q299" s="409" t="s">
        <v>3415</v>
      </c>
      <c r="R299" s="175"/>
      <c r="S299" s="161" t="s">
        <v>1688</v>
      </c>
      <c r="T299" s="396">
        <f t="shared" si="48"/>
        <v>20</v>
      </c>
      <c r="V299" s="382" t="str">
        <f t="shared" si="51"/>
        <v>JDPA  G  1042-2</v>
      </c>
      <c r="W299" s="382" t="str">
        <f t="shared" si="56"/>
        <v>JDPA  G  1042-2</v>
      </c>
    </row>
    <row r="300" spans="1:23" ht="15" customHeight="1">
      <c r="A300" s="381" t="str">
        <f t="shared" si="50"/>
        <v>026D0110</v>
      </c>
      <c r="B300" s="568"/>
      <c r="C300" s="563"/>
      <c r="D300" s="139" t="s">
        <v>21</v>
      </c>
      <c r="E300" s="140">
        <v>1</v>
      </c>
      <c r="F300" s="140">
        <v>10</v>
      </c>
      <c r="G300" s="556"/>
      <c r="H300" s="562"/>
      <c r="I300" s="164" t="str">
        <f t="shared" si="53"/>
        <v>026D0110</v>
      </c>
      <c r="J300" s="410" t="s">
        <v>3410</v>
      </c>
      <c r="K300" s="410" t="s">
        <v>3411</v>
      </c>
      <c r="L300" s="410" t="s">
        <v>3416</v>
      </c>
      <c r="M300" s="410" t="s">
        <v>3859</v>
      </c>
      <c r="N300" s="410" t="s">
        <v>3413</v>
      </c>
      <c r="O300" s="177" t="s">
        <v>63</v>
      </c>
      <c r="P300" s="178" t="s">
        <v>3414</v>
      </c>
      <c r="Q300" s="411" t="s">
        <v>3415</v>
      </c>
      <c r="R300" s="180"/>
      <c r="S300" s="181" t="s">
        <v>1966</v>
      </c>
      <c r="T300" s="400">
        <f t="shared" si="48"/>
        <v>26</v>
      </c>
      <c r="V300" s="382" t="str">
        <f t="shared" si="51"/>
        <v>JDPA  G  1042-2</v>
      </c>
      <c r="W300" s="382" t="str">
        <f t="shared" si="56"/>
        <v>JDPA  G  1042-2</v>
      </c>
    </row>
    <row r="301" spans="1:23" ht="15" customHeight="1">
      <c r="A301" s="381" t="str">
        <f t="shared" si="50"/>
        <v>020D0293</v>
      </c>
      <c r="B301" s="568"/>
      <c r="C301" s="572" t="s">
        <v>19</v>
      </c>
      <c r="D301" s="139" t="s">
        <v>3417</v>
      </c>
      <c r="E301" s="140">
        <v>2</v>
      </c>
      <c r="F301" s="140">
        <v>93</v>
      </c>
      <c r="G301" s="580" t="s">
        <v>2276</v>
      </c>
      <c r="H301" s="580" t="s">
        <v>2276</v>
      </c>
      <c r="I301" s="170" t="str">
        <f t="shared" si="53"/>
        <v>020D0293</v>
      </c>
      <c r="J301" s="408" t="s">
        <v>3418</v>
      </c>
      <c r="K301" s="408" t="s">
        <v>3419</v>
      </c>
      <c r="L301" s="408" t="s">
        <v>3420</v>
      </c>
      <c r="M301" s="408" t="s">
        <v>404</v>
      </c>
      <c r="N301" s="412" t="s">
        <v>3421</v>
      </c>
      <c r="O301" s="172" t="s">
        <v>63</v>
      </c>
      <c r="P301" s="173" t="s">
        <v>3414</v>
      </c>
      <c r="Q301" s="409" t="s">
        <v>3415</v>
      </c>
      <c r="R301" s="175"/>
      <c r="S301" s="161" t="s">
        <v>1688</v>
      </c>
      <c r="T301" s="396">
        <f t="shared" si="48"/>
        <v>20</v>
      </c>
      <c r="V301" s="382" t="str">
        <f t="shared" si="51"/>
        <v>JDPA  G  1042-2</v>
      </c>
      <c r="W301" s="382" t="str">
        <f t="shared" si="56"/>
        <v>JDPA  G  1042-2</v>
      </c>
    </row>
    <row r="302" spans="1:23" ht="15" customHeight="1">
      <c r="A302" s="381" t="str">
        <f t="shared" si="50"/>
        <v>026D0277</v>
      </c>
      <c r="B302" s="568"/>
      <c r="C302" s="573"/>
      <c r="D302" s="139" t="s">
        <v>3417</v>
      </c>
      <c r="E302" s="140">
        <v>2</v>
      </c>
      <c r="F302" s="140">
        <v>77</v>
      </c>
      <c r="G302" s="586"/>
      <c r="H302" s="586"/>
      <c r="I302" s="164" t="str">
        <f t="shared" si="53"/>
        <v>026D0277</v>
      </c>
      <c r="J302" s="410" t="s">
        <v>3418</v>
      </c>
      <c r="K302" s="410" t="s">
        <v>3419</v>
      </c>
      <c r="L302" s="410" t="s">
        <v>3420</v>
      </c>
      <c r="M302" s="410" t="s">
        <v>404</v>
      </c>
      <c r="N302" s="413" t="s">
        <v>3421</v>
      </c>
      <c r="O302" s="177" t="s">
        <v>63</v>
      </c>
      <c r="P302" s="178" t="s">
        <v>3414</v>
      </c>
      <c r="Q302" s="411" t="s">
        <v>3415</v>
      </c>
      <c r="R302" s="180"/>
      <c r="S302" s="181" t="s">
        <v>1966</v>
      </c>
      <c r="T302" s="400">
        <f t="shared" si="48"/>
        <v>26</v>
      </c>
      <c r="V302" s="382" t="str">
        <f t="shared" si="51"/>
        <v>JDPA  G  1042-2</v>
      </c>
      <c r="W302" s="382" t="str">
        <f t="shared" si="56"/>
        <v>JDPA  G  1042-2</v>
      </c>
    </row>
    <row r="303" spans="1:23" ht="15" customHeight="1">
      <c r="A303" s="381" t="str">
        <f t="shared" si="50"/>
        <v>020D0294</v>
      </c>
      <c r="B303" s="568"/>
      <c r="C303" s="573"/>
      <c r="D303" s="391" t="s">
        <v>3425</v>
      </c>
      <c r="E303" s="392">
        <v>2</v>
      </c>
      <c r="F303" s="392">
        <v>94</v>
      </c>
      <c r="G303" s="554" t="s">
        <v>2290</v>
      </c>
      <c r="H303" s="580" t="s">
        <v>3422</v>
      </c>
      <c r="I303" s="170" t="str">
        <f t="shared" si="53"/>
        <v>020D0294</v>
      </c>
      <c r="J303" s="408" t="s">
        <v>3423</v>
      </c>
      <c r="K303" s="408" t="s">
        <v>3424</v>
      </c>
      <c r="L303" s="408" t="s">
        <v>3426</v>
      </c>
      <c r="M303" s="408" t="s">
        <v>404</v>
      </c>
      <c r="N303" s="412" t="s">
        <v>3421</v>
      </c>
      <c r="O303" s="172" t="s">
        <v>63</v>
      </c>
      <c r="P303" s="173" t="s">
        <v>3414</v>
      </c>
      <c r="Q303" s="409" t="s">
        <v>3415</v>
      </c>
      <c r="R303" s="175"/>
      <c r="S303" s="161" t="s">
        <v>1688</v>
      </c>
      <c r="T303" s="404">
        <f t="shared" si="48"/>
        <v>20</v>
      </c>
      <c r="V303" s="382" t="str">
        <f t="shared" si="51"/>
        <v>JDPA  G  1042-2</v>
      </c>
      <c r="W303" s="382" t="str">
        <f t="shared" si="56"/>
        <v>JDPA  G  1042-2</v>
      </c>
    </row>
    <row r="304" spans="1:23" ht="15" customHeight="1">
      <c r="A304" s="381" t="str">
        <f t="shared" si="50"/>
        <v>026D0278</v>
      </c>
      <c r="B304" s="568"/>
      <c r="C304" s="573"/>
      <c r="D304" s="391" t="s">
        <v>3425</v>
      </c>
      <c r="E304" s="392">
        <v>2</v>
      </c>
      <c r="F304" s="392">
        <v>78</v>
      </c>
      <c r="G304" s="555"/>
      <c r="H304" s="586"/>
      <c r="I304" s="164" t="str">
        <f t="shared" si="53"/>
        <v>026D0278</v>
      </c>
      <c r="J304" s="410" t="s">
        <v>3423</v>
      </c>
      <c r="K304" s="410" t="s">
        <v>3424</v>
      </c>
      <c r="L304" s="410" t="s">
        <v>3426</v>
      </c>
      <c r="M304" s="410" t="s">
        <v>404</v>
      </c>
      <c r="N304" s="413" t="s">
        <v>3421</v>
      </c>
      <c r="O304" s="177" t="s">
        <v>63</v>
      </c>
      <c r="P304" s="178" t="s">
        <v>3414</v>
      </c>
      <c r="Q304" s="411" t="s">
        <v>3415</v>
      </c>
      <c r="R304" s="180"/>
      <c r="S304" s="181" t="s">
        <v>1966</v>
      </c>
      <c r="T304" s="400">
        <f t="shared" si="48"/>
        <v>26</v>
      </c>
      <c r="V304" s="382" t="str">
        <f t="shared" si="51"/>
        <v>JDPA  G  1042-2</v>
      </c>
      <c r="W304" s="382" t="str">
        <f t="shared" si="56"/>
        <v>JDPA  G  1042-2</v>
      </c>
    </row>
    <row r="305" spans="1:23" ht="15" customHeight="1">
      <c r="A305" s="381" t="str">
        <f t="shared" si="50"/>
        <v>020D0295</v>
      </c>
      <c r="B305" s="568"/>
      <c r="C305" s="573"/>
      <c r="D305" s="391" t="s">
        <v>3425</v>
      </c>
      <c r="E305" s="392">
        <v>2</v>
      </c>
      <c r="F305" s="392">
        <v>95</v>
      </c>
      <c r="G305" s="554" t="s">
        <v>2293</v>
      </c>
      <c r="H305" s="554" t="s">
        <v>2294</v>
      </c>
      <c r="I305" s="162" t="str">
        <f t="shared" si="53"/>
        <v>020D0295</v>
      </c>
      <c r="J305" s="408" t="s">
        <v>3427</v>
      </c>
      <c r="K305" s="408" t="s">
        <v>3428</v>
      </c>
      <c r="L305" s="408" t="s">
        <v>3429</v>
      </c>
      <c r="M305" s="408" t="s">
        <v>404</v>
      </c>
      <c r="N305" s="412" t="s">
        <v>3421</v>
      </c>
      <c r="O305" s="172" t="s">
        <v>63</v>
      </c>
      <c r="P305" s="173" t="s">
        <v>3414</v>
      </c>
      <c r="Q305" s="409" t="s">
        <v>3415</v>
      </c>
      <c r="R305" s="175"/>
      <c r="S305" s="161" t="s">
        <v>1688</v>
      </c>
      <c r="T305" s="396">
        <f t="shared" si="48"/>
        <v>20</v>
      </c>
      <c r="V305" s="382" t="str">
        <f t="shared" si="51"/>
        <v>JDPA  G  1042-2</v>
      </c>
      <c r="W305" s="382" t="str">
        <f t="shared" si="56"/>
        <v>JDPA  G  1042-2</v>
      </c>
    </row>
    <row r="306" spans="1:23" ht="15" customHeight="1">
      <c r="A306" s="381" t="str">
        <f t="shared" si="50"/>
        <v>026D0279</v>
      </c>
      <c r="B306" s="568"/>
      <c r="C306" s="573"/>
      <c r="D306" s="391" t="s">
        <v>3425</v>
      </c>
      <c r="E306" s="392">
        <v>2</v>
      </c>
      <c r="F306" s="392">
        <v>79</v>
      </c>
      <c r="G306" s="555"/>
      <c r="H306" s="556"/>
      <c r="I306" s="164" t="str">
        <f t="shared" ref="I306:I340" si="57">IF(OR(D306="",E306="",F306=""),"",TEXT(T306,"000")&amp;D306&amp;TEXT(E306,"00")&amp;TEXT(F306,"00"))</f>
        <v>026D0279</v>
      </c>
      <c r="J306" s="410" t="s">
        <v>3427</v>
      </c>
      <c r="K306" s="410" t="s">
        <v>3428</v>
      </c>
      <c r="L306" s="410" t="s">
        <v>3429</v>
      </c>
      <c r="M306" s="410" t="s">
        <v>404</v>
      </c>
      <c r="N306" s="413" t="s">
        <v>3421</v>
      </c>
      <c r="O306" s="177" t="s">
        <v>63</v>
      </c>
      <c r="P306" s="178" t="s">
        <v>3414</v>
      </c>
      <c r="Q306" s="411" t="s">
        <v>3415</v>
      </c>
      <c r="R306" s="180"/>
      <c r="S306" s="181" t="s">
        <v>1966</v>
      </c>
      <c r="T306" s="400">
        <f t="shared" si="48"/>
        <v>26</v>
      </c>
      <c r="V306" s="382" t="str">
        <f t="shared" si="51"/>
        <v>JDPA  G  1042-2</v>
      </c>
      <c r="W306" s="382" t="str">
        <f t="shared" si="56"/>
        <v>JDPA  G  1042-2</v>
      </c>
    </row>
    <row r="307" spans="1:23" ht="15" customHeight="1">
      <c r="A307" s="381" t="str">
        <f t="shared" si="50"/>
        <v>020D0296</v>
      </c>
      <c r="B307" s="568"/>
      <c r="C307" s="573"/>
      <c r="D307" s="391" t="s">
        <v>3425</v>
      </c>
      <c r="E307" s="392">
        <v>2</v>
      </c>
      <c r="F307" s="392">
        <v>96</v>
      </c>
      <c r="G307" s="555"/>
      <c r="H307" s="554" t="s">
        <v>2295</v>
      </c>
      <c r="I307" s="162" t="str">
        <f t="shared" si="57"/>
        <v>020D0296</v>
      </c>
      <c r="J307" s="408" t="s">
        <v>3430</v>
      </c>
      <c r="K307" s="408" t="s">
        <v>3431</v>
      </c>
      <c r="L307" s="408" t="s">
        <v>3429</v>
      </c>
      <c r="M307" s="408" t="s">
        <v>404</v>
      </c>
      <c r="N307" s="412" t="s">
        <v>3421</v>
      </c>
      <c r="O307" s="172" t="s">
        <v>63</v>
      </c>
      <c r="P307" s="173" t="s">
        <v>3414</v>
      </c>
      <c r="Q307" s="409" t="s">
        <v>3415</v>
      </c>
      <c r="R307" s="175"/>
      <c r="S307" s="161" t="s">
        <v>1688</v>
      </c>
      <c r="T307" s="396">
        <f t="shared" si="48"/>
        <v>20</v>
      </c>
      <c r="V307" s="382" t="str">
        <f t="shared" si="51"/>
        <v>JDPA  G  1042-2</v>
      </c>
      <c r="W307" s="382" t="str">
        <f t="shared" ref="W307:W326" si="58">V307</f>
        <v>JDPA  G  1042-2</v>
      </c>
    </row>
    <row r="308" spans="1:23" ht="15" customHeight="1">
      <c r="A308" s="381" t="str">
        <f t="shared" si="50"/>
        <v>026D0280</v>
      </c>
      <c r="B308" s="568"/>
      <c r="C308" s="573"/>
      <c r="D308" s="391" t="s">
        <v>3425</v>
      </c>
      <c r="E308" s="392">
        <v>2</v>
      </c>
      <c r="F308" s="392">
        <v>80</v>
      </c>
      <c r="G308" s="556"/>
      <c r="H308" s="556"/>
      <c r="I308" s="164" t="str">
        <f t="shared" si="57"/>
        <v>026D0280</v>
      </c>
      <c r="J308" s="410" t="s">
        <v>3430</v>
      </c>
      <c r="K308" s="410" t="s">
        <v>3431</v>
      </c>
      <c r="L308" s="410" t="s">
        <v>3429</v>
      </c>
      <c r="M308" s="410" t="s">
        <v>404</v>
      </c>
      <c r="N308" s="413" t="s">
        <v>3421</v>
      </c>
      <c r="O308" s="177" t="s">
        <v>63</v>
      </c>
      <c r="P308" s="178" t="s">
        <v>3414</v>
      </c>
      <c r="Q308" s="411" t="s">
        <v>3415</v>
      </c>
      <c r="R308" s="180"/>
      <c r="S308" s="181" t="s">
        <v>1966</v>
      </c>
      <c r="T308" s="400">
        <f t="shared" si="48"/>
        <v>26</v>
      </c>
      <c r="V308" s="382" t="str">
        <f t="shared" si="51"/>
        <v>JDPA  G  1042-2</v>
      </c>
      <c r="W308" s="382" t="str">
        <f t="shared" si="58"/>
        <v>JDPA  G  1042-2</v>
      </c>
    </row>
    <row r="309" spans="1:23" ht="15" customHeight="1">
      <c r="A309" s="381" t="str">
        <f t="shared" si="50"/>
        <v>020D0297</v>
      </c>
      <c r="B309" s="568"/>
      <c r="C309" s="573"/>
      <c r="D309" s="391" t="s">
        <v>3425</v>
      </c>
      <c r="E309" s="392">
        <v>2</v>
      </c>
      <c r="F309" s="392">
        <v>97</v>
      </c>
      <c r="G309" s="554" t="s">
        <v>2297</v>
      </c>
      <c r="H309" s="554" t="s">
        <v>2298</v>
      </c>
      <c r="I309" s="162" t="str">
        <f t="shared" si="57"/>
        <v>020D0297</v>
      </c>
      <c r="J309" s="408" t="s">
        <v>3432</v>
      </c>
      <c r="K309" s="408" t="s">
        <v>1974</v>
      </c>
      <c r="L309" s="408" t="s">
        <v>3429</v>
      </c>
      <c r="M309" s="408" t="s">
        <v>404</v>
      </c>
      <c r="N309" s="412" t="s">
        <v>3421</v>
      </c>
      <c r="O309" s="172" t="s">
        <v>63</v>
      </c>
      <c r="P309" s="173" t="s">
        <v>3414</v>
      </c>
      <c r="Q309" s="409" t="s">
        <v>3415</v>
      </c>
      <c r="R309" s="175"/>
      <c r="S309" s="161" t="s">
        <v>1688</v>
      </c>
      <c r="T309" s="396">
        <f t="shared" si="48"/>
        <v>20</v>
      </c>
      <c r="V309" s="382" t="str">
        <f t="shared" si="51"/>
        <v>JDPA  G  1042-2</v>
      </c>
      <c r="W309" s="382" t="str">
        <f t="shared" si="58"/>
        <v>JDPA  G  1042-2</v>
      </c>
    </row>
    <row r="310" spans="1:23" ht="15" customHeight="1">
      <c r="A310" s="381" t="str">
        <f t="shared" si="50"/>
        <v>026D0281</v>
      </c>
      <c r="B310" s="568"/>
      <c r="C310" s="573"/>
      <c r="D310" s="391" t="s">
        <v>3425</v>
      </c>
      <c r="E310" s="392">
        <v>2</v>
      </c>
      <c r="F310" s="392">
        <v>81</v>
      </c>
      <c r="G310" s="555"/>
      <c r="H310" s="556"/>
      <c r="I310" s="164" t="str">
        <f t="shared" si="57"/>
        <v>026D0281</v>
      </c>
      <c r="J310" s="410" t="s">
        <v>3432</v>
      </c>
      <c r="K310" s="410" t="s">
        <v>1974</v>
      </c>
      <c r="L310" s="410" t="s">
        <v>3429</v>
      </c>
      <c r="M310" s="410" t="s">
        <v>404</v>
      </c>
      <c r="N310" s="413" t="s">
        <v>3421</v>
      </c>
      <c r="O310" s="177" t="s">
        <v>63</v>
      </c>
      <c r="P310" s="178" t="s">
        <v>3414</v>
      </c>
      <c r="Q310" s="411" t="s">
        <v>3415</v>
      </c>
      <c r="R310" s="180"/>
      <c r="S310" s="181" t="s">
        <v>1966</v>
      </c>
      <c r="T310" s="400">
        <f t="shared" si="48"/>
        <v>26</v>
      </c>
      <c r="V310" s="382" t="str">
        <f t="shared" si="51"/>
        <v>JDPA  G  1042-2</v>
      </c>
      <c r="W310" s="382" t="str">
        <f t="shared" si="58"/>
        <v>JDPA  G  1042-2</v>
      </c>
    </row>
    <row r="311" spans="1:23" ht="15" customHeight="1">
      <c r="A311" s="381" t="str">
        <f t="shared" si="50"/>
        <v>020D0298</v>
      </c>
      <c r="B311" s="568"/>
      <c r="C311" s="573"/>
      <c r="D311" s="391" t="s">
        <v>3425</v>
      </c>
      <c r="E311" s="392">
        <v>2</v>
      </c>
      <c r="F311" s="392">
        <v>98</v>
      </c>
      <c r="G311" s="555"/>
      <c r="H311" s="554" t="s">
        <v>3433</v>
      </c>
      <c r="I311" s="162" t="str">
        <f t="shared" si="57"/>
        <v>020D0298</v>
      </c>
      <c r="J311" s="408" t="s">
        <v>3434</v>
      </c>
      <c r="K311" s="408" t="s">
        <v>1975</v>
      </c>
      <c r="L311" s="408" t="s">
        <v>3429</v>
      </c>
      <c r="M311" s="408" t="s">
        <v>404</v>
      </c>
      <c r="N311" s="412" t="s">
        <v>3421</v>
      </c>
      <c r="O311" s="172" t="s">
        <v>63</v>
      </c>
      <c r="P311" s="173" t="s">
        <v>3414</v>
      </c>
      <c r="Q311" s="409" t="s">
        <v>3415</v>
      </c>
      <c r="R311" s="175"/>
      <c r="S311" s="161" t="s">
        <v>1688</v>
      </c>
      <c r="T311" s="396">
        <f t="shared" si="48"/>
        <v>20</v>
      </c>
      <c r="V311" s="382" t="str">
        <f t="shared" si="51"/>
        <v>JDPA  G  1042-2</v>
      </c>
      <c r="W311" s="382" t="str">
        <f t="shared" si="58"/>
        <v>JDPA  G  1042-2</v>
      </c>
    </row>
    <row r="312" spans="1:23" ht="15" customHeight="1">
      <c r="A312" s="381" t="str">
        <f t="shared" si="50"/>
        <v>026D0282</v>
      </c>
      <c r="B312" s="568"/>
      <c r="C312" s="573"/>
      <c r="D312" s="391" t="s">
        <v>3425</v>
      </c>
      <c r="E312" s="392">
        <v>2</v>
      </c>
      <c r="F312" s="392">
        <v>82</v>
      </c>
      <c r="G312" s="555"/>
      <c r="H312" s="556"/>
      <c r="I312" s="164" t="str">
        <f t="shared" si="57"/>
        <v>026D0282</v>
      </c>
      <c r="J312" s="410" t="s">
        <v>3434</v>
      </c>
      <c r="K312" s="410" t="s">
        <v>1975</v>
      </c>
      <c r="L312" s="410" t="s">
        <v>3429</v>
      </c>
      <c r="M312" s="410" t="s">
        <v>404</v>
      </c>
      <c r="N312" s="413" t="s">
        <v>3421</v>
      </c>
      <c r="O312" s="177" t="s">
        <v>63</v>
      </c>
      <c r="P312" s="178" t="s">
        <v>3414</v>
      </c>
      <c r="Q312" s="411" t="s">
        <v>3415</v>
      </c>
      <c r="R312" s="180"/>
      <c r="S312" s="181" t="s">
        <v>1966</v>
      </c>
      <c r="T312" s="400">
        <f t="shared" si="48"/>
        <v>26</v>
      </c>
      <c r="V312" s="382" t="str">
        <f t="shared" si="51"/>
        <v>JDPA  G  1042-2</v>
      </c>
      <c r="W312" s="382" t="str">
        <f t="shared" si="58"/>
        <v>JDPA  G  1042-2</v>
      </c>
    </row>
    <row r="313" spans="1:23" ht="15" customHeight="1">
      <c r="A313" s="381" t="str">
        <f t="shared" si="50"/>
        <v>020D0299</v>
      </c>
      <c r="B313" s="568"/>
      <c r="C313" s="573"/>
      <c r="D313" s="391" t="s">
        <v>3425</v>
      </c>
      <c r="E313" s="392">
        <v>2</v>
      </c>
      <c r="F313" s="392">
        <v>99</v>
      </c>
      <c r="G313" s="555"/>
      <c r="H313" s="554" t="s">
        <v>3435</v>
      </c>
      <c r="I313" s="162" t="str">
        <f t="shared" si="57"/>
        <v>020D0299</v>
      </c>
      <c r="J313" s="408" t="s">
        <v>3436</v>
      </c>
      <c r="K313" s="408" t="s">
        <v>3437</v>
      </c>
      <c r="L313" s="408" t="s">
        <v>3429</v>
      </c>
      <c r="M313" s="408" t="s">
        <v>404</v>
      </c>
      <c r="N313" s="412" t="s">
        <v>3421</v>
      </c>
      <c r="O313" s="172" t="s">
        <v>63</v>
      </c>
      <c r="P313" s="173" t="s">
        <v>3414</v>
      </c>
      <c r="Q313" s="409" t="s">
        <v>3415</v>
      </c>
      <c r="R313" s="175"/>
      <c r="S313" s="161" t="s">
        <v>1688</v>
      </c>
      <c r="T313" s="396">
        <f t="shared" si="48"/>
        <v>20</v>
      </c>
      <c r="V313" s="382" t="str">
        <f t="shared" si="51"/>
        <v>JDPA  G  1042-2</v>
      </c>
      <c r="W313" s="382" t="str">
        <f t="shared" si="58"/>
        <v>JDPA  G  1042-2</v>
      </c>
    </row>
    <row r="314" spans="1:23" ht="15" customHeight="1">
      <c r="A314" s="381" t="str">
        <f t="shared" si="50"/>
        <v>026D0283</v>
      </c>
      <c r="B314" s="568"/>
      <c r="C314" s="573"/>
      <c r="D314" s="391" t="s">
        <v>3425</v>
      </c>
      <c r="E314" s="392">
        <v>2</v>
      </c>
      <c r="F314" s="392">
        <v>83</v>
      </c>
      <c r="G314" s="555"/>
      <c r="H314" s="556"/>
      <c r="I314" s="164" t="str">
        <f t="shared" si="57"/>
        <v>026D0283</v>
      </c>
      <c r="J314" s="410" t="s">
        <v>3436</v>
      </c>
      <c r="K314" s="410" t="s">
        <v>3437</v>
      </c>
      <c r="L314" s="410" t="s">
        <v>3429</v>
      </c>
      <c r="M314" s="410" t="s">
        <v>404</v>
      </c>
      <c r="N314" s="413" t="s">
        <v>3421</v>
      </c>
      <c r="O314" s="177" t="s">
        <v>63</v>
      </c>
      <c r="P314" s="178" t="s">
        <v>3414</v>
      </c>
      <c r="Q314" s="411" t="s">
        <v>3415</v>
      </c>
      <c r="R314" s="180"/>
      <c r="S314" s="181" t="s">
        <v>1966</v>
      </c>
      <c r="T314" s="400">
        <f t="shared" si="48"/>
        <v>26</v>
      </c>
      <c r="V314" s="382" t="str">
        <f t="shared" si="51"/>
        <v>JDPA  G  1042-2</v>
      </c>
      <c r="W314" s="382" t="str">
        <f t="shared" si="58"/>
        <v>JDPA  G  1042-2</v>
      </c>
    </row>
    <row r="315" spans="1:23" ht="15" customHeight="1">
      <c r="A315" s="381" t="str">
        <f t="shared" ref="A315:A378" si="59">I315</f>
        <v>020D02100</v>
      </c>
      <c r="B315" s="568"/>
      <c r="C315" s="573"/>
      <c r="D315" s="391" t="s">
        <v>3425</v>
      </c>
      <c r="E315" s="392">
        <v>2</v>
      </c>
      <c r="F315" s="392">
        <v>100</v>
      </c>
      <c r="G315" s="555"/>
      <c r="H315" s="560" t="s">
        <v>3438</v>
      </c>
      <c r="I315" s="162" t="str">
        <f t="shared" si="57"/>
        <v>020D02100</v>
      </c>
      <c r="J315" s="408" t="s">
        <v>3439</v>
      </c>
      <c r="K315" s="408" t="s">
        <v>3440</v>
      </c>
      <c r="L315" s="408" t="s">
        <v>3429</v>
      </c>
      <c r="M315" s="408" t="s">
        <v>404</v>
      </c>
      <c r="N315" s="412" t="s">
        <v>3421</v>
      </c>
      <c r="O315" s="172" t="s">
        <v>63</v>
      </c>
      <c r="P315" s="173" t="s">
        <v>3414</v>
      </c>
      <c r="Q315" s="409" t="s">
        <v>3415</v>
      </c>
      <c r="R315" s="175"/>
      <c r="S315" s="161" t="s">
        <v>1688</v>
      </c>
      <c r="T315" s="396">
        <f t="shared" ref="T315:T378" si="60">IF(S315="","",VLOOKUP(S315,$AC$7:$AD$69,2,FALSE))</f>
        <v>20</v>
      </c>
      <c r="V315" s="382" t="str">
        <f t="shared" si="51"/>
        <v>JDPA  G  1042-2</v>
      </c>
      <c r="W315" s="382" t="str">
        <f t="shared" si="58"/>
        <v>JDPA  G  1042-2</v>
      </c>
    </row>
    <row r="316" spans="1:23" ht="15" customHeight="1">
      <c r="A316" s="381" t="str">
        <f t="shared" si="59"/>
        <v>026D0284</v>
      </c>
      <c r="B316" s="568"/>
      <c r="C316" s="573"/>
      <c r="D316" s="391" t="s">
        <v>3425</v>
      </c>
      <c r="E316" s="392">
        <v>2</v>
      </c>
      <c r="F316" s="392">
        <v>84</v>
      </c>
      <c r="G316" s="555"/>
      <c r="H316" s="562"/>
      <c r="I316" s="164" t="str">
        <f t="shared" si="57"/>
        <v>026D0284</v>
      </c>
      <c r="J316" s="410" t="s">
        <v>3439</v>
      </c>
      <c r="K316" s="410" t="s">
        <v>3440</v>
      </c>
      <c r="L316" s="410" t="s">
        <v>3429</v>
      </c>
      <c r="M316" s="410" t="s">
        <v>404</v>
      </c>
      <c r="N316" s="413" t="s">
        <v>3421</v>
      </c>
      <c r="O316" s="177" t="s">
        <v>63</v>
      </c>
      <c r="P316" s="178" t="s">
        <v>3414</v>
      </c>
      <c r="Q316" s="411" t="s">
        <v>3415</v>
      </c>
      <c r="R316" s="180"/>
      <c r="S316" s="181" t="s">
        <v>1966</v>
      </c>
      <c r="T316" s="400">
        <f t="shared" si="60"/>
        <v>26</v>
      </c>
      <c r="V316" s="382" t="str">
        <f t="shared" si="51"/>
        <v>JDPA  G  1042-2</v>
      </c>
      <c r="W316" s="382" t="str">
        <f t="shared" si="58"/>
        <v>JDPA  G  1042-2</v>
      </c>
    </row>
    <row r="317" spans="1:23" ht="15" customHeight="1">
      <c r="A317" s="381" t="str">
        <f t="shared" si="59"/>
        <v>020D02101</v>
      </c>
      <c r="B317" s="568"/>
      <c r="C317" s="573"/>
      <c r="D317" s="391" t="s">
        <v>3425</v>
      </c>
      <c r="E317" s="392">
        <v>2</v>
      </c>
      <c r="F317" s="392">
        <v>101</v>
      </c>
      <c r="G317" s="555"/>
      <c r="H317" s="560" t="s">
        <v>3441</v>
      </c>
      <c r="I317" s="162" t="str">
        <f t="shared" si="57"/>
        <v>020D02101</v>
      </c>
      <c r="J317" s="408" t="s">
        <v>3442</v>
      </c>
      <c r="K317" s="408" t="s">
        <v>3443</v>
      </c>
      <c r="L317" s="408" t="s">
        <v>3429</v>
      </c>
      <c r="M317" s="408" t="s">
        <v>404</v>
      </c>
      <c r="N317" s="412" t="s">
        <v>3421</v>
      </c>
      <c r="O317" s="172" t="s">
        <v>63</v>
      </c>
      <c r="P317" s="173" t="s">
        <v>3414</v>
      </c>
      <c r="Q317" s="409" t="s">
        <v>3415</v>
      </c>
      <c r="R317" s="175"/>
      <c r="S317" s="161" t="s">
        <v>1688</v>
      </c>
      <c r="T317" s="396">
        <f t="shared" si="60"/>
        <v>20</v>
      </c>
      <c r="V317" s="382" t="str">
        <f t="shared" si="51"/>
        <v>JDPA  G  1042-2</v>
      </c>
      <c r="W317" s="382" t="str">
        <f t="shared" si="58"/>
        <v>JDPA  G  1042-2</v>
      </c>
    </row>
    <row r="318" spans="1:23" ht="15" customHeight="1">
      <c r="A318" s="381" t="str">
        <f t="shared" si="59"/>
        <v>026D0285</v>
      </c>
      <c r="B318" s="568"/>
      <c r="C318" s="573"/>
      <c r="D318" s="391" t="s">
        <v>3425</v>
      </c>
      <c r="E318" s="392">
        <v>2</v>
      </c>
      <c r="F318" s="392">
        <v>85</v>
      </c>
      <c r="G318" s="556"/>
      <c r="H318" s="562"/>
      <c r="I318" s="164" t="str">
        <f t="shared" si="57"/>
        <v>026D0285</v>
      </c>
      <c r="J318" s="410" t="s">
        <v>3442</v>
      </c>
      <c r="K318" s="410" t="s">
        <v>3443</v>
      </c>
      <c r="L318" s="410" t="s">
        <v>3429</v>
      </c>
      <c r="M318" s="410" t="s">
        <v>404</v>
      </c>
      <c r="N318" s="413" t="s">
        <v>3421</v>
      </c>
      <c r="O318" s="177" t="s">
        <v>63</v>
      </c>
      <c r="P318" s="178" t="s">
        <v>3414</v>
      </c>
      <c r="Q318" s="411" t="s">
        <v>3415</v>
      </c>
      <c r="R318" s="180"/>
      <c r="S318" s="181" t="s">
        <v>1966</v>
      </c>
      <c r="T318" s="400">
        <f t="shared" si="60"/>
        <v>26</v>
      </c>
      <c r="V318" s="382" t="str">
        <f t="shared" si="51"/>
        <v>JDPA  G  1042-2</v>
      </c>
      <c r="W318" s="382" t="str">
        <f t="shared" si="58"/>
        <v>JDPA  G  1042-2</v>
      </c>
    </row>
    <row r="319" spans="1:23" ht="15" customHeight="1">
      <c r="A319" s="381" t="str">
        <f t="shared" si="59"/>
        <v>020D02102</v>
      </c>
      <c r="B319" s="568"/>
      <c r="C319" s="573"/>
      <c r="D319" s="391" t="s">
        <v>3425</v>
      </c>
      <c r="E319" s="392">
        <v>2</v>
      </c>
      <c r="F319" s="392">
        <v>102</v>
      </c>
      <c r="G319" s="554" t="s">
        <v>2301</v>
      </c>
      <c r="H319" s="554" t="s">
        <v>2286</v>
      </c>
      <c r="I319" s="162" t="str">
        <f t="shared" si="57"/>
        <v>020D02102</v>
      </c>
      <c r="J319" s="408" t="s">
        <v>3444</v>
      </c>
      <c r="K319" s="408" t="s">
        <v>3445</v>
      </c>
      <c r="L319" s="412" t="s">
        <v>3446</v>
      </c>
      <c r="M319" s="408" t="s">
        <v>404</v>
      </c>
      <c r="N319" s="408" t="s">
        <v>3447</v>
      </c>
      <c r="O319" s="172" t="s">
        <v>63</v>
      </c>
      <c r="P319" s="173" t="s">
        <v>3414</v>
      </c>
      <c r="Q319" s="409" t="s">
        <v>3415</v>
      </c>
      <c r="R319" s="175"/>
      <c r="S319" s="161" t="s">
        <v>1688</v>
      </c>
      <c r="T319" s="396">
        <f t="shared" si="60"/>
        <v>20</v>
      </c>
      <c r="V319" s="382" t="str">
        <f t="shared" si="51"/>
        <v>JDPA  G  1042-2</v>
      </c>
      <c r="W319" s="382" t="str">
        <f t="shared" si="58"/>
        <v>JDPA  G  1042-2</v>
      </c>
    </row>
    <row r="320" spans="1:23" ht="15" customHeight="1">
      <c r="A320" s="381" t="str">
        <f t="shared" si="59"/>
        <v>026D0286</v>
      </c>
      <c r="B320" s="568"/>
      <c r="C320" s="573"/>
      <c r="D320" s="391" t="s">
        <v>3425</v>
      </c>
      <c r="E320" s="392">
        <v>2</v>
      </c>
      <c r="F320" s="392">
        <v>86</v>
      </c>
      <c r="G320" s="555"/>
      <c r="H320" s="555"/>
      <c r="I320" s="164" t="str">
        <f t="shared" si="57"/>
        <v>026D0286</v>
      </c>
      <c r="J320" s="410" t="s">
        <v>3444</v>
      </c>
      <c r="K320" s="410" t="s">
        <v>3445</v>
      </c>
      <c r="L320" s="413" t="s">
        <v>3446</v>
      </c>
      <c r="M320" s="410" t="s">
        <v>404</v>
      </c>
      <c r="N320" s="410" t="s">
        <v>3447</v>
      </c>
      <c r="O320" s="177" t="s">
        <v>63</v>
      </c>
      <c r="P320" s="178" t="s">
        <v>3414</v>
      </c>
      <c r="Q320" s="411" t="s">
        <v>3415</v>
      </c>
      <c r="R320" s="180"/>
      <c r="S320" s="181" t="s">
        <v>1966</v>
      </c>
      <c r="T320" s="400">
        <f t="shared" si="60"/>
        <v>26</v>
      </c>
      <c r="V320" s="382" t="str">
        <f t="shared" si="51"/>
        <v>JDPA  G  1042-2</v>
      </c>
      <c r="W320" s="382" t="str">
        <f t="shared" si="58"/>
        <v>JDPA  G  1042-2</v>
      </c>
    </row>
    <row r="321" spans="1:23" ht="15" customHeight="1">
      <c r="A321" s="381" t="str">
        <f t="shared" si="59"/>
        <v>020D02103</v>
      </c>
      <c r="B321" s="568"/>
      <c r="C321" s="573"/>
      <c r="D321" s="391" t="s">
        <v>3425</v>
      </c>
      <c r="E321" s="392">
        <v>2</v>
      </c>
      <c r="F321" s="392">
        <v>103</v>
      </c>
      <c r="G321" s="554" t="s">
        <v>3448</v>
      </c>
      <c r="H321" s="554" t="s">
        <v>3448</v>
      </c>
      <c r="I321" s="162" t="str">
        <f t="shared" si="57"/>
        <v>020D02103</v>
      </c>
      <c r="J321" s="408" t="s">
        <v>3449</v>
      </c>
      <c r="K321" s="408" t="s">
        <v>3450</v>
      </c>
      <c r="L321" s="408" t="s">
        <v>3429</v>
      </c>
      <c r="M321" s="408" t="s">
        <v>404</v>
      </c>
      <c r="N321" s="412" t="s">
        <v>3421</v>
      </c>
      <c r="O321" s="172" t="s">
        <v>63</v>
      </c>
      <c r="P321" s="173" t="s">
        <v>3414</v>
      </c>
      <c r="Q321" s="409" t="s">
        <v>3415</v>
      </c>
      <c r="R321" s="175"/>
      <c r="S321" s="161" t="s">
        <v>1688</v>
      </c>
      <c r="T321" s="396">
        <f t="shared" si="60"/>
        <v>20</v>
      </c>
      <c r="V321" s="382" t="str">
        <f t="shared" ref="V321:V382" si="61">""&amp;O321&amp;"  "&amp;P321&amp;"  "&amp;Q321&amp;""</f>
        <v>JDPA  G  1042-2</v>
      </c>
      <c r="W321" s="382" t="str">
        <f t="shared" si="58"/>
        <v>JDPA  G  1042-2</v>
      </c>
    </row>
    <row r="322" spans="1:23" ht="15" customHeight="1">
      <c r="A322" s="381" t="str">
        <f t="shared" si="59"/>
        <v>026D0287</v>
      </c>
      <c r="B322" s="568"/>
      <c r="C322" s="573"/>
      <c r="D322" s="391" t="s">
        <v>3425</v>
      </c>
      <c r="E322" s="392">
        <v>2</v>
      </c>
      <c r="F322" s="392">
        <v>87</v>
      </c>
      <c r="G322" s="555"/>
      <c r="H322" s="556"/>
      <c r="I322" s="164" t="str">
        <f t="shared" si="57"/>
        <v>026D0287</v>
      </c>
      <c r="J322" s="410" t="s">
        <v>3449</v>
      </c>
      <c r="K322" s="410" t="s">
        <v>3450</v>
      </c>
      <c r="L322" s="410" t="s">
        <v>3429</v>
      </c>
      <c r="M322" s="410" t="s">
        <v>404</v>
      </c>
      <c r="N322" s="413" t="s">
        <v>3421</v>
      </c>
      <c r="O322" s="177" t="s">
        <v>63</v>
      </c>
      <c r="P322" s="178" t="s">
        <v>3414</v>
      </c>
      <c r="Q322" s="411" t="s">
        <v>3415</v>
      </c>
      <c r="R322" s="180"/>
      <c r="S322" s="181" t="s">
        <v>1966</v>
      </c>
      <c r="T322" s="400">
        <f t="shared" si="60"/>
        <v>26</v>
      </c>
      <c r="V322" s="382" t="str">
        <f t="shared" si="61"/>
        <v>JDPA  G  1042-2</v>
      </c>
      <c r="W322" s="382" t="str">
        <f t="shared" si="58"/>
        <v>JDPA  G  1042-2</v>
      </c>
    </row>
    <row r="323" spans="1:23" ht="15" customHeight="1">
      <c r="A323" s="381" t="str">
        <f t="shared" si="59"/>
        <v>020D02104</v>
      </c>
      <c r="B323" s="568"/>
      <c r="C323" s="573"/>
      <c r="D323" s="391" t="s">
        <v>3425</v>
      </c>
      <c r="E323" s="392">
        <v>2</v>
      </c>
      <c r="F323" s="392">
        <v>104</v>
      </c>
      <c r="G323" s="554" t="s">
        <v>3530</v>
      </c>
      <c r="H323" s="560" t="s">
        <v>3451</v>
      </c>
      <c r="I323" s="162" t="str">
        <f t="shared" si="57"/>
        <v>020D02104</v>
      </c>
      <c r="J323" s="408" t="s">
        <v>3452</v>
      </c>
      <c r="K323" s="408" t="s">
        <v>3453</v>
      </c>
      <c r="L323" s="408" t="s">
        <v>3429</v>
      </c>
      <c r="M323" s="408" t="s">
        <v>404</v>
      </c>
      <c r="N323" s="412" t="s">
        <v>3421</v>
      </c>
      <c r="O323" s="172" t="s">
        <v>63</v>
      </c>
      <c r="P323" s="173" t="s">
        <v>3414</v>
      </c>
      <c r="Q323" s="409" t="s">
        <v>3415</v>
      </c>
      <c r="R323" s="175"/>
      <c r="S323" s="161" t="s">
        <v>1688</v>
      </c>
      <c r="T323" s="396">
        <f t="shared" si="60"/>
        <v>20</v>
      </c>
      <c r="V323" s="382" t="str">
        <f t="shared" si="61"/>
        <v>JDPA  G  1042-2</v>
      </c>
      <c r="W323" s="382" t="str">
        <f t="shared" si="58"/>
        <v>JDPA  G  1042-2</v>
      </c>
    </row>
    <row r="324" spans="1:23" ht="15" customHeight="1">
      <c r="A324" s="381" t="str">
        <f t="shared" si="59"/>
        <v>026D0288</v>
      </c>
      <c r="B324" s="568"/>
      <c r="C324" s="573"/>
      <c r="D324" s="391" t="s">
        <v>3425</v>
      </c>
      <c r="E324" s="392">
        <v>2</v>
      </c>
      <c r="F324" s="392">
        <v>88</v>
      </c>
      <c r="G324" s="556"/>
      <c r="H324" s="562"/>
      <c r="I324" s="164" t="str">
        <f t="shared" si="57"/>
        <v>026D0288</v>
      </c>
      <c r="J324" s="410" t="s">
        <v>3452</v>
      </c>
      <c r="K324" s="410" t="s">
        <v>3453</v>
      </c>
      <c r="L324" s="410" t="s">
        <v>3429</v>
      </c>
      <c r="M324" s="410" t="s">
        <v>404</v>
      </c>
      <c r="N324" s="413" t="s">
        <v>3421</v>
      </c>
      <c r="O324" s="177" t="s">
        <v>63</v>
      </c>
      <c r="P324" s="178" t="s">
        <v>3414</v>
      </c>
      <c r="Q324" s="411" t="s">
        <v>3415</v>
      </c>
      <c r="R324" s="180"/>
      <c r="S324" s="181" t="s">
        <v>1966</v>
      </c>
      <c r="T324" s="400">
        <f t="shared" si="60"/>
        <v>26</v>
      </c>
      <c r="V324" s="382" t="str">
        <f t="shared" si="61"/>
        <v>JDPA  G  1042-2</v>
      </c>
      <c r="W324" s="382" t="str">
        <f t="shared" si="58"/>
        <v>JDPA  G  1042-2</v>
      </c>
    </row>
    <row r="325" spans="1:23" ht="15" customHeight="1">
      <c r="A325" s="381" t="str">
        <f t="shared" si="59"/>
        <v>020D02105</v>
      </c>
      <c r="B325" s="568"/>
      <c r="C325" s="573"/>
      <c r="D325" s="391" t="s">
        <v>3425</v>
      </c>
      <c r="E325" s="392">
        <v>2</v>
      </c>
      <c r="F325" s="392">
        <v>105</v>
      </c>
      <c r="G325" s="554" t="s">
        <v>3534</v>
      </c>
      <c r="H325" s="560" t="s">
        <v>3455</v>
      </c>
      <c r="I325" s="162" t="str">
        <f t="shared" si="57"/>
        <v>020D02105</v>
      </c>
      <c r="J325" s="408" t="s">
        <v>3457</v>
      </c>
      <c r="K325" s="408" t="s">
        <v>3458</v>
      </c>
      <c r="L325" s="408" t="s">
        <v>3429</v>
      </c>
      <c r="M325" s="408" t="s">
        <v>404</v>
      </c>
      <c r="N325" s="408" t="s">
        <v>3447</v>
      </c>
      <c r="O325" s="172" t="s">
        <v>55</v>
      </c>
      <c r="P325" s="173"/>
      <c r="Q325" s="409"/>
      <c r="R325" s="175"/>
      <c r="S325" s="161" t="s">
        <v>1688</v>
      </c>
      <c r="T325" s="396">
        <f t="shared" si="60"/>
        <v>20</v>
      </c>
      <c r="V325" s="382" t="str">
        <f t="shared" si="61"/>
        <v xml:space="preserve">指定承認    </v>
      </c>
      <c r="W325" s="382" t="str">
        <f t="shared" si="58"/>
        <v xml:space="preserve">指定承認    </v>
      </c>
    </row>
    <row r="326" spans="1:23" ht="15" customHeight="1">
      <c r="A326" s="381" t="str">
        <f t="shared" si="59"/>
        <v>026D0289</v>
      </c>
      <c r="B326" s="568"/>
      <c r="C326" s="573"/>
      <c r="D326" s="391" t="s">
        <v>3425</v>
      </c>
      <c r="E326" s="392">
        <v>2</v>
      </c>
      <c r="F326" s="392">
        <v>89</v>
      </c>
      <c r="G326" s="556"/>
      <c r="H326" s="562"/>
      <c r="I326" s="164" t="str">
        <f t="shared" si="57"/>
        <v>026D0289</v>
      </c>
      <c r="J326" s="410" t="s">
        <v>3457</v>
      </c>
      <c r="K326" s="410" t="s">
        <v>3458</v>
      </c>
      <c r="L326" s="410" t="s">
        <v>3429</v>
      </c>
      <c r="M326" s="410" t="s">
        <v>404</v>
      </c>
      <c r="N326" s="410" t="s">
        <v>3447</v>
      </c>
      <c r="O326" s="177" t="s">
        <v>55</v>
      </c>
      <c r="P326" s="178"/>
      <c r="Q326" s="411"/>
      <c r="R326" s="180"/>
      <c r="S326" s="181" t="s">
        <v>1966</v>
      </c>
      <c r="T326" s="400">
        <f t="shared" si="60"/>
        <v>26</v>
      </c>
      <c r="V326" s="382" t="str">
        <f t="shared" si="61"/>
        <v xml:space="preserve">指定承認    </v>
      </c>
      <c r="W326" s="382" t="str">
        <f t="shared" si="58"/>
        <v xml:space="preserve">指定承認    </v>
      </c>
    </row>
    <row r="327" spans="1:23" ht="15" customHeight="1">
      <c r="A327" s="381" t="str">
        <f t="shared" si="59"/>
        <v>020D02106</v>
      </c>
      <c r="B327" s="568"/>
      <c r="C327" s="573"/>
      <c r="D327" s="391" t="s">
        <v>3425</v>
      </c>
      <c r="E327" s="392">
        <v>2</v>
      </c>
      <c r="F327" s="392">
        <v>106</v>
      </c>
      <c r="G327" s="554" t="s">
        <v>3538</v>
      </c>
      <c r="H327" s="560" t="s">
        <v>3456</v>
      </c>
      <c r="I327" s="162" t="str">
        <f t="shared" si="57"/>
        <v>020D02106</v>
      </c>
      <c r="J327" s="408" t="s">
        <v>3459</v>
      </c>
      <c r="K327" s="408" t="s">
        <v>3460</v>
      </c>
      <c r="L327" s="408" t="s">
        <v>3429</v>
      </c>
      <c r="M327" s="408" t="s">
        <v>404</v>
      </c>
      <c r="N327" s="408" t="s">
        <v>3447</v>
      </c>
      <c r="O327" s="172" t="s">
        <v>55</v>
      </c>
      <c r="P327" s="173"/>
      <c r="Q327" s="409"/>
      <c r="R327" s="175"/>
      <c r="S327" s="161" t="s">
        <v>1688</v>
      </c>
      <c r="T327" s="396">
        <f t="shared" si="60"/>
        <v>20</v>
      </c>
      <c r="V327" s="382" t="str">
        <f t="shared" si="61"/>
        <v xml:space="preserve">指定承認    </v>
      </c>
      <c r="W327" s="382" t="str">
        <f t="shared" ref="W327:W338" si="62">V327</f>
        <v xml:space="preserve">指定承認    </v>
      </c>
    </row>
    <row r="328" spans="1:23" ht="15" customHeight="1">
      <c r="A328" s="381" t="str">
        <f t="shared" si="59"/>
        <v>026D0290</v>
      </c>
      <c r="B328" s="568"/>
      <c r="C328" s="573"/>
      <c r="D328" s="391" t="s">
        <v>3425</v>
      </c>
      <c r="E328" s="392">
        <v>2</v>
      </c>
      <c r="F328" s="392">
        <v>90</v>
      </c>
      <c r="G328" s="556"/>
      <c r="H328" s="562"/>
      <c r="I328" s="164" t="str">
        <f t="shared" si="57"/>
        <v>026D0290</v>
      </c>
      <c r="J328" s="410" t="s">
        <v>3459</v>
      </c>
      <c r="K328" s="410" t="s">
        <v>3460</v>
      </c>
      <c r="L328" s="410" t="s">
        <v>3429</v>
      </c>
      <c r="M328" s="410" t="s">
        <v>404</v>
      </c>
      <c r="N328" s="410" t="s">
        <v>3447</v>
      </c>
      <c r="O328" s="177" t="s">
        <v>55</v>
      </c>
      <c r="P328" s="178"/>
      <c r="Q328" s="411"/>
      <c r="R328" s="180"/>
      <c r="S328" s="181" t="s">
        <v>1966</v>
      </c>
      <c r="T328" s="400">
        <f t="shared" si="60"/>
        <v>26</v>
      </c>
      <c r="V328" s="382" t="str">
        <f t="shared" si="61"/>
        <v xml:space="preserve">指定承認    </v>
      </c>
      <c r="W328" s="382" t="str">
        <f t="shared" si="62"/>
        <v xml:space="preserve">指定承認    </v>
      </c>
    </row>
    <row r="329" spans="1:23" ht="15" customHeight="1">
      <c r="A329" s="381" t="str">
        <f t="shared" si="59"/>
        <v>020D02107</v>
      </c>
      <c r="B329" s="568"/>
      <c r="C329" s="573"/>
      <c r="D329" s="391" t="s">
        <v>3425</v>
      </c>
      <c r="E329" s="392">
        <v>2</v>
      </c>
      <c r="F329" s="392">
        <v>107</v>
      </c>
      <c r="G329" s="554" t="s">
        <v>3542</v>
      </c>
      <c r="H329" s="560" t="s">
        <v>3461</v>
      </c>
      <c r="I329" s="162" t="str">
        <f t="shared" si="57"/>
        <v>020D02107</v>
      </c>
      <c r="J329" s="408" t="s">
        <v>3462</v>
      </c>
      <c r="K329" s="408" t="s">
        <v>3463</v>
      </c>
      <c r="L329" s="408" t="s">
        <v>3429</v>
      </c>
      <c r="M329" s="408" t="s">
        <v>404</v>
      </c>
      <c r="N329" s="408" t="s">
        <v>3421</v>
      </c>
      <c r="O329" s="172" t="s">
        <v>63</v>
      </c>
      <c r="P329" s="173" t="s">
        <v>3414</v>
      </c>
      <c r="Q329" s="409" t="s">
        <v>3415</v>
      </c>
      <c r="R329" s="175"/>
      <c r="S329" s="161" t="s">
        <v>1688</v>
      </c>
      <c r="T329" s="396">
        <f t="shared" si="60"/>
        <v>20</v>
      </c>
      <c r="V329" s="382" t="str">
        <f t="shared" si="61"/>
        <v>JDPA  G  1042-2</v>
      </c>
      <c r="W329" s="382" t="str">
        <f t="shared" si="62"/>
        <v>JDPA  G  1042-2</v>
      </c>
    </row>
    <row r="330" spans="1:23" ht="15" customHeight="1">
      <c r="A330" s="381" t="str">
        <f t="shared" si="59"/>
        <v>026D0291</v>
      </c>
      <c r="B330" s="568"/>
      <c r="C330" s="574"/>
      <c r="D330" s="391" t="s">
        <v>3425</v>
      </c>
      <c r="E330" s="392">
        <v>2</v>
      </c>
      <c r="F330" s="392">
        <v>91</v>
      </c>
      <c r="G330" s="556"/>
      <c r="H330" s="562"/>
      <c r="I330" s="164" t="str">
        <f t="shared" si="57"/>
        <v>026D0291</v>
      </c>
      <c r="J330" s="410" t="s">
        <v>3462</v>
      </c>
      <c r="K330" s="410" t="s">
        <v>3463</v>
      </c>
      <c r="L330" s="410" t="s">
        <v>3429</v>
      </c>
      <c r="M330" s="410" t="s">
        <v>404</v>
      </c>
      <c r="N330" s="410" t="s">
        <v>3421</v>
      </c>
      <c r="O330" s="177" t="s">
        <v>63</v>
      </c>
      <c r="P330" s="178" t="s">
        <v>3414</v>
      </c>
      <c r="Q330" s="411" t="s">
        <v>3415</v>
      </c>
      <c r="R330" s="180"/>
      <c r="S330" s="181" t="s">
        <v>1966</v>
      </c>
      <c r="T330" s="400">
        <f t="shared" si="60"/>
        <v>26</v>
      </c>
      <c r="V330" s="382" t="str">
        <f t="shared" si="61"/>
        <v>JDPA  G  1042-2</v>
      </c>
      <c r="W330" s="382" t="str">
        <f t="shared" si="62"/>
        <v>JDPA  G  1042-2</v>
      </c>
    </row>
    <row r="331" spans="1:23" ht="15" customHeight="1">
      <c r="A331" s="381" t="str">
        <f t="shared" si="59"/>
        <v>020D0315</v>
      </c>
      <c r="B331" s="568"/>
      <c r="C331" s="572" t="s">
        <v>54</v>
      </c>
      <c r="D331" s="391" t="s">
        <v>3425</v>
      </c>
      <c r="E331" s="392">
        <v>3</v>
      </c>
      <c r="F331" s="392">
        <v>15</v>
      </c>
      <c r="G331" s="554" t="s">
        <v>3546</v>
      </c>
      <c r="H331" s="560" t="s">
        <v>2317</v>
      </c>
      <c r="I331" s="162" t="str">
        <f t="shared" si="57"/>
        <v>020D0315</v>
      </c>
      <c r="J331" s="408" t="s">
        <v>3465</v>
      </c>
      <c r="K331" s="408" t="s">
        <v>3466</v>
      </c>
      <c r="L331" s="408" t="s">
        <v>3429</v>
      </c>
      <c r="M331" s="408" t="s">
        <v>126</v>
      </c>
      <c r="N331" s="171"/>
      <c r="O331" s="172" t="s">
        <v>63</v>
      </c>
      <c r="P331" s="173" t="s">
        <v>3414</v>
      </c>
      <c r="Q331" s="409" t="s">
        <v>3415</v>
      </c>
      <c r="R331" s="175"/>
      <c r="S331" s="161" t="s">
        <v>1688</v>
      </c>
      <c r="T331" s="396">
        <f t="shared" si="60"/>
        <v>20</v>
      </c>
      <c r="V331" s="382" t="str">
        <f t="shared" si="61"/>
        <v>JDPA  G  1042-2</v>
      </c>
      <c r="W331" s="382" t="str">
        <f t="shared" si="62"/>
        <v>JDPA  G  1042-2</v>
      </c>
    </row>
    <row r="332" spans="1:23" ht="15" customHeight="1">
      <c r="A332" s="381" t="str">
        <f t="shared" si="59"/>
        <v>026D0317</v>
      </c>
      <c r="B332" s="568"/>
      <c r="C332" s="573"/>
      <c r="D332" s="391" t="s">
        <v>3425</v>
      </c>
      <c r="E332" s="392">
        <v>3</v>
      </c>
      <c r="F332" s="392">
        <v>17</v>
      </c>
      <c r="G332" s="555"/>
      <c r="H332" s="562"/>
      <c r="I332" s="164" t="str">
        <f t="shared" si="57"/>
        <v>026D0317</v>
      </c>
      <c r="J332" s="410" t="s">
        <v>3465</v>
      </c>
      <c r="K332" s="410" t="s">
        <v>3466</v>
      </c>
      <c r="L332" s="410" t="s">
        <v>3429</v>
      </c>
      <c r="M332" s="410" t="s">
        <v>126</v>
      </c>
      <c r="N332" s="176"/>
      <c r="O332" s="177" t="s">
        <v>63</v>
      </c>
      <c r="P332" s="178" t="s">
        <v>3414</v>
      </c>
      <c r="Q332" s="411" t="s">
        <v>3415</v>
      </c>
      <c r="R332" s="180"/>
      <c r="S332" s="181" t="s">
        <v>1966</v>
      </c>
      <c r="T332" s="400">
        <f t="shared" si="60"/>
        <v>26</v>
      </c>
      <c r="V332" s="382" t="str">
        <f t="shared" si="61"/>
        <v>JDPA  G  1042-2</v>
      </c>
      <c r="W332" s="382" t="str">
        <f t="shared" si="62"/>
        <v>JDPA  G  1042-2</v>
      </c>
    </row>
    <row r="333" spans="1:23" ht="15" customHeight="1">
      <c r="A333" s="381" t="str">
        <f t="shared" si="59"/>
        <v>020D0316</v>
      </c>
      <c r="B333" s="568"/>
      <c r="C333" s="573"/>
      <c r="D333" s="391" t="s">
        <v>3425</v>
      </c>
      <c r="E333" s="392">
        <v>3</v>
      </c>
      <c r="F333" s="392">
        <v>16</v>
      </c>
      <c r="G333" s="555"/>
      <c r="H333" s="560" t="s">
        <v>2313</v>
      </c>
      <c r="I333" s="170" t="str">
        <f t="shared" si="57"/>
        <v>020D0316</v>
      </c>
      <c r="J333" s="408" t="s">
        <v>3467</v>
      </c>
      <c r="K333" s="408" t="s">
        <v>3468</v>
      </c>
      <c r="L333" s="408" t="s">
        <v>3429</v>
      </c>
      <c r="M333" s="408" t="s">
        <v>126</v>
      </c>
      <c r="N333" s="171"/>
      <c r="O333" s="172" t="s">
        <v>63</v>
      </c>
      <c r="P333" s="173" t="s">
        <v>3414</v>
      </c>
      <c r="Q333" s="409" t="s">
        <v>3415</v>
      </c>
      <c r="R333" s="175"/>
      <c r="S333" s="161" t="s">
        <v>1688</v>
      </c>
      <c r="T333" s="404">
        <f t="shared" si="60"/>
        <v>20</v>
      </c>
      <c r="V333" s="382" t="str">
        <f t="shared" si="61"/>
        <v>JDPA  G  1042-2</v>
      </c>
      <c r="W333" s="382" t="str">
        <f t="shared" si="62"/>
        <v>JDPA  G  1042-2</v>
      </c>
    </row>
    <row r="334" spans="1:23" ht="15" customHeight="1">
      <c r="A334" s="381" t="str">
        <f t="shared" si="59"/>
        <v>026D0318</v>
      </c>
      <c r="B334" s="568"/>
      <c r="C334" s="573"/>
      <c r="D334" s="391" t="s">
        <v>3425</v>
      </c>
      <c r="E334" s="392">
        <v>3</v>
      </c>
      <c r="F334" s="392">
        <v>18</v>
      </c>
      <c r="G334" s="555"/>
      <c r="H334" s="562"/>
      <c r="I334" s="164" t="str">
        <f t="shared" si="57"/>
        <v>026D0318</v>
      </c>
      <c r="J334" s="410" t="s">
        <v>3467</v>
      </c>
      <c r="K334" s="410" t="s">
        <v>3468</v>
      </c>
      <c r="L334" s="410" t="s">
        <v>3429</v>
      </c>
      <c r="M334" s="410" t="s">
        <v>126</v>
      </c>
      <c r="N334" s="176"/>
      <c r="O334" s="177" t="s">
        <v>63</v>
      </c>
      <c r="P334" s="178" t="s">
        <v>3414</v>
      </c>
      <c r="Q334" s="411" t="s">
        <v>3415</v>
      </c>
      <c r="R334" s="180"/>
      <c r="S334" s="181" t="s">
        <v>1966</v>
      </c>
      <c r="T334" s="400">
        <f t="shared" si="60"/>
        <v>26</v>
      </c>
      <c r="V334" s="382" t="str">
        <f t="shared" si="61"/>
        <v>JDPA  G  1042-2</v>
      </c>
      <c r="W334" s="382" t="str">
        <f t="shared" si="62"/>
        <v>JDPA  G  1042-2</v>
      </c>
    </row>
    <row r="335" spans="1:23" ht="15" customHeight="1">
      <c r="A335" s="381" t="str">
        <f t="shared" si="59"/>
        <v>020D0317</v>
      </c>
      <c r="B335" s="568"/>
      <c r="C335" s="573"/>
      <c r="D335" s="391" t="s">
        <v>3425</v>
      </c>
      <c r="E335" s="392">
        <v>3</v>
      </c>
      <c r="F335" s="392">
        <v>17</v>
      </c>
      <c r="G335" s="555"/>
      <c r="H335" s="560" t="s">
        <v>3470</v>
      </c>
      <c r="I335" s="170" t="str">
        <f t="shared" si="57"/>
        <v>020D0317</v>
      </c>
      <c r="J335" s="408" t="s">
        <v>3471</v>
      </c>
      <c r="K335" s="408" t="s">
        <v>3472</v>
      </c>
      <c r="L335" s="408" t="s">
        <v>3429</v>
      </c>
      <c r="M335" s="408" t="s">
        <v>126</v>
      </c>
      <c r="N335" s="171"/>
      <c r="O335" s="172" t="s">
        <v>63</v>
      </c>
      <c r="P335" s="173" t="s">
        <v>3414</v>
      </c>
      <c r="Q335" s="409" t="s">
        <v>3415</v>
      </c>
      <c r="R335" s="175"/>
      <c r="S335" s="161" t="s">
        <v>1688</v>
      </c>
      <c r="T335" s="404">
        <f t="shared" si="60"/>
        <v>20</v>
      </c>
      <c r="V335" s="382" t="str">
        <f t="shared" si="61"/>
        <v>JDPA  G  1042-2</v>
      </c>
      <c r="W335" s="382" t="str">
        <f t="shared" si="62"/>
        <v>JDPA  G  1042-2</v>
      </c>
    </row>
    <row r="336" spans="1:23" ht="15" customHeight="1">
      <c r="A336" s="381" t="str">
        <f t="shared" si="59"/>
        <v>026D0319</v>
      </c>
      <c r="B336" s="568"/>
      <c r="C336" s="573"/>
      <c r="D336" s="391" t="s">
        <v>3425</v>
      </c>
      <c r="E336" s="392">
        <v>3</v>
      </c>
      <c r="F336" s="392">
        <v>19</v>
      </c>
      <c r="G336" s="555"/>
      <c r="H336" s="561"/>
      <c r="I336" s="164" t="str">
        <f t="shared" si="57"/>
        <v>026D0319</v>
      </c>
      <c r="J336" s="410" t="s">
        <v>3471</v>
      </c>
      <c r="K336" s="410" t="s">
        <v>3473</v>
      </c>
      <c r="L336" s="410" t="s">
        <v>3474</v>
      </c>
      <c r="M336" s="410" t="s">
        <v>126</v>
      </c>
      <c r="N336" s="176"/>
      <c r="O336" s="177" t="s">
        <v>63</v>
      </c>
      <c r="P336" s="178" t="s">
        <v>3414</v>
      </c>
      <c r="Q336" s="411" t="s">
        <v>3415</v>
      </c>
      <c r="R336" s="180"/>
      <c r="S336" s="181" t="s">
        <v>1966</v>
      </c>
      <c r="T336" s="400">
        <f t="shared" si="60"/>
        <v>26</v>
      </c>
      <c r="V336" s="382" t="str">
        <f t="shared" si="61"/>
        <v>JDPA  G  1042-2</v>
      </c>
      <c r="W336" s="382" t="str">
        <f t="shared" si="62"/>
        <v>JDPA  G  1042-2</v>
      </c>
    </row>
    <row r="337" spans="1:23" ht="15" customHeight="1">
      <c r="A337" s="381" t="str">
        <f t="shared" si="59"/>
        <v>020D0318</v>
      </c>
      <c r="B337" s="568"/>
      <c r="C337" s="573"/>
      <c r="D337" s="391" t="s">
        <v>3425</v>
      </c>
      <c r="E337" s="392">
        <v>3</v>
      </c>
      <c r="F337" s="392">
        <v>18</v>
      </c>
      <c r="G337" s="555"/>
      <c r="H337" s="560" t="s">
        <v>3464</v>
      </c>
      <c r="I337" s="170" t="str">
        <f t="shared" si="57"/>
        <v>020D0318</v>
      </c>
      <c r="J337" s="408" t="s">
        <v>3475</v>
      </c>
      <c r="K337" s="408" t="s">
        <v>3476</v>
      </c>
      <c r="L337" s="408" t="s">
        <v>3429</v>
      </c>
      <c r="M337" s="408" t="s">
        <v>126</v>
      </c>
      <c r="N337" s="171"/>
      <c r="O337" s="172" t="s">
        <v>63</v>
      </c>
      <c r="P337" s="173" t="s">
        <v>3414</v>
      </c>
      <c r="Q337" s="409" t="s">
        <v>3415</v>
      </c>
      <c r="R337" s="175"/>
      <c r="S337" s="161" t="s">
        <v>1688</v>
      </c>
      <c r="T337" s="404">
        <f t="shared" si="60"/>
        <v>20</v>
      </c>
      <c r="V337" s="382" t="str">
        <f t="shared" si="61"/>
        <v>JDPA  G  1042-2</v>
      </c>
      <c r="W337" s="382" t="str">
        <f t="shared" si="62"/>
        <v>JDPA  G  1042-2</v>
      </c>
    </row>
    <row r="338" spans="1:23" ht="15" customHeight="1">
      <c r="A338" s="381" t="str">
        <f t="shared" si="59"/>
        <v>026D0320</v>
      </c>
      <c r="B338" s="568"/>
      <c r="C338" s="573"/>
      <c r="D338" s="391" t="s">
        <v>3425</v>
      </c>
      <c r="E338" s="392">
        <v>3</v>
      </c>
      <c r="F338" s="392">
        <v>20</v>
      </c>
      <c r="G338" s="556"/>
      <c r="H338" s="561"/>
      <c r="I338" s="164" t="str">
        <f t="shared" si="57"/>
        <v>026D0320</v>
      </c>
      <c r="J338" s="410" t="s">
        <v>3475</v>
      </c>
      <c r="K338" s="410" t="s">
        <v>3476</v>
      </c>
      <c r="L338" s="410" t="s">
        <v>3429</v>
      </c>
      <c r="M338" s="410" t="s">
        <v>126</v>
      </c>
      <c r="N338" s="176"/>
      <c r="O338" s="177" t="s">
        <v>63</v>
      </c>
      <c r="P338" s="178" t="s">
        <v>3414</v>
      </c>
      <c r="Q338" s="411" t="s">
        <v>3415</v>
      </c>
      <c r="R338" s="180"/>
      <c r="S338" s="181" t="s">
        <v>1966</v>
      </c>
      <c r="T338" s="400">
        <f t="shared" si="60"/>
        <v>26</v>
      </c>
      <c r="V338" s="382" t="str">
        <f t="shared" si="61"/>
        <v>JDPA  G  1042-2</v>
      </c>
      <c r="W338" s="382" t="str">
        <f t="shared" si="62"/>
        <v>JDPA  G  1042-2</v>
      </c>
    </row>
    <row r="339" spans="1:23" ht="15" customHeight="1">
      <c r="A339" s="381" t="str">
        <f t="shared" si="59"/>
        <v>020D0319</v>
      </c>
      <c r="B339" s="568"/>
      <c r="C339" s="573"/>
      <c r="D339" s="391" t="s">
        <v>3425</v>
      </c>
      <c r="E339" s="392">
        <v>3</v>
      </c>
      <c r="F339" s="392">
        <v>19</v>
      </c>
      <c r="G339" s="554" t="s">
        <v>3478</v>
      </c>
      <c r="H339" s="560" t="s">
        <v>3477</v>
      </c>
      <c r="I339" s="170" t="str">
        <f t="shared" si="57"/>
        <v>020D0319</v>
      </c>
      <c r="J339" s="408" t="s">
        <v>3479</v>
      </c>
      <c r="K339" s="408" t="s">
        <v>3480</v>
      </c>
      <c r="L339" s="408" t="s">
        <v>3429</v>
      </c>
      <c r="M339" s="408" t="s">
        <v>126</v>
      </c>
      <c r="N339" s="171"/>
      <c r="O339" s="172" t="s">
        <v>63</v>
      </c>
      <c r="P339" s="173" t="s">
        <v>3414</v>
      </c>
      <c r="Q339" s="409" t="s">
        <v>3415</v>
      </c>
      <c r="R339" s="175"/>
      <c r="S339" s="161" t="s">
        <v>1688</v>
      </c>
      <c r="T339" s="404">
        <f t="shared" si="60"/>
        <v>20</v>
      </c>
      <c r="V339" s="382" t="str">
        <f t="shared" si="61"/>
        <v>JDPA  G  1042-2</v>
      </c>
      <c r="W339" s="382" t="str">
        <f t="shared" si="54"/>
        <v>JDPA  G  1042-2</v>
      </c>
    </row>
    <row r="340" spans="1:23" ht="15" customHeight="1">
      <c r="A340" s="381" t="str">
        <f t="shared" si="59"/>
        <v>026D0316</v>
      </c>
      <c r="B340" s="620"/>
      <c r="C340" s="574"/>
      <c r="D340" s="391" t="s">
        <v>3425</v>
      </c>
      <c r="E340" s="392">
        <v>3</v>
      </c>
      <c r="F340" s="392">
        <v>16</v>
      </c>
      <c r="G340" s="556"/>
      <c r="H340" s="562"/>
      <c r="I340" s="164" t="str">
        <f t="shared" si="57"/>
        <v>026D0316</v>
      </c>
      <c r="J340" s="410" t="s">
        <v>3479</v>
      </c>
      <c r="K340" s="410" t="s">
        <v>3481</v>
      </c>
      <c r="L340" s="410" t="s">
        <v>3429</v>
      </c>
      <c r="M340" s="410" t="s">
        <v>126</v>
      </c>
      <c r="N340" s="176"/>
      <c r="O340" s="177" t="s">
        <v>63</v>
      </c>
      <c r="P340" s="178" t="s">
        <v>3414</v>
      </c>
      <c r="Q340" s="411" t="s">
        <v>3415</v>
      </c>
      <c r="R340" s="180"/>
      <c r="S340" s="181" t="s">
        <v>1966</v>
      </c>
      <c r="T340" s="400">
        <f t="shared" si="60"/>
        <v>26</v>
      </c>
      <c r="V340" s="382" t="str">
        <f t="shared" si="61"/>
        <v>JDPA  G  1042-2</v>
      </c>
      <c r="W340" s="382" t="str">
        <f t="shared" si="54"/>
        <v>JDPA  G  1042-2</v>
      </c>
    </row>
    <row r="341" spans="1:23" ht="15" customHeight="1">
      <c r="A341" s="381" t="str">
        <f t="shared" si="59"/>
        <v>020D0107</v>
      </c>
      <c r="B341" s="637" t="s">
        <v>2346</v>
      </c>
      <c r="C341" s="564" t="s">
        <v>3</v>
      </c>
      <c r="D341" s="139" t="s">
        <v>21</v>
      </c>
      <c r="E341" s="140">
        <v>1</v>
      </c>
      <c r="F341" s="140">
        <v>7</v>
      </c>
      <c r="G341" s="554" t="s">
        <v>2285</v>
      </c>
      <c r="H341" s="560" t="s">
        <v>2330</v>
      </c>
      <c r="I341" s="141" t="str">
        <f t="shared" si="53"/>
        <v>020D0107</v>
      </c>
      <c r="J341" s="142" t="s">
        <v>84</v>
      </c>
      <c r="K341" s="142" t="s">
        <v>1692</v>
      </c>
      <c r="L341" s="142" t="s">
        <v>85</v>
      </c>
      <c r="M341" s="142" t="s">
        <v>404</v>
      </c>
      <c r="N341" s="142" t="s">
        <v>748</v>
      </c>
      <c r="O341" s="143" t="s">
        <v>63</v>
      </c>
      <c r="P341" s="144" t="s">
        <v>24</v>
      </c>
      <c r="Q341" s="145">
        <v>1052</v>
      </c>
      <c r="R341" s="390"/>
      <c r="S341" s="195" t="s">
        <v>1688</v>
      </c>
      <c r="T341" s="396">
        <f t="shared" si="60"/>
        <v>20</v>
      </c>
      <c r="V341" s="382" t="str">
        <f t="shared" si="61"/>
        <v>JDPA  G  1052</v>
      </c>
      <c r="W341" s="382" t="str">
        <f t="shared" si="54"/>
        <v>JDPA  G  1052</v>
      </c>
    </row>
    <row r="342" spans="1:23" ht="15" customHeight="1">
      <c r="A342" s="381" t="str">
        <f t="shared" si="59"/>
        <v>026D0107</v>
      </c>
      <c r="B342" s="568"/>
      <c r="C342" s="582"/>
      <c r="D342" s="139" t="s">
        <v>21</v>
      </c>
      <c r="E342" s="140">
        <v>1</v>
      </c>
      <c r="F342" s="140">
        <v>7</v>
      </c>
      <c r="G342" s="556"/>
      <c r="H342" s="562"/>
      <c r="I342" s="164" t="str">
        <f t="shared" si="53"/>
        <v>026D0107</v>
      </c>
      <c r="J342" s="176" t="s">
        <v>84</v>
      </c>
      <c r="K342" s="176" t="s">
        <v>1692</v>
      </c>
      <c r="L342" s="176" t="s">
        <v>85</v>
      </c>
      <c r="M342" s="176" t="s">
        <v>404</v>
      </c>
      <c r="N342" s="176" t="s">
        <v>748</v>
      </c>
      <c r="O342" s="177" t="s">
        <v>63</v>
      </c>
      <c r="P342" s="178" t="s">
        <v>24</v>
      </c>
      <c r="Q342" s="179">
        <v>1052</v>
      </c>
      <c r="R342" s="180"/>
      <c r="S342" s="181" t="s">
        <v>1966</v>
      </c>
      <c r="T342" s="400">
        <f t="shared" si="60"/>
        <v>26</v>
      </c>
      <c r="V342" s="382" t="str">
        <f t="shared" si="61"/>
        <v>JDPA  G  1052</v>
      </c>
      <c r="W342" s="382" t="str">
        <f t="shared" si="54"/>
        <v>JDPA  G  1052</v>
      </c>
    </row>
    <row r="343" spans="1:23" ht="15" customHeight="1">
      <c r="A343" s="381" t="str">
        <f t="shared" si="59"/>
        <v>020D0265</v>
      </c>
      <c r="B343" s="568"/>
      <c r="C343" s="572" t="s">
        <v>19</v>
      </c>
      <c r="D343" s="139" t="s">
        <v>21</v>
      </c>
      <c r="E343" s="140">
        <v>2</v>
      </c>
      <c r="F343" s="140">
        <v>65</v>
      </c>
      <c r="G343" s="560" t="s">
        <v>2331</v>
      </c>
      <c r="H343" s="560" t="s">
        <v>2331</v>
      </c>
      <c r="I343" s="141" t="str">
        <f t="shared" si="53"/>
        <v>020D0265</v>
      </c>
      <c r="J343" s="142" t="s">
        <v>1705</v>
      </c>
      <c r="K343" s="142" t="s">
        <v>1705</v>
      </c>
      <c r="L343" s="142" t="s">
        <v>1205</v>
      </c>
      <c r="M343" s="142" t="s">
        <v>404</v>
      </c>
      <c r="N343" s="142"/>
      <c r="O343" s="143" t="s">
        <v>63</v>
      </c>
      <c r="P343" s="144" t="s">
        <v>24</v>
      </c>
      <c r="Q343" s="145">
        <v>1052</v>
      </c>
      <c r="R343" s="175"/>
      <c r="S343" s="161" t="s">
        <v>1688</v>
      </c>
      <c r="T343" s="396">
        <f t="shared" si="60"/>
        <v>20</v>
      </c>
      <c r="V343" s="382" t="str">
        <f t="shared" si="61"/>
        <v>JDPA  G  1052</v>
      </c>
      <c r="W343" s="382" t="str">
        <f t="shared" si="54"/>
        <v>JDPA  G  1052</v>
      </c>
    </row>
    <row r="344" spans="1:23" ht="15" customHeight="1">
      <c r="A344" s="381" t="str">
        <f t="shared" si="59"/>
        <v>026D0264</v>
      </c>
      <c r="B344" s="568"/>
      <c r="C344" s="573"/>
      <c r="D344" s="139" t="s">
        <v>21</v>
      </c>
      <c r="E344" s="140">
        <v>2</v>
      </c>
      <c r="F344" s="140">
        <v>64</v>
      </c>
      <c r="G344" s="562"/>
      <c r="H344" s="562"/>
      <c r="I344" s="164" t="str">
        <f t="shared" si="53"/>
        <v>026D0264</v>
      </c>
      <c r="J344" s="176" t="s">
        <v>1705</v>
      </c>
      <c r="K344" s="176" t="s">
        <v>1705</v>
      </c>
      <c r="L344" s="176" t="s">
        <v>962</v>
      </c>
      <c r="M344" s="176" t="s">
        <v>404</v>
      </c>
      <c r="N344" s="176"/>
      <c r="O344" s="177" t="s">
        <v>63</v>
      </c>
      <c r="P344" s="178" t="s">
        <v>24</v>
      </c>
      <c r="Q344" s="179">
        <v>1052</v>
      </c>
      <c r="R344" s="180"/>
      <c r="S344" s="181" t="s">
        <v>1966</v>
      </c>
      <c r="T344" s="400">
        <f t="shared" si="60"/>
        <v>26</v>
      </c>
      <c r="V344" s="382" t="str">
        <f t="shared" si="61"/>
        <v>JDPA  G  1052</v>
      </c>
      <c r="W344" s="382" t="str">
        <f t="shared" si="54"/>
        <v>JDPA  G  1052</v>
      </c>
    </row>
    <row r="345" spans="1:23" ht="15" customHeight="1">
      <c r="A345" s="381" t="str">
        <f t="shared" si="59"/>
        <v>020D0266</v>
      </c>
      <c r="B345" s="568"/>
      <c r="C345" s="573"/>
      <c r="D345" s="139" t="s">
        <v>21</v>
      </c>
      <c r="E345" s="140">
        <v>2</v>
      </c>
      <c r="F345" s="140">
        <v>66</v>
      </c>
      <c r="G345" s="560" t="s">
        <v>2333</v>
      </c>
      <c r="H345" s="560" t="s">
        <v>2332</v>
      </c>
      <c r="I345" s="141" t="str">
        <f t="shared" si="53"/>
        <v>020D0266</v>
      </c>
      <c r="J345" s="142" t="s">
        <v>1708</v>
      </c>
      <c r="K345" s="142" t="s">
        <v>1984</v>
      </c>
      <c r="L345" s="142" t="s">
        <v>85</v>
      </c>
      <c r="M345" s="142" t="s">
        <v>404</v>
      </c>
      <c r="N345" s="142"/>
      <c r="O345" s="143" t="s">
        <v>63</v>
      </c>
      <c r="P345" s="144" t="s">
        <v>24</v>
      </c>
      <c r="Q345" s="145">
        <v>1052</v>
      </c>
      <c r="R345" s="146"/>
      <c r="S345" s="161" t="s">
        <v>1688</v>
      </c>
      <c r="T345" s="396">
        <f t="shared" si="60"/>
        <v>20</v>
      </c>
      <c r="V345" s="382" t="str">
        <f t="shared" si="61"/>
        <v>JDPA  G  1052</v>
      </c>
      <c r="W345" s="382" t="str">
        <f t="shared" si="54"/>
        <v>JDPA  G  1052</v>
      </c>
    </row>
    <row r="346" spans="1:23" ht="15" customHeight="1">
      <c r="A346" s="381" t="str">
        <f t="shared" si="59"/>
        <v>026D0265</v>
      </c>
      <c r="B346" s="568"/>
      <c r="C346" s="573"/>
      <c r="D346" s="139" t="s">
        <v>21</v>
      </c>
      <c r="E346" s="140">
        <v>2</v>
      </c>
      <c r="F346" s="140">
        <v>65</v>
      </c>
      <c r="G346" s="561"/>
      <c r="H346" s="562"/>
      <c r="I346" s="164" t="str">
        <f t="shared" si="53"/>
        <v>026D0265</v>
      </c>
      <c r="J346" s="176" t="s">
        <v>1708</v>
      </c>
      <c r="K346" s="176" t="s">
        <v>1980</v>
      </c>
      <c r="L346" s="176" t="s">
        <v>85</v>
      </c>
      <c r="M346" s="176" t="s">
        <v>404</v>
      </c>
      <c r="N346" s="176"/>
      <c r="O346" s="177" t="s">
        <v>63</v>
      </c>
      <c r="P346" s="178" t="s">
        <v>24</v>
      </c>
      <c r="Q346" s="179">
        <v>1052</v>
      </c>
      <c r="R346" s="180"/>
      <c r="S346" s="181" t="s">
        <v>1966</v>
      </c>
      <c r="T346" s="400">
        <f t="shared" si="60"/>
        <v>26</v>
      </c>
      <c r="V346" s="382" t="str">
        <f t="shared" si="61"/>
        <v>JDPA  G  1052</v>
      </c>
      <c r="W346" s="382" t="str">
        <f t="shared" si="54"/>
        <v>JDPA  G  1052</v>
      </c>
    </row>
    <row r="347" spans="1:23" ht="15" customHeight="1">
      <c r="A347" s="381" t="str">
        <f t="shared" si="59"/>
        <v>020D0267</v>
      </c>
      <c r="B347" s="568"/>
      <c r="C347" s="573"/>
      <c r="D347" s="139" t="s">
        <v>21</v>
      </c>
      <c r="E347" s="140">
        <v>2</v>
      </c>
      <c r="F347" s="140">
        <v>67</v>
      </c>
      <c r="G347" s="561"/>
      <c r="H347" s="560" t="s">
        <v>2334</v>
      </c>
      <c r="I347" s="141" t="str">
        <f t="shared" si="53"/>
        <v>020D0267</v>
      </c>
      <c r="J347" s="142" t="s">
        <v>1710</v>
      </c>
      <c r="K347" s="142" t="s">
        <v>1985</v>
      </c>
      <c r="L347" s="142" t="s">
        <v>85</v>
      </c>
      <c r="M347" s="142" t="s">
        <v>404</v>
      </c>
      <c r="N347" s="142"/>
      <c r="O347" s="143" t="s">
        <v>63</v>
      </c>
      <c r="P347" s="144" t="s">
        <v>24</v>
      </c>
      <c r="Q347" s="145">
        <v>1052</v>
      </c>
      <c r="R347" s="146"/>
      <c r="S347" s="161" t="s">
        <v>1688</v>
      </c>
      <c r="T347" s="396">
        <f t="shared" si="60"/>
        <v>20</v>
      </c>
      <c r="V347" s="382" t="str">
        <f t="shared" si="61"/>
        <v>JDPA  G  1052</v>
      </c>
      <c r="W347" s="382" t="str">
        <f t="shared" ref="W347:W371" si="63">V347</f>
        <v>JDPA  G  1052</v>
      </c>
    </row>
    <row r="348" spans="1:23" ht="15" customHeight="1">
      <c r="A348" s="381" t="str">
        <f t="shared" si="59"/>
        <v>026D0266</v>
      </c>
      <c r="B348" s="568"/>
      <c r="C348" s="573"/>
      <c r="D348" s="139" t="s">
        <v>21</v>
      </c>
      <c r="E348" s="140">
        <v>2</v>
      </c>
      <c r="F348" s="140">
        <v>66</v>
      </c>
      <c r="G348" s="561"/>
      <c r="H348" s="562"/>
      <c r="I348" s="164" t="str">
        <f t="shared" si="53"/>
        <v>026D0266</v>
      </c>
      <c r="J348" s="176" t="s">
        <v>1710</v>
      </c>
      <c r="K348" s="176" t="s">
        <v>1983</v>
      </c>
      <c r="L348" s="176" t="s">
        <v>85</v>
      </c>
      <c r="M348" s="176" t="s">
        <v>404</v>
      </c>
      <c r="N348" s="176"/>
      <c r="O348" s="177" t="s">
        <v>63</v>
      </c>
      <c r="P348" s="178" t="s">
        <v>24</v>
      </c>
      <c r="Q348" s="179">
        <v>1052</v>
      </c>
      <c r="R348" s="180"/>
      <c r="S348" s="181" t="s">
        <v>1966</v>
      </c>
      <c r="T348" s="400">
        <f t="shared" si="60"/>
        <v>26</v>
      </c>
      <c r="V348" s="382" t="str">
        <f t="shared" si="61"/>
        <v>JDPA  G  1052</v>
      </c>
      <c r="W348" s="382" t="str">
        <f t="shared" si="63"/>
        <v>JDPA  G  1052</v>
      </c>
    </row>
    <row r="349" spans="1:23" ht="15" customHeight="1">
      <c r="A349" s="381" t="str">
        <f t="shared" si="59"/>
        <v>020D0268</v>
      </c>
      <c r="B349" s="568"/>
      <c r="C349" s="573"/>
      <c r="D349" s="139" t="s">
        <v>21</v>
      </c>
      <c r="E349" s="140">
        <v>2</v>
      </c>
      <c r="F349" s="140">
        <v>68</v>
      </c>
      <c r="G349" s="561"/>
      <c r="H349" s="560" t="s">
        <v>2322</v>
      </c>
      <c r="I349" s="141" t="str">
        <f t="shared" si="53"/>
        <v>020D0268</v>
      </c>
      <c r="J349" s="142" t="s">
        <v>1711</v>
      </c>
      <c r="K349" s="142" t="s">
        <v>1981</v>
      </c>
      <c r="L349" s="142" t="s">
        <v>85</v>
      </c>
      <c r="M349" s="142" t="s">
        <v>404</v>
      </c>
      <c r="N349" s="142"/>
      <c r="O349" s="143" t="s">
        <v>63</v>
      </c>
      <c r="P349" s="144" t="s">
        <v>24</v>
      </c>
      <c r="Q349" s="145">
        <v>1052</v>
      </c>
      <c r="R349" s="146"/>
      <c r="S349" s="161" t="s">
        <v>1688</v>
      </c>
      <c r="T349" s="396">
        <f t="shared" si="60"/>
        <v>20</v>
      </c>
      <c r="V349" s="382" t="str">
        <f t="shared" si="61"/>
        <v>JDPA  G  1052</v>
      </c>
      <c r="W349" s="382" t="str">
        <f t="shared" si="63"/>
        <v>JDPA  G  1052</v>
      </c>
    </row>
    <row r="350" spans="1:23" ht="15" customHeight="1">
      <c r="A350" s="381" t="str">
        <f t="shared" si="59"/>
        <v>026D0267</v>
      </c>
      <c r="B350" s="568"/>
      <c r="C350" s="573"/>
      <c r="D350" s="139" t="s">
        <v>21</v>
      </c>
      <c r="E350" s="140">
        <v>2</v>
      </c>
      <c r="F350" s="140">
        <v>67</v>
      </c>
      <c r="G350" s="561"/>
      <c r="H350" s="562"/>
      <c r="I350" s="164" t="str">
        <f t="shared" si="53"/>
        <v>026D0267</v>
      </c>
      <c r="J350" s="176" t="s">
        <v>1711</v>
      </c>
      <c r="K350" s="176" t="s">
        <v>1986</v>
      </c>
      <c r="L350" s="176" t="s">
        <v>85</v>
      </c>
      <c r="M350" s="176" t="s">
        <v>404</v>
      </c>
      <c r="N350" s="176"/>
      <c r="O350" s="177" t="s">
        <v>63</v>
      </c>
      <c r="P350" s="178" t="s">
        <v>24</v>
      </c>
      <c r="Q350" s="179">
        <v>1052</v>
      </c>
      <c r="R350" s="180"/>
      <c r="S350" s="181" t="s">
        <v>1966</v>
      </c>
      <c r="T350" s="400">
        <f t="shared" si="60"/>
        <v>26</v>
      </c>
      <c r="V350" s="382" t="str">
        <f t="shared" si="61"/>
        <v>JDPA  G  1052</v>
      </c>
      <c r="W350" s="382" t="str">
        <f t="shared" si="63"/>
        <v>JDPA  G  1052</v>
      </c>
    </row>
    <row r="351" spans="1:23" ht="15" customHeight="1">
      <c r="A351" s="381" t="str">
        <f t="shared" si="59"/>
        <v>020D0269</v>
      </c>
      <c r="B351" s="568"/>
      <c r="C351" s="573"/>
      <c r="D351" s="139" t="s">
        <v>21</v>
      </c>
      <c r="E351" s="140">
        <v>2</v>
      </c>
      <c r="F351" s="140">
        <v>69</v>
      </c>
      <c r="G351" s="561"/>
      <c r="H351" s="560" t="s">
        <v>2335</v>
      </c>
      <c r="I351" s="141" t="str">
        <f t="shared" si="53"/>
        <v>020D0269</v>
      </c>
      <c r="J351" s="142" t="s">
        <v>1712</v>
      </c>
      <c r="K351" s="142" t="s">
        <v>1982</v>
      </c>
      <c r="L351" s="142" t="s">
        <v>85</v>
      </c>
      <c r="M351" s="142" t="s">
        <v>404</v>
      </c>
      <c r="N351" s="142"/>
      <c r="O351" s="143" t="s">
        <v>63</v>
      </c>
      <c r="P351" s="144" t="s">
        <v>24</v>
      </c>
      <c r="Q351" s="145">
        <v>1052</v>
      </c>
      <c r="R351" s="146"/>
      <c r="S351" s="161" t="s">
        <v>1688</v>
      </c>
      <c r="T351" s="396">
        <f t="shared" si="60"/>
        <v>20</v>
      </c>
      <c r="V351" s="382" t="str">
        <f t="shared" si="61"/>
        <v>JDPA  G  1052</v>
      </c>
      <c r="W351" s="382" t="str">
        <f t="shared" si="63"/>
        <v>JDPA  G  1052</v>
      </c>
    </row>
    <row r="352" spans="1:23" ht="15" customHeight="1">
      <c r="A352" s="381" t="str">
        <f t="shared" si="59"/>
        <v>026D0268</v>
      </c>
      <c r="B352" s="568"/>
      <c r="C352" s="573"/>
      <c r="D352" s="139" t="s">
        <v>21</v>
      </c>
      <c r="E352" s="140">
        <v>2</v>
      </c>
      <c r="F352" s="140">
        <v>68</v>
      </c>
      <c r="G352" s="562"/>
      <c r="H352" s="562"/>
      <c r="I352" s="164" t="str">
        <f t="shared" si="53"/>
        <v>026D0268</v>
      </c>
      <c r="J352" s="176" t="s">
        <v>1712</v>
      </c>
      <c r="K352" s="176" t="s">
        <v>1987</v>
      </c>
      <c r="L352" s="176" t="s">
        <v>85</v>
      </c>
      <c r="M352" s="176" t="s">
        <v>404</v>
      </c>
      <c r="N352" s="176"/>
      <c r="O352" s="177" t="s">
        <v>63</v>
      </c>
      <c r="P352" s="178" t="s">
        <v>24</v>
      </c>
      <c r="Q352" s="179">
        <v>1052</v>
      </c>
      <c r="R352" s="180"/>
      <c r="S352" s="181" t="s">
        <v>1966</v>
      </c>
      <c r="T352" s="400">
        <f t="shared" si="60"/>
        <v>26</v>
      </c>
      <c r="V352" s="382" t="str">
        <f t="shared" si="61"/>
        <v>JDPA  G  1052</v>
      </c>
      <c r="W352" s="382" t="str">
        <f t="shared" si="63"/>
        <v>JDPA  G  1052</v>
      </c>
    </row>
    <row r="353" spans="1:23" ht="15" customHeight="1">
      <c r="A353" s="381" t="str">
        <f t="shared" si="59"/>
        <v>020D0270</v>
      </c>
      <c r="B353" s="568"/>
      <c r="C353" s="573"/>
      <c r="D353" s="139" t="s">
        <v>21</v>
      </c>
      <c r="E353" s="140">
        <v>2</v>
      </c>
      <c r="F353" s="140">
        <v>70</v>
      </c>
      <c r="G353" s="560" t="s">
        <v>2336</v>
      </c>
      <c r="H353" s="560" t="s">
        <v>2337</v>
      </c>
      <c r="I353" s="141" t="str">
        <f t="shared" si="53"/>
        <v>020D0270</v>
      </c>
      <c r="J353" s="142" t="s">
        <v>1713</v>
      </c>
      <c r="K353" s="142" t="s">
        <v>1988</v>
      </c>
      <c r="L353" s="142" t="s">
        <v>962</v>
      </c>
      <c r="M353" s="142" t="s">
        <v>404</v>
      </c>
      <c r="N353" s="142" t="s">
        <v>432</v>
      </c>
      <c r="O353" s="143" t="s">
        <v>63</v>
      </c>
      <c r="P353" s="144" t="s">
        <v>24</v>
      </c>
      <c r="Q353" s="145">
        <v>1052</v>
      </c>
      <c r="R353" s="146"/>
      <c r="S353" s="161" t="s">
        <v>1688</v>
      </c>
      <c r="T353" s="396">
        <f t="shared" si="60"/>
        <v>20</v>
      </c>
      <c r="V353" s="382" t="str">
        <f t="shared" si="61"/>
        <v>JDPA  G  1052</v>
      </c>
      <c r="W353" s="382" t="str">
        <f t="shared" si="63"/>
        <v>JDPA  G  1052</v>
      </c>
    </row>
    <row r="354" spans="1:23" ht="15" customHeight="1">
      <c r="A354" s="381" t="str">
        <f t="shared" si="59"/>
        <v>026D0269</v>
      </c>
      <c r="B354" s="620"/>
      <c r="C354" s="574"/>
      <c r="D354" s="139" t="s">
        <v>21</v>
      </c>
      <c r="E354" s="140">
        <v>2</v>
      </c>
      <c r="F354" s="140">
        <v>69</v>
      </c>
      <c r="G354" s="562"/>
      <c r="H354" s="562"/>
      <c r="I354" s="164" t="str">
        <f t="shared" si="53"/>
        <v>026D0269</v>
      </c>
      <c r="J354" s="176" t="s">
        <v>1713</v>
      </c>
      <c r="K354" s="176" t="s">
        <v>1988</v>
      </c>
      <c r="L354" s="176" t="s">
        <v>962</v>
      </c>
      <c r="M354" s="176" t="s">
        <v>404</v>
      </c>
      <c r="N354" s="176" t="s">
        <v>432</v>
      </c>
      <c r="O354" s="177" t="s">
        <v>63</v>
      </c>
      <c r="P354" s="178" t="s">
        <v>24</v>
      </c>
      <c r="Q354" s="179">
        <v>1052</v>
      </c>
      <c r="R354" s="180"/>
      <c r="S354" s="181" t="s">
        <v>1966</v>
      </c>
      <c r="T354" s="400">
        <f t="shared" si="60"/>
        <v>26</v>
      </c>
      <c r="V354" s="382" t="str">
        <f t="shared" si="61"/>
        <v>JDPA  G  1052</v>
      </c>
      <c r="W354" s="382" t="str">
        <f t="shared" si="63"/>
        <v>JDPA  G  1052</v>
      </c>
    </row>
    <row r="355" spans="1:23" ht="15" customHeight="1">
      <c r="A355" s="381" t="str">
        <f t="shared" si="59"/>
        <v>020D0272</v>
      </c>
      <c r="B355" s="637" t="s">
        <v>4440</v>
      </c>
      <c r="C355" s="572" t="s">
        <v>4437</v>
      </c>
      <c r="D355" s="139" t="s">
        <v>21</v>
      </c>
      <c r="E355" s="140">
        <v>2</v>
      </c>
      <c r="F355" s="140">
        <v>72</v>
      </c>
      <c r="G355" s="560" t="s">
        <v>2338</v>
      </c>
      <c r="H355" s="560" t="s">
        <v>2338</v>
      </c>
      <c r="I355" s="141" t="str">
        <f t="shared" si="53"/>
        <v>020D0272</v>
      </c>
      <c r="J355" s="142" t="s">
        <v>1715</v>
      </c>
      <c r="K355" s="142" t="s">
        <v>1715</v>
      </c>
      <c r="L355" s="142" t="s">
        <v>85</v>
      </c>
      <c r="M355" s="142" t="s">
        <v>404</v>
      </c>
      <c r="N355" s="142"/>
      <c r="O355" s="143" t="s">
        <v>63</v>
      </c>
      <c r="P355" s="144" t="s">
        <v>24</v>
      </c>
      <c r="Q355" s="145">
        <v>1052</v>
      </c>
      <c r="R355" s="146"/>
      <c r="S355" s="161" t="s">
        <v>1688</v>
      </c>
      <c r="T355" s="396">
        <f t="shared" si="60"/>
        <v>20</v>
      </c>
      <c r="V355" s="382" t="str">
        <f t="shared" si="61"/>
        <v>JDPA  G  1052</v>
      </c>
      <c r="W355" s="382" t="str">
        <f t="shared" si="63"/>
        <v>JDPA  G  1052</v>
      </c>
    </row>
    <row r="356" spans="1:23" ht="15" customHeight="1">
      <c r="A356" s="381" t="str">
        <f t="shared" si="59"/>
        <v>026D0271</v>
      </c>
      <c r="B356" s="568"/>
      <c r="C356" s="573"/>
      <c r="D356" s="139" t="s">
        <v>21</v>
      </c>
      <c r="E356" s="140">
        <v>2</v>
      </c>
      <c r="F356" s="140">
        <v>71</v>
      </c>
      <c r="G356" s="562"/>
      <c r="H356" s="562"/>
      <c r="I356" s="164" t="str">
        <f t="shared" si="53"/>
        <v>026D0271</v>
      </c>
      <c r="J356" s="176" t="s">
        <v>1715</v>
      </c>
      <c r="K356" s="176" t="s">
        <v>1715</v>
      </c>
      <c r="L356" s="176" t="s">
        <v>85</v>
      </c>
      <c r="M356" s="176" t="s">
        <v>404</v>
      </c>
      <c r="N356" s="176"/>
      <c r="O356" s="177" t="s">
        <v>63</v>
      </c>
      <c r="P356" s="178" t="s">
        <v>24</v>
      </c>
      <c r="Q356" s="179">
        <v>1052</v>
      </c>
      <c r="R356" s="180"/>
      <c r="S356" s="181" t="s">
        <v>1966</v>
      </c>
      <c r="T356" s="400">
        <f t="shared" si="60"/>
        <v>26</v>
      </c>
      <c r="V356" s="382" t="str">
        <f t="shared" si="61"/>
        <v>JDPA  G  1052</v>
      </c>
      <c r="W356" s="382" t="str">
        <f t="shared" si="63"/>
        <v>JDPA  G  1052</v>
      </c>
    </row>
    <row r="357" spans="1:23" ht="15" customHeight="1">
      <c r="A357" s="381" t="str">
        <f t="shared" si="59"/>
        <v>020D0271</v>
      </c>
      <c r="B357" s="568"/>
      <c r="C357" s="573"/>
      <c r="D357" s="139" t="s">
        <v>21</v>
      </c>
      <c r="E357" s="140">
        <v>2</v>
      </c>
      <c r="F357" s="140">
        <v>71</v>
      </c>
      <c r="G357" s="560" t="s">
        <v>2339</v>
      </c>
      <c r="H357" s="560" t="s">
        <v>2339</v>
      </c>
      <c r="I357" s="141" t="str">
        <f t="shared" si="53"/>
        <v>020D0271</v>
      </c>
      <c r="J357" s="142" t="s">
        <v>1714</v>
      </c>
      <c r="K357" s="142" t="s">
        <v>1714</v>
      </c>
      <c r="L357" s="142" t="s">
        <v>85</v>
      </c>
      <c r="M357" s="142" t="s">
        <v>404</v>
      </c>
      <c r="N357" s="142"/>
      <c r="O357" s="143" t="s">
        <v>63</v>
      </c>
      <c r="P357" s="144" t="s">
        <v>24</v>
      </c>
      <c r="Q357" s="145">
        <v>1052</v>
      </c>
      <c r="R357" s="146"/>
      <c r="S357" s="161" t="s">
        <v>1688</v>
      </c>
      <c r="T357" s="396">
        <f t="shared" si="60"/>
        <v>20</v>
      </c>
      <c r="V357" s="382" t="str">
        <f t="shared" si="61"/>
        <v>JDPA  G  1052</v>
      </c>
      <c r="W357" s="382" t="str">
        <f t="shared" si="63"/>
        <v>JDPA  G  1052</v>
      </c>
    </row>
    <row r="358" spans="1:23" ht="15" customHeight="1">
      <c r="A358" s="381" t="str">
        <f t="shared" si="59"/>
        <v>026D0270</v>
      </c>
      <c r="B358" s="568"/>
      <c r="C358" s="573"/>
      <c r="D358" s="139" t="s">
        <v>21</v>
      </c>
      <c r="E358" s="140">
        <v>2</v>
      </c>
      <c r="F358" s="140">
        <v>70</v>
      </c>
      <c r="G358" s="562"/>
      <c r="H358" s="562"/>
      <c r="I358" s="164" t="str">
        <f t="shared" si="53"/>
        <v>026D0270</v>
      </c>
      <c r="J358" s="176" t="s">
        <v>1714</v>
      </c>
      <c r="K358" s="176" t="s">
        <v>1714</v>
      </c>
      <c r="L358" s="176" t="s">
        <v>85</v>
      </c>
      <c r="M358" s="176" t="s">
        <v>404</v>
      </c>
      <c r="N358" s="176"/>
      <c r="O358" s="177" t="s">
        <v>63</v>
      </c>
      <c r="P358" s="178" t="s">
        <v>24</v>
      </c>
      <c r="Q358" s="179">
        <v>1052</v>
      </c>
      <c r="R358" s="180"/>
      <c r="S358" s="181" t="s">
        <v>1966</v>
      </c>
      <c r="T358" s="400">
        <f t="shared" si="60"/>
        <v>26</v>
      </c>
      <c r="V358" s="382" t="str">
        <f t="shared" si="61"/>
        <v>JDPA  G  1052</v>
      </c>
      <c r="W358" s="382" t="str">
        <f t="shared" si="63"/>
        <v>JDPA  G  1052</v>
      </c>
    </row>
    <row r="359" spans="1:23" ht="15" customHeight="1">
      <c r="A359" s="381" t="str">
        <f t="shared" si="59"/>
        <v>020D0275</v>
      </c>
      <c r="B359" s="568"/>
      <c r="C359" s="573"/>
      <c r="D359" s="139" t="s">
        <v>21</v>
      </c>
      <c r="E359" s="140">
        <v>2</v>
      </c>
      <c r="F359" s="140">
        <v>75</v>
      </c>
      <c r="G359" s="560" t="s">
        <v>2340</v>
      </c>
      <c r="H359" s="560" t="s">
        <v>2337</v>
      </c>
      <c r="I359" s="141" t="str">
        <f t="shared" si="53"/>
        <v>020D0275</v>
      </c>
      <c r="J359" s="142" t="s">
        <v>1721</v>
      </c>
      <c r="K359" s="142" t="s">
        <v>1721</v>
      </c>
      <c r="L359" s="142" t="s">
        <v>85</v>
      </c>
      <c r="M359" s="142" t="s">
        <v>404</v>
      </c>
      <c r="N359" s="142" t="s">
        <v>432</v>
      </c>
      <c r="O359" s="143" t="s">
        <v>55</v>
      </c>
      <c r="P359" s="144"/>
      <c r="Q359" s="145"/>
      <c r="R359" s="146"/>
      <c r="S359" s="161" t="s">
        <v>1688</v>
      </c>
      <c r="T359" s="396">
        <f t="shared" si="60"/>
        <v>20</v>
      </c>
      <c r="V359" s="382" t="str">
        <f t="shared" si="61"/>
        <v xml:space="preserve">指定承認    </v>
      </c>
      <c r="W359" s="382" t="str">
        <f t="shared" si="63"/>
        <v xml:space="preserve">指定承認    </v>
      </c>
    </row>
    <row r="360" spans="1:23" ht="15" customHeight="1">
      <c r="A360" s="381" t="str">
        <f t="shared" si="59"/>
        <v>026D0274</v>
      </c>
      <c r="B360" s="568"/>
      <c r="C360" s="573"/>
      <c r="D360" s="139" t="s">
        <v>21</v>
      </c>
      <c r="E360" s="140">
        <v>2</v>
      </c>
      <c r="F360" s="140">
        <v>74</v>
      </c>
      <c r="G360" s="562"/>
      <c r="H360" s="562"/>
      <c r="I360" s="164" t="str">
        <f t="shared" si="53"/>
        <v>026D0274</v>
      </c>
      <c r="J360" s="176" t="s">
        <v>1721</v>
      </c>
      <c r="K360" s="176" t="s">
        <v>1721</v>
      </c>
      <c r="L360" s="176" t="s">
        <v>85</v>
      </c>
      <c r="M360" s="176" t="s">
        <v>404</v>
      </c>
      <c r="N360" s="176" t="s">
        <v>432</v>
      </c>
      <c r="O360" s="177" t="s">
        <v>55</v>
      </c>
      <c r="P360" s="178"/>
      <c r="Q360" s="179"/>
      <c r="R360" s="180"/>
      <c r="S360" s="181" t="s">
        <v>1966</v>
      </c>
      <c r="T360" s="400">
        <f t="shared" si="60"/>
        <v>26</v>
      </c>
      <c r="V360" s="382" t="str">
        <f t="shared" si="61"/>
        <v xml:space="preserve">指定承認    </v>
      </c>
      <c r="W360" s="382" t="str">
        <f t="shared" si="63"/>
        <v xml:space="preserve">指定承認    </v>
      </c>
    </row>
    <row r="361" spans="1:23" ht="15" customHeight="1">
      <c r="A361" s="381" t="str">
        <f t="shared" si="59"/>
        <v>020D0276</v>
      </c>
      <c r="B361" s="568"/>
      <c r="C361" s="573"/>
      <c r="D361" s="139" t="s">
        <v>21</v>
      </c>
      <c r="E361" s="140">
        <v>2</v>
      </c>
      <c r="F361" s="140">
        <v>76</v>
      </c>
      <c r="G361" s="560" t="s">
        <v>2341</v>
      </c>
      <c r="H361" s="560" t="s">
        <v>2337</v>
      </c>
      <c r="I361" s="141" t="str">
        <f t="shared" si="53"/>
        <v>020D0276</v>
      </c>
      <c r="J361" s="142" t="s">
        <v>1722</v>
      </c>
      <c r="K361" s="142" t="s">
        <v>1722</v>
      </c>
      <c r="L361" s="142" t="s">
        <v>85</v>
      </c>
      <c r="M361" s="142" t="s">
        <v>404</v>
      </c>
      <c r="N361" s="142" t="s">
        <v>432</v>
      </c>
      <c r="O361" s="143" t="s">
        <v>55</v>
      </c>
      <c r="P361" s="144"/>
      <c r="Q361" s="145"/>
      <c r="R361" s="146"/>
      <c r="S361" s="161" t="s">
        <v>1688</v>
      </c>
      <c r="T361" s="396">
        <f t="shared" si="60"/>
        <v>20</v>
      </c>
      <c r="V361" s="382" t="str">
        <f t="shared" si="61"/>
        <v xml:space="preserve">指定承認    </v>
      </c>
      <c r="W361" s="382" t="str">
        <f t="shared" si="63"/>
        <v xml:space="preserve">指定承認    </v>
      </c>
    </row>
    <row r="362" spans="1:23" ht="15" customHeight="1">
      <c r="A362" s="381" t="str">
        <f t="shared" si="59"/>
        <v>026D0275</v>
      </c>
      <c r="B362" s="568"/>
      <c r="C362" s="573"/>
      <c r="D362" s="139" t="s">
        <v>21</v>
      </c>
      <c r="E362" s="140">
        <v>2</v>
      </c>
      <c r="F362" s="140">
        <v>75</v>
      </c>
      <c r="G362" s="562"/>
      <c r="H362" s="562"/>
      <c r="I362" s="164" t="str">
        <f t="shared" si="53"/>
        <v>026D0275</v>
      </c>
      <c r="J362" s="176" t="s">
        <v>1722</v>
      </c>
      <c r="K362" s="176" t="s">
        <v>1722</v>
      </c>
      <c r="L362" s="176" t="s">
        <v>85</v>
      </c>
      <c r="M362" s="176" t="s">
        <v>404</v>
      </c>
      <c r="N362" s="176" t="s">
        <v>432</v>
      </c>
      <c r="O362" s="177" t="s">
        <v>55</v>
      </c>
      <c r="P362" s="178"/>
      <c r="Q362" s="179"/>
      <c r="R362" s="180"/>
      <c r="S362" s="181" t="s">
        <v>1966</v>
      </c>
      <c r="T362" s="400">
        <f t="shared" si="60"/>
        <v>26</v>
      </c>
      <c r="V362" s="382" t="str">
        <f t="shared" si="61"/>
        <v xml:space="preserve">指定承認    </v>
      </c>
      <c r="W362" s="382" t="str">
        <f t="shared" si="63"/>
        <v xml:space="preserve">指定承認    </v>
      </c>
    </row>
    <row r="363" spans="1:23" ht="15" customHeight="1">
      <c r="A363" s="381" t="str">
        <f t="shared" si="59"/>
        <v>020D0277</v>
      </c>
      <c r="B363" s="568"/>
      <c r="C363" s="573"/>
      <c r="D363" s="139" t="s">
        <v>21</v>
      </c>
      <c r="E363" s="140">
        <v>2</v>
      </c>
      <c r="F363" s="140">
        <v>77</v>
      </c>
      <c r="G363" s="560" t="s">
        <v>2324</v>
      </c>
      <c r="H363" s="560" t="s">
        <v>2324</v>
      </c>
      <c r="I363" s="141" t="str">
        <f t="shared" si="53"/>
        <v>020D0277</v>
      </c>
      <c r="J363" s="142" t="s">
        <v>1723</v>
      </c>
      <c r="K363" s="142" t="s">
        <v>1723</v>
      </c>
      <c r="L363" s="142" t="s">
        <v>85</v>
      </c>
      <c r="M363" s="142" t="s">
        <v>494</v>
      </c>
      <c r="N363" s="142" t="s">
        <v>126</v>
      </c>
      <c r="O363" s="143" t="s">
        <v>63</v>
      </c>
      <c r="P363" s="144" t="s">
        <v>24</v>
      </c>
      <c r="Q363" s="145">
        <v>1052</v>
      </c>
      <c r="R363" s="146"/>
      <c r="S363" s="161" t="s">
        <v>1688</v>
      </c>
      <c r="T363" s="396">
        <f t="shared" si="60"/>
        <v>20</v>
      </c>
      <c r="V363" s="382" t="str">
        <f t="shared" si="61"/>
        <v>JDPA  G  1052</v>
      </c>
      <c r="W363" s="382" t="str">
        <f t="shared" si="63"/>
        <v>JDPA  G  1052</v>
      </c>
    </row>
    <row r="364" spans="1:23" ht="15" customHeight="1">
      <c r="A364" s="381" t="str">
        <f t="shared" si="59"/>
        <v>026D0276</v>
      </c>
      <c r="B364" s="568"/>
      <c r="C364" s="573"/>
      <c r="D364" s="139" t="s">
        <v>21</v>
      </c>
      <c r="E364" s="140">
        <v>2</v>
      </c>
      <c r="F364" s="140">
        <v>76</v>
      </c>
      <c r="G364" s="562"/>
      <c r="H364" s="562"/>
      <c r="I364" s="164" t="str">
        <f t="shared" si="53"/>
        <v>026D0276</v>
      </c>
      <c r="J364" s="176" t="s">
        <v>1723</v>
      </c>
      <c r="K364" s="176" t="s">
        <v>1723</v>
      </c>
      <c r="L364" s="176" t="s">
        <v>85</v>
      </c>
      <c r="M364" s="176" t="s">
        <v>494</v>
      </c>
      <c r="N364" s="176" t="s">
        <v>126</v>
      </c>
      <c r="O364" s="177" t="s">
        <v>63</v>
      </c>
      <c r="P364" s="178" t="s">
        <v>24</v>
      </c>
      <c r="Q364" s="179">
        <v>1052</v>
      </c>
      <c r="R364" s="180"/>
      <c r="S364" s="181" t="s">
        <v>1966</v>
      </c>
      <c r="T364" s="400">
        <f t="shared" si="60"/>
        <v>26</v>
      </c>
      <c r="V364" s="382" t="str">
        <f t="shared" si="61"/>
        <v>JDPA  G  1052</v>
      </c>
      <c r="W364" s="382" t="str">
        <f t="shared" si="63"/>
        <v>JDPA  G  1052</v>
      </c>
    </row>
    <row r="365" spans="1:23" ht="15" customHeight="1">
      <c r="A365" s="381" t="str">
        <f t="shared" si="59"/>
        <v>020D0273</v>
      </c>
      <c r="B365" s="568"/>
      <c r="C365" s="573"/>
      <c r="D365" s="139" t="s">
        <v>21</v>
      </c>
      <c r="E365" s="140">
        <v>2</v>
      </c>
      <c r="F365" s="140">
        <v>73</v>
      </c>
      <c r="G365" s="554" t="s">
        <v>2325</v>
      </c>
      <c r="H365" s="554" t="s">
        <v>2342</v>
      </c>
      <c r="I365" s="141" t="str">
        <f t="shared" si="53"/>
        <v>020D0273</v>
      </c>
      <c r="J365" s="142" t="s">
        <v>1716</v>
      </c>
      <c r="K365" s="142" t="s">
        <v>1718</v>
      </c>
      <c r="L365" s="142" t="s">
        <v>1719</v>
      </c>
      <c r="M365" s="142" t="s">
        <v>404</v>
      </c>
      <c r="N365" s="142"/>
      <c r="O365" s="143" t="s">
        <v>55</v>
      </c>
      <c r="P365" s="144"/>
      <c r="Q365" s="145"/>
      <c r="R365" s="146"/>
      <c r="S365" s="161" t="s">
        <v>1688</v>
      </c>
      <c r="T365" s="396">
        <f t="shared" si="60"/>
        <v>20</v>
      </c>
      <c r="V365" s="382" t="str">
        <f t="shared" si="61"/>
        <v xml:space="preserve">指定承認    </v>
      </c>
      <c r="W365" s="382" t="str">
        <f t="shared" si="63"/>
        <v xml:space="preserve">指定承認    </v>
      </c>
    </row>
    <row r="366" spans="1:23" ht="15" customHeight="1">
      <c r="A366" s="381" t="str">
        <f t="shared" si="59"/>
        <v>026D0272</v>
      </c>
      <c r="B366" s="568"/>
      <c r="C366" s="573"/>
      <c r="D366" s="139" t="s">
        <v>21</v>
      </c>
      <c r="E366" s="140">
        <v>2</v>
      </c>
      <c r="F366" s="140">
        <v>72</v>
      </c>
      <c r="G366" s="555"/>
      <c r="H366" s="556"/>
      <c r="I366" s="164" t="str">
        <f t="shared" si="53"/>
        <v>026D0272</v>
      </c>
      <c r="J366" s="176" t="s">
        <v>1716</v>
      </c>
      <c r="K366" s="176" t="s">
        <v>1718</v>
      </c>
      <c r="L366" s="176" t="s">
        <v>931</v>
      </c>
      <c r="M366" s="176" t="s">
        <v>404</v>
      </c>
      <c r="N366" s="176"/>
      <c r="O366" s="177" t="s">
        <v>55</v>
      </c>
      <c r="P366" s="178"/>
      <c r="Q366" s="179"/>
      <c r="R366" s="180"/>
      <c r="S366" s="181" t="s">
        <v>1966</v>
      </c>
      <c r="T366" s="400">
        <f t="shared" si="60"/>
        <v>26</v>
      </c>
      <c r="V366" s="382" t="str">
        <f t="shared" si="61"/>
        <v xml:space="preserve">指定承認    </v>
      </c>
      <c r="W366" s="382" t="str">
        <f t="shared" si="63"/>
        <v xml:space="preserve">指定承認    </v>
      </c>
    </row>
    <row r="367" spans="1:23" ht="15" customHeight="1">
      <c r="A367" s="381" t="str">
        <f t="shared" si="59"/>
        <v>020D0274</v>
      </c>
      <c r="B367" s="568"/>
      <c r="C367" s="573"/>
      <c r="D367" s="139" t="s">
        <v>21</v>
      </c>
      <c r="E367" s="140">
        <v>2</v>
      </c>
      <c r="F367" s="140">
        <v>74</v>
      </c>
      <c r="G367" s="555"/>
      <c r="H367" s="554" t="s">
        <v>2343</v>
      </c>
      <c r="I367" s="141" t="str">
        <f t="shared" si="53"/>
        <v>020D0274</v>
      </c>
      <c r="J367" s="142" t="s">
        <v>1716</v>
      </c>
      <c r="K367" s="142" t="s">
        <v>1720</v>
      </c>
      <c r="L367" s="142" t="s">
        <v>1719</v>
      </c>
      <c r="M367" s="142" t="s">
        <v>404</v>
      </c>
      <c r="N367" s="142"/>
      <c r="O367" s="143" t="s">
        <v>55</v>
      </c>
      <c r="P367" s="144"/>
      <c r="Q367" s="145"/>
      <c r="R367" s="146"/>
      <c r="S367" s="161" t="s">
        <v>1688</v>
      </c>
      <c r="T367" s="396">
        <f t="shared" si="60"/>
        <v>20</v>
      </c>
      <c r="V367" s="382" t="str">
        <f t="shared" si="61"/>
        <v xml:space="preserve">指定承認    </v>
      </c>
      <c r="W367" s="382" t="str">
        <f t="shared" si="63"/>
        <v xml:space="preserve">指定承認    </v>
      </c>
    </row>
    <row r="368" spans="1:23" ht="15" customHeight="1">
      <c r="A368" s="381" t="str">
        <f t="shared" si="59"/>
        <v>026D0273</v>
      </c>
      <c r="B368" s="568"/>
      <c r="C368" s="574"/>
      <c r="D368" s="139" t="s">
        <v>21</v>
      </c>
      <c r="E368" s="140">
        <v>2</v>
      </c>
      <c r="F368" s="140">
        <v>73</v>
      </c>
      <c r="G368" s="556"/>
      <c r="H368" s="556"/>
      <c r="I368" s="164" t="str">
        <f t="shared" si="53"/>
        <v>026D0273</v>
      </c>
      <c r="J368" s="176" t="s">
        <v>1716</v>
      </c>
      <c r="K368" s="176" t="s">
        <v>1720</v>
      </c>
      <c r="L368" s="176" t="s">
        <v>931</v>
      </c>
      <c r="M368" s="176" t="s">
        <v>404</v>
      </c>
      <c r="N368" s="176"/>
      <c r="O368" s="177" t="s">
        <v>55</v>
      </c>
      <c r="P368" s="178"/>
      <c r="Q368" s="179"/>
      <c r="R368" s="180"/>
      <c r="S368" s="181" t="s">
        <v>1966</v>
      </c>
      <c r="T368" s="400">
        <f t="shared" si="60"/>
        <v>26</v>
      </c>
      <c r="V368" s="382" t="str">
        <f t="shared" si="61"/>
        <v xml:space="preserve">指定承認    </v>
      </c>
      <c r="W368" s="382" t="str">
        <f t="shared" si="63"/>
        <v xml:space="preserve">指定承認    </v>
      </c>
    </row>
    <row r="369" spans="1:23" ht="15" customHeight="1">
      <c r="A369" s="381" t="str">
        <f t="shared" si="59"/>
        <v>020D0311</v>
      </c>
      <c r="B369" s="568"/>
      <c r="C369" s="566" t="s">
        <v>2363</v>
      </c>
      <c r="D369" s="139" t="s">
        <v>21</v>
      </c>
      <c r="E369" s="140">
        <v>3</v>
      </c>
      <c r="F369" s="140">
        <v>11</v>
      </c>
      <c r="G369" s="560" t="s">
        <v>123</v>
      </c>
      <c r="H369" s="560" t="s">
        <v>2317</v>
      </c>
      <c r="I369" s="141" t="str">
        <f t="shared" si="53"/>
        <v>020D0311</v>
      </c>
      <c r="J369" s="142" t="s">
        <v>1996</v>
      </c>
      <c r="K369" s="142" t="s">
        <v>1724</v>
      </c>
      <c r="L369" s="142" t="s">
        <v>85</v>
      </c>
      <c r="M369" s="142" t="s">
        <v>126</v>
      </c>
      <c r="N369" s="141"/>
      <c r="O369" s="143" t="s">
        <v>63</v>
      </c>
      <c r="P369" s="144" t="s">
        <v>24</v>
      </c>
      <c r="Q369" s="145">
        <v>1052</v>
      </c>
      <c r="R369" s="146"/>
      <c r="S369" s="161" t="s">
        <v>1688</v>
      </c>
      <c r="T369" s="396">
        <f t="shared" si="60"/>
        <v>20</v>
      </c>
      <c r="V369" s="382" t="str">
        <f t="shared" si="61"/>
        <v>JDPA  G  1052</v>
      </c>
      <c r="W369" s="382" t="str">
        <f t="shared" si="63"/>
        <v>JDPA  G  1052</v>
      </c>
    </row>
    <row r="370" spans="1:23" ht="15" customHeight="1">
      <c r="A370" s="381" t="str">
        <f t="shared" si="59"/>
        <v>026D0312</v>
      </c>
      <c r="B370" s="568"/>
      <c r="C370" s="563"/>
      <c r="D370" s="139" t="s">
        <v>21</v>
      </c>
      <c r="E370" s="140">
        <v>3</v>
      </c>
      <c r="F370" s="140">
        <v>12</v>
      </c>
      <c r="G370" s="561"/>
      <c r="H370" s="562"/>
      <c r="I370" s="164" t="str">
        <f t="shared" si="53"/>
        <v>026D0312</v>
      </c>
      <c r="J370" s="176" t="s">
        <v>1996</v>
      </c>
      <c r="K370" s="176" t="s">
        <v>1724</v>
      </c>
      <c r="L370" s="176" t="s">
        <v>85</v>
      </c>
      <c r="M370" s="176" t="s">
        <v>126</v>
      </c>
      <c r="N370" s="164"/>
      <c r="O370" s="177" t="s">
        <v>63</v>
      </c>
      <c r="P370" s="178" t="s">
        <v>24</v>
      </c>
      <c r="Q370" s="179">
        <v>1052</v>
      </c>
      <c r="R370" s="180"/>
      <c r="S370" s="181" t="s">
        <v>1966</v>
      </c>
      <c r="T370" s="400">
        <f t="shared" si="60"/>
        <v>26</v>
      </c>
      <c r="V370" s="382" t="str">
        <f t="shared" si="61"/>
        <v>JDPA  G  1052</v>
      </c>
      <c r="W370" s="382" t="str">
        <f t="shared" si="63"/>
        <v>JDPA  G  1052</v>
      </c>
    </row>
    <row r="371" spans="1:23" ht="15" customHeight="1">
      <c r="A371" s="381" t="str">
        <f t="shared" si="59"/>
        <v>020D0312</v>
      </c>
      <c r="B371" s="568"/>
      <c r="C371" s="563"/>
      <c r="D371" s="139" t="s">
        <v>21</v>
      </c>
      <c r="E371" s="140">
        <v>3</v>
      </c>
      <c r="F371" s="140">
        <v>12</v>
      </c>
      <c r="G371" s="561"/>
      <c r="H371" s="560" t="s">
        <v>2313</v>
      </c>
      <c r="I371" s="141" t="str">
        <f t="shared" si="53"/>
        <v>020D0312</v>
      </c>
      <c r="J371" s="142" t="s">
        <v>1997</v>
      </c>
      <c r="K371" s="142" t="s">
        <v>1724</v>
      </c>
      <c r="L371" s="142" t="s">
        <v>85</v>
      </c>
      <c r="M371" s="142" t="s">
        <v>126</v>
      </c>
      <c r="N371" s="141"/>
      <c r="O371" s="143" t="s">
        <v>63</v>
      </c>
      <c r="P371" s="144" t="s">
        <v>24</v>
      </c>
      <c r="Q371" s="145">
        <v>1052</v>
      </c>
      <c r="R371" s="146"/>
      <c r="S371" s="195" t="s">
        <v>1688</v>
      </c>
      <c r="T371" s="397">
        <f t="shared" si="60"/>
        <v>20</v>
      </c>
      <c r="V371" s="382" t="str">
        <f t="shared" si="61"/>
        <v>JDPA  G  1052</v>
      </c>
      <c r="W371" s="382" t="str">
        <f t="shared" si="63"/>
        <v>JDPA  G  1052</v>
      </c>
    </row>
    <row r="372" spans="1:23" ht="15" customHeight="1">
      <c r="A372" s="381" t="str">
        <f t="shared" si="59"/>
        <v>026D0313</v>
      </c>
      <c r="B372" s="568"/>
      <c r="C372" s="563"/>
      <c r="D372" s="139" t="s">
        <v>21</v>
      </c>
      <c r="E372" s="140">
        <v>3</v>
      </c>
      <c r="F372" s="140">
        <v>13</v>
      </c>
      <c r="G372" s="561"/>
      <c r="H372" s="562"/>
      <c r="I372" s="164" t="str">
        <f t="shared" si="53"/>
        <v>026D0313</v>
      </c>
      <c r="J372" s="176" t="s">
        <v>1997</v>
      </c>
      <c r="K372" s="176" t="s">
        <v>1724</v>
      </c>
      <c r="L372" s="176" t="s">
        <v>85</v>
      </c>
      <c r="M372" s="176" t="s">
        <v>126</v>
      </c>
      <c r="N372" s="164"/>
      <c r="O372" s="177" t="s">
        <v>63</v>
      </c>
      <c r="P372" s="178" t="s">
        <v>24</v>
      </c>
      <c r="Q372" s="179">
        <v>1052</v>
      </c>
      <c r="R372" s="180"/>
      <c r="S372" s="181" t="s">
        <v>1966</v>
      </c>
      <c r="T372" s="400">
        <f t="shared" si="60"/>
        <v>26</v>
      </c>
      <c r="V372" s="382" t="str">
        <f t="shared" si="61"/>
        <v>JDPA  G  1052</v>
      </c>
      <c r="W372" s="382" t="str">
        <f t="shared" ref="W372:W382" si="64">V372</f>
        <v>JDPA  G  1052</v>
      </c>
    </row>
    <row r="373" spans="1:23" ht="15" customHeight="1">
      <c r="A373" s="381" t="str">
        <f t="shared" si="59"/>
        <v>020D0313</v>
      </c>
      <c r="B373" s="568"/>
      <c r="C373" s="563"/>
      <c r="D373" s="139" t="s">
        <v>21</v>
      </c>
      <c r="E373" s="140">
        <v>3</v>
      </c>
      <c r="F373" s="140">
        <v>13</v>
      </c>
      <c r="G373" s="561"/>
      <c r="H373" s="560" t="s">
        <v>140</v>
      </c>
      <c r="I373" s="141" t="str">
        <f t="shared" si="53"/>
        <v>020D0313</v>
      </c>
      <c r="J373" s="142" t="s">
        <v>1725</v>
      </c>
      <c r="K373" s="142" t="s">
        <v>1726</v>
      </c>
      <c r="L373" s="142" t="s">
        <v>85</v>
      </c>
      <c r="M373" s="142" t="s">
        <v>558</v>
      </c>
      <c r="N373" s="141"/>
      <c r="O373" s="143" t="s">
        <v>63</v>
      </c>
      <c r="P373" s="144" t="s">
        <v>24</v>
      </c>
      <c r="Q373" s="145">
        <v>1052</v>
      </c>
      <c r="R373" s="146"/>
      <c r="S373" s="161" t="s">
        <v>1688</v>
      </c>
      <c r="T373" s="396">
        <f t="shared" si="60"/>
        <v>20</v>
      </c>
      <c r="V373" s="382" t="str">
        <f t="shared" si="61"/>
        <v>JDPA  G  1052</v>
      </c>
      <c r="W373" s="382" t="str">
        <f t="shared" si="64"/>
        <v>JDPA  G  1052</v>
      </c>
    </row>
    <row r="374" spans="1:23" ht="15" customHeight="1">
      <c r="A374" s="381" t="str">
        <f t="shared" si="59"/>
        <v>026D0314</v>
      </c>
      <c r="B374" s="568"/>
      <c r="C374" s="563"/>
      <c r="D374" s="139" t="s">
        <v>21</v>
      </c>
      <c r="E374" s="140">
        <v>3</v>
      </c>
      <c r="F374" s="140">
        <v>14</v>
      </c>
      <c r="G374" s="562"/>
      <c r="H374" s="562"/>
      <c r="I374" s="164" t="str">
        <f t="shared" si="53"/>
        <v>026D0314</v>
      </c>
      <c r="J374" s="176" t="s">
        <v>1725</v>
      </c>
      <c r="K374" s="176" t="s">
        <v>1998</v>
      </c>
      <c r="L374" s="176" t="s">
        <v>85</v>
      </c>
      <c r="M374" s="176" t="s">
        <v>558</v>
      </c>
      <c r="N374" s="164"/>
      <c r="O374" s="177" t="s">
        <v>63</v>
      </c>
      <c r="P374" s="178" t="s">
        <v>24</v>
      </c>
      <c r="Q374" s="179">
        <v>1052</v>
      </c>
      <c r="R374" s="180"/>
      <c r="S374" s="181" t="s">
        <v>1966</v>
      </c>
      <c r="T374" s="400">
        <f t="shared" si="60"/>
        <v>26</v>
      </c>
      <c r="V374" s="382" t="str">
        <f t="shared" si="61"/>
        <v>JDPA  G  1052</v>
      </c>
      <c r="W374" s="382" t="str">
        <f t="shared" si="64"/>
        <v>JDPA  G  1052</v>
      </c>
    </row>
    <row r="375" spans="1:23" ht="15" customHeight="1">
      <c r="A375" s="381" t="str">
        <f t="shared" si="59"/>
        <v>020D0314</v>
      </c>
      <c r="B375" s="568"/>
      <c r="C375" s="563"/>
      <c r="D375" s="139" t="s">
        <v>21</v>
      </c>
      <c r="E375" s="140">
        <v>3</v>
      </c>
      <c r="F375" s="140">
        <v>14</v>
      </c>
      <c r="G375" s="560" t="s">
        <v>123</v>
      </c>
      <c r="H375" s="560" t="s">
        <v>2345</v>
      </c>
      <c r="I375" s="141" t="str">
        <f t="shared" si="53"/>
        <v>020D0314</v>
      </c>
      <c r="J375" s="142" t="s">
        <v>1727</v>
      </c>
      <c r="K375" s="142" t="s">
        <v>1728</v>
      </c>
      <c r="L375" s="142" t="s">
        <v>85</v>
      </c>
      <c r="M375" s="142" t="s">
        <v>404</v>
      </c>
      <c r="N375" s="141" t="s">
        <v>1731</v>
      </c>
      <c r="O375" s="143" t="s">
        <v>63</v>
      </c>
      <c r="P375" s="144" t="s">
        <v>24</v>
      </c>
      <c r="Q375" s="145">
        <v>1052</v>
      </c>
      <c r="R375" s="146"/>
      <c r="S375" s="161" t="s">
        <v>1688</v>
      </c>
      <c r="T375" s="396">
        <f t="shared" si="60"/>
        <v>20</v>
      </c>
      <c r="V375" s="382" t="str">
        <f t="shared" si="61"/>
        <v>JDPA  G  1052</v>
      </c>
      <c r="W375" s="382" t="str">
        <f t="shared" si="64"/>
        <v>JDPA  G  1052</v>
      </c>
    </row>
    <row r="376" spans="1:23" ht="15" customHeight="1">
      <c r="A376" s="381" t="str">
        <f t="shared" si="59"/>
        <v>026D0315</v>
      </c>
      <c r="B376" s="620"/>
      <c r="C376" s="567"/>
      <c r="D376" s="139" t="s">
        <v>21</v>
      </c>
      <c r="E376" s="140">
        <v>3</v>
      </c>
      <c r="F376" s="140">
        <v>15</v>
      </c>
      <c r="G376" s="562"/>
      <c r="H376" s="562"/>
      <c r="I376" s="164" t="str">
        <f t="shared" si="53"/>
        <v>026D0315</v>
      </c>
      <c r="J376" s="176" t="s">
        <v>1727</v>
      </c>
      <c r="K376" s="176" t="s">
        <v>1728</v>
      </c>
      <c r="L376" s="176" t="s">
        <v>85</v>
      </c>
      <c r="M376" s="176" t="s">
        <v>404</v>
      </c>
      <c r="N376" s="164" t="s">
        <v>107</v>
      </c>
      <c r="O376" s="177" t="s">
        <v>63</v>
      </c>
      <c r="P376" s="178" t="s">
        <v>24</v>
      </c>
      <c r="Q376" s="179">
        <v>1052</v>
      </c>
      <c r="R376" s="180"/>
      <c r="S376" s="181" t="s">
        <v>1966</v>
      </c>
      <c r="T376" s="400">
        <f t="shared" si="60"/>
        <v>26</v>
      </c>
      <c r="V376" s="382" t="str">
        <f t="shared" si="61"/>
        <v>JDPA  G  1052</v>
      </c>
      <c r="W376" s="382" t="str">
        <f t="shared" si="64"/>
        <v>JDPA  G  1052</v>
      </c>
    </row>
    <row r="377" spans="1:23" ht="15" customHeight="1">
      <c r="A377" s="381" t="str">
        <f t="shared" si="59"/>
        <v>020D0108</v>
      </c>
      <c r="B377" s="637" t="s">
        <v>2364</v>
      </c>
      <c r="C377" s="572" t="s">
        <v>2347</v>
      </c>
      <c r="D377" s="139" t="s">
        <v>21</v>
      </c>
      <c r="E377" s="140">
        <v>1</v>
      </c>
      <c r="F377" s="140">
        <v>8</v>
      </c>
      <c r="G377" s="554" t="s">
        <v>2285</v>
      </c>
      <c r="H377" s="560" t="s">
        <v>2348</v>
      </c>
      <c r="I377" s="141" t="str">
        <f t="shared" si="53"/>
        <v>020D0108</v>
      </c>
      <c r="J377" s="142" t="s">
        <v>77</v>
      </c>
      <c r="K377" s="142" t="s">
        <v>1694</v>
      </c>
      <c r="L377" s="142" t="s">
        <v>484</v>
      </c>
      <c r="M377" s="142" t="s">
        <v>67</v>
      </c>
      <c r="N377" s="142" t="s">
        <v>280</v>
      </c>
      <c r="O377" s="143" t="s">
        <v>6</v>
      </c>
      <c r="P377" s="144" t="s">
        <v>24</v>
      </c>
      <c r="Q377" s="145">
        <v>113</v>
      </c>
      <c r="R377" s="146"/>
      <c r="S377" s="161" t="s">
        <v>1688</v>
      </c>
      <c r="T377" s="396">
        <f t="shared" si="60"/>
        <v>20</v>
      </c>
      <c r="V377" s="382" t="str">
        <f t="shared" si="61"/>
        <v>JWWA  G  113</v>
      </c>
      <c r="W377" s="382" t="str">
        <f t="shared" si="64"/>
        <v>JWWA  G  113</v>
      </c>
    </row>
    <row r="378" spans="1:23" ht="15" customHeight="1">
      <c r="A378" s="381" t="str">
        <f t="shared" si="59"/>
        <v>026D0108</v>
      </c>
      <c r="B378" s="568"/>
      <c r="C378" s="573"/>
      <c r="D378" s="139" t="s">
        <v>21</v>
      </c>
      <c r="E378" s="140">
        <v>1</v>
      </c>
      <c r="F378" s="140">
        <v>8</v>
      </c>
      <c r="G378" s="555"/>
      <c r="H378" s="561"/>
      <c r="I378" s="148" t="str">
        <f t="shared" si="53"/>
        <v>026D0108</v>
      </c>
      <c r="J378" s="149" t="s">
        <v>77</v>
      </c>
      <c r="K378" s="149" t="s">
        <v>1694</v>
      </c>
      <c r="L378" s="149" t="s">
        <v>484</v>
      </c>
      <c r="M378" s="149" t="s">
        <v>67</v>
      </c>
      <c r="N378" s="149" t="s">
        <v>280</v>
      </c>
      <c r="O378" s="150" t="s">
        <v>6</v>
      </c>
      <c r="P378" s="151" t="s">
        <v>24</v>
      </c>
      <c r="Q378" s="152">
        <v>113</v>
      </c>
      <c r="R378" s="153"/>
      <c r="S378" s="154" t="s">
        <v>1966</v>
      </c>
      <c r="T378" s="388">
        <f t="shared" si="60"/>
        <v>26</v>
      </c>
      <c r="V378" s="382" t="str">
        <f t="shared" si="61"/>
        <v>JWWA  G  113</v>
      </c>
      <c r="W378" s="382" t="str">
        <f t="shared" si="64"/>
        <v>JWWA  G  113</v>
      </c>
    </row>
    <row r="379" spans="1:23" ht="15" customHeight="1">
      <c r="A379" s="381" t="str">
        <f t="shared" ref="A379:A440" si="65">I379</f>
        <v>020D0109</v>
      </c>
      <c r="B379" s="568"/>
      <c r="C379" s="573"/>
      <c r="D379" s="139" t="s">
        <v>21</v>
      </c>
      <c r="E379" s="140">
        <v>1</v>
      </c>
      <c r="F379" s="140">
        <v>9</v>
      </c>
      <c r="G379" s="555"/>
      <c r="H379" s="560" t="s">
        <v>2349</v>
      </c>
      <c r="I379" s="141" t="str">
        <f t="shared" si="53"/>
        <v>020D0109</v>
      </c>
      <c r="J379" s="142" t="s">
        <v>77</v>
      </c>
      <c r="K379" s="142" t="s">
        <v>1694</v>
      </c>
      <c r="L379" s="142" t="s">
        <v>484</v>
      </c>
      <c r="M379" s="142" t="s">
        <v>404</v>
      </c>
      <c r="N379" s="142" t="s">
        <v>280</v>
      </c>
      <c r="O379" s="143" t="s">
        <v>6</v>
      </c>
      <c r="P379" s="144" t="s">
        <v>24</v>
      </c>
      <c r="Q379" s="145">
        <v>113</v>
      </c>
      <c r="R379" s="146"/>
      <c r="S379" s="195" t="s">
        <v>1688</v>
      </c>
      <c r="T379" s="397">
        <f t="shared" ref="T379:T411" si="66">IF(S379="","",VLOOKUP(S379,$AC$7:$AD$69,2,FALSE))</f>
        <v>20</v>
      </c>
      <c r="V379" s="382" t="str">
        <f t="shared" si="61"/>
        <v>JWWA  G  113</v>
      </c>
      <c r="W379" s="382" t="str">
        <f t="shared" si="64"/>
        <v>JWWA  G  113</v>
      </c>
    </row>
    <row r="380" spans="1:23" ht="15" customHeight="1">
      <c r="A380" s="381" t="str">
        <f t="shared" si="65"/>
        <v>026D0109</v>
      </c>
      <c r="B380" s="568"/>
      <c r="C380" s="573"/>
      <c r="D380" s="139" t="s">
        <v>21</v>
      </c>
      <c r="E380" s="140">
        <v>1</v>
      </c>
      <c r="F380" s="140">
        <v>9</v>
      </c>
      <c r="G380" s="555"/>
      <c r="H380" s="561"/>
      <c r="I380" s="148" t="str">
        <f t="shared" si="53"/>
        <v>026D0109</v>
      </c>
      <c r="J380" s="149" t="s">
        <v>77</v>
      </c>
      <c r="K380" s="149" t="s">
        <v>1694</v>
      </c>
      <c r="L380" s="149" t="s">
        <v>484</v>
      </c>
      <c r="M380" s="149" t="s">
        <v>404</v>
      </c>
      <c r="N380" s="149" t="s">
        <v>280</v>
      </c>
      <c r="O380" s="150" t="s">
        <v>6</v>
      </c>
      <c r="P380" s="151" t="s">
        <v>24</v>
      </c>
      <c r="Q380" s="152">
        <v>113</v>
      </c>
      <c r="R380" s="153"/>
      <c r="S380" s="154" t="s">
        <v>1966</v>
      </c>
      <c r="T380" s="388">
        <f t="shared" si="66"/>
        <v>26</v>
      </c>
      <c r="V380" s="382" t="str">
        <f t="shared" si="61"/>
        <v>JWWA  G  113</v>
      </c>
      <c r="W380" s="382" t="str">
        <f t="shared" si="64"/>
        <v>JWWA  G  113</v>
      </c>
    </row>
    <row r="381" spans="1:23" ht="15" customHeight="1">
      <c r="A381" s="381" t="str">
        <f t="shared" si="65"/>
        <v>009D0264</v>
      </c>
      <c r="B381" s="568"/>
      <c r="C381" s="572" t="s">
        <v>19</v>
      </c>
      <c r="D381" s="139" t="s">
        <v>21</v>
      </c>
      <c r="E381" s="140">
        <v>2</v>
      </c>
      <c r="F381" s="140">
        <v>64</v>
      </c>
      <c r="G381" s="560" t="s">
        <v>2331</v>
      </c>
      <c r="H381" s="560" t="s">
        <v>2331</v>
      </c>
      <c r="I381" s="141" t="str">
        <f t="shared" si="53"/>
        <v>009D0264</v>
      </c>
      <c r="J381" s="142" t="s">
        <v>476</v>
      </c>
      <c r="K381" s="142" t="s">
        <v>476</v>
      </c>
      <c r="L381" s="142" t="s">
        <v>1161</v>
      </c>
      <c r="M381" s="142" t="s">
        <v>404</v>
      </c>
      <c r="N381" s="141"/>
      <c r="O381" s="143" t="s">
        <v>6</v>
      </c>
      <c r="P381" s="144" t="s">
        <v>24</v>
      </c>
      <c r="Q381" s="145">
        <v>114</v>
      </c>
      <c r="R381" s="146"/>
      <c r="S381" s="195" t="s">
        <v>3740</v>
      </c>
      <c r="T381" s="397">
        <f t="shared" si="66"/>
        <v>9</v>
      </c>
      <c r="V381" s="382" t="str">
        <f t="shared" si="61"/>
        <v>JWWA  G  114</v>
      </c>
      <c r="W381" s="382" t="str">
        <f t="shared" si="64"/>
        <v>JWWA  G  114</v>
      </c>
    </row>
    <row r="382" spans="1:23" ht="15" customHeight="1">
      <c r="A382" s="381" t="str">
        <f t="shared" si="65"/>
        <v>019D0246</v>
      </c>
      <c r="B382" s="568"/>
      <c r="C382" s="573"/>
      <c r="D382" s="139" t="s">
        <v>21</v>
      </c>
      <c r="E382" s="140">
        <v>2</v>
      </c>
      <c r="F382" s="140">
        <v>46</v>
      </c>
      <c r="G382" s="561"/>
      <c r="H382" s="561"/>
      <c r="I382" s="148" t="str">
        <f t="shared" si="53"/>
        <v>019D0246</v>
      </c>
      <c r="J382" s="149" t="s">
        <v>476</v>
      </c>
      <c r="K382" s="149" t="s">
        <v>476</v>
      </c>
      <c r="L382" s="149" t="s">
        <v>1161</v>
      </c>
      <c r="M382" s="149" t="s">
        <v>404</v>
      </c>
      <c r="N382" s="148"/>
      <c r="O382" s="150" t="s">
        <v>6</v>
      </c>
      <c r="P382" s="151" t="s">
        <v>24</v>
      </c>
      <c r="Q382" s="152">
        <v>114</v>
      </c>
      <c r="R382" s="153"/>
      <c r="S382" s="154" t="s">
        <v>1157</v>
      </c>
      <c r="T382" s="388">
        <f t="shared" si="66"/>
        <v>19</v>
      </c>
      <c r="V382" s="382" t="str">
        <f t="shared" si="61"/>
        <v>JWWA  G  114</v>
      </c>
      <c r="W382" s="382" t="str">
        <f t="shared" si="64"/>
        <v>JWWA  G  114</v>
      </c>
    </row>
    <row r="383" spans="1:23" ht="15" customHeight="1">
      <c r="A383" s="381" t="str">
        <f t="shared" si="65"/>
        <v>020D0278</v>
      </c>
      <c r="B383" s="568"/>
      <c r="C383" s="573"/>
      <c r="D383" s="139" t="s">
        <v>21</v>
      </c>
      <c r="E383" s="140">
        <v>2</v>
      </c>
      <c r="F383" s="140">
        <v>78</v>
      </c>
      <c r="G383" s="562"/>
      <c r="H383" s="562"/>
      <c r="I383" s="155" t="str">
        <f t="shared" si="53"/>
        <v>020D0278</v>
      </c>
      <c r="J383" s="156" t="s">
        <v>476</v>
      </c>
      <c r="K383" s="156" t="s">
        <v>476</v>
      </c>
      <c r="L383" s="156" t="s">
        <v>1161</v>
      </c>
      <c r="M383" s="156" t="s">
        <v>404</v>
      </c>
      <c r="N383" s="155"/>
      <c r="O383" s="157" t="s">
        <v>6</v>
      </c>
      <c r="P383" s="158" t="s">
        <v>24</v>
      </c>
      <c r="Q383" s="159">
        <v>114</v>
      </c>
      <c r="R383" s="160"/>
      <c r="S383" s="183" t="s">
        <v>1688</v>
      </c>
      <c r="T383" s="389">
        <f t="shared" si="66"/>
        <v>20</v>
      </c>
      <c r="V383" s="382" t="str">
        <f t="shared" ref="V383:V446" si="67">""&amp;O383&amp;"  "&amp;P383&amp;"  "&amp;Q383&amp;""</f>
        <v>JWWA  G  114</v>
      </c>
      <c r="W383" s="382" t="str">
        <f t="shared" ref="W383:W401" si="68">V383</f>
        <v>JWWA  G  114</v>
      </c>
    </row>
    <row r="384" spans="1:23" ht="15" customHeight="1">
      <c r="A384" s="381" t="str">
        <f t="shared" si="65"/>
        <v>009D0265</v>
      </c>
      <c r="B384" s="568"/>
      <c r="C384" s="573"/>
      <c r="D384" s="139" t="s">
        <v>21</v>
      </c>
      <c r="E384" s="140">
        <v>2</v>
      </c>
      <c r="F384" s="140">
        <v>65</v>
      </c>
      <c r="G384" s="554" t="s">
        <v>2290</v>
      </c>
      <c r="H384" s="554" t="s">
        <v>2291</v>
      </c>
      <c r="I384" s="141" t="str">
        <f t="shared" si="53"/>
        <v>009D0265</v>
      </c>
      <c r="J384" s="142" t="s">
        <v>477</v>
      </c>
      <c r="K384" s="142" t="s">
        <v>477</v>
      </c>
      <c r="L384" s="142" t="s">
        <v>479</v>
      </c>
      <c r="M384" s="142" t="s">
        <v>404</v>
      </c>
      <c r="N384" s="141"/>
      <c r="O384" s="143" t="s">
        <v>6</v>
      </c>
      <c r="P384" s="144" t="s">
        <v>24</v>
      </c>
      <c r="Q384" s="145">
        <v>114</v>
      </c>
      <c r="R384" s="146"/>
      <c r="S384" s="161" t="s">
        <v>3740</v>
      </c>
      <c r="T384" s="396">
        <f t="shared" si="66"/>
        <v>9</v>
      </c>
      <c r="V384" s="382" t="str">
        <f t="shared" si="67"/>
        <v>JWWA  G  114</v>
      </c>
      <c r="W384" s="382" t="str">
        <f t="shared" si="68"/>
        <v>JWWA  G  114</v>
      </c>
    </row>
    <row r="385" spans="1:23" ht="15" customHeight="1">
      <c r="A385" s="381" t="str">
        <f t="shared" si="65"/>
        <v>019D0247</v>
      </c>
      <c r="B385" s="568"/>
      <c r="C385" s="573"/>
      <c r="D385" s="139" t="s">
        <v>21</v>
      </c>
      <c r="E385" s="140">
        <v>2</v>
      </c>
      <c r="F385" s="140">
        <v>47</v>
      </c>
      <c r="G385" s="555"/>
      <c r="H385" s="555"/>
      <c r="I385" s="148" t="str">
        <f t="shared" si="53"/>
        <v>019D0247</v>
      </c>
      <c r="J385" s="149" t="s">
        <v>477</v>
      </c>
      <c r="K385" s="149" t="s">
        <v>477</v>
      </c>
      <c r="L385" s="149" t="s">
        <v>479</v>
      </c>
      <c r="M385" s="149" t="s">
        <v>404</v>
      </c>
      <c r="N385" s="148"/>
      <c r="O385" s="150" t="s">
        <v>6</v>
      </c>
      <c r="P385" s="151" t="s">
        <v>24</v>
      </c>
      <c r="Q385" s="152">
        <v>114</v>
      </c>
      <c r="R385" s="153"/>
      <c r="S385" s="154" t="s">
        <v>1157</v>
      </c>
      <c r="T385" s="388">
        <f t="shared" si="66"/>
        <v>19</v>
      </c>
      <c r="V385" s="382" t="str">
        <f t="shared" si="67"/>
        <v>JWWA  G  114</v>
      </c>
      <c r="W385" s="382" t="str">
        <f t="shared" si="68"/>
        <v>JWWA  G  114</v>
      </c>
    </row>
    <row r="386" spans="1:23" ht="15" customHeight="1">
      <c r="A386" s="381" t="str">
        <f t="shared" si="65"/>
        <v>020D0279</v>
      </c>
      <c r="B386" s="568"/>
      <c r="C386" s="573"/>
      <c r="D386" s="139" t="s">
        <v>21</v>
      </c>
      <c r="E386" s="140">
        <v>2</v>
      </c>
      <c r="F386" s="140">
        <v>79</v>
      </c>
      <c r="G386" s="555"/>
      <c r="H386" s="556"/>
      <c r="I386" s="155" t="str">
        <f t="shared" si="53"/>
        <v>020D0279</v>
      </c>
      <c r="J386" s="156" t="s">
        <v>477</v>
      </c>
      <c r="K386" s="156" t="s">
        <v>477</v>
      </c>
      <c r="L386" s="156" t="s">
        <v>479</v>
      </c>
      <c r="M386" s="156" t="s">
        <v>404</v>
      </c>
      <c r="N386" s="155"/>
      <c r="O386" s="157" t="s">
        <v>6</v>
      </c>
      <c r="P386" s="158" t="s">
        <v>24</v>
      </c>
      <c r="Q386" s="159">
        <v>114</v>
      </c>
      <c r="R386" s="160"/>
      <c r="S386" s="183" t="s">
        <v>1688</v>
      </c>
      <c r="T386" s="389">
        <f t="shared" si="66"/>
        <v>20</v>
      </c>
      <c r="V386" s="382" t="str">
        <f t="shared" si="67"/>
        <v>JWWA  G  114</v>
      </c>
      <c r="W386" s="382" t="str">
        <f t="shared" si="68"/>
        <v>JWWA  G  114</v>
      </c>
    </row>
    <row r="387" spans="1:23" ht="15" customHeight="1">
      <c r="A387" s="381" t="str">
        <f t="shared" si="65"/>
        <v>009D0266</v>
      </c>
      <c r="B387" s="568"/>
      <c r="C387" s="573"/>
      <c r="D387" s="139" t="s">
        <v>21</v>
      </c>
      <c r="E387" s="140">
        <v>2</v>
      </c>
      <c r="F387" s="140">
        <v>66</v>
      </c>
      <c r="G387" s="555"/>
      <c r="H387" s="554" t="s">
        <v>2292</v>
      </c>
      <c r="I387" s="141" t="str">
        <f t="shared" si="53"/>
        <v>009D0266</v>
      </c>
      <c r="J387" s="142" t="s">
        <v>478</v>
      </c>
      <c r="K387" s="142" t="s">
        <v>478</v>
      </c>
      <c r="L387" s="142" t="s">
        <v>479</v>
      </c>
      <c r="M387" s="142" t="s">
        <v>404</v>
      </c>
      <c r="N387" s="141"/>
      <c r="O387" s="143" t="s">
        <v>6</v>
      </c>
      <c r="P387" s="144" t="s">
        <v>24</v>
      </c>
      <c r="Q387" s="145">
        <v>114</v>
      </c>
      <c r="R387" s="146"/>
      <c r="S387" s="161" t="s">
        <v>3740</v>
      </c>
      <c r="T387" s="396">
        <f t="shared" si="66"/>
        <v>9</v>
      </c>
      <c r="V387" s="382" t="str">
        <f t="shared" si="67"/>
        <v>JWWA  G  114</v>
      </c>
      <c r="W387" s="382" t="str">
        <f t="shared" si="68"/>
        <v>JWWA  G  114</v>
      </c>
    </row>
    <row r="388" spans="1:23" ht="15" customHeight="1">
      <c r="A388" s="381" t="str">
        <f t="shared" si="65"/>
        <v>019D0248</v>
      </c>
      <c r="B388" s="568"/>
      <c r="C388" s="573"/>
      <c r="D388" s="139" t="s">
        <v>21</v>
      </c>
      <c r="E388" s="140">
        <v>2</v>
      </c>
      <c r="F388" s="140">
        <v>48</v>
      </c>
      <c r="G388" s="555"/>
      <c r="H388" s="555"/>
      <c r="I388" s="148" t="str">
        <f t="shared" si="53"/>
        <v>019D0248</v>
      </c>
      <c r="J388" s="149" t="s">
        <v>478</v>
      </c>
      <c r="K388" s="149" t="s">
        <v>478</v>
      </c>
      <c r="L388" s="149" t="s">
        <v>479</v>
      </c>
      <c r="M388" s="149" t="s">
        <v>404</v>
      </c>
      <c r="N388" s="148"/>
      <c r="O388" s="150" t="s">
        <v>6</v>
      </c>
      <c r="P388" s="151" t="s">
        <v>24</v>
      </c>
      <c r="Q388" s="152">
        <v>114</v>
      </c>
      <c r="R388" s="153"/>
      <c r="S388" s="154" t="s">
        <v>1157</v>
      </c>
      <c r="T388" s="388">
        <f t="shared" si="66"/>
        <v>19</v>
      </c>
      <c r="V388" s="382" t="str">
        <f t="shared" si="67"/>
        <v>JWWA  G  114</v>
      </c>
      <c r="W388" s="382" t="str">
        <f t="shared" si="68"/>
        <v>JWWA  G  114</v>
      </c>
    </row>
    <row r="389" spans="1:23" ht="15" customHeight="1">
      <c r="A389" s="381" t="str">
        <f t="shared" si="65"/>
        <v>020D0280</v>
      </c>
      <c r="B389" s="568"/>
      <c r="C389" s="573"/>
      <c r="D389" s="139" t="s">
        <v>21</v>
      </c>
      <c r="E389" s="140">
        <v>2</v>
      </c>
      <c r="F389" s="140">
        <v>80</v>
      </c>
      <c r="G389" s="556"/>
      <c r="H389" s="556"/>
      <c r="I389" s="155" t="str">
        <f t="shared" si="53"/>
        <v>020D0280</v>
      </c>
      <c r="J389" s="156" t="s">
        <v>478</v>
      </c>
      <c r="K389" s="156" t="s">
        <v>478</v>
      </c>
      <c r="L389" s="156" t="s">
        <v>479</v>
      </c>
      <c r="M389" s="156" t="s">
        <v>404</v>
      </c>
      <c r="N389" s="155"/>
      <c r="O389" s="157" t="s">
        <v>6</v>
      </c>
      <c r="P389" s="158" t="s">
        <v>24</v>
      </c>
      <c r="Q389" s="159">
        <v>114</v>
      </c>
      <c r="R389" s="160"/>
      <c r="S389" s="183" t="s">
        <v>1688</v>
      </c>
      <c r="T389" s="389">
        <f t="shared" si="66"/>
        <v>20</v>
      </c>
      <c r="V389" s="382" t="str">
        <f t="shared" si="67"/>
        <v>JWWA  G  114</v>
      </c>
      <c r="W389" s="382" t="str">
        <f t="shared" si="68"/>
        <v>JWWA  G  114</v>
      </c>
    </row>
    <row r="390" spans="1:23" ht="15" customHeight="1">
      <c r="A390" s="381" t="str">
        <f t="shared" si="65"/>
        <v>009D0267</v>
      </c>
      <c r="B390" s="568"/>
      <c r="C390" s="573"/>
      <c r="D390" s="139" t="s">
        <v>21</v>
      </c>
      <c r="E390" s="140">
        <v>2</v>
      </c>
      <c r="F390" s="140">
        <v>67</v>
      </c>
      <c r="G390" s="554" t="s">
        <v>2297</v>
      </c>
      <c r="H390" s="554" t="s">
        <v>2298</v>
      </c>
      <c r="I390" s="141" t="str">
        <f t="shared" si="53"/>
        <v>009D0267</v>
      </c>
      <c r="J390" s="142" t="s">
        <v>480</v>
      </c>
      <c r="K390" s="142" t="s">
        <v>480</v>
      </c>
      <c r="L390" s="142" t="s">
        <v>484</v>
      </c>
      <c r="M390" s="142" t="s">
        <v>404</v>
      </c>
      <c r="N390" s="141"/>
      <c r="O390" s="143" t="s">
        <v>6</v>
      </c>
      <c r="P390" s="144" t="s">
        <v>24</v>
      </c>
      <c r="Q390" s="145">
        <v>114</v>
      </c>
      <c r="R390" s="146"/>
      <c r="S390" s="161" t="s">
        <v>3740</v>
      </c>
      <c r="T390" s="396">
        <f t="shared" si="66"/>
        <v>9</v>
      </c>
      <c r="V390" s="382" t="str">
        <f t="shared" si="67"/>
        <v>JWWA  G  114</v>
      </c>
      <c r="W390" s="382" t="str">
        <f t="shared" si="68"/>
        <v>JWWA  G  114</v>
      </c>
    </row>
    <row r="391" spans="1:23" ht="15" customHeight="1">
      <c r="A391" s="381" t="str">
        <f t="shared" si="65"/>
        <v>019D0249</v>
      </c>
      <c r="B391" s="568"/>
      <c r="C391" s="573"/>
      <c r="D391" s="139" t="s">
        <v>21</v>
      </c>
      <c r="E391" s="140">
        <v>2</v>
      </c>
      <c r="F391" s="140">
        <v>49</v>
      </c>
      <c r="G391" s="555"/>
      <c r="H391" s="555"/>
      <c r="I391" s="148" t="str">
        <f t="shared" si="53"/>
        <v>019D0249</v>
      </c>
      <c r="J391" s="149" t="s">
        <v>480</v>
      </c>
      <c r="K391" s="149" t="s">
        <v>480</v>
      </c>
      <c r="L391" s="149" t="s">
        <v>484</v>
      </c>
      <c r="M391" s="149" t="s">
        <v>404</v>
      </c>
      <c r="N391" s="148"/>
      <c r="O391" s="150" t="s">
        <v>6</v>
      </c>
      <c r="P391" s="151" t="s">
        <v>24</v>
      </c>
      <c r="Q391" s="152">
        <v>114</v>
      </c>
      <c r="R391" s="153"/>
      <c r="S391" s="154" t="s">
        <v>1157</v>
      </c>
      <c r="T391" s="388">
        <f t="shared" si="66"/>
        <v>19</v>
      </c>
      <c r="V391" s="382" t="str">
        <f t="shared" si="67"/>
        <v>JWWA  G  114</v>
      </c>
      <c r="W391" s="382" t="str">
        <f t="shared" si="68"/>
        <v>JWWA  G  114</v>
      </c>
    </row>
    <row r="392" spans="1:23" ht="15" customHeight="1">
      <c r="A392" s="381" t="str">
        <f t="shared" si="65"/>
        <v>020D0281</v>
      </c>
      <c r="B392" s="568"/>
      <c r="C392" s="573"/>
      <c r="D392" s="139" t="s">
        <v>21</v>
      </c>
      <c r="E392" s="140">
        <v>2</v>
      </c>
      <c r="F392" s="140">
        <v>81</v>
      </c>
      <c r="G392" s="555"/>
      <c r="H392" s="556"/>
      <c r="I392" s="155" t="str">
        <f t="shared" si="53"/>
        <v>020D0281</v>
      </c>
      <c r="J392" s="156" t="s">
        <v>480</v>
      </c>
      <c r="K392" s="156" t="s">
        <v>480</v>
      </c>
      <c r="L392" s="156" t="s">
        <v>484</v>
      </c>
      <c r="M392" s="156" t="s">
        <v>404</v>
      </c>
      <c r="N392" s="155"/>
      <c r="O392" s="157" t="s">
        <v>6</v>
      </c>
      <c r="P392" s="158" t="s">
        <v>24</v>
      </c>
      <c r="Q392" s="159">
        <v>114</v>
      </c>
      <c r="R392" s="160"/>
      <c r="S392" s="183" t="s">
        <v>1688</v>
      </c>
      <c r="T392" s="389">
        <f t="shared" si="66"/>
        <v>20</v>
      </c>
      <c r="V392" s="382" t="str">
        <f t="shared" si="67"/>
        <v>JWWA  G  114</v>
      </c>
      <c r="W392" s="382" t="str">
        <f t="shared" si="68"/>
        <v>JWWA  G  114</v>
      </c>
    </row>
    <row r="393" spans="1:23" ht="15" customHeight="1">
      <c r="A393" s="381" t="str">
        <f t="shared" si="65"/>
        <v>009D0268</v>
      </c>
      <c r="B393" s="568"/>
      <c r="C393" s="573"/>
      <c r="D393" s="139" t="s">
        <v>21</v>
      </c>
      <c r="E393" s="140">
        <v>2</v>
      </c>
      <c r="F393" s="140">
        <v>68</v>
      </c>
      <c r="G393" s="555"/>
      <c r="H393" s="554" t="s">
        <v>2294</v>
      </c>
      <c r="I393" s="141" t="str">
        <f t="shared" si="53"/>
        <v>009D0268</v>
      </c>
      <c r="J393" s="142" t="s">
        <v>538</v>
      </c>
      <c r="K393" s="142" t="s">
        <v>538</v>
      </c>
      <c r="L393" s="142" t="s">
        <v>484</v>
      </c>
      <c r="M393" s="142" t="s">
        <v>404</v>
      </c>
      <c r="N393" s="141"/>
      <c r="O393" s="143" t="s">
        <v>6</v>
      </c>
      <c r="P393" s="144" t="s">
        <v>24</v>
      </c>
      <c r="Q393" s="145">
        <v>114</v>
      </c>
      <c r="R393" s="146"/>
      <c r="S393" s="161" t="s">
        <v>3740</v>
      </c>
      <c r="T393" s="396">
        <f t="shared" si="66"/>
        <v>9</v>
      </c>
      <c r="V393" s="382" t="str">
        <f t="shared" si="67"/>
        <v>JWWA  G  114</v>
      </c>
      <c r="W393" s="382" t="str">
        <f t="shared" si="68"/>
        <v>JWWA  G  114</v>
      </c>
    </row>
    <row r="394" spans="1:23" ht="15" customHeight="1">
      <c r="A394" s="381" t="str">
        <f t="shared" si="65"/>
        <v>019D0250</v>
      </c>
      <c r="B394" s="568"/>
      <c r="C394" s="573"/>
      <c r="D394" s="139" t="s">
        <v>21</v>
      </c>
      <c r="E394" s="140">
        <v>2</v>
      </c>
      <c r="F394" s="140">
        <v>50</v>
      </c>
      <c r="G394" s="555"/>
      <c r="H394" s="555"/>
      <c r="I394" s="148" t="str">
        <f t="shared" si="53"/>
        <v>019D0250</v>
      </c>
      <c r="J394" s="149" t="s">
        <v>538</v>
      </c>
      <c r="K394" s="149" t="s">
        <v>538</v>
      </c>
      <c r="L394" s="149" t="s">
        <v>484</v>
      </c>
      <c r="M394" s="149" t="s">
        <v>404</v>
      </c>
      <c r="N394" s="148"/>
      <c r="O394" s="150" t="s">
        <v>6</v>
      </c>
      <c r="P394" s="151" t="s">
        <v>24</v>
      </c>
      <c r="Q394" s="152">
        <v>114</v>
      </c>
      <c r="R394" s="153"/>
      <c r="S394" s="154" t="s">
        <v>1157</v>
      </c>
      <c r="T394" s="388">
        <f t="shared" si="66"/>
        <v>19</v>
      </c>
      <c r="V394" s="382" t="str">
        <f t="shared" si="67"/>
        <v>JWWA  G  114</v>
      </c>
      <c r="W394" s="382" t="str">
        <f t="shared" si="68"/>
        <v>JWWA  G  114</v>
      </c>
    </row>
    <row r="395" spans="1:23" ht="15" customHeight="1">
      <c r="A395" s="381" t="str">
        <f t="shared" si="65"/>
        <v>020D0282</v>
      </c>
      <c r="B395" s="568"/>
      <c r="C395" s="573"/>
      <c r="D395" s="139" t="s">
        <v>21</v>
      </c>
      <c r="E395" s="140">
        <v>2</v>
      </c>
      <c r="F395" s="140">
        <v>82</v>
      </c>
      <c r="G395" s="555"/>
      <c r="H395" s="555"/>
      <c r="I395" s="155" t="str">
        <f t="shared" si="53"/>
        <v>020D0282</v>
      </c>
      <c r="J395" s="156" t="s">
        <v>538</v>
      </c>
      <c r="K395" s="156" t="s">
        <v>538</v>
      </c>
      <c r="L395" s="156" t="s">
        <v>484</v>
      </c>
      <c r="M395" s="156" t="s">
        <v>404</v>
      </c>
      <c r="N395" s="155"/>
      <c r="O395" s="157" t="s">
        <v>6</v>
      </c>
      <c r="P395" s="158" t="s">
        <v>24</v>
      </c>
      <c r="Q395" s="159">
        <v>114</v>
      </c>
      <c r="R395" s="160"/>
      <c r="S395" s="183" t="s">
        <v>1688</v>
      </c>
      <c r="T395" s="389">
        <f t="shared" si="66"/>
        <v>20</v>
      </c>
      <c r="V395" s="382" t="str">
        <f t="shared" si="67"/>
        <v>JWWA  G  114</v>
      </c>
      <c r="W395" s="382" t="str">
        <f t="shared" si="68"/>
        <v>JWWA  G  114</v>
      </c>
    </row>
    <row r="396" spans="1:23" ht="15" customHeight="1">
      <c r="A396" s="381" t="str">
        <f t="shared" si="65"/>
        <v>009D0269</v>
      </c>
      <c r="B396" s="568"/>
      <c r="C396" s="573"/>
      <c r="D396" s="139" t="s">
        <v>21</v>
      </c>
      <c r="E396" s="140">
        <v>2</v>
      </c>
      <c r="F396" s="140">
        <v>69</v>
      </c>
      <c r="G396" s="555"/>
      <c r="H396" s="554" t="s">
        <v>2295</v>
      </c>
      <c r="I396" s="141" t="str">
        <f t="shared" si="53"/>
        <v>009D0269</v>
      </c>
      <c r="J396" s="142" t="s">
        <v>481</v>
      </c>
      <c r="K396" s="142" t="s">
        <v>481</v>
      </c>
      <c r="L396" s="142" t="s">
        <v>484</v>
      </c>
      <c r="M396" s="142" t="s">
        <v>404</v>
      </c>
      <c r="N396" s="141"/>
      <c r="O396" s="143" t="s">
        <v>6</v>
      </c>
      <c r="P396" s="144" t="s">
        <v>24</v>
      </c>
      <c r="Q396" s="145">
        <v>114</v>
      </c>
      <c r="R396" s="146"/>
      <c r="S396" s="161" t="s">
        <v>3740</v>
      </c>
      <c r="T396" s="396">
        <f t="shared" si="66"/>
        <v>9</v>
      </c>
      <c r="V396" s="382" t="str">
        <f t="shared" si="67"/>
        <v>JWWA  G  114</v>
      </c>
      <c r="W396" s="382" t="str">
        <f t="shared" si="68"/>
        <v>JWWA  G  114</v>
      </c>
    </row>
    <row r="397" spans="1:23" ht="15" customHeight="1">
      <c r="A397" s="381" t="str">
        <f t="shared" si="65"/>
        <v>019D0251</v>
      </c>
      <c r="B397" s="568"/>
      <c r="C397" s="573"/>
      <c r="D397" s="139" t="s">
        <v>21</v>
      </c>
      <c r="E397" s="140">
        <v>2</v>
      </c>
      <c r="F397" s="140">
        <v>51</v>
      </c>
      <c r="G397" s="555"/>
      <c r="H397" s="555"/>
      <c r="I397" s="148" t="str">
        <f t="shared" si="53"/>
        <v>019D0251</v>
      </c>
      <c r="J397" s="149" t="s">
        <v>481</v>
      </c>
      <c r="K397" s="149" t="s">
        <v>481</v>
      </c>
      <c r="L397" s="149" t="s">
        <v>484</v>
      </c>
      <c r="M397" s="149" t="s">
        <v>404</v>
      </c>
      <c r="N397" s="148"/>
      <c r="O397" s="150" t="s">
        <v>6</v>
      </c>
      <c r="P397" s="151" t="s">
        <v>24</v>
      </c>
      <c r="Q397" s="152">
        <v>114</v>
      </c>
      <c r="R397" s="153"/>
      <c r="S397" s="154" t="s">
        <v>1157</v>
      </c>
      <c r="T397" s="388">
        <f t="shared" si="66"/>
        <v>19</v>
      </c>
      <c r="V397" s="382" t="str">
        <f t="shared" si="67"/>
        <v>JWWA  G  114</v>
      </c>
      <c r="W397" s="382" t="str">
        <f t="shared" si="68"/>
        <v>JWWA  G  114</v>
      </c>
    </row>
    <row r="398" spans="1:23" ht="15" customHeight="1">
      <c r="A398" s="381" t="str">
        <f t="shared" si="65"/>
        <v>020D0283</v>
      </c>
      <c r="B398" s="568"/>
      <c r="C398" s="573"/>
      <c r="D398" s="139" t="s">
        <v>21</v>
      </c>
      <c r="E398" s="140">
        <v>2</v>
      </c>
      <c r="F398" s="140">
        <v>83</v>
      </c>
      <c r="G398" s="555"/>
      <c r="H398" s="556"/>
      <c r="I398" s="155" t="str">
        <f t="shared" si="53"/>
        <v>020D0283</v>
      </c>
      <c r="J398" s="156" t="s">
        <v>481</v>
      </c>
      <c r="K398" s="156" t="s">
        <v>481</v>
      </c>
      <c r="L398" s="156" t="s">
        <v>484</v>
      </c>
      <c r="M398" s="156" t="s">
        <v>404</v>
      </c>
      <c r="N398" s="155"/>
      <c r="O398" s="157" t="s">
        <v>6</v>
      </c>
      <c r="P398" s="158" t="s">
        <v>24</v>
      </c>
      <c r="Q398" s="159">
        <v>114</v>
      </c>
      <c r="R398" s="160"/>
      <c r="S398" s="183" t="s">
        <v>1688</v>
      </c>
      <c r="T398" s="389">
        <f t="shared" si="66"/>
        <v>20</v>
      </c>
      <c r="V398" s="382" t="str">
        <f t="shared" si="67"/>
        <v>JWWA  G  114</v>
      </c>
      <c r="W398" s="382" t="str">
        <f t="shared" si="68"/>
        <v>JWWA  G  114</v>
      </c>
    </row>
    <row r="399" spans="1:23" ht="15" customHeight="1">
      <c r="A399" s="381" t="str">
        <f t="shared" si="65"/>
        <v>009D0270</v>
      </c>
      <c r="B399" s="568"/>
      <c r="C399" s="573"/>
      <c r="D399" s="139" t="s">
        <v>21</v>
      </c>
      <c r="E399" s="140">
        <v>2</v>
      </c>
      <c r="F399" s="140">
        <v>70</v>
      </c>
      <c r="G399" s="555"/>
      <c r="H399" s="554" t="s">
        <v>2299</v>
      </c>
      <c r="I399" s="141" t="str">
        <f t="shared" si="53"/>
        <v>009D0270</v>
      </c>
      <c r="J399" s="142" t="s">
        <v>482</v>
      </c>
      <c r="K399" s="142" t="s">
        <v>482</v>
      </c>
      <c r="L399" s="142" t="s">
        <v>484</v>
      </c>
      <c r="M399" s="142" t="s">
        <v>404</v>
      </c>
      <c r="N399" s="141"/>
      <c r="O399" s="143" t="s">
        <v>6</v>
      </c>
      <c r="P399" s="144" t="s">
        <v>24</v>
      </c>
      <c r="Q399" s="145">
        <v>114</v>
      </c>
      <c r="R399" s="146"/>
      <c r="S399" s="161" t="s">
        <v>3740</v>
      </c>
      <c r="T399" s="396">
        <f t="shared" si="66"/>
        <v>9</v>
      </c>
      <c r="V399" s="382" t="str">
        <f t="shared" si="67"/>
        <v>JWWA  G  114</v>
      </c>
      <c r="W399" s="382" t="str">
        <f t="shared" si="68"/>
        <v>JWWA  G  114</v>
      </c>
    </row>
    <row r="400" spans="1:23" ht="15" customHeight="1">
      <c r="A400" s="381" t="str">
        <f t="shared" si="65"/>
        <v>019D0252</v>
      </c>
      <c r="B400" s="568"/>
      <c r="C400" s="573"/>
      <c r="D400" s="139" t="s">
        <v>21</v>
      </c>
      <c r="E400" s="140">
        <v>2</v>
      </c>
      <c r="F400" s="140">
        <v>52</v>
      </c>
      <c r="G400" s="555"/>
      <c r="H400" s="555"/>
      <c r="I400" s="148" t="str">
        <f t="shared" si="53"/>
        <v>019D0252</v>
      </c>
      <c r="J400" s="149" t="s">
        <v>482</v>
      </c>
      <c r="K400" s="149" t="s">
        <v>482</v>
      </c>
      <c r="L400" s="149" t="s">
        <v>484</v>
      </c>
      <c r="M400" s="149" t="s">
        <v>404</v>
      </c>
      <c r="N400" s="148"/>
      <c r="O400" s="150" t="s">
        <v>6</v>
      </c>
      <c r="P400" s="151" t="s">
        <v>24</v>
      </c>
      <c r="Q400" s="152">
        <v>114</v>
      </c>
      <c r="R400" s="153"/>
      <c r="S400" s="154" t="s">
        <v>1157</v>
      </c>
      <c r="T400" s="388">
        <f t="shared" si="66"/>
        <v>19</v>
      </c>
      <c r="V400" s="382" t="str">
        <f t="shared" si="67"/>
        <v>JWWA  G  114</v>
      </c>
      <c r="W400" s="382" t="str">
        <f t="shared" si="68"/>
        <v>JWWA  G  114</v>
      </c>
    </row>
    <row r="401" spans="1:23" ht="15" customHeight="1">
      <c r="A401" s="381" t="str">
        <f t="shared" si="65"/>
        <v>020D0284</v>
      </c>
      <c r="B401" s="568"/>
      <c r="C401" s="573"/>
      <c r="D401" s="139" t="s">
        <v>21</v>
      </c>
      <c r="E401" s="140">
        <v>2</v>
      </c>
      <c r="F401" s="140">
        <v>84</v>
      </c>
      <c r="G401" s="555"/>
      <c r="H401" s="556"/>
      <c r="I401" s="155" t="str">
        <f t="shared" si="53"/>
        <v>020D0284</v>
      </c>
      <c r="J401" s="156" t="s">
        <v>482</v>
      </c>
      <c r="K401" s="156" t="s">
        <v>482</v>
      </c>
      <c r="L401" s="156" t="s">
        <v>484</v>
      </c>
      <c r="M401" s="156" t="s">
        <v>404</v>
      </c>
      <c r="N401" s="155"/>
      <c r="O401" s="157" t="s">
        <v>6</v>
      </c>
      <c r="P401" s="158" t="s">
        <v>24</v>
      </c>
      <c r="Q401" s="159">
        <v>114</v>
      </c>
      <c r="R401" s="160"/>
      <c r="S401" s="183" t="s">
        <v>1688</v>
      </c>
      <c r="T401" s="389">
        <f t="shared" si="66"/>
        <v>20</v>
      </c>
      <c r="V401" s="382" t="str">
        <f t="shared" si="67"/>
        <v>JWWA  G  114</v>
      </c>
      <c r="W401" s="382" t="str">
        <f t="shared" si="68"/>
        <v>JWWA  G  114</v>
      </c>
    </row>
    <row r="402" spans="1:23" ht="15" customHeight="1">
      <c r="A402" s="381" t="str">
        <f t="shared" si="65"/>
        <v>009D0271</v>
      </c>
      <c r="B402" s="568"/>
      <c r="C402" s="573"/>
      <c r="D402" s="139" t="s">
        <v>21</v>
      </c>
      <c r="E402" s="140">
        <v>2</v>
      </c>
      <c r="F402" s="140">
        <v>71</v>
      </c>
      <c r="G402" s="555"/>
      <c r="H402" s="554" t="s">
        <v>2300</v>
      </c>
      <c r="I402" s="141" t="str">
        <f t="shared" si="53"/>
        <v>009D0271</v>
      </c>
      <c r="J402" s="142" t="s">
        <v>483</v>
      </c>
      <c r="K402" s="142" t="s">
        <v>483</v>
      </c>
      <c r="L402" s="142" t="s">
        <v>484</v>
      </c>
      <c r="M402" s="142" t="s">
        <v>404</v>
      </c>
      <c r="N402" s="141"/>
      <c r="O402" s="143" t="s">
        <v>6</v>
      </c>
      <c r="P402" s="144" t="s">
        <v>24</v>
      </c>
      <c r="Q402" s="145">
        <v>114</v>
      </c>
      <c r="R402" s="146"/>
      <c r="S402" s="161" t="s">
        <v>3740</v>
      </c>
      <c r="T402" s="396">
        <f t="shared" si="66"/>
        <v>9</v>
      </c>
      <c r="V402" s="382" t="str">
        <f t="shared" si="67"/>
        <v>JWWA  G  114</v>
      </c>
      <c r="W402" s="382" t="str">
        <f t="shared" ref="W402" si="69">V402</f>
        <v>JWWA  G  114</v>
      </c>
    </row>
    <row r="403" spans="1:23" ht="15" customHeight="1">
      <c r="A403" s="381" t="str">
        <f t="shared" si="65"/>
        <v>019D0253</v>
      </c>
      <c r="B403" s="568"/>
      <c r="C403" s="573"/>
      <c r="D403" s="139" t="s">
        <v>21</v>
      </c>
      <c r="E403" s="140">
        <v>2</v>
      </c>
      <c r="F403" s="140">
        <v>53</v>
      </c>
      <c r="G403" s="555"/>
      <c r="H403" s="555"/>
      <c r="I403" s="164" t="str">
        <f t="shared" si="53"/>
        <v>019D0253</v>
      </c>
      <c r="J403" s="176" t="s">
        <v>483</v>
      </c>
      <c r="K403" s="176" t="s">
        <v>483</v>
      </c>
      <c r="L403" s="176" t="s">
        <v>484</v>
      </c>
      <c r="M403" s="176" t="s">
        <v>404</v>
      </c>
      <c r="N403" s="164"/>
      <c r="O403" s="177" t="s">
        <v>6</v>
      </c>
      <c r="P403" s="178" t="s">
        <v>24</v>
      </c>
      <c r="Q403" s="179">
        <v>114</v>
      </c>
      <c r="R403" s="180"/>
      <c r="S403" s="181" t="s">
        <v>1157</v>
      </c>
      <c r="T403" s="400">
        <f t="shared" si="66"/>
        <v>19</v>
      </c>
      <c r="V403" s="382" t="str">
        <f t="shared" si="67"/>
        <v>JWWA  G  114</v>
      </c>
      <c r="W403" s="382" t="str">
        <f t="shared" ref="W403:W406" si="70">V403</f>
        <v>JWWA  G  114</v>
      </c>
    </row>
    <row r="404" spans="1:23" ht="15" customHeight="1">
      <c r="A404" s="381" t="str">
        <f t="shared" si="65"/>
        <v>009D0272</v>
      </c>
      <c r="B404" s="568"/>
      <c r="C404" s="573"/>
      <c r="D404" s="139" t="s">
        <v>21</v>
      </c>
      <c r="E404" s="140">
        <v>2</v>
      </c>
      <c r="F404" s="140">
        <v>72</v>
      </c>
      <c r="G404" s="554" t="s">
        <v>2288</v>
      </c>
      <c r="H404" s="554" t="s">
        <v>2286</v>
      </c>
      <c r="I404" s="162" t="str">
        <f t="shared" si="53"/>
        <v>009D0272</v>
      </c>
      <c r="J404" s="142" t="s">
        <v>746</v>
      </c>
      <c r="K404" s="142" t="s">
        <v>485</v>
      </c>
      <c r="L404" s="142" t="s">
        <v>487</v>
      </c>
      <c r="M404" s="142" t="s">
        <v>404</v>
      </c>
      <c r="N404" s="141" t="s">
        <v>431</v>
      </c>
      <c r="O404" s="143" t="s">
        <v>6</v>
      </c>
      <c r="P404" s="144" t="s">
        <v>24</v>
      </c>
      <c r="Q404" s="145">
        <v>114</v>
      </c>
      <c r="R404" s="175"/>
      <c r="S404" s="161" t="s">
        <v>3740</v>
      </c>
      <c r="T404" s="396">
        <f t="shared" si="66"/>
        <v>9</v>
      </c>
      <c r="V404" s="382" t="str">
        <f t="shared" si="67"/>
        <v>JWWA  G  114</v>
      </c>
      <c r="W404" s="382" t="str">
        <f t="shared" si="70"/>
        <v>JWWA  G  114</v>
      </c>
    </row>
    <row r="405" spans="1:23" ht="15" customHeight="1">
      <c r="A405" s="381" t="str">
        <f t="shared" si="65"/>
        <v>019D0254</v>
      </c>
      <c r="B405" s="568"/>
      <c r="C405" s="573"/>
      <c r="D405" s="139" t="s">
        <v>21</v>
      </c>
      <c r="E405" s="140">
        <v>2</v>
      </c>
      <c r="F405" s="140">
        <v>54</v>
      </c>
      <c r="G405" s="555"/>
      <c r="H405" s="555"/>
      <c r="I405" s="148" t="str">
        <f t="shared" si="53"/>
        <v>019D0254</v>
      </c>
      <c r="J405" s="149" t="s">
        <v>746</v>
      </c>
      <c r="K405" s="149" t="s">
        <v>485</v>
      </c>
      <c r="L405" s="149" t="s">
        <v>487</v>
      </c>
      <c r="M405" s="149" t="s">
        <v>404</v>
      </c>
      <c r="N405" s="148" t="s">
        <v>431</v>
      </c>
      <c r="O405" s="150" t="s">
        <v>6</v>
      </c>
      <c r="P405" s="151" t="s">
        <v>24</v>
      </c>
      <c r="Q405" s="152">
        <v>114</v>
      </c>
      <c r="R405" s="153"/>
      <c r="S405" s="154" t="s">
        <v>1157</v>
      </c>
      <c r="T405" s="388">
        <f t="shared" si="66"/>
        <v>19</v>
      </c>
      <c r="V405" s="382" t="str">
        <f t="shared" si="67"/>
        <v>JWWA  G  114</v>
      </c>
      <c r="W405" s="382" t="str">
        <f t="shared" si="70"/>
        <v>JWWA  G  114</v>
      </c>
    </row>
    <row r="406" spans="1:23" ht="15" customHeight="1">
      <c r="A406" s="381" t="str">
        <f t="shared" si="65"/>
        <v>020D0285</v>
      </c>
      <c r="B406" s="568"/>
      <c r="C406" s="573"/>
      <c r="D406" s="139" t="s">
        <v>21</v>
      </c>
      <c r="E406" s="140">
        <v>2</v>
      </c>
      <c r="F406" s="140">
        <v>85</v>
      </c>
      <c r="G406" s="556"/>
      <c r="H406" s="556"/>
      <c r="I406" s="155" t="str">
        <f t="shared" si="53"/>
        <v>020D0285</v>
      </c>
      <c r="J406" s="156" t="s">
        <v>746</v>
      </c>
      <c r="K406" s="156" t="s">
        <v>485</v>
      </c>
      <c r="L406" s="156" t="s">
        <v>487</v>
      </c>
      <c r="M406" s="156" t="s">
        <v>404</v>
      </c>
      <c r="N406" s="155" t="s">
        <v>431</v>
      </c>
      <c r="O406" s="157" t="s">
        <v>6</v>
      </c>
      <c r="P406" s="158" t="s">
        <v>24</v>
      </c>
      <c r="Q406" s="159">
        <v>114</v>
      </c>
      <c r="R406" s="160"/>
      <c r="S406" s="183" t="s">
        <v>1688</v>
      </c>
      <c r="T406" s="389">
        <f t="shared" si="66"/>
        <v>20</v>
      </c>
      <c r="V406" s="382" t="str">
        <f t="shared" si="67"/>
        <v>JWWA  G  114</v>
      </c>
      <c r="W406" s="382" t="str">
        <f t="shared" si="70"/>
        <v>JWWA  G  114</v>
      </c>
    </row>
    <row r="407" spans="1:23" ht="15" customHeight="1">
      <c r="A407" s="381" t="str">
        <f t="shared" si="65"/>
        <v>009D0273</v>
      </c>
      <c r="B407" s="568"/>
      <c r="C407" s="573"/>
      <c r="D407" s="139" t="s">
        <v>21</v>
      </c>
      <c r="E407" s="140">
        <v>2</v>
      </c>
      <c r="F407" s="140">
        <v>73</v>
      </c>
      <c r="G407" s="554" t="s">
        <v>2301</v>
      </c>
      <c r="H407" s="554" t="s">
        <v>2286</v>
      </c>
      <c r="I407" s="162" t="str">
        <f t="shared" si="53"/>
        <v>009D0273</v>
      </c>
      <c r="J407" s="142" t="s">
        <v>742</v>
      </c>
      <c r="K407" s="142" t="s">
        <v>486</v>
      </c>
      <c r="L407" s="142" t="s">
        <v>487</v>
      </c>
      <c r="M407" s="142" t="s">
        <v>404</v>
      </c>
      <c r="N407" s="141" t="s">
        <v>431</v>
      </c>
      <c r="O407" s="143" t="s">
        <v>6</v>
      </c>
      <c r="P407" s="144" t="s">
        <v>24</v>
      </c>
      <c r="Q407" s="145">
        <v>114</v>
      </c>
      <c r="R407" s="175"/>
      <c r="S407" s="190" t="s">
        <v>3740</v>
      </c>
      <c r="T407" s="396">
        <f t="shared" si="66"/>
        <v>9</v>
      </c>
      <c r="V407" s="382" t="str">
        <f t="shared" si="67"/>
        <v>JWWA  G  114</v>
      </c>
      <c r="W407" s="382" t="str">
        <f t="shared" ref="W407:W437" si="71">V407</f>
        <v>JWWA  G  114</v>
      </c>
    </row>
    <row r="408" spans="1:23" ht="15" customHeight="1">
      <c r="A408" s="381" t="str">
        <f t="shared" si="65"/>
        <v>019D0255</v>
      </c>
      <c r="B408" s="568"/>
      <c r="C408" s="573"/>
      <c r="D408" s="139" t="s">
        <v>21</v>
      </c>
      <c r="E408" s="140">
        <v>2</v>
      </c>
      <c r="F408" s="140">
        <v>55</v>
      </c>
      <c r="G408" s="556"/>
      <c r="H408" s="556"/>
      <c r="I408" s="164" t="str">
        <f t="shared" si="53"/>
        <v>019D0255</v>
      </c>
      <c r="J408" s="176" t="s">
        <v>742</v>
      </c>
      <c r="K408" s="176" t="s">
        <v>486</v>
      </c>
      <c r="L408" s="176" t="s">
        <v>487</v>
      </c>
      <c r="M408" s="176" t="s">
        <v>404</v>
      </c>
      <c r="N408" s="164" t="s">
        <v>431</v>
      </c>
      <c r="O408" s="177" t="s">
        <v>6</v>
      </c>
      <c r="P408" s="178" t="s">
        <v>24</v>
      </c>
      <c r="Q408" s="179">
        <v>114</v>
      </c>
      <c r="R408" s="180"/>
      <c r="S408" s="181" t="s">
        <v>1157</v>
      </c>
      <c r="T408" s="400">
        <f t="shared" si="66"/>
        <v>19</v>
      </c>
      <c r="V408" s="382" t="str">
        <f t="shared" si="67"/>
        <v>JWWA  G  114</v>
      </c>
      <c r="W408" s="382" t="str">
        <f t="shared" si="71"/>
        <v>JWWA  G  114</v>
      </c>
    </row>
    <row r="409" spans="1:23" ht="15" customHeight="1">
      <c r="A409" s="381" t="str">
        <f t="shared" si="65"/>
        <v>009D0274</v>
      </c>
      <c r="B409" s="568"/>
      <c r="C409" s="573"/>
      <c r="D409" s="139" t="s">
        <v>21</v>
      </c>
      <c r="E409" s="140">
        <v>2</v>
      </c>
      <c r="F409" s="140">
        <v>74</v>
      </c>
      <c r="G409" s="560" t="s">
        <v>2338</v>
      </c>
      <c r="H409" s="560" t="s">
        <v>2338</v>
      </c>
      <c r="I409" s="162" t="str">
        <f t="shared" si="53"/>
        <v>009D0274</v>
      </c>
      <c r="J409" s="142" t="s">
        <v>747</v>
      </c>
      <c r="K409" s="142" t="s">
        <v>488</v>
      </c>
      <c r="L409" s="142" t="s">
        <v>484</v>
      </c>
      <c r="M409" s="142" t="s">
        <v>404</v>
      </c>
      <c r="N409" s="141"/>
      <c r="O409" s="143" t="s">
        <v>6</v>
      </c>
      <c r="P409" s="144" t="s">
        <v>24</v>
      </c>
      <c r="Q409" s="145">
        <v>114</v>
      </c>
      <c r="R409" s="175"/>
      <c r="S409" s="161" t="s">
        <v>3740</v>
      </c>
      <c r="T409" s="396">
        <f t="shared" si="66"/>
        <v>9</v>
      </c>
      <c r="V409" s="382" t="str">
        <f t="shared" si="67"/>
        <v>JWWA  G  114</v>
      </c>
      <c r="W409" s="382" t="str">
        <f t="shared" si="71"/>
        <v>JWWA  G  114</v>
      </c>
    </row>
    <row r="410" spans="1:23" ht="15" customHeight="1">
      <c r="A410" s="381" t="str">
        <f t="shared" si="65"/>
        <v>019D0256</v>
      </c>
      <c r="B410" s="568"/>
      <c r="C410" s="573"/>
      <c r="D410" s="139" t="s">
        <v>21</v>
      </c>
      <c r="E410" s="140">
        <v>2</v>
      </c>
      <c r="F410" s="140">
        <v>56</v>
      </c>
      <c r="G410" s="561"/>
      <c r="H410" s="561"/>
      <c r="I410" s="148" t="str">
        <f t="shared" si="53"/>
        <v>019D0256</v>
      </c>
      <c r="J410" s="149" t="s">
        <v>747</v>
      </c>
      <c r="K410" s="149" t="s">
        <v>488</v>
      </c>
      <c r="L410" s="149" t="s">
        <v>484</v>
      </c>
      <c r="M410" s="149" t="s">
        <v>404</v>
      </c>
      <c r="N410" s="148"/>
      <c r="O410" s="150" t="s">
        <v>6</v>
      </c>
      <c r="P410" s="151" t="s">
        <v>24</v>
      </c>
      <c r="Q410" s="152">
        <v>114</v>
      </c>
      <c r="R410" s="153"/>
      <c r="S410" s="154" t="s">
        <v>1157</v>
      </c>
      <c r="T410" s="388">
        <f t="shared" si="66"/>
        <v>19</v>
      </c>
      <c r="V410" s="382" t="str">
        <f t="shared" si="67"/>
        <v>JWWA  G  114</v>
      </c>
      <c r="W410" s="382" t="str">
        <f t="shared" si="71"/>
        <v>JWWA  G  114</v>
      </c>
    </row>
    <row r="411" spans="1:23" ht="15" customHeight="1">
      <c r="A411" s="381" t="str">
        <f t="shared" si="65"/>
        <v>020D0286</v>
      </c>
      <c r="B411" s="568"/>
      <c r="C411" s="573"/>
      <c r="D411" s="139" t="s">
        <v>21</v>
      </c>
      <c r="E411" s="140">
        <v>2</v>
      </c>
      <c r="F411" s="140">
        <v>86</v>
      </c>
      <c r="G411" s="561"/>
      <c r="H411" s="561"/>
      <c r="I411" s="170" t="str">
        <f t="shared" si="53"/>
        <v>020D0286</v>
      </c>
      <c r="J411" s="171" t="s">
        <v>747</v>
      </c>
      <c r="K411" s="171" t="s">
        <v>488</v>
      </c>
      <c r="L411" s="171" t="s">
        <v>484</v>
      </c>
      <c r="M411" s="171" t="s">
        <v>404</v>
      </c>
      <c r="N411" s="170"/>
      <c r="O411" s="172" t="s">
        <v>6</v>
      </c>
      <c r="P411" s="173" t="s">
        <v>24</v>
      </c>
      <c r="Q411" s="174">
        <v>114</v>
      </c>
      <c r="R411" s="175"/>
      <c r="S411" s="161" t="s">
        <v>1688</v>
      </c>
      <c r="T411" s="404">
        <f t="shared" si="66"/>
        <v>20</v>
      </c>
      <c r="V411" s="382" t="str">
        <f t="shared" si="67"/>
        <v>JWWA  G  114</v>
      </c>
      <c r="W411" s="382" t="str">
        <f t="shared" si="71"/>
        <v>JWWA  G  114</v>
      </c>
    </row>
    <row r="412" spans="1:23" ht="15" customHeight="1">
      <c r="A412" s="381">
        <f t="shared" si="65"/>
        <v>0</v>
      </c>
      <c r="B412" s="620"/>
      <c r="C412" s="574"/>
      <c r="D412" s="139"/>
      <c r="E412" s="140"/>
      <c r="F412" s="140"/>
      <c r="G412" s="562"/>
      <c r="H412" s="562"/>
      <c r="I412" s="164"/>
      <c r="J412" s="176"/>
      <c r="K412" s="176"/>
      <c r="L412" s="176"/>
      <c r="M412" s="176"/>
      <c r="N412" s="164"/>
      <c r="O412" s="177"/>
      <c r="P412" s="178"/>
      <c r="Q412" s="179"/>
      <c r="R412" s="180"/>
      <c r="S412" s="181"/>
      <c r="T412" s="400"/>
      <c r="V412" s="382" t="str">
        <f t="shared" ref="V412" si="72">""&amp;O412&amp;"  "&amp;P412&amp;"  "&amp;Q412&amp;""</f>
        <v xml:space="preserve">    </v>
      </c>
      <c r="W412" s="382" t="str">
        <f t="shared" ref="W412" si="73">V412</f>
        <v xml:space="preserve">    </v>
      </c>
    </row>
    <row r="413" spans="1:23" ht="15" customHeight="1">
      <c r="A413" s="381" t="str">
        <f t="shared" si="65"/>
        <v>009D0275</v>
      </c>
      <c r="B413" s="637" t="s">
        <v>4441</v>
      </c>
      <c r="C413" s="572" t="s">
        <v>4437</v>
      </c>
      <c r="D413" s="139" t="s">
        <v>21</v>
      </c>
      <c r="E413" s="140">
        <v>2</v>
      </c>
      <c r="F413" s="140">
        <v>75</v>
      </c>
      <c r="G413" s="560" t="s">
        <v>2340</v>
      </c>
      <c r="H413" s="554" t="s">
        <v>2286</v>
      </c>
      <c r="I413" s="170" t="str">
        <f t="shared" si="53"/>
        <v>009D0275</v>
      </c>
      <c r="J413" s="171" t="s">
        <v>489</v>
      </c>
      <c r="K413" s="171" t="s">
        <v>489</v>
      </c>
      <c r="L413" s="171" t="s">
        <v>484</v>
      </c>
      <c r="M413" s="171" t="s">
        <v>404</v>
      </c>
      <c r="N413" s="170" t="s">
        <v>431</v>
      </c>
      <c r="O413" s="172" t="s">
        <v>6</v>
      </c>
      <c r="P413" s="173" t="s">
        <v>24</v>
      </c>
      <c r="Q413" s="174">
        <v>114</v>
      </c>
      <c r="R413" s="175"/>
      <c r="S413" s="161" t="s">
        <v>3740</v>
      </c>
      <c r="T413" s="404">
        <f t="shared" ref="T413:T444" si="74">IF(S413="","",VLOOKUP(S413,$AC$7:$AD$69,2,FALSE))</f>
        <v>9</v>
      </c>
      <c r="V413" s="382" t="str">
        <f t="shared" si="67"/>
        <v>JWWA  G  114</v>
      </c>
      <c r="W413" s="382" t="str">
        <f t="shared" si="71"/>
        <v>JWWA  G  114</v>
      </c>
    </row>
    <row r="414" spans="1:23" ht="15" customHeight="1">
      <c r="A414" s="381" t="str">
        <f t="shared" si="65"/>
        <v>019D0257</v>
      </c>
      <c r="B414" s="568"/>
      <c r="C414" s="573"/>
      <c r="D414" s="139" t="s">
        <v>21</v>
      </c>
      <c r="E414" s="140">
        <v>2</v>
      </c>
      <c r="F414" s="140">
        <v>57</v>
      </c>
      <c r="G414" s="561"/>
      <c r="H414" s="555"/>
      <c r="I414" s="148" t="str">
        <f t="shared" si="53"/>
        <v>019D0257</v>
      </c>
      <c r="J414" s="149" t="s">
        <v>489</v>
      </c>
      <c r="K414" s="149" t="s">
        <v>489</v>
      </c>
      <c r="L414" s="149" t="s">
        <v>484</v>
      </c>
      <c r="M414" s="149" t="s">
        <v>404</v>
      </c>
      <c r="N414" s="148" t="s">
        <v>431</v>
      </c>
      <c r="O414" s="150" t="s">
        <v>6</v>
      </c>
      <c r="P414" s="151" t="s">
        <v>24</v>
      </c>
      <c r="Q414" s="152">
        <v>114</v>
      </c>
      <c r="R414" s="153"/>
      <c r="S414" s="154" t="s">
        <v>1157</v>
      </c>
      <c r="T414" s="388">
        <f t="shared" si="74"/>
        <v>19</v>
      </c>
      <c r="V414" s="382" t="str">
        <f t="shared" si="67"/>
        <v>JWWA  G  114</v>
      </c>
      <c r="W414" s="382" t="str">
        <f t="shared" si="71"/>
        <v>JWWA  G  114</v>
      </c>
    </row>
    <row r="415" spans="1:23" ht="15" customHeight="1">
      <c r="A415" s="381" t="str">
        <f t="shared" si="65"/>
        <v>020D0287</v>
      </c>
      <c r="B415" s="568"/>
      <c r="C415" s="573"/>
      <c r="D415" s="139" t="s">
        <v>21</v>
      </c>
      <c r="E415" s="140">
        <v>2</v>
      </c>
      <c r="F415" s="140">
        <v>87</v>
      </c>
      <c r="G415" s="561"/>
      <c r="H415" s="556"/>
      <c r="I415" s="155" t="str">
        <f t="shared" si="53"/>
        <v>020D0287</v>
      </c>
      <c r="J415" s="156" t="s">
        <v>489</v>
      </c>
      <c r="K415" s="156" t="s">
        <v>489</v>
      </c>
      <c r="L415" s="156" t="s">
        <v>484</v>
      </c>
      <c r="M415" s="156" t="s">
        <v>404</v>
      </c>
      <c r="N415" s="155" t="s">
        <v>431</v>
      </c>
      <c r="O415" s="157" t="s">
        <v>6</v>
      </c>
      <c r="P415" s="158" t="s">
        <v>24</v>
      </c>
      <c r="Q415" s="159">
        <v>114</v>
      </c>
      <c r="R415" s="160"/>
      <c r="S415" s="183" t="s">
        <v>1688</v>
      </c>
      <c r="T415" s="389">
        <f t="shared" si="74"/>
        <v>20</v>
      </c>
      <c r="V415" s="382" t="str">
        <f t="shared" si="67"/>
        <v>JWWA  G  114</v>
      </c>
      <c r="W415" s="382" t="str">
        <f t="shared" si="71"/>
        <v>JWWA  G  114</v>
      </c>
    </row>
    <row r="416" spans="1:23" ht="15" customHeight="1">
      <c r="A416" s="381" t="str">
        <f t="shared" si="65"/>
        <v>009D0276</v>
      </c>
      <c r="B416" s="568"/>
      <c r="C416" s="573"/>
      <c r="D416" s="139" t="s">
        <v>21</v>
      </c>
      <c r="E416" s="140">
        <v>2</v>
      </c>
      <c r="F416" s="140">
        <v>76</v>
      </c>
      <c r="G416" s="560" t="s">
        <v>2341</v>
      </c>
      <c r="H416" s="554" t="s">
        <v>2286</v>
      </c>
      <c r="I416" s="162" t="str">
        <f t="shared" si="53"/>
        <v>009D0276</v>
      </c>
      <c r="J416" s="142" t="s">
        <v>490</v>
      </c>
      <c r="K416" s="142" t="s">
        <v>490</v>
      </c>
      <c r="L416" s="142" t="s">
        <v>484</v>
      </c>
      <c r="M416" s="142" t="s">
        <v>404</v>
      </c>
      <c r="N416" s="141" t="s">
        <v>431</v>
      </c>
      <c r="O416" s="143" t="s">
        <v>6</v>
      </c>
      <c r="P416" s="144" t="s">
        <v>24</v>
      </c>
      <c r="Q416" s="145">
        <v>114</v>
      </c>
      <c r="R416" s="175"/>
      <c r="S416" s="161" t="s">
        <v>3740</v>
      </c>
      <c r="T416" s="396">
        <f t="shared" si="74"/>
        <v>9</v>
      </c>
      <c r="V416" s="382" t="str">
        <f t="shared" si="67"/>
        <v>JWWA  G  114</v>
      </c>
      <c r="W416" s="382" t="str">
        <f t="shared" si="71"/>
        <v>JWWA  G  114</v>
      </c>
    </row>
    <row r="417" spans="1:23" ht="15" customHeight="1">
      <c r="A417" s="381" t="str">
        <f t="shared" si="65"/>
        <v>019D0258</v>
      </c>
      <c r="B417" s="568"/>
      <c r="C417" s="573"/>
      <c r="D417" s="139" t="s">
        <v>21</v>
      </c>
      <c r="E417" s="140">
        <v>2</v>
      </c>
      <c r="F417" s="140">
        <v>58</v>
      </c>
      <c r="G417" s="561"/>
      <c r="H417" s="555"/>
      <c r="I417" s="148" t="str">
        <f t="shared" si="53"/>
        <v>019D0258</v>
      </c>
      <c r="J417" s="149" t="s">
        <v>490</v>
      </c>
      <c r="K417" s="149" t="s">
        <v>490</v>
      </c>
      <c r="L417" s="149" t="s">
        <v>484</v>
      </c>
      <c r="M417" s="149" t="s">
        <v>404</v>
      </c>
      <c r="N417" s="148" t="s">
        <v>431</v>
      </c>
      <c r="O417" s="150" t="s">
        <v>6</v>
      </c>
      <c r="P417" s="151" t="s">
        <v>24</v>
      </c>
      <c r="Q417" s="152">
        <v>114</v>
      </c>
      <c r="R417" s="153"/>
      <c r="S417" s="154" t="s">
        <v>1157</v>
      </c>
      <c r="T417" s="388">
        <f t="shared" si="74"/>
        <v>19</v>
      </c>
      <c r="V417" s="382" t="str">
        <f t="shared" si="67"/>
        <v>JWWA  G  114</v>
      </c>
      <c r="W417" s="382" t="str">
        <f t="shared" si="71"/>
        <v>JWWA  G  114</v>
      </c>
    </row>
    <row r="418" spans="1:23" ht="15" customHeight="1">
      <c r="A418" s="381" t="str">
        <f t="shared" si="65"/>
        <v>020D0288</v>
      </c>
      <c r="B418" s="568"/>
      <c r="C418" s="573"/>
      <c r="D418" s="139" t="s">
        <v>21</v>
      </c>
      <c r="E418" s="140">
        <v>2</v>
      </c>
      <c r="F418" s="140">
        <v>88</v>
      </c>
      <c r="G418" s="562"/>
      <c r="H418" s="556"/>
      <c r="I418" s="155" t="str">
        <f t="shared" si="53"/>
        <v>020D0288</v>
      </c>
      <c r="J418" s="156" t="s">
        <v>490</v>
      </c>
      <c r="K418" s="156" t="s">
        <v>490</v>
      </c>
      <c r="L418" s="156" t="s">
        <v>484</v>
      </c>
      <c r="M418" s="156" t="s">
        <v>404</v>
      </c>
      <c r="N418" s="155" t="s">
        <v>431</v>
      </c>
      <c r="O418" s="157" t="s">
        <v>6</v>
      </c>
      <c r="P418" s="158" t="s">
        <v>24</v>
      </c>
      <c r="Q418" s="159">
        <v>114</v>
      </c>
      <c r="R418" s="160"/>
      <c r="S418" s="183" t="s">
        <v>1688</v>
      </c>
      <c r="T418" s="389">
        <f t="shared" si="74"/>
        <v>20</v>
      </c>
      <c r="V418" s="382" t="str">
        <f t="shared" si="67"/>
        <v>JWWA  G  114</v>
      </c>
      <c r="W418" s="382" t="str">
        <f t="shared" si="71"/>
        <v>JWWA  G  114</v>
      </c>
    </row>
    <row r="419" spans="1:23" ht="15" customHeight="1">
      <c r="A419" s="381" t="str">
        <f t="shared" si="65"/>
        <v>011D0201</v>
      </c>
      <c r="B419" s="568"/>
      <c r="C419" s="573"/>
      <c r="D419" s="139" t="s">
        <v>21</v>
      </c>
      <c r="E419" s="140">
        <v>2</v>
      </c>
      <c r="F419" s="140">
        <v>1</v>
      </c>
      <c r="G419" s="554" t="s">
        <v>2311</v>
      </c>
      <c r="H419" s="554" t="s">
        <v>2311</v>
      </c>
      <c r="I419" s="191" t="str">
        <f t="shared" si="53"/>
        <v>011D0201</v>
      </c>
      <c r="J419" s="142" t="s">
        <v>1290</v>
      </c>
      <c r="K419" s="142" t="s">
        <v>2093</v>
      </c>
      <c r="L419" s="141" t="s">
        <v>484</v>
      </c>
      <c r="M419" s="142" t="s">
        <v>404</v>
      </c>
      <c r="N419" s="142" t="s">
        <v>1292</v>
      </c>
      <c r="O419" s="143" t="s">
        <v>55</v>
      </c>
      <c r="P419" s="192"/>
      <c r="Q419" s="193"/>
      <c r="R419" s="194"/>
      <c r="S419" s="195" t="s">
        <v>2092</v>
      </c>
      <c r="T419" s="397">
        <f t="shared" si="74"/>
        <v>11</v>
      </c>
      <c r="V419" s="382" t="str">
        <f t="shared" si="67"/>
        <v xml:space="preserve">指定承認    </v>
      </c>
      <c r="W419" s="382" t="str">
        <f t="shared" si="71"/>
        <v xml:space="preserve">指定承認    </v>
      </c>
    </row>
    <row r="420" spans="1:23" ht="15" customHeight="1">
      <c r="A420" s="381" t="str">
        <f t="shared" si="65"/>
        <v>014D0201</v>
      </c>
      <c r="B420" s="568"/>
      <c r="C420" s="573"/>
      <c r="D420" s="139" t="s">
        <v>21</v>
      </c>
      <c r="E420" s="140">
        <v>2</v>
      </c>
      <c r="F420" s="140">
        <v>1</v>
      </c>
      <c r="G420" s="555"/>
      <c r="H420" s="555"/>
      <c r="I420" s="148" t="str">
        <f t="shared" si="53"/>
        <v>014D0201</v>
      </c>
      <c r="J420" s="149" t="s">
        <v>571</v>
      </c>
      <c r="K420" s="149" t="s">
        <v>572</v>
      </c>
      <c r="L420" s="149" t="s">
        <v>78</v>
      </c>
      <c r="M420" s="149" t="s">
        <v>356</v>
      </c>
      <c r="N420" s="149" t="s">
        <v>574</v>
      </c>
      <c r="O420" s="150" t="s">
        <v>55</v>
      </c>
      <c r="P420" s="151"/>
      <c r="Q420" s="152"/>
      <c r="R420" s="153"/>
      <c r="S420" s="154" t="s">
        <v>567</v>
      </c>
      <c r="T420" s="388">
        <f t="shared" si="74"/>
        <v>14</v>
      </c>
      <c r="V420" s="382" t="str">
        <f t="shared" si="67"/>
        <v xml:space="preserve">指定承認    </v>
      </c>
      <c r="W420" s="382" t="str">
        <f t="shared" si="71"/>
        <v xml:space="preserve">指定承認    </v>
      </c>
    </row>
    <row r="421" spans="1:23" ht="15" customHeight="1">
      <c r="A421" s="381" t="str">
        <f t="shared" si="65"/>
        <v>014D0202</v>
      </c>
      <c r="B421" s="568"/>
      <c r="C421" s="573"/>
      <c r="D421" s="139" t="s">
        <v>21</v>
      </c>
      <c r="E421" s="140">
        <v>2</v>
      </c>
      <c r="F421" s="140">
        <v>2</v>
      </c>
      <c r="G421" s="555"/>
      <c r="H421" s="555"/>
      <c r="I421" s="170" t="str">
        <f t="shared" ref="I421" si="75">IF(OR(D421="",E421="",F421=""),"",TEXT(T421,"000")&amp;D421&amp;TEXT(E421,"00")&amp;TEXT(F421,"00"))</f>
        <v>014D0202</v>
      </c>
      <c r="J421" s="171" t="s">
        <v>571</v>
      </c>
      <c r="K421" s="149" t="s">
        <v>4281</v>
      </c>
      <c r="L421" s="171" t="s">
        <v>578</v>
      </c>
      <c r="M421" s="171" t="s">
        <v>356</v>
      </c>
      <c r="N421" s="171" t="s">
        <v>574</v>
      </c>
      <c r="O421" s="172" t="s">
        <v>55</v>
      </c>
      <c r="P421" s="173"/>
      <c r="Q421" s="174"/>
      <c r="R421" s="175"/>
      <c r="S421" s="161" t="s">
        <v>567</v>
      </c>
      <c r="T421" s="404">
        <f t="shared" si="74"/>
        <v>14</v>
      </c>
      <c r="V421" s="382" t="str">
        <f t="shared" si="67"/>
        <v xml:space="preserve">指定承認    </v>
      </c>
      <c r="W421" s="382" t="str">
        <f t="shared" si="71"/>
        <v xml:space="preserve">指定承認    </v>
      </c>
    </row>
    <row r="422" spans="1:23" ht="15" customHeight="1">
      <c r="A422" s="381" t="str">
        <f t="shared" si="65"/>
        <v>016D0201</v>
      </c>
      <c r="B422" s="568"/>
      <c r="C422" s="573"/>
      <c r="D422" s="139" t="s">
        <v>21</v>
      </c>
      <c r="E422" s="140">
        <v>2</v>
      </c>
      <c r="F422" s="140">
        <v>1</v>
      </c>
      <c r="G422" s="556"/>
      <c r="H422" s="556"/>
      <c r="I422" s="164" t="str">
        <f t="shared" si="53"/>
        <v>016D0201</v>
      </c>
      <c r="J422" s="176" t="s">
        <v>1290</v>
      </c>
      <c r="K422" s="176" t="s">
        <v>1294</v>
      </c>
      <c r="L422" s="164" t="s">
        <v>484</v>
      </c>
      <c r="M422" s="176" t="s">
        <v>404</v>
      </c>
      <c r="N422" s="176" t="s">
        <v>1292</v>
      </c>
      <c r="O422" s="177" t="s">
        <v>55</v>
      </c>
      <c r="P422" s="178"/>
      <c r="Q422" s="179"/>
      <c r="R422" s="180"/>
      <c r="S422" s="181" t="s">
        <v>1293</v>
      </c>
      <c r="T422" s="400">
        <f t="shared" si="74"/>
        <v>16</v>
      </c>
      <c r="V422" s="382" t="str">
        <f t="shared" si="67"/>
        <v xml:space="preserve">指定承認    </v>
      </c>
      <c r="W422" s="382" t="str">
        <f t="shared" si="71"/>
        <v xml:space="preserve">指定承認    </v>
      </c>
    </row>
    <row r="423" spans="1:23" ht="15" customHeight="1">
      <c r="A423" s="381" t="str">
        <f t="shared" si="65"/>
        <v>009D0277</v>
      </c>
      <c r="B423" s="568"/>
      <c r="C423" s="573"/>
      <c r="D423" s="139" t="s">
        <v>21</v>
      </c>
      <c r="E423" s="140">
        <v>2</v>
      </c>
      <c r="F423" s="140">
        <v>77</v>
      </c>
      <c r="G423" s="554" t="s">
        <v>2324</v>
      </c>
      <c r="H423" s="554" t="s">
        <v>2324</v>
      </c>
      <c r="I423" s="162" t="str">
        <f t="shared" si="53"/>
        <v>009D0277</v>
      </c>
      <c r="J423" s="142" t="s">
        <v>117</v>
      </c>
      <c r="K423" s="142" t="s">
        <v>117</v>
      </c>
      <c r="L423" s="142" t="s">
        <v>484</v>
      </c>
      <c r="M423" s="142" t="s">
        <v>494</v>
      </c>
      <c r="N423" s="142" t="s">
        <v>126</v>
      </c>
      <c r="O423" s="143" t="s">
        <v>6</v>
      </c>
      <c r="P423" s="144" t="s">
        <v>24</v>
      </c>
      <c r="Q423" s="145">
        <v>114</v>
      </c>
      <c r="R423" s="175"/>
      <c r="S423" s="190" t="s">
        <v>3740</v>
      </c>
      <c r="T423" s="396">
        <f t="shared" si="74"/>
        <v>9</v>
      </c>
      <c r="V423" s="382" t="str">
        <f t="shared" si="67"/>
        <v>JWWA  G  114</v>
      </c>
      <c r="W423" s="382" t="str">
        <f t="shared" ref="W423" si="76">V423</f>
        <v>JWWA  G  114</v>
      </c>
    </row>
    <row r="424" spans="1:23" ht="15" customHeight="1">
      <c r="A424" s="381" t="str">
        <f t="shared" si="65"/>
        <v>019D0259</v>
      </c>
      <c r="B424" s="568"/>
      <c r="C424" s="574"/>
      <c r="D424" s="139" t="s">
        <v>21</v>
      </c>
      <c r="E424" s="140">
        <v>2</v>
      </c>
      <c r="F424" s="140">
        <v>59</v>
      </c>
      <c r="G424" s="556"/>
      <c r="H424" s="556"/>
      <c r="I424" s="164" t="str">
        <f t="shared" si="53"/>
        <v>019D0259</v>
      </c>
      <c r="J424" s="176" t="s">
        <v>117</v>
      </c>
      <c r="K424" s="176" t="s">
        <v>117</v>
      </c>
      <c r="L424" s="176" t="s">
        <v>484</v>
      </c>
      <c r="M424" s="176" t="s">
        <v>494</v>
      </c>
      <c r="N424" s="176" t="s">
        <v>126</v>
      </c>
      <c r="O424" s="177" t="s">
        <v>6</v>
      </c>
      <c r="P424" s="178" t="s">
        <v>24</v>
      </c>
      <c r="Q424" s="179">
        <v>114</v>
      </c>
      <c r="R424" s="180"/>
      <c r="S424" s="181" t="s">
        <v>1157</v>
      </c>
      <c r="T424" s="400">
        <f t="shared" si="74"/>
        <v>19</v>
      </c>
      <c r="V424" s="382" t="str">
        <f t="shared" si="67"/>
        <v>JWWA  G  114</v>
      </c>
      <c r="W424" s="382" t="str">
        <f t="shared" ref="W424:W425" si="77">V424</f>
        <v>JWWA  G  114</v>
      </c>
    </row>
    <row r="425" spans="1:23" ht="15" customHeight="1">
      <c r="A425" s="381" t="str">
        <f t="shared" si="65"/>
        <v>011M0301</v>
      </c>
      <c r="B425" s="568"/>
      <c r="C425" s="572" t="s">
        <v>2363</v>
      </c>
      <c r="D425" s="139" t="s">
        <v>226</v>
      </c>
      <c r="E425" s="140">
        <v>3</v>
      </c>
      <c r="F425" s="140">
        <v>1</v>
      </c>
      <c r="G425" s="554" t="s">
        <v>2358</v>
      </c>
      <c r="H425" s="554" t="s">
        <v>2359</v>
      </c>
      <c r="I425" s="162" t="str">
        <f t="shared" si="53"/>
        <v>011M0301</v>
      </c>
      <c r="J425" s="142" t="s">
        <v>1509</v>
      </c>
      <c r="K425" s="142" t="s">
        <v>2152</v>
      </c>
      <c r="L425" s="142" t="s">
        <v>92</v>
      </c>
      <c r="M425" s="142" t="s">
        <v>1516</v>
      </c>
      <c r="N425" s="142" t="s">
        <v>112</v>
      </c>
      <c r="O425" s="143" t="s">
        <v>55</v>
      </c>
      <c r="P425" s="173"/>
      <c r="Q425" s="174"/>
      <c r="R425" s="175"/>
      <c r="S425" s="190" t="s">
        <v>2092</v>
      </c>
      <c r="T425" s="396">
        <f t="shared" si="74"/>
        <v>11</v>
      </c>
      <c r="V425" s="382" t="str">
        <f t="shared" si="67"/>
        <v xml:space="preserve">指定承認    </v>
      </c>
      <c r="W425" s="382" t="str">
        <f t="shared" si="77"/>
        <v xml:space="preserve">指定承認    </v>
      </c>
    </row>
    <row r="426" spans="1:23" ht="15" customHeight="1">
      <c r="A426" s="381" t="str">
        <f t="shared" si="65"/>
        <v>016M0301</v>
      </c>
      <c r="B426" s="568"/>
      <c r="C426" s="573"/>
      <c r="D426" s="139" t="s">
        <v>226</v>
      </c>
      <c r="E426" s="140">
        <v>3</v>
      </c>
      <c r="F426" s="140">
        <v>1</v>
      </c>
      <c r="G426" s="555"/>
      <c r="H426" s="555"/>
      <c r="I426" s="162" t="str">
        <f t="shared" si="53"/>
        <v>016M0301</v>
      </c>
      <c r="J426" s="205" t="s">
        <v>1509</v>
      </c>
      <c r="K426" s="205" t="s">
        <v>1513</v>
      </c>
      <c r="L426" s="205" t="s">
        <v>1500</v>
      </c>
      <c r="M426" s="205"/>
      <c r="N426" s="205" t="s">
        <v>112</v>
      </c>
      <c r="O426" s="186" t="s">
        <v>55</v>
      </c>
      <c r="P426" s="187"/>
      <c r="Q426" s="188"/>
      <c r="R426" s="189"/>
      <c r="S426" s="190" t="s">
        <v>1293</v>
      </c>
      <c r="T426" s="396">
        <f t="shared" si="74"/>
        <v>16</v>
      </c>
      <c r="V426" s="382" t="str">
        <f t="shared" si="67"/>
        <v xml:space="preserve">指定承認    </v>
      </c>
      <c r="W426" s="382" t="str">
        <f t="shared" ref="W426:W427" si="78">V426</f>
        <v xml:space="preserve">指定承認    </v>
      </c>
    </row>
    <row r="427" spans="1:23" ht="15" customHeight="1">
      <c r="A427" s="381" t="str">
        <f t="shared" si="65"/>
        <v>011M0302</v>
      </c>
      <c r="B427" s="568"/>
      <c r="C427" s="573"/>
      <c r="D427" s="139" t="s">
        <v>226</v>
      </c>
      <c r="E427" s="140">
        <v>3</v>
      </c>
      <c r="F427" s="140">
        <v>2</v>
      </c>
      <c r="G427" s="555"/>
      <c r="H427" s="554" t="s">
        <v>2360</v>
      </c>
      <c r="I427" s="191" t="str">
        <f t="shared" si="53"/>
        <v>011M0302</v>
      </c>
      <c r="J427" s="390" t="s">
        <v>1511</v>
      </c>
      <c r="K427" s="390" t="s">
        <v>2153</v>
      </c>
      <c r="L427" s="390" t="s">
        <v>92</v>
      </c>
      <c r="M427" s="390"/>
      <c r="N427" s="390" t="s">
        <v>112</v>
      </c>
      <c r="O427" s="203" t="s">
        <v>55</v>
      </c>
      <c r="P427" s="192"/>
      <c r="Q427" s="193"/>
      <c r="R427" s="194"/>
      <c r="S427" s="195" t="s">
        <v>2092</v>
      </c>
      <c r="T427" s="397">
        <f t="shared" si="74"/>
        <v>11</v>
      </c>
      <c r="V427" s="382" t="str">
        <f t="shared" si="67"/>
        <v xml:space="preserve">指定承認    </v>
      </c>
      <c r="W427" s="382" t="str">
        <f t="shared" si="78"/>
        <v xml:space="preserve">指定承認    </v>
      </c>
    </row>
    <row r="428" spans="1:23" ht="15" customHeight="1">
      <c r="A428" s="381" t="str">
        <f t="shared" si="65"/>
        <v>016M0302</v>
      </c>
      <c r="B428" s="568"/>
      <c r="C428" s="573"/>
      <c r="D428" s="139" t="s">
        <v>226</v>
      </c>
      <c r="E428" s="140">
        <v>3</v>
      </c>
      <c r="F428" s="140">
        <v>2</v>
      </c>
      <c r="G428" s="555"/>
      <c r="H428" s="556"/>
      <c r="I428" s="164" t="str">
        <f t="shared" ref="I428" si="79">IF(OR(D428="",E428="",F428=""),"",TEXT(T428,"000")&amp;D428&amp;TEXT(E428,"00")&amp;TEXT(F428,"00"))</f>
        <v>016M0302</v>
      </c>
      <c r="J428" s="176" t="s">
        <v>1511</v>
      </c>
      <c r="K428" s="176" t="s">
        <v>1514</v>
      </c>
      <c r="L428" s="176" t="s">
        <v>1500</v>
      </c>
      <c r="M428" s="176"/>
      <c r="N428" s="176" t="s">
        <v>112</v>
      </c>
      <c r="O428" s="177" t="s">
        <v>55</v>
      </c>
      <c r="P428" s="178"/>
      <c r="Q428" s="179"/>
      <c r="R428" s="180"/>
      <c r="S428" s="181" t="s">
        <v>1293</v>
      </c>
      <c r="T428" s="400">
        <f t="shared" si="74"/>
        <v>16</v>
      </c>
      <c r="V428" s="382" t="str">
        <f t="shared" si="67"/>
        <v xml:space="preserve">指定承認    </v>
      </c>
      <c r="W428" s="382" t="str">
        <f t="shared" ref="W428" si="80">V428</f>
        <v xml:space="preserve">指定承認    </v>
      </c>
    </row>
    <row r="429" spans="1:23" ht="15" customHeight="1">
      <c r="A429" s="381" t="str">
        <f t="shared" si="65"/>
        <v>011M0303</v>
      </c>
      <c r="B429" s="568"/>
      <c r="C429" s="573"/>
      <c r="D429" s="139" t="s">
        <v>226</v>
      </c>
      <c r="E429" s="140">
        <v>3</v>
      </c>
      <c r="F429" s="140">
        <v>3</v>
      </c>
      <c r="G429" s="555"/>
      <c r="H429" s="554" t="s">
        <v>2361</v>
      </c>
      <c r="I429" s="162" t="str">
        <f t="shared" si="53"/>
        <v>011M0303</v>
      </c>
      <c r="J429" s="142" t="s">
        <v>1512</v>
      </c>
      <c r="K429" s="142" t="s">
        <v>2154</v>
      </c>
      <c r="L429" s="142" t="s">
        <v>92</v>
      </c>
      <c r="M429" s="142" t="s">
        <v>1516</v>
      </c>
      <c r="N429" s="142" t="s">
        <v>1517</v>
      </c>
      <c r="O429" s="143" t="s">
        <v>55</v>
      </c>
      <c r="P429" s="144"/>
      <c r="Q429" s="145"/>
      <c r="R429" s="146"/>
      <c r="S429" s="190" t="s">
        <v>2092</v>
      </c>
      <c r="T429" s="396">
        <f t="shared" si="74"/>
        <v>11</v>
      </c>
      <c r="V429" s="382" t="str">
        <f t="shared" si="67"/>
        <v xml:space="preserve">指定承認    </v>
      </c>
      <c r="W429" s="382" t="str">
        <f t="shared" si="71"/>
        <v xml:space="preserve">指定承認    </v>
      </c>
    </row>
    <row r="430" spans="1:23" ht="15" customHeight="1">
      <c r="A430" s="381" t="str">
        <f t="shared" si="65"/>
        <v>016M0303</v>
      </c>
      <c r="B430" s="620"/>
      <c r="C430" s="574"/>
      <c r="D430" s="139" t="s">
        <v>226</v>
      </c>
      <c r="E430" s="140">
        <v>3</v>
      </c>
      <c r="F430" s="140">
        <v>3</v>
      </c>
      <c r="G430" s="556"/>
      <c r="H430" s="556"/>
      <c r="I430" s="164" t="str">
        <f t="shared" si="53"/>
        <v>016M0303</v>
      </c>
      <c r="J430" s="176" t="s">
        <v>1512</v>
      </c>
      <c r="K430" s="176" t="s">
        <v>1515</v>
      </c>
      <c r="L430" s="176" t="s">
        <v>1500</v>
      </c>
      <c r="M430" s="176" t="s">
        <v>1516</v>
      </c>
      <c r="N430" s="176" t="s">
        <v>1517</v>
      </c>
      <c r="O430" s="177" t="s">
        <v>55</v>
      </c>
      <c r="P430" s="178"/>
      <c r="Q430" s="179"/>
      <c r="R430" s="180"/>
      <c r="S430" s="181" t="s">
        <v>1293</v>
      </c>
      <c r="T430" s="400">
        <f t="shared" si="74"/>
        <v>16</v>
      </c>
      <c r="V430" s="382" t="str">
        <f t="shared" si="67"/>
        <v xml:space="preserve">指定承認    </v>
      </c>
      <c r="W430" s="382" t="str">
        <f t="shared" si="71"/>
        <v xml:space="preserve">指定承認    </v>
      </c>
    </row>
    <row r="431" spans="1:23" ht="15" customHeight="1">
      <c r="A431" s="381" t="str">
        <f t="shared" si="65"/>
        <v>011D0303</v>
      </c>
      <c r="B431" s="637" t="s">
        <v>2393</v>
      </c>
      <c r="C431" s="572" t="s">
        <v>2389</v>
      </c>
      <c r="D431" s="139" t="s">
        <v>21</v>
      </c>
      <c r="E431" s="140">
        <v>3</v>
      </c>
      <c r="F431" s="140">
        <v>3</v>
      </c>
      <c r="G431" s="554" t="s">
        <v>2350</v>
      </c>
      <c r="H431" s="554" t="s">
        <v>2599</v>
      </c>
      <c r="I431" s="141" t="str">
        <f t="shared" si="53"/>
        <v>011D0303</v>
      </c>
      <c r="J431" s="142" t="s">
        <v>1348</v>
      </c>
      <c r="K431" s="142" t="s">
        <v>2101</v>
      </c>
      <c r="L431" s="142" t="s">
        <v>640</v>
      </c>
      <c r="M431" s="142" t="s">
        <v>558</v>
      </c>
      <c r="N431" s="142" t="s">
        <v>2103</v>
      </c>
      <c r="O431" s="143" t="s">
        <v>55</v>
      </c>
      <c r="P431" s="144"/>
      <c r="Q431" s="145"/>
      <c r="R431" s="146"/>
      <c r="S431" s="147" t="s">
        <v>2092</v>
      </c>
      <c r="T431" s="387">
        <f t="shared" si="74"/>
        <v>11</v>
      </c>
      <c r="V431" s="382" t="str">
        <f t="shared" si="67"/>
        <v xml:space="preserve">指定承認    </v>
      </c>
      <c r="W431" s="382" t="str">
        <f t="shared" si="71"/>
        <v xml:space="preserve">指定承認    </v>
      </c>
    </row>
    <row r="432" spans="1:23" ht="15" customHeight="1">
      <c r="A432" s="381" t="str">
        <f t="shared" si="65"/>
        <v>011D0304</v>
      </c>
      <c r="B432" s="568"/>
      <c r="C432" s="573"/>
      <c r="D432" s="139" t="s">
        <v>576</v>
      </c>
      <c r="E432" s="140">
        <v>3</v>
      </c>
      <c r="F432" s="140">
        <v>4</v>
      </c>
      <c r="G432" s="555"/>
      <c r="H432" s="555"/>
      <c r="I432" s="148" t="str">
        <f t="shared" si="53"/>
        <v>011D0304</v>
      </c>
      <c r="J432" s="149" t="s">
        <v>1348</v>
      </c>
      <c r="K432" s="149" t="s">
        <v>2102</v>
      </c>
      <c r="L432" s="149" t="s">
        <v>640</v>
      </c>
      <c r="M432" s="149" t="s">
        <v>558</v>
      </c>
      <c r="N432" s="149" t="s">
        <v>2103</v>
      </c>
      <c r="O432" s="150" t="s">
        <v>55</v>
      </c>
      <c r="P432" s="151"/>
      <c r="Q432" s="152"/>
      <c r="R432" s="153"/>
      <c r="S432" s="154" t="s">
        <v>2092</v>
      </c>
      <c r="T432" s="388">
        <f t="shared" si="74"/>
        <v>11</v>
      </c>
      <c r="V432" s="382" t="str">
        <f t="shared" si="67"/>
        <v xml:space="preserve">指定承認    </v>
      </c>
      <c r="W432" s="382" t="str">
        <f t="shared" si="71"/>
        <v xml:space="preserve">指定承認    </v>
      </c>
    </row>
    <row r="433" spans="1:23" ht="15" customHeight="1">
      <c r="A433" s="381" t="str">
        <f t="shared" si="65"/>
        <v>014D0301</v>
      </c>
      <c r="B433" s="568"/>
      <c r="C433" s="573"/>
      <c r="D433" s="139" t="s">
        <v>576</v>
      </c>
      <c r="E433" s="140">
        <v>3</v>
      </c>
      <c r="F433" s="140">
        <v>1</v>
      </c>
      <c r="G433" s="555"/>
      <c r="H433" s="555"/>
      <c r="I433" s="148" t="str">
        <f t="shared" ref="I433:I435" si="81">IF(OR(D433="",E433="",F433=""),"",TEXT(T433,"000")&amp;D433&amp;TEXT(E433,"00")&amp;TEXT(F433,"00"))</f>
        <v>014D0301</v>
      </c>
      <c r="J433" s="149" t="s">
        <v>1348</v>
      </c>
      <c r="K433" s="149" t="s">
        <v>579</v>
      </c>
      <c r="L433" s="149" t="s">
        <v>85</v>
      </c>
      <c r="M433" s="149" t="s">
        <v>356</v>
      </c>
      <c r="N433" s="149" t="s">
        <v>574</v>
      </c>
      <c r="O433" s="150" t="s">
        <v>55</v>
      </c>
      <c r="P433" s="151"/>
      <c r="Q433" s="152"/>
      <c r="R433" s="153"/>
      <c r="S433" s="154" t="s">
        <v>567</v>
      </c>
      <c r="T433" s="388">
        <f t="shared" si="74"/>
        <v>14</v>
      </c>
      <c r="V433" s="382" t="str">
        <f t="shared" si="67"/>
        <v xml:space="preserve">指定承認    </v>
      </c>
      <c r="W433" s="382" t="str">
        <f t="shared" si="71"/>
        <v xml:space="preserve">指定承認    </v>
      </c>
    </row>
    <row r="434" spans="1:23" ht="15" customHeight="1">
      <c r="A434" s="381" t="str">
        <f t="shared" si="65"/>
        <v>014D0302</v>
      </c>
      <c r="B434" s="568"/>
      <c r="C434" s="573"/>
      <c r="D434" s="139" t="s">
        <v>576</v>
      </c>
      <c r="E434" s="140">
        <v>3</v>
      </c>
      <c r="F434" s="140">
        <v>2</v>
      </c>
      <c r="G434" s="555"/>
      <c r="H434" s="555"/>
      <c r="I434" s="148" t="str">
        <f t="shared" si="81"/>
        <v>014D0302</v>
      </c>
      <c r="J434" s="149" t="s">
        <v>1348</v>
      </c>
      <c r="K434" s="149" t="s">
        <v>581</v>
      </c>
      <c r="L434" s="149" t="s">
        <v>78</v>
      </c>
      <c r="M434" s="149" t="s">
        <v>356</v>
      </c>
      <c r="N434" s="149" t="s">
        <v>574</v>
      </c>
      <c r="O434" s="150" t="s">
        <v>55</v>
      </c>
      <c r="P434" s="151"/>
      <c r="Q434" s="152"/>
      <c r="R434" s="153"/>
      <c r="S434" s="154" t="s">
        <v>567</v>
      </c>
      <c r="T434" s="388">
        <f t="shared" si="74"/>
        <v>14</v>
      </c>
      <c r="V434" s="382" t="str">
        <f t="shared" si="67"/>
        <v xml:space="preserve">指定承認    </v>
      </c>
      <c r="W434" s="382" t="str">
        <f t="shared" si="71"/>
        <v xml:space="preserve">指定承認    </v>
      </c>
    </row>
    <row r="435" spans="1:23" ht="15" customHeight="1">
      <c r="A435" s="381" t="str">
        <f t="shared" si="65"/>
        <v>014D0303</v>
      </c>
      <c r="B435" s="568"/>
      <c r="C435" s="573"/>
      <c r="D435" s="139" t="s">
        <v>576</v>
      </c>
      <c r="E435" s="140">
        <v>3</v>
      </c>
      <c r="F435" s="140">
        <v>3</v>
      </c>
      <c r="G435" s="555"/>
      <c r="H435" s="555"/>
      <c r="I435" s="148" t="str">
        <f t="shared" si="81"/>
        <v>014D0303</v>
      </c>
      <c r="J435" s="149" t="s">
        <v>1348</v>
      </c>
      <c r="K435" s="149" t="s">
        <v>584</v>
      </c>
      <c r="L435" s="149" t="s">
        <v>585</v>
      </c>
      <c r="M435" s="149" t="s">
        <v>356</v>
      </c>
      <c r="N435" s="149" t="s">
        <v>574</v>
      </c>
      <c r="O435" s="150" t="s">
        <v>55</v>
      </c>
      <c r="P435" s="151"/>
      <c r="Q435" s="152"/>
      <c r="R435" s="153"/>
      <c r="S435" s="154" t="s">
        <v>567</v>
      </c>
      <c r="T435" s="388">
        <f t="shared" si="74"/>
        <v>14</v>
      </c>
      <c r="V435" s="382" t="str">
        <f t="shared" si="67"/>
        <v xml:space="preserve">指定承認    </v>
      </c>
      <c r="W435" s="382" t="str">
        <f t="shared" si="71"/>
        <v xml:space="preserve">指定承認    </v>
      </c>
    </row>
    <row r="436" spans="1:23" ht="15" customHeight="1">
      <c r="A436" s="381" t="str">
        <f t="shared" si="65"/>
        <v>016D0303</v>
      </c>
      <c r="B436" s="568"/>
      <c r="C436" s="573"/>
      <c r="D436" s="139" t="s">
        <v>1339</v>
      </c>
      <c r="E436" s="140">
        <v>3</v>
      </c>
      <c r="F436" s="140">
        <v>3</v>
      </c>
      <c r="G436" s="555"/>
      <c r="H436" s="555"/>
      <c r="I436" s="148" t="str">
        <f t="shared" si="53"/>
        <v>016D0303</v>
      </c>
      <c r="J436" s="149" t="s">
        <v>1348</v>
      </c>
      <c r="K436" s="149" t="s">
        <v>1349</v>
      </c>
      <c r="L436" s="149" t="s">
        <v>157</v>
      </c>
      <c r="M436" s="149" t="s">
        <v>558</v>
      </c>
      <c r="N436" s="149" t="s">
        <v>1360</v>
      </c>
      <c r="O436" s="150" t="s">
        <v>55</v>
      </c>
      <c r="P436" s="151"/>
      <c r="Q436" s="152"/>
      <c r="R436" s="153"/>
      <c r="S436" s="154" t="s">
        <v>1293</v>
      </c>
      <c r="T436" s="388">
        <f t="shared" si="74"/>
        <v>16</v>
      </c>
      <c r="V436" s="382" t="str">
        <f t="shared" si="67"/>
        <v xml:space="preserve">指定承認    </v>
      </c>
      <c r="W436" s="382" t="str">
        <f t="shared" si="71"/>
        <v xml:space="preserve">指定承認    </v>
      </c>
    </row>
    <row r="437" spans="1:23" ht="15" customHeight="1">
      <c r="A437" s="381" t="str">
        <f t="shared" si="65"/>
        <v>016D0304</v>
      </c>
      <c r="B437" s="568"/>
      <c r="C437" s="573"/>
      <c r="D437" s="139" t="s">
        <v>1339</v>
      </c>
      <c r="E437" s="140">
        <v>3</v>
      </c>
      <c r="F437" s="140">
        <v>4</v>
      </c>
      <c r="G437" s="555"/>
      <c r="H437" s="556"/>
      <c r="I437" s="155" t="str">
        <f t="shared" si="53"/>
        <v>016D0304</v>
      </c>
      <c r="J437" s="156" t="s">
        <v>1348</v>
      </c>
      <c r="K437" s="156" t="s">
        <v>1352</v>
      </c>
      <c r="L437" s="156" t="s">
        <v>2099</v>
      </c>
      <c r="M437" s="156" t="s">
        <v>558</v>
      </c>
      <c r="N437" s="156" t="s">
        <v>1360</v>
      </c>
      <c r="O437" s="157" t="s">
        <v>55</v>
      </c>
      <c r="P437" s="158"/>
      <c r="Q437" s="159"/>
      <c r="R437" s="160"/>
      <c r="S437" s="183" t="s">
        <v>1293</v>
      </c>
      <c r="T437" s="389">
        <f t="shared" si="74"/>
        <v>16</v>
      </c>
      <c r="V437" s="382" t="str">
        <f t="shared" si="67"/>
        <v xml:space="preserve">指定承認    </v>
      </c>
      <c r="W437" s="382" t="str">
        <f t="shared" si="71"/>
        <v xml:space="preserve">指定承認    </v>
      </c>
    </row>
    <row r="438" spans="1:23" ht="15" customHeight="1">
      <c r="A438" s="381" t="str">
        <f t="shared" si="65"/>
        <v>011D0305</v>
      </c>
      <c r="B438" s="568"/>
      <c r="C438" s="573"/>
      <c r="D438" s="139" t="s">
        <v>21</v>
      </c>
      <c r="E438" s="140">
        <v>3</v>
      </c>
      <c r="F438" s="140">
        <v>5</v>
      </c>
      <c r="G438" s="555"/>
      <c r="H438" s="554" t="s">
        <v>2351</v>
      </c>
      <c r="I438" s="162" t="str">
        <f t="shared" si="53"/>
        <v>011D0305</v>
      </c>
      <c r="J438" s="142" t="s">
        <v>1404</v>
      </c>
      <c r="K438" s="142" t="s">
        <v>2104</v>
      </c>
      <c r="L438" s="142" t="s">
        <v>648</v>
      </c>
      <c r="M438" s="142" t="s">
        <v>558</v>
      </c>
      <c r="N438" s="142" t="s">
        <v>2103</v>
      </c>
      <c r="O438" s="143" t="s">
        <v>55</v>
      </c>
      <c r="P438" s="173"/>
      <c r="Q438" s="174"/>
      <c r="R438" s="175"/>
      <c r="S438" s="190" t="s">
        <v>2092</v>
      </c>
      <c r="T438" s="396">
        <f t="shared" si="74"/>
        <v>11</v>
      </c>
      <c r="V438" s="382" t="str">
        <f t="shared" si="67"/>
        <v xml:space="preserve">指定承認    </v>
      </c>
      <c r="W438" s="382" t="str">
        <f t="shared" ref="W438:W469" si="82">V438</f>
        <v xml:space="preserve">指定承認    </v>
      </c>
    </row>
    <row r="439" spans="1:23" ht="15" customHeight="1">
      <c r="A439" s="381" t="str">
        <f t="shared" si="65"/>
        <v>014D0304</v>
      </c>
      <c r="B439" s="568"/>
      <c r="C439" s="573"/>
      <c r="D439" s="139" t="s">
        <v>576</v>
      </c>
      <c r="E439" s="140">
        <v>3</v>
      </c>
      <c r="F439" s="140">
        <v>4</v>
      </c>
      <c r="G439" s="555"/>
      <c r="H439" s="555"/>
      <c r="I439" s="148" t="str">
        <f t="shared" si="53"/>
        <v>014D0304</v>
      </c>
      <c r="J439" s="149" t="s">
        <v>609</v>
      </c>
      <c r="K439" s="149" t="s">
        <v>582</v>
      </c>
      <c r="L439" s="149" t="s">
        <v>583</v>
      </c>
      <c r="M439" s="149" t="s">
        <v>356</v>
      </c>
      <c r="N439" s="149" t="s">
        <v>574</v>
      </c>
      <c r="O439" s="150" t="s">
        <v>55</v>
      </c>
      <c r="P439" s="151"/>
      <c r="Q439" s="152"/>
      <c r="R439" s="153"/>
      <c r="S439" s="154" t="s">
        <v>567</v>
      </c>
      <c r="T439" s="388">
        <f t="shared" si="74"/>
        <v>14</v>
      </c>
      <c r="V439" s="382" t="str">
        <f t="shared" si="67"/>
        <v xml:space="preserve">指定承認    </v>
      </c>
      <c r="W439" s="382" t="str">
        <f t="shared" si="82"/>
        <v xml:space="preserve">指定承認    </v>
      </c>
    </row>
    <row r="440" spans="1:23" ht="15" customHeight="1">
      <c r="A440" s="381" t="str">
        <f t="shared" si="65"/>
        <v>014D0305</v>
      </c>
      <c r="B440" s="568"/>
      <c r="C440" s="573"/>
      <c r="D440" s="139" t="s">
        <v>21</v>
      </c>
      <c r="E440" s="140">
        <v>3</v>
      </c>
      <c r="F440" s="140">
        <v>5</v>
      </c>
      <c r="G440" s="555"/>
      <c r="H440" s="555"/>
      <c r="I440" s="148" t="str">
        <f t="shared" si="53"/>
        <v>014D0305</v>
      </c>
      <c r="J440" s="149" t="s">
        <v>609</v>
      </c>
      <c r="K440" s="149" t="s">
        <v>586</v>
      </c>
      <c r="L440" s="149" t="s">
        <v>587</v>
      </c>
      <c r="M440" s="149" t="s">
        <v>356</v>
      </c>
      <c r="N440" s="149" t="s">
        <v>574</v>
      </c>
      <c r="O440" s="150" t="s">
        <v>55</v>
      </c>
      <c r="P440" s="151"/>
      <c r="Q440" s="152"/>
      <c r="R440" s="153"/>
      <c r="S440" s="154" t="s">
        <v>567</v>
      </c>
      <c r="T440" s="388">
        <f t="shared" si="74"/>
        <v>14</v>
      </c>
      <c r="V440" s="382" t="str">
        <f t="shared" si="67"/>
        <v xml:space="preserve">指定承認    </v>
      </c>
      <c r="W440" s="382" t="str">
        <f t="shared" si="82"/>
        <v xml:space="preserve">指定承認    </v>
      </c>
    </row>
    <row r="441" spans="1:23" ht="15" customHeight="1">
      <c r="A441" s="381" t="str">
        <f t="shared" ref="A441:A512" si="83">I441</f>
        <v>016D0305</v>
      </c>
      <c r="B441" s="568"/>
      <c r="C441" s="573"/>
      <c r="D441" s="139" t="s">
        <v>21</v>
      </c>
      <c r="E441" s="140">
        <v>3</v>
      </c>
      <c r="F441" s="140">
        <v>5</v>
      </c>
      <c r="G441" s="556"/>
      <c r="H441" s="556"/>
      <c r="I441" s="155" t="str">
        <f t="shared" si="53"/>
        <v>016D0305</v>
      </c>
      <c r="J441" s="156" t="s">
        <v>1404</v>
      </c>
      <c r="K441" s="156" t="s">
        <v>1350</v>
      </c>
      <c r="L441" s="156" t="s">
        <v>1351</v>
      </c>
      <c r="M441" s="156" t="s">
        <v>558</v>
      </c>
      <c r="N441" s="156" t="s">
        <v>1360</v>
      </c>
      <c r="O441" s="157" t="s">
        <v>55</v>
      </c>
      <c r="P441" s="158"/>
      <c r="Q441" s="159"/>
      <c r="R441" s="160"/>
      <c r="S441" s="183" t="s">
        <v>1293</v>
      </c>
      <c r="T441" s="389">
        <f t="shared" si="74"/>
        <v>16</v>
      </c>
      <c r="V441" s="382" t="str">
        <f t="shared" si="67"/>
        <v xml:space="preserve">指定承認    </v>
      </c>
      <c r="W441" s="382" t="str">
        <f t="shared" si="82"/>
        <v xml:space="preserve">指定承認    </v>
      </c>
    </row>
    <row r="442" spans="1:23" ht="15" customHeight="1">
      <c r="A442" s="381" t="str">
        <f t="shared" si="83"/>
        <v>011D0306</v>
      </c>
      <c r="B442" s="568"/>
      <c r="C442" s="573"/>
      <c r="D442" s="139" t="s">
        <v>21</v>
      </c>
      <c r="E442" s="140">
        <v>3</v>
      </c>
      <c r="F442" s="140">
        <v>6</v>
      </c>
      <c r="G442" s="554" t="s">
        <v>2352</v>
      </c>
      <c r="H442" s="554" t="s">
        <v>2352</v>
      </c>
      <c r="I442" s="162" t="str">
        <f t="shared" si="53"/>
        <v>011D0306</v>
      </c>
      <c r="J442" s="142" t="s">
        <v>1392</v>
      </c>
      <c r="K442" s="142" t="s">
        <v>2126</v>
      </c>
      <c r="L442" s="142" t="s">
        <v>640</v>
      </c>
      <c r="M442" s="142" t="s">
        <v>558</v>
      </c>
      <c r="N442" s="142" t="s">
        <v>1360</v>
      </c>
      <c r="O442" s="143" t="s">
        <v>55</v>
      </c>
      <c r="P442" s="173"/>
      <c r="Q442" s="174"/>
      <c r="R442" s="175"/>
      <c r="S442" s="190" t="s">
        <v>2092</v>
      </c>
      <c r="T442" s="396">
        <f t="shared" si="74"/>
        <v>11</v>
      </c>
      <c r="V442" s="382" t="str">
        <f t="shared" si="67"/>
        <v xml:space="preserve">指定承認    </v>
      </c>
      <c r="W442" s="382" t="str">
        <f t="shared" si="82"/>
        <v xml:space="preserve">指定承認    </v>
      </c>
    </row>
    <row r="443" spans="1:23" ht="15" customHeight="1">
      <c r="A443" s="381" t="str">
        <f t="shared" si="83"/>
        <v>016D0306</v>
      </c>
      <c r="B443" s="568"/>
      <c r="C443" s="573"/>
      <c r="D443" s="139" t="s">
        <v>21</v>
      </c>
      <c r="E443" s="140">
        <v>3</v>
      </c>
      <c r="F443" s="140">
        <v>6</v>
      </c>
      <c r="G443" s="555"/>
      <c r="H443" s="555"/>
      <c r="I443" s="148" t="str">
        <f t="shared" si="53"/>
        <v>016D0306</v>
      </c>
      <c r="J443" s="149" t="s">
        <v>1392</v>
      </c>
      <c r="K443" s="149" t="s">
        <v>1393</v>
      </c>
      <c r="L443" s="149" t="s">
        <v>640</v>
      </c>
      <c r="M443" s="149" t="s">
        <v>558</v>
      </c>
      <c r="N443" s="149" t="s">
        <v>1360</v>
      </c>
      <c r="O443" s="150" t="s">
        <v>55</v>
      </c>
      <c r="P443" s="151"/>
      <c r="Q443" s="152"/>
      <c r="R443" s="153"/>
      <c r="S443" s="154" t="s">
        <v>1293</v>
      </c>
      <c r="T443" s="388">
        <f t="shared" si="74"/>
        <v>16</v>
      </c>
      <c r="V443" s="382" t="str">
        <f t="shared" si="67"/>
        <v xml:space="preserve">指定承認    </v>
      </c>
      <c r="W443" s="382" t="str">
        <f t="shared" si="82"/>
        <v xml:space="preserve">指定承認    </v>
      </c>
    </row>
    <row r="444" spans="1:23" ht="15" customHeight="1">
      <c r="A444" s="381" t="str">
        <f t="shared" si="83"/>
        <v>016D0307</v>
      </c>
      <c r="B444" s="568"/>
      <c r="C444" s="573"/>
      <c r="D444" s="139" t="s">
        <v>21</v>
      </c>
      <c r="E444" s="140">
        <v>3</v>
      </c>
      <c r="F444" s="140">
        <v>7</v>
      </c>
      <c r="G444" s="555"/>
      <c r="H444" s="556"/>
      <c r="I444" s="155" t="str">
        <f t="shared" si="53"/>
        <v>016D0307</v>
      </c>
      <c r="J444" s="156" t="s">
        <v>1392</v>
      </c>
      <c r="K444" s="156" t="s">
        <v>1395</v>
      </c>
      <c r="L444" s="156" t="s">
        <v>640</v>
      </c>
      <c r="M444" s="156" t="s">
        <v>558</v>
      </c>
      <c r="N444" s="156" t="s">
        <v>1360</v>
      </c>
      <c r="O444" s="157" t="s">
        <v>55</v>
      </c>
      <c r="P444" s="158"/>
      <c r="Q444" s="159"/>
      <c r="R444" s="160"/>
      <c r="S444" s="183" t="s">
        <v>1293</v>
      </c>
      <c r="T444" s="389">
        <f t="shared" si="74"/>
        <v>16</v>
      </c>
      <c r="V444" s="382" t="str">
        <f t="shared" si="67"/>
        <v xml:space="preserve">指定承認    </v>
      </c>
      <c r="W444" s="382" t="str">
        <f t="shared" si="82"/>
        <v xml:space="preserve">指定承認    </v>
      </c>
    </row>
    <row r="445" spans="1:23" ht="15" customHeight="1">
      <c r="A445" s="381" t="str">
        <f t="shared" si="83"/>
        <v>011D0307</v>
      </c>
      <c r="B445" s="568"/>
      <c r="C445" s="573"/>
      <c r="D445" s="139" t="s">
        <v>21</v>
      </c>
      <c r="E445" s="140">
        <v>3</v>
      </c>
      <c r="F445" s="140">
        <v>7</v>
      </c>
      <c r="G445" s="555"/>
      <c r="H445" s="554" t="s">
        <v>2353</v>
      </c>
      <c r="I445" s="162" t="str">
        <f t="shared" si="53"/>
        <v>011D0307</v>
      </c>
      <c r="J445" s="142" t="s">
        <v>1396</v>
      </c>
      <c r="K445" s="142" t="s">
        <v>2127</v>
      </c>
      <c r="L445" s="142" t="s">
        <v>630</v>
      </c>
      <c r="M445" s="142" t="s">
        <v>558</v>
      </c>
      <c r="N445" s="142" t="s">
        <v>1360</v>
      </c>
      <c r="O445" s="143" t="s">
        <v>55</v>
      </c>
      <c r="P445" s="173"/>
      <c r="Q445" s="174"/>
      <c r="R445" s="175"/>
      <c r="S445" s="190" t="s">
        <v>2092</v>
      </c>
      <c r="T445" s="396">
        <f t="shared" ref="T445:T476" si="84">IF(S445="","",VLOOKUP(S445,$AC$7:$AD$69,2,FALSE))</f>
        <v>11</v>
      </c>
      <c r="V445" s="382" t="str">
        <f t="shared" si="67"/>
        <v xml:space="preserve">指定承認    </v>
      </c>
      <c r="W445" s="382" t="str">
        <f t="shared" si="82"/>
        <v xml:space="preserve">指定承認    </v>
      </c>
    </row>
    <row r="446" spans="1:23" ht="15" customHeight="1">
      <c r="A446" s="381" t="str">
        <f t="shared" si="83"/>
        <v>016D0308</v>
      </c>
      <c r="B446" s="568"/>
      <c r="C446" s="574"/>
      <c r="D446" s="139" t="s">
        <v>21</v>
      </c>
      <c r="E446" s="140">
        <v>3</v>
      </c>
      <c r="F446" s="140">
        <v>8</v>
      </c>
      <c r="G446" s="556"/>
      <c r="H446" s="556"/>
      <c r="I446" s="164" t="str">
        <f t="shared" si="53"/>
        <v>016D0308</v>
      </c>
      <c r="J446" s="176" t="s">
        <v>1396</v>
      </c>
      <c r="K446" s="176" t="s">
        <v>1397</v>
      </c>
      <c r="L446" s="176" t="s">
        <v>1398</v>
      </c>
      <c r="M446" s="176" t="s">
        <v>558</v>
      </c>
      <c r="N446" s="176" t="s">
        <v>1360</v>
      </c>
      <c r="O446" s="177" t="s">
        <v>55</v>
      </c>
      <c r="P446" s="178"/>
      <c r="Q446" s="179"/>
      <c r="R446" s="180"/>
      <c r="S446" s="181" t="s">
        <v>1293</v>
      </c>
      <c r="T446" s="400">
        <f t="shared" si="84"/>
        <v>16</v>
      </c>
      <c r="V446" s="382" t="str">
        <f t="shared" si="67"/>
        <v xml:space="preserve">指定承認    </v>
      </c>
      <c r="W446" s="382" t="str">
        <f t="shared" si="82"/>
        <v xml:space="preserve">指定承認    </v>
      </c>
    </row>
    <row r="447" spans="1:23" ht="15" customHeight="1">
      <c r="A447" s="381" t="str">
        <f t="shared" si="83"/>
        <v>009D0278</v>
      </c>
      <c r="B447" s="568"/>
      <c r="C447" s="572" t="s">
        <v>2390</v>
      </c>
      <c r="D447" s="139" t="s">
        <v>21</v>
      </c>
      <c r="E447" s="140">
        <v>2</v>
      </c>
      <c r="F447" s="140">
        <v>78</v>
      </c>
      <c r="G447" s="554" t="s">
        <v>2354</v>
      </c>
      <c r="H447" s="554" t="s">
        <v>2286</v>
      </c>
      <c r="I447" s="162" t="str">
        <f t="shared" si="53"/>
        <v>009D0278</v>
      </c>
      <c r="J447" s="142" t="s">
        <v>118</v>
      </c>
      <c r="K447" s="142" t="s">
        <v>118</v>
      </c>
      <c r="L447" s="142" t="s">
        <v>492</v>
      </c>
      <c r="M447" s="142" t="s">
        <v>404</v>
      </c>
      <c r="N447" s="141" t="s">
        <v>431</v>
      </c>
      <c r="O447" s="143" t="s">
        <v>6</v>
      </c>
      <c r="P447" s="144" t="s">
        <v>24</v>
      </c>
      <c r="Q447" s="145">
        <v>114</v>
      </c>
      <c r="R447" s="175"/>
      <c r="S447" s="190" t="s">
        <v>3740</v>
      </c>
      <c r="T447" s="396">
        <f t="shared" si="84"/>
        <v>9</v>
      </c>
      <c r="V447" s="382" t="str">
        <f t="shared" ref="V447:V518" si="85">""&amp;O447&amp;"  "&amp;P447&amp;"  "&amp;Q447&amp;""</f>
        <v>JWWA  G  114</v>
      </c>
      <c r="W447" s="382" t="str">
        <f t="shared" si="82"/>
        <v>JWWA  G  114</v>
      </c>
    </row>
    <row r="448" spans="1:23" ht="15" customHeight="1">
      <c r="A448" s="381" t="str">
        <f t="shared" si="83"/>
        <v>019D0260</v>
      </c>
      <c r="B448" s="568"/>
      <c r="C448" s="573"/>
      <c r="D448" s="139" t="s">
        <v>21</v>
      </c>
      <c r="E448" s="140">
        <v>2</v>
      </c>
      <c r="F448" s="140">
        <v>60</v>
      </c>
      <c r="G448" s="555"/>
      <c r="H448" s="555"/>
      <c r="I448" s="148" t="str">
        <f t="shared" si="53"/>
        <v>019D0260</v>
      </c>
      <c r="J448" s="149" t="s">
        <v>118</v>
      </c>
      <c r="K448" s="149" t="s">
        <v>118</v>
      </c>
      <c r="L448" s="149" t="s">
        <v>492</v>
      </c>
      <c r="M448" s="149" t="s">
        <v>404</v>
      </c>
      <c r="N448" s="148" t="s">
        <v>431</v>
      </c>
      <c r="O448" s="150" t="s">
        <v>6</v>
      </c>
      <c r="P448" s="151" t="s">
        <v>24</v>
      </c>
      <c r="Q448" s="152">
        <v>114</v>
      </c>
      <c r="R448" s="153"/>
      <c r="S448" s="154" t="s">
        <v>1157</v>
      </c>
      <c r="T448" s="388">
        <f t="shared" si="84"/>
        <v>19</v>
      </c>
      <c r="V448" s="382" t="str">
        <f t="shared" si="85"/>
        <v>JWWA  G  114</v>
      </c>
      <c r="W448" s="382" t="str">
        <f t="shared" si="82"/>
        <v>JWWA  G  114</v>
      </c>
    </row>
    <row r="449" spans="1:23" ht="15" customHeight="1">
      <c r="A449" s="381" t="str">
        <f t="shared" si="83"/>
        <v>020D0289</v>
      </c>
      <c r="B449" s="568"/>
      <c r="C449" s="573"/>
      <c r="D449" s="139" t="s">
        <v>21</v>
      </c>
      <c r="E449" s="140">
        <v>2</v>
      </c>
      <c r="F449" s="140">
        <v>89</v>
      </c>
      <c r="G449" s="555"/>
      <c r="H449" s="556"/>
      <c r="I449" s="155" t="str">
        <f t="shared" si="53"/>
        <v>020D0289</v>
      </c>
      <c r="J449" s="156" t="s">
        <v>118</v>
      </c>
      <c r="K449" s="156" t="s">
        <v>118</v>
      </c>
      <c r="L449" s="156" t="s">
        <v>492</v>
      </c>
      <c r="M449" s="156" t="s">
        <v>404</v>
      </c>
      <c r="N449" s="155" t="s">
        <v>431</v>
      </c>
      <c r="O449" s="157" t="s">
        <v>6</v>
      </c>
      <c r="P449" s="158" t="s">
        <v>24</v>
      </c>
      <c r="Q449" s="159">
        <v>114</v>
      </c>
      <c r="R449" s="160"/>
      <c r="S449" s="183" t="s">
        <v>1688</v>
      </c>
      <c r="T449" s="389">
        <f t="shared" si="84"/>
        <v>20</v>
      </c>
      <c r="V449" s="382" t="str">
        <f t="shared" si="85"/>
        <v>JWWA  G  114</v>
      </c>
      <c r="W449" s="382" t="str">
        <f t="shared" si="82"/>
        <v>JWWA  G  114</v>
      </c>
    </row>
    <row r="450" spans="1:23" ht="15" customHeight="1">
      <c r="A450" s="381" t="str">
        <f t="shared" si="83"/>
        <v>009D0279</v>
      </c>
      <c r="B450" s="568"/>
      <c r="C450" s="573"/>
      <c r="D450" s="139" t="s">
        <v>21</v>
      </c>
      <c r="E450" s="140">
        <v>2</v>
      </c>
      <c r="F450" s="140">
        <v>79</v>
      </c>
      <c r="G450" s="555"/>
      <c r="H450" s="554" t="s">
        <v>2287</v>
      </c>
      <c r="I450" s="162" t="str">
        <f t="shared" si="53"/>
        <v>009D0279</v>
      </c>
      <c r="J450" s="142" t="s">
        <v>118</v>
      </c>
      <c r="K450" s="142" t="s">
        <v>118</v>
      </c>
      <c r="L450" s="142" t="s">
        <v>492</v>
      </c>
      <c r="M450" s="142" t="s">
        <v>404</v>
      </c>
      <c r="N450" s="141" t="s">
        <v>432</v>
      </c>
      <c r="O450" s="143" t="s">
        <v>6</v>
      </c>
      <c r="P450" s="144" t="s">
        <v>24</v>
      </c>
      <c r="Q450" s="145">
        <v>114</v>
      </c>
      <c r="R450" s="175"/>
      <c r="S450" s="190" t="s">
        <v>3740</v>
      </c>
      <c r="T450" s="396">
        <f t="shared" si="84"/>
        <v>9</v>
      </c>
      <c r="V450" s="382" t="str">
        <f t="shared" si="85"/>
        <v>JWWA  G  114</v>
      </c>
      <c r="W450" s="382" t="str">
        <f t="shared" si="82"/>
        <v>JWWA  G  114</v>
      </c>
    </row>
    <row r="451" spans="1:23" ht="15" customHeight="1">
      <c r="A451" s="381" t="str">
        <f t="shared" si="83"/>
        <v>019D0261</v>
      </c>
      <c r="B451" s="568"/>
      <c r="C451" s="573"/>
      <c r="D451" s="139" t="s">
        <v>21</v>
      </c>
      <c r="E451" s="140">
        <v>2</v>
      </c>
      <c r="F451" s="140">
        <v>61</v>
      </c>
      <c r="G451" s="555"/>
      <c r="H451" s="555"/>
      <c r="I451" s="148" t="str">
        <f t="shared" si="53"/>
        <v>019D0261</v>
      </c>
      <c r="J451" s="149" t="s">
        <v>118</v>
      </c>
      <c r="K451" s="149" t="s">
        <v>118</v>
      </c>
      <c r="L451" s="149" t="s">
        <v>492</v>
      </c>
      <c r="M451" s="149" t="s">
        <v>404</v>
      </c>
      <c r="N451" s="148" t="s">
        <v>432</v>
      </c>
      <c r="O451" s="150" t="s">
        <v>6</v>
      </c>
      <c r="P451" s="151" t="s">
        <v>24</v>
      </c>
      <c r="Q451" s="152">
        <v>114</v>
      </c>
      <c r="R451" s="153"/>
      <c r="S451" s="154" t="s">
        <v>1157</v>
      </c>
      <c r="T451" s="388">
        <f t="shared" si="84"/>
        <v>19</v>
      </c>
      <c r="V451" s="382" t="str">
        <f t="shared" si="85"/>
        <v>JWWA  G  114</v>
      </c>
      <c r="W451" s="382" t="str">
        <f t="shared" si="82"/>
        <v>JWWA  G  114</v>
      </c>
    </row>
    <row r="452" spans="1:23" ht="15" customHeight="1">
      <c r="A452" s="381" t="str">
        <f t="shared" si="83"/>
        <v>020D0290</v>
      </c>
      <c r="B452" s="568"/>
      <c r="C452" s="573"/>
      <c r="D452" s="139" t="s">
        <v>21</v>
      </c>
      <c r="E452" s="140">
        <v>2</v>
      </c>
      <c r="F452" s="140">
        <v>90</v>
      </c>
      <c r="G452" s="556"/>
      <c r="H452" s="556"/>
      <c r="I452" s="155" t="str">
        <f t="shared" si="53"/>
        <v>020D0290</v>
      </c>
      <c r="J452" s="156" t="s">
        <v>118</v>
      </c>
      <c r="K452" s="156" t="s">
        <v>118</v>
      </c>
      <c r="L452" s="156" t="s">
        <v>492</v>
      </c>
      <c r="M452" s="156" t="s">
        <v>404</v>
      </c>
      <c r="N452" s="155" t="s">
        <v>432</v>
      </c>
      <c r="O452" s="157" t="s">
        <v>6</v>
      </c>
      <c r="P452" s="158" t="s">
        <v>24</v>
      </c>
      <c r="Q452" s="159">
        <v>114</v>
      </c>
      <c r="R452" s="160"/>
      <c r="S452" s="183" t="s">
        <v>1688</v>
      </c>
      <c r="T452" s="389">
        <f t="shared" si="84"/>
        <v>20</v>
      </c>
      <c r="V452" s="382" t="str">
        <f t="shared" si="85"/>
        <v>JWWA  G  114</v>
      </c>
      <c r="W452" s="382" t="str">
        <f t="shared" si="82"/>
        <v>JWWA  G  114</v>
      </c>
    </row>
    <row r="453" spans="1:23" ht="15" customHeight="1">
      <c r="A453" s="381" t="str">
        <f t="shared" si="83"/>
        <v>009D0280</v>
      </c>
      <c r="B453" s="568"/>
      <c r="C453" s="573"/>
      <c r="D453" s="139" t="s">
        <v>21</v>
      </c>
      <c r="E453" s="140">
        <v>2</v>
      </c>
      <c r="F453" s="140">
        <v>80</v>
      </c>
      <c r="G453" s="554" t="s">
        <v>2355</v>
      </c>
      <c r="H453" s="554" t="s">
        <v>2356</v>
      </c>
      <c r="I453" s="162" t="str">
        <f t="shared" si="53"/>
        <v>009D0280</v>
      </c>
      <c r="J453" s="142" t="s">
        <v>122</v>
      </c>
      <c r="K453" s="142" t="s">
        <v>122</v>
      </c>
      <c r="L453" s="142" t="s">
        <v>71</v>
      </c>
      <c r="M453" s="142" t="s">
        <v>493</v>
      </c>
      <c r="N453" s="141" t="s">
        <v>495</v>
      </c>
      <c r="O453" s="143" t="s">
        <v>6</v>
      </c>
      <c r="P453" s="144" t="s">
        <v>24</v>
      </c>
      <c r="Q453" s="145">
        <v>114</v>
      </c>
      <c r="R453" s="175"/>
      <c r="S453" s="190" t="s">
        <v>3740</v>
      </c>
      <c r="T453" s="396">
        <f t="shared" si="84"/>
        <v>9</v>
      </c>
      <c r="V453" s="382" t="str">
        <f t="shared" si="85"/>
        <v>JWWA  G  114</v>
      </c>
      <c r="W453" s="382" t="str">
        <f t="shared" si="82"/>
        <v>JWWA  G  114</v>
      </c>
    </row>
    <row r="454" spans="1:23" ht="15" customHeight="1">
      <c r="A454" s="381" t="str">
        <f t="shared" si="83"/>
        <v>019D0262</v>
      </c>
      <c r="B454" s="568"/>
      <c r="C454" s="573"/>
      <c r="D454" s="139" t="s">
        <v>21</v>
      </c>
      <c r="E454" s="140">
        <v>2</v>
      </c>
      <c r="F454" s="140">
        <v>62</v>
      </c>
      <c r="G454" s="555"/>
      <c r="H454" s="555"/>
      <c r="I454" s="148" t="str">
        <f t="shared" si="53"/>
        <v>019D0262</v>
      </c>
      <c r="J454" s="149" t="s">
        <v>122</v>
      </c>
      <c r="K454" s="149" t="s">
        <v>122</v>
      </c>
      <c r="L454" s="149" t="s">
        <v>71</v>
      </c>
      <c r="M454" s="149" t="s">
        <v>493</v>
      </c>
      <c r="N454" s="148" t="s">
        <v>495</v>
      </c>
      <c r="O454" s="150" t="s">
        <v>6</v>
      </c>
      <c r="P454" s="151" t="s">
        <v>24</v>
      </c>
      <c r="Q454" s="152">
        <v>114</v>
      </c>
      <c r="R454" s="153"/>
      <c r="S454" s="154" t="s">
        <v>1157</v>
      </c>
      <c r="T454" s="388">
        <f t="shared" si="84"/>
        <v>19</v>
      </c>
      <c r="V454" s="382" t="str">
        <f t="shared" si="85"/>
        <v>JWWA  G  114</v>
      </c>
      <c r="W454" s="382" t="str">
        <f t="shared" si="82"/>
        <v>JWWA  G  114</v>
      </c>
    </row>
    <row r="455" spans="1:23" ht="15" customHeight="1">
      <c r="A455" s="381" t="str">
        <f t="shared" si="83"/>
        <v>020D0291</v>
      </c>
      <c r="B455" s="568"/>
      <c r="C455" s="573"/>
      <c r="D455" s="139" t="s">
        <v>21</v>
      </c>
      <c r="E455" s="140">
        <v>2</v>
      </c>
      <c r="F455" s="140">
        <v>91</v>
      </c>
      <c r="G455" s="555"/>
      <c r="H455" s="556"/>
      <c r="I455" s="155" t="str">
        <f t="shared" si="53"/>
        <v>020D0291</v>
      </c>
      <c r="J455" s="156" t="s">
        <v>122</v>
      </c>
      <c r="K455" s="156" t="s">
        <v>122</v>
      </c>
      <c r="L455" s="156" t="s">
        <v>71</v>
      </c>
      <c r="M455" s="156" t="s">
        <v>493</v>
      </c>
      <c r="N455" s="155" t="s">
        <v>495</v>
      </c>
      <c r="O455" s="157" t="s">
        <v>6</v>
      </c>
      <c r="P455" s="158" t="s">
        <v>24</v>
      </c>
      <c r="Q455" s="159">
        <v>114</v>
      </c>
      <c r="R455" s="160"/>
      <c r="S455" s="183" t="s">
        <v>1688</v>
      </c>
      <c r="T455" s="389">
        <f t="shared" si="84"/>
        <v>20</v>
      </c>
      <c r="V455" s="382" t="str">
        <f t="shared" si="85"/>
        <v>JWWA  G  114</v>
      </c>
      <c r="W455" s="382" t="str">
        <f t="shared" si="82"/>
        <v>JWWA  G  114</v>
      </c>
    </row>
    <row r="456" spans="1:23" ht="15" customHeight="1">
      <c r="A456" s="381" t="str">
        <f t="shared" si="83"/>
        <v>009D0281</v>
      </c>
      <c r="B456" s="568"/>
      <c r="C456" s="573"/>
      <c r="D456" s="139" t="s">
        <v>21</v>
      </c>
      <c r="E456" s="140">
        <v>2</v>
      </c>
      <c r="F456" s="140">
        <v>81</v>
      </c>
      <c r="G456" s="555"/>
      <c r="H456" s="401" t="s">
        <v>2286</v>
      </c>
      <c r="I456" s="164" t="str">
        <f t="shared" si="53"/>
        <v>009D0281</v>
      </c>
      <c r="J456" s="165" t="s">
        <v>122</v>
      </c>
      <c r="K456" s="165" t="s">
        <v>122</v>
      </c>
      <c r="L456" s="165" t="s">
        <v>71</v>
      </c>
      <c r="M456" s="165" t="s">
        <v>493</v>
      </c>
      <c r="N456" s="204" t="s">
        <v>431</v>
      </c>
      <c r="O456" s="166" t="s">
        <v>6</v>
      </c>
      <c r="P456" s="167" t="s">
        <v>24</v>
      </c>
      <c r="Q456" s="168">
        <v>114</v>
      </c>
      <c r="R456" s="160"/>
      <c r="S456" s="190" t="s">
        <v>3740</v>
      </c>
      <c r="T456" s="400">
        <f t="shared" si="84"/>
        <v>9</v>
      </c>
      <c r="V456" s="382" t="str">
        <f t="shared" si="85"/>
        <v>JWWA  G  114</v>
      </c>
      <c r="W456" s="382" t="str">
        <f t="shared" si="82"/>
        <v>JWWA  G  114</v>
      </c>
    </row>
    <row r="457" spans="1:23" ht="15" customHeight="1">
      <c r="A457" s="381" t="str">
        <f t="shared" si="83"/>
        <v>009D0282</v>
      </c>
      <c r="B457" s="568"/>
      <c r="C457" s="573"/>
      <c r="D457" s="139" t="s">
        <v>21</v>
      </c>
      <c r="E457" s="140">
        <v>2</v>
      </c>
      <c r="F457" s="140">
        <v>82</v>
      </c>
      <c r="G457" s="555"/>
      <c r="H457" s="554" t="s">
        <v>2357</v>
      </c>
      <c r="I457" s="162" t="str">
        <f t="shared" si="53"/>
        <v>009D0282</v>
      </c>
      <c r="J457" s="142" t="s">
        <v>122</v>
      </c>
      <c r="K457" s="142" t="s">
        <v>122</v>
      </c>
      <c r="L457" s="142" t="s">
        <v>71</v>
      </c>
      <c r="M457" s="142" t="s">
        <v>493</v>
      </c>
      <c r="N457" s="141" t="s">
        <v>496</v>
      </c>
      <c r="O457" s="143" t="s">
        <v>6</v>
      </c>
      <c r="P457" s="144" t="s">
        <v>24</v>
      </c>
      <c r="Q457" s="145">
        <v>114</v>
      </c>
      <c r="R457" s="175"/>
      <c r="S457" s="195" t="s">
        <v>3740</v>
      </c>
      <c r="T457" s="396">
        <f t="shared" si="84"/>
        <v>9</v>
      </c>
      <c r="V457" s="382" t="str">
        <f t="shared" si="85"/>
        <v>JWWA  G  114</v>
      </c>
      <c r="W457" s="382" t="str">
        <f t="shared" si="82"/>
        <v>JWWA  G  114</v>
      </c>
    </row>
    <row r="458" spans="1:23" ht="15" customHeight="1">
      <c r="A458" s="381" t="str">
        <f t="shared" si="83"/>
        <v>019D0263</v>
      </c>
      <c r="B458" s="568"/>
      <c r="C458" s="573"/>
      <c r="D458" s="139" t="s">
        <v>21</v>
      </c>
      <c r="E458" s="140">
        <v>2</v>
      </c>
      <c r="F458" s="140">
        <v>63</v>
      </c>
      <c r="G458" s="555"/>
      <c r="H458" s="555"/>
      <c r="I458" s="148" t="str">
        <f t="shared" si="53"/>
        <v>019D0263</v>
      </c>
      <c r="J458" s="149" t="s">
        <v>122</v>
      </c>
      <c r="K458" s="149" t="s">
        <v>122</v>
      </c>
      <c r="L458" s="149" t="s">
        <v>71</v>
      </c>
      <c r="M458" s="149" t="s">
        <v>493</v>
      </c>
      <c r="N458" s="148" t="s">
        <v>496</v>
      </c>
      <c r="O458" s="150" t="s">
        <v>6</v>
      </c>
      <c r="P458" s="151" t="s">
        <v>24</v>
      </c>
      <c r="Q458" s="152">
        <v>114</v>
      </c>
      <c r="R458" s="153"/>
      <c r="S458" s="154" t="s">
        <v>1157</v>
      </c>
      <c r="T458" s="388">
        <f t="shared" si="84"/>
        <v>19</v>
      </c>
      <c r="V458" s="382" t="str">
        <f t="shared" si="85"/>
        <v>JWWA  G  114</v>
      </c>
      <c r="W458" s="382" t="str">
        <f t="shared" si="82"/>
        <v>JWWA  G  114</v>
      </c>
    </row>
    <row r="459" spans="1:23" ht="15" customHeight="1">
      <c r="A459" s="381" t="str">
        <f t="shared" si="83"/>
        <v>020D0292</v>
      </c>
      <c r="B459" s="568"/>
      <c r="C459" s="573"/>
      <c r="D459" s="139" t="s">
        <v>21</v>
      </c>
      <c r="E459" s="140">
        <v>2</v>
      </c>
      <c r="F459" s="140">
        <v>92</v>
      </c>
      <c r="G459" s="555"/>
      <c r="H459" s="556"/>
      <c r="I459" s="155" t="str">
        <f t="shared" si="53"/>
        <v>020D0292</v>
      </c>
      <c r="J459" s="156" t="s">
        <v>122</v>
      </c>
      <c r="K459" s="156" t="s">
        <v>122</v>
      </c>
      <c r="L459" s="156" t="s">
        <v>71</v>
      </c>
      <c r="M459" s="156" t="s">
        <v>493</v>
      </c>
      <c r="N459" s="155" t="s">
        <v>496</v>
      </c>
      <c r="O459" s="157" t="s">
        <v>6</v>
      </c>
      <c r="P459" s="158" t="s">
        <v>24</v>
      </c>
      <c r="Q459" s="159">
        <v>114</v>
      </c>
      <c r="R459" s="160"/>
      <c r="S459" s="183" t="s">
        <v>1688</v>
      </c>
      <c r="T459" s="389">
        <f t="shared" si="84"/>
        <v>20</v>
      </c>
      <c r="V459" s="382" t="str">
        <f t="shared" si="85"/>
        <v>JWWA  G  114</v>
      </c>
      <c r="W459" s="382" t="str">
        <f t="shared" si="82"/>
        <v>JWWA  G  114</v>
      </c>
    </row>
    <row r="460" spans="1:23" ht="15" customHeight="1">
      <c r="A460" s="381" t="str">
        <f t="shared" si="83"/>
        <v>009D0283</v>
      </c>
      <c r="B460" s="568"/>
      <c r="C460" s="573"/>
      <c r="D460" s="139" t="s">
        <v>21</v>
      </c>
      <c r="E460" s="140">
        <v>2</v>
      </c>
      <c r="F460" s="140">
        <v>83</v>
      </c>
      <c r="G460" s="556"/>
      <c r="H460" s="401" t="s">
        <v>2287</v>
      </c>
      <c r="I460" s="164" t="str">
        <f t="shared" si="53"/>
        <v>009D0283</v>
      </c>
      <c r="J460" s="165" t="s">
        <v>122</v>
      </c>
      <c r="K460" s="165" t="s">
        <v>122</v>
      </c>
      <c r="L460" s="165" t="s">
        <v>71</v>
      </c>
      <c r="M460" s="165" t="s">
        <v>493</v>
      </c>
      <c r="N460" s="204" t="s">
        <v>432</v>
      </c>
      <c r="O460" s="166" t="s">
        <v>6</v>
      </c>
      <c r="P460" s="167" t="s">
        <v>24</v>
      </c>
      <c r="Q460" s="168">
        <v>114</v>
      </c>
      <c r="R460" s="160"/>
      <c r="S460" s="181" t="s">
        <v>3740</v>
      </c>
      <c r="T460" s="400">
        <f t="shared" si="84"/>
        <v>9</v>
      </c>
      <c r="V460" s="382" t="str">
        <f t="shared" si="85"/>
        <v>JWWA  G  114</v>
      </c>
      <c r="W460" s="382" t="str">
        <f t="shared" si="82"/>
        <v>JWWA  G  114</v>
      </c>
    </row>
    <row r="461" spans="1:23" ht="15" customHeight="1">
      <c r="A461" s="381" t="str">
        <f t="shared" si="83"/>
        <v>015D0202</v>
      </c>
      <c r="B461" s="568"/>
      <c r="C461" s="573"/>
      <c r="D461" s="139" t="s">
        <v>21</v>
      </c>
      <c r="E461" s="140">
        <v>2</v>
      </c>
      <c r="F461" s="140">
        <v>2</v>
      </c>
      <c r="G461" s="554" t="s">
        <v>2365</v>
      </c>
      <c r="H461" s="554" t="s">
        <v>2356</v>
      </c>
      <c r="I461" s="162" t="str">
        <f t="shared" si="53"/>
        <v>015D0202</v>
      </c>
      <c r="J461" s="142" t="s">
        <v>2019</v>
      </c>
      <c r="K461" s="142" t="s">
        <v>1565</v>
      </c>
      <c r="L461" s="142" t="s">
        <v>85</v>
      </c>
      <c r="M461" s="142" t="s">
        <v>1173</v>
      </c>
      <c r="N461" s="142"/>
      <c r="O461" s="143" t="s">
        <v>239</v>
      </c>
      <c r="P461" s="173"/>
      <c r="Q461" s="174"/>
      <c r="R461" s="175"/>
      <c r="S461" s="190" t="s">
        <v>1561</v>
      </c>
      <c r="T461" s="396">
        <f t="shared" si="84"/>
        <v>15</v>
      </c>
      <c r="V461" s="382" t="str">
        <f t="shared" si="85"/>
        <v xml:space="preserve">JWWA認証    </v>
      </c>
      <c r="W461" s="382" t="str">
        <f t="shared" si="82"/>
        <v xml:space="preserve">JWWA認証    </v>
      </c>
    </row>
    <row r="462" spans="1:23" ht="15" customHeight="1">
      <c r="A462" s="381" t="str">
        <f t="shared" si="83"/>
        <v>034D0202</v>
      </c>
      <c r="B462" s="568"/>
      <c r="C462" s="573"/>
      <c r="D462" s="139" t="s">
        <v>21</v>
      </c>
      <c r="E462" s="140">
        <v>2</v>
      </c>
      <c r="F462" s="140">
        <v>2</v>
      </c>
      <c r="G462" s="555"/>
      <c r="H462" s="555"/>
      <c r="I462" s="148" t="str">
        <f t="shared" si="53"/>
        <v>034D0202</v>
      </c>
      <c r="J462" s="149" t="s">
        <v>2019</v>
      </c>
      <c r="K462" s="149" t="s">
        <v>2020</v>
      </c>
      <c r="L462" s="149" t="s">
        <v>2024</v>
      </c>
      <c r="M462" s="149" t="s">
        <v>1173</v>
      </c>
      <c r="N462" s="149"/>
      <c r="O462" s="150" t="s">
        <v>239</v>
      </c>
      <c r="P462" s="151"/>
      <c r="Q462" s="152"/>
      <c r="R462" s="153"/>
      <c r="S462" s="154" t="s">
        <v>1309</v>
      </c>
      <c r="T462" s="388">
        <f t="shared" si="84"/>
        <v>34</v>
      </c>
      <c r="V462" s="382" t="str">
        <f t="shared" si="85"/>
        <v xml:space="preserve">JWWA認証    </v>
      </c>
      <c r="W462" s="382" t="str">
        <f t="shared" si="82"/>
        <v xml:space="preserve">JWWA認証    </v>
      </c>
    </row>
    <row r="463" spans="1:23" ht="15" customHeight="1">
      <c r="A463" s="381" t="str">
        <f t="shared" si="83"/>
        <v>015D0203</v>
      </c>
      <c r="B463" s="568"/>
      <c r="C463" s="573"/>
      <c r="D463" s="139" t="s">
        <v>21</v>
      </c>
      <c r="E463" s="140">
        <v>2</v>
      </c>
      <c r="F463" s="140">
        <v>3</v>
      </c>
      <c r="G463" s="555"/>
      <c r="H463" s="555"/>
      <c r="I463" s="148" t="str">
        <f t="shared" si="53"/>
        <v>015D0203</v>
      </c>
      <c r="J463" s="149" t="s">
        <v>2019</v>
      </c>
      <c r="K463" s="149" t="s">
        <v>1565</v>
      </c>
      <c r="L463" s="149" t="s">
        <v>78</v>
      </c>
      <c r="M463" s="149" t="s">
        <v>1173</v>
      </c>
      <c r="N463" s="149"/>
      <c r="O463" s="150" t="s">
        <v>239</v>
      </c>
      <c r="P463" s="151"/>
      <c r="Q463" s="152"/>
      <c r="R463" s="153"/>
      <c r="S463" s="154" t="s">
        <v>1561</v>
      </c>
      <c r="T463" s="388">
        <f t="shared" si="84"/>
        <v>15</v>
      </c>
      <c r="V463" s="382" t="str">
        <f t="shared" si="85"/>
        <v xml:space="preserve">JWWA認証    </v>
      </c>
      <c r="W463" s="382" t="str">
        <f t="shared" si="82"/>
        <v xml:space="preserve">JWWA認証    </v>
      </c>
    </row>
    <row r="464" spans="1:23" ht="15" customHeight="1">
      <c r="A464" s="381" t="str">
        <f t="shared" si="83"/>
        <v>034D0203</v>
      </c>
      <c r="B464" s="568"/>
      <c r="C464" s="573"/>
      <c r="D464" s="139" t="s">
        <v>21</v>
      </c>
      <c r="E464" s="140">
        <v>2</v>
      </c>
      <c r="F464" s="140">
        <v>3</v>
      </c>
      <c r="G464" s="555"/>
      <c r="H464" s="556"/>
      <c r="I464" s="155" t="str">
        <f t="shared" si="53"/>
        <v>034D0203</v>
      </c>
      <c r="J464" s="156" t="s">
        <v>2019</v>
      </c>
      <c r="K464" s="156" t="s">
        <v>2020</v>
      </c>
      <c r="L464" s="156" t="s">
        <v>484</v>
      </c>
      <c r="M464" s="156" t="s">
        <v>1173</v>
      </c>
      <c r="N464" s="156"/>
      <c r="O464" s="157" t="s">
        <v>239</v>
      </c>
      <c r="P464" s="158"/>
      <c r="Q464" s="159"/>
      <c r="R464" s="160"/>
      <c r="S464" s="183" t="s">
        <v>1309</v>
      </c>
      <c r="T464" s="389">
        <f t="shared" si="84"/>
        <v>34</v>
      </c>
      <c r="V464" s="382" t="str">
        <f t="shared" si="85"/>
        <v xml:space="preserve">JWWA認証    </v>
      </c>
      <c r="W464" s="382" t="str">
        <f t="shared" si="82"/>
        <v xml:space="preserve">JWWA認証    </v>
      </c>
    </row>
    <row r="465" spans="1:23" ht="15" customHeight="1">
      <c r="A465" s="381" t="str">
        <f t="shared" si="83"/>
        <v>015D0201</v>
      </c>
      <c r="B465" s="568"/>
      <c r="C465" s="573"/>
      <c r="D465" s="139" t="s">
        <v>21</v>
      </c>
      <c r="E465" s="140">
        <v>2</v>
      </c>
      <c r="F465" s="140">
        <v>1</v>
      </c>
      <c r="G465" s="555"/>
      <c r="H465" s="554" t="s">
        <v>2357</v>
      </c>
      <c r="I465" s="162" t="str">
        <f t="shared" ref="I465:I466" si="86">IF(OR(D465="",E465="",F465=""),"",TEXT(T465,"000")&amp;D465&amp;TEXT(E465,"00")&amp;TEXT(F465,"00"))</f>
        <v>015D0201</v>
      </c>
      <c r="J465" s="142" t="s">
        <v>2019</v>
      </c>
      <c r="K465" s="142" t="s">
        <v>1564</v>
      </c>
      <c r="L465" s="142" t="s">
        <v>85</v>
      </c>
      <c r="M465" s="142" t="s">
        <v>2021</v>
      </c>
      <c r="N465" s="142"/>
      <c r="O465" s="143" t="s">
        <v>239</v>
      </c>
      <c r="P465" s="173"/>
      <c r="Q465" s="174"/>
      <c r="R465" s="175"/>
      <c r="S465" s="190" t="s">
        <v>1561</v>
      </c>
      <c r="T465" s="396">
        <f t="shared" si="84"/>
        <v>15</v>
      </c>
      <c r="V465" s="382" t="str">
        <f t="shared" si="85"/>
        <v xml:space="preserve">JWWA認証    </v>
      </c>
      <c r="W465" s="382" t="str">
        <f t="shared" si="82"/>
        <v xml:space="preserve">JWWA認証    </v>
      </c>
    </row>
    <row r="466" spans="1:23" ht="15" customHeight="1">
      <c r="A466" s="381" t="str">
        <f t="shared" si="83"/>
        <v>034D0201</v>
      </c>
      <c r="B466" s="568"/>
      <c r="C466" s="573"/>
      <c r="D466" s="139" t="s">
        <v>21</v>
      </c>
      <c r="E466" s="140">
        <v>2</v>
      </c>
      <c r="F466" s="140">
        <v>1</v>
      </c>
      <c r="G466" s="556"/>
      <c r="H466" s="556"/>
      <c r="I466" s="164" t="str">
        <f t="shared" si="86"/>
        <v>034D0201</v>
      </c>
      <c r="J466" s="176" t="s">
        <v>2019</v>
      </c>
      <c r="K466" s="176" t="s">
        <v>2022</v>
      </c>
      <c r="L466" s="176" t="s">
        <v>2023</v>
      </c>
      <c r="M466" s="176" t="s">
        <v>2021</v>
      </c>
      <c r="N466" s="176"/>
      <c r="O466" s="177" t="s">
        <v>239</v>
      </c>
      <c r="P466" s="178"/>
      <c r="Q466" s="179"/>
      <c r="R466" s="180"/>
      <c r="S466" s="181" t="s">
        <v>1309</v>
      </c>
      <c r="T466" s="400">
        <f t="shared" si="84"/>
        <v>34</v>
      </c>
      <c r="V466" s="382" t="str">
        <f t="shared" si="85"/>
        <v xml:space="preserve">JWWA認証    </v>
      </c>
      <c r="W466" s="382" t="str">
        <f t="shared" si="82"/>
        <v xml:space="preserve">JWWA認証    </v>
      </c>
    </row>
    <row r="467" spans="1:23" ht="15" customHeight="1">
      <c r="A467" s="381" t="str">
        <f t="shared" si="83"/>
        <v>031D0401</v>
      </c>
      <c r="B467" s="568"/>
      <c r="C467" s="573"/>
      <c r="D467" s="139" t="s">
        <v>21</v>
      </c>
      <c r="E467" s="140">
        <v>4</v>
      </c>
      <c r="F467" s="140">
        <v>1</v>
      </c>
      <c r="G467" s="554" t="s">
        <v>2366</v>
      </c>
      <c r="H467" s="379" t="s">
        <v>2367</v>
      </c>
      <c r="I467" s="164" t="str">
        <f t="shared" si="53"/>
        <v>031D0401</v>
      </c>
      <c r="J467" s="165" t="s">
        <v>1586</v>
      </c>
      <c r="K467" s="165" t="s">
        <v>1587</v>
      </c>
      <c r="L467" s="165" t="s">
        <v>92</v>
      </c>
      <c r="M467" s="165" t="s">
        <v>907</v>
      </c>
      <c r="N467" s="165"/>
      <c r="O467" s="166" t="s">
        <v>79</v>
      </c>
      <c r="P467" s="167" t="s">
        <v>24</v>
      </c>
      <c r="Q467" s="414" t="s">
        <v>2118</v>
      </c>
      <c r="R467" s="160"/>
      <c r="S467" s="181" t="s">
        <v>1589</v>
      </c>
      <c r="T467" s="400">
        <f t="shared" si="84"/>
        <v>31</v>
      </c>
      <c r="V467" s="382" t="str">
        <f t="shared" si="85"/>
        <v>JIS  G  3443-2</v>
      </c>
      <c r="W467" s="382" t="str">
        <f t="shared" si="82"/>
        <v>JIS  G  3443-2</v>
      </c>
    </row>
    <row r="468" spans="1:23" ht="15" customHeight="1">
      <c r="A468" s="381" t="str">
        <f t="shared" si="83"/>
        <v>031D0402</v>
      </c>
      <c r="B468" s="568"/>
      <c r="C468" s="573"/>
      <c r="D468" s="139" t="s">
        <v>21</v>
      </c>
      <c r="E468" s="140">
        <v>4</v>
      </c>
      <c r="F468" s="140">
        <v>2</v>
      </c>
      <c r="G468" s="555"/>
      <c r="H468" s="415" t="s">
        <v>2368</v>
      </c>
      <c r="I468" s="164" t="str">
        <f t="shared" si="53"/>
        <v>031D0402</v>
      </c>
      <c r="J468" s="165" t="s">
        <v>1586</v>
      </c>
      <c r="K468" s="165" t="s">
        <v>1588</v>
      </c>
      <c r="L468" s="165" t="s">
        <v>157</v>
      </c>
      <c r="M468" s="165" t="s">
        <v>1175</v>
      </c>
      <c r="N468" s="165"/>
      <c r="O468" s="166" t="s">
        <v>79</v>
      </c>
      <c r="P468" s="167" t="s">
        <v>162</v>
      </c>
      <c r="Q468" s="414" t="s">
        <v>2116</v>
      </c>
      <c r="R468" s="160"/>
      <c r="S468" s="181" t="s">
        <v>1589</v>
      </c>
      <c r="T468" s="400">
        <f t="shared" si="84"/>
        <v>31</v>
      </c>
      <c r="V468" s="382" t="str">
        <f t="shared" si="85"/>
        <v>JIS  B  2404</v>
      </c>
      <c r="W468" s="382" t="str">
        <f t="shared" si="82"/>
        <v>JIS  B  2404</v>
      </c>
    </row>
    <row r="469" spans="1:23" ht="15" customHeight="1">
      <c r="A469" s="381" t="str">
        <f t="shared" si="83"/>
        <v>031D0403</v>
      </c>
      <c r="B469" s="568"/>
      <c r="C469" s="573"/>
      <c r="D469" s="139" t="s">
        <v>21</v>
      </c>
      <c r="E469" s="140">
        <v>4</v>
      </c>
      <c r="F469" s="140">
        <v>3</v>
      </c>
      <c r="G469" s="555"/>
      <c r="H469" s="379" t="s">
        <v>2369</v>
      </c>
      <c r="I469" s="164" t="str">
        <f t="shared" si="53"/>
        <v>031D0403</v>
      </c>
      <c r="J469" s="165" t="s">
        <v>1590</v>
      </c>
      <c r="K469" s="165" t="s">
        <v>1591</v>
      </c>
      <c r="L469" s="165" t="s">
        <v>92</v>
      </c>
      <c r="M469" s="165" t="s">
        <v>907</v>
      </c>
      <c r="N469" s="165"/>
      <c r="O469" s="166" t="s">
        <v>55</v>
      </c>
      <c r="P469" s="158"/>
      <c r="Q469" s="159"/>
      <c r="R469" s="160"/>
      <c r="S469" s="181" t="s">
        <v>1589</v>
      </c>
      <c r="T469" s="400">
        <f t="shared" si="84"/>
        <v>31</v>
      </c>
      <c r="V469" s="382" t="str">
        <f t="shared" si="85"/>
        <v xml:space="preserve">指定承認    </v>
      </c>
      <c r="W469" s="382" t="str">
        <f t="shared" si="82"/>
        <v xml:space="preserve">指定承認    </v>
      </c>
    </row>
    <row r="470" spans="1:23" ht="15" customHeight="1">
      <c r="A470" s="381" t="str">
        <f t="shared" si="83"/>
        <v>031D0404</v>
      </c>
      <c r="B470" s="620"/>
      <c r="C470" s="574"/>
      <c r="D470" s="139" t="s">
        <v>21</v>
      </c>
      <c r="E470" s="140">
        <v>4</v>
      </c>
      <c r="F470" s="140">
        <v>4</v>
      </c>
      <c r="G470" s="556"/>
      <c r="H470" s="415" t="s">
        <v>2370</v>
      </c>
      <c r="I470" s="164" t="str">
        <f t="shared" si="53"/>
        <v>031D0404</v>
      </c>
      <c r="J470" s="165" t="s">
        <v>1590</v>
      </c>
      <c r="K470" s="165" t="s">
        <v>1592</v>
      </c>
      <c r="L470" s="165" t="s">
        <v>157</v>
      </c>
      <c r="M470" s="165" t="s">
        <v>1175</v>
      </c>
      <c r="N470" s="165"/>
      <c r="O470" s="166" t="s">
        <v>55</v>
      </c>
      <c r="P470" s="158"/>
      <c r="Q470" s="159"/>
      <c r="R470" s="160"/>
      <c r="S470" s="181" t="s">
        <v>1589</v>
      </c>
      <c r="T470" s="400">
        <f t="shared" si="84"/>
        <v>31</v>
      </c>
      <c r="V470" s="382" t="str">
        <f t="shared" si="85"/>
        <v xml:space="preserve">指定承認    </v>
      </c>
      <c r="W470" s="382" t="str">
        <f t="shared" ref="W470:W485" si="87">V470</f>
        <v xml:space="preserve">指定承認    </v>
      </c>
    </row>
    <row r="471" spans="1:23" ht="15" customHeight="1">
      <c r="A471" s="381" t="str">
        <f t="shared" si="83"/>
        <v>031D0405</v>
      </c>
      <c r="B471" s="637" t="s">
        <v>2393</v>
      </c>
      <c r="C471" s="572" t="s">
        <v>4443</v>
      </c>
      <c r="D471" s="139" t="s">
        <v>21</v>
      </c>
      <c r="E471" s="140">
        <v>4</v>
      </c>
      <c r="F471" s="140">
        <v>5</v>
      </c>
      <c r="G471" s="554" t="s">
        <v>4442</v>
      </c>
      <c r="H471" s="554" t="s">
        <v>2371</v>
      </c>
      <c r="I471" s="162" t="str">
        <f t="shared" si="53"/>
        <v>031D0405</v>
      </c>
      <c r="J471" s="142" t="s">
        <v>1593</v>
      </c>
      <c r="K471" s="142" t="s">
        <v>1593</v>
      </c>
      <c r="L471" s="142" t="s">
        <v>231</v>
      </c>
      <c r="M471" s="142"/>
      <c r="N471" s="142"/>
      <c r="O471" s="143" t="s">
        <v>6</v>
      </c>
      <c r="P471" s="144" t="s">
        <v>24</v>
      </c>
      <c r="Q471" s="145">
        <v>114</v>
      </c>
      <c r="R471" s="175"/>
      <c r="S471" s="190" t="s">
        <v>1589</v>
      </c>
      <c r="T471" s="396">
        <f t="shared" si="84"/>
        <v>31</v>
      </c>
      <c r="V471" s="382" t="str">
        <f t="shared" si="85"/>
        <v>JWWA  G  114</v>
      </c>
      <c r="W471" s="382" t="str">
        <f t="shared" si="87"/>
        <v>JWWA  G  114</v>
      </c>
    </row>
    <row r="472" spans="1:23" ht="15" customHeight="1">
      <c r="A472" s="381" t="str">
        <f t="shared" si="83"/>
        <v>044D0401</v>
      </c>
      <c r="B472" s="568"/>
      <c r="C472" s="573"/>
      <c r="D472" s="139" t="s">
        <v>21</v>
      </c>
      <c r="E472" s="140">
        <v>4</v>
      </c>
      <c r="F472" s="140">
        <v>1</v>
      </c>
      <c r="G472" s="555"/>
      <c r="H472" s="556"/>
      <c r="I472" s="164" t="str">
        <f t="shared" si="53"/>
        <v>044D0401</v>
      </c>
      <c r="J472" s="176" t="s">
        <v>1593</v>
      </c>
      <c r="K472" s="176" t="s">
        <v>2027</v>
      </c>
      <c r="L472" s="176" t="s">
        <v>71</v>
      </c>
      <c r="M472" s="176"/>
      <c r="N472" s="176"/>
      <c r="O472" s="177" t="s">
        <v>6</v>
      </c>
      <c r="P472" s="178" t="s">
        <v>24</v>
      </c>
      <c r="Q472" s="179">
        <v>114</v>
      </c>
      <c r="R472" s="180"/>
      <c r="S472" s="181" t="s">
        <v>2026</v>
      </c>
      <c r="T472" s="400">
        <f t="shared" si="84"/>
        <v>44</v>
      </c>
      <c r="V472" s="382" t="str">
        <f t="shared" si="85"/>
        <v>JWWA  G  114</v>
      </c>
      <c r="W472" s="382" t="str">
        <f t="shared" si="87"/>
        <v>JWWA  G  114</v>
      </c>
    </row>
    <row r="473" spans="1:23" ht="15" customHeight="1">
      <c r="A473" s="381" t="str">
        <f t="shared" si="83"/>
        <v>031D0406</v>
      </c>
      <c r="B473" s="568"/>
      <c r="C473" s="573"/>
      <c r="D473" s="139" t="s">
        <v>21</v>
      </c>
      <c r="E473" s="140">
        <v>4</v>
      </c>
      <c r="F473" s="140">
        <v>6</v>
      </c>
      <c r="G473" s="555"/>
      <c r="H473" s="554" t="s">
        <v>2372</v>
      </c>
      <c r="I473" s="162" t="str">
        <f t="shared" si="53"/>
        <v>031D0406</v>
      </c>
      <c r="J473" s="142" t="s">
        <v>1594</v>
      </c>
      <c r="K473" s="142" t="s">
        <v>1594</v>
      </c>
      <c r="L473" s="142" t="s">
        <v>71</v>
      </c>
      <c r="M473" s="142"/>
      <c r="N473" s="142"/>
      <c r="O473" s="143" t="s">
        <v>6</v>
      </c>
      <c r="P473" s="144" t="s">
        <v>24</v>
      </c>
      <c r="Q473" s="145">
        <v>114</v>
      </c>
      <c r="R473" s="146"/>
      <c r="S473" s="190" t="s">
        <v>1589</v>
      </c>
      <c r="T473" s="396">
        <f t="shared" si="84"/>
        <v>31</v>
      </c>
      <c r="V473" s="382" t="str">
        <f t="shared" si="85"/>
        <v>JWWA  G  114</v>
      </c>
      <c r="W473" s="382" t="str">
        <f t="shared" si="87"/>
        <v>JWWA  G  114</v>
      </c>
    </row>
    <row r="474" spans="1:23" ht="15" customHeight="1">
      <c r="A474" s="381" t="str">
        <f t="shared" si="83"/>
        <v>044D0402</v>
      </c>
      <c r="B474" s="568"/>
      <c r="C474" s="573"/>
      <c r="D474" s="139" t="s">
        <v>21</v>
      </c>
      <c r="E474" s="140">
        <v>4</v>
      </c>
      <c r="F474" s="140">
        <v>2</v>
      </c>
      <c r="G474" s="556"/>
      <c r="H474" s="556"/>
      <c r="I474" s="164" t="str">
        <f t="shared" si="53"/>
        <v>044D0402</v>
      </c>
      <c r="J474" s="176" t="s">
        <v>1594</v>
      </c>
      <c r="K474" s="176" t="s">
        <v>2028</v>
      </c>
      <c r="L474" s="176" t="s">
        <v>92</v>
      </c>
      <c r="M474" s="176"/>
      <c r="N474" s="176"/>
      <c r="O474" s="177" t="s">
        <v>6</v>
      </c>
      <c r="P474" s="178" t="s">
        <v>24</v>
      </c>
      <c r="Q474" s="179">
        <v>114</v>
      </c>
      <c r="R474" s="180"/>
      <c r="S474" s="181" t="s">
        <v>2026</v>
      </c>
      <c r="T474" s="400">
        <f t="shared" si="84"/>
        <v>44</v>
      </c>
      <c r="V474" s="382" t="str">
        <f t="shared" si="85"/>
        <v>JWWA  G  114</v>
      </c>
      <c r="W474" s="382" t="str">
        <f t="shared" si="87"/>
        <v>JWWA  G  114</v>
      </c>
    </row>
    <row r="475" spans="1:23" ht="15" customHeight="1">
      <c r="A475" s="381" t="str">
        <f t="shared" si="83"/>
        <v>017D0401</v>
      </c>
      <c r="B475" s="568"/>
      <c r="C475" s="573"/>
      <c r="D475" s="139" t="s">
        <v>2374</v>
      </c>
      <c r="E475" s="140">
        <v>4</v>
      </c>
      <c r="F475" s="140">
        <v>1</v>
      </c>
      <c r="G475" s="554" t="s">
        <v>2377</v>
      </c>
      <c r="H475" s="554" t="s">
        <v>2373</v>
      </c>
      <c r="I475" s="191" t="str">
        <f t="shared" si="53"/>
        <v>017D0401</v>
      </c>
      <c r="J475" s="390" t="s">
        <v>904</v>
      </c>
      <c r="K475" s="390" t="s">
        <v>837</v>
      </c>
      <c r="L475" s="390" t="s">
        <v>157</v>
      </c>
      <c r="M475" s="390" t="s">
        <v>906</v>
      </c>
      <c r="N475" s="390"/>
      <c r="O475" s="203" t="s">
        <v>55</v>
      </c>
      <c r="P475" s="192"/>
      <c r="Q475" s="193"/>
      <c r="R475" s="194"/>
      <c r="S475" s="195" t="s">
        <v>4434</v>
      </c>
      <c r="T475" s="397">
        <f t="shared" si="84"/>
        <v>17</v>
      </c>
      <c r="V475" s="382" t="str">
        <f t="shared" si="85"/>
        <v xml:space="preserve">指定承認    </v>
      </c>
      <c r="W475" s="382" t="str">
        <f t="shared" si="87"/>
        <v xml:space="preserve">指定承認    </v>
      </c>
    </row>
    <row r="476" spans="1:23" ht="15" customHeight="1">
      <c r="A476" s="381" t="str">
        <f t="shared" si="83"/>
        <v>018D0401</v>
      </c>
      <c r="B476" s="568"/>
      <c r="C476" s="573"/>
      <c r="D476" s="139" t="s">
        <v>21</v>
      </c>
      <c r="E476" s="140">
        <v>4</v>
      </c>
      <c r="F476" s="140">
        <v>1</v>
      </c>
      <c r="G476" s="555"/>
      <c r="H476" s="555"/>
      <c r="I476" s="148" t="str">
        <f t="shared" si="53"/>
        <v>018D0401</v>
      </c>
      <c r="J476" s="149" t="s">
        <v>904</v>
      </c>
      <c r="K476" s="149" t="s">
        <v>903</v>
      </c>
      <c r="L476" s="148" t="s">
        <v>85</v>
      </c>
      <c r="M476" s="149" t="s">
        <v>906</v>
      </c>
      <c r="N476" s="149" t="s">
        <v>905</v>
      </c>
      <c r="O476" s="150" t="s">
        <v>55</v>
      </c>
      <c r="P476" s="151"/>
      <c r="Q476" s="152"/>
      <c r="R476" s="153"/>
      <c r="S476" s="154" t="s">
        <v>902</v>
      </c>
      <c r="T476" s="388">
        <f t="shared" si="84"/>
        <v>18</v>
      </c>
      <c r="V476" s="382" t="str">
        <f t="shared" si="85"/>
        <v xml:space="preserve">指定承認    </v>
      </c>
      <c r="W476" s="382" t="str">
        <f t="shared" si="87"/>
        <v xml:space="preserve">指定承認    </v>
      </c>
    </row>
    <row r="477" spans="1:23" ht="15" customHeight="1">
      <c r="A477" s="381" t="str">
        <f t="shared" si="83"/>
        <v>018D0402</v>
      </c>
      <c r="B477" s="568"/>
      <c r="C477" s="573"/>
      <c r="D477" s="139" t="s">
        <v>21</v>
      </c>
      <c r="E477" s="140">
        <v>4</v>
      </c>
      <c r="F477" s="140">
        <v>2</v>
      </c>
      <c r="G477" s="555"/>
      <c r="H477" s="555"/>
      <c r="I477" s="148" t="str">
        <f t="shared" si="53"/>
        <v>018D0402</v>
      </c>
      <c r="J477" s="149" t="s">
        <v>904</v>
      </c>
      <c r="K477" s="149" t="s">
        <v>903</v>
      </c>
      <c r="L477" s="148" t="s">
        <v>78</v>
      </c>
      <c r="M477" s="149" t="s">
        <v>906</v>
      </c>
      <c r="N477" s="149" t="s">
        <v>907</v>
      </c>
      <c r="O477" s="150" t="s">
        <v>55</v>
      </c>
      <c r="P477" s="151"/>
      <c r="Q477" s="152"/>
      <c r="R477" s="153"/>
      <c r="S477" s="154" t="s">
        <v>902</v>
      </c>
      <c r="T477" s="388">
        <f t="shared" ref="T477:T508" si="88">IF(S477="","",VLOOKUP(S477,$AC$7:$AD$69,2,FALSE))</f>
        <v>18</v>
      </c>
      <c r="V477" s="382" t="str">
        <f t="shared" si="85"/>
        <v xml:space="preserve">指定承認    </v>
      </c>
      <c r="W477" s="382" t="str">
        <f t="shared" si="87"/>
        <v xml:space="preserve">指定承認    </v>
      </c>
    </row>
    <row r="478" spans="1:23" ht="15" customHeight="1">
      <c r="A478" s="381" t="str">
        <f t="shared" si="83"/>
        <v>018D0403</v>
      </c>
      <c r="B478" s="568"/>
      <c r="C478" s="573"/>
      <c r="D478" s="139" t="s">
        <v>21</v>
      </c>
      <c r="E478" s="140">
        <v>4</v>
      </c>
      <c r="F478" s="140">
        <v>3</v>
      </c>
      <c r="G478" s="555"/>
      <c r="H478" s="555"/>
      <c r="I478" s="155" t="str">
        <f t="shared" si="53"/>
        <v>018D0403</v>
      </c>
      <c r="J478" s="156" t="s">
        <v>904</v>
      </c>
      <c r="K478" s="156" t="s">
        <v>903</v>
      </c>
      <c r="L478" s="155" t="s">
        <v>161</v>
      </c>
      <c r="M478" s="156" t="s">
        <v>906</v>
      </c>
      <c r="N478" s="156" t="s">
        <v>905</v>
      </c>
      <c r="O478" s="157" t="s">
        <v>55</v>
      </c>
      <c r="P478" s="158"/>
      <c r="Q478" s="159"/>
      <c r="R478" s="160"/>
      <c r="S478" s="183" t="s">
        <v>902</v>
      </c>
      <c r="T478" s="389">
        <f t="shared" si="88"/>
        <v>18</v>
      </c>
      <c r="V478" s="382" t="str">
        <f t="shared" si="85"/>
        <v xml:space="preserve">指定承認    </v>
      </c>
      <c r="W478" s="382" t="str">
        <f t="shared" si="87"/>
        <v xml:space="preserve">指定承認    </v>
      </c>
    </row>
    <row r="479" spans="1:23" ht="15" customHeight="1">
      <c r="A479" s="381" t="str">
        <f t="shared" si="83"/>
        <v>017D0403</v>
      </c>
      <c r="B479" s="568"/>
      <c r="C479" s="573"/>
      <c r="D479" s="139" t="s">
        <v>21</v>
      </c>
      <c r="E479" s="140">
        <v>4</v>
      </c>
      <c r="F479" s="140">
        <v>3</v>
      </c>
      <c r="G479" s="555"/>
      <c r="H479" s="555"/>
      <c r="I479" s="191" t="str">
        <f t="shared" ref="I479" si="89">IF(OR(D479="",E479="",F479=""),"",TEXT(T479,"000")&amp;D479&amp;TEXT(E479,"00")&amp;TEXT(F479,"00"))</f>
        <v>017D0403</v>
      </c>
      <c r="J479" s="390" t="s">
        <v>904</v>
      </c>
      <c r="K479" s="390" t="s">
        <v>837</v>
      </c>
      <c r="L479" s="390" t="s">
        <v>157</v>
      </c>
      <c r="M479" s="390"/>
      <c r="N479" s="390"/>
      <c r="O479" s="203" t="s">
        <v>55</v>
      </c>
      <c r="P479" s="192"/>
      <c r="Q479" s="193"/>
      <c r="R479" s="194"/>
      <c r="S479" s="195" t="s">
        <v>4434</v>
      </c>
      <c r="T479" s="397">
        <f t="shared" si="88"/>
        <v>17</v>
      </c>
      <c r="V479" s="382" t="str">
        <f t="shared" ref="V479:V481" si="90">""&amp;O479&amp;"  "&amp;P479&amp;"  "&amp;Q479&amp;""</f>
        <v xml:space="preserve">指定承認    </v>
      </c>
      <c r="W479" s="382" t="str">
        <f t="shared" ref="W479:W481" si="91">V479</f>
        <v xml:space="preserve">指定承認    </v>
      </c>
    </row>
    <row r="480" spans="1:23" ht="15" customHeight="1">
      <c r="A480" s="381" t="str">
        <f t="shared" si="83"/>
        <v>018D0405</v>
      </c>
      <c r="B480" s="568"/>
      <c r="C480" s="573"/>
      <c r="D480" s="139" t="s">
        <v>21</v>
      </c>
      <c r="E480" s="140">
        <v>4</v>
      </c>
      <c r="F480" s="140">
        <v>5</v>
      </c>
      <c r="G480" s="555"/>
      <c r="H480" s="555"/>
      <c r="I480" s="148" t="str">
        <f t="shared" ref="I480:I481" si="92">IF(OR(D480="",E480="",F480=""),"",TEXT(T480,"000")&amp;D480&amp;TEXT(E480,"00")&amp;TEXT(F480,"00"))</f>
        <v>018D0405</v>
      </c>
      <c r="J480" s="149" t="s">
        <v>904</v>
      </c>
      <c r="K480" s="149" t="s">
        <v>903</v>
      </c>
      <c r="L480" s="148" t="s">
        <v>78</v>
      </c>
      <c r="M480" s="149"/>
      <c r="N480" s="149" t="s">
        <v>907</v>
      </c>
      <c r="O480" s="150" t="s">
        <v>55</v>
      </c>
      <c r="P480" s="151"/>
      <c r="Q480" s="152"/>
      <c r="R480" s="153"/>
      <c r="S480" s="154" t="s">
        <v>902</v>
      </c>
      <c r="T480" s="388">
        <f t="shared" si="88"/>
        <v>18</v>
      </c>
      <c r="V480" s="382" t="str">
        <f t="shared" si="90"/>
        <v xml:space="preserve">指定承認    </v>
      </c>
      <c r="W480" s="382" t="str">
        <f t="shared" si="91"/>
        <v xml:space="preserve">指定承認    </v>
      </c>
    </row>
    <row r="481" spans="1:23" ht="15" customHeight="1">
      <c r="A481" s="381" t="str">
        <f t="shared" si="83"/>
        <v>018D0406</v>
      </c>
      <c r="B481" s="568"/>
      <c r="C481" s="574"/>
      <c r="D481" s="139" t="s">
        <v>21</v>
      </c>
      <c r="E481" s="140">
        <v>4</v>
      </c>
      <c r="F481" s="140">
        <v>6</v>
      </c>
      <c r="G481" s="556"/>
      <c r="H481" s="556"/>
      <c r="I481" s="155" t="str">
        <f t="shared" si="92"/>
        <v>018D0406</v>
      </c>
      <c r="J481" s="156" t="s">
        <v>904</v>
      </c>
      <c r="K481" s="156" t="s">
        <v>903</v>
      </c>
      <c r="L481" s="155" t="s">
        <v>161</v>
      </c>
      <c r="M481" s="156"/>
      <c r="N481" s="156" t="s">
        <v>905</v>
      </c>
      <c r="O481" s="157" t="s">
        <v>55</v>
      </c>
      <c r="P481" s="158"/>
      <c r="Q481" s="159"/>
      <c r="R481" s="160"/>
      <c r="S481" s="183" t="s">
        <v>902</v>
      </c>
      <c r="T481" s="389">
        <f t="shared" si="88"/>
        <v>18</v>
      </c>
      <c r="V481" s="382" t="str">
        <f t="shared" si="90"/>
        <v xml:space="preserve">指定承認    </v>
      </c>
      <c r="W481" s="382" t="str">
        <f t="shared" si="91"/>
        <v xml:space="preserve">指定承認    </v>
      </c>
    </row>
    <row r="482" spans="1:23" ht="15" customHeight="1">
      <c r="A482" s="381" t="str">
        <f t="shared" si="83"/>
        <v>017D0402</v>
      </c>
      <c r="B482" s="568"/>
      <c r="C482" s="572" t="s">
        <v>2391</v>
      </c>
      <c r="D482" s="139" t="s">
        <v>21</v>
      </c>
      <c r="E482" s="140">
        <v>4</v>
      </c>
      <c r="F482" s="140">
        <v>2</v>
      </c>
      <c r="G482" s="560" t="s">
        <v>2375</v>
      </c>
      <c r="H482" s="554" t="s">
        <v>2376</v>
      </c>
      <c r="I482" s="162" t="str">
        <f t="shared" si="53"/>
        <v>017D0402</v>
      </c>
      <c r="J482" s="142" t="s">
        <v>237</v>
      </c>
      <c r="K482" s="142" t="s">
        <v>839</v>
      </c>
      <c r="L482" s="142" t="s">
        <v>157</v>
      </c>
      <c r="M482" s="142" t="s">
        <v>840</v>
      </c>
      <c r="N482" s="142"/>
      <c r="O482" s="143" t="s">
        <v>6</v>
      </c>
      <c r="P482" s="144" t="s">
        <v>24</v>
      </c>
      <c r="Q482" s="145">
        <v>114</v>
      </c>
      <c r="R482" s="146"/>
      <c r="S482" s="190" t="s">
        <v>4434</v>
      </c>
      <c r="T482" s="396">
        <f t="shared" si="88"/>
        <v>17</v>
      </c>
      <c r="V482" s="382" t="str">
        <f t="shared" si="85"/>
        <v>JWWA  G  114</v>
      </c>
      <c r="W482" s="382" t="str">
        <f t="shared" si="87"/>
        <v>JWWA  G  114</v>
      </c>
    </row>
    <row r="483" spans="1:23" ht="15" customHeight="1">
      <c r="A483" s="381" t="str">
        <f t="shared" si="83"/>
        <v>018D0404</v>
      </c>
      <c r="B483" s="568"/>
      <c r="C483" s="573"/>
      <c r="D483" s="139" t="s">
        <v>21</v>
      </c>
      <c r="E483" s="140">
        <v>4</v>
      </c>
      <c r="F483" s="140">
        <v>4</v>
      </c>
      <c r="G483" s="561"/>
      <c r="H483" s="555"/>
      <c r="I483" s="148" t="str">
        <f t="shared" si="53"/>
        <v>018D0404</v>
      </c>
      <c r="J483" s="149" t="s">
        <v>237</v>
      </c>
      <c r="K483" s="149" t="s">
        <v>839</v>
      </c>
      <c r="L483" s="148" t="s">
        <v>161</v>
      </c>
      <c r="M483" s="149" t="s">
        <v>513</v>
      </c>
      <c r="N483" s="149"/>
      <c r="O483" s="150" t="s">
        <v>6</v>
      </c>
      <c r="P483" s="151" t="s">
        <v>24</v>
      </c>
      <c r="Q483" s="152">
        <v>114</v>
      </c>
      <c r="R483" s="153"/>
      <c r="S483" s="154" t="s">
        <v>902</v>
      </c>
      <c r="T483" s="388">
        <f t="shared" si="88"/>
        <v>18</v>
      </c>
      <c r="V483" s="382" t="str">
        <f t="shared" si="85"/>
        <v>JWWA  G  114</v>
      </c>
      <c r="W483" s="382" t="str">
        <f t="shared" si="87"/>
        <v>JWWA  G  114</v>
      </c>
    </row>
    <row r="484" spans="1:23" ht="15" customHeight="1">
      <c r="A484" s="381" t="str">
        <f t="shared" si="83"/>
        <v>032D0403</v>
      </c>
      <c r="B484" s="568"/>
      <c r="C484" s="573"/>
      <c r="D484" s="139" t="s">
        <v>21</v>
      </c>
      <c r="E484" s="140">
        <v>4</v>
      </c>
      <c r="F484" s="140">
        <v>3</v>
      </c>
      <c r="G484" s="561"/>
      <c r="H484" s="555"/>
      <c r="I484" s="148" t="str">
        <f t="shared" si="53"/>
        <v>032D0403</v>
      </c>
      <c r="J484" s="149" t="s">
        <v>1176</v>
      </c>
      <c r="K484" s="149" t="s">
        <v>1177</v>
      </c>
      <c r="L484" s="148" t="s">
        <v>161</v>
      </c>
      <c r="M484" s="149" t="s">
        <v>1172</v>
      </c>
      <c r="N484" s="149"/>
      <c r="O484" s="150" t="s">
        <v>6</v>
      </c>
      <c r="P484" s="151" t="s">
        <v>1178</v>
      </c>
      <c r="Q484" s="152">
        <v>114</v>
      </c>
      <c r="R484" s="153"/>
      <c r="S484" s="154" t="s">
        <v>1169</v>
      </c>
      <c r="T484" s="388">
        <f t="shared" si="88"/>
        <v>32</v>
      </c>
      <c r="V484" s="382" t="str">
        <f t="shared" si="85"/>
        <v>JWWA  G  114</v>
      </c>
      <c r="W484" s="382" t="str">
        <f t="shared" si="87"/>
        <v>JWWA  G  114</v>
      </c>
    </row>
    <row r="485" spans="1:23" ht="15" customHeight="1">
      <c r="A485" s="381" t="str">
        <f t="shared" si="83"/>
        <v>037D0403</v>
      </c>
      <c r="B485" s="568"/>
      <c r="C485" s="573"/>
      <c r="D485" s="139" t="s">
        <v>21</v>
      </c>
      <c r="E485" s="140">
        <v>4</v>
      </c>
      <c r="F485" s="140">
        <v>3</v>
      </c>
      <c r="G485" s="561"/>
      <c r="H485" s="555"/>
      <c r="I485" s="148" t="str">
        <f t="shared" si="53"/>
        <v>037D0403</v>
      </c>
      <c r="J485" s="149" t="s">
        <v>1176</v>
      </c>
      <c r="K485" s="149"/>
      <c r="L485" s="148" t="s">
        <v>161</v>
      </c>
      <c r="M485" s="149" t="s">
        <v>1172</v>
      </c>
      <c r="N485" s="149"/>
      <c r="O485" s="150" t="s">
        <v>6</v>
      </c>
      <c r="P485" s="151" t="s">
        <v>1178</v>
      </c>
      <c r="Q485" s="152">
        <v>114</v>
      </c>
      <c r="R485" s="153"/>
      <c r="S485" s="154" t="s">
        <v>1180</v>
      </c>
      <c r="T485" s="388">
        <f t="shared" si="88"/>
        <v>37</v>
      </c>
      <c r="V485" s="382" t="str">
        <f t="shared" si="85"/>
        <v>JWWA  G  114</v>
      </c>
      <c r="W485" s="382" t="str">
        <f t="shared" si="87"/>
        <v>JWWA  G  114</v>
      </c>
    </row>
    <row r="486" spans="1:23" ht="15" customHeight="1">
      <c r="A486" s="381" t="str">
        <f t="shared" si="83"/>
        <v>039D0401</v>
      </c>
      <c r="B486" s="568"/>
      <c r="C486" s="573"/>
      <c r="D486" s="139" t="s">
        <v>21</v>
      </c>
      <c r="E486" s="140">
        <v>4</v>
      </c>
      <c r="F486" s="140">
        <v>1</v>
      </c>
      <c r="G486" s="561"/>
      <c r="H486" s="556"/>
      <c r="I486" s="155" t="str">
        <f t="shared" si="53"/>
        <v>039D0401</v>
      </c>
      <c r="J486" s="156" t="s">
        <v>519</v>
      </c>
      <c r="K486" s="156" t="s">
        <v>520</v>
      </c>
      <c r="L486" s="156" t="s">
        <v>509</v>
      </c>
      <c r="M486" s="156"/>
      <c r="N486" s="156"/>
      <c r="O486" s="157" t="s">
        <v>6</v>
      </c>
      <c r="P486" s="158" t="s">
        <v>510</v>
      </c>
      <c r="Q486" s="159">
        <v>114</v>
      </c>
      <c r="R486" s="160"/>
      <c r="S486" s="183" t="s">
        <v>508</v>
      </c>
      <c r="T486" s="389">
        <f t="shared" si="88"/>
        <v>39</v>
      </c>
      <c r="V486" s="382" t="str">
        <f t="shared" si="85"/>
        <v>JWWA  G  114</v>
      </c>
      <c r="W486" s="382" t="str">
        <f t="shared" ref="W486:W510" si="93">V486</f>
        <v>JWWA  G  114</v>
      </c>
    </row>
    <row r="487" spans="1:23" ht="15" customHeight="1">
      <c r="A487" s="381" t="str">
        <f t="shared" si="83"/>
        <v>016M0501</v>
      </c>
      <c r="B487" s="568"/>
      <c r="C487" s="573"/>
      <c r="D487" s="139" t="s">
        <v>226</v>
      </c>
      <c r="E487" s="140">
        <v>5</v>
      </c>
      <c r="F487" s="140">
        <v>1</v>
      </c>
      <c r="G487" s="561"/>
      <c r="H487" s="554" t="s">
        <v>2378</v>
      </c>
      <c r="I487" s="191" t="str">
        <f t="shared" si="53"/>
        <v>016M0501</v>
      </c>
      <c r="J487" s="142" t="s">
        <v>1528</v>
      </c>
      <c r="K487" s="142" t="s">
        <v>1537</v>
      </c>
      <c r="L487" s="142" t="s">
        <v>78</v>
      </c>
      <c r="M487" s="142"/>
      <c r="N487" s="142"/>
      <c r="O487" s="143" t="s">
        <v>6</v>
      </c>
      <c r="P487" s="144" t="s">
        <v>1539</v>
      </c>
      <c r="Q487" s="145">
        <v>113</v>
      </c>
      <c r="R487" s="146"/>
      <c r="S487" s="182" t="s">
        <v>1293</v>
      </c>
      <c r="T487" s="403">
        <f t="shared" si="88"/>
        <v>16</v>
      </c>
      <c r="V487" s="382" t="str">
        <f t="shared" si="85"/>
        <v>JWWA  G  113</v>
      </c>
      <c r="W487" s="382" t="str">
        <f t="shared" si="93"/>
        <v>JWWA  G  113</v>
      </c>
    </row>
    <row r="488" spans="1:23" ht="15" customHeight="1">
      <c r="A488" s="381" t="str">
        <f t="shared" si="83"/>
        <v>039M0501</v>
      </c>
      <c r="B488" s="568"/>
      <c r="C488" s="573"/>
      <c r="D488" s="139" t="s">
        <v>226</v>
      </c>
      <c r="E488" s="140">
        <v>5</v>
      </c>
      <c r="F488" s="140">
        <v>1</v>
      </c>
      <c r="G488" s="561"/>
      <c r="H488" s="556"/>
      <c r="I488" s="162" t="str">
        <f t="shared" si="53"/>
        <v>039M0501</v>
      </c>
      <c r="J488" s="176" t="s">
        <v>207</v>
      </c>
      <c r="K488" s="176" t="s">
        <v>520</v>
      </c>
      <c r="L488" s="176" t="s">
        <v>523</v>
      </c>
      <c r="M488" s="176" t="s">
        <v>112</v>
      </c>
      <c r="N488" s="176"/>
      <c r="O488" s="177" t="s">
        <v>6</v>
      </c>
      <c r="P488" s="178" t="s">
        <v>24</v>
      </c>
      <c r="Q488" s="179">
        <v>114</v>
      </c>
      <c r="R488" s="180"/>
      <c r="S488" s="183" t="s">
        <v>508</v>
      </c>
      <c r="T488" s="389">
        <f t="shared" si="88"/>
        <v>39</v>
      </c>
      <c r="V488" s="382" t="str">
        <f t="shared" si="85"/>
        <v>JWWA  G  114</v>
      </c>
      <c r="W488" s="382" t="str">
        <f t="shared" si="93"/>
        <v>JWWA  G  114</v>
      </c>
    </row>
    <row r="489" spans="1:23" ht="15" customHeight="1">
      <c r="A489" s="381" t="str">
        <f t="shared" si="83"/>
        <v>032D0401</v>
      </c>
      <c r="B489" s="568"/>
      <c r="C489" s="573"/>
      <c r="D489" s="139" t="s">
        <v>21</v>
      </c>
      <c r="E489" s="140">
        <v>4</v>
      </c>
      <c r="F489" s="140">
        <v>1</v>
      </c>
      <c r="G489" s="561"/>
      <c r="H489" s="554" t="s">
        <v>2379</v>
      </c>
      <c r="I489" s="191" t="str">
        <f t="shared" si="53"/>
        <v>032D0401</v>
      </c>
      <c r="J489" s="142" t="s">
        <v>1170</v>
      </c>
      <c r="K489" s="142" t="s">
        <v>1171</v>
      </c>
      <c r="L489" s="141" t="s">
        <v>1174</v>
      </c>
      <c r="M489" s="142" t="s">
        <v>1172</v>
      </c>
      <c r="N489" s="142"/>
      <c r="O489" s="143" t="s">
        <v>55</v>
      </c>
      <c r="P489" s="144"/>
      <c r="Q489" s="145"/>
      <c r="R489" s="146"/>
      <c r="S489" s="190" t="s">
        <v>1169</v>
      </c>
      <c r="T489" s="396">
        <f t="shared" si="88"/>
        <v>32</v>
      </c>
      <c r="V489" s="382" t="str">
        <f t="shared" si="85"/>
        <v xml:space="preserve">指定承認    </v>
      </c>
      <c r="W489" s="382" t="str">
        <f t="shared" si="93"/>
        <v xml:space="preserve">指定承認    </v>
      </c>
    </row>
    <row r="490" spans="1:23" ht="15" customHeight="1">
      <c r="A490" s="381" t="str">
        <f t="shared" si="83"/>
        <v>037D0401</v>
      </c>
      <c r="B490" s="568"/>
      <c r="C490" s="574"/>
      <c r="D490" s="139" t="s">
        <v>21</v>
      </c>
      <c r="E490" s="140">
        <v>4</v>
      </c>
      <c r="F490" s="140">
        <v>1</v>
      </c>
      <c r="G490" s="562"/>
      <c r="H490" s="556"/>
      <c r="I490" s="164" t="str">
        <f t="shared" si="53"/>
        <v>037D0401</v>
      </c>
      <c r="J490" s="176" t="s">
        <v>1170</v>
      </c>
      <c r="K490" s="176" t="s">
        <v>1179</v>
      </c>
      <c r="L490" s="164" t="s">
        <v>1174</v>
      </c>
      <c r="M490" s="176" t="s">
        <v>1172</v>
      </c>
      <c r="N490" s="176"/>
      <c r="O490" s="177" t="s">
        <v>55</v>
      </c>
      <c r="P490" s="178"/>
      <c r="Q490" s="179"/>
      <c r="R490" s="180"/>
      <c r="S490" s="181" t="s">
        <v>1180</v>
      </c>
      <c r="T490" s="400">
        <f t="shared" si="88"/>
        <v>37</v>
      </c>
      <c r="V490" s="382" t="str">
        <f t="shared" si="85"/>
        <v xml:space="preserve">指定承認    </v>
      </c>
      <c r="W490" s="382" t="str">
        <f t="shared" si="93"/>
        <v xml:space="preserve">指定承認    </v>
      </c>
    </row>
    <row r="491" spans="1:23" ht="15" customHeight="1">
      <c r="A491" s="381" t="str">
        <f t="shared" si="83"/>
        <v>031M0502</v>
      </c>
      <c r="B491" s="568"/>
      <c r="C491" s="583" t="s">
        <v>2392</v>
      </c>
      <c r="D491" s="139" t="s">
        <v>2381</v>
      </c>
      <c r="E491" s="140">
        <v>5</v>
      </c>
      <c r="F491" s="140">
        <v>2</v>
      </c>
      <c r="G491" s="560" t="s">
        <v>2344</v>
      </c>
      <c r="H491" s="401" t="s">
        <v>2380</v>
      </c>
      <c r="I491" s="204" t="str">
        <f t="shared" si="53"/>
        <v>031M0502</v>
      </c>
      <c r="J491" s="165" t="s">
        <v>1595</v>
      </c>
      <c r="K491" s="165" t="s">
        <v>1597</v>
      </c>
      <c r="L491" s="165" t="s">
        <v>92</v>
      </c>
      <c r="M491" s="165"/>
      <c r="N491" s="165"/>
      <c r="O491" s="166" t="s">
        <v>55</v>
      </c>
      <c r="P491" s="167"/>
      <c r="Q491" s="168"/>
      <c r="R491" s="169"/>
      <c r="S491" s="182" t="s">
        <v>1589</v>
      </c>
      <c r="T491" s="403">
        <f t="shared" si="88"/>
        <v>31</v>
      </c>
      <c r="V491" s="382" t="str">
        <f t="shared" si="85"/>
        <v xml:space="preserve">指定承認    </v>
      </c>
      <c r="W491" s="382" t="str">
        <f t="shared" si="93"/>
        <v xml:space="preserve">指定承認    </v>
      </c>
    </row>
    <row r="492" spans="1:23" ht="15" customHeight="1">
      <c r="A492" s="381" t="str">
        <f t="shared" si="83"/>
        <v>016M0502</v>
      </c>
      <c r="B492" s="568"/>
      <c r="C492" s="584"/>
      <c r="D492" s="139" t="s">
        <v>226</v>
      </c>
      <c r="E492" s="140">
        <v>5</v>
      </c>
      <c r="F492" s="140">
        <v>2</v>
      </c>
      <c r="G492" s="561"/>
      <c r="H492" s="554" t="s">
        <v>2382</v>
      </c>
      <c r="I492" s="162" t="str">
        <f t="shared" si="53"/>
        <v>016M0502</v>
      </c>
      <c r="J492" s="142" t="s">
        <v>1540</v>
      </c>
      <c r="K492" s="142" t="s">
        <v>210</v>
      </c>
      <c r="L492" s="142" t="s">
        <v>1500</v>
      </c>
      <c r="M492" s="142"/>
      <c r="N492" s="142"/>
      <c r="O492" s="143" t="s">
        <v>6</v>
      </c>
      <c r="P492" s="144" t="s">
        <v>24</v>
      </c>
      <c r="Q492" s="145">
        <v>114</v>
      </c>
      <c r="R492" s="146"/>
      <c r="S492" s="190" t="s">
        <v>1293</v>
      </c>
      <c r="T492" s="396">
        <f t="shared" si="88"/>
        <v>16</v>
      </c>
      <c r="V492" s="382" t="str">
        <f t="shared" si="85"/>
        <v>JWWA  G  114</v>
      </c>
      <c r="W492" s="382" t="str">
        <f t="shared" si="93"/>
        <v>JWWA  G  114</v>
      </c>
    </row>
    <row r="493" spans="1:23" ht="15" customHeight="1">
      <c r="A493" s="381" t="str">
        <f t="shared" si="83"/>
        <v>031M0501</v>
      </c>
      <c r="B493" s="568"/>
      <c r="C493" s="584"/>
      <c r="D493" s="139" t="s">
        <v>2381</v>
      </c>
      <c r="E493" s="140">
        <v>5</v>
      </c>
      <c r="F493" s="140">
        <v>1</v>
      </c>
      <c r="G493" s="561"/>
      <c r="H493" s="555"/>
      <c r="I493" s="148" t="str">
        <f t="shared" si="53"/>
        <v>031M0501</v>
      </c>
      <c r="J493" s="149" t="s">
        <v>1540</v>
      </c>
      <c r="K493" s="149" t="s">
        <v>1596</v>
      </c>
      <c r="L493" s="149" t="s">
        <v>92</v>
      </c>
      <c r="M493" s="149"/>
      <c r="N493" s="149"/>
      <c r="O493" s="150" t="s">
        <v>6</v>
      </c>
      <c r="P493" s="151" t="s">
        <v>24</v>
      </c>
      <c r="Q493" s="152">
        <v>114</v>
      </c>
      <c r="R493" s="153"/>
      <c r="S493" s="154" t="s">
        <v>1589</v>
      </c>
      <c r="T493" s="388">
        <f t="shared" si="88"/>
        <v>31</v>
      </c>
      <c r="V493" s="382" t="str">
        <f t="shared" si="85"/>
        <v>JWWA  G  114</v>
      </c>
      <c r="W493" s="382" t="str">
        <f t="shared" si="93"/>
        <v>JWWA  G  114</v>
      </c>
    </row>
    <row r="494" spans="1:23" ht="15" customHeight="1">
      <c r="A494" s="381" t="str">
        <f t="shared" si="83"/>
        <v>044M0501</v>
      </c>
      <c r="B494" s="568"/>
      <c r="C494" s="585"/>
      <c r="D494" s="139" t="s">
        <v>2381</v>
      </c>
      <c r="E494" s="140">
        <v>5</v>
      </c>
      <c r="F494" s="140">
        <v>1</v>
      </c>
      <c r="G494" s="562"/>
      <c r="H494" s="556"/>
      <c r="I494" s="155" t="str">
        <f t="shared" si="53"/>
        <v>044M0501</v>
      </c>
      <c r="J494" s="156" t="s">
        <v>1540</v>
      </c>
      <c r="K494" s="156" t="s">
        <v>1596</v>
      </c>
      <c r="L494" s="156" t="s">
        <v>92</v>
      </c>
      <c r="M494" s="156"/>
      <c r="N494" s="156"/>
      <c r="O494" s="157" t="s">
        <v>6</v>
      </c>
      <c r="P494" s="158" t="s">
        <v>24</v>
      </c>
      <c r="Q494" s="159">
        <v>114</v>
      </c>
      <c r="R494" s="160"/>
      <c r="S494" s="183" t="s">
        <v>2026</v>
      </c>
      <c r="T494" s="389">
        <f t="shared" si="88"/>
        <v>44</v>
      </c>
      <c r="V494" s="382" t="str">
        <f t="shared" si="85"/>
        <v>JWWA  G  114</v>
      </c>
      <c r="W494" s="382" t="str">
        <f t="shared" si="93"/>
        <v>JWWA  G  114</v>
      </c>
    </row>
    <row r="495" spans="1:23" ht="15" customHeight="1">
      <c r="A495" s="381" t="str">
        <f t="shared" si="83"/>
        <v>011M0304</v>
      </c>
      <c r="B495" s="568"/>
      <c r="C495" s="583" t="s">
        <v>3661</v>
      </c>
      <c r="D495" s="139" t="s">
        <v>226</v>
      </c>
      <c r="E495" s="140">
        <v>3</v>
      </c>
      <c r="F495" s="140">
        <v>4</v>
      </c>
      <c r="G495" s="560" t="s">
        <v>2383</v>
      </c>
      <c r="H495" s="554" t="s">
        <v>2384</v>
      </c>
      <c r="I495" s="162" t="str">
        <f t="shared" si="53"/>
        <v>011M0304</v>
      </c>
      <c r="J495" s="142" t="s">
        <v>524</v>
      </c>
      <c r="K495" s="142" t="s">
        <v>2155</v>
      </c>
      <c r="L495" s="142" t="s">
        <v>78</v>
      </c>
      <c r="M495" s="142"/>
      <c r="N495" s="142" t="s">
        <v>112</v>
      </c>
      <c r="O495" s="143" t="s">
        <v>55</v>
      </c>
      <c r="P495" s="144"/>
      <c r="Q495" s="145"/>
      <c r="R495" s="146"/>
      <c r="S495" s="190" t="s">
        <v>2092</v>
      </c>
      <c r="T495" s="396">
        <f t="shared" si="88"/>
        <v>11</v>
      </c>
      <c r="V495" s="382" t="str">
        <f t="shared" si="85"/>
        <v xml:space="preserve">指定承認    </v>
      </c>
      <c r="W495" s="382" t="str">
        <f t="shared" si="93"/>
        <v xml:space="preserve">指定承認    </v>
      </c>
    </row>
    <row r="496" spans="1:23" ht="15" customHeight="1">
      <c r="A496" s="381" t="str">
        <f t="shared" si="83"/>
        <v>016M0304</v>
      </c>
      <c r="B496" s="568"/>
      <c r="C496" s="584"/>
      <c r="D496" s="139" t="s">
        <v>226</v>
      </c>
      <c r="E496" s="140">
        <v>3</v>
      </c>
      <c r="F496" s="140">
        <v>4</v>
      </c>
      <c r="G496" s="561"/>
      <c r="H496" s="555"/>
      <c r="I496" s="148" t="str">
        <f t="shared" si="53"/>
        <v>016M0304</v>
      </c>
      <c r="J496" s="149" t="s">
        <v>524</v>
      </c>
      <c r="K496" s="149" t="s">
        <v>1519</v>
      </c>
      <c r="L496" s="149" t="s">
        <v>78</v>
      </c>
      <c r="M496" s="149"/>
      <c r="N496" s="149" t="s">
        <v>112</v>
      </c>
      <c r="O496" s="150" t="s">
        <v>55</v>
      </c>
      <c r="P496" s="151"/>
      <c r="Q496" s="152"/>
      <c r="R496" s="153"/>
      <c r="S496" s="154" t="s">
        <v>1293</v>
      </c>
      <c r="T496" s="388">
        <f t="shared" si="88"/>
        <v>16</v>
      </c>
      <c r="V496" s="382" t="str">
        <f t="shared" si="85"/>
        <v xml:space="preserve">指定承認    </v>
      </c>
      <c r="W496" s="382" t="str">
        <f t="shared" ref="W496" si="94">V496</f>
        <v xml:space="preserve">指定承認    </v>
      </c>
    </row>
    <row r="497" spans="1:23" ht="15" customHeight="1">
      <c r="A497" s="381" t="str">
        <f t="shared" si="83"/>
        <v>039M0303</v>
      </c>
      <c r="B497" s="568"/>
      <c r="C497" s="584"/>
      <c r="D497" s="139" t="s">
        <v>226</v>
      </c>
      <c r="E497" s="140">
        <v>3</v>
      </c>
      <c r="F497" s="140">
        <v>3</v>
      </c>
      <c r="G497" s="562"/>
      <c r="H497" s="556"/>
      <c r="I497" s="155" t="str">
        <f t="shared" si="53"/>
        <v>039M0303</v>
      </c>
      <c r="J497" s="156" t="s">
        <v>524</v>
      </c>
      <c r="K497" s="156" t="s">
        <v>1181</v>
      </c>
      <c r="L497" s="156" t="s">
        <v>523</v>
      </c>
      <c r="M497" s="156"/>
      <c r="N497" s="156" t="s">
        <v>112</v>
      </c>
      <c r="O497" s="157" t="s">
        <v>55</v>
      </c>
      <c r="P497" s="158"/>
      <c r="Q497" s="159"/>
      <c r="R497" s="160"/>
      <c r="S497" s="183" t="s">
        <v>508</v>
      </c>
      <c r="T497" s="389">
        <f t="shared" si="88"/>
        <v>39</v>
      </c>
      <c r="V497" s="382" t="str">
        <f t="shared" si="85"/>
        <v xml:space="preserve">指定承認    </v>
      </c>
      <c r="W497" s="382" t="str">
        <f t="shared" ref="W497:W498" si="95">V497</f>
        <v xml:space="preserve">指定承認    </v>
      </c>
    </row>
    <row r="498" spans="1:23" ht="15" customHeight="1">
      <c r="A498" s="381" t="str">
        <f t="shared" si="83"/>
        <v>011E0401</v>
      </c>
      <c r="B498" s="568"/>
      <c r="C498" s="584"/>
      <c r="D498" s="139" t="s">
        <v>190</v>
      </c>
      <c r="E498" s="140">
        <v>4</v>
      </c>
      <c r="F498" s="140">
        <v>1</v>
      </c>
      <c r="G498" s="560" t="s">
        <v>2967</v>
      </c>
      <c r="H498" s="554" t="s">
        <v>2968</v>
      </c>
      <c r="I498" s="141" t="str">
        <f t="shared" si="53"/>
        <v>011E0401</v>
      </c>
      <c r="J498" s="408" t="s">
        <v>4302</v>
      </c>
      <c r="K498" s="408" t="s">
        <v>4303</v>
      </c>
      <c r="L498" s="408" t="s">
        <v>4304</v>
      </c>
      <c r="M498" s="408" t="s">
        <v>1527</v>
      </c>
      <c r="N498" s="408" t="s">
        <v>4305</v>
      </c>
      <c r="O498" s="143" t="s">
        <v>55</v>
      </c>
      <c r="P498" s="144"/>
      <c r="Q498" s="145"/>
      <c r="R498" s="146"/>
      <c r="S498" s="147" t="s">
        <v>2092</v>
      </c>
      <c r="T498" s="387">
        <f t="shared" si="88"/>
        <v>11</v>
      </c>
      <c r="V498" s="382" t="str">
        <f t="shared" si="85"/>
        <v xml:space="preserve">指定承認    </v>
      </c>
      <c r="W498" s="382" t="str">
        <f t="shared" si="95"/>
        <v xml:space="preserve">指定承認    </v>
      </c>
    </row>
    <row r="499" spans="1:23" ht="15" customHeight="1">
      <c r="A499" s="381" t="str">
        <f t="shared" si="83"/>
        <v>016E0401</v>
      </c>
      <c r="B499" s="568"/>
      <c r="C499" s="584"/>
      <c r="D499" s="139" t="s">
        <v>190</v>
      </c>
      <c r="E499" s="140">
        <v>4</v>
      </c>
      <c r="F499" s="140">
        <v>1</v>
      </c>
      <c r="G499" s="561"/>
      <c r="H499" s="555"/>
      <c r="I499" s="164" t="str">
        <f t="shared" ref="I499:I500" si="96">IF(OR(D499="",E499="",F499=""),"",TEXT(T499,"000")&amp;D499&amp;TEXT(E499,"00")&amp;TEXT(F499,"00"))</f>
        <v>016E0401</v>
      </c>
      <c r="J499" s="410" t="s">
        <v>4302</v>
      </c>
      <c r="K499" s="410" t="s">
        <v>4306</v>
      </c>
      <c r="L499" s="410" t="s">
        <v>4304</v>
      </c>
      <c r="M499" s="410" t="s">
        <v>1527</v>
      </c>
      <c r="N499" s="410" t="s">
        <v>4305</v>
      </c>
      <c r="O499" s="177" t="s">
        <v>55</v>
      </c>
      <c r="P499" s="178"/>
      <c r="Q499" s="179"/>
      <c r="R499" s="180"/>
      <c r="S499" s="181" t="s">
        <v>1293</v>
      </c>
      <c r="T499" s="400">
        <f t="shared" si="88"/>
        <v>16</v>
      </c>
      <c r="V499" s="382" t="str">
        <f t="shared" ref="V499:V505" si="97">""&amp;O499&amp;"  "&amp;P499&amp;"  "&amp;Q499&amp;""</f>
        <v xml:space="preserve">指定承認    </v>
      </c>
      <c r="W499" s="382" t="str">
        <f t="shared" ref="W499:W505" si="98">V499</f>
        <v xml:space="preserve">指定承認    </v>
      </c>
    </row>
    <row r="500" spans="1:23" ht="15" customHeight="1">
      <c r="A500" s="381" t="str">
        <f t="shared" si="83"/>
        <v>011E0402</v>
      </c>
      <c r="B500" s="568"/>
      <c r="C500" s="584"/>
      <c r="D500" s="139" t="s">
        <v>190</v>
      </c>
      <c r="E500" s="140">
        <v>4</v>
      </c>
      <c r="F500" s="140">
        <v>2</v>
      </c>
      <c r="G500" s="561"/>
      <c r="H500" s="554" t="s">
        <v>4308</v>
      </c>
      <c r="I500" s="141" t="str">
        <f t="shared" si="96"/>
        <v>011E0402</v>
      </c>
      <c r="J500" s="408" t="s">
        <v>4302</v>
      </c>
      <c r="K500" s="408" t="s">
        <v>4303</v>
      </c>
      <c r="L500" s="408" t="s">
        <v>4304</v>
      </c>
      <c r="M500" s="408" t="s">
        <v>1527</v>
      </c>
      <c r="N500" s="408" t="s">
        <v>4307</v>
      </c>
      <c r="O500" s="143" t="s">
        <v>55</v>
      </c>
      <c r="P500" s="144"/>
      <c r="Q500" s="145"/>
      <c r="R500" s="146"/>
      <c r="S500" s="147" t="s">
        <v>2092</v>
      </c>
      <c r="T500" s="387">
        <f t="shared" si="88"/>
        <v>11</v>
      </c>
      <c r="V500" s="382" t="str">
        <f t="shared" si="97"/>
        <v xml:space="preserve">指定承認    </v>
      </c>
      <c r="W500" s="382" t="str">
        <f t="shared" si="98"/>
        <v xml:space="preserve">指定承認    </v>
      </c>
    </row>
    <row r="501" spans="1:23" ht="15" customHeight="1">
      <c r="A501" s="381" t="str">
        <f t="shared" si="83"/>
        <v>016E0402</v>
      </c>
      <c r="B501" s="568"/>
      <c r="C501" s="584"/>
      <c r="D501" s="139" t="s">
        <v>190</v>
      </c>
      <c r="E501" s="140">
        <v>4</v>
      </c>
      <c r="F501" s="140">
        <v>2</v>
      </c>
      <c r="G501" s="561"/>
      <c r="H501" s="555"/>
      <c r="I501" s="162" t="str">
        <f t="shared" ref="I501:I504" si="99">IF(OR(D501="",E501="",F501=""),"",TEXT(T501,"000")&amp;D501&amp;TEXT(E501,"00")&amp;TEXT(F501,"00"))</f>
        <v>016E0402</v>
      </c>
      <c r="J501" s="416" t="s">
        <v>4302</v>
      </c>
      <c r="K501" s="416" t="s">
        <v>4306</v>
      </c>
      <c r="L501" s="416" t="s">
        <v>640</v>
      </c>
      <c r="M501" s="416" t="s">
        <v>1527</v>
      </c>
      <c r="N501" s="416" t="s">
        <v>4307</v>
      </c>
      <c r="O501" s="186" t="s">
        <v>55</v>
      </c>
      <c r="P501" s="187"/>
      <c r="Q501" s="188"/>
      <c r="R501" s="189"/>
      <c r="S501" s="190" t="s">
        <v>1293</v>
      </c>
      <c r="T501" s="396">
        <f t="shared" si="88"/>
        <v>16</v>
      </c>
      <c r="V501" s="382" t="str">
        <f t="shared" si="97"/>
        <v xml:space="preserve">指定承認    </v>
      </c>
      <c r="W501" s="382" t="str">
        <f t="shared" si="98"/>
        <v xml:space="preserve">指定承認    </v>
      </c>
    </row>
    <row r="502" spans="1:23" ht="15" customHeight="1">
      <c r="A502" s="381" t="str">
        <f t="shared" si="83"/>
        <v>011E0403</v>
      </c>
      <c r="B502" s="568"/>
      <c r="C502" s="584"/>
      <c r="D502" s="139" t="s">
        <v>190</v>
      </c>
      <c r="E502" s="140">
        <v>4</v>
      </c>
      <c r="F502" s="140">
        <v>3</v>
      </c>
      <c r="G502" s="561"/>
      <c r="H502" s="554" t="s">
        <v>4313</v>
      </c>
      <c r="I502" s="141" t="str">
        <f t="shared" si="53"/>
        <v>011E0403</v>
      </c>
      <c r="J502" s="408" t="s">
        <v>4314</v>
      </c>
      <c r="K502" s="408" t="s">
        <v>4315</v>
      </c>
      <c r="L502" s="408" t="s">
        <v>4316</v>
      </c>
      <c r="M502" s="408" t="s">
        <v>1527</v>
      </c>
      <c r="N502" s="408" t="s">
        <v>4305</v>
      </c>
      <c r="O502" s="143" t="s">
        <v>55</v>
      </c>
      <c r="P502" s="144"/>
      <c r="Q502" s="145"/>
      <c r="R502" s="146"/>
      <c r="S502" s="147" t="s">
        <v>2092</v>
      </c>
      <c r="T502" s="387">
        <f t="shared" si="88"/>
        <v>11</v>
      </c>
      <c r="V502" s="382" t="str">
        <f t="shared" si="97"/>
        <v xml:space="preserve">指定承認    </v>
      </c>
      <c r="W502" s="382" t="str">
        <f t="shared" si="98"/>
        <v xml:space="preserve">指定承認    </v>
      </c>
    </row>
    <row r="503" spans="1:23" ht="15" customHeight="1">
      <c r="A503" s="381" t="str">
        <f t="shared" si="83"/>
        <v>016E0403</v>
      </c>
      <c r="B503" s="568"/>
      <c r="C503" s="584"/>
      <c r="D503" s="139" t="s">
        <v>190</v>
      </c>
      <c r="E503" s="140">
        <v>4</v>
      </c>
      <c r="F503" s="140">
        <v>3</v>
      </c>
      <c r="G503" s="561"/>
      <c r="H503" s="555"/>
      <c r="I503" s="148" t="str">
        <f t="shared" si="99"/>
        <v>016E0403</v>
      </c>
      <c r="J503" s="410" t="s">
        <v>4314</v>
      </c>
      <c r="K503" s="410" t="s">
        <v>4319</v>
      </c>
      <c r="L503" s="410" t="s">
        <v>4316</v>
      </c>
      <c r="M503" s="410" t="s">
        <v>1527</v>
      </c>
      <c r="N503" s="410" t="s">
        <v>4305</v>
      </c>
      <c r="O503" s="177" t="s">
        <v>55</v>
      </c>
      <c r="P503" s="178"/>
      <c r="Q503" s="179"/>
      <c r="R503" s="180"/>
      <c r="S503" s="154" t="s">
        <v>1293</v>
      </c>
      <c r="T503" s="388">
        <f t="shared" si="88"/>
        <v>16</v>
      </c>
      <c r="V503" s="382" t="str">
        <f t="shared" si="97"/>
        <v xml:space="preserve">指定承認    </v>
      </c>
      <c r="W503" s="382" t="str">
        <f t="shared" si="98"/>
        <v xml:space="preserve">指定承認    </v>
      </c>
    </row>
    <row r="504" spans="1:23" ht="15" customHeight="1">
      <c r="A504" s="381" t="str">
        <f t="shared" si="83"/>
        <v>011E0404</v>
      </c>
      <c r="B504" s="568"/>
      <c r="C504" s="584"/>
      <c r="D504" s="139" t="s">
        <v>190</v>
      </c>
      <c r="E504" s="140">
        <v>4</v>
      </c>
      <c r="F504" s="140">
        <v>4</v>
      </c>
      <c r="G504" s="561"/>
      <c r="H504" s="554" t="s">
        <v>4320</v>
      </c>
      <c r="I504" s="141" t="str">
        <f t="shared" si="99"/>
        <v>011E0404</v>
      </c>
      <c r="J504" s="408" t="s">
        <v>4314</v>
      </c>
      <c r="K504" s="408" t="s">
        <v>4315</v>
      </c>
      <c r="L504" s="408" t="s">
        <v>4316</v>
      </c>
      <c r="M504" s="408" t="s">
        <v>1527</v>
      </c>
      <c r="N504" s="408" t="s">
        <v>4307</v>
      </c>
      <c r="O504" s="143" t="s">
        <v>55</v>
      </c>
      <c r="P504" s="144"/>
      <c r="Q504" s="145"/>
      <c r="R504" s="146"/>
      <c r="S504" s="147" t="s">
        <v>2092</v>
      </c>
      <c r="T504" s="387">
        <f t="shared" si="88"/>
        <v>11</v>
      </c>
      <c r="V504" s="382" t="str">
        <f t="shared" si="97"/>
        <v xml:space="preserve">指定承認    </v>
      </c>
      <c r="W504" s="382" t="str">
        <f t="shared" si="98"/>
        <v xml:space="preserve">指定承認    </v>
      </c>
    </row>
    <row r="505" spans="1:23" ht="15" customHeight="1">
      <c r="A505" s="381" t="str">
        <f t="shared" si="83"/>
        <v>016E0404</v>
      </c>
      <c r="B505" s="568"/>
      <c r="C505" s="584"/>
      <c r="D505" s="139" t="s">
        <v>190</v>
      </c>
      <c r="E505" s="140">
        <v>4</v>
      </c>
      <c r="F505" s="140">
        <v>4</v>
      </c>
      <c r="G505" s="561"/>
      <c r="H505" s="555"/>
      <c r="I505" s="164" t="str">
        <f t="shared" ref="I505" si="100">IF(OR(D505="",E505="",F505=""),"",TEXT(T505,"000")&amp;D505&amp;TEXT(E505,"00")&amp;TEXT(F505,"00"))</f>
        <v>016E0404</v>
      </c>
      <c r="J505" s="410" t="s">
        <v>4314</v>
      </c>
      <c r="K505" s="410" t="s">
        <v>4319</v>
      </c>
      <c r="L505" s="410" t="s">
        <v>4316</v>
      </c>
      <c r="M505" s="410" t="s">
        <v>1527</v>
      </c>
      <c r="N505" s="416" t="s">
        <v>4307</v>
      </c>
      <c r="O505" s="177" t="s">
        <v>55</v>
      </c>
      <c r="P505" s="178"/>
      <c r="Q505" s="179"/>
      <c r="R505" s="180"/>
      <c r="S505" s="181" t="s">
        <v>1293</v>
      </c>
      <c r="T505" s="400">
        <f t="shared" si="88"/>
        <v>16</v>
      </c>
      <c r="V505" s="382" t="str">
        <f t="shared" si="97"/>
        <v xml:space="preserve">指定承認    </v>
      </c>
      <c r="W505" s="382" t="str">
        <f t="shared" si="98"/>
        <v xml:space="preserve">指定承認    </v>
      </c>
    </row>
    <row r="506" spans="1:23" ht="15" customHeight="1">
      <c r="A506" s="381" t="str">
        <f t="shared" si="83"/>
        <v>031E0101</v>
      </c>
      <c r="B506" s="568"/>
      <c r="C506" s="583" t="s">
        <v>2467</v>
      </c>
      <c r="D506" s="139" t="s">
        <v>190</v>
      </c>
      <c r="E506" s="140">
        <v>1</v>
      </c>
      <c r="F506" s="140">
        <v>1</v>
      </c>
      <c r="G506" s="560" t="s">
        <v>2385</v>
      </c>
      <c r="H506" s="560" t="s">
        <v>2385</v>
      </c>
      <c r="I506" s="170" t="str">
        <f t="shared" si="53"/>
        <v>031E0101</v>
      </c>
      <c r="J506" s="142" t="s">
        <v>1598</v>
      </c>
      <c r="K506" s="142" t="s">
        <v>1599</v>
      </c>
      <c r="L506" s="142" t="s">
        <v>85</v>
      </c>
      <c r="M506" s="142"/>
      <c r="N506" s="142"/>
      <c r="O506" s="143" t="s">
        <v>63</v>
      </c>
      <c r="P506" s="144" t="s">
        <v>24</v>
      </c>
      <c r="Q506" s="145">
        <v>1052</v>
      </c>
      <c r="R506" s="146"/>
      <c r="S506" s="161" t="s">
        <v>1589</v>
      </c>
      <c r="T506" s="404">
        <f t="shared" si="88"/>
        <v>31</v>
      </c>
      <c r="V506" s="382" t="str">
        <f t="shared" si="85"/>
        <v>JDPA  G  1052</v>
      </c>
      <c r="W506" s="382" t="str">
        <f t="shared" si="93"/>
        <v>JDPA  G  1052</v>
      </c>
    </row>
    <row r="507" spans="1:23" ht="15" customHeight="1">
      <c r="A507" s="381" t="str">
        <f t="shared" si="83"/>
        <v>044E0101</v>
      </c>
      <c r="B507" s="568"/>
      <c r="C507" s="584"/>
      <c r="D507" s="139" t="s">
        <v>190</v>
      </c>
      <c r="E507" s="140">
        <v>1</v>
      </c>
      <c r="F507" s="140">
        <v>1</v>
      </c>
      <c r="G507" s="561"/>
      <c r="H507" s="561"/>
      <c r="I507" s="164" t="str">
        <f t="shared" si="53"/>
        <v>044E0101</v>
      </c>
      <c r="J507" s="176" t="s">
        <v>1598</v>
      </c>
      <c r="K507" s="176" t="s">
        <v>2054</v>
      </c>
      <c r="L507" s="176" t="s">
        <v>85</v>
      </c>
      <c r="M507" s="176"/>
      <c r="N507" s="176"/>
      <c r="O507" s="177" t="s">
        <v>63</v>
      </c>
      <c r="P507" s="178" t="s">
        <v>24</v>
      </c>
      <c r="Q507" s="179">
        <v>1052</v>
      </c>
      <c r="R507" s="180"/>
      <c r="S507" s="181" t="s">
        <v>2026</v>
      </c>
      <c r="T507" s="400">
        <f t="shared" si="88"/>
        <v>44</v>
      </c>
      <c r="V507" s="382" t="str">
        <f t="shared" si="85"/>
        <v>JDPA  G  1052</v>
      </c>
      <c r="W507" s="382" t="str">
        <f t="shared" si="93"/>
        <v>JDPA  G  1052</v>
      </c>
    </row>
    <row r="508" spans="1:23" ht="15" customHeight="1">
      <c r="A508" s="381" t="str">
        <f t="shared" si="83"/>
        <v>026E0101</v>
      </c>
      <c r="B508" s="568"/>
      <c r="C508" s="584"/>
      <c r="D508" s="139" t="s">
        <v>190</v>
      </c>
      <c r="E508" s="140">
        <v>1</v>
      </c>
      <c r="F508" s="140">
        <v>1</v>
      </c>
      <c r="G508" s="561"/>
      <c r="H508" s="561"/>
      <c r="I508" s="162" t="str">
        <f t="shared" ref="I508" si="101">IF(OR(D508="",E508="",F508=""),"",TEXT(T508,"000")&amp;D508&amp;TEXT(E508,"00")&amp;TEXT(F508,"00"))</f>
        <v>026E0101</v>
      </c>
      <c r="J508" s="142" t="s">
        <v>1598</v>
      </c>
      <c r="K508" s="142" t="s">
        <v>1598</v>
      </c>
      <c r="L508" s="142" t="s">
        <v>71</v>
      </c>
      <c r="M508" s="142"/>
      <c r="N508" s="142"/>
      <c r="O508" s="143" t="s">
        <v>6</v>
      </c>
      <c r="P508" s="144" t="s">
        <v>192</v>
      </c>
      <c r="Q508" s="145">
        <v>158</v>
      </c>
      <c r="R508" s="146"/>
      <c r="S508" s="190" t="s">
        <v>1966</v>
      </c>
      <c r="T508" s="396">
        <f t="shared" si="88"/>
        <v>26</v>
      </c>
      <c r="V508" s="382" t="str">
        <f t="shared" si="85"/>
        <v>JWWA  K  158</v>
      </c>
      <c r="W508" s="382" t="str">
        <f t="shared" si="93"/>
        <v>JWWA  K  158</v>
      </c>
    </row>
    <row r="509" spans="1:23" ht="15" customHeight="1">
      <c r="A509" s="381" t="str">
        <f t="shared" si="83"/>
        <v>031E0102</v>
      </c>
      <c r="B509" s="568"/>
      <c r="C509" s="584"/>
      <c r="D509" s="139" t="s">
        <v>2386</v>
      </c>
      <c r="E509" s="140">
        <v>1</v>
      </c>
      <c r="F509" s="140">
        <v>2</v>
      </c>
      <c r="G509" s="561"/>
      <c r="H509" s="561"/>
      <c r="I509" s="148" t="str">
        <f t="shared" si="53"/>
        <v>031E0102</v>
      </c>
      <c r="J509" s="149" t="s">
        <v>1598</v>
      </c>
      <c r="K509" s="149" t="s">
        <v>1598</v>
      </c>
      <c r="L509" s="149" t="s">
        <v>71</v>
      </c>
      <c r="M509" s="149"/>
      <c r="N509" s="149"/>
      <c r="O509" s="150" t="s">
        <v>6</v>
      </c>
      <c r="P509" s="151" t="s">
        <v>192</v>
      </c>
      <c r="Q509" s="152">
        <v>158</v>
      </c>
      <c r="R509" s="153"/>
      <c r="S509" s="154" t="s">
        <v>1589</v>
      </c>
      <c r="T509" s="388">
        <f t="shared" ref="T509:T527" si="102">IF(S509="","",VLOOKUP(S509,$AC$7:$AD$69,2,FALSE))</f>
        <v>31</v>
      </c>
      <c r="V509" s="382" t="str">
        <f t="shared" si="85"/>
        <v>JWWA  K  158</v>
      </c>
      <c r="W509" s="382" t="str">
        <f t="shared" si="93"/>
        <v>JWWA  K  158</v>
      </c>
    </row>
    <row r="510" spans="1:23" ht="15" customHeight="1">
      <c r="A510" s="381" t="str">
        <f t="shared" si="83"/>
        <v>044E0102</v>
      </c>
      <c r="B510" s="568"/>
      <c r="C510" s="584"/>
      <c r="D510" s="139" t="s">
        <v>2387</v>
      </c>
      <c r="E510" s="140">
        <v>1</v>
      </c>
      <c r="F510" s="140">
        <v>2</v>
      </c>
      <c r="G510" s="562"/>
      <c r="H510" s="562"/>
      <c r="I510" s="155" t="str">
        <f t="shared" si="53"/>
        <v>044E0102</v>
      </c>
      <c r="J510" s="156" t="s">
        <v>1598</v>
      </c>
      <c r="K510" s="156" t="s">
        <v>193</v>
      </c>
      <c r="L510" s="156" t="s">
        <v>71</v>
      </c>
      <c r="M510" s="156"/>
      <c r="N510" s="156"/>
      <c r="O510" s="157" t="s">
        <v>6</v>
      </c>
      <c r="P510" s="158" t="s">
        <v>192</v>
      </c>
      <c r="Q510" s="159">
        <v>158</v>
      </c>
      <c r="R510" s="160"/>
      <c r="S510" s="183" t="s">
        <v>2026</v>
      </c>
      <c r="T510" s="389">
        <f t="shared" si="102"/>
        <v>44</v>
      </c>
      <c r="V510" s="382" t="str">
        <f t="shared" si="85"/>
        <v>JWWA  K  158</v>
      </c>
      <c r="W510" s="382" t="str">
        <f t="shared" si="93"/>
        <v>JWWA  K  158</v>
      </c>
    </row>
    <row r="511" spans="1:23" ht="15" customHeight="1">
      <c r="A511" s="381" t="str">
        <f t="shared" si="83"/>
        <v>026E0102</v>
      </c>
      <c r="B511" s="568"/>
      <c r="C511" s="584"/>
      <c r="D511" s="139" t="s">
        <v>2387</v>
      </c>
      <c r="E511" s="140">
        <v>1</v>
      </c>
      <c r="F511" s="140">
        <v>2</v>
      </c>
      <c r="G511" s="560" t="s">
        <v>191</v>
      </c>
      <c r="H511" s="554" t="s">
        <v>2388</v>
      </c>
      <c r="I511" s="162" t="str">
        <f t="shared" si="53"/>
        <v>026E0102</v>
      </c>
      <c r="J511" s="142" t="s">
        <v>1602</v>
      </c>
      <c r="K511" s="142" t="s">
        <v>1602</v>
      </c>
      <c r="L511" s="142" t="s">
        <v>202</v>
      </c>
      <c r="M511" s="142"/>
      <c r="N511" s="142"/>
      <c r="O511" s="143" t="s">
        <v>6</v>
      </c>
      <c r="P511" s="144" t="s">
        <v>192</v>
      </c>
      <c r="Q511" s="145">
        <v>158</v>
      </c>
      <c r="R511" s="146"/>
      <c r="S511" s="190" t="s">
        <v>1966</v>
      </c>
      <c r="T511" s="396">
        <f t="shared" si="102"/>
        <v>26</v>
      </c>
      <c r="V511" s="382" t="str">
        <f t="shared" si="85"/>
        <v>JWWA  K  158</v>
      </c>
      <c r="W511" s="382" t="str">
        <f t="shared" ref="W511:W517" si="103">V511</f>
        <v>JWWA  K  158</v>
      </c>
    </row>
    <row r="512" spans="1:23" ht="15" customHeight="1">
      <c r="A512" s="381" t="str">
        <f t="shared" si="83"/>
        <v>031E0104</v>
      </c>
      <c r="B512" s="568"/>
      <c r="C512" s="584"/>
      <c r="D512" s="139" t="s">
        <v>2387</v>
      </c>
      <c r="E512" s="140">
        <v>1</v>
      </c>
      <c r="F512" s="140">
        <v>4</v>
      </c>
      <c r="G512" s="561"/>
      <c r="H512" s="555"/>
      <c r="I512" s="148" t="str">
        <f t="shared" si="53"/>
        <v>031E0104</v>
      </c>
      <c r="J512" s="149" t="s">
        <v>1602</v>
      </c>
      <c r="K512" s="149" t="s">
        <v>1603</v>
      </c>
      <c r="L512" s="149" t="s">
        <v>202</v>
      </c>
      <c r="M512" s="149"/>
      <c r="N512" s="149"/>
      <c r="O512" s="150" t="s">
        <v>6</v>
      </c>
      <c r="P512" s="151" t="s">
        <v>192</v>
      </c>
      <c r="Q512" s="152">
        <v>158</v>
      </c>
      <c r="R512" s="153"/>
      <c r="S512" s="154" t="s">
        <v>1589</v>
      </c>
      <c r="T512" s="388">
        <f t="shared" si="102"/>
        <v>31</v>
      </c>
      <c r="V512" s="382" t="str">
        <f t="shared" si="85"/>
        <v>JWWA  K  158</v>
      </c>
      <c r="W512" s="382" t="str">
        <f t="shared" si="103"/>
        <v>JWWA  K  158</v>
      </c>
    </row>
    <row r="513" spans="1:23" ht="15" customHeight="1">
      <c r="A513" s="381" t="str">
        <f t="shared" ref="A513:A577" si="104">I513</f>
        <v>044E0104</v>
      </c>
      <c r="B513" s="568"/>
      <c r="C513" s="584"/>
      <c r="D513" s="417" t="s">
        <v>190</v>
      </c>
      <c r="E513" s="418">
        <v>1</v>
      </c>
      <c r="F513" s="418">
        <v>4</v>
      </c>
      <c r="G513" s="561"/>
      <c r="H513" s="556"/>
      <c r="I513" s="162" t="str">
        <f t="shared" si="53"/>
        <v>044E0104</v>
      </c>
      <c r="J513" s="171" t="s">
        <v>1602</v>
      </c>
      <c r="K513" s="171" t="s">
        <v>2055</v>
      </c>
      <c r="L513" s="171" t="s">
        <v>202</v>
      </c>
      <c r="M513" s="171"/>
      <c r="N513" s="171"/>
      <c r="O513" s="172" t="s">
        <v>6</v>
      </c>
      <c r="P513" s="173" t="s">
        <v>192</v>
      </c>
      <c r="Q513" s="174">
        <v>158</v>
      </c>
      <c r="R513" s="175"/>
      <c r="S513" s="161" t="s">
        <v>2026</v>
      </c>
      <c r="T513" s="389">
        <f t="shared" si="102"/>
        <v>44</v>
      </c>
      <c r="V513" s="382" t="str">
        <f t="shared" si="85"/>
        <v>JWWA  K  158</v>
      </c>
      <c r="W513" s="382" t="str">
        <f t="shared" ref="W513:W516" si="105">V513</f>
        <v>JWWA  K  158</v>
      </c>
    </row>
    <row r="514" spans="1:23" ht="15" customHeight="1">
      <c r="A514" s="381" t="str">
        <f t="shared" si="104"/>
        <v>031E0107</v>
      </c>
      <c r="B514" s="568"/>
      <c r="C514" s="584"/>
      <c r="D514" s="417" t="s">
        <v>2463</v>
      </c>
      <c r="E514" s="418">
        <v>1</v>
      </c>
      <c r="F514" s="418">
        <v>7</v>
      </c>
      <c r="G514" s="562"/>
      <c r="H514" s="395" t="s">
        <v>2464</v>
      </c>
      <c r="I514" s="204" t="str">
        <f t="shared" si="53"/>
        <v>031E0107</v>
      </c>
      <c r="J514" s="165" t="s">
        <v>1606</v>
      </c>
      <c r="K514" s="165" t="s">
        <v>199</v>
      </c>
      <c r="L514" s="165" t="s">
        <v>1610</v>
      </c>
      <c r="M514" s="165"/>
      <c r="N514" s="165"/>
      <c r="O514" s="166" t="s">
        <v>79</v>
      </c>
      <c r="P514" s="167" t="s">
        <v>196</v>
      </c>
      <c r="Q514" s="168">
        <v>1901</v>
      </c>
      <c r="R514" s="165"/>
      <c r="S514" s="182" t="s">
        <v>1589</v>
      </c>
      <c r="T514" s="389">
        <f t="shared" si="102"/>
        <v>31</v>
      </c>
      <c r="V514" s="382" t="str">
        <f t="shared" si="85"/>
        <v>JIS  Z  1901</v>
      </c>
      <c r="W514" s="382" t="str">
        <f t="shared" si="105"/>
        <v>JIS  Z  1901</v>
      </c>
    </row>
    <row r="515" spans="1:23" ht="15" customHeight="1">
      <c r="A515" s="381" t="str">
        <f t="shared" si="104"/>
        <v>031E0205</v>
      </c>
      <c r="B515" s="568"/>
      <c r="C515" s="575" t="s">
        <v>3704</v>
      </c>
      <c r="D515" s="166" t="s">
        <v>3706</v>
      </c>
      <c r="E515" s="140">
        <v>2</v>
      </c>
      <c r="F515" s="140">
        <v>5</v>
      </c>
      <c r="G515" s="554" t="s">
        <v>4444</v>
      </c>
      <c r="H515" s="554" t="s">
        <v>3705</v>
      </c>
      <c r="I515" s="141" t="str">
        <f t="shared" si="53"/>
        <v>031E0205</v>
      </c>
      <c r="J515" s="419" t="s">
        <v>3707</v>
      </c>
      <c r="K515" s="142" t="s">
        <v>3708</v>
      </c>
      <c r="L515" s="142" t="s">
        <v>3709</v>
      </c>
      <c r="M515" s="142" t="s">
        <v>3714</v>
      </c>
      <c r="N515" s="142"/>
      <c r="O515" s="417" t="s">
        <v>55</v>
      </c>
      <c r="P515" s="144"/>
      <c r="Q515" s="420"/>
      <c r="R515" s="142"/>
      <c r="S515" s="421" t="s">
        <v>1589</v>
      </c>
      <c r="T515" s="404">
        <f t="shared" si="102"/>
        <v>31</v>
      </c>
      <c r="V515" s="382" t="str">
        <f t="shared" si="85"/>
        <v xml:space="preserve">指定承認    </v>
      </c>
      <c r="W515" s="382" t="str">
        <f t="shared" si="105"/>
        <v xml:space="preserve">指定承認    </v>
      </c>
    </row>
    <row r="516" spans="1:23" ht="15" customHeight="1">
      <c r="A516" s="381" t="str">
        <f t="shared" si="104"/>
        <v>044E0205</v>
      </c>
      <c r="B516" s="568"/>
      <c r="C516" s="576"/>
      <c r="D516" s="166" t="s">
        <v>3706</v>
      </c>
      <c r="E516" s="140">
        <v>2</v>
      </c>
      <c r="F516" s="140">
        <v>5</v>
      </c>
      <c r="G516" s="555"/>
      <c r="H516" s="555"/>
      <c r="I516" s="164" t="str">
        <f t="shared" ref="I516:I518" si="106">IF(OR(D516="",E516="",F516=""),"",TEXT(T516,"000")&amp;D516&amp;TEXT(E516,"00")&amp;TEXT(F516,"00"))</f>
        <v>044E0205</v>
      </c>
      <c r="J516" s="422" t="s">
        <v>3707</v>
      </c>
      <c r="K516" s="176" t="s">
        <v>3720</v>
      </c>
      <c r="L516" s="176" t="s">
        <v>3718</v>
      </c>
      <c r="M516" s="176" t="s">
        <v>3714</v>
      </c>
      <c r="N516" s="176"/>
      <c r="O516" s="423" t="s">
        <v>55</v>
      </c>
      <c r="P516" s="178"/>
      <c r="Q516" s="424"/>
      <c r="R516" s="176"/>
      <c r="S516" s="181" t="s">
        <v>2026</v>
      </c>
      <c r="T516" s="400">
        <f t="shared" si="102"/>
        <v>44</v>
      </c>
      <c r="V516" s="382" t="str">
        <f t="shared" si="85"/>
        <v xml:space="preserve">指定承認    </v>
      </c>
      <c r="W516" s="382" t="str">
        <f t="shared" si="105"/>
        <v xml:space="preserve">指定承認    </v>
      </c>
    </row>
    <row r="517" spans="1:23" ht="15" customHeight="1">
      <c r="A517" s="381" t="str">
        <f t="shared" si="104"/>
        <v>031E0206</v>
      </c>
      <c r="B517" s="568"/>
      <c r="C517" s="576"/>
      <c r="D517" s="166" t="s">
        <v>3706</v>
      </c>
      <c r="E517" s="140">
        <v>2</v>
      </c>
      <c r="F517" s="140">
        <v>6</v>
      </c>
      <c r="G517" s="555"/>
      <c r="H517" s="555"/>
      <c r="I517" s="141" t="str">
        <f t="shared" si="106"/>
        <v>031E0206</v>
      </c>
      <c r="J517" s="419" t="s">
        <v>3707</v>
      </c>
      <c r="K517" s="142" t="s">
        <v>3708</v>
      </c>
      <c r="L517" s="142" t="s">
        <v>3710</v>
      </c>
      <c r="M517" s="142" t="s">
        <v>3714</v>
      </c>
      <c r="N517" s="142"/>
      <c r="O517" s="417" t="s">
        <v>55</v>
      </c>
      <c r="P517" s="144"/>
      <c r="Q517" s="420"/>
      <c r="R517" s="142"/>
      <c r="S517" s="425" t="s">
        <v>1589</v>
      </c>
      <c r="T517" s="404">
        <f t="shared" si="102"/>
        <v>31</v>
      </c>
      <c r="V517" s="382" t="str">
        <f t="shared" si="85"/>
        <v xml:space="preserve">指定承認    </v>
      </c>
      <c r="W517" s="382" t="str">
        <f t="shared" si="103"/>
        <v xml:space="preserve">指定承認    </v>
      </c>
    </row>
    <row r="518" spans="1:23" ht="15" customHeight="1">
      <c r="A518" s="381" t="str">
        <f t="shared" si="104"/>
        <v>044E0206</v>
      </c>
      <c r="B518" s="620"/>
      <c r="C518" s="577"/>
      <c r="D518" s="166" t="s">
        <v>3706</v>
      </c>
      <c r="E518" s="140">
        <v>2</v>
      </c>
      <c r="F518" s="140">
        <v>6</v>
      </c>
      <c r="G518" s="556"/>
      <c r="H518" s="556"/>
      <c r="I518" s="164" t="str">
        <f t="shared" si="106"/>
        <v>044E0206</v>
      </c>
      <c r="J518" s="176" t="s">
        <v>3707</v>
      </c>
      <c r="K518" s="176" t="s">
        <v>3720</v>
      </c>
      <c r="L518" s="176" t="s">
        <v>3710</v>
      </c>
      <c r="M518" s="176" t="s">
        <v>3714</v>
      </c>
      <c r="N518" s="176"/>
      <c r="O518" s="177" t="s">
        <v>55</v>
      </c>
      <c r="P518" s="178"/>
      <c r="Q518" s="179"/>
      <c r="R518" s="176"/>
      <c r="S518" s="181" t="s">
        <v>2026</v>
      </c>
      <c r="T518" s="400">
        <f t="shared" si="102"/>
        <v>44</v>
      </c>
      <c r="V518" s="382" t="str">
        <f t="shared" si="85"/>
        <v xml:space="preserve">指定承認    </v>
      </c>
      <c r="W518" s="382" t="str">
        <f t="shared" ref="W518:W552" si="107">V518</f>
        <v xml:space="preserve">指定承認    </v>
      </c>
    </row>
    <row r="519" spans="1:23" ht="15" customHeight="1">
      <c r="A519" s="381">
        <f t="shared" si="104"/>
        <v>0</v>
      </c>
      <c r="B519" s="557" t="s">
        <v>2394</v>
      </c>
      <c r="C519" s="558"/>
      <c r="D519" s="558"/>
      <c r="E519" s="558"/>
      <c r="F519" s="558"/>
      <c r="G519" s="558"/>
      <c r="H519" s="558"/>
      <c r="I519" s="638"/>
      <c r="J519" s="638"/>
      <c r="K519" s="638"/>
      <c r="L519" s="638"/>
      <c r="M519" s="638"/>
      <c r="N519" s="638"/>
      <c r="O519" s="638"/>
      <c r="P519" s="638"/>
      <c r="Q519" s="638"/>
      <c r="R519" s="638"/>
      <c r="S519" s="638"/>
      <c r="T519" s="426" t="str">
        <f t="shared" si="102"/>
        <v/>
      </c>
      <c r="V519" s="382" t="str">
        <f t="shared" ref="V519:V583" si="108">""&amp;O519&amp;"  "&amp;P519&amp;"  "&amp;Q519&amp;""</f>
        <v xml:space="preserve">    </v>
      </c>
      <c r="W519" s="382" t="str">
        <f t="shared" si="107"/>
        <v xml:space="preserve">    </v>
      </c>
    </row>
    <row r="520" spans="1:23" ht="15" customHeight="1">
      <c r="A520" s="381" t="str">
        <f t="shared" si="104"/>
        <v>007P0102</v>
      </c>
      <c r="B520" s="578" t="s">
        <v>2475</v>
      </c>
      <c r="C520" s="572" t="s">
        <v>2399</v>
      </c>
      <c r="D520" s="139" t="s">
        <v>2398</v>
      </c>
      <c r="E520" s="140">
        <v>1</v>
      </c>
      <c r="F520" s="140">
        <v>2</v>
      </c>
      <c r="G520" s="560" t="s">
        <v>2395</v>
      </c>
      <c r="H520" s="554" t="s">
        <v>2397</v>
      </c>
      <c r="I520" s="141" t="str">
        <f t="shared" si="53"/>
        <v>007P0102</v>
      </c>
      <c r="J520" s="142" t="s">
        <v>954</v>
      </c>
      <c r="K520" s="142" t="s">
        <v>1186</v>
      </c>
      <c r="L520" s="142" t="s">
        <v>85</v>
      </c>
      <c r="M520" s="142"/>
      <c r="N520" s="142"/>
      <c r="O520" s="143" t="s">
        <v>6</v>
      </c>
      <c r="P520" s="144" t="s">
        <v>192</v>
      </c>
      <c r="Q520" s="427">
        <v>144</v>
      </c>
      <c r="R520" s="146"/>
      <c r="S520" s="147" t="s">
        <v>1184</v>
      </c>
      <c r="T520" s="396">
        <f t="shared" si="102"/>
        <v>7</v>
      </c>
      <c r="V520" s="382" t="str">
        <f t="shared" si="108"/>
        <v>JWWA  K  144</v>
      </c>
      <c r="W520" s="382" t="str">
        <f t="shared" si="107"/>
        <v>JWWA  K  144</v>
      </c>
    </row>
    <row r="521" spans="1:23" ht="15" customHeight="1">
      <c r="A521" s="381" t="str">
        <f t="shared" si="104"/>
        <v>038P0102</v>
      </c>
      <c r="B521" s="578"/>
      <c r="C521" s="573"/>
      <c r="D521" s="139" t="s">
        <v>2398</v>
      </c>
      <c r="E521" s="140">
        <v>1</v>
      </c>
      <c r="F521" s="140">
        <v>2</v>
      </c>
      <c r="G521" s="561"/>
      <c r="H521" s="555"/>
      <c r="I521" s="164" t="str">
        <f t="shared" si="53"/>
        <v>038P0102</v>
      </c>
      <c r="J521" s="176" t="s">
        <v>954</v>
      </c>
      <c r="K521" s="176" t="s">
        <v>955</v>
      </c>
      <c r="L521" s="176" t="s">
        <v>85</v>
      </c>
      <c r="M521" s="176"/>
      <c r="N521" s="176"/>
      <c r="O521" s="177" t="s">
        <v>6</v>
      </c>
      <c r="P521" s="178" t="s">
        <v>192</v>
      </c>
      <c r="Q521" s="428">
        <v>144</v>
      </c>
      <c r="R521" s="180"/>
      <c r="S521" s="181" t="s">
        <v>952</v>
      </c>
      <c r="T521" s="400">
        <f t="shared" si="102"/>
        <v>38</v>
      </c>
      <c r="V521" s="382" t="str">
        <f t="shared" si="108"/>
        <v>JWWA  K  144</v>
      </c>
      <c r="W521" s="382" t="str">
        <f t="shared" si="107"/>
        <v>JWWA  K  144</v>
      </c>
    </row>
    <row r="522" spans="1:23" ht="15" customHeight="1">
      <c r="A522" s="381" t="str">
        <f t="shared" si="104"/>
        <v>007P0103</v>
      </c>
      <c r="B522" s="578"/>
      <c r="C522" s="573"/>
      <c r="D522" s="139" t="s">
        <v>2398</v>
      </c>
      <c r="E522" s="140">
        <v>1</v>
      </c>
      <c r="F522" s="140">
        <v>3</v>
      </c>
      <c r="G522" s="561"/>
      <c r="H522" s="555"/>
      <c r="I522" s="162" t="str">
        <f t="shared" si="53"/>
        <v>007P0103</v>
      </c>
      <c r="J522" s="142" t="s">
        <v>954</v>
      </c>
      <c r="K522" s="142" t="s">
        <v>1186</v>
      </c>
      <c r="L522" s="142" t="s">
        <v>78</v>
      </c>
      <c r="M522" s="142"/>
      <c r="N522" s="142"/>
      <c r="O522" s="143" t="s">
        <v>6</v>
      </c>
      <c r="P522" s="144" t="s">
        <v>192</v>
      </c>
      <c r="Q522" s="145">
        <v>144</v>
      </c>
      <c r="R522" s="146"/>
      <c r="S522" s="147" t="s">
        <v>1184</v>
      </c>
      <c r="T522" s="396">
        <f t="shared" si="102"/>
        <v>7</v>
      </c>
      <c r="V522" s="382" t="str">
        <f t="shared" si="108"/>
        <v>JWWA  K  144</v>
      </c>
      <c r="W522" s="382" t="str">
        <f t="shared" si="107"/>
        <v>JWWA  K  144</v>
      </c>
    </row>
    <row r="523" spans="1:23" ht="15" customHeight="1">
      <c r="A523" s="381" t="str">
        <f t="shared" si="104"/>
        <v>038P0103</v>
      </c>
      <c r="B523" s="578"/>
      <c r="C523" s="573"/>
      <c r="D523" s="139" t="s">
        <v>2398</v>
      </c>
      <c r="E523" s="140">
        <v>1</v>
      </c>
      <c r="F523" s="140">
        <v>3</v>
      </c>
      <c r="G523" s="561"/>
      <c r="H523" s="556"/>
      <c r="I523" s="164" t="str">
        <f t="shared" si="53"/>
        <v>038P0103</v>
      </c>
      <c r="J523" s="176" t="s">
        <v>954</v>
      </c>
      <c r="K523" s="176" t="s">
        <v>955</v>
      </c>
      <c r="L523" s="176" t="s">
        <v>78</v>
      </c>
      <c r="M523" s="176"/>
      <c r="N523" s="176"/>
      <c r="O523" s="177" t="s">
        <v>6</v>
      </c>
      <c r="P523" s="178" t="s">
        <v>192</v>
      </c>
      <c r="Q523" s="179">
        <v>144</v>
      </c>
      <c r="R523" s="180"/>
      <c r="S523" s="181" t="s">
        <v>952</v>
      </c>
      <c r="T523" s="400">
        <f t="shared" si="102"/>
        <v>38</v>
      </c>
      <c r="V523" s="382" t="str">
        <f t="shared" si="108"/>
        <v>JWWA  K  144</v>
      </c>
      <c r="W523" s="382" t="str">
        <f t="shared" si="107"/>
        <v>JWWA  K  144</v>
      </c>
    </row>
    <row r="524" spans="1:23" ht="15" customHeight="1">
      <c r="A524" s="381" t="str">
        <f t="shared" si="104"/>
        <v>007P0101</v>
      </c>
      <c r="B524" s="578"/>
      <c r="C524" s="573"/>
      <c r="D524" s="139" t="s">
        <v>2398</v>
      </c>
      <c r="E524" s="140">
        <v>1</v>
      </c>
      <c r="F524" s="140">
        <v>1</v>
      </c>
      <c r="G524" s="561"/>
      <c r="H524" s="554" t="s">
        <v>2396</v>
      </c>
      <c r="I524" s="162" t="str">
        <f t="shared" si="53"/>
        <v>007P0101</v>
      </c>
      <c r="J524" s="142" t="s">
        <v>948</v>
      </c>
      <c r="K524" s="142" t="s">
        <v>1185</v>
      </c>
      <c r="L524" s="142" t="s">
        <v>161</v>
      </c>
      <c r="M524" s="142"/>
      <c r="N524" s="142"/>
      <c r="O524" s="143" t="s">
        <v>6</v>
      </c>
      <c r="P524" s="144" t="s">
        <v>192</v>
      </c>
      <c r="Q524" s="145">
        <v>144</v>
      </c>
      <c r="R524" s="146"/>
      <c r="S524" s="147" t="s">
        <v>1184</v>
      </c>
      <c r="T524" s="396">
        <f t="shared" si="102"/>
        <v>7</v>
      </c>
      <c r="V524" s="382" t="str">
        <f t="shared" si="108"/>
        <v>JWWA  K  144</v>
      </c>
      <c r="W524" s="382" t="str">
        <f t="shared" si="107"/>
        <v>JWWA  K  144</v>
      </c>
    </row>
    <row r="525" spans="1:23" ht="15" customHeight="1">
      <c r="A525" s="381" t="str">
        <f t="shared" si="104"/>
        <v>038P0101</v>
      </c>
      <c r="B525" s="578"/>
      <c r="C525" s="574"/>
      <c r="D525" s="139" t="s">
        <v>2398</v>
      </c>
      <c r="E525" s="140">
        <v>1</v>
      </c>
      <c r="F525" s="140">
        <v>1</v>
      </c>
      <c r="G525" s="562"/>
      <c r="H525" s="556"/>
      <c r="I525" s="164" t="str">
        <f t="shared" si="53"/>
        <v>038P0101</v>
      </c>
      <c r="J525" s="176" t="s">
        <v>948</v>
      </c>
      <c r="K525" s="176" t="s">
        <v>949</v>
      </c>
      <c r="L525" s="176" t="s">
        <v>161</v>
      </c>
      <c r="M525" s="176"/>
      <c r="N525" s="176"/>
      <c r="O525" s="177" t="s">
        <v>6</v>
      </c>
      <c r="P525" s="178" t="s">
        <v>192</v>
      </c>
      <c r="Q525" s="179">
        <v>144</v>
      </c>
      <c r="R525" s="180"/>
      <c r="S525" s="181" t="s">
        <v>952</v>
      </c>
      <c r="T525" s="400">
        <f t="shared" si="102"/>
        <v>38</v>
      </c>
      <c r="V525" s="382" t="str">
        <f t="shared" si="108"/>
        <v>JWWA  K  144</v>
      </c>
      <c r="W525" s="382" t="str">
        <f t="shared" si="107"/>
        <v>JWWA  K  144</v>
      </c>
    </row>
    <row r="526" spans="1:23" ht="15" customHeight="1">
      <c r="A526" s="381" t="str">
        <f t="shared" si="104"/>
        <v>007P0201</v>
      </c>
      <c r="B526" s="578"/>
      <c r="C526" s="566" t="s">
        <v>19</v>
      </c>
      <c r="D526" s="139" t="s">
        <v>597</v>
      </c>
      <c r="E526" s="140">
        <v>2</v>
      </c>
      <c r="F526" s="140">
        <v>1</v>
      </c>
      <c r="G526" s="560" t="s">
        <v>2400</v>
      </c>
      <c r="H526" s="554" t="s">
        <v>2401</v>
      </c>
      <c r="I526" s="141" t="str">
        <f t="shared" si="53"/>
        <v>007P0201</v>
      </c>
      <c r="J526" s="142" t="s">
        <v>958</v>
      </c>
      <c r="K526" s="142" t="s">
        <v>1187</v>
      </c>
      <c r="L526" s="142" t="s">
        <v>161</v>
      </c>
      <c r="M526" s="142"/>
      <c r="N526" s="142"/>
      <c r="O526" s="143" t="s">
        <v>6</v>
      </c>
      <c r="P526" s="144" t="s">
        <v>192</v>
      </c>
      <c r="Q526" s="145">
        <v>145</v>
      </c>
      <c r="R526" s="146"/>
      <c r="S526" s="147" t="s">
        <v>1184</v>
      </c>
      <c r="T526" s="387">
        <f t="shared" si="102"/>
        <v>7</v>
      </c>
      <c r="V526" s="382" t="str">
        <f t="shared" si="108"/>
        <v>JWWA  K  145</v>
      </c>
      <c r="W526" s="382" t="str">
        <f t="shared" si="107"/>
        <v>JWWA  K  145</v>
      </c>
    </row>
    <row r="527" spans="1:23" ht="15" customHeight="1">
      <c r="A527" s="381" t="str">
        <f t="shared" si="104"/>
        <v>038P0201</v>
      </c>
      <c r="B527" s="578"/>
      <c r="C527" s="563"/>
      <c r="D527" s="139" t="s">
        <v>597</v>
      </c>
      <c r="E527" s="140">
        <v>2</v>
      </c>
      <c r="F527" s="140">
        <v>1</v>
      </c>
      <c r="G527" s="561"/>
      <c r="H527" s="555"/>
      <c r="I527" s="162" t="str">
        <f t="shared" si="53"/>
        <v>038P0201</v>
      </c>
      <c r="J527" s="205" t="s">
        <v>958</v>
      </c>
      <c r="K527" s="205" t="s">
        <v>959</v>
      </c>
      <c r="L527" s="205" t="s">
        <v>161</v>
      </c>
      <c r="M527" s="205"/>
      <c r="N527" s="205"/>
      <c r="O527" s="186" t="s">
        <v>6</v>
      </c>
      <c r="P527" s="187" t="s">
        <v>192</v>
      </c>
      <c r="Q527" s="188">
        <v>145</v>
      </c>
      <c r="R527" s="189"/>
      <c r="S527" s="190" t="s">
        <v>952</v>
      </c>
      <c r="T527" s="396">
        <f t="shared" si="102"/>
        <v>38</v>
      </c>
      <c r="V527" s="382" t="str">
        <f t="shared" si="108"/>
        <v>JWWA  K  145</v>
      </c>
      <c r="W527" s="382" t="str">
        <f t="shared" si="107"/>
        <v>JWWA  K  145</v>
      </c>
    </row>
    <row r="528" spans="1:23" ht="15" customHeight="1">
      <c r="A528" s="381">
        <f t="shared" si="104"/>
        <v>0</v>
      </c>
      <c r="B528" s="579"/>
      <c r="C528" s="567"/>
      <c r="D528" s="139"/>
      <c r="E528" s="140"/>
      <c r="F528" s="140"/>
      <c r="G528" s="562"/>
      <c r="H528" s="556"/>
      <c r="I528" s="164"/>
      <c r="J528" s="176"/>
      <c r="K528" s="176"/>
      <c r="L528" s="176"/>
      <c r="M528" s="176"/>
      <c r="N528" s="176"/>
      <c r="O528" s="177"/>
      <c r="P528" s="178"/>
      <c r="Q528" s="179"/>
      <c r="R528" s="180"/>
      <c r="S528" s="181"/>
      <c r="T528" s="400"/>
      <c r="V528" s="382" t="str">
        <f t="shared" ref="V528" si="109">""&amp;O528&amp;"  "&amp;P528&amp;"  "&amp;Q528&amp;""</f>
        <v xml:space="preserve">    </v>
      </c>
      <c r="W528" s="382" t="str">
        <f t="shared" ref="W528" si="110">V528</f>
        <v xml:space="preserve">    </v>
      </c>
    </row>
    <row r="529" spans="1:23" ht="15" customHeight="1">
      <c r="A529" s="381" t="str">
        <f t="shared" si="104"/>
        <v>007P0202</v>
      </c>
      <c r="B529" s="637" t="s">
        <v>4445</v>
      </c>
      <c r="C529" s="572" t="s">
        <v>4437</v>
      </c>
      <c r="D529" s="139" t="s">
        <v>597</v>
      </c>
      <c r="E529" s="140">
        <v>2</v>
      </c>
      <c r="F529" s="140">
        <v>2</v>
      </c>
      <c r="G529" s="561" t="s">
        <v>3229</v>
      </c>
      <c r="H529" s="555" t="s">
        <v>2411</v>
      </c>
      <c r="I529" s="170" t="str">
        <f t="shared" si="53"/>
        <v>007P0202</v>
      </c>
      <c r="J529" s="171" t="s">
        <v>960</v>
      </c>
      <c r="K529" s="171" t="s">
        <v>1188</v>
      </c>
      <c r="L529" s="171" t="s">
        <v>962</v>
      </c>
      <c r="M529" s="171"/>
      <c r="N529" s="171"/>
      <c r="O529" s="172" t="s">
        <v>6</v>
      </c>
      <c r="P529" s="173" t="s">
        <v>192</v>
      </c>
      <c r="Q529" s="478">
        <v>145</v>
      </c>
      <c r="R529" s="175"/>
      <c r="S529" s="161" t="s">
        <v>1184</v>
      </c>
      <c r="T529" s="404">
        <f t="shared" ref="T529:T560" si="111">IF(S529="","",VLOOKUP(S529,$AC$7:$AD$69,2,FALSE))</f>
        <v>7</v>
      </c>
      <c r="V529" s="382" t="str">
        <f t="shared" si="108"/>
        <v>JWWA  K  145</v>
      </c>
      <c r="W529" s="382" t="str">
        <f t="shared" si="107"/>
        <v>JWWA  K  145</v>
      </c>
    </row>
    <row r="530" spans="1:23" ht="15" customHeight="1">
      <c r="A530" s="381" t="str">
        <f t="shared" si="104"/>
        <v>038P0202</v>
      </c>
      <c r="B530" s="568"/>
      <c r="C530" s="573"/>
      <c r="D530" s="139" t="s">
        <v>597</v>
      </c>
      <c r="E530" s="140">
        <v>2</v>
      </c>
      <c r="F530" s="140">
        <v>2</v>
      </c>
      <c r="G530" s="561"/>
      <c r="H530" s="555"/>
      <c r="I530" s="164" t="str">
        <f t="shared" si="53"/>
        <v>038P0202</v>
      </c>
      <c r="J530" s="176" t="s">
        <v>960</v>
      </c>
      <c r="K530" s="176" t="s">
        <v>961</v>
      </c>
      <c r="L530" s="176" t="s">
        <v>962</v>
      </c>
      <c r="M530" s="176"/>
      <c r="N530" s="176"/>
      <c r="O530" s="177" t="s">
        <v>6</v>
      </c>
      <c r="P530" s="178" t="s">
        <v>192</v>
      </c>
      <c r="Q530" s="428">
        <v>145</v>
      </c>
      <c r="R530" s="180"/>
      <c r="S530" s="181" t="s">
        <v>952</v>
      </c>
      <c r="T530" s="400">
        <f t="shared" si="111"/>
        <v>38</v>
      </c>
      <c r="V530" s="382" t="str">
        <f t="shared" si="108"/>
        <v>JWWA  K  145</v>
      </c>
      <c r="W530" s="382" t="str">
        <f t="shared" si="107"/>
        <v>JWWA  K  145</v>
      </c>
    </row>
    <row r="531" spans="1:23" ht="15" customHeight="1">
      <c r="A531" s="381" t="str">
        <f t="shared" si="104"/>
        <v>007P0203</v>
      </c>
      <c r="B531" s="568"/>
      <c r="C531" s="573"/>
      <c r="D531" s="139" t="s">
        <v>597</v>
      </c>
      <c r="E531" s="140">
        <v>2</v>
      </c>
      <c r="F531" s="140">
        <v>3</v>
      </c>
      <c r="G531" s="561"/>
      <c r="H531" s="555"/>
      <c r="I531" s="162" t="str">
        <f t="shared" si="53"/>
        <v>007P0203</v>
      </c>
      <c r="J531" s="142" t="s">
        <v>960</v>
      </c>
      <c r="K531" s="142" t="s">
        <v>1188</v>
      </c>
      <c r="L531" s="142" t="s">
        <v>963</v>
      </c>
      <c r="M531" s="142"/>
      <c r="N531" s="142"/>
      <c r="O531" s="143" t="s">
        <v>6</v>
      </c>
      <c r="P531" s="144" t="s">
        <v>192</v>
      </c>
      <c r="Q531" s="145">
        <v>145</v>
      </c>
      <c r="R531" s="146"/>
      <c r="S531" s="147" t="s">
        <v>1184</v>
      </c>
      <c r="T531" s="396">
        <f t="shared" si="111"/>
        <v>7</v>
      </c>
      <c r="V531" s="382" t="str">
        <f t="shared" si="108"/>
        <v>JWWA  K  145</v>
      </c>
      <c r="W531" s="382" t="str">
        <f t="shared" si="107"/>
        <v>JWWA  K  145</v>
      </c>
    </row>
    <row r="532" spans="1:23" ht="15" customHeight="1">
      <c r="A532" s="381" t="str">
        <f t="shared" si="104"/>
        <v>038P0203</v>
      </c>
      <c r="B532" s="568"/>
      <c r="C532" s="573"/>
      <c r="D532" s="139" t="s">
        <v>597</v>
      </c>
      <c r="E532" s="140">
        <v>2</v>
      </c>
      <c r="F532" s="140">
        <v>3</v>
      </c>
      <c r="G532" s="561"/>
      <c r="H532" s="556"/>
      <c r="I532" s="164" t="str">
        <f t="shared" si="53"/>
        <v>038P0203</v>
      </c>
      <c r="J532" s="176" t="s">
        <v>960</v>
      </c>
      <c r="K532" s="176" t="s">
        <v>961</v>
      </c>
      <c r="L532" s="176" t="s">
        <v>963</v>
      </c>
      <c r="M532" s="176"/>
      <c r="N532" s="176"/>
      <c r="O532" s="177" t="s">
        <v>6</v>
      </c>
      <c r="P532" s="178" t="s">
        <v>192</v>
      </c>
      <c r="Q532" s="179">
        <v>145</v>
      </c>
      <c r="R532" s="180"/>
      <c r="S532" s="181" t="s">
        <v>952</v>
      </c>
      <c r="T532" s="400">
        <f t="shared" si="111"/>
        <v>38</v>
      </c>
      <c r="V532" s="382" t="str">
        <f t="shared" si="108"/>
        <v>JWWA  K  145</v>
      </c>
      <c r="W532" s="382" t="str">
        <f t="shared" si="107"/>
        <v>JWWA  K  145</v>
      </c>
    </row>
    <row r="533" spans="1:23" ht="15" customHeight="1">
      <c r="A533" s="381" t="str">
        <f t="shared" si="104"/>
        <v>007P0204</v>
      </c>
      <c r="B533" s="568"/>
      <c r="C533" s="573"/>
      <c r="D533" s="139" t="s">
        <v>597</v>
      </c>
      <c r="E533" s="140">
        <v>2</v>
      </c>
      <c r="F533" s="140">
        <v>4</v>
      </c>
      <c r="G533" s="561"/>
      <c r="H533" s="554" t="s">
        <v>2410</v>
      </c>
      <c r="I533" s="164" t="str">
        <f t="shared" si="53"/>
        <v>007P0204</v>
      </c>
      <c r="J533" s="165" t="s">
        <v>964</v>
      </c>
      <c r="K533" s="165" t="s">
        <v>1206</v>
      </c>
      <c r="L533" s="165" t="s">
        <v>962</v>
      </c>
      <c r="M533" s="165"/>
      <c r="N533" s="165"/>
      <c r="O533" s="166" t="s">
        <v>6</v>
      </c>
      <c r="P533" s="167" t="s">
        <v>192</v>
      </c>
      <c r="Q533" s="168">
        <v>145</v>
      </c>
      <c r="R533" s="169"/>
      <c r="S533" s="182" t="s">
        <v>1184</v>
      </c>
      <c r="T533" s="400">
        <f t="shared" si="111"/>
        <v>7</v>
      </c>
      <c r="V533" s="382" t="str">
        <f t="shared" si="108"/>
        <v>JWWA  K  145</v>
      </c>
      <c r="W533" s="382" t="str">
        <f t="shared" si="107"/>
        <v>JWWA  K  145</v>
      </c>
    </row>
    <row r="534" spans="1:23" ht="15" customHeight="1">
      <c r="A534" s="381" t="str">
        <f t="shared" si="104"/>
        <v>007P0205</v>
      </c>
      <c r="B534" s="568"/>
      <c r="C534" s="573"/>
      <c r="D534" s="139" t="s">
        <v>597</v>
      </c>
      <c r="E534" s="140">
        <v>2</v>
      </c>
      <c r="F534" s="140">
        <v>5</v>
      </c>
      <c r="G534" s="561"/>
      <c r="H534" s="555"/>
      <c r="I534" s="162" t="str">
        <f t="shared" si="53"/>
        <v>007P0205</v>
      </c>
      <c r="J534" s="142" t="s">
        <v>964</v>
      </c>
      <c r="K534" s="142" t="s">
        <v>1206</v>
      </c>
      <c r="L534" s="142" t="s">
        <v>966</v>
      </c>
      <c r="M534" s="142"/>
      <c r="N534" s="142"/>
      <c r="O534" s="143" t="s">
        <v>6</v>
      </c>
      <c r="P534" s="144" t="s">
        <v>192</v>
      </c>
      <c r="Q534" s="145">
        <v>145</v>
      </c>
      <c r="R534" s="146"/>
      <c r="S534" s="147" t="s">
        <v>1184</v>
      </c>
      <c r="T534" s="396">
        <f t="shared" si="111"/>
        <v>7</v>
      </c>
      <c r="V534" s="382" t="str">
        <f t="shared" si="108"/>
        <v>JWWA  K  145</v>
      </c>
      <c r="W534" s="382" t="str">
        <f t="shared" si="107"/>
        <v>JWWA  K  145</v>
      </c>
    </row>
    <row r="535" spans="1:23" ht="15" customHeight="1">
      <c r="A535" s="381" t="str">
        <f t="shared" si="104"/>
        <v>038P0204</v>
      </c>
      <c r="B535" s="568"/>
      <c r="C535" s="573"/>
      <c r="D535" s="139" t="s">
        <v>597</v>
      </c>
      <c r="E535" s="140">
        <v>2</v>
      </c>
      <c r="F535" s="140">
        <v>4</v>
      </c>
      <c r="G535" s="561"/>
      <c r="H535" s="556"/>
      <c r="I535" s="164" t="str">
        <f t="shared" si="53"/>
        <v>038P0204</v>
      </c>
      <c r="J535" s="176" t="s">
        <v>964</v>
      </c>
      <c r="K535" s="176" t="s">
        <v>965</v>
      </c>
      <c r="L535" s="176" t="s">
        <v>966</v>
      </c>
      <c r="M535" s="176"/>
      <c r="N535" s="176"/>
      <c r="O535" s="177" t="s">
        <v>6</v>
      </c>
      <c r="P535" s="178" t="s">
        <v>192</v>
      </c>
      <c r="Q535" s="179">
        <v>145</v>
      </c>
      <c r="R535" s="180"/>
      <c r="S535" s="181" t="s">
        <v>952</v>
      </c>
      <c r="T535" s="400">
        <f t="shared" si="111"/>
        <v>38</v>
      </c>
      <c r="V535" s="382" t="str">
        <f t="shared" si="108"/>
        <v>JWWA  K  145</v>
      </c>
      <c r="W535" s="382" t="str">
        <f t="shared" si="107"/>
        <v>JWWA  K  145</v>
      </c>
    </row>
    <row r="536" spans="1:23" ht="15" customHeight="1">
      <c r="A536" s="381" t="str">
        <f t="shared" si="104"/>
        <v>007P0206</v>
      </c>
      <c r="B536" s="568"/>
      <c r="C536" s="573"/>
      <c r="D536" s="139" t="s">
        <v>597</v>
      </c>
      <c r="E536" s="140">
        <v>2</v>
      </c>
      <c r="F536" s="140">
        <v>6</v>
      </c>
      <c r="G536" s="561"/>
      <c r="H536" s="554" t="s">
        <v>2402</v>
      </c>
      <c r="I536" s="162" t="str">
        <f t="shared" si="53"/>
        <v>007P0206</v>
      </c>
      <c r="J536" s="142" t="s">
        <v>967</v>
      </c>
      <c r="K536" s="142" t="s">
        <v>1207</v>
      </c>
      <c r="L536" s="142" t="s">
        <v>962</v>
      </c>
      <c r="M536" s="142"/>
      <c r="N536" s="142"/>
      <c r="O536" s="143" t="s">
        <v>6</v>
      </c>
      <c r="P536" s="144" t="s">
        <v>192</v>
      </c>
      <c r="Q536" s="145">
        <v>145</v>
      </c>
      <c r="R536" s="146"/>
      <c r="S536" s="147" t="s">
        <v>1184</v>
      </c>
      <c r="T536" s="396">
        <f t="shared" si="111"/>
        <v>7</v>
      </c>
      <c r="V536" s="382" t="str">
        <f t="shared" si="108"/>
        <v>JWWA  K  145</v>
      </c>
      <c r="W536" s="382" t="str">
        <f t="shared" si="107"/>
        <v>JWWA  K  145</v>
      </c>
    </row>
    <row r="537" spans="1:23" ht="15" customHeight="1">
      <c r="A537" s="381" t="str">
        <f t="shared" si="104"/>
        <v>038P0205</v>
      </c>
      <c r="B537" s="568"/>
      <c r="C537" s="573"/>
      <c r="D537" s="139" t="s">
        <v>597</v>
      </c>
      <c r="E537" s="140">
        <v>2</v>
      </c>
      <c r="F537" s="140">
        <v>5</v>
      </c>
      <c r="G537" s="562"/>
      <c r="H537" s="556"/>
      <c r="I537" s="164" t="str">
        <f t="shared" si="53"/>
        <v>038P0205</v>
      </c>
      <c r="J537" s="176" t="s">
        <v>967</v>
      </c>
      <c r="K537" s="176" t="s">
        <v>968</v>
      </c>
      <c r="L537" s="176" t="s">
        <v>962</v>
      </c>
      <c r="M537" s="176"/>
      <c r="N537" s="176"/>
      <c r="O537" s="177" t="s">
        <v>6</v>
      </c>
      <c r="P537" s="178" t="s">
        <v>192</v>
      </c>
      <c r="Q537" s="179">
        <v>145</v>
      </c>
      <c r="R537" s="180"/>
      <c r="S537" s="181" t="s">
        <v>952</v>
      </c>
      <c r="T537" s="400">
        <f t="shared" si="111"/>
        <v>38</v>
      </c>
      <c r="V537" s="382" t="str">
        <f t="shared" si="108"/>
        <v>JWWA  K  145</v>
      </c>
      <c r="W537" s="382" t="str">
        <f t="shared" si="107"/>
        <v>JWWA  K  145</v>
      </c>
    </row>
    <row r="538" spans="1:23" ht="15" customHeight="1">
      <c r="A538" s="381" t="str">
        <f t="shared" si="104"/>
        <v>007P0207</v>
      </c>
      <c r="B538" s="568"/>
      <c r="C538" s="573"/>
      <c r="D538" s="139" t="s">
        <v>597</v>
      </c>
      <c r="E538" s="140">
        <v>2</v>
      </c>
      <c r="F538" s="140">
        <v>7</v>
      </c>
      <c r="G538" s="560" t="s">
        <v>2403</v>
      </c>
      <c r="H538" s="560" t="s">
        <v>2356</v>
      </c>
      <c r="I538" s="164" t="str">
        <f t="shared" si="53"/>
        <v>007P0207</v>
      </c>
      <c r="J538" s="165" t="s">
        <v>969</v>
      </c>
      <c r="K538" s="165" t="s">
        <v>1203</v>
      </c>
      <c r="L538" s="165" t="s">
        <v>978</v>
      </c>
      <c r="M538" s="165" t="s">
        <v>1201</v>
      </c>
      <c r="N538" s="165" t="s">
        <v>971</v>
      </c>
      <c r="O538" s="166" t="s">
        <v>6</v>
      </c>
      <c r="P538" s="167" t="s">
        <v>192</v>
      </c>
      <c r="Q538" s="168">
        <v>145</v>
      </c>
      <c r="R538" s="169"/>
      <c r="S538" s="182" t="s">
        <v>1184</v>
      </c>
      <c r="T538" s="400">
        <f t="shared" si="111"/>
        <v>7</v>
      </c>
      <c r="V538" s="382" t="str">
        <f t="shared" si="108"/>
        <v>JWWA  K  145</v>
      </c>
      <c r="W538" s="382" t="str">
        <f t="shared" si="107"/>
        <v>JWWA  K  145</v>
      </c>
    </row>
    <row r="539" spans="1:23" ht="15" customHeight="1">
      <c r="A539" s="381" t="str">
        <f t="shared" si="104"/>
        <v>038P0206</v>
      </c>
      <c r="B539" s="568"/>
      <c r="C539" s="573"/>
      <c r="D539" s="139" t="s">
        <v>597</v>
      </c>
      <c r="E539" s="140">
        <v>2</v>
      </c>
      <c r="F539" s="140">
        <v>6</v>
      </c>
      <c r="G539" s="561"/>
      <c r="H539" s="562"/>
      <c r="I539" s="164" t="str">
        <f t="shared" si="53"/>
        <v>038P0206</v>
      </c>
      <c r="J539" s="165" t="s">
        <v>969</v>
      </c>
      <c r="K539" s="165" t="s">
        <v>973</v>
      </c>
      <c r="L539" s="165" t="s">
        <v>978</v>
      </c>
      <c r="M539" s="165" t="s">
        <v>970</v>
      </c>
      <c r="N539" s="165" t="s">
        <v>971</v>
      </c>
      <c r="O539" s="166" t="s">
        <v>6</v>
      </c>
      <c r="P539" s="167" t="s">
        <v>192</v>
      </c>
      <c r="Q539" s="168">
        <v>145</v>
      </c>
      <c r="R539" s="169"/>
      <c r="S539" s="181" t="s">
        <v>952</v>
      </c>
      <c r="T539" s="400">
        <f t="shared" si="111"/>
        <v>38</v>
      </c>
      <c r="V539" s="382" t="str">
        <f t="shared" si="108"/>
        <v>JWWA  K  145</v>
      </c>
      <c r="W539" s="382" t="str">
        <f t="shared" si="107"/>
        <v>JWWA  K  145</v>
      </c>
    </row>
    <row r="540" spans="1:23" ht="15" customHeight="1">
      <c r="A540" s="381" t="str">
        <f t="shared" si="104"/>
        <v>038P0207</v>
      </c>
      <c r="B540" s="568"/>
      <c r="C540" s="573"/>
      <c r="D540" s="139" t="s">
        <v>597</v>
      </c>
      <c r="E540" s="140">
        <v>2</v>
      </c>
      <c r="F540" s="140">
        <v>7</v>
      </c>
      <c r="G540" s="561"/>
      <c r="H540" s="376" t="s">
        <v>2406</v>
      </c>
      <c r="I540" s="164" t="str">
        <f t="shared" si="53"/>
        <v>038P0207</v>
      </c>
      <c r="J540" s="165" t="s">
        <v>969</v>
      </c>
      <c r="K540" s="165" t="s">
        <v>973</v>
      </c>
      <c r="L540" s="165" t="s">
        <v>978</v>
      </c>
      <c r="M540" s="165" t="s">
        <v>970</v>
      </c>
      <c r="N540" s="165" t="s">
        <v>972</v>
      </c>
      <c r="O540" s="166" t="s">
        <v>6</v>
      </c>
      <c r="P540" s="167" t="s">
        <v>192</v>
      </c>
      <c r="Q540" s="168">
        <v>145</v>
      </c>
      <c r="R540" s="169"/>
      <c r="S540" s="181" t="s">
        <v>952</v>
      </c>
      <c r="T540" s="400">
        <f t="shared" si="111"/>
        <v>38</v>
      </c>
      <c r="V540" s="382" t="str">
        <f t="shared" si="108"/>
        <v>JWWA  K  145</v>
      </c>
      <c r="W540" s="382" t="str">
        <f t="shared" si="107"/>
        <v>JWWA  K  145</v>
      </c>
    </row>
    <row r="541" spans="1:23" ht="15" customHeight="1">
      <c r="A541" s="381" t="str">
        <f t="shared" si="104"/>
        <v>007P0208</v>
      </c>
      <c r="B541" s="568"/>
      <c r="C541" s="573"/>
      <c r="D541" s="139" t="s">
        <v>597</v>
      </c>
      <c r="E541" s="140">
        <v>2</v>
      </c>
      <c r="F541" s="140">
        <v>8</v>
      </c>
      <c r="G541" s="561"/>
      <c r="H541" s="560" t="s">
        <v>2405</v>
      </c>
      <c r="I541" s="164" t="str">
        <f t="shared" ref="I541" si="112">IF(OR(D541="",E541="",F541=""),"",TEXT(T541,"000")&amp;D541&amp;TEXT(E541,"00")&amp;TEXT(F541,"00"))</f>
        <v>007P0208</v>
      </c>
      <c r="J541" s="165" t="s">
        <v>969</v>
      </c>
      <c r="K541" s="165" t="s">
        <v>1203</v>
      </c>
      <c r="L541" s="165" t="s">
        <v>978</v>
      </c>
      <c r="M541" s="165" t="s">
        <v>1202</v>
      </c>
      <c r="N541" s="165" t="s">
        <v>976</v>
      </c>
      <c r="O541" s="166" t="s">
        <v>6</v>
      </c>
      <c r="P541" s="167" t="s">
        <v>192</v>
      </c>
      <c r="Q541" s="168">
        <v>145</v>
      </c>
      <c r="R541" s="169"/>
      <c r="S541" s="182" t="s">
        <v>1184</v>
      </c>
      <c r="T541" s="400">
        <f t="shared" si="111"/>
        <v>7</v>
      </c>
      <c r="V541" s="382" t="str">
        <f t="shared" si="108"/>
        <v>JWWA  K  145</v>
      </c>
      <c r="W541" s="382" t="str">
        <f t="shared" si="107"/>
        <v>JWWA  K  145</v>
      </c>
    </row>
    <row r="542" spans="1:23" ht="15" customHeight="1">
      <c r="A542" s="381" t="str">
        <f t="shared" si="104"/>
        <v>038P0208</v>
      </c>
      <c r="B542" s="568"/>
      <c r="C542" s="573"/>
      <c r="D542" s="139" t="s">
        <v>597</v>
      </c>
      <c r="E542" s="140">
        <v>2</v>
      </c>
      <c r="F542" s="140">
        <v>8</v>
      </c>
      <c r="G542" s="561"/>
      <c r="H542" s="562"/>
      <c r="I542" s="164" t="str">
        <f t="shared" si="53"/>
        <v>038P0208</v>
      </c>
      <c r="J542" s="165" t="s">
        <v>969</v>
      </c>
      <c r="K542" s="165" t="s">
        <v>974</v>
      </c>
      <c r="L542" s="165" t="s">
        <v>978</v>
      </c>
      <c r="M542" s="165" t="s">
        <v>975</v>
      </c>
      <c r="N542" s="165" t="s">
        <v>976</v>
      </c>
      <c r="O542" s="166" t="s">
        <v>6</v>
      </c>
      <c r="P542" s="167" t="s">
        <v>192</v>
      </c>
      <c r="Q542" s="168">
        <v>145</v>
      </c>
      <c r="R542" s="169"/>
      <c r="S542" s="181" t="s">
        <v>952</v>
      </c>
      <c r="T542" s="400">
        <f t="shared" si="111"/>
        <v>38</v>
      </c>
      <c r="V542" s="382" t="str">
        <f t="shared" si="108"/>
        <v>JWWA  K  145</v>
      </c>
      <c r="W542" s="382" t="str">
        <f t="shared" si="107"/>
        <v>JWWA  K  145</v>
      </c>
    </row>
    <row r="543" spans="1:23" ht="15" customHeight="1">
      <c r="A543" s="381" t="str">
        <f t="shared" si="104"/>
        <v>038P0209</v>
      </c>
      <c r="B543" s="568"/>
      <c r="C543" s="573"/>
      <c r="D543" s="139" t="s">
        <v>597</v>
      </c>
      <c r="E543" s="140">
        <v>2</v>
      </c>
      <c r="F543" s="140">
        <v>9</v>
      </c>
      <c r="G543" s="562"/>
      <c r="H543" s="163" t="s">
        <v>2407</v>
      </c>
      <c r="I543" s="164" t="str">
        <f t="shared" si="53"/>
        <v>038P0209</v>
      </c>
      <c r="J543" s="165" t="s">
        <v>969</v>
      </c>
      <c r="K543" s="165" t="s">
        <v>974</v>
      </c>
      <c r="L543" s="165" t="s">
        <v>978</v>
      </c>
      <c r="M543" s="165" t="s">
        <v>975</v>
      </c>
      <c r="N543" s="165" t="s">
        <v>977</v>
      </c>
      <c r="O543" s="166" t="s">
        <v>6</v>
      </c>
      <c r="P543" s="167" t="s">
        <v>192</v>
      </c>
      <c r="Q543" s="168">
        <v>145</v>
      </c>
      <c r="R543" s="169"/>
      <c r="S543" s="181" t="s">
        <v>952</v>
      </c>
      <c r="T543" s="400">
        <f t="shared" si="111"/>
        <v>38</v>
      </c>
      <c r="V543" s="382" t="str">
        <f t="shared" si="108"/>
        <v>JWWA  K  145</v>
      </c>
      <c r="W543" s="382" t="str">
        <f t="shared" si="107"/>
        <v>JWWA  K  145</v>
      </c>
    </row>
    <row r="544" spans="1:23" ht="15" customHeight="1">
      <c r="A544" s="381" t="str">
        <f t="shared" si="104"/>
        <v>007P0209</v>
      </c>
      <c r="B544" s="568"/>
      <c r="C544" s="573"/>
      <c r="D544" s="139" t="s">
        <v>597</v>
      </c>
      <c r="E544" s="140">
        <v>2</v>
      </c>
      <c r="F544" s="140">
        <v>9</v>
      </c>
      <c r="G544" s="560" t="s">
        <v>2408</v>
      </c>
      <c r="H544" s="560" t="s">
        <v>2404</v>
      </c>
      <c r="I544" s="164" t="str">
        <f t="shared" si="53"/>
        <v>007P0209</v>
      </c>
      <c r="J544" s="165" t="s">
        <v>981</v>
      </c>
      <c r="K544" s="165" t="s">
        <v>1204</v>
      </c>
      <c r="L544" s="165" t="s">
        <v>980</v>
      </c>
      <c r="M544" s="165" t="s">
        <v>1201</v>
      </c>
      <c r="N544" s="165" t="s">
        <v>971</v>
      </c>
      <c r="O544" s="166" t="s">
        <v>6</v>
      </c>
      <c r="P544" s="167" t="s">
        <v>192</v>
      </c>
      <c r="Q544" s="168">
        <v>145</v>
      </c>
      <c r="R544" s="169"/>
      <c r="S544" s="182" t="s">
        <v>1184</v>
      </c>
      <c r="T544" s="400">
        <f t="shared" si="111"/>
        <v>7</v>
      </c>
      <c r="V544" s="382" t="str">
        <f t="shared" si="108"/>
        <v>JWWA  K  145</v>
      </c>
      <c r="W544" s="382" t="str">
        <f t="shared" si="107"/>
        <v>JWWA  K  145</v>
      </c>
    </row>
    <row r="545" spans="1:23" ht="15" customHeight="1">
      <c r="A545" s="381" t="str">
        <f t="shared" si="104"/>
        <v>038P0210</v>
      </c>
      <c r="B545" s="568"/>
      <c r="C545" s="573"/>
      <c r="D545" s="139" t="s">
        <v>597</v>
      </c>
      <c r="E545" s="140">
        <v>2</v>
      </c>
      <c r="F545" s="140">
        <v>10</v>
      </c>
      <c r="G545" s="561"/>
      <c r="H545" s="562"/>
      <c r="I545" s="164" t="str">
        <f t="shared" si="53"/>
        <v>038P0210</v>
      </c>
      <c r="J545" s="165" t="s">
        <v>981</v>
      </c>
      <c r="K545" s="165" t="s">
        <v>979</v>
      </c>
      <c r="L545" s="165" t="s">
        <v>980</v>
      </c>
      <c r="M545" s="165" t="s">
        <v>970</v>
      </c>
      <c r="N545" s="165" t="s">
        <v>971</v>
      </c>
      <c r="O545" s="166" t="s">
        <v>6</v>
      </c>
      <c r="P545" s="167" t="s">
        <v>192</v>
      </c>
      <c r="Q545" s="168">
        <v>145</v>
      </c>
      <c r="R545" s="169"/>
      <c r="S545" s="181" t="s">
        <v>952</v>
      </c>
      <c r="T545" s="400">
        <f t="shared" si="111"/>
        <v>38</v>
      </c>
      <c r="V545" s="382" t="str">
        <f t="shared" si="108"/>
        <v>JWWA  K  145</v>
      </c>
      <c r="W545" s="382" t="str">
        <f t="shared" si="107"/>
        <v>JWWA  K  145</v>
      </c>
    </row>
    <row r="546" spans="1:23" ht="15" customHeight="1">
      <c r="A546" s="381" t="str">
        <f t="shared" si="104"/>
        <v>038P0211</v>
      </c>
      <c r="B546" s="568"/>
      <c r="C546" s="573"/>
      <c r="D546" s="139" t="s">
        <v>597</v>
      </c>
      <c r="E546" s="140">
        <v>2</v>
      </c>
      <c r="F546" s="140">
        <v>11</v>
      </c>
      <c r="G546" s="561"/>
      <c r="H546" s="163" t="s">
        <v>2406</v>
      </c>
      <c r="I546" s="164" t="str">
        <f t="shared" si="53"/>
        <v>038P0211</v>
      </c>
      <c r="J546" s="165" t="s">
        <v>981</v>
      </c>
      <c r="K546" s="165" t="s">
        <v>979</v>
      </c>
      <c r="L546" s="165" t="s">
        <v>980</v>
      </c>
      <c r="M546" s="165" t="s">
        <v>970</v>
      </c>
      <c r="N546" s="165" t="s">
        <v>972</v>
      </c>
      <c r="O546" s="166" t="s">
        <v>6</v>
      </c>
      <c r="P546" s="167" t="s">
        <v>192</v>
      </c>
      <c r="Q546" s="168">
        <v>145</v>
      </c>
      <c r="R546" s="169"/>
      <c r="S546" s="181" t="s">
        <v>952</v>
      </c>
      <c r="T546" s="400">
        <f t="shared" si="111"/>
        <v>38</v>
      </c>
      <c r="V546" s="382" t="str">
        <f t="shared" si="108"/>
        <v>JWWA  K  145</v>
      </c>
      <c r="W546" s="382" t="str">
        <f t="shared" si="107"/>
        <v>JWWA  K  145</v>
      </c>
    </row>
    <row r="547" spans="1:23" ht="15" customHeight="1">
      <c r="A547" s="381" t="str">
        <f t="shared" si="104"/>
        <v>007P0210</v>
      </c>
      <c r="B547" s="568"/>
      <c r="C547" s="573"/>
      <c r="D547" s="139" t="s">
        <v>597</v>
      </c>
      <c r="E547" s="140">
        <v>2</v>
      </c>
      <c r="F547" s="140">
        <v>10</v>
      </c>
      <c r="G547" s="561"/>
      <c r="H547" s="560" t="s">
        <v>2405</v>
      </c>
      <c r="I547" s="164" t="str">
        <f t="shared" si="53"/>
        <v>007P0210</v>
      </c>
      <c r="J547" s="165" t="s">
        <v>981</v>
      </c>
      <c r="K547" s="165" t="s">
        <v>1204</v>
      </c>
      <c r="L547" s="165" t="s">
        <v>980</v>
      </c>
      <c r="M547" s="165" t="s">
        <v>1202</v>
      </c>
      <c r="N547" s="165" t="s">
        <v>976</v>
      </c>
      <c r="O547" s="166" t="s">
        <v>6</v>
      </c>
      <c r="P547" s="167" t="s">
        <v>192</v>
      </c>
      <c r="Q547" s="168">
        <v>145</v>
      </c>
      <c r="R547" s="169"/>
      <c r="S547" s="182" t="s">
        <v>1184</v>
      </c>
      <c r="T547" s="400">
        <f t="shared" si="111"/>
        <v>7</v>
      </c>
      <c r="V547" s="382" t="str">
        <f t="shared" si="108"/>
        <v>JWWA  K  145</v>
      </c>
      <c r="W547" s="382" t="str">
        <f t="shared" si="107"/>
        <v>JWWA  K  145</v>
      </c>
    </row>
    <row r="548" spans="1:23" ht="15" customHeight="1">
      <c r="A548" s="381" t="str">
        <f t="shared" si="104"/>
        <v>038P0212</v>
      </c>
      <c r="B548" s="568"/>
      <c r="C548" s="573"/>
      <c r="D548" s="139" t="s">
        <v>597</v>
      </c>
      <c r="E548" s="140">
        <v>2</v>
      </c>
      <c r="F548" s="140">
        <v>12</v>
      </c>
      <c r="G548" s="561"/>
      <c r="H548" s="562"/>
      <c r="I548" s="164" t="str">
        <f t="shared" si="53"/>
        <v>038P0212</v>
      </c>
      <c r="J548" s="165" t="s">
        <v>981</v>
      </c>
      <c r="K548" s="165" t="s">
        <v>982</v>
      </c>
      <c r="L548" s="165" t="s">
        <v>980</v>
      </c>
      <c r="M548" s="165" t="s">
        <v>975</v>
      </c>
      <c r="N548" s="165" t="s">
        <v>976</v>
      </c>
      <c r="O548" s="166" t="s">
        <v>6</v>
      </c>
      <c r="P548" s="167" t="s">
        <v>192</v>
      </c>
      <c r="Q548" s="168">
        <v>145</v>
      </c>
      <c r="R548" s="169"/>
      <c r="S548" s="181" t="s">
        <v>952</v>
      </c>
      <c r="T548" s="400">
        <f t="shared" si="111"/>
        <v>38</v>
      </c>
      <c r="V548" s="382" t="str">
        <f t="shared" si="108"/>
        <v>JWWA  K  145</v>
      </c>
      <c r="W548" s="382" t="str">
        <f t="shared" si="107"/>
        <v>JWWA  K  145</v>
      </c>
    </row>
    <row r="549" spans="1:23" ht="15" customHeight="1">
      <c r="A549" s="381" t="str">
        <f t="shared" si="104"/>
        <v>038P0213</v>
      </c>
      <c r="B549" s="568"/>
      <c r="C549" s="573"/>
      <c r="D549" s="139" t="s">
        <v>597</v>
      </c>
      <c r="E549" s="140">
        <v>2</v>
      </c>
      <c r="F549" s="140">
        <v>13</v>
      </c>
      <c r="G549" s="562"/>
      <c r="H549" s="163" t="s">
        <v>2407</v>
      </c>
      <c r="I549" s="164" t="str">
        <f t="shared" si="53"/>
        <v>038P0213</v>
      </c>
      <c r="J549" s="165" t="s">
        <v>981</v>
      </c>
      <c r="K549" s="165" t="s">
        <v>982</v>
      </c>
      <c r="L549" s="165" t="s">
        <v>980</v>
      </c>
      <c r="M549" s="165" t="s">
        <v>975</v>
      </c>
      <c r="N549" s="165" t="s">
        <v>977</v>
      </c>
      <c r="O549" s="166" t="s">
        <v>6</v>
      </c>
      <c r="P549" s="167" t="s">
        <v>192</v>
      </c>
      <c r="Q549" s="168">
        <v>145</v>
      </c>
      <c r="R549" s="169"/>
      <c r="S549" s="181" t="s">
        <v>952</v>
      </c>
      <c r="T549" s="400">
        <f t="shared" si="111"/>
        <v>38</v>
      </c>
      <c r="V549" s="382" t="str">
        <f t="shared" si="108"/>
        <v>JWWA  K  145</v>
      </c>
      <c r="W549" s="382" t="str">
        <f t="shared" si="107"/>
        <v>JWWA  K  145</v>
      </c>
    </row>
    <row r="550" spans="1:23" ht="15" customHeight="1">
      <c r="A550" s="381" t="str">
        <f t="shared" si="104"/>
        <v>007P0211</v>
      </c>
      <c r="B550" s="568"/>
      <c r="C550" s="573"/>
      <c r="D550" s="139" t="s">
        <v>597</v>
      </c>
      <c r="E550" s="140">
        <v>2</v>
      </c>
      <c r="F550" s="140">
        <v>11</v>
      </c>
      <c r="G550" s="560" t="s">
        <v>2409</v>
      </c>
      <c r="H550" s="554" t="s">
        <v>2410</v>
      </c>
      <c r="I550" s="162" t="str">
        <f t="shared" si="53"/>
        <v>007P0211</v>
      </c>
      <c r="J550" s="142" t="s">
        <v>983</v>
      </c>
      <c r="K550" s="142" t="s">
        <v>1199</v>
      </c>
      <c r="L550" s="142" t="s">
        <v>583</v>
      </c>
      <c r="M550" s="142"/>
      <c r="N550" s="142"/>
      <c r="O550" s="143" t="s">
        <v>6</v>
      </c>
      <c r="P550" s="144" t="s">
        <v>192</v>
      </c>
      <c r="Q550" s="145">
        <v>145</v>
      </c>
      <c r="R550" s="146"/>
      <c r="S550" s="147" t="s">
        <v>1184</v>
      </c>
      <c r="T550" s="396">
        <f t="shared" si="111"/>
        <v>7</v>
      </c>
      <c r="V550" s="382" t="str">
        <f t="shared" si="108"/>
        <v>JWWA  K  145</v>
      </c>
      <c r="W550" s="382" t="str">
        <f t="shared" si="107"/>
        <v>JWWA  K  145</v>
      </c>
    </row>
    <row r="551" spans="1:23" ht="15" customHeight="1">
      <c r="A551" s="381" t="str">
        <f t="shared" si="104"/>
        <v>038P0214</v>
      </c>
      <c r="B551" s="568"/>
      <c r="C551" s="573"/>
      <c r="D551" s="139" t="s">
        <v>597</v>
      </c>
      <c r="E551" s="140">
        <v>2</v>
      </c>
      <c r="F551" s="140">
        <v>14</v>
      </c>
      <c r="G551" s="561"/>
      <c r="H551" s="556"/>
      <c r="I551" s="164" t="str">
        <f t="shared" si="53"/>
        <v>038P0214</v>
      </c>
      <c r="J551" s="176" t="s">
        <v>983</v>
      </c>
      <c r="K551" s="176" t="s">
        <v>984</v>
      </c>
      <c r="L551" s="176" t="s">
        <v>583</v>
      </c>
      <c r="M551" s="176"/>
      <c r="N551" s="176"/>
      <c r="O551" s="177" t="s">
        <v>6</v>
      </c>
      <c r="P551" s="178" t="s">
        <v>192</v>
      </c>
      <c r="Q551" s="179">
        <v>145</v>
      </c>
      <c r="R551" s="180"/>
      <c r="S551" s="181" t="s">
        <v>952</v>
      </c>
      <c r="T551" s="400">
        <f t="shared" si="111"/>
        <v>38</v>
      </c>
      <c r="V551" s="382" t="str">
        <f t="shared" si="108"/>
        <v>JWWA  K  145</v>
      </c>
      <c r="W551" s="382" t="str">
        <f t="shared" si="107"/>
        <v>JWWA  K  145</v>
      </c>
    </row>
    <row r="552" spans="1:23" ht="15" customHeight="1">
      <c r="A552" s="381" t="str">
        <f t="shared" si="104"/>
        <v>007P0212</v>
      </c>
      <c r="B552" s="568"/>
      <c r="C552" s="573"/>
      <c r="D552" s="139" t="s">
        <v>597</v>
      </c>
      <c r="E552" s="140">
        <v>2</v>
      </c>
      <c r="F552" s="140">
        <v>12</v>
      </c>
      <c r="G552" s="561"/>
      <c r="H552" s="554" t="s">
        <v>2402</v>
      </c>
      <c r="I552" s="162" t="str">
        <f t="shared" si="53"/>
        <v>007P0212</v>
      </c>
      <c r="J552" s="142" t="s">
        <v>986</v>
      </c>
      <c r="K552" s="142" t="s">
        <v>1208</v>
      </c>
      <c r="L552" s="142" t="s">
        <v>583</v>
      </c>
      <c r="M552" s="142"/>
      <c r="N552" s="142"/>
      <c r="O552" s="143" t="s">
        <v>6</v>
      </c>
      <c r="P552" s="144" t="s">
        <v>192</v>
      </c>
      <c r="Q552" s="145">
        <v>145</v>
      </c>
      <c r="R552" s="146"/>
      <c r="S552" s="147" t="s">
        <v>1184</v>
      </c>
      <c r="T552" s="396">
        <f t="shared" si="111"/>
        <v>7</v>
      </c>
      <c r="V552" s="382" t="str">
        <f t="shared" si="108"/>
        <v>JWWA  K  145</v>
      </c>
      <c r="W552" s="382" t="str">
        <f t="shared" si="107"/>
        <v>JWWA  K  145</v>
      </c>
    </row>
    <row r="553" spans="1:23" ht="15" customHeight="1">
      <c r="A553" s="381" t="str">
        <f t="shared" si="104"/>
        <v>038P0215</v>
      </c>
      <c r="B553" s="568"/>
      <c r="C553" s="573"/>
      <c r="D553" s="139" t="s">
        <v>597</v>
      </c>
      <c r="E553" s="140">
        <v>2</v>
      </c>
      <c r="F553" s="140">
        <v>15</v>
      </c>
      <c r="G553" s="562"/>
      <c r="H553" s="556"/>
      <c r="I553" s="164" t="str">
        <f t="shared" si="53"/>
        <v>038P0215</v>
      </c>
      <c r="J553" s="176" t="s">
        <v>986</v>
      </c>
      <c r="K553" s="176" t="s">
        <v>987</v>
      </c>
      <c r="L553" s="176" t="s">
        <v>583</v>
      </c>
      <c r="M553" s="176"/>
      <c r="N553" s="176"/>
      <c r="O553" s="177" t="s">
        <v>6</v>
      </c>
      <c r="P553" s="178" t="s">
        <v>192</v>
      </c>
      <c r="Q553" s="179">
        <v>145</v>
      </c>
      <c r="R553" s="180"/>
      <c r="S553" s="181" t="s">
        <v>952</v>
      </c>
      <c r="T553" s="400">
        <f t="shared" si="111"/>
        <v>38</v>
      </c>
      <c r="V553" s="382" t="str">
        <f t="shared" si="108"/>
        <v>JWWA  K  145</v>
      </c>
      <c r="W553" s="382" t="str">
        <f t="shared" ref="W553:W572" si="113">V553</f>
        <v>JWWA  K  145</v>
      </c>
    </row>
    <row r="554" spans="1:23" ht="15" customHeight="1">
      <c r="A554" s="381" t="str">
        <f t="shared" si="104"/>
        <v>007P0213</v>
      </c>
      <c r="B554" s="568"/>
      <c r="C554" s="573"/>
      <c r="D554" s="139" t="s">
        <v>597</v>
      </c>
      <c r="E554" s="140">
        <v>2</v>
      </c>
      <c r="F554" s="140">
        <v>13</v>
      </c>
      <c r="G554" s="560" t="s">
        <v>2412</v>
      </c>
      <c r="H554" s="554" t="s">
        <v>3226</v>
      </c>
      <c r="I554" s="162" t="str">
        <f t="shared" si="53"/>
        <v>007P0213</v>
      </c>
      <c r="J554" s="142" t="s">
        <v>988</v>
      </c>
      <c r="K554" s="142" t="s">
        <v>1189</v>
      </c>
      <c r="L554" s="142" t="s">
        <v>85</v>
      </c>
      <c r="M554" s="142"/>
      <c r="N554" s="142"/>
      <c r="O554" s="143" t="s">
        <v>6</v>
      </c>
      <c r="P554" s="144" t="s">
        <v>192</v>
      </c>
      <c r="Q554" s="427">
        <v>145</v>
      </c>
      <c r="R554" s="146"/>
      <c r="S554" s="147" t="s">
        <v>1184</v>
      </c>
      <c r="T554" s="396">
        <f t="shared" si="111"/>
        <v>7</v>
      </c>
      <c r="V554" s="382" t="str">
        <f t="shared" si="108"/>
        <v>JWWA  K  145</v>
      </c>
      <c r="W554" s="382" t="str">
        <f t="shared" si="113"/>
        <v>JWWA  K  145</v>
      </c>
    </row>
    <row r="555" spans="1:23" ht="15" customHeight="1">
      <c r="A555" s="381" t="str">
        <f t="shared" si="104"/>
        <v>038P0216</v>
      </c>
      <c r="B555" s="568"/>
      <c r="C555" s="573"/>
      <c r="D555" s="139" t="s">
        <v>597</v>
      </c>
      <c r="E555" s="140">
        <v>2</v>
      </c>
      <c r="F555" s="140">
        <v>16</v>
      </c>
      <c r="G555" s="561"/>
      <c r="H555" s="555"/>
      <c r="I555" s="164" t="str">
        <f t="shared" si="53"/>
        <v>038P0216</v>
      </c>
      <c r="J555" s="176" t="s">
        <v>988</v>
      </c>
      <c r="K555" s="176" t="s">
        <v>989</v>
      </c>
      <c r="L555" s="176" t="s">
        <v>85</v>
      </c>
      <c r="M555" s="176"/>
      <c r="N555" s="176"/>
      <c r="O555" s="177" t="s">
        <v>6</v>
      </c>
      <c r="P555" s="178" t="s">
        <v>192</v>
      </c>
      <c r="Q555" s="428">
        <v>145</v>
      </c>
      <c r="R555" s="180"/>
      <c r="S555" s="181" t="s">
        <v>952</v>
      </c>
      <c r="T555" s="400">
        <f t="shared" si="111"/>
        <v>38</v>
      </c>
      <c r="V555" s="382" t="str">
        <f t="shared" si="108"/>
        <v>JWWA  K  145</v>
      </c>
      <c r="W555" s="382" t="str">
        <f t="shared" si="113"/>
        <v>JWWA  K  145</v>
      </c>
    </row>
    <row r="556" spans="1:23" ht="15" customHeight="1">
      <c r="A556" s="381" t="str">
        <f t="shared" si="104"/>
        <v>007P0214</v>
      </c>
      <c r="B556" s="568"/>
      <c r="C556" s="573"/>
      <c r="D556" s="139" t="s">
        <v>597</v>
      </c>
      <c r="E556" s="140">
        <v>2</v>
      </c>
      <c r="F556" s="140">
        <v>14</v>
      </c>
      <c r="G556" s="561"/>
      <c r="H556" s="555"/>
      <c r="I556" s="162" t="str">
        <f t="shared" si="53"/>
        <v>007P0214</v>
      </c>
      <c r="J556" s="142" t="s">
        <v>988</v>
      </c>
      <c r="K556" s="142" t="s">
        <v>1189</v>
      </c>
      <c r="L556" s="142" t="s">
        <v>78</v>
      </c>
      <c r="M556" s="141"/>
      <c r="N556" s="142"/>
      <c r="O556" s="143" t="s">
        <v>6</v>
      </c>
      <c r="P556" s="144" t="s">
        <v>192</v>
      </c>
      <c r="Q556" s="145">
        <v>145</v>
      </c>
      <c r="R556" s="146"/>
      <c r="S556" s="147" t="s">
        <v>1184</v>
      </c>
      <c r="T556" s="396">
        <f t="shared" si="111"/>
        <v>7</v>
      </c>
      <c r="V556" s="382" t="str">
        <f t="shared" si="108"/>
        <v>JWWA  K  145</v>
      </c>
      <c r="W556" s="382" t="str">
        <f t="shared" si="113"/>
        <v>JWWA  K  145</v>
      </c>
    </row>
    <row r="557" spans="1:23" ht="15" customHeight="1">
      <c r="A557" s="381" t="str">
        <f t="shared" si="104"/>
        <v>038P0217</v>
      </c>
      <c r="B557" s="568"/>
      <c r="C557" s="573"/>
      <c r="D557" s="139" t="s">
        <v>597</v>
      </c>
      <c r="E557" s="140">
        <v>2</v>
      </c>
      <c r="F557" s="140">
        <v>17</v>
      </c>
      <c r="G557" s="562"/>
      <c r="H557" s="556"/>
      <c r="I557" s="164" t="str">
        <f t="shared" si="53"/>
        <v>038P0217</v>
      </c>
      <c r="J557" s="176" t="s">
        <v>988</v>
      </c>
      <c r="K557" s="176" t="s">
        <v>989</v>
      </c>
      <c r="L557" s="176" t="s">
        <v>78</v>
      </c>
      <c r="M557" s="164"/>
      <c r="N557" s="176"/>
      <c r="O557" s="177" t="s">
        <v>6</v>
      </c>
      <c r="P557" s="178" t="s">
        <v>192</v>
      </c>
      <c r="Q557" s="179">
        <v>145</v>
      </c>
      <c r="R557" s="180"/>
      <c r="S557" s="181" t="s">
        <v>952</v>
      </c>
      <c r="T557" s="400">
        <f t="shared" si="111"/>
        <v>38</v>
      </c>
      <c r="V557" s="382" t="str">
        <f t="shared" si="108"/>
        <v>JWWA  K  145</v>
      </c>
      <c r="W557" s="382" t="str">
        <f t="shared" si="113"/>
        <v>JWWA  K  145</v>
      </c>
    </row>
    <row r="558" spans="1:23" ht="15" customHeight="1">
      <c r="A558" s="381" t="str">
        <f t="shared" si="104"/>
        <v>007P0215</v>
      </c>
      <c r="B558" s="568"/>
      <c r="C558" s="573"/>
      <c r="D558" s="139" t="s">
        <v>597</v>
      </c>
      <c r="E558" s="140">
        <v>2</v>
      </c>
      <c r="F558" s="140">
        <v>15</v>
      </c>
      <c r="G558" s="560" t="s">
        <v>2979</v>
      </c>
      <c r="H558" s="554" t="s">
        <v>2334</v>
      </c>
      <c r="I558" s="162" t="str">
        <f t="shared" si="53"/>
        <v>007P0215</v>
      </c>
      <c r="J558" s="142" t="s">
        <v>990</v>
      </c>
      <c r="K558" s="142" t="s">
        <v>1190</v>
      </c>
      <c r="L558" s="142" t="s">
        <v>85</v>
      </c>
      <c r="M558" s="142"/>
      <c r="N558" s="142"/>
      <c r="O558" s="143" t="s">
        <v>6</v>
      </c>
      <c r="P558" s="144" t="s">
        <v>192</v>
      </c>
      <c r="Q558" s="427">
        <v>145</v>
      </c>
      <c r="R558" s="146"/>
      <c r="S558" s="147" t="s">
        <v>1184</v>
      </c>
      <c r="T558" s="396">
        <f t="shared" si="111"/>
        <v>7</v>
      </c>
      <c r="V558" s="382" t="str">
        <f t="shared" si="108"/>
        <v>JWWA  K  145</v>
      </c>
      <c r="W558" s="382" t="str">
        <f t="shared" si="113"/>
        <v>JWWA  K  145</v>
      </c>
    </row>
    <row r="559" spans="1:23" ht="15" customHeight="1">
      <c r="A559" s="381" t="str">
        <f t="shared" si="104"/>
        <v>038P0218</v>
      </c>
      <c r="B559" s="568"/>
      <c r="C559" s="573"/>
      <c r="D559" s="139" t="s">
        <v>597</v>
      </c>
      <c r="E559" s="140">
        <v>2</v>
      </c>
      <c r="F559" s="140">
        <v>18</v>
      </c>
      <c r="G559" s="561"/>
      <c r="H559" s="555"/>
      <c r="I559" s="164" t="str">
        <f t="shared" si="53"/>
        <v>038P0218</v>
      </c>
      <c r="J559" s="176" t="s">
        <v>990</v>
      </c>
      <c r="K559" s="176" t="s">
        <v>991</v>
      </c>
      <c r="L559" s="176" t="s">
        <v>85</v>
      </c>
      <c r="M559" s="176"/>
      <c r="N559" s="176"/>
      <c r="O559" s="177" t="s">
        <v>6</v>
      </c>
      <c r="P559" s="178" t="s">
        <v>192</v>
      </c>
      <c r="Q559" s="428">
        <v>145</v>
      </c>
      <c r="R559" s="180"/>
      <c r="S559" s="181" t="s">
        <v>952</v>
      </c>
      <c r="T559" s="400">
        <f t="shared" si="111"/>
        <v>38</v>
      </c>
      <c r="V559" s="382" t="str">
        <f t="shared" si="108"/>
        <v>JWWA  K  145</v>
      </c>
      <c r="W559" s="382" t="str">
        <f t="shared" si="113"/>
        <v>JWWA  K  145</v>
      </c>
    </row>
    <row r="560" spans="1:23" ht="15" customHeight="1">
      <c r="A560" s="381" t="str">
        <f t="shared" si="104"/>
        <v>007P0216</v>
      </c>
      <c r="B560" s="568"/>
      <c r="C560" s="573"/>
      <c r="D560" s="139" t="s">
        <v>597</v>
      </c>
      <c r="E560" s="140">
        <v>2</v>
      </c>
      <c r="F560" s="140">
        <v>16</v>
      </c>
      <c r="G560" s="561"/>
      <c r="H560" s="555"/>
      <c r="I560" s="162" t="str">
        <f t="shared" si="53"/>
        <v>007P0216</v>
      </c>
      <c r="J560" s="142" t="s">
        <v>990</v>
      </c>
      <c r="K560" s="142" t="s">
        <v>1190</v>
      </c>
      <c r="L560" s="142" t="s">
        <v>78</v>
      </c>
      <c r="M560" s="141"/>
      <c r="N560" s="142"/>
      <c r="O560" s="143" t="s">
        <v>6</v>
      </c>
      <c r="P560" s="144" t="s">
        <v>192</v>
      </c>
      <c r="Q560" s="145">
        <v>145</v>
      </c>
      <c r="R560" s="146"/>
      <c r="S560" s="147" t="s">
        <v>1184</v>
      </c>
      <c r="T560" s="396">
        <f t="shared" si="111"/>
        <v>7</v>
      </c>
      <c r="V560" s="382" t="str">
        <f t="shared" si="108"/>
        <v>JWWA  K  145</v>
      </c>
      <c r="W560" s="382" t="str">
        <f t="shared" si="113"/>
        <v>JWWA  K  145</v>
      </c>
    </row>
    <row r="561" spans="1:23" ht="15" customHeight="1">
      <c r="A561" s="381" t="str">
        <f t="shared" si="104"/>
        <v>038P0219</v>
      </c>
      <c r="B561" s="568"/>
      <c r="C561" s="573"/>
      <c r="D561" s="139" t="s">
        <v>597</v>
      </c>
      <c r="E561" s="140">
        <v>2</v>
      </c>
      <c r="F561" s="140">
        <v>19</v>
      </c>
      <c r="G561" s="561"/>
      <c r="H561" s="556"/>
      <c r="I561" s="164" t="str">
        <f t="shared" si="53"/>
        <v>038P0219</v>
      </c>
      <c r="J561" s="176" t="s">
        <v>990</v>
      </c>
      <c r="K561" s="176" t="s">
        <v>991</v>
      </c>
      <c r="L561" s="176" t="s">
        <v>78</v>
      </c>
      <c r="M561" s="164"/>
      <c r="N561" s="176"/>
      <c r="O561" s="177" t="s">
        <v>6</v>
      </c>
      <c r="P561" s="178" t="s">
        <v>192</v>
      </c>
      <c r="Q561" s="179">
        <v>145</v>
      </c>
      <c r="R561" s="180"/>
      <c r="S561" s="181" t="s">
        <v>952</v>
      </c>
      <c r="T561" s="400">
        <f t="shared" ref="T561:T585" si="114">IF(S561="","",VLOOKUP(S561,$AC$7:$AD$69,2,FALSE))</f>
        <v>38</v>
      </c>
      <c r="V561" s="382" t="str">
        <f t="shared" si="108"/>
        <v>JWWA  K  145</v>
      </c>
      <c r="W561" s="382" t="str">
        <f t="shared" si="113"/>
        <v>JWWA  K  145</v>
      </c>
    </row>
    <row r="562" spans="1:23" ht="15" customHeight="1">
      <c r="A562" s="381" t="str">
        <f t="shared" si="104"/>
        <v>007P0217</v>
      </c>
      <c r="B562" s="568"/>
      <c r="C562" s="573"/>
      <c r="D562" s="139" t="s">
        <v>597</v>
      </c>
      <c r="E562" s="140">
        <v>2</v>
      </c>
      <c r="F562" s="140">
        <v>17</v>
      </c>
      <c r="G562" s="561"/>
      <c r="H562" s="554" t="s">
        <v>2413</v>
      </c>
      <c r="I562" s="162" t="str">
        <f t="shared" si="53"/>
        <v>007P0217</v>
      </c>
      <c r="J562" s="142" t="s">
        <v>992</v>
      </c>
      <c r="K562" s="142" t="s">
        <v>1191</v>
      </c>
      <c r="L562" s="142" t="s">
        <v>85</v>
      </c>
      <c r="M562" s="142"/>
      <c r="N562" s="142"/>
      <c r="O562" s="143" t="s">
        <v>6</v>
      </c>
      <c r="P562" s="144" t="s">
        <v>192</v>
      </c>
      <c r="Q562" s="427">
        <v>145</v>
      </c>
      <c r="R562" s="146"/>
      <c r="S562" s="147" t="s">
        <v>1184</v>
      </c>
      <c r="T562" s="396">
        <f t="shared" si="114"/>
        <v>7</v>
      </c>
      <c r="V562" s="382" t="str">
        <f t="shared" si="108"/>
        <v>JWWA  K  145</v>
      </c>
      <c r="W562" s="382" t="str">
        <f t="shared" si="113"/>
        <v>JWWA  K  145</v>
      </c>
    </row>
    <row r="563" spans="1:23" ht="15" customHeight="1">
      <c r="A563" s="381" t="str">
        <f t="shared" si="104"/>
        <v>038P0220</v>
      </c>
      <c r="B563" s="568"/>
      <c r="C563" s="573"/>
      <c r="D563" s="139" t="s">
        <v>597</v>
      </c>
      <c r="E563" s="140">
        <v>2</v>
      </c>
      <c r="F563" s="140">
        <v>20</v>
      </c>
      <c r="G563" s="561"/>
      <c r="H563" s="555"/>
      <c r="I563" s="164" t="str">
        <f t="shared" si="53"/>
        <v>038P0220</v>
      </c>
      <c r="J563" s="176" t="s">
        <v>992</v>
      </c>
      <c r="K563" s="176" t="s">
        <v>993</v>
      </c>
      <c r="L563" s="176" t="s">
        <v>85</v>
      </c>
      <c r="M563" s="176"/>
      <c r="N563" s="176"/>
      <c r="O563" s="177" t="s">
        <v>6</v>
      </c>
      <c r="P563" s="178" t="s">
        <v>192</v>
      </c>
      <c r="Q563" s="428">
        <v>145</v>
      </c>
      <c r="R563" s="180"/>
      <c r="S563" s="181" t="s">
        <v>952</v>
      </c>
      <c r="T563" s="400">
        <f t="shared" si="114"/>
        <v>38</v>
      </c>
      <c r="V563" s="382" t="str">
        <f t="shared" si="108"/>
        <v>JWWA  K  145</v>
      </c>
      <c r="W563" s="382" t="str">
        <f t="shared" si="113"/>
        <v>JWWA  K  145</v>
      </c>
    </row>
    <row r="564" spans="1:23" ht="15" customHeight="1">
      <c r="A564" s="381" t="str">
        <f t="shared" si="104"/>
        <v>007P0218</v>
      </c>
      <c r="B564" s="568"/>
      <c r="C564" s="573"/>
      <c r="D564" s="139" t="s">
        <v>597</v>
      </c>
      <c r="E564" s="140">
        <v>2</v>
      </c>
      <c r="F564" s="140">
        <v>18</v>
      </c>
      <c r="G564" s="561"/>
      <c r="H564" s="555"/>
      <c r="I564" s="162" t="str">
        <f t="shared" si="53"/>
        <v>007P0218</v>
      </c>
      <c r="J564" s="142" t="s">
        <v>992</v>
      </c>
      <c r="K564" s="142" t="s">
        <v>1191</v>
      </c>
      <c r="L564" s="142" t="s">
        <v>78</v>
      </c>
      <c r="M564" s="141"/>
      <c r="N564" s="142"/>
      <c r="O564" s="143" t="s">
        <v>6</v>
      </c>
      <c r="P564" s="144" t="s">
        <v>192</v>
      </c>
      <c r="Q564" s="145">
        <v>145</v>
      </c>
      <c r="R564" s="146"/>
      <c r="S564" s="147" t="s">
        <v>1184</v>
      </c>
      <c r="T564" s="396">
        <f t="shared" si="114"/>
        <v>7</v>
      </c>
      <c r="V564" s="382" t="str">
        <f t="shared" si="108"/>
        <v>JWWA  K  145</v>
      </c>
      <c r="W564" s="382" t="str">
        <f t="shared" si="113"/>
        <v>JWWA  K  145</v>
      </c>
    </row>
    <row r="565" spans="1:23" ht="15" customHeight="1">
      <c r="A565" s="381" t="str">
        <f t="shared" si="104"/>
        <v>038P0221</v>
      </c>
      <c r="B565" s="568"/>
      <c r="C565" s="573"/>
      <c r="D565" s="139" t="s">
        <v>597</v>
      </c>
      <c r="E565" s="140">
        <v>2</v>
      </c>
      <c r="F565" s="140">
        <v>21</v>
      </c>
      <c r="G565" s="561"/>
      <c r="H565" s="556"/>
      <c r="I565" s="164" t="str">
        <f t="shared" si="53"/>
        <v>038P0221</v>
      </c>
      <c r="J565" s="176" t="s">
        <v>992</v>
      </c>
      <c r="K565" s="176" t="s">
        <v>993</v>
      </c>
      <c r="L565" s="176" t="s">
        <v>78</v>
      </c>
      <c r="M565" s="164"/>
      <c r="N565" s="176"/>
      <c r="O565" s="177" t="s">
        <v>6</v>
      </c>
      <c r="P565" s="178" t="s">
        <v>192</v>
      </c>
      <c r="Q565" s="179">
        <v>145</v>
      </c>
      <c r="R565" s="180"/>
      <c r="S565" s="181" t="s">
        <v>952</v>
      </c>
      <c r="T565" s="400">
        <f t="shared" si="114"/>
        <v>38</v>
      </c>
      <c r="V565" s="382" t="str">
        <f t="shared" si="108"/>
        <v>JWWA  K  145</v>
      </c>
      <c r="W565" s="382" t="str">
        <f t="shared" si="113"/>
        <v>JWWA  K  145</v>
      </c>
    </row>
    <row r="566" spans="1:23" ht="15" customHeight="1">
      <c r="A566" s="381" t="str">
        <f t="shared" si="104"/>
        <v>007P0219</v>
      </c>
      <c r="B566" s="568"/>
      <c r="C566" s="573"/>
      <c r="D566" s="139" t="s">
        <v>597</v>
      </c>
      <c r="E566" s="140">
        <v>2</v>
      </c>
      <c r="F566" s="140">
        <v>19</v>
      </c>
      <c r="G566" s="561"/>
      <c r="H566" s="554" t="s">
        <v>2414</v>
      </c>
      <c r="I566" s="162" t="str">
        <f t="shared" si="53"/>
        <v>007P0219</v>
      </c>
      <c r="J566" s="142" t="s">
        <v>994</v>
      </c>
      <c r="K566" s="142" t="s">
        <v>1192</v>
      </c>
      <c r="L566" s="142" t="s">
        <v>85</v>
      </c>
      <c r="M566" s="142"/>
      <c r="N566" s="142"/>
      <c r="O566" s="143" t="s">
        <v>6</v>
      </c>
      <c r="P566" s="144" t="s">
        <v>192</v>
      </c>
      <c r="Q566" s="427">
        <v>145</v>
      </c>
      <c r="R566" s="146"/>
      <c r="S566" s="147" t="s">
        <v>1184</v>
      </c>
      <c r="T566" s="396">
        <f t="shared" si="114"/>
        <v>7</v>
      </c>
      <c r="V566" s="382" t="str">
        <f t="shared" si="108"/>
        <v>JWWA  K  145</v>
      </c>
      <c r="W566" s="382" t="str">
        <f t="shared" si="113"/>
        <v>JWWA  K  145</v>
      </c>
    </row>
    <row r="567" spans="1:23" ht="15" customHeight="1">
      <c r="A567" s="381" t="str">
        <f t="shared" si="104"/>
        <v>038P0222</v>
      </c>
      <c r="B567" s="568"/>
      <c r="C567" s="573"/>
      <c r="D567" s="139" t="s">
        <v>597</v>
      </c>
      <c r="E567" s="140">
        <v>2</v>
      </c>
      <c r="F567" s="140">
        <v>22</v>
      </c>
      <c r="G567" s="561"/>
      <c r="H567" s="555"/>
      <c r="I567" s="164" t="str">
        <f t="shared" si="53"/>
        <v>038P0222</v>
      </c>
      <c r="J567" s="176" t="s">
        <v>994</v>
      </c>
      <c r="K567" s="176" t="s">
        <v>995</v>
      </c>
      <c r="L567" s="176" t="s">
        <v>85</v>
      </c>
      <c r="M567" s="176"/>
      <c r="N567" s="176"/>
      <c r="O567" s="177" t="s">
        <v>6</v>
      </c>
      <c r="P567" s="178" t="s">
        <v>192</v>
      </c>
      <c r="Q567" s="428">
        <v>145</v>
      </c>
      <c r="R567" s="180"/>
      <c r="S567" s="181" t="s">
        <v>952</v>
      </c>
      <c r="T567" s="400">
        <f t="shared" si="114"/>
        <v>38</v>
      </c>
      <c r="V567" s="382" t="str">
        <f t="shared" si="108"/>
        <v>JWWA  K  145</v>
      </c>
      <c r="W567" s="382" t="str">
        <f t="shared" si="113"/>
        <v>JWWA  K  145</v>
      </c>
    </row>
    <row r="568" spans="1:23" ht="15" customHeight="1">
      <c r="A568" s="381" t="str">
        <f t="shared" si="104"/>
        <v>007P0220</v>
      </c>
      <c r="B568" s="568"/>
      <c r="C568" s="573"/>
      <c r="D568" s="139" t="s">
        <v>597</v>
      </c>
      <c r="E568" s="140">
        <v>2</v>
      </c>
      <c r="F568" s="140">
        <v>20</v>
      </c>
      <c r="G568" s="561"/>
      <c r="H568" s="555"/>
      <c r="I568" s="162" t="str">
        <f t="shared" si="53"/>
        <v>007P0220</v>
      </c>
      <c r="J568" s="142" t="s">
        <v>994</v>
      </c>
      <c r="K568" s="142" t="s">
        <v>1192</v>
      </c>
      <c r="L568" s="142" t="s">
        <v>78</v>
      </c>
      <c r="M568" s="141"/>
      <c r="N568" s="142"/>
      <c r="O568" s="143" t="s">
        <v>6</v>
      </c>
      <c r="P568" s="144" t="s">
        <v>192</v>
      </c>
      <c r="Q568" s="145">
        <v>145</v>
      </c>
      <c r="R568" s="146"/>
      <c r="S568" s="147" t="s">
        <v>1184</v>
      </c>
      <c r="T568" s="396">
        <f t="shared" si="114"/>
        <v>7</v>
      </c>
      <c r="V568" s="382" t="str">
        <f t="shared" si="108"/>
        <v>JWWA  K  145</v>
      </c>
      <c r="W568" s="382" t="str">
        <f t="shared" si="113"/>
        <v>JWWA  K  145</v>
      </c>
    </row>
    <row r="569" spans="1:23" ht="15" customHeight="1">
      <c r="A569" s="381" t="str">
        <f t="shared" si="104"/>
        <v>038P0223</v>
      </c>
      <c r="B569" s="568"/>
      <c r="C569" s="573"/>
      <c r="D569" s="139" t="s">
        <v>597</v>
      </c>
      <c r="E569" s="140">
        <v>2</v>
      </c>
      <c r="F569" s="140">
        <v>23</v>
      </c>
      <c r="G569" s="562"/>
      <c r="H569" s="556"/>
      <c r="I569" s="164" t="str">
        <f t="shared" si="53"/>
        <v>038P0223</v>
      </c>
      <c r="J569" s="176" t="s">
        <v>994</v>
      </c>
      <c r="K569" s="176" t="s">
        <v>995</v>
      </c>
      <c r="L569" s="176" t="s">
        <v>78</v>
      </c>
      <c r="M569" s="164"/>
      <c r="N569" s="176"/>
      <c r="O569" s="177" t="s">
        <v>6</v>
      </c>
      <c r="P569" s="178" t="s">
        <v>192</v>
      </c>
      <c r="Q569" s="179">
        <v>145</v>
      </c>
      <c r="R569" s="180"/>
      <c r="S569" s="181" t="s">
        <v>952</v>
      </c>
      <c r="T569" s="400">
        <f t="shared" si="114"/>
        <v>38</v>
      </c>
      <c r="V569" s="382" t="str">
        <f t="shared" si="108"/>
        <v>JWWA  K  145</v>
      </c>
      <c r="W569" s="382" t="str">
        <f t="shared" si="113"/>
        <v>JWWA  K  145</v>
      </c>
    </row>
    <row r="570" spans="1:23" ht="15" customHeight="1">
      <c r="A570" s="381" t="str">
        <f t="shared" si="104"/>
        <v>007P0221</v>
      </c>
      <c r="B570" s="568"/>
      <c r="C570" s="573"/>
      <c r="D570" s="139" t="s">
        <v>597</v>
      </c>
      <c r="E570" s="140">
        <v>2</v>
      </c>
      <c r="F570" s="140">
        <v>21</v>
      </c>
      <c r="G570" s="560" t="s">
        <v>2415</v>
      </c>
      <c r="H570" s="554" t="s">
        <v>2509</v>
      </c>
      <c r="I570" s="162" t="str">
        <f t="shared" si="53"/>
        <v>007P0221</v>
      </c>
      <c r="J570" s="142" t="s">
        <v>996</v>
      </c>
      <c r="K570" s="142" t="s">
        <v>1193</v>
      </c>
      <c r="L570" s="142" t="s">
        <v>85</v>
      </c>
      <c r="M570" s="142"/>
      <c r="N570" s="142"/>
      <c r="O570" s="143" t="s">
        <v>6</v>
      </c>
      <c r="P570" s="144" t="s">
        <v>192</v>
      </c>
      <c r="Q570" s="427">
        <v>145</v>
      </c>
      <c r="R570" s="146"/>
      <c r="S570" s="147" t="s">
        <v>1184</v>
      </c>
      <c r="T570" s="396">
        <f t="shared" si="114"/>
        <v>7</v>
      </c>
      <c r="V570" s="382" t="str">
        <f t="shared" si="108"/>
        <v>JWWA  K  145</v>
      </c>
      <c r="W570" s="382" t="str">
        <f t="shared" si="113"/>
        <v>JWWA  K  145</v>
      </c>
    </row>
    <row r="571" spans="1:23" ht="15" customHeight="1">
      <c r="A571" s="381" t="str">
        <f t="shared" si="104"/>
        <v>038P0224</v>
      </c>
      <c r="B571" s="568"/>
      <c r="C571" s="573"/>
      <c r="D571" s="139" t="s">
        <v>597</v>
      </c>
      <c r="E571" s="140">
        <v>2</v>
      </c>
      <c r="F571" s="140">
        <v>24</v>
      </c>
      <c r="G571" s="561"/>
      <c r="H571" s="555"/>
      <c r="I571" s="164" t="str">
        <f t="shared" si="53"/>
        <v>038P0224</v>
      </c>
      <c r="J571" s="176" t="s">
        <v>996</v>
      </c>
      <c r="K571" s="176" t="s">
        <v>997</v>
      </c>
      <c r="L571" s="176" t="s">
        <v>85</v>
      </c>
      <c r="M571" s="176"/>
      <c r="N571" s="176"/>
      <c r="O571" s="177" t="s">
        <v>6</v>
      </c>
      <c r="P571" s="178" t="s">
        <v>192</v>
      </c>
      <c r="Q571" s="428">
        <v>145</v>
      </c>
      <c r="R571" s="180"/>
      <c r="S571" s="181" t="s">
        <v>952</v>
      </c>
      <c r="T571" s="400">
        <f t="shared" si="114"/>
        <v>38</v>
      </c>
      <c r="V571" s="382" t="str">
        <f t="shared" si="108"/>
        <v>JWWA  K  145</v>
      </c>
      <c r="W571" s="382" t="str">
        <f t="shared" si="113"/>
        <v>JWWA  K  145</v>
      </c>
    </row>
    <row r="572" spans="1:23" ht="15" customHeight="1">
      <c r="A572" s="381" t="str">
        <f t="shared" si="104"/>
        <v>007P0222</v>
      </c>
      <c r="B572" s="568"/>
      <c r="C572" s="573"/>
      <c r="D572" s="139" t="s">
        <v>597</v>
      </c>
      <c r="E572" s="140">
        <v>2</v>
      </c>
      <c r="F572" s="140">
        <v>22</v>
      </c>
      <c r="G572" s="561"/>
      <c r="H572" s="555"/>
      <c r="I572" s="162" t="str">
        <f t="shared" si="53"/>
        <v>007P0222</v>
      </c>
      <c r="J572" s="142" t="s">
        <v>996</v>
      </c>
      <c r="K572" s="142" t="s">
        <v>1193</v>
      </c>
      <c r="L572" s="142" t="s">
        <v>78</v>
      </c>
      <c r="M572" s="141"/>
      <c r="N572" s="142"/>
      <c r="O572" s="143" t="s">
        <v>6</v>
      </c>
      <c r="P572" s="144" t="s">
        <v>192</v>
      </c>
      <c r="Q572" s="145">
        <v>145</v>
      </c>
      <c r="R572" s="146"/>
      <c r="S572" s="147" t="s">
        <v>1184</v>
      </c>
      <c r="T572" s="396">
        <f t="shared" si="114"/>
        <v>7</v>
      </c>
      <c r="V572" s="382" t="str">
        <f t="shared" si="108"/>
        <v>JWWA  K  145</v>
      </c>
      <c r="W572" s="382" t="str">
        <f t="shared" si="113"/>
        <v>JWWA  K  145</v>
      </c>
    </row>
    <row r="573" spans="1:23" ht="15" customHeight="1">
      <c r="A573" s="381" t="str">
        <f t="shared" si="104"/>
        <v>038P0225</v>
      </c>
      <c r="B573" s="568"/>
      <c r="C573" s="573"/>
      <c r="D573" s="139" t="s">
        <v>597</v>
      </c>
      <c r="E573" s="140">
        <v>2</v>
      </c>
      <c r="F573" s="140">
        <v>25</v>
      </c>
      <c r="G573" s="561"/>
      <c r="H573" s="556"/>
      <c r="I573" s="164" t="str">
        <f t="shared" si="53"/>
        <v>038P0225</v>
      </c>
      <c r="J573" s="176" t="s">
        <v>996</v>
      </c>
      <c r="K573" s="176" t="s">
        <v>997</v>
      </c>
      <c r="L573" s="176" t="s">
        <v>78</v>
      </c>
      <c r="M573" s="164"/>
      <c r="N573" s="176"/>
      <c r="O573" s="177" t="s">
        <v>6</v>
      </c>
      <c r="P573" s="178" t="s">
        <v>192</v>
      </c>
      <c r="Q573" s="179">
        <v>145</v>
      </c>
      <c r="R573" s="180"/>
      <c r="S573" s="181" t="s">
        <v>952</v>
      </c>
      <c r="T573" s="400">
        <f t="shared" si="114"/>
        <v>38</v>
      </c>
      <c r="V573" s="382" t="str">
        <f t="shared" si="108"/>
        <v>JWWA  K  145</v>
      </c>
      <c r="W573" s="382" t="str">
        <f t="shared" ref="W573:W597" si="115">V573</f>
        <v>JWWA  K  145</v>
      </c>
    </row>
    <row r="574" spans="1:23" ht="15" customHeight="1">
      <c r="A574" s="381" t="str">
        <f t="shared" si="104"/>
        <v>007P0223</v>
      </c>
      <c r="B574" s="568"/>
      <c r="C574" s="573"/>
      <c r="D574" s="139" t="s">
        <v>597</v>
      </c>
      <c r="E574" s="140">
        <v>2</v>
      </c>
      <c r="F574" s="140">
        <v>23</v>
      </c>
      <c r="G574" s="561"/>
      <c r="H574" s="554" t="s">
        <v>2510</v>
      </c>
      <c r="I574" s="162" t="str">
        <f t="shared" si="53"/>
        <v>007P0223</v>
      </c>
      <c r="J574" s="142" t="s">
        <v>998</v>
      </c>
      <c r="K574" s="142" t="s">
        <v>1194</v>
      </c>
      <c r="L574" s="142" t="s">
        <v>85</v>
      </c>
      <c r="M574" s="142"/>
      <c r="N574" s="142"/>
      <c r="O574" s="143" t="s">
        <v>6</v>
      </c>
      <c r="P574" s="144" t="s">
        <v>192</v>
      </c>
      <c r="Q574" s="427">
        <v>145</v>
      </c>
      <c r="R574" s="146"/>
      <c r="S574" s="147" t="s">
        <v>1184</v>
      </c>
      <c r="T574" s="396">
        <f t="shared" si="114"/>
        <v>7</v>
      </c>
      <c r="V574" s="382" t="str">
        <f t="shared" si="108"/>
        <v>JWWA  K  145</v>
      </c>
      <c r="W574" s="382" t="str">
        <f t="shared" si="115"/>
        <v>JWWA  K  145</v>
      </c>
    </row>
    <row r="575" spans="1:23" ht="15" customHeight="1">
      <c r="A575" s="381" t="str">
        <f t="shared" si="104"/>
        <v>038P0226</v>
      </c>
      <c r="B575" s="568"/>
      <c r="C575" s="573"/>
      <c r="D575" s="139" t="s">
        <v>597</v>
      </c>
      <c r="E575" s="140">
        <v>2</v>
      </c>
      <c r="F575" s="140">
        <v>26</v>
      </c>
      <c r="G575" s="561"/>
      <c r="H575" s="555"/>
      <c r="I575" s="164" t="str">
        <f t="shared" si="53"/>
        <v>038P0226</v>
      </c>
      <c r="J575" s="176" t="s">
        <v>998</v>
      </c>
      <c r="K575" s="176" t="s">
        <v>999</v>
      </c>
      <c r="L575" s="176" t="s">
        <v>85</v>
      </c>
      <c r="M575" s="176"/>
      <c r="N575" s="176"/>
      <c r="O575" s="177" t="s">
        <v>6</v>
      </c>
      <c r="P575" s="178" t="s">
        <v>192</v>
      </c>
      <c r="Q575" s="428">
        <v>145</v>
      </c>
      <c r="R575" s="180"/>
      <c r="S575" s="181" t="s">
        <v>952</v>
      </c>
      <c r="T575" s="400">
        <f t="shared" si="114"/>
        <v>38</v>
      </c>
      <c r="V575" s="382" t="str">
        <f t="shared" si="108"/>
        <v>JWWA  K  145</v>
      </c>
      <c r="W575" s="382" t="str">
        <f t="shared" si="115"/>
        <v>JWWA  K  145</v>
      </c>
    </row>
    <row r="576" spans="1:23" ht="15" customHeight="1">
      <c r="A576" s="381" t="str">
        <f t="shared" si="104"/>
        <v>007P0224</v>
      </c>
      <c r="B576" s="568"/>
      <c r="C576" s="573"/>
      <c r="D576" s="139" t="s">
        <v>597</v>
      </c>
      <c r="E576" s="140">
        <v>2</v>
      </c>
      <c r="F576" s="140">
        <v>24</v>
      </c>
      <c r="G576" s="561"/>
      <c r="H576" s="555"/>
      <c r="I576" s="162" t="str">
        <f t="shared" si="53"/>
        <v>007P0224</v>
      </c>
      <c r="J576" s="142" t="s">
        <v>998</v>
      </c>
      <c r="K576" s="142" t="s">
        <v>1194</v>
      </c>
      <c r="L576" s="142" t="s">
        <v>78</v>
      </c>
      <c r="M576" s="141"/>
      <c r="N576" s="142"/>
      <c r="O576" s="143" t="s">
        <v>6</v>
      </c>
      <c r="P576" s="144" t="s">
        <v>192</v>
      </c>
      <c r="Q576" s="145">
        <v>145</v>
      </c>
      <c r="R576" s="146"/>
      <c r="S576" s="147" t="s">
        <v>1184</v>
      </c>
      <c r="T576" s="396">
        <f t="shared" si="114"/>
        <v>7</v>
      </c>
      <c r="V576" s="382" t="str">
        <f t="shared" si="108"/>
        <v>JWWA  K  145</v>
      </c>
      <c r="W576" s="382" t="str">
        <f t="shared" si="115"/>
        <v>JWWA  K  145</v>
      </c>
    </row>
    <row r="577" spans="1:23" ht="15" customHeight="1">
      <c r="A577" s="381" t="str">
        <f t="shared" si="104"/>
        <v>038P0227</v>
      </c>
      <c r="B577" s="568"/>
      <c r="C577" s="573"/>
      <c r="D577" s="139" t="s">
        <v>597</v>
      </c>
      <c r="E577" s="140">
        <v>2</v>
      </c>
      <c r="F577" s="140">
        <v>27</v>
      </c>
      <c r="G577" s="561"/>
      <c r="H577" s="556"/>
      <c r="I577" s="164" t="str">
        <f t="shared" si="53"/>
        <v>038P0227</v>
      </c>
      <c r="J577" s="176" t="s">
        <v>998</v>
      </c>
      <c r="K577" s="176" t="s">
        <v>999</v>
      </c>
      <c r="L577" s="176" t="s">
        <v>78</v>
      </c>
      <c r="M577" s="164"/>
      <c r="N577" s="176"/>
      <c r="O577" s="177" t="s">
        <v>6</v>
      </c>
      <c r="P577" s="178" t="s">
        <v>192</v>
      </c>
      <c r="Q577" s="179">
        <v>145</v>
      </c>
      <c r="R577" s="180"/>
      <c r="S577" s="181" t="s">
        <v>952</v>
      </c>
      <c r="T577" s="400">
        <f t="shared" si="114"/>
        <v>38</v>
      </c>
      <c r="V577" s="382" t="str">
        <f t="shared" si="108"/>
        <v>JWWA  K  145</v>
      </c>
      <c r="W577" s="382" t="str">
        <f t="shared" si="115"/>
        <v>JWWA  K  145</v>
      </c>
    </row>
    <row r="578" spans="1:23" ht="15" customHeight="1">
      <c r="A578" s="381" t="str">
        <f t="shared" ref="A578:A642" si="116">I578</f>
        <v>007P0225</v>
      </c>
      <c r="B578" s="568"/>
      <c r="C578" s="573"/>
      <c r="D578" s="139" t="s">
        <v>597</v>
      </c>
      <c r="E578" s="140">
        <v>2</v>
      </c>
      <c r="F578" s="140">
        <v>25</v>
      </c>
      <c r="G578" s="561"/>
      <c r="H578" s="554" t="s">
        <v>2296</v>
      </c>
      <c r="I578" s="162" t="str">
        <f t="shared" si="53"/>
        <v>007P0225</v>
      </c>
      <c r="J578" s="142" t="s">
        <v>1000</v>
      </c>
      <c r="K578" s="142" t="s">
        <v>1195</v>
      </c>
      <c r="L578" s="142" t="s">
        <v>85</v>
      </c>
      <c r="M578" s="142"/>
      <c r="N578" s="142"/>
      <c r="O578" s="143" t="s">
        <v>6</v>
      </c>
      <c r="P578" s="144" t="s">
        <v>192</v>
      </c>
      <c r="Q578" s="427">
        <v>145</v>
      </c>
      <c r="R578" s="146"/>
      <c r="S578" s="147" t="s">
        <v>1184</v>
      </c>
      <c r="T578" s="396">
        <f t="shared" si="114"/>
        <v>7</v>
      </c>
      <c r="V578" s="382" t="str">
        <f t="shared" si="108"/>
        <v>JWWA  K  145</v>
      </c>
      <c r="W578" s="382" t="str">
        <f t="shared" si="115"/>
        <v>JWWA  K  145</v>
      </c>
    </row>
    <row r="579" spans="1:23" ht="15" customHeight="1">
      <c r="A579" s="381" t="str">
        <f t="shared" si="116"/>
        <v>038P0228</v>
      </c>
      <c r="B579" s="568"/>
      <c r="C579" s="573"/>
      <c r="D579" s="139" t="s">
        <v>597</v>
      </c>
      <c r="E579" s="140">
        <v>2</v>
      </c>
      <c r="F579" s="140">
        <v>28</v>
      </c>
      <c r="G579" s="561"/>
      <c r="H579" s="555"/>
      <c r="I579" s="164" t="str">
        <f t="shared" si="53"/>
        <v>038P0228</v>
      </c>
      <c r="J579" s="176" t="s">
        <v>1000</v>
      </c>
      <c r="K579" s="176" t="s">
        <v>1001</v>
      </c>
      <c r="L579" s="176" t="s">
        <v>85</v>
      </c>
      <c r="M579" s="176"/>
      <c r="N579" s="176"/>
      <c r="O579" s="177" t="s">
        <v>6</v>
      </c>
      <c r="P579" s="178" t="s">
        <v>192</v>
      </c>
      <c r="Q579" s="428">
        <v>145</v>
      </c>
      <c r="R579" s="180"/>
      <c r="S579" s="181" t="s">
        <v>952</v>
      </c>
      <c r="T579" s="400">
        <f t="shared" si="114"/>
        <v>38</v>
      </c>
      <c r="V579" s="382" t="str">
        <f t="shared" si="108"/>
        <v>JWWA  K  145</v>
      </c>
      <c r="W579" s="382" t="str">
        <f t="shared" si="115"/>
        <v>JWWA  K  145</v>
      </c>
    </row>
    <row r="580" spans="1:23" ht="15" customHeight="1">
      <c r="A580" s="381" t="str">
        <f t="shared" si="116"/>
        <v>007P0226</v>
      </c>
      <c r="B580" s="568"/>
      <c r="C580" s="573"/>
      <c r="D580" s="139" t="s">
        <v>597</v>
      </c>
      <c r="E580" s="140">
        <v>2</v>
      </c>
      <c r="F580" s="140">
        <v>26</v>
      </c>
      <c r="G580" s="561"/>
      <c r="H580" s="555"/>
      <c r="I580" s="162" t="str">
        <f t="shared" si="53"/>
        <v>007P0226</v>
      </c>
      <c r="J580" s="142" t="s">
        <v>1000</v>
      </c>
      <c r="K580" s="142" t="s">
        <v>1195</v>
      </c>
      <c r="L580" s="142" t="s">
        <v>78</v>
      </c>
      <c r="M580" s="141"/>
      <c r="N580" s="142"/>
      <c r="O580" s="143" t="s">
        <v>6</v>
      </c>
      <c r="P580" s="144" t="s">
        <v>192</v>
      </c>
      <c r="Q580" s="145">
        <v>145</v>
      </c>
      <c r="R580" s="146"/>
      <c r="S580" s="147" t="s">
        <v>1184</v>
      </c>
      <c r="T580" s="396">
        <f t="shared" si="114"/>
        <v>7</v>
      </c>
      <c r="V580" s="382" t="str">
        <f t="shared" si="108"/>
        <v>JWWA  K  145</v>
      </c>
      <c r="W580" s="382" t="str">
        <f t="shared" si="115"/>
        <v>JWWA  K  145</v>
      </c>
    </row>
    <row r="581" spans="1:23" ht="15" customHeight="1">
      <c r="A581" s="381" t="str">
        <f t="shared" si="116"/>
        <v>038P0229</v>
      </c>
      <c r="B581" s="568"/>
      <c r="C581" s="573"/>
      <c r="D581" s="139" t="s">
        <v>597</v>
      </c>
      <c r="E581" s="140">
        <v>2</v>
      </c>
      <c r="F581" s="140">
        <v>29</v>
      </c>
      <c r="G581" s="561"/>
      <c r="H581" s="556"/>
      <c r="I581" s="164" t="str">
        <f t="shared" si="53"/>
        <v>038P0229</v>
      </c>
      <c r="J581" s="176" t="s">
        <v>1000</v>
      </c>
      <c r="K581" s="176" t="s">
        <v>1001</v>
      </c>
      <c r="L581" s="176" t="s">
        <v>78</v>
      </c>
      <c r="M581" s="164"/>
      <c r="N581" s="176"/>
      <c r="O581" s="177" t="s">
        <v>6</v>
      </c>
      <c r="P581" s="178" t="s">
        <v>192</v>
      </c>
      <c r="Q581" s="179">
        <v>145</v>
      </c>
      <c r="R581" s="180"/>
      <c r="S581" s="181" t="s">
        <v>952</v>
      </c>
      <c r="T581" s="400">
        <f t="shared" si="114"/>
        <v>38</v>
      </c>
      <c r="V581" s="382" t="str">
        <f t="shared" si="108"/>
        <v>JWWA  K  145</v>
      </c>
      <c r="W581" s="382" t="str">
        <f t="shared" si="115"/>
        <v>JWWA  K  145</v>
      </c>
    </row>
    <row r="582" spans="1:23" ht="15" customHeight="1">
      <c r="A582" s="381" t="str">
        <f t="shared" si="116"/>
        <v>007P0227</v>
      </c>
      <c r="B582" s="568"/>
      <c r="C582" s="573"/>
      <c r="D582" s="139" t="s">
        <v>597</v>
      </c>
      <c r="E582" s="140">
        <v>2</v>
      </c>
      <c r="F582" s="140">
        <v>27</v>
      </c>
      <c r="G582" s="561"/>
      <c r="H582" s="554" t="s">
        <v>2335</v>
      </c>
      <c r="I582" s="162" t="str">
        <f t="shared" si="53"/>
        <v>007P0227</v>
      </c>
      <c r="J582" s="142" t="s">
        <v>1002</v>
      </c>
      <c r="K582" s="142" t="s">
        <v>1196</v>
      </c>
      <c r="L582" s="142" t="s">
        <v>85</v>
      </c>
      <c r="M582" s="142"/>
      <c r="N582" s="142"/>
      <c r="O582" s="143" t="s">
        <v>6</v>
      </c>
      <c r="P582" s="144" t="s">
        <v>192</v>
      </c>
      <c r="Q582" s="427">
        <v>145</v>
      </c>
      <c r="R582" s="146"/>
      <c r="S582" s="147" t="s">
        <v>1184</v>
      </c>
      <c r="T582" s="396">
        <f t="shared" si="114"/>
        <v>7</v>
      </c>
      <c r="V582" s="382" t="str">
        <f t="shared" si="108"/>
        <v>JWWA  K  145</v>
      </c>
      <c r="W582" s="382" t="str">
        <f t="shared" si="115"/>
        <v>JWWA  K  145</v>
      </c>
    </row>
    <row r="583" spans="1:23" ht="15" customHeight="1">
      <c r="A583" s="381" t="str">
        <f t="shared" si="116"/>
        <v>038P0230</v>
      </c>
      <c r="B583" s="568"/>
      <c r="C583" s="573"/>
      <c r="D583" s="139" t="s">
        <v>597</v>
      </c>
      <c r="E583" s="140">
        <v>2</v>
      </c>
      <c r="F583" s="140">
        <v>30</v>
      </c>
      <c r="G583" s="561"/>
      <c r="H583" s="555"/>
      <c r="I583" s="164" t="str">
        <f t="shared" si="53"/>
        <v>038P0230</v>
      </c>
      <c r="J583" s="176" t="s">
        <v>1002</v>
      </c>
      <c r="K583" s="176" t="s">
        <v>1003</v>
      </c>
      <c r="L583" s="176" t="s">
        <v>85</v>
      </c>
      <c r="M583" s="176"/>
      <c r="N583" s="176"/>
      <c r="O583" s="177" t="s">
        <v>6</v>
      </c>
      <c r="P583" s="178" t="s">
        <v>192</v>
      </c>
      <c r="Q583" s="428">
        <v>145</v>
      </c>
      <c r="R583" s="180"/>
      <c r="S583" s="181" t="s">
        <v>952</v>
      </c>
      <c r="T583" s="400">
        <f t="shared" si="114"/>
        <v>38</v>
      </c>
      <c r="V583" s="382" t="str">
        <f t="shared" si="108"/>
        <v>JWWA  K  145</v>
      </c>
      <c r="W583" s="382" t="str">
        <f t="shared" si="115"/>
        <v>JWWA  K  145</v>
      </c>
    </row>
    <row r="584" spans="1:23" ht="15" customHeight="1">
      <c r="A584" s="381" t="str">
        <f t="shared" si="116"/>
        <v>007P0228</v>
      </c>
      <c r="B584" s="568"/>
      <c r="C584" s="573"/>
      <c r="D584" s="139" t="s">
        <v>597</v>
      </c>
      <c r="E584" s="140">
        <v>2</v>
      </c>
      <c r="F584" s="140">
        <v>28</v>
      </c>
      <c r="G584" s="561"/>
      <c r="H584" s="555"/>
      <c r="I584" s="162" t="str">
        <f t="shared" si="53"/>
        <v>007P0228</v>
      </c>
      <c r="J584" s="142" t="s">
        <v>1002</v>
      </c>
      <c r="K584" s="142" t="s">
        <v>1196</v>
      </c>
      <c r="L584" s="142" t="s">
        <v>78</v>
      </c>
      <c r="M584" s="141"/>
      <c r="N584" s="142"/>
      <c r="O584" s="143" t="s">
        <v>6</v>
      </c>
      <c r="P584" s="144" t="s">
        <v>192</v>
      </c>
      <c r="Q584" s="145">
        <v>145</v>
      </c>
      <c r="R584" s="146"/>
      <c r="S584" s="147" t="s">
        <v>1184</v>
      </c>
      <c r="T584" s="396">
        <f t="shared" si="114"/>
        <v>7</v>
      </c>
      <c r="V584" s="382" t="str">
        <f t="shared" ref="V584:V648" si="117">""&amp;O584&amp;"  "&amp;P584&amp;"  "&amp;Q584&amp;""</f>
        <v>JWWA  K  145</v>
      </c>
      <c r="W584" s="382" t="str">
        <f t="shared" si="115"/>
        <v>JWWA  K  145</v>
      </c>
    </row>
    <row r="585" spans="1:23" ht="15" customHeight="1">
      <c r="A585" s="381" t="str">
        <f t="shared" si="116"/>
        <v>038P0231</v>
      </c>
      <c r="B585" s="568"/>
      <c r="C585" s="573"/>
      <c r="D585" s="139" t="s">
        <v>597</v>
      </c>
      <c r="E585" s="140">
        <v>2</v>
      </c>
      <c r="F585" s="140">
        <v>31</v>
      </c>
      <c r="G585" s="561"/>
      <c r="H585" s="555"/>
      <c r="I585" s="162" t="str">
        <f t="shared" si="53"/>
        <v>038P0231</v>
      </c>
      <c r="J585" s="205" t="s">
        <v>1002</v>
      </c>
      <c r="K585" s="205" t="s">
        <v>1003</v>
      </c>
      <c r="L585" s="205" t="s">
        <v>78</v>
      </c>
      <c r="M585" s="162"/>
      <c r="N585" s="205"/>
      <c r="O585" s="186" t="s">
        <v>6</v>
      </c>
      <c r="P585" s="187" t="s">
        <v>192</v>
      </c>
      <c r="Q585" s="188">
        <v>145</v>
      </c>
      <c r="R585" s="189"/>
      <c r="S585" s="190" t="s">
        <v>952</v>
      </c>
      <c r="T585" s="396">
        <f t="shared" si="114"/>
        <v>38</v>
      </c>
      <c r="V585" s="382" t="str">
        <f t="shared" si="117"/>
        <v>JWWA  K  145</v>
      </c>
      <c r="W585" s="382" t="str">
        <f t="shared" si="115"/>
        <v>JWWA  K  145</v>
      </c>
    </row>
    <row r="586" spans="1:23" ht="15" customHeight="1">
      <c r="A586" s="381">
        <f t="shared" si="116"/>
        <v>0</v>
      </c>
      <c r="B586" s="620"/>
      <c r="C586" s="574"/>
      <c r="D586" s="139"/>
      <c r="E586" s="140"/>
      <c r="F586" s="140"/>
      <c r="G586" s="562"/>
      <c r="H586" s="556"/>
      <c r="I586" s="164"/>
      <c r="J586" s="176"/>
      <c r="K586" s="176"/>
      <c r="L586" s="176"/>
      <c r="M586" s="164"/>
      <c r="N586" s="176"/>
      <c r="O586" s="177"/>
      <c r="P586" s="178"/>
      <c r="Q586" s="179"/>
      <c r="R586" s="180"/>
      <c r="S586" s="181"/>
      <c r="T586" s="400"/>
      <c r="V586" s="382" t="str">
        <f t="shared" ref="V586" si="118">""&amp;O586&amp;"  "&amp;P586&amp;"  "&amp;Q586&amp;""</f>
        <v xml:space="preserve">    </v>
      </c>
      <c r="W586" s="382" t="str">
        <f t="shared" ref="W586" si="119">V586</f>
        <v xml:space="preserve">    </v>
      </c>
    </row>
    <row r="587" spans="1:23" ht="15" customHeight="1">
      <c r="A587" s="381" t="str">
        <f t="shared" si="116"/>
        <v>007P0229</v>
      </c>
      <c r="B587" s="637" t="s">
        <v>4446</v>
      </c>
      <c r="C587" s="572" t="s">
        <v>4437</v>
      </c>
      <c r="D587" s="139" t="s">
        <v>597</v>
      </c>
      <c r="E587" s="140">
        <v>2</v>
      </c>
      <c r="F587" s="140">
        <v>29</v>
      </c>
      <c r="G587" s="560" t="s">
        <v>2416</v>
      </c>
      <c r="H587" s="554" t="s">
        <v>2417</v>
      </c>
      <c r="I587" s="170" t="str">
        <f t="shared" si="53"/>
        <v>007P0229</v>
      </c>
      <c r="J587" s="171" t="s">
        <v>1004</v>
      </c>
      <c r="K587" s="171" t="s">
        <v>1214</v>
      </c>
      <c r="L587" s="171" t="s">
        <v>85</v>
      </c>
      <c r="M587" s="171"/>
      <c r="N587" s="171"/>
      <c r="O587" s="172" t="s">
        <v>6</v>
      </c>
      <c r="P587" s="173" t="s">
        <v>192</v>
      </c>
      <c r="Q587" s="174">
        <v>145</v>
      </c>
      <c r="R587" s="175"/>
      <c r="S587" s="161" t="s">
        <v>1184</v>
      </c>
      <c r="T587" s="404">
        <f t="shared" ref="T587:T618" si="120">IF(S587="","",VLOOKUP(S587,$AC$7:$AD$69,2,FALSE))</f>
        <v>7</v>
      </c>
      <c r="V587" s="382" t="str">
        <f t="shared" si="117"/>
        <v>JWWA  K  145</v>
      </c>
      <c r="W587" s="382" t="str">
        <f t="shared" si="115"/>
        <v>JWWA  K  145</v>
      </c>
    </row>
    <row r="588" spans="1:23" ht="15" customHeight="1">
      <c r="A588" s="381" t="str">
        <f t="shared" si="116"/>
        <v>038P0232</v>
      </c>
      <c r="B588" s="568"/>
      <c r="C588" s="573"/>
      <c r="D588" s="139" t="s">
        <v>597</v>
      </c>
      <c r="E588" s="140">
        <v>2</v>
      </c>
      <c r="F588" s="140">
        <v>32</v>
      </c>
      <c r="G588" s="561"/>
      <c r="H588" s="556"/>
      <c r="I588" s="164" t="str">
        <f t="shared" si="53"/>
        <v>038P0232</v>
      </c>
      <c r="J588" s="176" t="s">
        <v>1004</v>
      </c>
      <c r="K588" s="176" t="s">
        <v>1005</v>
      </c>
      <c r="L588" s="176" t="s">
        <v>161</v>
      </c>
      <c r="M588" s="176"/>
      <c r="N588" s="176"/>
      <c r="O588" s="177" t="s">
        <v>6</v>
      </c>
      <c r="P588" s="178" t="s">
        <v>192</v>
      </c>
      <c r="Q588" s="179">
        <v>145</v>
      </c>
      <c r="R588" s="180"/>
      <c r="S588" s="181" t="s">
        <v>952</v>
      </c>
      <c r="T588" s="400">
        <f t="shared" si="120"/>
        <v>38</v>
      </c>
      <c r="V588" s="382" t="str">
        <f t="shared" si="117"/>
        <v>JWWA  K  145</v>
      </c>
      <c r="W588" s="382" t="str">
        <f t="shared" si="115"/>
        <v>JWWA  K  145</v>
      </c>
    </row>
    <row r="589" spans="1:23" ht="15" customHeight="1">
      <c r="A589" s="381" t="str">
        <f t="shared" si="116"/>
        <v>007P0230</v>
      </c>
      <c r="B589" s="568"/>
      <c r="C589" s="573"/>
      <c r="D589" s="139" t="s">
        <v>597</v>
      </c>
      <c r="E589" s="140">
        <v>2</v>
      </c>
      <c r="F589" s="140">
        <v>30</v>
      </c>
      <c r="G589" s="561"/>
      <c r="H589" s="554" t="s">
        <v>2418</v>
      </c>
      <c r="I589" s="162" t="str">
        <f t="shared" si="53"/>
        <v>007P0230</v>
      </c>
      <c r="J589" s="142" t="s">
        <v>1006</v>
      </c>
      <c r="K589" s="142" t="s">
        <v>1215</v>
      </c>
      <c r="L589" s="142" t="s">
        <v>85</v>
      </c>
      <c r="M589" s="142"/>
      <c r="N589" s="142"/>
      <c r="O589" s="143" t="s">
        <v>6</v>
      </c>
      <c r="P589" s="144" t="s">
        <v>192</v>
      </c>
      <c r="Q589" s="145">
        <v>145</v>
      </c>
      <c r="R589" s="146"/>
      <c r="S589" s="147" t="s">
        <v>1184</v>
      </c>
      <c r="T589" s="396">
        <f t="shared" si="120"/>
        <v>7</v>
      </c>
      <c r="V589" s="382" t="str">
        <f t="shared" si="117"/>
        <v>JWWA  K  145</v>
      </c>
      <c r="W589" s="382" t="str">
        <f t="shared" si="115"/>
        <v>JWWA  K  145</v>
      </c>
    </row>
    <row r="590" spans="1:23" ht="15" customHeight="1">
      <c r="A590" s="381" t="str">
        <f t="shared" si="116"/>
        <v>038P0233</v>
      </c>
      <c r="B590" s="568"/>
      <c r="C590" s="573"/>
      <c r="D590" s="139" t="s">
        <v>597</v>
      </c>
      <c r="E590" s="140">
        <v>2</v>
      </c>
      <c r="F590" s="140">
        <v>33</v>
      </c>
      <c r="G590" s="561"/>
      <c r="H590" s="556"/>
      <c r="I590" s="164" t="str">
        <f t="shared" si="53"/>
        <v>038P0233</v>
      </c>
      <c r="J590" s="176" t="s">
        <v>1006</v>
      </c>
      <c r="K590" s="176" t="s">
        <v>1007</v>
      </c>
      <c r="L590" s="176" t="s">
        <v>161</v>
      </c>
      <c r="M590" s="176"/>
      <c r="N590" s="176"/>
      <c r="O590" s="177" t="s">
        <v>6</v>
      </c>
      <c r="P590" s="178" t="s">
        <v>192</v>
      </c>
      <c r="Q590" s="179">
        <v>145</v>
      </c>
      <c r="R590" s="180"/>
      <c r="S590" s="181" t="s">
        <v>952</v>
      </c>
      <c r="T590" s="400">
        <f t="shared" si="120"/>
        <v>38</v>
      </c>
      <c r="V590" s="382" t="str">
        <f t="shared" si="117"/>
        <v>JWWA  K  145</v>
      </c>
      <c r="W590" s="382" t="str">
        <f t="shared" si="115"/>
        <v>JWWA  K  145</v>
      </c>
    </row>
    <row r="591" spans="1:23" ht="15" customHeight="1">
      <c r="A591" s="381" t="str">
        <f t="shared" si="116"/>
        <v>007P0231</v>
      </c>
      <c r="B591" s="568"/>
      <c r="C591" s="573"/>
      <c r="D591" s="139" t="s">
        <v>597</v>
      </c>
      <c r="E591" s="140">
        <v>2</v>
      </c>
      <c r="F591" s="140">
        <v>31</v>
      </c>
      <c r="G591" s="561"/>
      <c r="H591" s="554" t="s">
        <v>2511</v>
      </c>
      <c r="I591" s="162" t="str">
        <f t="shared" si="53"/>
        <v>007P0231</v>
      </c>
      <c r="J591" s="142" t="s">
        <v>1008</v>
      </c>
      <c r="K591" s="142" t="s">
        <v>1216</v>
      </c>
      <c r="L591" s="142" t="s">
        <v>85</v>
      </c>
      <c r="M591" s="142"/>
      <c r="N591" s="142"/>
      <c r="O591" s="143" t="s">
        <v>6</v>
      </c>
      <c r="P591" s="144" t="s">
        <v>192</v>
      </c>
      <c r="Q591" s="145">
        <v>145</v>
      </c>
      <c r="R591" s="146"/>
      <c r="S591" s="147" t="s">
        <v>1184</v>
      </c>
      <c r="T591" s="396">
        <f t="shared" si="120"/>
        <v>7</v>
      </c>
      <c r="V591" s="382" t="str">
        <f t="shared" si="117"/>
        <v>JWWA  K  145</v>
      </c>
      <c r="W591" s="382" t="str">
        <f t="shared" si="115"/>
        <v>JWWA  K  145</v>
      </c>
    </row>
    <row r="592" spans="1:23" ht="15" customHeight="1">
      <c r="A592" s="381" t="str">
        <f t="shared" si="116"/>
        <v>038P0234</v>
      </c>
      <c r="B592" s="568"/>
      <c r="C592" s="573"/>
      <c r="D592" s="139" t="s">
        <v>597</v>
      </c>
      <c r="E592" s="140">
        <v>2</v>
      </c>
      <c r="F592" s="140">
        <v>34</v>
      </c>
      <c r="G592" s="561"/>
      <c r="H592" s="556"/>
      <c r="I592" s="164" t="str">
        <f t="shared" si="53"/>
        <v>038P0234</v>
      </c>
      <c r="J592" s="176" t="s">
        <v>1008</v>
      </c>
      <c r="K592" s="176" t="s">
        <v>1009</v>
      </c>
      <c r="L592" s="176" t="s">
        <v>161</v>
      </c>
      <c r="M592" s="176"/>
      <c r="N592" s="176"/>
      <c r="O592" s="177" t="s">
        <v>6</v>
      </c>
      <c r="P592" s="178" t="s">
        <v>192</v>
      </c>
      <c r="Q592" s="179">
        <v>145</v>
      </c>
      <c r="R592" s="180"/>
      <c r="S592" s="181" t="s">
        <v>952</v>
      </c>
      <c r="T592" s="400">
        <f t="shared" si="120"/>
        <v>38</v>
      </c>
      <c r="V592" s="382" t="str">
        <f t="shared" si="117"/>
        <v>JWWA  K  145</v>
      </c>
      <c r="W592" s="382" t="str">
        <f t="shared" si="115"/>
        <v>JWWA  K  145</v>
      </c>
    </row>
    <row r="593" spans="1:23" ht="15" customHeight="1">
      <c r="A593" s="381" t="str">
        <f t="shared" si="116"/>
        <v>007P0232</v>
      </c>
      <c r="B593" s="568"/>
      <c r="C593" s="573"/>
      <c r="D593" s="139" t="s">
        <v>597</v>
      </c>
      <c r="E593" s="140">
        <v>2</v>
      </c>
      <c r="F593" s="140">
        <v>32</v>
      </c>
      <c r="G593" s="561"/>
      <c r="H593" s="554" t="s">
        <v>2444</v>
      </c>
      <c r="I593" s="162" t="str">
        <f t="shared" si="53"/>
        <v>007P0232</v>
      </c>
      <c r="J593" s="142" t="s">
        <v>1010</v>
      </c>
      <c r="K593" s="142" t="s">
        <v>1217</v>
      </c>
      <c r="L593" s="142" t="s">
        <v>85</v>
      </c>
      <c r="M593" s="142"/>
      <c r="N593" s="142"/>
      <c r="O593" s="143" t="s">
        <v>6</v>
      </c>
      <c r="P593" s="144" t="s">
        <v>192</v>
      </c>
      <c r="Q593" s="145">
        <v>145</v>
      </c>
      <c r="R593" s="146"/>
      <c r="S593" s="147" t="s">
        <v>1184</v>
      </c>
      <c r="T593" s="396">
        <f t="shared" si="120"/>
        <v>7</v>
      </c>
      <c r="V593" s="382" t="str">
        <f t="shared" si="117"/>
        <v>JWWA  K  145</v>
      </c>
      <c r="W593" s="382" t="str">
        <f t="shared" si="115"/>
        <v>JWWA  K  145</v>
      </c>
    </row>
    <row r="594" spans="1:23" ht="15" customHeight="1">
      <c r="A594" s="381" t="str">
        <f t="shared" si="116"/>
        <v>038P0235</v>
      </c>
      <c r="B594" s="568"/>
      <c r="C594" s="573"/>
      <c r="D594" s="139" t="s">
        <v>597</v>
      </c>
      <c r="E594" s="140">
        <v>2</v>
      </c>
      <c r="F594" s="140">
        <v>35</v>
      </c>
      <c r="G594" s="562"/>
      <c r="H594" s="556"/>
      <c r="I594" s="164" t="str">
        <f t="shared" si="53"/>
        <v>038P0235</v>
      </c>
      <c r="J594" s="176" t="s">
        <v>1010</v>
      </c>
      <c r="K594" s="176" t="s">
        <v>1011</v>
      </c>
      <c r="L594" s="176" t="s">
        <v>161</v>
      </c>
      <c r="M594" s="176"/>
      <c r="N594" s="176"/>
      <c r="O594" s="177" t="s">
        <v>6</v>
      </c>
      <c r="P594" s="178" t="s">
        <v>192</v>
      </c>
      <c r="Q594" s="179">
        <v>145</v>
      </c>
      <c r="R594" s="180"/>
      <c r="S594" s="181" t="s">
        <v>952</v>
      </c>
      <c r="T594" s="400">
        <f t="shared" si="120"/>
        <v>38</v>
      </c>
      <c r="V594" s="382" t="str">
        <f t="shared" si="117"/>
        <v>JWWA  K  145</v>
      </c>
      <c r="W594" s="382" t="str">
        <f t="shared" si="115"/>
        <v>JWWA  K  145</v>
      </c>
    </row>
    <row r="595" spans="1:23" ht="15" customHeight="1">
      <c r="A595" s="381" t="str">
        <f t="shared" si="116"/>
        <v>007P0233</v>
      </c>
      <c r="B595" s="568"/>
      <c r="C595" s="573"/>
      <c r="D595" s="139" t="s">
        <v>597</v>
      </c>
      <c r="E595" s="140">
        <v>2</v>
      </c>
      <c r="F595" s="140">
        <v>33</v>
      </c>
      <c r="G595" s="560" t="s">
        <v>2421</v>
      </c>
      <c r="H595" s="560" t="s">
        <v>2421</v>
      </c>
      <c r="I595" s="162" t="str">
        <f t="shared" si="53"/>
        <v>007P0233</v>
      </c>
      <c r="J595" s="142" t="s">
        <v>1012</v>
      </c>
      <c r="K595" s="142" t="s">
        <v>1197</v>
      </c>
      <c r="L595" s="142" t="s">
        <v>1014</v>
      </c>
      <c r="M595" s="141"/>
      <c r="N595" s="142"/>
      <c r="O595" s="143" t="s">
        <v>6</v>
      </c>
      <c r="P595" s="144" t="s">
        <v>192</v>
      </c>
      <c r="Q595" s="427">
        <v>145</v>
      </c>
      <c r="R595" s="146"/>
      <c r="S595" s="147" t="s">
        <v>1184</v>
      </c>
      <c r="T595" s="396">
        <f t="shared" si="120"/>
        <v>7</v>
      </c>
      <c r="V595" s="382" t="str">
        <f t="shared" si="117"/>
        <v>JWWA  K  145</v>
      </c>
      <c r="W595" s="382" t="str">
        <f t="shared" si="115"/>
        <v>JWWA  K  145</v>
      </c>
    </row>
    <row r="596" spans="1:23" ht="15" customHeight="1">
      <c r="A596" s="381" t="str">
        <f t="shared" si="116"/>
        <v>038P0236</v>
      </c>
      <c r="B596" s="568"/>
      <c r="C596" s="573"/>
      <c r="D596" s="139" t="s">
        <v>597</v>
      </c>
      <c r="E596" s="140">
        <v>2</v>
      </c>
      <c r="F596" s="140">
        <v>36</v>
      </c>
      <c r="G596" s="561"/>
      <c r="H596" s="561"/>
      <c r="I596" s="164" t="str">
        <f t="shared" si="53"/>
        <v>038P0236</v>
      </c>
      <c r="J596" s="176" t="s">
        <v>1012</v>
      </c>
      <c r="K596" s="176" t="s">
        <v>1013</v>
      </c>
      <c r="L596" s="176" t="s">
        <v>1014</v>
      </c>
      <c r="M596" s="164"/>
      <c r="N596" s="176"/>
      <c r="O596" s="177" t="s">
        <v>6</v>
      </c>
      <c r="P596" s="178" t="s">
        <v>192</v>
      </c>
      <c r="Q596" s="428">
        <v>145</v>
      </c>
      <c r="R596" s="180"/>
      <c r="S596" s="181" t="s">
        <v>952</v>
      </c>
      <c r="T596" s="400">
        <f t="shared" si="120"/>
        <v>38</v>
      </c>
      <c r="V596" s="382" t="str">
        <f t="shared" si="117"/>
        <v>JWWA  K  145</v>
      </c>
      <c r="W596" s="382" t="str">
        <f t="shared" si="115"/>
        <v>JWWA  K  145</v>
      </c>
    </row>
    <row r="597" spans="1:23" ht="15" customHeight="1">
      <c r="A597" s="381" t="str">
        <f t="shared" si="116"/>
        <v>007P0234</v>
      </c>
      <c r="B597" s="568"/>
      <c r="C597" s="573"/>
      <c r="D597" s="139" t="s">
        <v>597</v>
      </c>
      <c r="E597" s="140">
        <v>2</v>
      </c>
      <c r="F597" s="140">
        <v>34</v>
      </c>
      <c r="G597" s="561"/>
      <c r="H597" s="561"/>
      <c r="I597" s="162" t="str">
        <f t="shared" si="53"/>
        <v>007P0234</v>
      </c>
      <c r="J597" s="142" t="s">
        <v>1012</v>
      </c>
      <c r="K597" s="142" t="s">
        <v>1197</v>
      </c>
      <c r="L597" s="142" t="s">
        <v>1015</v>
      </c>
      <c r="M597" s="142"/>
      <c r="N597" s="142"/>
      <c r="O597" s="143" t="s">
        <v>6</v>
      </c>
      <c r="P597" s="144" t="s">
        <v>192</v>
      </c>
      <c r="Q597" s="145">
        <v>145</v>
      </c>
      <c r="R597" s="146"/>
      <c r="S597" s="147" t="s">
        <v>1184</v>
      </c>
      <c r="T597" s="396">
        <f t="shared" si="120"/>
        <v>7</v>
      </c>
      <c r="V597" s="382" t="str">
        <f t="shared" si="117"/>
        <v>JWWA  K  145</v>
      </c>
      <c r="W597" s="382" t="str">
        <f t="shared" si="115"/>
        <v>JWWA  K  145</v>
      </c>
    </row>
    <row r="598" spans="1:23" ht="15" customHeight="1">
      <c r="A598" s="381" t="str">
        <f t="shared" si="116"/>
        <v>038P0237</v>
      </c>
      <c r="B598" s="568"/>
      <c r="C598" s="573"/>
      <c r="D598" s="139" t="s">
        <v>597</v>
      </c>
      <c r="E598" s="140">
        <v>2</v>
      </c>
      <c r="F598" s="140">
        <v>37</v>
      </c>
      <c r="G598" s="561"/>
      <c r="H598" s="562"/>
      <c r="I598" s="164" t="str">
        <f t="shared" si="53"/>
        <v>038P0237</v>
      </c>
      <c r="J598" s="176" t="s">
        <v>1012</v>
      </c>
      <c r="K598" s="176" t="s">
        <v>1013</v>
      </c>
      <c r="L598" s="176" t="s">
        <v>1015</v>
      </c>
      <c r="M598" s="176"/>
      <c r="N598" s="176"/>
      <c r="O598" s="177" t="s">
        <v>6</v>
      </c>
      <c r="P598" s="178" t="s">
        <v>192</v>
      </c>
      <c r="Q598" s="179">
        <v>145</v>
      </c>
      <c r="R598" s="180"/>
      <c r="S598" s="181" t="s">
        <v>952</v>
      </c>
      <c r="T598" s="400">
        <f t="shared" si="120"/>
        <v>38</v>
      </c>
      <c r="V598" s="382" t="str">
        <f t="shared" si="117"/>
        <v>JWWA  K  145</v>
      </c>
      <c r="W598" s="382" t="str">
        <f t="shared" ref="W598:W643" si="121">V598</f>
        <v>JWWA  K  145</v>
      </c>
    </row>
    <row r="599" spans="1:23" ht="15" customHeight="1">
      <c r="A599" s="381" t="str">
        <f t="shared" si="116"/>
        <v>007P0235</v>
      </c>
      <c r="B599" s="568"/>
      <c r="C599" s="573"/>
      <c r="D599" s="139" t="s">
        <v>597</v>
      </c>
      <c r="E599" s="140">
        <v>2</v>
      </c>
      <c r="F599" s="140">
        <v>35</v>
      </c>
      <c r="G599" s="560" t="s">
        <v>2422</v>
      </c>
      <c r="H599" s="560" t="s">
        <v>2422</v>
      </c>
      <c r="I599" s="162" t="str">
        <f t="shared" si="53"/>
        <v>007P0235</v>
      </c>
      <c r="J599" s="142" t="s">
        <v>1016</v>
      </c>
      <c r="K599" s="142" t="s">
        <v>1198</v>
      </c>
      <c r="L599" s="142" t="s">
        <v>1014</v>
      </c>
      <c r="M599" s="141"/>
      <c r="N599" s="142"/>
      <c r="O599" s="143" t="s">
        <v>6</v>
      </c>
      <c r="P599" s="144" t="s">
        <v>192</v>
      </c>
      <c r="Q599" s="427">
        <v>145</v>
      </c>
      <c r="R599" s="146"/>
      <c r="S599" s="147" t="s">
        <v>1184</v>
      </c>
      <c r="T599" s="396">
        <f t="shared" si="120"/>
        <v>7</v>
      </c>
      <c r="V599" s="382" t="str">
        <f t="shared" si="117"/>
        <v>JWWA  K  145</v>
      </c>
      <c r="W599" s="382" t="str">
        <f t="shared" si="121"/>
        <v>JWWA  K  145</v>
      </c>
    </row>
    <row r="600" spans="1:23" ht="15" customHeight="1">
      <c r="A600" s="381" t="str">
        <f t="shared" si="116"/>
        <v>038P0238</v>
      </c>
      <c r="B600" s="568"/>
      <c r="C600" s="573"/>
      <c r="D600" s="139" t="s">
        <v>597</v>
      </c>
      <c r="E600" s="140">
        <v>2</v>
      </c>
      <c r="F600" s="140">
        <v>38</v>
      </c>
      <c r="G600" s="561"/>
      <c r="H600" s="561"/>
      <c r="I600" s="164" t="str">
        <f t="shared" si="53"/>
        <v>038P0238</v>
      </c>
      <c r="J600" s="176" t="s">
        <v>1016</v>
      </c>
      <c r="K600" s="176" t="s">
        <v>1017</v>
      </c>
      <c r="L600" s="176" t="s">
        <v>1014</v>
      </c>
      <c r="M600" s="164"/>
      <c r="N600" s="176"/>
      <c r="O600" s="177" t="s">
        <v>6</v>
      </c>
      <c r="P600" s="178" t="s">
        <v>192</v>
      </c>
      <c r="Q600" s="428">
        <v>145</v>
      </c>
      <c r="R600" s="180"/>
      <c r="S600" s="181" t="s">
        <v>952</v>
      </c>
      <c r="T600" s="400">
        <f t="shared" si="120"/>
        <v>38</v>
      </c>
      <c r="V600" s="382" t="str">
        <f t="shared" si="117"/>
        <v>JWWA  K  145</v>
      </c>
      <c r="W600" s="382" t="str">
        <f t="shared" si="121"/>
        <v>JWWA  K  145</v>
      </c>
    </row>
    <row r="601" spans="1:23" ht="15" customHeight="1">
      <c r="A601" s="381" t="str">
        <f t="shared" si="116"/>
        <v>007P0236</v>
      </c>
      <c r="B601" s="568"/>
      <c r="C601" s="573"/>
      <c r="D601" s="139" t="s">
        <v>597</v>
      </c>
      <c r="E601" s="140">
        <v>2</v>
      </c>
      <c r="F601" s="140">
        <v>36</v>
      </c>
      <c r="G601" s="561"/>
      <c r="H601" s="561"/>
      <c r="I601" s="162" t="str">
        <f t="shared" si="53"/>
        <v>007P0236</v>
      </c>
      <c r="J601" s="142" t="s">
        <v>1016</v>
      </c>
      <c r="K601" s="142" t="s">
        <v>1198</v>
      </c>
      <c r="L601" s="142" t="s">
        <v>1015</v>
      </c>
      <c r="M601" s="142"/>
      <c r="N601" s="142"/>
      <c r="O601" s="143" t="s">
        <v>6</v>
      </c>
      <c r="P601" s="144" t="s">
        <v>192</v>
      </c>
      <c r="Q601" s="145">
        <v>145</v>
      </c>
      <c r="R601" s="146"/>
      <c r="S601" s="147" t="s">
        <v>1184</v>
      </c>
      <c r="T601" s="396">
        <f t="shared" si="120"/>
        <v>7</v>
      </c>
      <c r="V601" s="382" t="str">
        <f t="shared" si="117"/>
        <v>JWWA  K  145</v>
      </c>
      <c r="W601" s="382" t="str">
        <f t="shared" si="121"/>
        <v>JWWA  K  145</v>
      </c>
    </row>
    <row r="602" spans="1:23" ht="15" customHeight="1">
      <c r="A602" s="381" t="str">
        <f t="shared" si="116"/>
        <v>038P0239</v>
      </c>
      <c r="B602" s="568"/>
      <c r="C602" s="573"/>
      <c r="D602" s="139" t="s">
        <v>597</v>
      </c>
      <c r="E602" s="140">
        <v>2</v>
      </c>
      <c r="F602" s="140">
        <v>39</v>
      </c>
      <c r="G602" s="562"/>
      <c r="H602" s="562"/>
      <c r="I602" s="164" t="str">
        <f t="shared" si="53"/>
        <v>038P0239</v>
      </c>
      <c r="J602" s="176" t="s">
        <v>1016</v>
      </c>
      <c r="K602" s="176" t="s">
        <v>1017</v>
      </c>
      <c r="L602" s="176" t="s">
        <v>1015</v>
      </c>
      <c r="M602" s="176"/>
      <c r="N602" s="176"/>
      <c r="O602" s="177" t="s">
        <v>6</v>
      </c>
      <c r="P602" s="178" t="s">
        <v>192</v>
      </c>
      <c r="Q602" s="179">
        <v>145</v>
      </c>
      <c r="R602" s="180"/>
      <c r="S602" s="181" t="s">
        <v>952</v>
      </c>
      <c r="T602" s="400">
        <f t="shared" si="120"/>
        <v>38</v>
      </c>
      <c r="V602" s="382" t="str">
        <f t="shared" si="117"/>
        <v>JWWA  K  145</v>
      </c>
      <c r="W602" s="382" t="str">
        <f t="shared" si="121"/>
        <v>JWWA  K  145</v>
      </c>
    </row>
    <row r="603" spans="1:23" ht="15" customHeight="1">
      <c r="A603" s="381" t="str">
        <f t="shared" si="116"/>
        <v>007P0237</v>
      </c>
      <c r="B603" s="568"/>
      <c r="C603" s="573"/>
      <c r="D603" s="139" t="s">
        <v>597</v>
      </c>
      <c r="E603" s="140">
        <v>2</v>
      </c>
      <c r="F603" s="140">
        <v>37</v>
      </c>
      <c r="G603" s="560" t="s">
        <v>2423</v>
      </c>
      <c r="H603" s="560" t="s">
        <v>2423</v>
      </c>
      <c r="I603" s="162" t="str">
        <f t="shared" si="53"/>
        <v>007P0237</v>
      </c>
      <c r="J603" s="142" t="s">
        <v>1018</v>
      </c>
      <c r="K603" s="142" t="s">
        <v>1209</v>
      </c>
      <c r="L603" s="142" t="s">
        <v>1014</v>
      </c>
      <c r="M603" s="142"/>
      <c r="N603" s="142"/>
      <c r="O603" s="143" t="s">
        <v>6</v>
      </c>
      <c r="P603" s="144" t="s">
        <v>192</v>
      </c>
      <c r="Q603" s="145">
        <v>145</v>
      </c>
      <c r="R603" s="146"/>
      <c r="S603" s="147" t="s">
        <v>1184</v>
      </c>
      <c r="T603" s="396">
        <f t="shared" si="120"/>
        <v>7</v>
      </c>
      <c r="V603" s="382" t="str">
        <f t="shared" si="117"/>
        <v>JWWA  K  145</v>
      </c>
      <c r="W603" s="382" t="str">
        <f t="shared" si="121"/>
        <v>JWWA  K  145</v>
      </c>
    </row>
    <row r="604" spans="1:23" ht="15" customHeight="1">
      <c r="A604" s="381" t="str">
        <f t="shared" si="116"/>
        <v>038P0240</v>
      </c>
      <c r="B604" s="568"/>
      <c r="C604" s="573"/>
      <c r="D604" s="139" t="s">
        <v>597</v>
      </c>
      <c r="E604" s="140">
        <v>2</v>
      </c>
      <c r="F604" s="140">
        <v>40</v>
      </c>
      <c r="G604" s="562"/>
      <c r="H604" s="562"/>
      <c r="I604" s="164" t="str">
        <f t="shared" ref="I604:I1546" si="122">IF(OR(D604="",E604="",F604=""),"",TEXT(T604,"000")&amp;D604&amp;TEXT(E604,"00")&amp;TEXT(F604,"00"))</f>
        <v>038P0240</v>
      </c>
      <c r="J604" s="176" t="s">
        <v>1018</v>
      </c>
      <c r="K604" s="176" t="s">
        <v>1019</v>
      </c>
      <c r="L604" s="176" t="s">
        <v>1015</v>
      </c>
      <c r="M604" s="176"/>
      <c r="N604" s="176"/>
      <c r="O604" s="177" t="s">
        <v>6</v>
      </c>
      <c r="P604" s="178" t="s">
        <v>192</v>
      </c>
      <c r="Q604" s="179">
        <v>145</v>
      </c>
      <c r="R604" s="180"/>
      <c r="S604" s="181" t="s">
        <v>952</v>
      </c>
      <c r="T604" s="400">
        <f t="shared" si="120"/>
        <v>38</v>
      </c>
      <c r="V604" s="382" t="str">
        <f t="shared" si="117"/>
        <v>JWWA  K  145</v>
      </c>
      <c r="W604" s="382" t="str">
        <f t="shared" si="121"/>
        <v>JWWA  K  145</v>
      </c>
    </row>
    <row r="605" spans="1:23" ht="15" customHeight="1">
      <c r="A605" s="381" t="str">
        <f t="shared" si="116"/>
        <v>007P0238</v>
      </c>
      <c r="B605" s="568"/>
      <c r="C605" s="573"/>
      <c r="D605" s="139" t="s">
        <v>597</v>
      </c>
      <c r="E605" s="140">
        <v>2</v>
      </c>
      <c r="F605" s="140">
        <v>38</v>
      </c>
      <c r="G605" s="560" t="s">
        <v>2424</v>
      </c>
      <c r="H605" s="554" t="s">
        <v>2427</v>
      </c>
      <c r="I605" s="162" t="str">
        <f t="shared" si="122"/>
        <v>007P0238</v>
      </c>
      <c r="J605" s="142" t="s">
        <v>1020</v>
      </c>
      <c r="K605" s="142" t="s">
        <v>1210</v>
      </c>
      <c r="L605" s="142" t="s">
        <v>161</v>
      </c>
      <c r="M605" s="142" t="s">
        <v>1201</v>
      </c>
      <c r="N605" s="142" t="s">
        <v>971</v>
      </c>
      <c r="O605" s="143" t="s">
        <v>6</v>
      </c>
      <c r="P605" s="144" t="s">
        <v>192</v>
      </c>
      <c r="Q605" s="145">
        <v>145</v>
      </c>
      <c r="R605" s="146"/>
      <c r="S605" s="147" t="s">
        <v>1184</v>
      </c>
      <c r="T605" s="396">
        <f t="shared" si="120"/>
        <v>7</v>
      </c>
      <c r="V605" s="382" t="str">
        <f t="shared" si="117"/>
        <v>JWWA  K  145</v>
      </c>
      <c r="W605" s="382" t="str">
        <f t="shared" si="121"/>
        <v>JWWA  K  145</v>
      </c>
    </row>
    <row r="606" spans="1:23" ht="15" customHeight="1">
      <c r="A606" s="381" t="str">
        <f t="shared" si="116"/>
        <v>007P0242</v>
      </c>
      <c r="B606" s="568"/>
      <c r="C606" s="573"/>
      <c r="D606" s="139" t="s">
        <v>597</v>
      </c>
      <c r="E606" s="140">
        <v>2</v>
      </c>
      <c r="F606" s="140">
        <v>42</v>
      </c>
      <c r="G606" s="561"/>
      <c r="H606" s="555"/>
      <c r="I606" s="148" t="str">
        <f t="shared" si="122"/>
        <v>007P0242</v>
      </c>
      <c r="J606" s="149" t="s">
        <v>1020</v>
      </c>
      <c r="K606" s="149" t="s">
        <v>1212</v>
      </c>
      <c r="L606" s="149" t="s">
        <v>161</v>
      </c>
      <c r="M606" s="149" t="s">
        <v>970</v>
      </c>
      <c r="N606" s="149" t="s">
        <v>971</v>
      </c>
      <c r="O606" s="150" t="s">
        <v>6</v>
      </c>
      <c r="P606" s="151" t="s">
        <v>192</v>
      </c>
      <c r="Q606" s="152">
        <v>145</v>
      </c>
      <c r="R606" s="153"/>
      <c r="S606" s="154" t="s">
        <v>1184</v>
      </c>
      <c r="T606" s="388">
        <f t="shared" si="120"/>
        <v>7</v>
      </c>
      <c r="V606" s="382" t="str">
        <f t="shared" si="117"/>
        <v>JWWA  K  145</v>
      </c>
      <c r="W606" s="382" t="str">
        <f t="shared" si="121"/>
        <v>JWWA  K  145</v>
      </c>
    </row>
    <row r="607" spans="1:23" ht="15" customHeight="1">
      <c r="A607" s="381" t="str">
        <f t="shared" si="116"/>
        <v>038P0241</v>
      </c>
      <c r="B607" s="568"/>
      <c r="C607" s="573"/>
      <c r="D607" s="139" t="s">
        <v>597</v>
      </c>
      <c r="E607" s="140">
        <v>2</v>
      </c>
      <c r="F607" s="140">
        <v>41</v>
      </c>
      <c r="G607" s="561"/>
      <c r="H607" s="555"/>
      <c r="I607" s="148" t="str">
        <f t="shared" si="122"/>
        <v>038P0241</v>
      </c>
      <c r="J607" s="149" t="s">
        <v>1020</v>
      </c>
      <c r="K607" s="149" t="s">
        <v>1021</v>
      </c>
      <c r="L607" s="149" t="s">
        <v>85</v>
      </c>
      <c r="M607" s="149" t="s">
        <v>970</v>
      </c>
      <c r="N607" s="149" t="s">
        <v>971</v>
      </c>
      <c r="O607" s="150" t="s">
        <v>6</v>
      </c>
      <c r="P607" s="151" t="s">
        <v>192</v>
      </c>
      <c r="Q607" s="429">
        <v>145</v>
      </c>
      <c r="R607" s="153"/>
      <c r="S607" s="154" t="s">
        <v>952</v>
      </c>
      <c r="T607" s="388">
        <f t="shared" si="120"/>
        <v>38</v>
      </c>
      <c r="V607" s="382" t="str">
        <f t="shared" si="117"/>
        <v>JWWA  K  145</v>
      </c>
      <c r="W607" s="382" t="str">
        <f t="shared" si="121"/>
        <v>JWWA  K  145</v>
      </c>
    </row>
    <row r="608" spans="1:23" ht="15" customHeight="1">
      <c r="A608" s="381" t="str">
        <f t="shared" si="116"/>
        <v>038P0242</v>
      </c>
      <c r="B608" s="568"/>
      <c r="C608" s="573"/>
      <c r="D608" s="139" t="s">
        <v>597</v>
      </c>
      <c r="E608" s="140">
        <v>2</v>
      </c>
      <c r="F608" s="140">
        <v>42</v>
      </c>
      <c r="G608" s="561"/>
      <c r="H608" s="556"/>
      <c r="I608" s="155" t="str">
        <f t="shared" si="122"/>
        <v>038P0242</v>
      </c>
      <c r="J608" s="156" t="s">
        <v>1020</v>
      </c>
      <c r="K608" s="156" t="s">
        <v>1021</v>
      </c>
      <c r="L608" s="156" t="s">
        <v>78</v>
      </c>
      <c r="M608" s="156" t="s">
        <v>970</v>
      </c>
      <c r="N608" s="156" t="s">
        <v>971</v>
      </c>
      <c r="O608" s="157" t="s">
        <v>6</v>
      </c>
      <c r="P608" s="158" t="s">
        <v>192</v>
      </c>
      <c r="Q608" s="159">
        <v>145</v>
      </c>
      <c r="R608" s="160"/>
      <c r="S608" s="183" t="s">
        <v>952</v>
      </c>
      <c r="T608" s="389">
        <f t="shared" si="120"/>
        <v>38</v>
      </c>
      <c r="V608" s="382" t="str">
        <f t="shared" si="117"/>
        <v>JWWA  K  145</v>
      </c>
      <c r="W608" s="382" t="str">
        <f t="shared" si="121"/>
        <v>JWWA  K  145</v>
      </c>
    </row>
    <row r="609" spans="1:23" ht="15" customHeight="1">
      <c r="A609" s="381" t="str">
        <f t="shared" si="116"/>
        <v>007P0239</v>
      </c>
      <c r="B609" s="568"/>
      <c r="C609" s="573"/>
      <c r="D609" s="139" t="s">
        <v>597</v>
      </c>
      <c r="E609" s="140">
        <v>2</v>
      </c>
      <c r="F609" s="140">
        <v>39</v>
      </c>
      <c r="G609" s="561"/>
      <c r="H609" s="560" t="s">
        <v>2357</v>
      </c>
      <c r="I609" s="162" t="str">
        <f t="shared" si="122"/>
        <v>007P0239</v>
      </c>
      <c r="J609" s="142" t="s">
        <v>1020</v>
      </c>
      <c r="K609" s="142" t="s">
        <v>1210</v>
      </c>
      <c r="L609" s="142" t="s">
        <v>78</v>
      </c>
      <c r="M609" s="142" t="s">
        <v>1201</v>
      </c>
      <c r="N609" s="142" t="s">
        <v>972</v>
      </c>
      <c r="O609" s="143" t="s">
        <v>6</v>
      </c>
      <c r="P609" s="144" t="s">
        <v>192</v>
      </c>
      <c r="Q609" s="145">
        <v>145</v>
      </c>
      <c r="R609" s="146"/>
      <c r="S609" s="147" t="s">
        <v>1184</v>
      </c>
      <c r="T609" s="396">
        <f t="shared" si="120"/>
        <v>7</v>
      </c>
      <c r="V609" s="382" t="str">
        <f t="shared" si="117"/>
        <v>JWWA  K  145</v>
      </c>
      <c r="W609" s="382" t="str">
        <f t="shared" si="121"/>
        <v>JWWA  K  145</v>
      </c>
    </row>
    <row r="610" spans="1:23" ht="15" customHeight="1">
      <c r="A610" s="381" t="str">
        <f t="shared" si="116"/>
        <v>007P0243</v>
      </c>
      <c r="B610" s="568"/>
      <c r="C610" s="573"/>
      <c r="D610" s="139" t="s">
        <v>597</v>
      </c>
      <c r="E610" s="140">
        <v>2</v>
      </c>
      <c r="F610" s="140">
        <v>43</v>
      </c>
      <c r="G610" s="561"/>
      <c r="H610" s="561"/>
      <c r="I610" s="148" t="str">
        <f t="shared" si="122"/>
        <v>007P0243</v>
      </c>
      <c r="J610" s="149" t="s">
        <v>1020</v>
      </c>
      <c r="K610" s="149" t="s">
        <v>1212</v>
      </c>
      <c r="L610" s="149" t="s">
        <v>161</v>
      </c>
      <c r="M610" s="149" t="s">
        <v>970</v>
      </c>
      <c r="N610" s="149" t="s">
        <v>972</v>
      </c>
      <c r="O610" s="150" t="s">
        <v>6</v>
      </c>
      <c r="P610" s="151" t="s">
        <v>192</v>
      </c>
      <c r="Q610" s="152">
        <v>145</v>
      </c>
      <c r="R610" s="153"/>
      <c r="S610" s="154" t="s">
        <v>1184</v>
      </c>
      <c r="T610" s="388">
        <f t="shared" si="120"/>
        <v>7</v>
      </c>
      <c r="V610" s="382" t="str">
        <f t="shared" si="117"/>
        <v>JWWA  K  145</v>
      </c>
      <c r="W610" s="382" t="str">
        <f t="shared" si="121"/>
        <v>JWWA  K  145</v>
      </c>
    </row>
    <row r="611" spans="1:23" ht="15" customHeight="1">
      <c r="A611" s="381" t="str">
        <f t="shared" si="116"/>
        <v>038P0243</v>
      </c>
      <c r="B611" s="568"/>
      <c r="C611" s="573"/>
      <c r="D611" s="139" t="s">
        <v>597</v>
      </c>
      <c r="E611" s="140">
        <v>2</v>
      </c>
      <c r="F611" s="140">
        <v>43</v>
      </c>
      <c r="G611" s="561"/>
      <c r="H611" s="561"/>
      <c r="I611" s="148" t="str">
        <f t="shared" si="122"/>
        <v>038P0243</v>
      </c>
      <c r="J611" s="149" t="s">
        <v>1020</v>
      </c>
      <c r="K611" s="149" t="s">
        <v>1021</v>
      </c>
      <c r="L611" s="149" t="s">
        <v>85</v>
      </c>
      <c r="M611" s="149" t="s">
        <v>970</v>
      </c>
      <c r="N611" s="149" t="s">
        <v>972</v>
      </c>
      <c r="O611" s="150" t="s">
        <v>6</v>
      </c>
      <c r="P611" s="151" t="s">
        <v>192</v>
      </c>
      <c r="Q611" s="429">
        <v>145</v>
      </c>
      <c r="R611" s="153"/>
      <c r="S611" s="154" t="s">
        <v>952</v>
      </c>
      <c r="T611" s="388">
        <f t="shared" si="120"/>
        <v>38</v>
      </c>
      <c r="V611" s="382" t="str">
        <f t="shared" si="117"/>
        <v>JWWA  K  145</v>
      </c>
      <c r="W611" s="382" t="str">
        <f t="shared" si="121"/>
        <v>JWWA  K  145</v>
      </c>
    </row>
    <row r="612" spans="1:23" ht="15" customHeight="1">
      <c r="A612" s="381" t="str">
        <f t="shared" si="116"/>
        <v>038P0244</v>
      </c>
      <c r="B612" s="568"/>
      <c r="C612" s="573"/>
      <c r="D612" s="139" t="s">
        <v>597</v>
      </c>
      <c r="E612" s="140">
        <v>2</v>
      </c>
      <c r="F612" s="140">
        <v>44</v>
      </c>
      <c r="G612" s="561"/>
      <c r="H612" s="562"/>
      <c r="I612" s="155" t="str">
        <f t="shared" si="122"/>
        <v>038P0244</v>
      </c>
      <c r="J612" s="156" t="s">
        <v>1020</v>
      </c>
      <c r="K612" s="156" t="s">
        <v>1021</v>
      </c>
      <c r="L612" s="156" t="s">
        <v>78</v>
      </c>
      <c r="M612" s="156" t="s">
        <v>970</v>
      </c>
      <c r="N612" s="156" t="s">
        <v>972</v>
      </c>
      <c r="O612" s="157" t="s">
        <v>6</v>
      </c>
      <c r="P612" s="158" t="s">
        <v>192</v>
      </c>
      <c r="Q612" s="159">
        <v>145</v>
      </c>
      <c r="R612" s="160"/>
      <c r="S612" s="183" t="s">
        <v>952</v>
      </c>
      <c r="T612" s="389">
        <f t="shared" si="120"/>
        <v>38</v>
      </c>
      <c r="V612" s="382" t="str">
        <f t="shared" si="117"/>
        <v>JWWA  K  145</v>
      </c>
      <c r="W612" s="382" t="str">
        <f t="shared" si="121"/>
        <v>JWWA  K  145</v>
      </c>
    </row>
    <row r="613" spans="1:23" ht="15" customHeight="1">
      <c r="A613" s="381" t="str">
        <f t="shared" si="116"/>
        <v>007P0240</v>
      </c>
      <c r="B613" s="568"/>
      <c r="C613" s="573"/>
      <c r="D613" s="139" t="s">
        <v>597</v>
      </c>
      <c r="E613" s="140">
        <v>2</v>
      </c>
      <c r="F613" s="140">
        <v>40</v>
      </c>
      <c r="G613" s="561"/>
      <c r="H613" s="560" t="s">
        <v>2286</v>
      </c>
      <c r="I613" s="162" t="str">
        <f t="shared" si="122"/>
        <v>007P0240</v>
      </c>
      <c r="J613" s="142" t="s">
        <v>1020</v>
      </c>
      <c r="K613" s="142" t="s">
        <v>1211</v>
      </c>
      <c r="L613" s="142" t="s">
        <v>161</v>
      </c>
      <c r="M613" s="142" t="s">
        <v>1202</v>
      </c>
      <c r="N613" s="142" t="s">
        <v>976</v>
      </c>
      <c r="O613" s="143" t="s">
        <v>6</v>
      </c>
      <c r="P613" s="144" t="s">
        <v>192</v>
      </c>
      <c r="Q613" s="145">
        <v>145</v>
      </c>
      <c r="R613" s="146"/>
      <c r="S613" s="147" t="s">
        <v>1184</v>
      </c>
      <c r="T613" s="396">
        <f t="shared" si="120"/>
        <v>7</v>
      </c>
      <c r="V613" s="382" t="str">
        <f t="shared" si="117"/>
        <v>JWWA  K  145</v>
      </c>
      <c r="W613" s="382" t="str">
        <f t="shared" si="121"/>
        <v>JWWA  K  145</v>
      </c>
    </row>
    <row r="614" spans="1:23" ht="15" customHeight="1">
      <c r="A614" s="381" t="str">
        <f t="shared" si="116"/>
        <v>007P0244</v>
      </c>
      <c r="B614" s="568"/>
      <c r="C614" s="573"/>
      <c r="D614" s="139" t="s">
        <v>597</v>
      </c>
      <c r="E614" s="140">
        <v>2</v>
      </c>
      <c r="F614" s="140">
        <v>44</v>
      </c>
      <c r="G614" s="561"/>
      <c r="H614" s="561"/>
      <c r="I614" s="148" t="str">
        <f t="shared" si="122"/>
        <v>007P0244</v>
      </c>
      <c r="J614" s="149" t="s">
        <v>1020</v>
      </c>
      <c r="K614" s="149" t="s">
        <v>1213</v>
      </c>
      <c r="L614" s="149" t="s">
        <v>161</v>
      </c>
      <c r="M614" s="149" t="s">
        <v>975</v>
      </c>
      <c r="N614" s="149" t="s">
        <v>976</v>
      </c>
      <c r="O614" s="150" t="s">
        <v>6</v>
      </c>
      <c r="P614" s="151" t="s">
        <v>192</v>
      </c>
      <c r="Q614" s="152">
        <v>145</v>
      </c>
      <c r="R614" s="153"/>
      <c r="S614" s="154" t="s">
        <v>1184</v>
      </c>
      <c r="T614" s="388">
        <f t="shared" si="120"/>
        <v>7</v>
      </c>
      <c r="V614" s="382" t="str">
        <f t="shared" si="117"/>
        <v>JWWA  K  145</v>
      </c>
      <c r="W614" s="382" t="str">
        <f t="shared" si="121"/>
        <v>JWWA  K  145</v>
      </c>
    </row>
    <row r="615" spans="1:23" ht="15" customHeight="1">
      <c r="A615" s="381" t="str">
        <f t="shared" si="116"/>
        <v>038P0245</v>
      </c>
      <c r="B615" s="568"/>
      <c r="C615" s="573"/>
      <c r="D615" s="139" t="s">
        <v>597</v>
      </c>
      <c r="E615" s="140">
        <v>2</v>
      </c>
      <c r="F615" s="140">
        <v>45</v>
      </c>
      <c r="G615" s="562"/>
      <c r="H615" s="562"/>
      <c r="I615" s="162" t="str">
        <f t="shared" si="122"/>
        <v>038P0245</v>
      </c>
      <c r="J615" s="205" t="s">
        <v>1020</v>
      </c>
      <c r="K615" s="205" t="s">
        <v>1022</v>
      </c>
      <c r="L615" s="205" t="s">
        <v>85</v>
      </c>
      <c r="M615" s="205" t="s">
        <v>975</v>
      </c>
      <c r="N615" s="205" t="s">
        <v>976</v>
      </c>
      <c r="O615" s="186" t="s">
        <v>6</v>
      </c>
      <c r="P615" s="187" t="s">
        <v>192</v>
      </c>
      <c r="Q615" s="430">
        <v>145</v>
      </c>
      <c r="R615" s="189"/>
      <c r="S615" s="190" t="s">
        <v>952</v>
      </c>
      <c r="T615" s="396">
        <f t="shared" si="120"/>
        <v>38</v>
      </c>
      <c r="V615" s="382" t="str">
        <f t="shared" si="117"/>
        <v>JWWA  K  145</v>
      </c>
      <c r="W615" s="382" t="str">
        <f t="shared" si="121"/>
        <v>JWWA  K  145</v>
      </c>
    </row>
    <row r="616" spans="1:23" ht="15" customHeight="1">
      <c r="A616" s="381" t="str">
        <f t="shared" si="116"/>
        <v>038P0246</v>
      </c>
      <c r="B616" s="568"/>
      <c r="C616" s="573"/>
      <c r="D616" s="139" t="s">
        <v>597</v>
      </c>
      <c r="E616" s="140">
        <v>2</v>
      </c>
      <c r="F616" s="140">
        <v>46</v>
      </c>
      <c r="G616" s="560" t="s">
        <v>2424</v>
      </c>
      <c r="H616" s="163" t="s">
        <v>2286</v>
      </c>
      <c r="I616" s="204" t="str">
        <f t="shared" si="122"/>
        <v>038P0246</v>
      </c>
      <c r="J616" s="165" t="s">
        <v>1020</v>
      </c>
      <c r="K616" s="165" t="s">
        <v>1022</v>
      </c>
      <c r="L616" s="165" t="s">
        <v>78</v>
      </c>
      <c r="M616" s="165" t="s">
        <v>975</v>
      </c>
      <c r="N616" s="165" t="s">
        <v>976</v>
      </c>
      <c r="O616" s="166" t="s">
        <v>6</v>
      </c>
      <c r="P616" s="167" t="s">
        <v>192</v>
      </c>
      <c r="Q616" s="168">
        <v>145</v>
      </c>
      <c r="R616" s="169"/>
      <c r="S616" s="182" t="s">
        <v>952</v>
      </c>
      <c r="T616" s="403">
        <f t="shared" si="120"/>
        <v>38</v>
      </c>
      <c r="V616" s="382" t="str">
        <f t="shared" si="117"/>
        <v>JWWA  K  145</v>
      </c>
      <c r="W616" s="382" t="str">
        <f t="shared" si="121"/>
        <v>JWWA  K  145</v>
      </c>
    </row>
    <row r="617" spans="1:23" ht="15" customHeight="1">
      <c r="A617" s="381" t="str">
        <f t="shared" si="116"/>
        <v>007P0241</v>
      </c>
      <c r="B617" s="568"/>
      <c r="C617" s="573"/>
      <c r="D617" s="139" t="s">
        <v>597</v>
      </c>
      <c r="E617" s="140">
        <v>2</v>
      </c>
      <c r="F617" s="140">
        <v>41</v>
      </c>
      <c r="G617" s="561"/>
      <c r="H617" s="560" t="s">
        <v>2287</v>
      </c>
      <c r="I617" s="162" t="str">
        <f t="shared" si="122"/>
        <v>007P0241</v>
      </c>
      <c r="J617" s="142" t="s">
        <v>1020</v>
      </c>
      <c r="K617" s="142" t="s">
        <v>1211</v>
      </c>
      <c r="L617" s="142" t="s">
        <v>78</v>
      </c>
      <c r="M617" s="142" t="s">
        <v>1202</v>
      </c>
      <c r="N617" s="142" t="s">
        <v>977</v>
      </c>
      <c r="O617" s="143" t="s">
        <v>6</v>
      </c>
      <c r="P617" s="144" t="s">
        <v>192</v>
      </c>
      <c r="Q617" s="145">
        <v>145</v>
      </c>
      <c r="R617" s="146"/>
      <c r="S617" s="147" t="s">
        <v>1184</v>
      </c>
      <c r="T617" s="396">
        <f t="shared" si="120"/>
        <v>7</v>
      </c>
      <c r="V617" s="382" t="str">
        <f t="shared" si="117"/>
        <v>JWWA  K  145</v>
      </c>
      <c r="W617" s="382" t="str">
        <f t="shared" si="121"/>
        <v>JWWA  K  145</v>
      </c>
    </row>
    <row r="618" spans="1:23" ht="15" customHeight="1">
      <c r="A618" s="381" t="str">
        <f t="shared" si="116"/>
        <v>007P0245</v>
      </c>
      <c r="B618" s="568"/>
      <c r="C618" s="573"/>
      <c r="D618" s="139" t="s">
        <v>597</v>
      </c>
      <c r="E618" s="140">
        <v>2</v>
      </c>
      <c r="F618" s="140">
        <v>45</v>
      </c>
      <c r="G618" s="561"/>
      <c r="H618" s="561"/>
      <c r="I618" s="148" t="str">
        <f t="shared" si="122"/>
        <v>007P0245</v>
      </c>
      <c r="J618" s="149" t="s">
        <v>1020</v>
      </c>
      <c r="K618" s="149" t="s">
        <v>1213</v>
      </c>
      <c r="L618" s="149" t="s">
        <v>161</v>
      </c>
      <c r="M618" s="149" t="s">
        <v>975</v>
      </c>
      <c r="N618" s="149" t="s">
        <v>977</v>
      </c>
      <c r="O618" s="150" t="s">
        <v>6</v>
      </c>
      <c r="P618" s="151" t="s">
        <v>192</v>
      </c>
      <c r="Q618" s="152">
        <v>145</v>
      </c>
      <c r="R618" s="153"/>
      <c r="S618" s="154" t="s">
        <v>1184</v>
      </c>
      <c r="T618" s="388">
        <f t="shared" si="120"/>
        <v>7</v>
      </c>
      <c r="V618" s="382" t="str">
        <f t="shared" si="117"/>
        <v>JWWA  K  145</v>
      </c>
      <c r="W618" s="382" t="str">
        <f t="shared" si="121"/>
        <v>JWWA  K  145</v>
      </c>
    </row>
    <row r="619" spans="1:23" ht="15" customHeight="1">
      <c r="A619" s="381" t="str">
        <f t="shared" si="116"/>
        <v>038P0247</v>
      </c>
      <c r="B619" s="568"/>
      <c r="C619" s="573"/>
      <c r="D619" s="139" t="s">
        <v>597</v>
      </c>
      <c r="E619" s="140">
        <v>2</v>
      </c>
      <c r="F619" s="140">
        <v>47</v>
      </c>
      <c r="G619" s="561"/>
      <c r="H619" s="561"/>
      <c r="I619" s="162" t="str">
        <f t="shared" si="122"/>
        <v>038P0247</v>
      </c>
      <c r="J619" s="205" t="s">
        <v>1020</v>
      </c>
      <c r="K619" s="205" t="s">
        <v>1022</v>
      </c>
      <c r="L619" s="205" t="s">
        <v>85</v>
      </c>
      <c r="M619" s="205" t="s">
        <v>975</v>
      </c>
      <c r="N619" s="205" t="s">
        <v>977</v>
      </c>
      <c r="O619" s="186" t="s">
        <v>6</v>
      </c>
      <c r="P619" s="187" t="s">
        <v>192</v>
      </c>
      <c r="Q619" s="430">
        <v>145</v>
      </c>
      <c r="R619" s="189"/>
      <c r="S619" s="190" t="s">
        <v>952</v>
      </c>
      <c r="T619" s="396">
        <f t="shared" ref="T619:T650" si="123">IF(S619="","",VLOOKUP(S619,$AC$7:$AD$69,2,FALSE))</f>
        <v>38</v>
      </c>
      <c r="V619" s="382" t="str">
        <f t="shared" si="117"/>
        <v>JWWA  K  145</v>
      </c>
      <c r="W619" s="382" t="str">
        <f t="shared" si="121"/>
        <v>JWWA  K  145</v>
      </c>
    </row>
    <row r="620" spans="1:23" ht="15" customHeight="1">
      <c r="A620" s="381" t="str">
        <f t="shared" si="116"/>
        <v>038P0248</v>
      </c>
      <c r="B620" s="568"/>
      <c r="C620" s="573"/>
      <c r="D620" s="139" t="s">
        <v>597</v>
      </c>
      <c r="E620" s="140">
        <v>2</v>
      </c>
      <c r="F620" s="140">
        <v>48</v>
      </c>
      <c r="G620" s="562"/>
      <c r="H620" s="562"/>
      <c r="I620" s="164" t="str">
        <f t="shared" si="122"/>
        <v>038P0248</v>
      </c>
      <c r="J620" s="176" t="s">
        <v>1020</v>
      </c>
      <c r="K620" s="176" t="s">
        <v>1022</v>
      </c>
      <c r="L620" s="176" t="s">
        <v>78</v>
      </c>
      <c r="M620" s="176" t="s">
        <v>975</v>
      </c>
      <c r="N620" s="176" t="s">
        <v>977</v>
      </c>
      <c r="O620" s="177" t="s">
        <v>6</v>
      </c>
      <c r="P620" s="178" t="s">
        <v>192</v>
      </c>
      <c r="Q620" s="179">
        <v>145</v>
      </c>
      <c r="R620" s="180"/>
      <c r="S620" s="181" t="s">
        <v>952</v>
      </c>
      <c r="T620" s="400">
        <f t="shared" si="123"/>
        <v>38</v>
      </c>
      <c r="V620" s="382" t="str">
        <f t="shared" si="117"/>
        <v>JWWA  K  145</v>
      </c>
      <c r="W620" s="382" t="str">
        <f t="shared" si="121"/>
        <v>JWWA  K  145</v>
      </c>
    </row>
    <row r="621" spans="1:23" ht="15" customHeight="1">
      <c r="A621" s="381" t="str">
        <f t="shared" si="116"/>
        <v>007P0246</v>
      </c>
      <c r="B621" s="568"/>
      <c r="C621" s="573"/>
      <c r="D621" s="139" t="s">
        <v>597</v>
      </c>
      <c r="E621" s="140">
        <v>2</v>
      </c>
      <c r="F621" s="140">
        <v>46</v>
      </c>
      <c r="G621" s="560" t="s">
        <v>2426</v>
      </c>
      <c r="H621" s="560" t="s">
        <v>2425</v>
      </c>
      <c r="I621" s="162" t="str">
        <f t="shared" si="122"/>
        <v>007P0246</v>
      </c>
      <c r="J621" s="142" t="s">
        <v>1023</v>
      </c>
      <c r="K621" s="142" t="s">
        <v>1218</v>
      </c>
      <c r="L621" s="142" t="s">
        <v>161</v>
      </c>
      <c r="M621" s="142" t="s">
        <v>1201</v>
      </c>
      <c r="N621" s="142" t="s">
        <v>971</v>
      </c>
      <c r="O621" s="143" t="s">
        <v>6</v>
      </c>
      <c r="P621" s="144" t="s">
        <v>192</v>
      </c>
      <c r="Q621" s="145">
        <v>145</v>
      </c>
      <c r="R621" s="146"/>
      <c r="S621" s="147" t="s">
        <v>1184</v>
      </c>
      <c r="T621" s="396">
        <f t="shared" si="123"/>
        <v>7</v>
      </c>
      <c r="V621" s="382" t="str">
        <f t="shared" si="117"/>
        <v>JWWA  K  145</v>
      </c>
      <c r="W621" s="382" t="str">
        <f t="shared" si="121"/>
        <v>JWWA  K  145</v>
      </c>
    </row>
    <row r="622" spans="1:23" ht="15" customHeight="1">
      <c r="A622" s="381" t="str">
        <f t="shared" si="116"/>
        <v>007P0250</v>
      </c>
      <c r="B622" s="568"/>
      <c r="C622" s="573"/>
      <c r="D622" s="139" t="s">
        <v>597</v>
      </c>
      <c r="E622" s="140">
        <v>2</v>
      </c>
      <c r="F622" s="140">
        <v>50</v>
      </c>
      <c r="G622" s="561"/>
      <c r="H622" s="561"/>
      <c r="I622" s="148" t="str">
        <f t="shared" si="122"/>
        <v>007P0250</v>
      </c>
      <c r="J622" s="149" t="s">
        <v>1023</v>
      </c>
      <c r="K622" s="149" t="s">
        <v>1212</v>
      </c>
      <c r="L622" s="149" t="s">
        <v>161</v>
      </c>
      <c r="M622" s="149" t="s">
        <v>970</v>
      </c>
      <c r="N622" s="149" t="s">
        <v>971</v>
      </c>
      <c r="O622" s="150" t="s">
        <v>6</v>
      </c>
      <c r="P622" s="151" t="s">
        <v>192</v>
      </c>
      <c r="Q622" s="152">
        <v>145</v>
      </c>
      <c r="R622" s="153"/>
      <c r="S622" s="154" t="s">
        <v>1184</v>
      </c>
      <c r="T622" s="388">
        <f t="shared" si="123"/>
        <v>7</v>
      </c>
      <c r="V622" s="382" t="str">
        <f t="shared" si="117"/>
        <v>JWWA  K  145</v>
      </c>
      <c r="W622" s="382" t="str">
        <f t="shared" si="121"/>
        <v>JWWA  K  145</v>
      </c>
    </row>
    <row r="623" spans="1:23" ht="15" customHeight="1">
      <c r="A623" s="381" t="str">
        <f t="shared" si="116"/>
        <v>038P0249</v>
      </c>
      <c r="B623" s="568"/>
      <c r="C623" s="573"/>
      <c r="D623" s="139" t="s">
        <v>597</v>
      </c>
      <c r="E623" s="140">
        <v>2</v>
      </c>
      <c r="F623" s="140">
        <v>49</v>
      </c>
      <c r="G623" s="561"/>
      <c r="H623" s="562"/>
      <c r="I623" s="164" t="str">
        <f t="shared" si="122"/>
        <v>038P0249</v>
      </c>
      <c r="J623" s="176" t="s">
        <v>1023</v>
      </c>
      <c r="K623" s="176" t="s">
        <v>1024</v>
      </c>
      <c r="L623" s="176" t="s">
        <v>161</v>
      </c>
      <c r="M623" s="176" t="s">
        <v>970</v>
      </c>
      <c r="N623" s="176" t="s">
        <v>971</v>
      </c>
      <c r="O623" s="177" t="s">
        <v>6</v>
      </c>
      <c r="P623" s="178" t="s">
        <v>192</v>
      </c>
      <c r="Q623" s="179">
        <v>145</v>
      </c>
      <c r="R623" s="180"/>
      <c r="S623" s="181" t="s">
        <v>952</v>
      </c>
      <c r="T623" s="400">
        <f t="shared" si="123"/>
        <v>38</v>
      </c>
      <c r="V623" s="382" t="str">
        <f t="shared" si="117"/>
        <v>JWWA  K  145</v>
      </c>
      <c r="W623" s="382" t="str">
        <f t="shared" si="121"/>
        <v>JWWA  K  145</v>
      </c>
    </row>
    <row r="624" spans="1:23" ht="15" customHeight="1">
      <c r="A624" s="381" t="str">
        <f t="shared" si="116"/>
        <v>007P0247</v>
      </c>
      <c r="B624" s="568"/>
      <c r="C624" s="573"/>
      <c r="D624" s="139" t="s">
        <v>597</v>
      </c>
      <c r="E624" s="140">
        <v>2</v>
      </c>
      <c r="F624" s="140">
        <v>47</v>
      </c>
      <c r="G624" s="561"/>
      <c r="H624" s="554" t="s">
        <v>2428</v>
      </c>
      <c r="I624" s="162" t="str">
        <f t="shared" si="122"/>
        <v>007P0247</v>
      </c>
      <c r="J624" s="142" t="s">
        <v>1023</v>
      </c>
      <c r="K624" s="142" t="s">
        <v>1218</v>
      </c>
      <c r="L624" s="142" t="s">
        <v>78</v>
      </c>
      <c r="M624" s="142" t="s">
        <v>1201</v>
      </c>
      <c r="N624" s="142" t="s">
        <v>972</v>
      </c>
      <c r="O624" s="143" t="s">
        <v>6</v>
      </c>
      <c r="P624" s="144" t="s">
        <v>192</v>
      </c>
      <c r="Q624" s="145">
        <v>145</v>
      </c>
      <c r="R624" s="146"/>
      <c r="S624" s="147" t="s">
        <v>1184</v>
      </c>
      <c r="T624" s="396">
        <f t="shared" si="123"/>
        <v>7</v>
      </c>
      <c r="V624" s="382" t="str">
        <f t="shared" si="117"/>
        <v>JWWA  K  145</v>
      </c>
      <c r="W624" s="382" t="str">
        <f t="shared" si="121"/>
        <v>JWWA  K  145</v>
      </c>
    </row>
    <row r="625" spans="1:23" ht="15" customHeight="1">
      <c r="A625" s="381" t="str">
        <f t="shared" si="116"/>
        <v>007P0251</v>
      </c>
      <c r="B625" s="568"/>
      <c r="C625" s="573"/>
      <c r="D625" s="139" t="s">
        <v>597</v>
      </c>
      <c r="E625" s="140">
        <v>2</v>
      </c>
      <c r="F625" s="140">
        <v>51</v>
      </c>
      <c r="G625" s="561"/>
      <c r="H625" s="555"/>
      <c r="I625" s="148" t="str">
        <f t="shared" si="122"/>
        <v>007P0251</v>
      </c>
      <c r="J625" s="149" t="s">
        <v>1023</v>
      </c>
      <c r="K625" s="149" t="s">
        <v>1212</v>
      </c>
      <c r="L625" s="149" t="s">
        <v>161</v>
      </c>
      <c r="M625" s="149" t="s">
        <v>970</v>
      </c>
      <c r="N625" s="149" t="s">
        <v>972</v>
      </c>
      <c r="O625" s="150" t="s">
        <v>6</v>
      </c>
      <c r="P625" s="151" t="s">
        <v>192</v>
      </c>
      <c r="Q625" s="152">
        <v>145</v>
      </c>
      <c r="R625" s="153"/>
      <c r="S625" s="154" t="s">
        <v>1184</v>
      </c>
      <c r="T625" s="388">
        <f t="shared" si="123"/>
        <v>7</v>
      </c>
      <c r="V625" s="382" t="str">
        <f t="shared" si="117"/>
        <v>JWWA  K  145</v>
      </c>
      <c r="W625" s="382" t="str">
        <f t="shared" si="121"/>
        <v>JWWA  K  145</v>
      </c>
    </row>
    <row r="626" spans="1:23" ht="15" customHeight="1">
      <c r="A626" s="381" t="str">
        <f t="shared" si="116"/>
        <v>038P0250</v>
      </c>
      <c r="B626" s="568"/>
      <c r="C626" s="573"/>
      <c r="D626" s="139" t="s">
        <v>597</v>
      </c>
      <c r="E626" s="140">
        <v>2</v>
      </c>
      <c r="F626" s="140">
        <v>50</v>
      </c>
      <c r="G626" s="561"/>
      <c r="H626" s="556"/>
      <c r="I626" s="164" t="str">
        <f t="shared" si="122"/>
        <v>038P0250</v>
      </c>
      <c r="J626" s="176" t="s">
        <v>1023</v>
      </c>
      <c r="K626" s="176" t="s">
        <v>1024</v>
      </c>
      <c r="L626" s="176" t="s">
        <v>161</v>
      </c>
      <c r="M626" s="176" t="s">
        <v>970</v>
      </c>
      <c r="N626" s="176" t="s">
        <v>972</v>
      </c>
      <c r="O626" s="177" t="s">
        <v>6</v>
      </c>
      <c r="P626" s="178" t="s">
        <v>192</v>
      </c>
      <c r="Q626" s="179">
        <v>145</v>
      </c>
      <c r="R626" s="180"/>
      <c r="S626" s="181" t="s">
        <v>952</v>
      </c>
      <c r="T626" s="400">
        <f t="shared" si="123"/>
        <v>38</v>
      </c>
      <c r="V626" s="382" t="str">
        <f t="shared" si="117"/>
        <v>JWWA  K  145</v>
      </c>
      <c r="W626" s="382" t="str">
        <f t="shared" si="121"/>
        <v>JWWA  K  145</v>
      </c>
    </row>
    <row r="627" spans="1:23" ht="15" customHeight="1">
      <c r="A627" s="381" t="str">
        <f t="shared" si="116"/>
        <v>007P0248</v>
      </c>
      <c r="B627" s="568"/>
      <c r="C627" s="573"/>
      <c r="D627" s="139" t="s">
        <v>597</v>
      </c>
      <c r="E627" s="140">
        <v>2</v>
      </c>
      <c r="F627" s="140">
        <v>48</v>
      </c>
      <c r="G627" s="561"/>
      <c r="H627" s="554" t="s">
        <v>2429</v>
      </c>
      <c r="I627" s="162" t="str">
        <f t="shared" si="122"/>
        <v>007P0248</v>
      </c>
      <c r="J627" s="142" t="s">
        <v>1023</v>
      </c>
      <c r="K627" s="142" t="s">
        <v>1219</v>
      </c>
      <c r="L627" s="142" t="s">
        <v>161</v>
      </c>
      <c r="M627" s="142" t="s">
        <v>1202</v>
      </c>
      <c r="N627" s="142" t="s">
        <v>976</v>
      </c>
      <c r="O627" s="143" t="s">
        <v>6</v>
      </c>
      <c r="P627" s="144" t="s">
        <v>192</v>
      </c>
      <c r="Q627" s="145">
        <v>145</v>
      </c>
      <c r="R627" s="146"/>
      <c r="S627" s="147" t="s">
        <v>1184</v>
      </c>
      <c r="T627" s="396">
        <f t="shared" si="123"/>
        <v>7</v>
      </c>
      <c r="V627" s="382" t="str">
        <f t="shared" si="117"/>
        <v>JWWA  K  145</v>
      </c>
      <c r="W627" s="382" t="str">
        <f t="shared" si="121"/>
        <v>JWWA  K  145</v>
      </c>
    </row>
    <row r="628" spans="1:23" ht="15" customHeight="1">
      <c r="A628" s="381" t="str">
        <f t="shared" si="116"/>
        <v>007P0252</v>
      </c>
      <c r="B628" s="568"/>
      <c r="C628" s="573"/>
      <c r="D628" s="139" t="s">
        <v>597</v>
      </c>
      <c r="E628" s="140">
        <v>2</v>
      </c>
      <c r="F628" s="140">
        <v>52</v>
      </c>
      <c r="G628" s="561"/>
      <c r="H628" s="555"/>
      <c r="I628" s="148" t="str">
        <f t="shared" si="122"/>
        <v>007P0252</v>
      </c>
      <c r="J628" s="149" t="s">
        <v>1023</v>
      </c>
      <c r="K628" s="149" t="s">
        <v>1213</v>
      </c>
      <c r="L628" s="149" t="s">
        <v>161</v>
      </c>
      <c r="M628" s="149" t="s">
        <v>975</v>
      </c>
      <c r="N628" s="149" t="s">
        <v>976</v>
      </c>
      <c r="O628" s="150" t="s">
        <v>6</v>
      </c>
      <c r="P628" s="151" t="s">
        <v>192</v>
      </c>
      <c r="Q628" s="152">
        <v>145</v>
      </c>
      <c r="R628" s="153"/>
      <c r="S628" s="154" t="s">
        <v>1184</v>
      </c>
      <c r="T628" s="388">
        <f t="shared" si="123"/>
        <v>7</v>
      </c>
      <c r="V628" s="382" t="str">
        <f t="shared" si="117"/>
        <v>JWWA  K  145</v>
      </c>
      <c r="W628" s="382" t="str">
        <f t="shared" si="121"/>
        <v>JWWA  K  145</v>
      </c>
    </row>
    <row r="629" spans="1:23" ht="15" customHeight="1">
      <c r="A629" s="381" t="str">
        <f t="shared" si="116"/>
        <v>038P0251</v>
      </c>
      <c r="B629" s="568"/>
      <c r="C629" s="573"/>
      <c r="D629" s="139" t="s">
        <v>597</v>
      </c>
      <c r="E629" s="140">
        <v>2</v>
      </c>
      <c r="F629" s="140">
        <v>51</v>
      </c>
      <c r="G629" s="561"/>
      <c r="H629" s="556"/>
      <c r="I629" s="164" t="str">
        <f t="shared" si="122"/>
        <v>038P0251</v>
      </c>
      <c r="J629" s="176" t="s">
        <v>1023</v>
      </c>
      <c r="K629" s="176" t="s">
        <v>1025</v>
      </c>
      <c r="L629" s="176" t="s">
        <v>161</v>
      </c>
      <c r="M629" s="176" t="s">
        <v>975</v>
      </c>
      <c r="N629" s="176" t="s">
        <v>976</v>
      </c>
      <c r="O629" s="177" t="s">
        <v>6</v>
      </c>
      <c r="P629" s="178" t="s">
        <v>192</v>
      </c>
      <c r="Q629" s="179">
        <v>145</v>
      </c>
      <c r="R629" s="180"/>
      <c r="S629" s="181" t="s">
        <v>952</v>
      </c>
      <c r="T629" s="400">
        <f t="shared" si="123"/>
        <v>38</v>
      </c>
      <c r="V629" s="382" t="str">
        <f t="shared" si="117"/>
        <v>JWWA  K  145</v>
      </c>
      <c r="W629" s="382" t="str">
        <f t="shared" si="121"/>
        <v>JWWA  K  145</v>
      </c>
    </row>
    <row r="630" spans="1:23" ht="15" customHeight="1">
      <c r="A630" s="381" t="str">
        <f t="shared" si="116"/>
        <v>007P0249</v>
      </c>
      <c r="B630" s="568"/>
      <c r="C630" s="573"/>
      <c r="D630" s="139" t="s">
        <v>597</v>
      </c>
      <c r="E630" s="140">
        <v>2</v>
      </c>
      <c r="F630" s="140">
        <v>49</v>
      </c>
      <c r="G630" s="561"/>
      <c r="H630" s="554" t="s">
        <v>2430</v>
      </c>
      <c r="I630" s="162" t="str">
        <f t="shared" si="122"/>
        <v>007P0249</v>
      </c>
      <c r="J630" s="142" t="s">
        <v>1023</v>
      </c>
      <c r="K630" s="142" t="s">
        <v>1219</v>
      </c>
      <c r="L630" s="142" t="s">
        <v>78</v>
      </c>
      <c r="M630" s="142" t="s">
        <v>1202</v>
      </c>
      <c r="N630" s="142" t="s">
        <v>977</v>
      </c>
      <c r="O630" s="143" t="s">
        <v>6</v>
      </c>
      <c r="P630" s="144" t="s">
        <v>192</v>
      </c>
      <c r="Q630" s="145">
        <v>145</v>
      </c>
      <c r="R630" s="146"/>
      <c r="S630" s="147" t="s">
        <v>1184</v>
      </c>
      <c r="T630" s="396">
        <f t="shared" si="123"/>
        <v>7</v>
      </c>
      <c r="V630" s="382" t="str">
        <f t="shared" si="117"/>
        <v>JWWA  K  145</v>
      </c>
      <c r="W630" s="382" t="str">
        <f t="shared" si="121"/>
        <v>JWWA  K  145</v>
      </c>
    </row>
    <row r="631" spans="1:23" ht="15" customHeight="1">
      <c r="A631" s="381" t="str">
        <f t="shared" si="116"/>
        <v>007P0253</v>
      </c>
      <c r="B631" s="568"/>
      <c r="C631" s="573"/>
      <c r="D631" s="139" t="s">
        <v>597</v>
      </c>
      <c r="E631" s="140">
        <v>2</v>
      </c>
      <c r="F631" s="140">
        <v>53</v>
      </c>
      <c r="G631" s="561"/>
      <c r="H631" s="555"/>
      <c r="I631" s="148" t="str">
        <f t="shared" si="122"/>
        <v>007P0253</v>
      </c>
      <c r="J631" s="149" t="s">
        <v>1023</v>
      </c>
      <c r="K631" s="149" t="s">
        <v>1213</v>
      </c>
      <c r="L631" s="149" t="s">
        <v>78</v>
      </c>
      <c r="M631" s="149" t="s">
        <v>975</v>
      </c>
      <c r="N631" s="149" t="s">
        <v>977</v>
      </c>
      <c r="O631" s="150" t="s">
        <v>6</v>
      </c>
      <c r="P631" s="151" t="s">
        <v>192</v>
      </c>
      <c r="Q631" s="152">
        <v>145</v>
      </c>
      <c r="R631" s="153"/>
      <c r="S631" s="154" t="s">
        <v>1184</v>
      </c>
      <c r="T631" s="388">
        <f t="shared" si="123"/>
        <v>7</v>
      </c>
      <c r="V631" s="382" t="str">
        <f t="shared" si="117"/>
        <v>JWWA  K  145</v>
      </c>
      <c r="W631" s="382" t="str">
        <f t="shared" si="121"/>
        <v>JWWA  K  145</v>
      </c>
    </row>
    <row r="632" spans="1:23" ht="15" customHeight="1">
      <c r="A632" s="381" t="str">
        <f t="shared" si="116"/>
        <v>038P0252</v>
      </c>
      <c r="B632" s="568"/>
      <c r="C632" s="573"/>
      <c r="D632" s="139" t="s">
        <v>597</v>
      </c>
      <c r="E632" s="140">
        <v>2</v>
      </c>
      <c r="F632" s="140">
        <v>52</v>
      </c>
      <c r="G632" s="562"/>
      <c r="H632" s="556"/>
      <c r="I632" s="164" t="str">
        <f t="shared" si="122"/>
        <v>038P0252</v>
      </c>
      <c r="J632" s="176" t="s">
        <v>1023</v>
      </c>
      <c r="K632" s="176" t="s">
        <v>1025</v>
      </c>
      <c r="L632" s="176" t="s">
        <v>161</v>
      </c>
      <c r="M632" s="176" t="s">
        <v>975</v>
      </c>
      <c r="N632" s="176" t="s">
        <v>977</v>
      </c>
      <c r="O632" s="177" t="s">
        <v>6</v>
      </c>
      <c r="P632" s="178" t="s">
        <v>192</v>
      </c>
      <c r="Q632" s="179">
        <v>145</v>
      </c>
      <c r="R632" s="180"/>
      <c r="S632" s="181" t="s">
        <v>952</v>
      </c>
      <c r="T632" s="400">
        <f t="shared" si="123"/>
        <v>38</v>
      </c>
      <c r="V632" s="382" t="str">
        <f t="shared" si="117"/>
        <v>JWWA  K  145</v>
      </c>
      <c r="W632" s="382" t="str">
        <f t="shared" si="121"/>
        <v>JWWA  K  145</v>
      </c>
    </row>
    <row r="633" spans="1:23" ht="15" customHeight="1">
      <c r="A633" s="381" t="str">
        <f t="shared" si="116"/>
        <v>007P0254</v>
      </c>
      <c r="B633" s="568"/>
      <c r="C633" s="573"/>
      <c r="D633" s="139" t="s">
        <v>597</v>
      </c>
      <c r="E633" s="140">
        <v>2</v>
      </c>
      <c r="F633" s="140">
        <v>54</v>
      </c>
      <c r="G633" s="560" t="s">
        <v>3261</v>
      </c>
      <c r="H633" s="560" t="s">
        <v>2431</v>
      </c>
      <c r="I633" s="162" t="str">
        <f t="shared" si="122"/>
        <v>007P0254</v>
      </c>
      <c r="J633" s="142" t="s">
        <v>1026</v>
      </c>
      <c r="K633" s="142" t="s">
        <v>1200</v>
      </c>
      <c r="L633" s="141" t="s">
        <v>85</v>
      </c>
      <c r="M633" s="141"/>
      <c r="N633" s="141"/>
      <c r="O633" s="143" t="s">
        <v>6</v>
      </c>
      <c r="P633" s="144" t="s">
        <v>192</v>
      </c>
      <c r="Q633" s="427">
        <v>145</v>
      </c>
      <c r="R633" s="146"/>
      <c r="S633" s="147" t="s">
        <v>1184</v>
      </c>
      <c r="T633" s="396">
        <f t="shared" si="123"/>
        <v>7</v>
      </c>
      <c r="V633" s="382" t="str">
        <f t="shared" si="117"/>
        <v>JWWA  K  145</v>
      </c>
      <c r="W633" s="382" t="str">
        <f t="shared" si="121"/>
        <v>JWWA  K  145</v>
      </c>
    </row>
    <row r="634" spans="1:23" ht="15" customHeight="1">
      <c r="A634" s="381" t="str">
        <f t="shared" si="116"/>
        <v>038P0253</v>
      </c>
      <c r="B634" s="568"/>
      <c r="C634" s="573"/>
      <c r="D634" s="139" t="s">
        <v>597</v>
      </c>
      <c r="E634" s="140">
        <v>2</v>
      </c>
      <c r="F634" s="140">
        <v>53</v>
      </c>
      <c r="G634" s="561"/>
      <c r="H634" s="561"/>
      <c r="I634" s="164" t="str">
        <f t="shared" si="122"/>
        <v>038P0253</v>
      </c>
      <c r="J634" s="176" t="s">
        <v>1026</v>
      </c>
      <c r="K634" s="176" t="s">
        <v>1027</v>
      </c>
      <c r="L634" s="164" t="s">
        <v>85</v>
      </c>
      <c r="M634" s="164"/>
      <c r="N634" s="164"/>
      <c r="O634" s="177" t="s">
        <v>6</v>
      </c>
      <c r="P634" s="178" t="s">
        <v>192</v>
      </c>
      <c r="Q634" s="428">
        <v>145</v>
      </c>
      <c r="R634" s="180"/>
      <c r="S634" s="181" t="s">
        <v>952</v>
      </c>
      <c r="T634" s="400">
        <f t="shared" si="123"/>
        <v>38</v>
      </c>
      <c r="V634" s="382" t="str">
        <f t="shared" si="117"/>
        <v>JWWA  K  145</v>
      </c>
      <c r="W634" s="382" t="str">
        <f t="shared" si="121"/>
        <v>JWWA  K  145</v>
      </c>
    </row>
    <row r="635" spans="1:23" ht="15" customHeight="1">
      <c r="A635" s="381" t="str">
        <f t="shared" si="116"/>
        <v>007P0255</v>
      </c>
      <c r="B635" s="568"/>
      <c r="C635" s="573"/>
      <c r="D635" s="139" t="s">
        <v>597</v>
      </c>
      <c r="E635" s="140">
        <v>2</v>
      </c>
      <c r="F635" s="140">
        <v>55</v>
      </c>
      <c r="G635" s="561"/>
      <c r="H635" s="561"/>
      <c r="I635" s="162" t="str">
        <f t="shared" si="122"/>
        <v>007P0255</v>
      </c>
      <c r="J635" s="142" t="s">
        <v>1026</v>
      </c>
      <c r="K635" s="142" t="s">
        <v>1200</v>
      </c>
      <c r="L635" s="142" t="s">
        <v>78</v>
      </c>
      <c r="M635" s="141"/>
      <c r="N635" s="141"/>
      <c r="O635" s="143" t="s">
        <v>6</v>
      </c>
      <c r="P635" s="144" t="s">
        <v>192</v>
      </c>
      <c r="Q635" s="145">
        <v>145</v>
      </c>
      <c r="R635" s="146"/>
      <c r="S635" s="147" t="s">
        <v>1184</v>
      </c>
      <c r="T635" s="396">
        <f t="shared" si="123"/>
        <v>7</v>
      </c>
      <c r="V635" s="382" t="str">
        <f t="shared" si="117"/>
        <v>JWWA  K  145</v>
      </c>
      <c r="W635" s="382" t="str">
        <f t="shared" si="121"/>
        <v>JWWA  K  145</v>
      </c>
    </row>
    <row r="636" spans="1:23" ht="15" customHeight="1">
      <c r="A636" s="381" t="str">
        <f t="shared" si="116"/>
        <v>038P0254</v>
      </c>
      <c r="B636" s="568"/>
      <c r="C636" s="573"/>
      <c r="D636" s="139" t="s">
        <v>597</v>
      </c>
      <c r="E636" s="140">
        <v>2</v>
      </c>
      <c r="F636" s="140">
        <v>54</v>
      </c>
      <c r="G636" s="562"/>
      <c r="H636" s="562"/>
      <c r="I636" s="164" t="str">
        <f t="shared" si="122"/>
        <v>038P0254</v>
      </c>
      <c r="J636" s="176" t="s">
        <v>1026</v>
      </c>
      <c r="K636" s="176" t="s">
        <v>1027</v>
      </c>
      <c r="L636" s="176" t="s">
        <v>78</v>
      </c>
      <c r="M636" s="164"/>
      <c r="N636" s="164"/>
      <c r="O636" s="177" t="s">
        <v>6</v>
      </c>
      <c r="P636" s="178" t="s">
        <v>192</v>
      </c>
      <c r="Q636" s="179">
        <v>145</v>
      </c>
      <c r="R636" s="180"/>
      <c r="S636" s="181" t="s">
        <v>952</v>
      </c>
      <c r="T636" s="400">
        <f t="shared" si="123"/>
        <v>38</v>
      </c>
      <c r="V636" s="382" t="str">
        <f t="shared" si="117"/>
        <v>JWWA  K  145</v>
      </c>
      <c r="W636" s="382" t="str">
        <f t="shared" si="121"/>
        <v>JWWA  K  145</v>
      </c>
    </row>
    <row r="637" spans="1:23" ht="15" customHeight="1">
      <c r="A637" s="381" t="str">
        <f t="shared" si="116"/>
        <v>007P0256</v>
      </c>
      <c r="B637" s="568"/>
      <c r="C637" s="573"/>
      <c r="D637" s="139" t="s">
        <v>597</v>
      </c>
      <c r="E637" s="140">
        <v>2</v>
      </c>
      <c r="F637" s="140">
        <v>56</v>
      </c>
      <c r="G637" s="554" t="s">
        <v>2432</v>
      </c>
      <c r="H637" s="554" t="s">
        <v>2427</v>
      </c>
      <c r="I637" s="162" t="str">
        <f t="shared" si="122"/>
        <v>007P0256</v>
      </c>
      <c r="J637" s="142" t="s">
        <v>843</v>
      </c>
      <c r="K637" s="142" t="s">
        <v>1220</v>
      </c>
      <c r="L637" s="142" t="s">
        <v>845</v>
      </c>
      <c r="M637" s="142" t="s">
        <v>558</v>
      </c>
      <c r="N637" s="142" t="s">
        <v>971</v>
      </c>
      <c r="O637" s="143" t="s">
        <v>788</v>
      </c>
      <c r="P637" s="144" t="s">
        <v>24</v>
      </c>
      <c r="Q637" s="145">
        <v>32</v>
      </c>
      <c r="R637" s="146"/>
      <c r="S637" s="147" t="s">
        <v>1184</v>
      </c>
      <c r="T637" s="396">
        <f t="shared" si="123"/>
        <v>7</v>
      </c>
      <c r="V637" s="382" t="str">
        <f t="shared" si="117"/>
        <v>PTC  G  32</v>
      </c>
      <c r="W637" s="382" t="str">
        <f t="shared" si="121"/>
        <v>PTC  G  32</v>
      </c>
    </row>
    <row r="638" spans="1:23" ht="15" customHeight="1">
      <c r="A638" s="381" t="str">
        <f t="shared" si="116"/>
        <v>038P0255</v>
      </c>
      <c r="B638" s="568"/>
      <c r="C638" s="573"/>
      <c r="D638" s="139" t="s">
        <v>597</v>
      </c>
      <c r="E638" s="140">
        <v>2</v>
      </c>
      <c r="F638" s="140">
        <v>55</v>
      </c>
      <c r="G638" s="561"/>
      <c r="H638" s="556"/>
      <c r="I638" s="164" t="str">
        <f t="shared" si="122"/>
        <v>038P0255</v>
      </c>
      <c r="J638" s="176" t="s">
        <v>843</v>
      </c>
      <c r="K638" s="176" t="s">
        <v>1041</v>
      </c>
      <c r="L638" s="164" t="s">
        <v>845</v>
      </c>
      <c r="M638" s="176" t="s">
        <v>558</v>
      </c>
      <c r="N638" s="176" t="s">
        <v>971</v>
      </c>
      <c r="O638" s="177" t="s">
        <v>788</v>
      </c>
      <c r="P638" s="178" t="s">
        <v>24</v>
      </c>
      <c r="Q638" s="179">
        <v>32</v>
      </c>
      <c r="R638" s="180"/>
      <c r="S638" s="181" t="s">
        <v>952</v>
      </c>
      <c r="T638" s="400">
        <f t="shared" si="123"/>
        <v>38</v>
      </c>
      <c r="V638" s="382" t="str">
        <f t="shared" si="117"/>
        <v>PTC  G  32</v>
      </c>
      <c r="W638" s="382" t="str">
        <f t="shared" si="121"/>
        <v>PTC  G  32</v>
      </c>
    </row>
    <row r="639" spans="1:23" ht="15" customHeight="1">
      <c r="A639" s="381" t="str">
        <f t="shared" si="116"/>
        <v>007P0257</v>
      </c>
      <c r="B639" s="568"/>
      <c r="C639" s="573"/>
      <c r="D639" s="139" t="s">
        <v>597</v>
      </c>
      <c r="E639" s="140">
        <v>2</v>
      </c>
      <c r="F639" s="140">
        <v>57</v>
      </c>
      <c r="G639" s="561"/>
      <c r="H639" s="554" t="s">
        <v>2434</v>
      </c>
      <c r="I639" s="162" t="str">
        <f t="shared" si="122"/>
        <v>007P0257</v>
      </c>
      <c r="J639" s="142" t="s">
        <v>843</v>
      </c>
      <c r="K639" s="142" t="s">
        <v>1220</v>
      </c>
      <c r="L639" s="142" t="s">
        <v>845</v>
      </c>
      <c r="M639" s="142" t="s">
        <v>558</v>
      </c>
      <c r="N639" s="142" t="s">
        <v>976</v>
      </c>
      <c r="O639" s="143" t="s">
        <v>788</v>
      </c>
      <c r="P639" s="144" t="s">
        <v>24</v>
      </c>
      <c r="Q639" s="145">
        <v>32</v>
      </c>
      <c r="R639" s="146"/>
      <c r="S639" s="147" t="s">
        <v>1184</v>
      </c>
      <c r="T639" s="396">
        <f t="shared" si="123"/>
        <v>7</v>
      </c>
      <c r="V639" s="382" t="str">
        <f t="shared" si="117"/>
        <v>PTC  G  32</v>
      </c>
      <c r="W639" s="382" t="str">
        <f t="shared" si="121"/>
        <v>PTC  G  32</v>
      </c>
    </row>
    <row r="640" spans="1:23" ht="15" customHeight="1">
      <c r="A640" s="381" t="str">
        <f t="shared" si="116"/>
        <v>017P0201</v>
      </c>
      <c r="B640" s="568"/>
      <c r="C640" s="573"/>
      <c r="D640" s="139" t="s">
        <v>597</v>
      </c>
      <c r="E640" s="140">
        <v>2</v>
      </c>
      <c r="F640" s="140">
        <v>1</v>
      </c>
      <c r="G640" s="561"/>
      <c r="H640" s="555"/>
      <c r="I640" s="148" t="str">
        <f t="shared" si="122"/>
        <v>017P0201</v>
      </c>
      <c r="J640" s="149" t="s">
        <v>843</v>
      </c>
      <c r="K640" s="149" t="s">
        <v>844</v>
      </c>
      <c r="L640" s="149" t="s">
        <v>845</v>
      </c>
      <c r="M640" s="149" t="s">
        <v>356</v>
      </c>
      <c r="N640" s="149" t="s">
        <v>976</v>
      </c>
      <c r="O640" s="150" t="s">
        <v>788</v>
      </c>
      <c r="P640" s="151" t="s">
        <v>24</v>
      </c>
      <c r="Q640" s="152">
        <v>32</v>
      </c>
      <c r="R640" s="153"/>
      <c r="S640" s="154" t="s">
        <v>4434</v>
      </c>
      <c r="T640" s="388">
        <f t="shared" si="123"/>
        <v>17</v>
      </c>
      <c r="V640" s="382" t="str">
        <f t="shared" si="117"/>
        <v>PTC  G  32</v>
      </c>
      <c r="W640" s="382" t="str">
        <f t="shared" si="121"/>
        <v>PTC  G  32</v>
      </c>
    </row>
    <row r="641" spans="1:23" ht="15" customHeight="1">
      <c r="A641" s="381" t="str">
        <f t="shared" si="116"/>
        <v>038P0256</v>
      </c>
      <c r="B641" s="568"/>
      <c r="C641" s="573"/>
      <c r="D641" s="139" t="s">
        <v>597</v>
      </c>
      <c r="E641" s="140">
        <v>2</v>
      </c>
      <c r="F641" s="140">
        <v>56</v>
      </c>
      <c r="G641" s="562"/>
      <c r="H641" s="556"/>
      <c r="I641" s="155" t="str">
        <f t="shared" si="122"/>
        <v>038P0256</v>
      </c>
      <c r="J641" s="156" t="s">
        <v>843</v>
      </c>
      <c r="K641" s="156" t="s">
        <v>1043</v>
      </c>
      <c r="L641" s="155" t="s">
        <v>845</v>
      </c>
      <c r="M641" s="156" t="s">
        <v>558</v>
      </c>
      <c r="N641" s="156" t="s">
        <v>976</v>
      </c>
      <c r="O641" s="157" t="s">
        <v>788</v>
      </c>
      <c r="P641" s="158" t="s">
        <v>24</v>
      </c>
      <c r="Q641" s="159">
        <v>32</v>
      </c>
      <c r="R641" s="160"/>
      <c r="S641" s="183" t="s">
        <v>952</v>
      </c>
      <c r="T641" s="389">
        <f t="shared" si="123"/>
        <v>38</v>
      </c>
      <c r="V641" s="382" t="str">
        <f t="shared" si="117"/>
        <v>PTC  G  32</v>
      </c>
      <c r="W641" s="382" t="str">
        <f t="shared" si="121"/>
        <v>PTC  G  32</v>
      </c>
    </row>
    <row r="642" spans="1:23" ht="15" customHeight="1">
      <c r="A642" s="381" t="str">
        <f t="shared" si="116"/>
        <v>038P0257</v>
      </c>
      <c r="B642" s="568"/>
      <c r="C642" s="573"/>
      <c r="D642" s="139" t="s">
        <v>597</v>
      </c>
      <c r="E642" s="140">
        <v>2</v>
      </c>
      <c r="F642" s="140">
        <v>57</v>
      </c>
      <c r="G642" s="554" t="s">
        <v>2436</v>
      </c>
      <c r="H642" s="401" t="s">
        <v>2433</v>
      </c>
      <c r="I642" s="164" t="str">
        <f t="shared" si="122"/>
        <v>038P0257</v>
      </c>
      <c r="J642" s="165" t="s">
        <v>1044</v>
      </c>
      <c r="K642" s="165" t="s">
        <v>1047</v>
      </c>
      <c r="L642" s="204" t="s">
        <v>161</v>
      </c>
      <c r="M642" s="165" t="s">
        <v>558</v>
      </c>
      <c r="N642" s="165" t="s">
        <v>971</v>
      </c>
      <c r="O642" s="166" t="s">
        <v>788</v>
      </c>
      <c r="P642" s="167" t="s">
        <v>24</v>
      </c>
      <c r="Q642" s="168">
        <v>32</v>
      </c>
      <c r="R642" s="169"/>
      <c r="S642" s="183" t="s">
        <v>952</v>
      </c>
      <c r="T642" s="400">
        <f t="shared" si="123"/>
        <v>38</v>
      </c>
      <c r="V642" s="382" t="str">
        <f t="shared" si="117"/>
        <v>PTC  G  32</v>
      </c>
      <c r="W642" s="382" t="str">
        <f t="shared" si="121"/>
        <v>PTC  G  32</v>
      </c>
    </row>
    <row r="643" spans="1:23" ht="15" customHeight="1">
      <c r="A643" s="381" t="str">
        <f t="shared" ref="A643:A814" si="124">I643</f>
        <v>007P0258</v>
      </c>
      <c r="B643" s="568"/>
      <c r="C643" s="573"/>
      <c r="D643" s="139" t="s">
        <v>597</v>
      </c>
      <c r="E643" s="140">
        <v>2</v>
      </c>
      <c r="F643" s="140">
        <v>58</v>
      </c>
      <c r="G643" s="561"/>
      <c r="H643" s="554" t="s">
        <v>2435</v>
      </c>
      <c r="I643" s="162" t="str">
        <f t="shared" si="122"/>
        <v>007P0258</v>
      </c>
      <c r="J643" s="142" t="s">
        <v>1044</v>
      </c>
      <c r="K643" s="142" t="s">
        <v>1221</v>
      </c>
      <c r="L643" s="142" t="s">
        <v>161</v>
      </c>
      <c r="M643" s="142" t="s">
        <v>558</v>
      </c>
      <c r="N643" s="142" t="s">
        <v>976</v>
      </c>
      <c r="O643" s="143" t="s">
        <v>788</v>
      </c>
      <c r="P643" s="144" t="s">
        <v>24</v>
      </c>
      <c r="Q643" s="145">
        <v>32</v>
      </c>
      <c r="R643" s="146"/>
      <c r="S643" s="147" t="s">
        <v>1184</v>
      </c>
      <c r="T643" s="396">
        <f t="shared" si="123"/>
        <v>7</v>
      </c>
      <c r="V643" s="382" t="str">
        <f t="shared" si="117"/>
        <v>PTC  G  32</v>
      </c>
      <c r="W643" s="382" t="str">
        <f t="shared" si="121"/>
        <v>PTC  G  32</v>
      </c>
    </row>
    <row r="644" spans="1:23" ht="15" customHeight="1">
      <c r="A644" s="381" t="str">
        <f t="shared" si="124"/>
        <v>038P0258</v>
      </c>
      <c r="B644" s="620"/>
      <c r="C644" s="574"/>
      <c r="D644" s="139" t="s">
        <v>597</v>
      </c>
      <c r="E644" s="140">
        <v>2</v>
      </c>
      <c r="F644" s="140">
        <v>58</v>
      </c>
      <c r="G644" s="562"/>
      <c r="H644" s="556"/>
      <c r="I644" s="164" t="str">
        <f t="shared" si="122"/>
        <v>038P0258</v>
      </c>
      <c r="J644" s="176" t="s">
        <v>1044</v>
      </c>
      <c r="K644" s="176" t="s">
        <v>1045</v>
      </c>
      <c r="L644" s="164" t="s">
        <v>161</v>
      </c>
      <c r="M644" s="176" t="s">
        <v>558</v>
      </c>
      <c r="N644" s="176" t="s">
        <v>976</v>
      </c>
      <c r="O644" s="177" t="s">
        <v>788</v>
      </c>
      <c r="P644" s="178" t="s">
        <v>24</v>
      </c>
      <c r="Q644" s="179">
        <v>32</v>
      </c>
      <c r="R644" s="180"/>
      <c r="S644" s="181" t="s">
        <v>952</v>
      </c>
      <c r="T644" s="400">
        <f t="shared" si="123"/>
        <v>38</v>
      </c>
      <c r="V644" s="382" t="str">
        <f t="shared" si="117"/>
        <v>PTC  G  32</v>
      </c>
      <c r="W644" s="382" t="str">
        <f t="shared" ref="W644:W673" si="125">V644</f>
        <v>PTC  G  32</v>
      </c>
    </row>
    <row r="645" spans="1:23" ht="15" customHeight="1">
      <c r="A645" s="381" t="str">
        <f t="shared" si="124"/>
        <v>016P0302</v>
      </c>
      <c r="B645" s="637" t="s">
        <v>4446</v>
      </c>
      <c r="C645" s="572" t="s">
        <v>4437</v>
      </c>
      <c r="D645" s="139" t="s">
        <v>597</v>
      </c>
      <c r="E645" s="140">
        <v>3</v>
      </c>
      <c r="F645" s="140">
        <v>2</v>
      </c>
      <c r="G645" s="554" t="s">
        <v>2442</v>
      </c>
      <c r="H645" s="402" t="s">
        <v>2438</v>
      </c>
      <c r="I645" s="164" t="str">
        <f t="shared" si="122"/>
        <v>016P0302</v>
      </c>
      <c r="J645" s="165" t="s">
        <v>1365</v>
      </c>
      <c r="K645" s="165" t="s">
        <v>1366</v>
      </c>
      <c r="L645" s="165" t="s">
        <v>161</v>
      </c>
      <c r="M645" s="165" t="s">
        <v>558</v>
      </c>
      <c r="N645" s="165" t="s">
        <v>1360</v>
      </c>
      <c r="O645" s="166" t="s">
        <v>788</v>
      </c>
      <c r="P645" s="167" t="s">
        <v>24</v>
      </c>
      <c r="Q645" s="168">
        <v>30</v>
      </c>
      <c r="R645" s="169"/>
      <c r="S645" s="181" t="s">
        <v>1293</v>
      </c>
      <c r="T645" s="400">
        <f t="shared" si="123"/>
        <v>16</v>
      </c>
      <c r="V645" s="382" t="str">
        <f t="shared" si="117"/>
        <v>PTC  G  30</v>
      </c>
      <c r="W645" s="382" t="str">
        <f t="shared" si="125"/>
        <v>PTC  G  30</v>
      </c>
    </row>
    <row r="646" spans="1:23" ht="15" customHeight="1">
      <c r="A646" s="381" t="str">
        <f t="shared" si="124"/>
        <v>011P0301</v>
      </c>
      <c r="B646" s="568"/>
      <c r="C646" s="573"/>
      <c r="D646" s="139" t="s">
        <v>2440</v>
      </c>
      <c r="E646" s="140">
        <v>3</v>
      </c>
      <c r="F646" s="140">
        <v>1</v>
      </c>
      <c r="G646" s="561"/>
      <c r="H646" s="554" t="s">
        <v>2439</v>
      </c>
      <c r="I646" s="162" t="str">
        <f t="shared" si="122"/>
        <v>011P0301</v>
      </c>
      <c r="J646" s="142" t="s">
        <v>1368</v>
      </c>
      <c r="K646" s="142" t="s">
        <v>2106</v>
      </c>
      <c r="L646" s="142" t="s">
        <v>583</v>
      </c>
      <c r="M646" s="142" t="s">
        <v>558</v>
      </c>
      <c r="N646" s="142" t="s">
        <v>1360</v>
      </c>
      <c r="O646" s="143" t="s">
        <v>55</v>
      </c>
      <c r="P646" s="144"/>
      <c r="Q646" s="145"/>
      <c r="R646" s="146"/>
      <c r="S646" s="190" t="s">
        <v>2092</v>
      </c>
      <c r="T646" s="396">
        <f t="shared" si="123"/>
        <v>11</v>
      </c>
      <c r="V646" s="382" t="str">
        <f t="shared" si="117"/>
        <v xml:space="preserve">指定承認    </v>
      </c>
      <c r="W646" s="382" t="str">
        <f t="shared" si="125"/>
        <v xml:space="preserve">指定承認    </v>
      </c>
    </row>
    <row r="647" spans="1:23" ht="15" customHeight="1">
      <c r="A647" s="381" t="str">
        <f t="shared" si="124"/>
        <v>014P0301</v>
      </c>
      <c r="B647" s="568"/>
      <c r="C647" s="573"/>
      <c r="D647" s="139" t="s">
        <v>597</v>
      </c>
      <c r="E647" s="140">
        <v>3</v>
      </c>
      <c r="F647" s="140">
        <v>1</v>
      </c>
      <c r="G647" s="561"/>
      <c r="H647" s="555"/>
      <c r="I647" s="148" t="str">
        <f t="shared" si="122"/>
        <v>014P0301</v>
      </c>
      <c r="J647" s="149" t="s">
        <v>612</v>
      </c>
      <c r="K647" s="149" t="s">
        <v>602</v>
      </c>
      <c r="L647" s="149" t="s">
        <v>583</v>
      </c>
      <c r="M647" s="149" t="s">
        <v>356</v>
      </c>
      <c r="N647" s="149" t="s">
        <v>591</v>
      </c>
      <c r="O647" s="150" t="s">
        <v>55</v>
      </c>
      <c r="P647" s="151"/>
      <c r="Q647" s="152"/>
      <c r="R647" s="153"/>
      <c r="S647" s="154" t="s">
        <v>567</v>
      </c>
      <c r="T647" s="388">
        <f t="shared" si="123"/>
        <v>14</v>
      </c>
      <c r="V647" s="382" t="str">
        <f t="shared" si="117"/>
        <v xml:space="preserve">指定承認    </v>
      </c>
      <c r="W647" s="382" t="str">
        <f t="shared" si="125"/>
        <v xml:space="preserve">指定承認    </v>
      </c>
    </row>
    <row r="648" spans="1:23" ht="15" customHeight="1">
      <c r="A648" s="381" t="str">
        <f t="shared" si="124"/>
        <v>016P0304</v>
      </c>
      <c r="B648" s="568"/>
      <c r="C648" s="573"/>
      <c r="D648" s="139" t="s">
        <v>597</v>
      </c>
      <c r="E648" s="140">
        <v>3</v>
      </c>
      <c r="F648" s="140">
        <v>4</v>
      </c>
      <c r="G648" s="561"/>
      <c r="H648" s="555"/>
      <c r="I648" s="155" t="str">
        <f t="shared" si="122"/>
        <v>016P0304</v>
      </c>
      <c r="J648" s="156" t="s">
        <v>1368</v>
      </c>
      <c r="K648" s="156" t="s">
        <v>1369</v>
      </c>
      <c r="L648" s="156" t="s">
        <v>583</v>
      </c>
      <c r="M648" s="156" t="s">
        <v>558</v>
      </c>
      <c r="N648" s="156" t="s">
        <v>1360</v>
      </c>
      <c r="O648" s="157" t="s">
        <v>55</v>
      </c>
      <c r="P648" s="158"/>
      <c r="Q648" s="159"/>
      <c r="R648" s="160"/>
      <c r="S648" s="183" t="s">
        <v>1293</v>
      </c>
      <c r="T648" s="389">
        <f t="shared" si="123"/>
        <v>16</v>
      </c>
      <c r="V648" s="382" t="str">
        <f t="shared" si="117"/>
        <v xml:space="preserve">指定承認    </v>
      </c>
      <c r="W648" s="382" t="str">
        <f t="shared" si="125"/>
        <v xml:space="preserve">指定承認    </v>
      </c>
    </row>
    <row r="649" spans="1:23" ht="15" customHeight="1">
      <c r="A649" s="381" t="str">
        <f t="shared" si="124"/>
        <v>016P0301</v>
      </c>
      <c r="B649" s="568"/>
      <c r="C649" s="573"/>
      <c r="D649" s="139" t="s">
        <v>597</v>
      </c>
      <c r="E649" s="140">
        <v>3</v>
      </c>
      <c r="F649" s="140">
        <v>1</v>
      </c>
      <c r="G649" s="163" t="s">
        <v>2437</v>
      </c>
      <c r="H649" s="401" t="s">
        <v>2437</v>
      </c>
      <c r="I649" s="164" t="str">
        <f t="shared" si="122"/>
        <v>016P0301</v>
      </c>
      <c r="J649" s="165" t="s">
        <v>617</v>
      </c>
      <c r="K649" s="165" t="s">
        <v>3808</v>
      </c>
      <c r="L649" s="165" t="s">
        <v>161</v>
      </c>
      <c r="M649" s="165" t="s">
        <v>558</v>
      </c>
      <c r="N649" s="165" t="s">
        <v>1360</v>
      </c>
      <c r="O649" s="166" t="s">
        <v>788</v>
      </c>
      <c r="P649" s="167" t="s">
        <v>24</v>
      </c>
      <c r="Q649" s="168">
        <v>30</v>
      </c>
      <c r="R649" s="169"/>
      <c r="S649" s="181" t="s">
        <v>1293</v>
      </c>
      <c r="T649" s="400">
        <f t="shared" si="123"/>
        <v>16</v>
      </c>
      <c r="V649" s="382" t="str">
        <f t="shared" ref="V649:V820" si="126">""&amp;O649&amp;"  "&amp;P649&amp;"  "&amp;Q649&amp;""</f>
        <v>PTC  G  30</v>
      </c>
      <c r="W649" s="382" t="str">
        <f t="shared" si="125"/>
        <v>PTC  G  30</v>
      </c>
    </row>
    <row r="650" spans="1:23" ht="15" customHeight="1">
      <c r="A650" s="381" t="str">
        <f t="shared" si="124"/>
        <v>016P0205</v>
      </c>
      <c r="B650" s="568"/>
      <c r="C650" s="573"/>
      <c r="D650" s="139" t="s">
        <v>597</v>
      </c>
      <c r="E650" s="140">
        <v>2</v>
      </c>
      <c r="F650" s="140">
        <v>5</v>
      </c>
      <c r="G650" s="560" t="s">
        <v>2443</v>
      </c>
      <c r="H650" s="401" t="s">
        <v>2417</v>
      </c>
      <c r="I650" s="164" t="str">
        <f t="shared" si="122"/>
        <v>016P0205</v>
      </c>
      <c r="J650" s="165" t="s">
        <v>1410</v>
      </c>
      <c r="K650" s="165" t="s">
        <v>1381</v>
      </c>
      <c r="L650" s="165" t="s">
        <v>161</v>
      </c>
      <c r="M650" s="165" t="s">
        <v>558</v>
      </c>
      <c r="N650" s="165" t="s">
        <v>1360</v>
      </c>
      <c r="O650" s="166" t="s">
        <v>788</v>
      </c>
      <c r="P650" s="167" t="s">
        <v>24</v>
      </c>
      <c r="Q650" s="168">
        <v>30</v>
      </c>
      <c r="R650" s="169"/>
      <c r="S650" s="181" t="s">
        <v>1293</v>
      </c>
      <c r="T650" s="400">
        <f t="shared" si="123"/>
        <v>16</v>
      </c>
      <c r="V650" s="382" t="str">
        <f t="shared" si="126"/>
        <v>PTC  G  30</v>
      </c>
      <c r="W650" s="382" t="str">
        <f t="shared" si="125"/>
        <v>PTC  G  30</v>
      </c>
    </row>
    <row r="651" spans="1:23" ht="15" customHeight="1">
      <c r="A651" s="381" t="str">
        <f t="shared" si="124"/>
        <v>016P0206</v>
      </c>
      <c r="B651" s="568"/>
      <c r="C651" s="573"/>
      <c r="D651" s="139" t="s">
        <v>597</v>
      </c>
      <c r="E651" s="140">
        <v>2</v>
      </c>
      <c r="F651" s="140">
        <v>6</v>
      </c>
      <c r="G651" s="561"/>
      <c r="H651" s="401" t="s">
        <v>2418</v>
      </c>
      <c r="I651" s="164" t="str">
        <f t="shared" si="122"/>
        <v>016P0206</v>
      </c>
      <c r="J651" s="165" t="s">
        <v>1411</v>
      </c>
      <c r="K651" s="165" t="s">
        <v>1381</v>
      </c>
      <c r="L651" s="165" t="s">
        <v>161</v>
      </c>
      <c r="M651" s="165" t="s">
        <v>558</v>
      </c>
      <c r="N651" s="165" t="s">
        <v>1360</v>
      </c>
      <c r="O651" s="166" t="s">
        <v>788</v>
      </c>
      <c r="P651" s="167" t="s">
        <v>24</v>
      </c>
      <c r="Q651" s="168">
        <v>30</v>
      </c>
      <c r="R651" s="169"/>
      <c r="S651" s="181" t="s">
        <v>1293</v>
      </c>
      <c r="T651" s="400">
        <f t="shared" ref="T651:T681" si="127">IF(S651="","",VLOOKUP(S651,$AC$7:$AD$69,2,FALSE))</f>
        <v>16</v>
      </c>
      <c r="V651" s="382" t="str">
        <f t="shared" si="126"/>
        <v>PTC  G  30</v>
      </c>
      <c r="W651" s="382" t="str">
        <f t="shared" si="125"/>
        <v>PTC  G  30</v>
      </c>
    </row>
    <row r="652" spans="1:23" ht="15" customHeight="1">
      <c r="A652" s="381" t="str">
        <f t="shared" si="124"/>
        <v>016P0207</v>
      </c>
      <c r="B652" s="568"/>
      <c r="C652" s="573"/>
      <c r="D652" s="139" t="s">
        <v>597</v>
      </c>
      <c r="E652" s="140">
        <v>2</v>
      </c>
      <c r="F652" s="140">
        <v>7</v>
      </c>
      <c r="G652" s="561"/>
      <c r="H652" s="431" t="s">
        <v>2419</v>
      </c>
      <c r="I652" s="164" t="str">
        <f t="shared" si="122"/>
        <v>016P0207</v>
      </c>
      <c r="J652" s="165" t="s">
        <v>1412</v>
      </c>
      <c r="K652" s="165" t="s">
        <v>1381</v>
      </c>
      <c r="L652" s="165" t="s">
        <v>161</v>
      </c>
      <c r="M652" s="165" t="s">
        <v>558</v>
      </c>
      <c r="N652" s="165" t="s">
        <v>1360</v>
      </c>
      <c r="O652" s="166" t="s">
        <v>788</v>
      </c>
      <c r="P652" s="167" t="s">
        <v>24</v>
      </c>
      <c r="Q652" s="168">
        <v>30</v>
      </c>
      <c r="R652" s="169"/>
      <c r="S652" s="181" t="s">
        <v>1293</v>
      </c>
      <c r="T652" s="400">
        <f t="shared" si="127"/>
        <v>16</v>
      </c>
      <c r="V652" s="382" t="str">
        <f t="shared" si="126"/>
        <v>PTC  G  30</v>
      </c>
      <c r="W652" s="382" t="str">
        <f t="shared" si="125"/>
        <v>PTC  G  30</v>
      </c>
    </row>
    <row r="653" spans="1:23" ht="15" customHeight="1">
      <c r="A653" s="381" t="str">
        <f t="shared" si="124"/>
        <v>016P0208</v>
      </c>
      <c r="B653" s="568"/>
      <c r="C653" s="573"/>
      <c r="D653" s="139" t="s">
        <v>597</v>
      </c>
      <c r="E653" s="140">
        <v>2</v>
      </c>
      <c r="F653" s="140">
        <v>8</v>
      </c>
      <c r="G653" s="562"/>
      <c r="H653" s="431" t="s">
        <v>2420</v>
      </c>
      <c r="I653" s="164" t="str">
        <f t="shared" si="122"/>
        <v>016P0208</v>
      </c>
      <c r="J653" s="165" t="s">
        <v>1413</v>
      </c>
      <c r="K653" s="165" t="s">
        <v>1381</v>
      </c>
      <c r="L653" s="165" t="s">
        <v>161</v>
      </c>
      <c r="M653" s="165" t="s">
        <v>558</v>
      </c>
      <c r="N653" s="165" t="s">
        <v>1360</v>
      </c>
      <c r="O653" s="166" t="s">
        <v>788</v>
      </c>
      <c r="P653" s="167" t="s">
        <v>24</v>
      </c>
      <c r="Q653" s="168">
        <v>30</v>
      </c>
      <c r="R653" s="169"/>
      <c r="S653" s="181" t="s">
        <v>1293</v>
      </c>
      <c r="T653" s="400">
        <f t="shared" si="127"/>
        <v>16</v>
      </c>
      <c r="V653" s="382" t="str">
        <f t="shared" si="126"/>
        <v>PTC  G  30</v>
      </c>
      <c r="W653" s="382" t="str">
        <f t="shared" si="125"/>
        <v>PTC  G  30</v>
      </c>
    </row>
    <row r="654" spans="1:23" ht="15" customHeight="1">
      <c r="A654" s="381" t="str">
        <f t="shared" si="124"/>
        <v>016P0203</v>
      </c>
      <c r="B654" s="568"/>
      <c r="C654" s="573"/>
      <c r="D654" s="139" t="s">
        <v>597</v>
      </c>
      <c r="E654" s="140">
        <v>2</v>
      </c>
      <c r="F654" s="140">
        <v>3</v>
      </c>
      <c r="G654" s="163" t="s">
        <v>2445</v>
      </c>
      <c r="H654" s="163" t="s">
        <v>2445</v>
      </c>
      <c r="I654" s="164" t="str">
        <f t="shared" si="122"/>
        <v>016P0203</v>
      </c>
      <c r="J654" s="165" t="s">
        <v>1375</v>
      </c>
      <c r="K654" s="165" t="s">
        <v>1376</v>
      </c>
      <c r="L654" s="165" t="s">
        <v>621</v>
      </c>
      <c r="M654" s="165" t="s">
        <v>558</v>
      </c>
      <c r="N654" s="165" t="s">
        <v>1360</v>
      </c>
      <c r="O654" s="166" t="s">
        <v>788</v>
      </c>
      <c r="P654" s="167" t="s">
        <v>24</v>
      </c>
      <c r="Q654" s="168">
        <v>30</v>
      </c>
      <c r="R654" s="169"/>
      <c r="S654" s="181" t="s">
        <v>1293</v>
      </c>
      <c r="T654" s="400">
        <f t="shared" si="127"/>
        <v>16</v>
      </c>
      <c r="V654" s="382" t="str">
        <f t="shared" si="126"/>
        <v>PTC  G  30</v>
      </c>
      <c r="W654" s="382" t="str">
        <f t="shared" si="125"/>
        <v>PTC  G  30</v>
      </c>
    </row>
    <row r="655" spans="1:23" ht="15" customHeight="1">
      <c r="A655" s="381" t="str">
        <f t="shared" si="124"/>
        <v>016P0204</v>
      </c>
      <c r="B655" s="568"/>
      <c r="C655" s="573"/>
      <c r="D655" s="139" t="s">
        <v>597</v>
      </c>
      <c r="E655" s="140">
        <v>2</v>
      </c>
      <c r="F655" s="140">
        <v>4</v>
      </c>
      <c r="G655" s="163" t="s">
        <v>2446</v>
      </c>
      <c r="H655" s="163" t="s">
        <v>2446</v>
      </c>
      <c r="I655" s="164" t="str">
        <f t="shared" si="122"/>
        <v>016P0204</v>
      </c>
      <c r="J655" s="165" t="s">
        <v>1378</v>
      </c>
      <c r="K655" s="165" t="s">
        <v>1379</v>
      </c>
      <c r="L655" s="165" t="s">
        <v>963</v>
      </c>
      <c r="M655" s="165" t="s">
        <v>558</v>
      </c>
      <c r="N655" s="165" t="s">
        <v>1360</v>
      </c>
      <c r="O655" s="166" t="s">
        <v>788</v>
      </c>
      <c r="P655" s="167" t="s">
        <v>24</v>
      </c>
      <c r="Q655" s="168">
        <v>30</v>
      </c>
      <c r="R655" s="169"/>
      <c r="S655" s="181" t="s">
        <v>1293</v>
      </c>
      <c r="T655" s="400">
        <f t="shared" si="127"/>
        <v>16</v>
      </c>
      <c r="V655" s="382" t="str">
        <f t="shared" si="126"/>
        <v>PTC  G  30</v>
      </c>
      <c r="W655" s="382" t="str">
        <f t="shared" si="125"/>
        <v>PTC  G  30</v>
      </c>
    </row>
    <row r="656" spans="1:23" ht="15" customHeight="1">
      <c r="A656" s="381" t="str">
        <f t="shared" si="124"/>
        <v>016P0201</v>
      </c>
      <c r="B656" s="568"/>
      <c r="C656" s="573"/>
      <c r="D656" s="139" t="s">
        <v>597</v>
      </c>
      <c r="E656" s="140">
        <v>2</v>
      </c>
      <c r="F656" s="140">
        <v>1</v>
      </c>
      <c r="G656" s="560" t="s">
        <v>2447</v>
      </c>
      <c r="H656" s="163" t="s">
        <v>2447</v>
      </c>
      <c r="I656" s="164" t="str">
        <f t="shared" si="122"/>
        <v>016P0201</v>
      </c>
      <c r="J656" s="165" t="s">
        <v>1370</v>
      </c>
      <c r="K656" s="165" t="s">
        <v>1371</v>
      </c>
      <c r="L656" s="165" t="s">
        <v>78</v>
      </c>
      <c r="M656" s="165" t="s">
        <v>558</v>
      </c>
      <c r="N656" s="165" t="s">
        <v>1374</v>
      </c>
      <c r="O656" s="166" t="s">
        <v>788</v>
      </c>
      <c r="P656" s="167" t="s">
        <v>24</v>
      </c>
      <c r="Q656" s="168">
        <v>30</v>
      </c>
      <c r="R656" s="169"/>
      <c r="S656" s="181" t="s">
        <v>1293</v>
      </c>
      <c r="T656" s="400">
        <f t="shared" si="127"/>
        <v>16</v>
      </c>
      <c r="V656" s="382" t="str">
        <f t="shared" si="126"/>
        <v>PTC  G  30</v>
      </c>
      <c r="W656" s="382" t="str">
        <f t="shared" si="125"/>
        <v>PTC  G  30</v>
      </c>
    </row>
    <row r="657" spans="1:23" ht="15" customHeight="1">
      <c r="A657" s="381" t="str">
        <f t="shared" si="124"/>
        <v>016P0202</v>
      </c>
      <c r="B657" s="568"/>
      <c r="C657" s="573"/>
      <c r="D657" s="139" t="s">
        <v>597</v>
      </c>
      <c r="E657" s="140">
        <v>2</v>
      </c>
      <c r="F657" s="140">
        <v>2</v>
      </c>
      <c r="G657" s="561"/>
      <c r="H657" s="163" t="s">
        <v>2448</v>
      </c>
      <c r="I657" s="164" t="str">
        <f t="shared" si="122"/>
        <v>016P0202</v>
      </c>
      <c r="J657" s="165" t="s">
        <v>1372</v>
      </c>
      <c r="K657" s="165" t="s">
        <v>1373</v>
      </c>
      <c r="L657" s="165" t="s">
        <v>648</v>
      </c>
      <c r="M657" s="165" t="s">
        <v>558</v>
      </c>
      <c r="N657" s="165" t="s">
        <v>1374</v>
      </c>
      <c r="O657" s="166" t="s">
        <v>55</v>
      </c>
      <c r="P657" s="167"/>
      <c r="Q657" s="168"/>
      <c r="R657" s="169"/>
      <c r="S657" s="181" t="s">
        <v>1293</v>
      </c>
      <c r="T657" s="400">
        <f t="shared" si="127"/>
        <v>16</v>
      </c>
      <c r="V657" s="382" t="str">
        <f t="shared" si="126"/>
        <v xml:space="preserve">指定承認    </v>
      </c>
      <c r="W657" s="382" t="str">
        <f t="shared" si="125"/>
        <v xml:space="preserve">指定承認    </v>
      </c>
    </row>
    <row r="658" spans="1:23" ht="15" customHeight="1">
      <c r="A658" s="381" t="str">
        <f t="shared" si="124"/>
        <v>007P0303</v>
      </c>
      <c r="B658" s="568"/>
      <c r="C658" s="573"/>
      <c r="D658" s="139" t="s">
        <v>597</v>
      </c>
      <c r="E658" s="140">
        <v>3</v>
      </c>
      <c r="F658" s="140">
        <v>3</v>
      </c>
      <c r="G658" s="554" t="s">
        <v>2325</v>
      </c>
      <c r="H658" s="554" t="s">
        <v>2449</v>
      </c>
      <c r="I658" s="162" t="str">
        <f t="shared" si="122"/>
        <v>007P0303</v>
      </c>
      <c r="J658" s="142" t="s">
        <v>1048</v>
      </c>
      <c r="K658" s="142" t="s">
        <v>1959</v>
      </c>
      <c r="L658" s="142" t="s">
        <v>78</v>
      </c>
      <c r="M658" s="142" t="s">
        <v>404</v>
      </c>
      <c r="N658" s="141"/>
      <c r="O658" s="143" t="s">
        <v>55</v>
      </c>
      <c r="P658" s="144"/>
      <c r="Q658" s="145"/>
      <c r="R658" s="146"/>
      <c r="S658" s="190" t="s">
        <v>1184</v>
      </c>
      <c r="T658" s="396">
        <f t="shared" si="127"/>
        <v>7</v>
      </c>
      <c r="V658" s="382" t="str">
        <f t="shared" si="126"/>
        <v xml:space="preserve">指定承認    </v>
      </c>
      <c r="W658" s="382" t="str">
        <f t="shared" si="125"/>
        <v xml:space="preserve">指定承認    </v>
      </c>
    </row>
    <row r="659" spans="1:23" ht="15" customHeight="1">
      <c r="A659" s="381" t="str">
        <f t="shared" si="124"/>
        <v>038P0302</v>
      </c>
      <c r="B659" s="568"/>
      <c r="C659" s="573"/>
      <c r="D659" s="139" t="s">
        <v>597</v>
      </c>
      <c r="E659" s="140">
        <v>3</v>
      </c>
      <c r="F659" s="140">
        <v>2</v>
      </c>
      <c r="G659" s="555"/>
      <c r="H659" s="555"/>
      <c r="I659" s="164" t="str">
        <f t="shared" si="122"/>
        <v>038P0302</v>
      </c>
      <c r="J659" s="176" t="s">
        <v>1048</v>
      </c>
      <c r="K659" s="176" t="s">
        <v>1049</v>
      </c>
      <c r="L659" s="164" t="s">
        <v>78</v>
      </c>
      <c r="M659" s="176" t="s">
        <v>404</v>
      </c>
      <c r="N659" s="164"/>
      <c r="O659" s="177" t="s">
        <v>55</v>
      </c>
      <c r="P659" s="178"/>
      <c r="Q659" s="179"/>
      <c r="R659" s="180"/>
      <c r="S659" s="181" t="s">
        <v>952</v>
      </c>
      <c r="T659" s="400">
        <f t="shared" si="127"/>
        <v>38</v>
      </c>
      <c r="V659" s="382" t="str">
        <f t="shared" si="126"/>
        <v xml:space="preserve">指定承認    </v>
      </c>
      <c r="W659" s="382" t="str">
        <f t="shared" si="125"/>
        <v xml:space="preserve">指定承認    </v>
      </c>
    </row>
    <row r="660" spans="1:23" ht="15" customHeight="1">
      <c r="A660" s="381" t="str">
        <f t="shared" si="124"/>
        <v>007P0304</v>
      </c>
      <c r="B660" s="568"/>
      <c r="C660" s="573"/>
      <c r="D660" s="139" t="s">
        <v>597</v>
      </c>
      <c r="E660" s="140">
        <v>3</v>
      </c>
      <c r="F660" s="140">
        <v>4</v>
      </c>
      <c r="G660" s="555"/>
      <c r="H660" s="554" t="s">
        <v>2450</v>
      </c>
      <c r="I660" s="162" t="str">
        <f t="shared" si="122"/>
        <v>007P0304</v>
      </c>
      <c r="J660" s="142" t="s">
        <v>1051</v>
      </c>
      <c r="K660" s="142" t="s">
        <v>1959</v>
      </c>
      <c r="L660" s="142" t="s">
        <v>1225</v>
      </c>
      <c r="M660" s="142" t="s">
        <v>404</v>
      </c>
      <c r="N660" s="141"/>
      <c r="O660" s="143" t="s">
        <v>55</v>
      </c>
      <c r="P660" s="144"/>
      <c r="Q660" s="145"/>
      <c r="R660" s="146"/>
      <c r="S660" s="190" t="s">
        <v>1184</v>
      </c>
      <c r="T660" s="396">
        <f t="shared" si="127"/>
        <v>7</v>
      </c>
      <c r="V660" s="382" t="str">
        <f t="shared" si="126"/>
        <v xml:space="preserve">指定承認    </v>
      </c>
      <c r="W660" s="382" t="str">
        <f t="shared" si="125"/>
        <v xml:space="preserve">指定承認    </v>
      </c>
    </row>
    <row r="661" spans="1:23" ht="15" customHeight="1">
      <c r="A661" s="381" t="str">
        <f t="shared" si="124"/>
        <v>038P0303</v>
      </c>
      <c r="B661" s="568"/>
      <c r="C661" s="573"/>
      <c r="D661" s="139" t="s">
        <v>597</v>
      </c>
      <c r="E661" s="140">
        <v>3</v>
      </c>
      <c r="F661" s="140">
        <v>3</v>
      </c>
      <c r="G661" s="555"/>
      <c r="H661" s="556"/>
      <c r="I661" s="164" t="str">
        <f t="shared" si="122"/>
        <v>038P0303</v>
      </c>
      <c r="J661" s="176" t="s">
        <v>1051</v>
      </c>
      <c r="K661" s="176" t="s">
        <v>1049</v>
      </c>
      <c r="L661" s="176" t="s">
        <v>1052</v>
      </c>
      <c r="M661" s="176" t="s">
        <v>404</v>
      </c>
      <c r="N661" s="164"/>
      <c r="O661" s="177" t="s">
        <v>55</v>
      </c>
      <c r="P661" s="178"/>
      <c r="Q661" s="179"/>
      <c r="R661" s="180"/>
      <c r="S661" s="181" t="s">
        <v>952</v>
      </c>
      <c r="T661" s="400">
        <f t="shared" si="127"/>
        <v>38</v>
      </c>
      <c r="V661" s="382" t="str">
        <f t="shared" si="126"/>
        <v xml:space="preserve">指定承認    </v>
      </c>
      <c r="W661" s="382" t="str">
        <f t="shared" si="125"/>
        <v xml:space="preserve">指定承認    </v>
      </c>
    </row>
    <row r="662" spans="1:23" ht="15" customHeight="1">
      <c r="A662" s="381" t="str">
        <f t="shared" si="124"/>
        <v>007P0305</v>
      </c>
      <c r="B662" s="568"/>
      <c r="C662" s="573"/>
      <c r="D662" s="139" t="s">
        <v>597</v>
      </c>
      <c r="E662" s="140">
        <v>3</v>
      </c>
      <c r="F662" s="140">
        <v>5</v>
      </c>
      <c r="G662" s="555"/>
      <c r="H662" s="401" t="s">
        <v>2451</v>
      </c>
      <c r="I662" s="164" t="str">
        <f t="shared" si="122"/>
        <v>007P0305</v>
      </c>
      <c r="J662" s="165" t="s">
        <v>1226</v>
      </c>
      <c r="K662" s="165" t="s">
        <v>1960</v>
      </c>
      <c r="L662" s="165" t="s">
        <v>78</v>
      </c>
      <c r="M662" s="165" t="s">
        <v>404</v>
      </c>
      <c r="N662" s="204"/>
      <c r="O662" s="166" t="s">
        <v>55</v>
      </c>
      <c r="P662" s="167"/>
      <c r="Q662" s="168"/>
      <c r="R662" s="169"/>
      <c r="S662" s="190" t="s">
        <v>1184</v>
      </c>
      <c r="T662" s="400">
        <f t="shared" si="127"/>
        <v>7</v>
      </c>
      <c r="V662" s="382" t="str">
        <f t="shared" si="126"/>
        <v xml:space="preserve">指定承認    </v>
      </c>
      <c r="W662" s="382" t="str">
        <f t="shared" ref="W662" si="128">V662</f>
        <v xml:space="preserve">指定承認    </v>
      </c>
    </row>
    <row r="663" spans="1:23" ht="15" customHeight="1">
      <c r="A663" s="381" t="str">
        <f t="shared" si="124"/>
        <v>007P0306</v>
      </c>
      <c r="B663" s="568"/>
      <c r="C663" s="573"/>
      <c r="D663" s="139" t="s">
        <v>597</v>
      </c>
      <c r="E663" s="140">
        <v>3</v>
      </c>
      <c r="F663" s="140">
        <v>6</v>
      </c>
      <c r="G663" s="555"/>
      <c r="H663" s="554" t="s">
        <v>2452</v>
      </c>
      <c r="I663" s="162" t="str">
        <f t="shared" si="122"/>
        <v>007P0306</v>
      </c>
      <c r="J663" s="142" t="s">
        <v>1227</v>
      </c>
      <c r="K663" s="142" t="s">
        <v>1960</v>
      </c>
      <c r="L663" s="142" t="s">
        <v>1225</v>
      </c>
      <c r="M663" s="142" t="s">
        <v>404</v>
      </c>
      <c r="N663" s="141"/>
      <c r="O663" s="143" t="s">
        <v>55</v>
      </c>
      <c r="P663" s="144"/>
      <c r="Q663" s="145"/>
      <c r="R663" s="146"/>
      <c r="S663" s="147" t="s">
        <v>1184</v>
      </c>
      <c r="T663" s="396">
        <f t="shared" si="127"/>
        <v>7</v>
      </c>
      <c r="V663" s="382" t="str">
        <f t="shared" si="126"/>
        <v xml:space="preserve">指定承認    </v>
      </c>
      <c r="W663" s="382" t="str">
        <f t="shared" si="125"/>
        <v xml:space="preserve">指定承認    </v>
      </c>
    </row>
    <row r="664" spans="1:23" ht="15" customHeight="1">
      <c r="A664" s="381" t="str">
        <f t="shared" si="124"/>
        <v>016P0307</v>
      </c>
      <c r="B664" s="568"/>
      <c r="C664" s="573"/>
      <c r="D664" s="139" t="s">
        <v>597</v>
      </c>
      <c r="E664" s="140">
        <v>3</v>
      </c>
      <c r="F664" s="140">
        <v>7</v>
      </c>
      <c r="G664" s="555"/>
      <c r="H664" s="556"/>
      <c r="I664" s="164" t="str">
        <f t="shared" si="122"/>
        <v>016P0307</v>
      </c>
      <c r="J664" s="176" t="s">
        <v>1227</v>
      </c>
      <c r="K664" s="176" t="s">
        <v>1358</v>
      </c>
      <c r="L664" s="164" t="s">
        <v>1359</v>
      </c>
      <c r="M664" s="176" t="s">
        <v>558</v>
      </c>
      <c r="N664" s="176" t="s">
        <v>1360</v>
      </c>
      <c r="O664" s="177" t="s">
        <v>55</v>
      </c>
      <c r="P664" s="178"/>
      <c r="Q664" s="179"/>
      <c r="R664" s="180"/>
      <c r="S664" s="181" t="s">
        <v>1293</v>
      </c>
      <c r="T664" s="400">
        <f t="shared" si="127"/>
        <v>16</v>
      </c>
      <c r="V664" s="382" t="str">
        <f t="shared" si="126"/>
        <v xml:space="preserve">指定承認    </v>
      </c>
      <c r="W664" s="382" t="str">
        <f t="shared" si="125"/>
        <v xml:space="preserve">指定承認    </v>
      </c>
    </row>
    <row r="665" spans="1:23" ht="15" customHeight="1">
      <c r="A665" s="381" t="str">
        <f t="shared" si="124"/>
        <v>007P0301</v>
      </c>
      <c r="B665" s="568"/>
      <c r="C665" s="573"/>
      <c r="D665" s="139" t="s">
        <v>597</v>
      </c>
      <c r="E665" s="140">
        <v>3</v>
      </c>
      <c r="F665" s="140">
        <v>1</v>
      </c>
      <c r="G665" s="555"/>
      <c r="H665" s="554" t="s">
        <v>2453</v>
      </c>
      <c r="I665" s="162" t="str">
        <f t="shared" si="122"/>
        <v>007P0301</v>
      </c>
      <c r="J665" s="142" t="s">
        <v>1036</v>
      </c>
      <c r="K665" s="142" t="s">
        <v>1223</v>
      </c>
      <c r="L665" s="142" t="s">
        <v>78</v>
      </c>
      <c r="M665" s="142" t="s">
        <v>404</v>
      </c>
      <c r="N665" s="141"/>
      <c r="O665" s="143" t="s">
        <v>788</v>
      </c>
      <c r="P665" s="144" t="s">
        <v>24</v>
      </c>
      <c r="Q665" s="145">
        <v>32</v>
      </c>
      <c r="R665" s="146"/>
      <c r="S665" s="147" t="s">
        <v>1184</v>
      </c>
      <c r="T665" s="396">
        <f t="shared" si="127"/>
        <v>7</v>
      </c>
      <c r="V665" s="382" t="str">
        <f t="shared" si="126"/>
        <v>PTC  G  32</v>
      </c>
      <c r="W665" s="382" t="str">
        <f t="shared" si="125"/>
        <v>PTC  G  32</v>
      </c>
    </row>
    <row r="666" spans="1:23" ht="15" customHeight="1">
      <c r="A666" s="381" t="str">
        <f t="shared" si="124"/>
        <v>038P0301</v>
      </c>
      <c r="B666" s="568"/>
      <c r="C666" s="573"/>
      <c r="D666" s="139" t="s">
        <v>597</v>
      </c>
      <c r="E666" s="140">
        <v>3</v>
      </c>
      <c r="F666" s="140">
        <v>1</v>
      </c>
      <c r="G666" s="555"/>
      <c r="H666" s="556"/>
      <c r="I666" s="164" t="str">
        <f t="shared" si="122"/>
        <v>038P0301</v>
      </c>
      <c r="J666" s="176" t="s">
        <v>1036</v>
      </c>
      <c r="K666" s="176" t="s">
        <v>1037</v>
      </c>
      <c r="L666" s="164" t="s">
        <v>78</v>
      </c>
      <c r="M666" s="176" t="s">
        <v>404</v>
      </c>
      <c r="N666" s="164"/>
      <c r="O666" s="177" t="s">
        <v>788</v>
      </c>
      <c r="P666" s="178" t="s">
        <v>24</v>
      </c>
      <c r="Q666" s="179">
        <v>32</v>
      </c>
      <c r="R666" s="180"/>
      <c r="S666" s="181" t="s">
        <v>952</v>
      </c>
      <c r="T666" s="400">
        <f t="shared" si="127"/>
        <v>38</v>
      </c>
      <c r="V666" s="382" t="str">
        <f t="shared" si="126"/>
        <v>PTC  G  32</v>
      </c>
      <c r="W666" s="382" t="str">
        <f t="shared" si="125"/>
        <v>PTC  G  32</v>
      </c>
    </row>
    <row r="667" spans="1:23" ht="15" customHeight="1">
      <c r="A667" s="381" t="str">
        <f t="shared" si="124"/>
        <v>007P0302</v>
      </c>
      <c r="B667" s="620"/>
      <c r="C667" s="574"/>
      <c r="D667" s="139" t="s">
        <v>597</v>
      </c>
      <c r="E667" s="140">
        <v>3</v>
      </c>
      <c r="F667" s="140">
        <v>2</v>
      </c>
      <c r="G667" s="556"/>
      <c r="H667" s="401" t="s">
        <v>2454</v>
      </c>
      <c r="I667" s="164" t="str">
        <f t="shared" si="122"/>
        <v>007P0302</v>
      </c>
      <c r="J667" s="165" t="s">
        <v>1224</v>
      </c>
      <c r="K667" s="165" t="s">
        <v>1223</v>
      </c>
      <c r="L667" s="165" t="s">
        <v>1225</v>
      </c>
      <c r="M667" s="165" t="s">
        <v>404</v>
      </c>
      <c r="N667" s="204"/>
      <c r="O667" s="166" t="s">
        <v>55</v>
      </c>
      <c r="P667" s="167"/>
      <c r="Q667" s="168"/>
      <c r="R667" s="169"/>
      <c r="S667" s="182" t="s">
        <v>1184</v>
      </c>
      <c r="T667" s="400">
        <f t="shared" si="127"/>
        <v>7</v>
      </c>
      <c r="V667" s="382" t="str">
        <f t="shared" si="126"/>
        <v xml:space="preserve">指定承認    </v>
      </c>
      <c r="W667" s="382" t="str">
        <f t="shared" si="125"/>
        <v xml:space="preserve">指定承認    </v>
      </c>
    </row>
    <row r="668" spans="1:23" ht="15" customHeight="1">
      <c r="A668" s="381" t="str">
        <f t="shared" si="124"/>
        <v>016D0309</v>
      </c>
      <c r="B668" s="591" t="s">
        <v>2476</v>
      </c>
      <c r="C668" s="621" t="s">
        <v>2465</v>
      </c>
      <c r="D668" s="139" t="s">
        <v>21</v>
      </c>
      <c r="E668" s="140">
        <v>3</v>
      </c>
      <c r="F668" s="140">
        <v>9</v>
      </c>
      <c r="G668" s="560" t="s">
        <v>2456</v>
      </c>
      <c r="H668" s="163" t="s">
        <v>2456</v>
      </c>
      <c r="I668" s="164" t="str">
        <f t="shared" si="122"/>
        <v>016D0309</v>
      </c>
      <c r="J668" s="165" t="s">
        <v>1354</v>
      </c>
      <c r="K668" s="165" t="s">
        <v>1355</v>
      </c>
      <c r="L668" s="165" t="s">
        <v>640</v>
      </c>
      <c r="M668" s="165" t="s">
        <v>558</v>
      </c>
      <c r="N668" s="165" t="s">
        <v>1360</v>
      </c>
      <c r="O668" s="166" t="s">
        <v>788</v>
      </c>
      <c r="P668" s="167" t="s">
        <v>24</v>
      </c>
      <c r="Q668" s="168">
        <v>30</v>
      </c>
      <c r="R668" s="169"/>
      <c r="S668" s="181" t="s">
        <v>1293</v>
      </c>
      <c r="T668" s="400">
        <f t="shared" si="127"/>
        <v>16</v>
      </c>
      <c r="V668" s="382" t="str">
        <f t="shared" si="126"/>
        <v>PTC  G  30</v>
      </c>
      <c r="W668" s="382" t="str">
        <f t="shared" si="125"/>
        <v>PTC  G  30</v>
      </c>
    </row>
    <row r="669" spans="1:23" ht="15" customHeight="1">
      <c r="A669" s="381" t="str">
        <f t="shared" si="124"/>
        <v>011D0308</v>
      </c>
      <c r="B669" s="592"/>
      <c r="C669" s="622"/>
      <c r="D669" s="139" t="s">
        <v>2441</v>
      </c>
      <c r="E669" s="140">
        <v>3</v>
      </c>
      <c r="F669" s="140">
        <v>8</v>
      </c>
      <c r="G669" s="561"/>
      <c r="H669" s="554" t="s">
        <v>2457</v>
      </c>
      <c r="I669" s="162" t="str">
        <f t="shared" si="122"/>
        <v>011D0308</v>
      </c>
      <c r="J669" s="142" t="s">
        <v>1405</v>
      </c>
      <c r="K669" s="142" t="s">
        <v>2105</v>
      </c>
      <c r="L669" s="142" t="s">
        <v>583</v>
      </c>
      <c r="M669" s="142" t="s">
        <v>558</v>
      </c>
      <c r="N669" s="142" t="s">
        <v>1360</v>
      </c>
      <c r="O669" s="143" t="s">
        <v>55</v>
      </c>
      <c r="P669" s="144"/>
      <c r="Q669" s="145"/>
      <c r="R669" s="146"/>
      <c r="S669" s="190" t="s">
        <v>2092</v>
      </c>
      <c r="T669" s="396">
        <f t="shared" si="127"/>
        <v>11</v>
      </c>
      <c r="V669" s="382" t="str">
        <f t="shared" si="126"/>
        <v xml:space="preserve">指定承認    </v>
      </c>
      <c r="W669" s="382" t="str">
        <f t="shared" si="125"/>
        <v xml:space="preserve">指定承認    </v>
      </c>
    </row>
    <row r="670" spans="1:23" ht="15" customHeight="1">
      <c r="A670" s="381" t="str">
        <f t="shared" si="124"/>
        <v>014D0306</v>
      </c>
      <c r="B670" s="592"/>
      <c r="C670" s="622"/>
      <c r="D670" s="139" t="s">
        <v>21</v>
      </c>
      <c r="E670" s="140">
        <v>3</v>
      </c>
      <c r="F670" s="140">
        <v>6</v>
      </c>
      <c r="G670" s="561"/>
      <c r="H670" s="555"/>
      <c r="I670" s="148" t="str">
        <f t="shared" si="122"/>
        <v>014D0306</v>
      </c>
      <c r="J670" s="149" t="s">
        <v>611</v>
      </c>
      <c r="K670" s="149" t="s">
        <v>596</v>
      </c>
      <c r="L670" s="149" t="s">
        <v>583</v>
      </c>
      <c r="M670" s="149" t="s">
        <v>356</v>
      </c>
      <c r="N670" s="149" t="s">
        <v>591</v>
      </c>
      <c r="O670" s="150" t="s">
        <v>55</v>
      </c>
      <c r="P670" s="151"/>
      <c r="Q670" s="152"/>
      <c r="R670" s="153"/>
      <c r="S670" s="154" t="s">
        <v>567</v>
      </c>
      <c r="T670" s="388">
        <f t="shared" si="127"/>
        <v>14</v>
      </c>
      <c r="V670" s="382" t="str">
        <f t="shared" si="126"/>
        <v xml:space="preserve">指定承認    </v>
      </c>
      <c r="W670" s="382" t="str">
        <f t="shared" si="125"/>
        <v xml:space="preserve">指定承認    </v>
      </c>
    </row>
    <row r="671" spans="1:23" ht="15" customHeight="1">
      <c r="A671" s="381" t="str">
        <f t="shared" si="124"/>
        <v>016D0310</v>
      </c>
      <c r="B671" s="592"/>
      <c r="C671" s="622"/>
      <c r="D671" s="139" t="s">
        <v>21</v>
      </c>
      <c r="E671" s="140">
        <v>3</v>
      </c>
      <c r="F671" s="140">
        <v>10</v>
      </c>
      <c r="G671" s="562"/>
      <c r="H671" s="556"/>
      <c r="I671" s="155" t="str">
        <f t="shared" si="122"/>
        <v>016D0310</v>
      </c>
      <c r="J671" s="156" t="s">
        <v>1405</v>
      </c>
      <c r="K671" s="156" t="s">
        <v>1357</v>
      </c>
      <c r="L671" s="156" t="s">
        <v>583</v>
      </c>
      <c r="M671" s="156" t="s">
        <v>558</v>
      </c>
      <c r="N671" s="156" t="s">
        <v>1360</v>
      </c>
      <c r="O671" s="157" t="s">
        <v>55</v>
      </c>
      <c r="P671" s="158"/>
      <c r="Q671" s="159"/>
      <c r="R671" s="160"/>
      <c r="S671" s="183" t="s">
        <v>1293</v>
      </c>
      <c r="T671" s="389">
        <f t="shared" si="127"/>
        <v>16</v>
      </c>
      <c r="V671" s="382" t="str">
        <f t="shared" si="126"/>
        <v xml:space="preserve">指定承認    </v>
      </c>
      <c r="W671" s="382" t="str">
        <f t="shared" si="125"/>
        <v xml:space="preserve">指定承認    </v>
      </c>
    </row>
    <row r="672" spans="1:23" ht="15" customHeight="1">
      <c r="A672" s="381" t="str">
        <f t="shared" si="124"/>
        <v>016P0305</v>
      </c>
      <c r="B672" s="592"/>
      <c r="C672" s="622"/>
      <c r="D672" s="139" t="s">
        <v>597</v>
      </c>
      <c r="E672" s="140">
        <v>3</v>
      </c>
      <c r="F672" s="140">
        <v>5</v>
      </c>
      <c r="G672" s="554" t="s">
        <v>2455</v>
      </c>
      <c r="H672" s="402" t="s">
        <v>2455</v>
      </c>
      <c r="I672" s="164" t="str">
        <f t="shared" si="122"/>
        <v>016P0305</v>
      </c>
      <c r="J672" s="165" t="s">
        <v>1401</v>
      </c>
      <c r="K672" s="165" t="s">
        <v>1382</v>
      </c>
      <c r="L672" s="165" t="s">
        <v>161</v>
      </c>
      <c r="M672" s="165" t="s">
        <v>558</v>
      </c>
      <c r="N672" s="165" t="s">
        <v>1360</v>
      </c>
      <c r="O672" s="166" t="s">
        <v>788</v>
      </c>
      <c r="P672" s="167" t="s">
        <v>24</v>
      </c>
      <c r="Q672" s="168">
        <v>30</v>
      </c>
      <c r="R672" s="169"/>
      <c r="S672" s="181" t="s">
        <v>1293</v>
      </c>
      <c r="T672" s="400">
        <f t="shared" si="127"/>
        <v>16</v>
      </c>
      <c r="V672" s="382" t="str">
        <f t="shared" si="126"/>
        <v>PTC  G  30</v>
      </c>
      <c r="W672" s="382" t="str">
        <f t="shared" si="125"/>
        <v>PTC  G  30</v>
      </c>
    </row>
    <row r="673" spans="1:23" ht="15" customHeight="1">
      <c r="A673" s="381" t="str">
        <f t="shared" si="124"/>
        <v>011P0302</v>
      </c>
      <c r="B673" s="592"/>
      <c r="C673" s="622"/>
      <c r="D673" s="139" t="s">
        <v>2440</v>
      </c>
      <c r="E673" s="140">
        <v>3</v>
      </c>
      <c r="F673" s="140">
        <v>2</v>
      </c>
      <c r="G673" s="555"/>
      <c r="H673" s="554" t="s">
        <v>2458</v>
      </c>
      <c r="I673" s="162" t="str">
        <f t="shared" si="122"/>
        <v>011P0302</v>
      </c>
      <c r="J673" s="142" t="s">
        <v>1402</v>
      </c>
      <c r="K673" s="142" t="s">
        <v>2107</v>
      </c>
      <c r="L673" s="142" t="s">
        <v>583</v>
      </c>
      <c r="M673" s="142" t="s">
        <v>558</v>
      </c>
      <c r="N673" s="142" t="s">
        <v>1360</v>
      </c>
      <c r="O673" s="143" t="s">
        <v>55</v>
      </c>
      <c r="P673" s="144"/>
      <c r="Q673" s="145"/>
      <c r="R673" s="146"/>
      <c r="S673" s="190" t="s">
        <v>2092</v>
      </c>
      <c r="T673" s="396">
        <f t="shared" si="127"/>
        <v>11</v>
      </c>
      <c r="V673" s="382" t="str">
        <f t="shared" si="126"/>
        <v xml:space="preserve">指定承認    </v>
      </c>
      <c r="W673" s="382" t="str">
        <f t="shared" si="125"/>
        <v xml:space="preserve">指定承認    </v>
      </c>
    </row>
    <row r="674" spans="1:23" ht="15" customHeight="1">
      <c r="A674" s="381" t="str">
        <f t="shared" si="124"/>
        <v>014P0302</v>
      </c>
      <c r="B674" s="592"/>
      <c r="C674" s="622"/>
      <c r="D674" s="139" t="s">
        <v>597</v>
      </c>
      <c r="E674" s="140">
        <v>3</v>
      </c>
      <c r="F674" s="140">
        <v>2</v>
      </c>
      <c r="G674" s="556"/>
      <c r="H674" s="556"/>
      <c r="I674" s="164" t="str">
        <f t="shared" si="122"/>
        <v>014P0302</v>
      </c>
      <c r="J674" s="176" t="s">
        <v>628</v>
      </c>
      <c r="K674" s="176" t="s">
        <v>629</v>
      </c>
      <c r="L674" s="176" t="s">
        <v>630</v>
      </c>
      <c r="M674" s="176" t="s">
        <v>356</v>
      </c>
      <c r="N674" s="176" t="s">
        <v>591</v>
      </c>
      <c r="O674" s="177" t="s">
        <v>55</v>
      </c>
      <c r="P674" s="178"/>
      <c r="Q674" s="179"/>
      <c r="R674" s="180"/>
      <c r="S674" s="181" t="s">
        <v>567</v>
      </c>
      <c r="T674" s="400">
        <f t="shared" si="127"/>
        <v>14</v>
      </c>
      <c r="V674" s="382" t="str">
        <f t="shared" si="126"/>
        <v xml:space="preserve">指定承認    </v>
      </c>
      <c r="W674" s="382" t="str">
        <f t="shared" ref="W674:W1020" si="129">V674</f>
        <v xml:space="preserve">指定承認    </v>
      </c>
    </row>
    <row r="675" spans="1:23" ht="15" customHeight="1">
      <c r="A675" s="381" t="str">
        <f t="shared" si="124"/>
        <v>016P0306</v>
      </c>
      <c r="B675" s="593"/>
      <c r="C675" s="623"/>
      <c r="D675" s="139" t="s">
        <v>597</v>
      </c>
      <c r="E675" s="140">
        <v>3</v>
      </c>
      <c r="F675" s="140">
        <v>6</v>
      </c>
      <c r="G675" s="401" t="s">
        <v>1382</v>
      </c>
      <c r="H675" s="401" t="s">
        <v>2458</v>
      </c>
      <c r="I675" s="164" t="str">
        <f t="shared" si="122"/>
        <v>016P0306</v>
      </c>
      <c r="J675" s="165" t="s">
        <v>1402</v>
      </c>
      <c r="K675" s="165" t="s">
        <v>1383</v>
      </c>
      <c r="L675" s="165" t="s">
        <v>583</v>
      </c>
      <c r="M675" s="165" t="s">
        <v>558</v>
      </c>
      <c r="N675" s="165" t="s">
        <v>1360</v>
      </c>
      <c r="O675" s="166" t="s">
        <v>55</v>
      </c>
      <c r="P675" s="167"/>
      <c r="Q675" s="168"/>
      <c r="R675" s="169"/>
      <c r="S675" s="182" t="s">
        <v>1293</v>
      </c>
      <c r="T675" s="400">
        <f t="shared" si="127"/>
        <v>16</v>
      </c>
      <c r="V675" s="382" t="str">
        <f t="shared" si="126"/>
        <v xml:space="preserve">指定承認    </v>
      </c>
      <c r="W675" s="382" t="str">
        <f t="shared" si="129"/>
        <v xml:space="preserve">指定承認    </v>
      </c>
    </row>
    <row r="676" spans="1:23" ht="15" customHeight="1">
      <c r="A676" s="381" t="str">
        <f t="shared" si="124"/>
        <v>031E0103</v>
      </c>
      <c r="B676" s="591" t="s">
        <v>2476</v>
      </c>
      <c r="C676" s="564" t="s">
        <v>2466</v>
      </c>
      <c r="D676" s="139" t="s">
        <v>2459</v>
      </c>
      <c r="E676" s="140">
        <v>1</v>
      </c>
      <c r="F676" s="140">
        <v>3</v>
      </c>
      <c r="G676" s="560" t="s">
        <v>2460</v>
      </c>
      <c r="H676" s="554" t="s">
        <v>2461</v>
      </c>
      <c r="I676" s="141" t="str">
        <f t="shared" si="122"/>
        <v>031E0103</v>
      </c>
      <c r="J676" s="142" t="s">
        <v>1600</v>
      </c>
      <c r="K676" s="142" t="s">
        <v>1601</v>
      </c>
      <c r="L676" s="142" t="s">
        <v>161</v>
      </c>
      <c r="M676" s="142"/>
      <c r="N676" s="142"/>
      <c r="O676" s="143" t="s">
        <v>788</v>
      </c>
      <c r="P676" s="144" t="s">
        <v>192</v>
      </c>
      <c r="Q676" s="145">
        <v>20</v>
      </c>
      <c r="R676" s="146"/>
      <c r="S676" s="147" t="s">
        <v>1589</v>
      </c>
      <c r="T676" s="387">
        <f t="shared" si="127"/>
        <v>31</v>
      </c>
      <c r="V676" s="382" t="str">
        <f t="shared" si="126"/>
        <v>PTC  K  20</v>
      </c>
      <c r="W676" s="382" t="str">
        <f t="shared" si="129"/>
        <v>PTC  K  20</v>
      </c>
    </row>
    <row r="677" spans="1:23" ht="15" customHeight="1">
      <c r="A677" s="381" t="str">
        <f t="shared" si="124"/>
        <v>044E0103</v>
      </c>
      <c r="B677" s="592"/>
      <c r="C677" s="565"/>
      <c r="D677" s="139" t="s">
        <v>2459</v>
      </c>
      <c r="E677" s="140">
        <v>1</v>
      </c>
      <c r="F677" s="140">
        <v>3</v>
      </c>
      <c r="G677" s="561"/>
      <c r="H677" s="556"/>
      <c r="I677" s="164" t="str">
        <f t="shared" si="122"/>
        <v>044E0103</v>
      </c>
      <c r="J677" s="176" t="s">
        <v>1600</v>
      </c>
      <c r="K677" s="176" t="s">
        <v>1600</v>
      </c>
      <c r="L677" s="176" t="s">
        <v>161</v>
      </c>
      <c r="M677" s="176"/>
      <c r="N677" s="176"/>
      <c r="O677" s="177" t="s">
        <v>788</v>
      </c>
      <c r="P677" s="178" t="s">
        <v>192</v>
      </c>
      <c r="Q677" s="179">
        <v>20</v>
      </c>
      <c r="R677" s="180"/>
      <c r="S677" s="181" t="s">
        <v>2026</v>
      </c>
      <c r="T677" s="400">
        <f t="shared" si="127"/>
        <v>44</v>
      </c>
      <c r="V677" s="382" t="str">
        <f t="shared" si="126"/>
        <v>PTC  K  20</v>
      </c>
      <c r="W677" s="382" t="str">
        <f t="shared" si="129"/>
        <v>PTC  K  20</v>
      </c>
    </row>
    <row r="678" spans="1:23" ht="15" customHeight="1">
      <c r="A678" s="381" t="str">
        <f t="shared" si="124"/>
        <v>031E0105</v>
      </c>
      <c r="B678" s="592"/>
      <c r="C678" s="565"/>
      <c r="D678" s="139" t="s">
        <v>2459</v>
      </c>
      <c r="E678" s="140">
        <v>1</v>
      </c>
      <c r="F678" s="140">
        <v>5</v>
      </c>
      <c r="G678" s="561"/>
      <c r="H678" s="554" t="s">
        <v>2462</v>
      </c>
      <c r="I678" s="162" t="str">
        <f t="shared" si="122"/>
        <v>031E0105</v>
      </c>
      <c r="J678" s="142" t="s">
        <v>1604</v>
      </c>
      <c r="K678" s="142" t="s">
        <v>1604</v>
      </c>
      <c r="L678" s="142" t="s">
        <v>1605</v>
      </c>
      <c r="M678" s="142"/>
      <c r="N678" s="142"/>
      <c r="O678" s="143" t="s">
        <v>55</v>
      </c>
      <c r="P678" s="144"/>
      <c r="Q678" s="145"/>
      <c r="R678" s="146"/>
      <c r="S678" s="147" t="s">
        <v>1589</v>
      </c>
      <c r="T678" s="396">
        <f t="shared" si="127"/>
        <v>31</v>
      </c>
      <c r="V678" s="382" t="str">
        <f t="shared" si="126"/>
        <v xml:space="preserve">指定承認    </v>
      </c>
      <c r="W678" s="382" t="str">
        <f t="shared" ref="W678:W682" si="130">V678</f>
        <v xml:space="preserve">指定承認    </v>
      </c>
    </row>
    <row r="679" spans="1:23" ht="15" customHeight="1">
      <c r="A679" s="381" t="str">
        <f t="shared" si="124"/>
        <v>044E0105</v>
      </c>
      <c r="B679" s="593"/>
      <c r="C679" s="582"/>
      <c r="D679" s="139" t="s">
        <v>2459</v>
      </c>
      <c r="E679" s="140">
        <v>1</v>
      </c>
      <c r="F679" s="140">
        <v>5</v>
      </c>
      <c r="G679" s="562"/>
      <c r="H679" s="555"/>
      <c r="I679" s="164" t="str">
        <f t="shared" si="122"/>
        <v>044E0105</v>
      </c>
      <c r="J679" s="176" t="s">
        <v>1604</v>
      </c>
      <c r="K679" s="176" t="s">
        <v>2056</v>
      </c>
      <c r="L679" s="176" t="s">
        <v>1605</v>
      </c>
      <c r="M679" s="176"/>
      <c r="N679" s="176"/>
      <c r="O679" s="177" t="s">
        <v>55</v>
      </c>
      <c r="P679" s="178"/>
      <c r="Q679" s="179"/>
      <c r="R679" s="180"/>
      <c r="S679" s="181" t="s">
        <v>2026</v>
      </c>
      <c r="T679" s="400">
        <f t="shared" si="127"/>
        <v>44</v>
      </c>
      <c r="V679" s="382" t="str">
        <f t="shared" si="126"/>
        <v xml:space="preserve">指定承認    </v>
      </c>
      <c r="W679" s="382" t="str">
        <f t="shared" si="130"/>
        <v xml:space="preserve">指定承認    </v>
      </c>
    </row>
    <row r="680" spans="1:23" ht="15" customHeight="1">
      <c r="A680" s="381">
        <f t="shared" si="124"/>
        <v>0</v>
      </c>
      <c r="B680" s="557" t="s">
        <v>2524</v>
      </c>
      <c r="C680" s="558"/>
      <c r="D680" s="558"/>
      <c r="E680" s="558"/>
      <c r="F680" s="558"/>
      <c r="G680" s="558"/>
      <c r="H680" s="558"/>
      <c r="I680" s="558"/>
      <c r="J680" s="558"/>
      <c r="K680" s="558"/>
      <c r="L680" s="558"/>
      <c r="M680" s="558"/>
      <c r="N680" s="558"/>
      <c r="O680" s="558"/>
      <c r="P680" s="558"/>
      <c r="Q680" s="558"/>
      <c r="R680" s="558"/>
      <c r="S680" s="558"/>
      <c r="T680" s="432" t="str">
        <f t="shared" si="127"/>
        <v/>
      </c>
      <c r="V680" s="382" t="str">
        <f t="shared" si="126"/>
        <v xml:space="preserve">    </v>
      </c>
      <c r="W680" s="382" t="str">
        <f t="shared" si="130"/>
        <v xml:space="preserve">    </v>
      </c>
    </row>
    <row r="681" spans="1:23" ht="15" customHeight="1">
      <c r="A681" s="381" t="str">
        <f t="shared" si="124"/>
        <v>007H0101</v>
      </c>
      <c r="B681" s="568" t="s">
        <v>2873</v>
      </c>
      <c r="C681" s="564" t="s">
        <v>3</v>
      </c>
      <c r="D681" s="139" t="s">
        <v>277</v>
      </c>
      <c r="E681" s="140">
        <v>1</v>
      </c>
      <c r="F681" s="140">
        <v>1</v>
      </c>
      <c r="G681" s="560" t="s">
        <v>2525</v>
      </c>
      <c r="H681" s="560" t="s">
        <v>2522</v>
      </c>
      <c r="I681" s="141" t="str">
        <f t="shared" ref="I681:I923" si="131">IF(OR(D681="",E681="",F681=""),"",TEXT(T681,"000")&amp;D681&amp;TEXT(E681,"00")&amp;TEXT(F681,"00"))</f>
        <v>007H0101</v>
      </c>
      <c r="J681" s="142" t="s">
        <v>1862</v>
      </c>
      <c r="K681" s="142" t="s">
        <v>1863</v>
      </c>
      <c r="L681" s="142" t="s">
        <v>279</v>
      </c>
      <c r="M681" s="142" t="s">
        <v>280</v>
      </c>
      <c r="N681" s="141"/>
      <c r="O681" s="143" t="s">
        <v>79</v>
      </c>
      <c r="P681" s="144" t="s">
        <v>192</v>
      </c>
      <c r="Q681" s="145">
        <v>6762</v>
      </c>
      <c r="R681" s="146"/>
      <c r="S681" s="147" t="s">
        <v>1184</v>
      </c>
      <c r="T681" s="396">
        <f t="shared" si="127"/>
        <v>7</v>
      </c>
      <c r="V681" s="382" t="str">
        <f t="shared" si="126"/>
        <v>JIS  K  6762</v>
      </c>
      <c r="W681" s="382" t="str">
        <f t="shared" si="130"/>
        <v>JIS  K  6762</v>
      </c>
    </row>
    <row r="682" spans="1:23" ht="15" customHeight="1">
      <c r="A682" s="381" t="str">
        <f t="shared" si="124"/>
        <v>012H0101</v>
      </c>
      <c r="B682" s="568"/>
      <c r="C682" s="565"/>
      <c r="D682" s="139" t="s">
        <v>277</v>
      </c>
      <c r="E682" s="140">
        <v>1</v>
      </c>
      <c r="F682" s="140">
        <v>1</v>
      </c>
      <c r="G682" s="561"/>
      <c r="H682" s="561"/>
      <c r="I682" s="148" t="str">
        <f t="shared" si="131"/>
        <v>012H0101</v>
      </c>
      <c r="J682" s="149" t="s">
        <v>1862</v>
      </c>
      <c r="K682" s="149" t="s">
        <v>1863</v>
      </c>
      <c r="L682" s="149" t="s">
        <v>279</v>
      </c>
      <c r="M682" s="149" t="s">
        <v>280</v>
      </c>
      <c r="N682" s="148"/>
      <c r="O682" s="150" t="s">
        <v>79</v>
      </c>
      <c r="P682" s="151" t="s">
        <v>192</v>
      </c>
      <c r="Q682" s="152">
        <v>6762</v>
      </c>
      <c r="R682" s="153"/>
      <c r="S682" s="154" t="s">
        <v>2523</v>
      </c>
      <c r="T682" s="388">
        <f>IF(S682="","",VLOOKUP(S682,$AC$7:$AD$73,2,FALSE))</f>
        <v>12</v>
      </c>
      <c r="V682" s="382" t="str">
        <f t="shared" si="126"/>
        <v>JIS  K  6762</v>
      </c>
      <c r="W682" s="382" t="str">
        <f t="shared" si="130"/>
        <v>JIS  K  6762</v>
      </c>
    </row>
    <row r="683" spans="1:23" ht="15" customHeight="1">
      <c r="A683" s="381" t="str">
        <f t="shared" si="124"/>
        <v>024H0101</v>
      </c>
      <c r="B683" s="568"/>
      <c r="C683" s="565"/>
      <c r="D683" s="139" t="s">
        <v>277</v>
      </c>
      <c r="E683" s="140">
        <v>1</v>
      </c>
      <c r="F683" s="140">
        <v>1</v>
      </c>
      <c r="G683" s="562"/>
      <c r="H683" s="562"/>
      <c r="I683" s="170" t="str">
        <f t="shared" si="131"/>
        <v>024H0101</v>
      </c>
      <c r="J683" s="156" t="s">
        <v>1862</v>
      </c>
      <c r="K683" s="156" t="s">
        <v>278</v>
      </c>
      <c r="L683" s="155" t="s">
        <v>279</v>
      </c>
      <c r="M683" s="156" t="s">
        <v>280</v>
      </c>
      <c r="N683" s="155"/>
      <c r="O683" s="157" t="s">
        <v>80</v>
      </c>
      <c r="P683" s="158" t="s">
        <v>192</v>
      </c>
      <c r="Q683" s="159">
        <v>6762</v>
      </c>
      <c r="R683" s="175"/>
      <c r="S683" s="161" t="s">
        <v>1547</v>
      </c>
      <c r="T683" s="404">
        <f t="shared" ref="T683:T809" si="132">IF(S683="","",VLOOKUP(S683,$AC$7:$AD$69,2,FALSE))</f>
        <v>24</v>
      </c>
      <c r="V683" s="382" t="str">
        <f t="shared" si="126"/>
        <v>JIS  K  6762</v>
      </c>
      <c r="W683" s="382" t="str">
        <f t="shared" ref="W683" si="133">V683</f>
        <v>JIS  K  6762</v>
      </c>
    </row>
    <row r="684" spans="1:23" ht="15" customHeight="1">
      <c r="A684" s="381" t="str">
        <f t="shared" si="124"/>
        <v>013H0229</v>
      </c>
      <c r="B684" s="568"/>
      <c r="C684" s="566" t="s">
        <v>2871</v>
      </c>
      <c r="D684" s="139" t="s">
        <v>277</v>
      </c>
      <c r="E684" s="140">
        <v>2</v>
      </c>
      <c r="F684" s="140">
        <v>29</v>
      </c>
      <c r="G684" s="587" t="s">
        <v>4447</v>
      </c>
      <c r="H684" s="569" t="s">
        <v>2400</v>
      </c>
      <c r="I684" s="480" t="str">
        <f t="shared" si="131"/>
        <v>013H0229</v>
      </c>
      <c r="J684" s="481" t="s">
        <v>4448</v>
      </c>
      <c r="K684" s="481" t="s">
        <v>4449</v>
      </c>
      <c r="L684" s="481" t="s">
        <v>689</v>
      </c>
      <c r="M684" s="481" t="s">
        <v>4450</v>
      </c>
      <c r="N684" s="482"/>
      <c r="O684" s="483" t="s">
        <v>239</v>
      </c>
      <c r="P684" s="484"/>
      <c r="Q684" s="485"/>
      <c r="R684" s="486"/>
      <c r="S684" s="487" t="s">
        <v>802</v>
      </c>
      <c r="T684" s="488">
        <f t="shared" si="132"/>
        <v>13</v>
      </c>
      <c r="V684" s="382" t="str">
        <f t="shared" ref="V684:V698" si="134">""&amp;O684&amp;"  "&amp;P684&amp;"  "&amp;Q684&amp;""</f>
        <v xml:space="preserve">JWWA認証    </v>
      </c>
      <c r="W684" s="382" t="str">
        <f t="shared" ref="W684:W698" si="135">V684</f>
        <v xml:space="preserve">JWWA認証    </v>
      </c>
    </row>
    <row r="685" spans="1:23" ht="15" customHeight="1">
      <c r="A685" s="381" t="str">
        <f t="shared" si="124"/>
        <v>015H0255</v>
      </c>
      <c r="B685" s="568"/>
      <c r="C685" s="563"/>
      <c r="D685" s="139" t="s">
        <v>4451</v>
      </c>
      <c r="E685" s="140">
        <v>2</v>
      </c>
      <c r="F685" s="140">
        <v>55</v>
      </c>
      <c r="G685" s="588"/>
      <c r="H685" s="570"/>
      <c r="I685" s="489" t="str">
        <f t="shared" si="131"/>
        <v>015H0255</v>
      </c>
      <c r="J685" s="490" t="s">
        <v>4448</v>
      </c>
      <c r="K685" s="490" t="s">
        <v>4452</v>
      </c>
      <c r="L685" s="490" t="s">
        <v>689</v>
      </c>
      <c r="M685" s="490" t="s">
        <v>4450</v>
      </c>
      <c r="N685" s="489"/>
      <c r="O685" s="491" t="s">
        <v>239</v>
      </c>
      <c r="P685" s="492"/>
      <c r="Q685" s="493"/>
      <c r="R685" s="494"/>
      <c r="S685" s="495" t="s">
        <v>1561</v>
      </c>
      <c r="T685" s="496">
        <f t="shared" si="132"/>
        <v>15</v>
      </c>
      <c r="V685" s="382" t="str">
        <f t="shared" si="134"/>
        <v xml:space="preserve">JWWA認証    </v>
      </c>
      <c r="W685" s="382" t="str">
        <f t="shared" si="135"/>
        <v xml:space="preserve">JWWA認証    </v>
      </c>
    </row>
    <row r="686" spans="1:23" ht="15" customHeight="1">
      <c r="A686" s="381" t="str">
        <f t="shared" si="124"/>
        <v>013H0224</v>
      </c>
      <c r="B686" s="568"/>
      <c r="C686" s="563"/>
      <c r="D686" s="139" t="s">
        <v>4451</v>
      </c>
      <c r="E686" s="140">
        <v>2</v>
      </c>
      <c r="F686" s="140">
        <v>24</v>
      </c>
      <c r="G686" s="588"/>
      <c r="H686" s="569" t="s">
        <v>4453</v>
      </c>
      <c r="I686" s="482" t="str">
        <f t="shared" si="131"/>
        <v>013H0224</v>
      </c>
      <c r="J686" s="481" t="s">
        <v>4454</v>
      </c>
      <c r="K686" s="481" t="s">
        <v>4455</v>
      </c>
      <c r="L686" s="481" t="s">
        <v>689</v>
      </c>
      <c r="M686" s="481" t="s">
        <v>4450</v>
      </c>
      <c r="N686" s="482"/>
      <c r="O686" s="483" t="s">
        <v>239</v>
      </c>
      <c r="P686" s="484"/>
      <c r="Q686" s="485"/>
      <c r="R686" s="498"/>
      <c r="S686" s="487" t="s">
        <v>802</v>
      </c>
      <c r="T686" s="499">
        <f t="shared" si="132"/>
        <v>13</v>
      </c>
      <c r="V686" s="382" t="str">
        <f t="shared" si="134"/>
        <v xml:space="preserve">JWWA認証    </v>
      </c>
      <c r="W686" s="382" t="str">
        <f t="shared" si="135"/>
        <v xml:space="preserve">JWWA認証    </v>
      </c>
    </row>
    <row r="687" spans="1:23" ht="15" customHeight="1">
      <c r="A687" s="381" t="str">
        <f t="shared" si="124"/>
        <v>015H0250</v>
      </c>
      <c r="B687" s="568"/>
      <c r="C687" s="563"/>
      <c r="D687" s="139" t="s">
        <v>4451</v>
      </c>
      <c r="E687" s="140">
        <v>2</v>
      </c>
      <c r="F687" s="140">
        <v>50</v>
      </c>
      <c r="G687" s="588"/>
      <c r="H687" s="570"/>
      <c r="I687" s="489" t="str">
        <f t="shared" si="131"/>
        <v>015H0250</v>
      </c>
      <c r="J687" s="490" t="s">
        <v>4454</v>
      </c>
      <c r="K687" s="490" t="s">
        <v>4457</v>
      </c>
      <c r="L687" s="490" t="s">
        <v>689</v>
      </c>
      <c r="M687" s="490" t="s">
        <v>4450</v>
      </c>
      <c r="N687" s="490" t="s">
        <v>4456</v>
      </c>
      <c r="O687" s="491" t="s">
        <v>239</v>
      </c>
      <c r="P687" s="492"/>
      <c r="Q687" s="493"/>
      <c r="R687" s="494"/>
      <c r="S687" s="495" t="s">
        <v>1561</v>
      </c>
      <c r="T687" s="496">
        <f t="shared" si="132"/>
        <v>15</v>
      </c>
      <c r="V687" s="382" t="str">
        <f t="shared" si="134"/>
        <v xml:space="preserve">JWWA認証    </v>
      </c>
      <c r="W687" s="382" t="str">
        <f t="shared" si="135"/>
        <v xml:space="preserve">JWWA認証    </v>
      </c>
    </row>
    <row r="688" spans="1:23" ht="15" customHeight="1">
      <c r="A688" s="381" t="str">
        <f t="shared" si="124"/>
        <v>013H0225</v>
      </c>
      <c r="B688" s="568"/>
      <c r="C688" s="563"/>
      <c r="D688" s="139" t="s">
        <v>4451</v>
      </c>
      <c r="E688" s="140">
        <v>2</v>
      </c>
      <c r="F688" s="140">
        <v>25</v>
      </c>
      <c r="G688" s="588"/>
      <c r="H688" s="569" t="s">
        <v>4458</v>
      </c>
      <c r="I688" s="480" t="str">
        <f t="shared" si="131"/>
        <v>013H0225</v>
      </c>
      <c r="J688" s="481" t="s">
        <v>4459</v>
      </c>
      <c r="K688" s="481" t="s">
        <v>4460</v>
      </c>
      <c r="L688" s="481" t="s">
        <v>689</v>
      </c>
      <c r="M688" s="481" t="s">
        <v>4450</v>
      </c>
      <c r="N688" s="480"/>
      <c r="O688" s="500" t="s">
        <v>239</v>
      </c>
      <c r="P688" s="501"/>
      <c r="Q688" s="502"/>
      <c r="R688" s="503"/>
      <c r="S688" s="487" t="s">
        <v>802</v>
      </c>
      <c r="T688" s="504">
        <f t="shared" si="132"/>
        <v>13</v>
      </c>
      <c r="V688" s="382" t="str">
        <f t="shared" si="134"/>
        <v xml:space="preserve">JWWA認証    </v>
      </c>
      <c r="W688" s="382" t="str">
        <f t="shared" si="135"/>
        <v xml:space="preserve">JWWA認証    </v>
      </c>
    </row>
    <row r="689" spans="1:23" ht="15" customHeight="1">
      <c r="A689" s="381" t="str">
        <f t="shared" si="124"/>
        <v>015H0251</v>
      </c>
      <c r="B689" s="568"/>
      <c r="C689" s="563"/>
      <c r="D689" s="139" t="s">
        <v>4451</v>
      </c>
      <c r="E689" s="140">
        <v>2</v>
      </c>
      <c r="F689" s="140">
        <v>51</v>
      </c>
      <c r="G689" s="588"/>
      <c r="H689" s="570"/>
      <c r="I689" s="489" t="str">
        <f t="shared" si="131"/>
        <v>015H0251</v>
      </c>
      <c r="J689" s="490" t="s">
        <v>4459</v>
      </c>
      <c r="K689" s="490" t="s">
        <v>4461</v>
      </c>
      <c r="L689" s="490" t="s">
        <v>689</v>
      </c>
      <c r="M689" s="490" t="s">
        <v>4450</v>
      </c>
      <c r="N689" s="489"/>
      <c r="O689" s="491" t="s">
        <v>239</v>
      </c>
      <c r="P689" s="492"/>
      <c r="Q689" s="493"/>
      <c r="R689" s="494"/>
      <c r="S689" s="495" t="s">
        <v>1561</v>
      </c>
      <c r="T689" s="496">
        <f t="shared" si="132"/>
        <v>15</v>
      </c>
      <c r="V689" s="382" t="str">
        <f t="shared" si="134"/>
        <v xml:space="preserve">JWWA認証    </v>
      </c>
      <c r="W689" s="382" t="str">
        <f t="shared" si="135"/>
        <v xml:space="preserve">JWWA認証    </v>
      </c>
    </row>
    <row r="690" spans="1:23" ht="15" customHeight="1">
      <c r="A690" s="381" t="str">
        <f t="shared" si="124"/>
        <v>013H0233</v>
      </c>
      <c r="B690" s="568"/>
      <c r="C690" s="563"/>
      <c r="D690" s="139" t="s">
        <v>4451</v>
      </c>
      <c r="E690" s="140">
        <v>2</v>
      </c>
      <c r="F690" s="140">
        <v>33</v>
      </c>
      <c r="G690" s="588"/>
      <c r="H690" s="569" t="s">
        <v>4462</v>
      </c>
      <c r="I690" s="480" t="str">
        <f t="shared" si="131"/>
        <v>013H0233</v>
      </c>
      <c r="J690" s="481" t="s">
        <v>4463</v>
      </c>
      <c r="K690" s="481" t="s">
        <v>4464</v>
      </c>
      <c r="L690" s="481" t="s">
        <v>689</v>
      </c>
      <c r="M690" s="481" t="s">
        <v>4450</v>
      </c>
      <c r="N690" s="480"/>
      <c r="O690" s="500" t="s">
        <v>239</v>
      </c>
      <c r="P690" s="501"/>
      <c r="Q690" s="502"/>
      <c r="R690" s="503"/>
      <c r="S690" s="487" t="s">
        <v>802</v>
      </c>
      <c r="T690" s="504">
        <f t="shared" si="132"/>
        <v>13</v>
      </c>
      <c r="V690" s="382" t="str">
        <f t="shared" si="134"/>
        <v xml:space="preserve">JWWA認証    </v>
      </c>
      <c r="W690" s="382" t="str">
        <f t="shared" si="135"/>
        <v xml:space="preserve">JWWA認証    </v>
      </c>
    </row>
    <row r="691" spans="1:23" ht="15" customHeight="1">
      <c r="A691" s="381" t="str">
        <f t="shared" si="124"/>
        <v>015H0259</v>
      </c>
      <c r="B691" s="568"/>
      <c r="C691" s="563"/>
      <c r="D691" s="139" t="s">
        <v>4451</v>
      </c>
      <c r="E691" s="140">
        <v>2</v>
      </c>
      <c r="F691" s="140">
        <v>59</v>
      </c>
      <c r="G691" s="588"/>
      <c r="H691" s="570"/>
      <c r="I691" s="489" t="str">
        <f t="shared" si="131"/>
        <v>015H0259</v>
      </c>
      <c r="J691" s="490" t="s">
        <v>4463</v>
      </c>
      <c r="K691" s="490" t="s">
        <v>4465</v>
      </c>
      <c r="L691" s="490" t="s">
        <v>689</v>
      </c>
      <c r="M691" s="490" t="s">
        <v>4450</v>
      </c>
      <c r="N691" s="489"/>
      <c r="O691" s="491" t="s">
        <v>239</v>
      </c>
      <c r="P691" s="492"/>
      <c r="Q691" s="493"/>
      <c r="R691" s="494"/>
      <c r="S691" s="495" t="s">
        <v>1561</v>
      </c>
      <c r="T691" s="496">
        <f t="shared" si="132"/>
        <v>15</v>
      </c>
      <c r="V691" s="382" t="str">
        <f t="shared" si="134"/>
        <v xml:space="preserve">JWWA認証    </v>
      </c>
      <c r="W691" s="382" t="str">
        <f t="shared" si="135"/>
        <v xml:space="preserve">JWWA認証    </v>
      </c>
    </row>
    <row r="692" spans="1:23" ht="15" customHeight="1">
      <c r="A692" s="381" t="str">
        <f t="shared" si="124"/>
        <v>013H0234</v>
      </c>
      <c r="B692" s="568"/>
      <c r="C692" s="563"/>
      <c r="D692" s="139" t="s">
        <v>4451</v>
      </c>
      <c r="E692" s="140">
        <v>2</v>
      </c>
      <c r="F692" s="140">
        <v>34</v>
      </c>
      <c r="G692" s="588"/>
      <c r="H692" s="569" t="s">
        <v>4466</v>
      </c>
      <c r="I692" s="482" t="str">
        <f t="shared" si="131"/>
        <v>013H0234</v>
      </c>
      <c r="J692" s="481" t="s">
        <v>4467</v>
      </c>
      <c r="K692" s="481" t="s">
        <v>4468</v>
      </c>
      <c r="L692" s="505" t="s">
        <v>4469</v>
      </c>
      <c r="M692" s="481" t="s">
        <v>4450</v>
      </c>
      <c r="N692" s="481" t="s">
        <v>4456</v>
      </c>
      <c r="O692" s="483" t="s">
        <v>239</v>
      </c>
      <c r="P692" s="484"/>
      <c r="Q692" s="485"/>
      <c r="R692" s="498"/>
      <c r="S692" s="487" t="s">
        <v>802</v>
      </c>
      <c r="T692" s="499">
        <f t="shared" si="132"/>
        <v>13</v>
      </c>
      <c r="V692" s="382" t="str">
        <f t="shared" si="134"/>
        <v xml:space="preserve">JWWA認証    </v>
      </c>
      <c r="W692" s="382" t="str">
        <f t="shared" si="135"/>
        <v xml:space="preserve">JWWA認証    </v>
      </c>
    </row>
    <row r="693" spans="1:23" ht="15" customHeight="1">
      <c r="A693" s="381" t="str">
        <f t="shared" si="124"/>
        <v>015H0260</v>
      </c>
      <c r="B693" s="568"/>
      <c r="C693" s="563"/>
      <c r="D693" s="139" t="s">
        <v>4451</v>
      </c>
      <c r="E693" s="140">
        <v>2</v>
      </c>
      <c r="F693" s="140">
        <v>60</v>
      </c>
      <c r="G693" s="588"/>
      <c r="H693" s="570"/>
      <c r="I693" s="489" t="str">
        <f t="shared" si="131"/>
        <v>015H0260</v>
      </c>
      <c r="J693" s="490" t="s">
        <v>4467</v>
      </c>
      <c r="K693" s="490" t="s">
        <v>4470</v>
      </c>
      <c r="L693" s="490" t="s">
        <v>4471</v>
      </c>
      <c r="M693" s="490" t="s">
        <v>4450</v>
      </c>
      <c r="N693" s="489"/>
      <c r="O693" s="491" t="s">
        <v>239</v>
      </c>
      <c r="P693" s="492"/>
      <c r="Q693" s="493"/>
      <c r="R693" s="494"/>
      <c r="S693" s="495" t="s">
        <v>1561</v>
      </c>
      <c r="T693" s="496">
        <f t="shared" si="132"/>
        <v>15</v>
      </c>
      <c r="V693" s="382" t="str">
        <f t="shared" si="134"/>
        <v xml:space="preserve">JWWA認証    </v>
      </c>
      <c r="W693" s="382" t="str">
        <f t="shared" si="135"/>
        <v xml:space="preserve">JWWA認証    </v>
      </c>
    </row>
    <row r="694" spans="1:23" ht="15" customHeight="1">
      <c r="A694" s="381" t="str">
        <f t="shared" si="124"/>
        <v>013H0231</v>
      </c>
      <c r="B694" s="568"/>
      <c r="C694" s="563"/>
      <c r="D694" s="139" t="s">
        <v>4451</v>
      </c>
      <c r="E694" s="140">
        <v>2</v>
      </c>
      <c r="F694" s="140">
        <v>31</v>
      </c>
      <c r="G694" s="588"/>
      <c r="H694" s="569" t="s">
        <v>4472</v>
      </c>
      <c r="I694" s="480" t="str">
        <f t="shared" si="131"/>
        <v>013H0231</v>
      </c>
      <c r="J694" s="481" t="s">
        <v>4473</v>
      </c>
      <c r="K694" s="481" t="s">
        <v>4474</v>
      </c>
      <c r="L694" s="481" t="s">
        <v>689</v>
      </c>
      <c r="M694" s="481" t="s">
        <v>4450</v>
      </c>
      <c r="N694" s="480"/>
      <c r="O694" s="500" t="s">
        <v>239</v>
      </c>
      <c r="P694" s="501"/>
      <c r="Q694" s="502"/>
      <c r="R694" s="503"/>
      <c r="S694" s="487" t="s">
        <v>802</v>
      </c>
      <c r="T694" s="504">
        <f t="shared" si="132"/>
        <v>13</v>
      </c>
      <c r="V694" s="382" t="str">
        <f t="shared" si="134"/>
        <v xml:space="preserve">JWWA認証    </v>
      </c>
      <c r="W694" s="382" t="str">
        <f t="shared" si="135"/>
        <v xml:space="preserve">JWWA認証    </v>
      </c>
    </row>
    <row r="695" spans="1:23" ht="15" customHeight="1">
      <c r="A695" s="381" t="str">
        <f t="shared" si="124"/>
        <v>015H0257</v>
      </c>
      <c r="B695" s="568"/>
      <c r="C695" s="563"/>
      <c r="D695" s="139" t="s">
        <v>4451</v>
      </c>
      <c r="E695" s="140">
        <v>2</v>
      </c>
      <c r="F695" s="140">
        <v>57</v>
      </c>
      <c r="G695" s="588"/>
      <c r="H695" s="570"/>
      <c r="I695" s="489" t="str">
        <f t="shared" si="131"/>
        <v>015H0257</v>
      </c>
      <c r="J695" s="490" t="s">
        <v>4473</v>
      </c>
      <c r="K695" s="490" t="s">
        <v>4475</v>
      </c>
      <c r="L695" s="490" t="s">
        <v>689</v>
      </c>
      <c r="M695" s="490" t="s">
        <v>4450</v>
      </c>
      <c r="N695" s="489"/>
      <c r="O695" s="491" t="s">
        <v>239</v>
      </c>
      <c r="P695" s="492"/>
      <c r="Q695" s="493"/>
      <c r="R695" s="494"/>
      <c r="S695" s="495" t="s">
        <v>1561</v>
      </c>
      <c r="T695" s="496">
        <f t="shared" si="132"/>
        <v>15</v>
      </c>
      <c r="V695" s="382" t="str">
        <f t="shared" si="134"/>
        <v xml:space="preserve">JWWA認証    </v>
      </c>
      <c r="W695" s="382" t="str">
        <f t="shared" si="135"/>
        <v xml:space="preserve">JWWA認証    </v>
      </c>
    </row>
    <row r="696" spans="1:23" ht="15" customHeight="1">
      <c r="A696" s="381" t="str">
        <f t="shared" si="124"/>
        <v>013H0226</v>
      </c>
      <c r="B696" s="568"/>
      <c r="C696" s="563"/>
      <c r="D696" s="139" t="s">
        <v>4451</v>
      </c>
      <c r="E696" s="140">
        <v>2</v>
      </c>
      <c r="F696" s="140">
        <v>26</v>
      </c>
      <c r="G696" s="588"/>
      <c r="H696" s="569" t="s">
        <v>4476</v>
      </c>
      <c r="I696" s="482" t="str">
        <f t="shared" si="131"/>
        <v>013H0226</v>
      </c>
      <c r="J696" s="481" t="s">
        <v>4477</v>
      </c>
      <c r="K696" s="481" t="s">
        <v>4478</v>
      </c>
      <c r="L696" s="481" t="s">
        <v>689</v>
      </c>
      <c r="M696" s="481" t="s">
        <v>4450</v>
      </c>
      <c r="N696" s="482"/>
      <c r="O696" s="506" t="s">
        <v>239</v>
      </c>
      <c r="P696" s="484"/>
      <c r="Q696" s="485"/>
      <c r="R696" s="498"/>
      <c r="S696" s="487" t="s">
        <v>802</v>
      </c>
      <c r="T696" s="499">
        <f t="shared" si="132"/>
        <v>13</v>
      </c>
      <c r="V696" s="382" t="str">
        <f t="shared" si="134"/>
        <v xml:space="preserve">JWWA認証    </v>
      </c>
      <c r="W696" s="382" t="str">
        <f t="shared" si="135"/>
        <v xml:space="preserve">JWWA認証    </v>
      </c>
    </row>
    <row r="697" spans="1:23" ht="15" customHeight="1">
      <c r="A697" s="381" t="str">
        <f t="shared" si="124"/>
        <v>015H0252</v>
      </c>
      <c r="B697" s="568"/>
      <c r="C697" s="563"/>
      <c r="D697" s="139" t="s">
        <v>4451</v>
      </c>
      <c r="E697" s="140">
        <v>2</v>
      </c>
      <c r="F697" s="140">
        <v>52</v>
      </c>
      <c r="G697" s="588"/>
      <c r="H697" s="570"/>
      <c r="I697" s="489" t="str">
        <f t="shared" si="131"/>
        <v>015H0252</v>
      </c>
      <c r="J697" s="490" t="s">
        <v>4477</v>
      </c>
      <c r="K697" s="490" t="s">
        <v>4479</v>
      </c>
      <c r="L697" s="490" t="s">
        <v>689</v>
      </c>
      <c r="M697" s="490" t="s">
        <v>4450</v>
      </c>
      <c r="N697" s="489"/>
      <c r="O697" s="491" t="s">
        <v>239</v>
      </c>
      <c r="P697" s="492"/>
      <c r="Q697" s="493"/>
      <c r="R697" s="494"/>
      <c r="S697" s="495" t="s">
        <v>1561</v>
      </c>
      <c r="T697" s="496">
        <f t="shared" si="132"/>
        <v>15</v>
      </c>
      <c r="V697" s="382" t="str">
        <f t="shared" si="134"/>
        <v xml:space="preserve">JWWA認証    </v>
      </c>
      <c r="W697" s="382" t="str">
        <f t="shared" si="135"/>
        <v xml:space="preserve">JWWA認証    </v>
      </c>
    </row>
    <row r="698" spans="1:23" ht="15" customHeight="1">
      <c r="A698" s="381" t="str">
        <f t="shared" si="124"/>
        <v>013H0227</v>
      </c>
      <c r="B698" s="568"/>
      <c r="C698" s="563"/>
      <c r="D698" s="139" t="s">
        <v>4451</v>
      </c>
      <c r="E698" s="140">
        <v>2</v>
      </c>
      <c r="F698" s="140">
        <v>27</v>
      </c>
      <c r="G698" s="588"/>
      <c r="H698" s="569" t="s">
        <v>2848</v>
      </c>
      <c r="I698" s="480" t="str">
        <f t="shared" si="131"/>
        <v>013H0227</v>
      </c>
      <c r="J698" s="481" t="s">
        <v>4480</v>
      </c>
      <c r="K698" s="481" t="s">
        <v>4481</v>
      </c>
      <c r="L698" s="481" t="s">
        <v>689</v>
      </c>
      <c r="M698" s="481" t="s">
        <v>4450</v>
      </c>
      <c r="N698" s="480"/>
      <c r="O698" s="500" t="s">
        <v>239</v>
      </c>
      <c r="P698" s="501"/>
      <c r="Q698" s="502"/>
      <c r="R698" s="503"/>
      <c r="S698" s="487" t="s">
        <v>802</v>
      </c>
      <c r="T698" s="504">
        <f t="shared" si="132"/>
        <v>13</v>
      </c>
      <c r="V698" s="382" t="str">
        <f t="shared" si="134"/>
        <v xml:space="preserve">JWWA認証    </v>
      </c>
      <c r="W698" s="382" t="str">
        <f t="shared" si="135"/>
        <v xml:space="preserve">JWWA認証    </v>
      </c>
    </row>
    <row r="699" spans="1:23" ht="15" customHeight="1">
      <c r="A699" s="381" t="str">
        <f t="shared" si="124"/>
        <v>015H0253</v>
      </c>
      <c r="B699" s="568"/>
      <c r="C699" s="563"/>
      <c r="D699" s="139" t="s">
        <v>4451</v>
      </c>
      <c r="E699" s="140">
        <v>2</v>
      </c>
      <c r="F699" s="140">
        <v>53</v>
      </c>
      <c r="G699" s="588"/>
      <c r="H699" s="570"/>
      <c r="I699" s="489" t="str">
        <f t="shared" si="131"/>
        <v>015H0253</v>
      </c>
      <c r="J699" s="490" t="s">
        <v>4480</v>
      </c>
      <c r="K699" s="490" t="s">
        <v>4482</v>
      </c>
      <c r="L699" s="490" t="s">
        <v>689</v>
      </c>
      <c r="M699" s="490" t="s">
        <v>4450</v>
      </c>
      <c r="N699" s="489"/>
      <c r="O699" s="491" t="s">
        <v>239</v>
      </c>
      <c r="P699" s="492"/>
      <c r="Q699" s="493"/>
      <c r="R699" s="494"/>
      <c r="S699" s="495" t="s">
        <v>1561</v>
      </c>
      <c r="T699" s="496">
        <f t="shared" si="132"/>
        <v>15</v>
      </c>
      <c r="V699" s="382" t="str">
        <f t="shared" ref="V699:V712" si="136">""&amp;O699&amp;"  "&amp;P699&amp;"  "&amp;Q699&amp;""</f>
        <v xml:space="preserve">JWWA認証    </v>
      </c>
      <c r="W699" s="382" t="str">
        <f t="shared" ref="W699:W743" si="137">V699</f>
        <v xml:space="preserve">JWWA認証    </v>
      </c>
    </row>
    <row r="700" spans="1:23" ht="15" customHeight="1">
      <c r="A700" s="381" t="str">
        <f t="shared" si="124"/>
        <v>013H0230</v>
      </c>
      <c r="B700" s="568"/>
      <c r="C700" s="563"/>
      <c r="D700" s="139" t="s">
        <v>4451</v>
      </c>
      <c r="E700" s="140">
        <v>2</v>
      </c>
      <c r="F700" s="140">
        <v>30</v>
      </c>
      <c r="G700" s="588"/>
      <c r="H700" s="569" t="s">
        <v>4483</v>
      </c>
      <c r="I700" s="480" t="str">
        <f t="shared" si="131"/>
        <v>013H0230</v>
      </c>
      <c r="J700" s="481" t="s">
        <v>4484</v>
      </c>
      <c r="K700" s="481" t="s">
        <v>4485</v>
      </c>
      <c r="L700" s="505" t="s">
        <v>4486</v>
      </c>
      <c r="M700" s="481" t="s">
        <v>4450</v>
      </c>
      <c r="N700" s="480"/>
      <c r="O700" s="500" t="s">
        <v>239</v>
      </c>
      <c r="P700" s="501"/>
      <c r="Q700" s="502"/>
      <c r="R700" s="503"/>
      <c r="S700" s="487" t="s">
        <v>802</v>
      </c>
      <c r="T700" s="504">
        <f t="shared" si="132"/>
        <v>13</v>
      </c>
      <c r="V700" s="382" t="str">
        <f t="shared" si="136"/>
        <v xml:space="preserve">JWWA認証    </v>
      </c>
      <c r="W700" s="382" t="str">
        <f t="shared" si="137"/>
        <v xml:space="preserve">JWWA認証    </v>
      </c>
    </row>
    <row r="701" spans="1:23" ht="15" customHeight="1">
      <c r="A701" s="381" t="str">
        <f t="shared" si="124"/>
        <v>015H0256</v>
      </c>
      <c r="B701" s="568"/>
      <c r="C701" s="563"/>
      <c r="D701" s="139" t="s">
        <v>4451</v>
      </c>
      <c r="E701" s="140">
        <v>2</v>
      </c>
      <c r="F701" s="140">
        <v>56</v>
      </c>
      <c r="G701" s="588"/>
      <c r="H701" s="571"/>
      <c r="I701" s="531" t="str">
        <f t="shared" si="131"/>
        <v>015H0256</v>
      </c>
      <c r="J701" s="532" t="s">
        <v>4484</v>
      </c>
      <c r="K701" s="532" t="s">
        <v>4487</v>
      </c>
      <c r="L701" s="534" t="s">
        <v>4486</v>
      </c>
      <c r="M701" s="532" t="s">
        <v>4450</v>
      </c>
      <c r="N701" s="531"/>
      <c r="O701" s="506" t="s">
        <v>239</v>
      </c>
      <c r="P701" s="535"/>
      <c r="Q701" s="536"/>
      <c r="R701" s="537"/>
      <c r="S701" s="526" t="s">
        <v>1561</v>
      </c>
      <c r="T701" s="508">
        <f t="shared" si="132"/>
        <v>15</v>
      </c>
      <c r="V701" s="382" t="str">
        <f t="shared" si="136"/>
        <v xml:space="preserve">JWWA認証    </v>
      </c>
      <c r="W701" s="382" t="str">
        <f t="shared" si="137"/>
        <v xml:space="preserve">JWWA認証    </v>
      </c>
    </row>
    <row r="702" spans="1:23" ht="15" customHeight="1">
      <c r="A702" s="381">
        <f t="shared" si="124"/>
        <v>0</v>
      </c>
      <c r="B702" s="568"/>
      <c r="C702" s="567"/>
      <c r="D702" s="139"/>
      <c r="E702" s="140"/>
      <c r="F702" s="140"/>
      <c r="G702" s="589"/>
      <c r="H702" s="377"/>
      <c r="I702" s="164"/>
      <c r="J702" s="176"/>
      <c r="K702" s="176"/>
      <c r="L702" s="164"/>
      <c r="M702" s="176"/>
      <c r="N702" s="164"/>
      <c r="O702" s="177"/>
      <c r="P702" s="178"/>
      <c r="Q702" s="179"/>
      <c r="R702" s="180"/>
      <c r="S702" s="181"/>
      <c r="T702" s="496" t="str">
        <f t="shared" si="132"/>
        <v/>
      </c>
      <c r="V702" s="382" t="str">
        <f t="shared" si="136"/>
        <v xml:space="preserve">    </v>
      </c>
      <c r="W702" s="382" t="str">
        <f t="shared" si="137"/>
        <v xml:space="preserve">    </v>
      </c>
    </row>
    <row r="703" spans="1:23" ht="15" customHeight="1">
      <c r="A703" s="381" t="str">
        <f t="shared" si="124"/>
        <v>013H0232</v>
      </c>
      <c r="B703" s="568" t="s">
        <v>2873</v>
      </c>
      <c r="C703" s="566" t="s">
        <v>2871</v>
      </c>
      <c r="D703" s="139" t="s">
        <v>4451</v>
      </c>
      <c r="E703" s="140">
        <v>2</v>
      </c>
      <c r="F703" s="140">
        <v>32</v>
      </c>
      <c r="G703" s="587" t="s">
        <v>4488</v>
      </c>
      <c r="H703" s="569" t="s">
        <v>4489</v>
      </c>
      <c r="I703" s="480" t="str">
        <f t="shared" si="131"/>
        <v>013H0232</v>
      </c>
      <c r="J703" s="481" t="s">
        <v>4490</v>
      </c>
      <c r="K703" s="481" t="s">
        <v>4491</v>
      </c>
      <c r="L703" s="505" t="s">
        <v>4486</v>
      </c>
      <c r="M703" s="481" t="s">
        <v>4450</v>
      </c>
      <c r="N703" s="480"/>
      <c r="O703" s="500" t="s">
        <v>239</v>
      </c>
      <c r="P703" s="501"/>
      <c r="Q703" s="502"/>
      <c r="R703" s="503"/>
      <c r="S703" s="487" t="s">
        <v>802</v>
      </c>
      <c r="T703" s="508">
        <f t="shared" si="132"/>
        <v>13</v>
      </c>
      <c r="V703" s="382" t="str">
        <f t="shared" si="136"/>
        <v xml:space="preserve">JWWA認証    </v>
      </c>
      <c r="W703" s="382" t="str">
        <f t="shared" si="137"/>
        <v xml:space="preserve">JWWA認証    </v>
      </c>
    </row>
    <row r="704" spans="1:23" ht="15" customHeight="1">
      <c r="A704" s="381" t="str">
        <f t="shared" si="124"/>
        <v>015H0258</v>
      </c>
      <c r="B704" s="568"/>
      <c r="C704" s="563"/>
      <c r="D704" s="139" t="s">
        <v>4451</v>
      </c>
      <c r="E704" s="140">
        <v>2</v>
      </c>
      <c r="F704" s="140">
        <v>58</v>
      </c>
      <c r="G704" s="588"/>
      <c r="H704" s="570"/>
      <c r="I704" s="489" t="str">
        <f t="shared" si="131"/>
        <v>015H0258</v>
      </c>
      <c r="J704" s="490" t="s">
        <v>4490</v>
      </c>
      <c r="K704" s="490" t="s">
        <v>4492</v>
      </c>
      <c r="L704" s="507" t="s">
        <v>4486</v>
      </c>
      <c r="M704" s="490" t="s">
        <v>4450</v>
      </c>
      <c r="N704" s="489"/>
      <c r="O704" s="491" t="s">
        <v>239</v>
      </c>
      <c r="P704" s="492"/>
      <c r="Q704" s="493"/>
      <c r="R704" s="494"/>
      <c r="S704" s="495" t="s">
        <v>1561</v>
      </c>
      <c r="T704" s="496">
        <f t="shared" si="132"/>
        <v>15</v>
      </c>
      <c r="V704" s="382" t="str">
        <f t="shared" si="136"/>
        <v xml:space="preserve">JWWA認証    </v>
      </c>
      <c r="W704" s="382" t="str">
        <f t="shared" si="137"/>
        <v xml:space="preserve">JWWA認証    </v>
      </c>
    </row>
    <row r="705" spans="1:23" ht="15" customHeight="1">
      <c r="A705" s="381" t="str">
        <f t="shared" si="124"/>
        <v>013H0228</v>
      </c>
      <c r="B705" s="568"/>
      <c r="C705" s="563"/>
      <c r="D705" s="139" t="s">
        <v>4451</v>
      </c>
      <c r="E705" s="140">
        <v>2</v>
      </c>
      <c r="F705" s="140">
        <v>28</v>
      </c>
      <c r="G705" s="588"/>
      <c r="H705" s="569" t="s">
        <v>4493</v>
      </c>
      <c r="I705" s="480" t="str">
        <f t="shared" si="131"/>
        <v>013H0228</v>
      </c>
      <c r="J705" s="481" t="s">
        <v>4494</v>
      </c>
      <c r="K705" s="481" t="s">
        <v>4495</v>
      </c>
      <c r="L705" s="481" t="s">
        <v>4496</v>
      </c>
      <c r="M705" s="481" t="s">
        <v>4450</v>
      </c>
      <c r="N705" s="480"/>
      <c r="O705" s="500" t="s">
        <v>239</v>
      </c>
      <c r="P705" s="501"/>
      <c r="Q705" s="502"/>
      <c r="R705" s="146"/>
      <c r="S705" s="487" t="s">
        <v>802</v>
      </c>
      <c r="T705" s="508">
        <f t="shared" si="132"/>
        <v>13</v>
      </c>
      <c r="V705" s="382" t="str">
        <f t="shared" si="136"/>
        <v xml:space="preserve">JWWA認証    </v>
      </c>
      <c r="W705" s="382" t="str">
        <f t="shared" si="137"/>
        <v xml:space="preserve">JWWA認証    </v>
      </c>
    </row>
    <row r="706" spans="1:23" ht="15" customHeight="1">
      <c r="A706" s="381" t="str">
        <f t="shared" si="124"/>
        <v>015H0254</v>
      </c>
      <c r="B706" s="568"/>
      <c r="C706" s="563"/>
      <c r="D706" s="139" t="s">
        <v>4451</v>
      </c>
      <c r="E706" s="140">
        <v>2</v>
      </c>
      <c r="F706" s="140">
        <v>54</v>
      </c>
      <c r="G706" s="588"/>
      <c r="H706" s="570"/>
      <c r="I706" s="489" t="str">
        <f t="shared" si="131"/>
        <v>015H0254</v>
      </c>
      <c r="J706" s="490" t="s">
        <v>4494</v>
      </c>
      <c r="K706" s="490" t="s">
        <v>4497</v>
      </c>
      <c r="L706" s="490" t="s">
        <v>4496</v>
      </c>
      <c r="M706" s="490" t="s">
        <v>4450</v>
      </c>
      <c r="N706" s="489"/>
      <c r="O706" s="491" t="s">
        <v>239</v>
      </c>
      <c r="P706" s="492"/>
      <c r="Q706" s="493"/>
      <c r="R706" s="180"/>
      <c r="S706" s="495" t="s">
        <v>1561</v>
      </c>
      <c r="T706" s="496">
        <f t="shared" si="132"/>
        <v>15</v>
      </c>
      <c r="V706" s="382" t="str">
        <f t="shared" si="136"/>
        <v xml:space="preserve">JWWA認証    </v>
      </c>
      <c r="W706" s="382" t="str">
        <f t="shared" si="137"/>
        <v xml:space="preserve">JWWA認証    </v>
      </c>
    </row>
    <row r="707" spans="1:23" ht="15" customHeight="1">
      <c r="A707" s="381" t="str">
        <f t="shared" si="124"/>
        <v>013H0235</v>
      </c>
      <c r="B707" s="568"/>
      <c r="C707" s="563"/>
      <c r="D707" s="139" t="s">
        <v>4451</v>
      </c>
      <c r="E707" s="140">
        <v>2</v>
      </c>
      <c r="F707" s="140">
        <v>35</v>
      </c>
      <c r="G707" s="588"/>
      <c r="H707" s="569" t="s">
        <v>4498</v>
      </c>
      <c r="I707" s="480" t="str">
        <f t="shared" si="131"/>
        <v>013H0235</v>
      </c>
      <c r="J707" s="481" t="s">
        <v>4499</v>
      </c>
      <c r="K707" s="481" t="s">
        <v>4500</v>
      </c>
      <c r="L707" s="481" t="s">
        <v>725</v>
      </c>
      <c r="M707" s="481" t="s">
        <v>4450</v>
      </c>
      <c r="N707" s="480"/>
      <c r="O707" s="500" t="s">
        <v>239</v>
      </c>
      <c r="P707" s="501"/>
      <c r="Q707" s="502"/>
      <c r="R707" s="146"/>
      <c r="S707" s="487" t="s">
        <v>802</v>
      </c>
      <c r="T707" s="508">
        <f t="shared" si="132"/>
        <v>13</v>
      </c>
      <c r="V707" s="382" t="str">
        <f t="shared" si="136"/>
        <v xml:space="preserve">JWWA認証    </v>
      </c>
      <c r="W707" s="382" t="str">
        <f t="shared" si="137"/>
        <v xml:space="preserve">JWWA認証    </v>
      </c>
    </row>
    <row r="708" spans="1:23" ht="15" customHeight="1">
      <c r="A708" s="381" t="str">
        <f t="shared" si="124"/>
        <v>015H0261</v>
      </c>
      <c r="B708" s="568"/>
      <c r="C708" s="563"/>
      <c r="D708" s="139" t="s">
        <v>4451</v>
      </c>
      <c r="E708" s="140">
        <v>2</v>
      </c>
      <c r="F708" s="140">
        <v>61</v>
      </c>
      <c r="G708" s="588"/>
      <c r="H708" s="570"/>
      <c r="I708" s="489" t="str">
        <f t="shared" si="131"/>
        <v>015H0261</v>
      </c>
      <c r="J708" s="490" t="s">
        <v>4499</v>
      </c>
      <c r="K708" s="490" t="s">
        <v>4501</v>
      </c>
      <c r="L708" s="490" t="s">
        <v>689</v>
      </c>
      <c r="M708" s="490" t="s">
        <v>4450</v>
      </c>
      <c r="N708" s="490" t="s">
        <v>4502</v>
      </c>
      <c r="O708" s="491" t="s">
        <v>239</v>
      </c>
      <c r="P708" s="492"/>
      <c r="Q708" s="493"/>
      <c r="R708" s="180"/>
      <c r="S708" s="495" t="s">
        <v>1561</v>
      </c>
      <c r="T708" s="496">
        <f t="shared" si="132"/>
        <v>15</v>
      </c>
      <c r="V708" s="382" t="str">
        <f t="shared" si="136"/>
        <v xml:space="preserve">JWWA認証    </v>
      </c>
      <c r="W708" s="382" t="str">
        <f t="shared" si="137"/>
        <v xml:space="preserve">JWWA認証    </v>
      </c>
    </row>
    <row r="709" spans="1:23" ht="15" customHeight="1">
      <c r="A709" s="381" t="str">
        <f t="shared" si="124"/>
        <v>013H0237</v>
      </c>
      <c r="B709" s="568"/>
      <c r="C709" s="563"/>
      <c r="D709" s="139" t="s">
        <v>4451</v>
      </c>
      <c r="E709" s="140">
        <v>2</v>
      </c>
      <c r="F709" s="140">
        <v>37</v>
      </c>
      <c r="G709" s="588"/>
      <c r="H709" s="497" t="s">
        <v>4505</v>
      </c>
      <c r="I709" s="480" t="str">
        <f t="shared" si="131"/>
        <v>013H0237</v>
      </c>
      <c r="J709" s="509" t="s">
        <v>4503</v>
      </c>
      <c r="K709" s="509" t="s">
        <v>4504</v>
      </c>
      <c r="L709" s="509" t="s">
        <v>725</v>
      </c>
      <c r="M709" s="509" t="s">
        <v>4450</v>
      </c>
      <c r="N709" s="480"/>
      <c r="O709" s="500" t="s">
        <v>239</v>
      </c>
      <c r="P709" s="144"/>
      <c r="Q709" s="145"/>
      <c r="R709" s="146"/>
      <c r="S709" s="487" t="s">
        <v>802</v>
      </c>
      <c r="T709" s="496">
        <f t="shared" si="132"/>
        <v>13</v>
      </c>
      <c r="V709" s="382" t="str">
        <f t="shared" si="136"/>
        <v xml:space="preserve">JWWA認証    </v>
      </c>
      <c r="W709" s="382" t="str">
        <f t="shared" si="137"/>
        <v xml:space="preserve">JWWA認証    </v>
      </c>
    </row>
    <row r="710" spans="1:23" ht="15" customHeight="1">
      <c r="A710" s="381" t="str">
        <f t="shared" si="124"/>
        <v>013H0236</v>
      </c>
      <c r="B710" s="568"/>
      <c r="C710" s="563"/>
      <c r="D710" s="139" t="s">
        <v>4451</v>
      </c>
      <c r="E710" s="140">
        <v>2</v>
      </c>
      <c r="F710" s="140">
        <v>36</v>
      </c>
      <c r="G710" s="588"/>
      <c r="H710" s="569" t="s">
        <v>4506</v>
      </c>
      <c r="I710" s="480" t="str">
        <f t="shared" si="131"/>
        <v>013H0236</v>
      </c>
      <c r="J710" s="481" t="s">
        <v>4507</v>
      </c>
      <c r="K710" s="481" t="s">
        <v>4508</v>
      </c>
      <c r="L710" s="481" t="s">
        <v>4509</v>
      </c>
      <c r="M710" s="481" t="s">
        <v>4450</v>
      </c>
      <c r="N710" s="480"/>
      <c r="O710" s="500" t="s">
        <v>239</v>
      </c>
      <c r="P710" s="501"/>
      <c r="Q710" s="502"/>
      <c r="R710" s="503"/>
      <c r="S710" s="487" t="s">
        <v>802</v>
      </c>
      <c r="T710" s="508">
        <f t="shared" si="132"/>
        <v>13</v>
      </c>
      <c r="V710" s="382" t="str">
        <f t="shared" si="136"/>
        <v xml:space="preserve">JWWA認証    </v>
      </c>
      <c r="W710" s="382" t="str">
        <f t="shared" si="137"/>
        <v xml:space="preserve">JWWA認証    </v>
      </c>
    </row>
    <row r="711" spans="1:23" ht="15" customHeight="1">
      <c r="A711" s="381" t="str">
        <f t="shared" si="124"/>
        <v>015H0262</v>
      </c>
      <c r="B711" s="568"/>
      <c r="C711" s="563"/>
      <c r="D711" s="139" t="s">
        <v>4451</v>
      </c>
      <c r="E711" s="140">
        <v>2</v>
      </c>
      <c r="F711" s="140">
        <v>62</v>
      </c>
      <c r="G711" s="588"/>
      <c r="H711" s="570"/>
      <c r="I711" s="489" t="str">
        <f t="shared" si="131"/>
        <v>015H0262</v>
      </c>
      <c r="J711" s="490" t="s">
        <v>4507</v>
      </c>
      <c r="K711" s="490" t="s">
        <v>4510</v>
      </c>
      <c r="L711" s="490" t="s">
        <v>4511</v>
      </c>
      <c r="M711" s="490" t="s">
        <v>4450</v>
      </c>
      <c r="N711" s="490" t="s">
        <v>4502</v>
      </c>
      <c r="O711" s="491" t="s">
        <v>239</v>
      </c>
      <c r="P711" s="492"/>
      <c r="Q711" s="493"/>
      <c r="R711" s="494"/>
      <c r="S711" s="495" t="s">
        <v>1561</v>
      </c>
      <c r="T711" s="496">
        <f t="shared" si="132"/>
        <v>15</v>
      </c>
      <c r="V711" s="382" t="str">
        <f t="shared" si="136"/>
        <v xml:space="preserve">JWWA認証    </v>
      </c>
      <c r="W711" s="382" t="str">
        <f t="shared" si="137"/>
        <v xml:space="preserve">JWWA認証    </v>
      </c>
    </row>
    <row r="712" spans="1:23" ht="15" customHeight="1">
      <c r="A712" s="381" t="str">
        <f t="shared" si="124"/>
        <v>013H0238</v>
      </c>
      <c r="B712" s="568"/>
      <c r="C712" s="563"/>
      <c r="D712" s="139" t="s">
        <v>4451</v>
      </c>
      <c r="E712" s="140">
        <v>2</v>
      </c>
      <c r="F712" s="140">
        <v>38</v>
      </c>
      <c r="G712" s="589"/>
      <c r="H712" s="497" t="s">
        <v>4512</v>
      </c>
      <c r="I712" s="480" t="str">
        <f t="shared" si="131"/>
        <v>013H0238</v>
      </c>
      <c r="J712" s="509" t="s">
        <v>4513</v>
      </c>
      <c r="K712" s="509" t="s">
        <v>4514</v>
      </c>
      <c r="L712" s="509" t="s">
        <v>4515</v>
      </c>
      <c r="M712" s="509" t="s">
        <v>4450</v>
      </c>
      <c r="N712" s="480"/>
      <c r="O712" s="500" t="s">
        <v>239</v>
      </c>
      <c r="P712" s="501"/>
      <c r="Q712" s="502"/>
      <c r="R712" s="503"/>
      <c r="S712" s="487" t="s">
        <v>802</v>
      </c>
      <c r="T712" s="496">
        <f t="shared" si="132"/>
        <v>13</v>
      </c>
      <c r="V712" s="382" t="str">
        <f t="shared" si="136"/>
        <v xml:space="preserve">JWWA認証    </v>
      </c>
      <c r="W712" s="382" t="str">
        <f t="shared" si="137"/>
        <v xml:space="preserve">JWWA認証    </v>
      </c>
    </row>
    <row r="713" spans="1:23" ht="15" customHeight="1">
      <c r="A713" s="381" t="str">
        <f t="shared" si="124"/>
        <v>027H0245</v>
      </c>
      <c r="B713" s="568"/>
      <c r="C713" s="563"/>
      <c r="D713" s="139" t="s">
        <v>277</v>
      </c>
      <c r="E713" s="140">
        <v>2</v>
      </c>
      <c r="F713" s="140">
        <v>45</v>
      </c>
      <c r="G713" s="587" t="s">
        <v>4488</v>
      </c>
      <c r="H713" s="529" t="s">
        <v>2400</v>
      </c>
      <c r="I713" s="480" t="str">
        <f t="shared" si="131"/>
        <v>027H0245</v>
      </c>
      <c r="J713" s="509" t="s">
        <v>4448</v>
      </c>
      <c r="K713" s="509" t="s">
        <v>4560</v>
      </c>
      <c r="L713" s="509" t="s">
        <v>689</v>
      </c>
      <c r="M713" s="509" t="s">
        <v>4561</v>
      </c>
      <c r="N713" s="480"/>
      <c r="O713" s="500" t="s">
        <v>239</v>
      </c>
      <c r="P713" s="501"/>
      <c r="Q713" s="502"/>
      <c r="R713" s="503"/>
      <c r="S713" s="528" t="s">
        <v>1182</v>
      </c>
      <c r="T713" s="496">
        <f t="shared" si="132"/>
        <v>27</v>
      </c>
      <c r="V713" s="382" t="str">
        <f t="shared" ref="V713:V723" si="138">""&amp;O713&amp;"  "&amp;P713&amp;"  "&amp;Q713&amp;""</f>
        <v xml:space="preserve">JWWA認証    </v>
      </c>
      <c r="W713" s="382" t="str">
        <f t="shared" ref="W713:W723" si="139">V713</f>
        <v xml:space="preserve">JWWA認証    </v>
      </c>
    </row>
    <row r="714" spans="1:23" ht="15" customHeight="1">
      <c r="A714" s="381" t="str">
        <f t="shared" si="124"/>
        <v>027H0240</v>
      </c>
      <c r="B714" s="568"/>
      <c r="C714" s="563"/>
      <c r="D714" s="139" t="s">
        <v>277</v>
      </c>
      <c r="E714" s="140">
        <v>2</v>
      </c>
      <c r="F714" s="140">
        <v>40</v>
      </c>
      <c r="G714" s="588"/>
      <c r="H714" s="497" t="s">
        <v>4453</v>
      </c>
      <c r="I714" s="480" t="str">
        <f t="shared" si="131"/>
        <v>027H0240</v>
      </c>
      <c r="J714" s="509" t="s">
        <v>4454</v>
      </c>
      <c r="K714" s="509" t="s">
        <v>4562</v>
      </c>
      <c r="L714" s="509" t="s">
        <v>689</v>
      </c>
      <c r="M714" s="509" t="s">
        <v>4561</v>
      </c>
      <c r="N714" s="509" t="s">
        <v>2746</v>
      </c>
      <c r="O714" s="500" t="s">
        <v>239</v>
      </c>
      <c r="P714" s="501"/>
      <c r="Q714" s="502"/>
      <c r="R714" s="503"/>
      <c r="S714" s="528" t="s">
        <v>1182</v>
      </c>
      <c r="T714" s="496">
        <f t="shared" si="132"/>
        <v>27</v>
      </c>
      <c r="V714" s="382" t="str">
        <f t="shared" si="138"/>
        <v xml:space="preserve">JWWA認証    </v>
      </c>
      <c r="W714" s="382" t="str">
        <f t="shared" si="139"/>
        <v xml:space="preserve">JWWA認証    </v>
      </c>
    </row>
    <row r="715" spans="1:23" ht="15" customHeight="1">
      <c r="A715" s="381" t="str">
        <f t="shared" si="124"/>
        <v>027H0241</v>
      </c>
      <c r="B715" s="568"/>
      <c r="C715" s="563"/>
      <c r="D715" s="139" t="s">
        <v>277</v>
      </c>
      <c r="E715" s="140">
        <v>2</v>
      </c>
      <c r="F715" s="140">
        <v>41</v>
      </c>
      <c r="G715" s="588"/>
      <c r="H715" s="497" t="s">
        <v>4458</v>
      </c>
      <c r="I715" s="480" t="str">
        <f t="shared" si="131"/>
        <v>027H0241</v>
      </c>
      <c r="J715" s="509" t="s">
        <v>4459</v>
      </c>
      <c r="K715" s="509" t="s">
        <v>4563</v>
      </c>
      <c r="L715" s="509" t="s">
        <v>689</v>
      </c>
      <c r="M715" s="509" t="s">
        <v>4561</v>
      </c>
      <c r="N715" s="480"/>
      <c r="O715" s="500" t="s">
        <v>239</v>
      </c>
      <c r="P715" s="501"/>
      <c r="Q715" s="502"/>
      <c r="R715" s="503"/>
      <c r="S715" s="528" t="s">
        <v>1182</v>
      </c>
      <c r="T715" s="496">
        <f t="shared" si="132"/>
        <v>27</v>
      </c>
      <c r="V715" s="382" t="str">
        <f t="shared" si="138"/>
        <v xml:space="preserve">JWWA認証    </v>
      </c>
      <c r="W715" s="382" t="str">
        <f t="shared" si="139"/>
        <v xml:space="preserve">JWWA認証    </v>
      </c>
    </row>
    <row r="716" spans="1:23" ht="15" customHeight="1">
      <c r="A716" s="381" t="str">
        <f t="shared" si="124"/>
        <v>027H0249</v>
      </c>
      <c r="B716" s="568"/>
      <c r="C716" s="563"/>
      <c r="D716" s="139" t="s">
        <v>277</v>
      </c>
      <c r="E716" s="140">
        <v>2</v>
      </c>
      <c r="F716" s="140">
        <v>49</v>
      </c>
      <c r="G716" s="588"/>
      <c r="H716" s="497" t="s">
        <v>2493</v>
      </c>
      <c r="I716" s="480" t="str">
        <f t="shared" si="131"/>
        <v>027H0249</v>
      </c>
      <c r="J716" s="509" t="s">
        <v>4463</v>
      </c>
      <c r="K716" s="509" t="s">
        <v>4564</v>
      </c>
      <c r="L716" s="509" t="s">
        <v>689</v>
      </c>
      <c r="M716" s="509" t="s">
        <v>4561</v>
      </c>
      <c r="N716" s="480"/>
      <c r="O716" s="500" t="s">
        <v>239</v>
      </c>
      <c r="P716" s="501"/>
      <c r="Q716" s="502"/>
      <c r="R716" s="503"/>
      <c r="S716" s="528" t="s">
        <v>1182</v>
      </c>
      <c r="T716" s="496">
        <f t="shared" si="132"/>
        <v>27</v>
      </c>
      <c r="V716" s="382" t="str">
        <f t="shared" si="138"/>
        <v xml:space="preserve">JWWA認証    </v>
      </c>
      <c r="W716" s="382" t="str">
        <f t="shared" si="139"/>
        <v xml:space="preserve">JWWA認証    </v>
      </c>
    </row>
    <row r="717" spans="1:23" ht="15" customHeight="1">
      <c r="A717" s="381" t="str">
        <f t="shared" si="124"/>
        <v>027H0250</v>
      </c>
      <c r="B717" s="568"/>
      <c r="C717" s="563"/>
      <c r="D717" s="139" t="s">
        <v>277</v>
      </c>
      <c r="E717" s="140">
        <v>2</v>
      </c>
      <c r="F717" s="140">
        <v>50</v>
      </c>
      <c r="G717" s="588"/>
      <c r="H717" s="497" t="s">
        <v>4466</v>
      </c>
      <c r="I717" s="480" t="str">
        <f t="shared" si="131"/>
        <v>027H0250</v>
      </c>
      <c r="J717" s="509" t="s">
        <v>4467</v>
      </c>
      <c r="K717" s="509" t="s">
        <v>4565</v>
      </c>
      <c r="L717" s="509" t="s">
        <v>4566</v>
      </c>
      <c r="M717" s="509" t="s">
        <v>4561</v>
      </c>
      <c r="N717" s="509" t="s">
        <v>2746</v>
      </c>
      <c r="O717" s="500" t="s">
        <v>239</v>
      </c>
      <c r="P717" s="501"/>
      <c r="Q717" s="502"/>
      <c r="R717" s="503"/>
      <c r="S717" s="528" t="s">
        <v>1182</v>
      </c>
      <c r="T717" s="496">
        <f t="shared" si="132"/>
        <v>27</v>
      </c>
      <c r="V717" s="382" t="str">
        <f t="shared" si="138"/>
        <v xml:space="preserve">JWWA認証    </v>
      </c>
      <c r="W717" s="382" t="str">
        <f t="shared" si="139"/>
        <v xml:space="preserve">JWWA認証    </v>
      </c>
    </row>
    <row r="718" spans="1:23" ht="15" customHeight="1">
      <c r="A718" s="381" t="str">
        <f t="shared" si="124"/>
        <v>027H0247</v>
      </c>
      <c r="B718" s="568"/>
      <c r="C718" s="563"/>
      <c r="D718" s="139" t="s">
        <v>277</v>
      </c>
      <c r="E718" s="140">
        <v>2</v>
      </c>
      <c r="F718" s="140">
        <v>47</v>
      </c>
      <c r="G718" s="588"/>
      <c r="H718" s="497" t="s">
        <v>2495</v>
      </c>
      <c r="I718" s="480" t="str">
        <f t="shared" si="131"/>
        <v>027H0247</v>
      </c>
      <c r="J718" s="509" t="s">
        <v>4473</v>
      </c>
      <c r="K718" s="509" t="s">
        <v>4567</v>
      </c>
      <c r="L718" s="509" t="s">
        <v>689</v>
      </c>
      <c r="M718" s="509" t="s">
        <v>4561</v>
      </c>
      <c r="N718" s="480"/>
      <c r="O718" s="500" t="s">
        <v>239</v>
      </c>
      <c r="P718" s="501"/>
      <c r="Q718" s="502"/>
      <c r="R718" s="503"/>
      <c r="S718" s="528" t="s">
        <v>1182</v>
      </c>
      <c r="T718" s="496">
        <f t="shared" si="132"/>
        <v>27</v>
      </c>
      <c r="V718" s="382" t="str">
        <f t="shared" si="138"/>
        <v xml:space="preserve">JWWA認証    </v>
      </c>
      <c r="W718" s="382" t="str">
        <f t="shared" si="139"/>
        <v xml:space="preserve">JWWA認証    </v>
      </c>
    </row>
    <row r="719" spans="1:23" ht="15" customHeight="1">
      <c r="A719" s="381" t="str">
        <f t="shared" si="124"/>
        <v>027H0242</v>
      </c>
      <c r="B719" s="568"/>
      <c r="C719" s="563"/>
      <c r="D719" s="139" t="s">
        <v>277</v>
      </c>
      <c r="E719" s="140">
        <v>2</v>
      </c>
      <c r="F719" s="140">
        <v>42</v>
      </c>
      <c r="G719" s="588"/>
      <c r="H719" s="529" t="s">
        <v>2862</v>
      </c>
      <c r="I719" s="480" t="str">
        <f t="shared" si="131"/>
        <v>027H0242</v>
      </c>
      <c r="J719" s="509" t="s">
        <v>4477</v>
      </c>
      <c r="K719" s="509" t="s">
        <v>4568</v>
      </c>
      <c r="L719" s="509" t="s">
        <v>689</v>
      </c>
      <c r="M719" s="509" t="s">
        <v>4561</v>
      </c>
      <c r="N719" s="480"/>
      <c r="O719" s="500" t="s">
        <v>239</v>
      </c>
      <c r="P719" s="501"/>
      <c r="Q719" s="502"/>
      <c r="R719" s="503"/>
      <c r="S719" s="528" t="s">
        <v>1182</v>
      </c>
      <c r="T719" s="496">
        <f t="shared" si="132"/>
        <v>27</v>
      </c>
      <c r="V719" s="382" t="str">
        <f t="shared" si="138"/>
        <v xml:space="preserve">JWWA認証    </v>
      </c>
      <c r="W719" s="382" t="str">
        <f t="shared" si="139"/>
        <v xml:space="preserve">JWWA認証    </v>
      </c>
    </row>
    <row r="720" spans="1:23" ht="15" customHeight="1">
      <c r="A720" s="381" t="str">
        <f t="shared" si="124"/>
        <v>027H0243</v>
      </c>
      <c r="B720" s="568"/>
      <c r="C720" s="563"/>
      <c r="D720" s="139" t="s">
        <v>277</v>
      </c>
      <c r="E720" s="140">
        <v>2</v>
      </c>
      <c r="F720" s="140">
        <v>43</v>
      </c>
      <c r="G720" s="588"/>
      <c r="H720" s="497" t="s">
        <v>2848</v>
      </c>
      <c r="I720" s="480" t="str">
        <f t="shared" si="131"/>
        <v>027H0243</v>
      </c>
      <c r="J720" s="509" t="s">
        <v>4480</v>
      </c>
      <c r="K720" s="509" t="s">
        <v>4569</v>
      </c>
      <c r="L720" s="509" t="s">
        <v>689</v>
      </c>
      <c r="M720" s="509" t="s">
        <v>4561</v>
      </c>
      <c r="N720" s="480"/>
      <c r="O720" s="500" t="s">
        <v>239</v>
      </c>
      <c r="P720" s="501"/>
      <c r="Q720" s="502"/>
      <c r="R720" s="503"/>
      <c r="S720" s="528" t="s">
        <v>1182</v>
      </c>
      <c r="T720" s="496">
        <f t="shared" si="132"/>
        <v>27</v>
      </c>
      <c r="V720" s="382" t="str">
        <f t="shared" si="138"/>
        <v xml:space="preserve">JWWA認証    </v>
      </c>
      <c r="W720" s="382" t="str">
        <f t="shared" si="139"/>
        <v xml:space="preserve">JWWA認証    </v>
      </c>
    </row>
    <row r="721" spans="1:23" ht="15" customHeight="1">
      <c r="A721" s="381" t="str">
        <f t="shared" si="124"/>
        <v>027H0246</v>
      </c>
      <c r="B721" s="568"/>
      <c r="C721" s="563"/>
      <c r="D721" s="139" t="s">
        <v>277</v>
      </c>
      <c r="E721" s="140">
        <v>2</v>
      </c>
      <c r="F721" s="140">
        <v>46</v>
      </c>
      <c r="G721" s="588"/>
      <c r="H721" s="497" t="s">
        <v>2863</v>
      </c>
      <c r="I721" s="480" t="str">
        <f t="shared" si="131"/>
        <v>027H0246</v>
      </c>
      <c r="J721" s="509" t="s">
        <v>4484</v>
      </c>
      <c r="K721" s="509" t="s">
        <v>4560</v>
      </c>
      <c r="L721" s="530" t="s">
        <v>4486</v>
      </c>
      <c r="M721" s="509" t="s">
        <v>4561</v>
      </c>
      <c r="N721" s="480"/>
      <c r="O721" s="500" t="s">
        <v>239</v>
      </c>
      <c r="P721" s="501"/>
      <c r="Q721" s="502"/>
      <c r="R721" s="503"/>
      <c r="S721" s="528" t="s">
        <v>1182</v>
      </c>
      <c r="T721" s="496">
        <f t="shared" si="132"/>
        <v>27</v>
      </c>
      <c r="V721" s="382" t="str">
        <f t="shared" si="138"/>
        <v xml:space="preserve">JWWA認証    </v>
      </c>
      <c r="W721" s="382" t="str">
        <f t="shared" si="139"/>
        <v xml:space="preserve">JWWA認証    </v>
      </c>
    </row>
    <row r="722" spans="1:23" ht="15" customHeight="1">
      <c r="A722" s="381" t="str">
        <f t="shared" si="124"/>
        <v>027H0248</v>
      </c>
      <c r="B722" s="568"/>
      <c r="C722" s="563"/>
      <c r="D722" s="139" t="s">
        <v>277</v>
      </c>
      <c r="E722" s="140">
        <v>2</v>
      </c>
      <c r="F722" s="140">
        <v>48</v>
      </c>
      <c r="G722" s="588"/>
      <c r="H722" s="497" t="s">
        <v>4489</v>
      </c>
      <c r="I722" s="480" t="str">
        <f t="shared" si="131"/>
        <v>027H0248</v>
      </c>
      <c r="J722" s="509" t="s">
        <v>4490</v>
      </c>
      <c r="K722" s="509" t="s">
        <v>4567</v>
      </c>
      <c r="L722" s="530" t="s">
        <v>4486</v>
      </c>
      <c r="M722" s="509" t="s">
        <v>4561</v>
      </c>
      <c r="N722" s="480"/>
      <c r="O722" s="500" t="s">
        <v>239</v>
      </c>
      <c r="P722" s="501"/>
      <c r="Q722" s="502"/>
      <c r="R722" s="503"/>
      <c r="S722" s="528" t="s">
        <v>1182</v>
      </c>
      <c r="T722" s="496">
        <f t="shared" si="132"/>
        <v>27</v>
      </c>
      <c r="V722" s="382" t="str">
        <f t="shared" si="138"/>
        <v xml:space="preserve">JWWA認証    </v>
      </c>
      <c r="W722" s="382" t="str">
        <f t="shared" si="139"/>
        <v xml:space="preserve">JWWA認証    </v>
      </c>
    </row>
    <row r="723" spans="1:23" ht="15" customHeight="1">
      <c r="A723" s="381" t="str">
        <f t="shared" si="124"/>
        <v>027H0244</v>
      </c>
      <c r="B723" s="568"/>
      <c r="C723" s="563"/>
      <c r="D723" s="139" t="s">
        <v>277</v>
      </c>
      <c r="E723" s="140">
        <v>2</v>
      </c>
      <c r="F723" s="140">
        <v>44</v>
      </c>
      <c r="G723" s="589"/>
      <c r="H723" s="497" t="s">
        <v>4493</v>
      </c>
      <c r="I723" s="480" t="str">
        <f t="shared" si="131"/>
        <v>027H0244</v>
      </c>
      <c r="J723" s="509" t="s">
        <v>4494</v>
      </c>
      <c r="K723" s="509" t="s">
        <v>4569</v>
      </c>
      <c r="L723" s="509" t="s">
        <v>4570</v>
      </c>
      <c r="M723" s="509" t="s">
        <v>4561</v>
      </c>
      <c r="N723" s="480"/>
      <c r="O723" s="500" t="s">
        <v>239</v>
      </c>
      <c r="P723" s="501"/>
      <c r="Q723" s="502"/>
      <c r="R723" s="503"/>
      <c r="S723" s="528" t="s">
        <v>1182</v>
      </c>
      <c r="T723" s="496">
        <f t="shared" si="132"/>
        <v>27</v>
      </c>
      <c r="V723" s="382" t="str">
        <f t="shared" si="138"/>
        <v xml:space="preserve">JWWA認証    </v>
      </c>
      <c r="W723" s="382" t="str">
        <f t="shared" si="139"/>
        <v xml:space="preserve">JWWA認証    </v>
      </c>
    </row>
    <row r="724" spans="1:23" ht="15" customHeight="1">
      <c r="A724" s="381" t="str">
        <f t="shared" si="124"/>
        <v>013H0241</v>
      </c>
      <c r="B724" s="568"/>
      <c r="C724" s="563"/>
      <c r="D724" s="139" t="s">
        <v>277</v>
      </c>
      <c r="E724" s="140">
        <v>2</v>
      </c>
      <c r="F724" s="140">
        <v>41</v>
      </c>
      <c r="G724" s="587" t="s">
        <v>4516</v>
      </c>
      <c r="H724" s="569" t="s">
        <v>2400</v>
      </c>
      <c r="I724" s="480" t="str">
        <f t="shared" si="131"/>
        <v>013H0241</v>
      </c>
      <c r="J724" s="523" t="s">
        <v>4448</v>
      </c>
      <c r="K724" s="523" t="s">
        <v>2689</v>
      </c>
      <c r="L724" s="523" t="s">
        <v>689</v>
      </c>
      <c r="M724" s="523" t="s">
        <v>4518</v>
      </c>
      <c r="N724" s="480"/>
      <c r="O724" s="500" t="s">
        <v>239</v>
      </c>
      <c r="P724" s="501"/>
      <c r="Q724" s="502"/>
      <c r="R724" s="503"/>
      <c r="S724" s="487" t="s">
        <v>802</v>
      </c>
      <c r="T724" s="508">
        <f t="shared" si="132"/>
        <v>13</v>
      </c>
      <c r="V724" s="382" t="str">
        <f t="shared" ref="V724:V743" si="140">""&amp;O724&amp;"  "&amp;P724&amp;"  "&amp;Q724&amp;""</f>
        <v xml:space="preserve">JWWA認証    </v>
      </c>
      <c r="W724" s="382" t="str">
        <f t="shared" si="137"/>
        <v xml:space="preserve">JWWA認証    </v>
      </c>
    </row>
    <row r="725" spans="1:23" ht="15" customHeight="1">
      <c r="A725" s="381" t="str">
        <f t="shared" si="124"/>
        <v>015H0242</v>
      </c>
      <c r="B725" s="568"/>
      <c r="C725" s="563"/>
      <c r="D725" s="139" t="s">
        <v>4451</v>
      </c>
      <c r="E725" s="140">
        <v>2</v>
      </c>
      <c r="F725" s="140">
        <v>42</v>
      </c>
      <c r="G725" s="588"/>
      <c r="H725" s="571"/>
      <c r="I725" s="482" t="str">
        <f t="shared" si="131"/>
        <v>015H0242</v>
      </c>
      <c r="J725" s="522" t="s">
        <v>4448</v>
      </c>
      <c r="K725" s="522" t="s">
        <v>4519</v>
      </c>
      <c r="L725" s="522" t="s">
        <v>689</v>
      </c>
      <c r="M725" s="522" t="s">
        <v>4518</v>
      </c>
      <c r="N725" s="513"/>
      <c r="O725" s="514" t="s">
        <v>239</v>
      </c>
      <c r="P725" s="515"/>
      <c r="Q725" s="516"/>
      <c r="R725" s="517"/>
      <c r="S725" s="518" t="s">
        <v>1561</v>
      </c>
      <c r="T725" s="511">
        <f t="shared" si="132"/>
        <v>15</v>
      </c>
      <c r="V725" s="382" t="str">
        <f t="shared" si="140"/>
        <v xml:space="preserve">JWWA認証    </v>
      </c>
      <c r="W725" s="382" t="str">
        <f t="shared" si="137"/>
        <v xml:space="preserve">JWWA認証    </v>
      </c>
    </row>
    <row r="726" spans="1:23" ht="15" customHeight="1">
      <c r="A726" s="381" t="str">
        <f t="shared" si="124"/>
        <v>027H0232</v>
      </c>
      <c r="B726" s="568"/>
      <c r="C726" s="563"/>
      <c r="D726" s="139" t="s">
        <v>4451</v>
      </c>
      <c r="E726" s="140">
        <v>2</v>
      </c>
      <c r="F726" s="140">
        <v>32</v>
      </c>
      <c r="G726" s="588"/>
      <c r="H726" s="570"/>
      <c r="I726" s="482" t="str">
        <f t="shared" si="131"/>
        <v>027H0232</v>
      </c>
      <c r="J726" s="519" t="s">
        <v>4448</v>
      </c>
      <c r="K726" s="519" t="s">
        <v>4520</v>
      </c>
      <c r="L726" s="519" t="s">
        <v>689</v>
      </c>
      <c r="M726" s="519" t="s">
        <v>4518</v>
      </c>
      <c r="N726" s="482"/>
      <c r="O726" s="483" t="s">
        <v>239</v>
      </c>
      <c r="P726" s="484"/>
      <c r="Q726" s="485"/>
      <c r="R726" s="498"/>
      <c r="S726" s="520" t="s">
        <v>1182</v>
      </c>
      <c r="T726" s="499">
        <f t="shared" si="132"/>
        <v>27</v>
      </c>
      <c r="V726" s="382" t="str">
        <f t="shared" si="140"/>
        <v xml:space="preserve">JWWA認証    </v>
      </c>
      <c r="W726" s="382" t="str">
        <f t="shared" si="137"/>
        <v xml:space="preserve">JWWA認証    </v>
      </c>
    </row>
    <row r="727" spans="1:23" ht="15" customHeight="1">
      <c r="A727" s="381" t="str">
        <f t="shared" si="124"/>
        <v>013H0243</v>
      </c>
      <c r="B727" s="568"/>
      <c r="C727" s="563"/>
      <c r="D727" s="139" t="s">
        <v>4451</v>
      </c>
      <c r="E727" s="140">
        <v>2</v>
      </c>
      <c r="F727" s="140">
        <v>43</v>
      </c>
      <c r="G727" s="588"/>
      <c r="H727" s="569" t="s">
        <v>4453</v>
      </c>
      <c r="I727" s="480" t="str">
        <f t="shared" si="131"/>
        <v>013H0243</v>
      </c>
      <c r="J727" s="481" t="s">
        <v>4521</v>
      </c>
      <c r="K727" s="481" t="s">
        <v>807</v>
      </c>
      <c r="L727" s="481" t="s">
        <v>689</v>
      </c>
      <c r="M727" s="481" t="s">
        <v>4518</v>
      </c>
      <c r="N727" s="481" t="s">
        <v>4456</v>
      </c>
      <c r="O727" s="500" t="s">
        <v>239</v>
      </c>
      <c r="P727" s="144"/>
      <c r="Q727" s="145"/>
      <c r="R727" s="146"/>
      <c r="S727" s="487" t="s">
        <v>802</v>
      </c>
      <c r="T727" s="504">
        <f t="shared" si="132"/>
        <v>13</v>
      </c>
      <c r="V727" s="382" t="str">
        <f t="shared" si="140"/>
        <v xml:space="preserve">JWWA認証    </v>
      </c>
      <c r="W727" s="382" t="str">
        <f t="shared" si="137"/>
        <v xml:space="preserve">JWWA認証    </v>
      </c>
    </row>
    <row r="728" spans="1:23" ht="15" customHeight="1">
      <c r="A728" s="381" t="str">
        <f t="shared" si="124"/>
        <v>015H0235</v>
      </c>
      <c r="B728" s="568"/>
      <c r="C728" s="563"/>
      <c r="D728" s="139" t="s">
        <v>4451</v>
      </c>
      <c r="E728" s="140">
        <v>2</v>
      </c>
      <c r="F728" s="140">
        <v>35</v>
      </c>
      <c r="G728" s="588"/>
      <c r="H728" s="571"/>
      <c r="I728" s="513" t="str">
        <f t="shared" si="131"/>
        <v>015H0235</v>
      </c>
      <c r="J728" s="512" t="s">
        <v>4454</v>
      </c>
      <c r="K728" s="512" t="s">
        <v>4522</v>
      </c>
      <c r="L728" s="512" t="s">
        <v>689</v>
      </c>
      <c r="M728" s="512" t="s">
        <v>4518</v>
      </c>
      <c r="N728" s="512" t="s">
        <v>4456</v>
      </c>
      <c r="O728" s="514" t="s">
        <v>239</v>
      </c>
      <c r="P728" s="151"/>
      <c r="Q728" s="152"/>
      <c r="R728" s="153"/>
      <c r="S728" s="518" t="s">
        <v>1561</v>
      </c>
      <c r="T728" s="511">
        <f t="shared" si="132"/>
        <v>15</v>
      </c>
      <c r="V728" s="382" t="str">
        <f t="shared" si="140"/>
        <v xml:space="preserve">JWWA認証    </v>
      </c>
      <c r="W728" s="382" t="str">
        <f t="shared" si="137"/>
        <v xml:space="preserve">JWWA認証    </v>
      </c>
    </row>
    <row r="729" spans="1:23" ht="15" customHeight="1">
      <c r="A729" s="381" t="str">
        <f t="shared" si="124"/>
        <v>027H0226</v>
      </c>
      <c r="B729" s="568"/>
      <c r="C729" s="563"/>
      <c r="D729" s="139" t="s">
        <v>4451</v>
      </c>
      <c r="E729" s="140">
        <v>2</v>
      </c>
      <c r="F729" s="140">
        <v>26</v>
      </c>
      <c r="G729" s="588"/>
      <c r="H729" s="570"/>
      <c r="I729" s="482" t="str">
        <f t="shared" si="131"/>
        <v>027H0226</v>
      </c>
      <c r="J729" s="521" t="s">
        <v>4454</v>
      </c>
      <c r="K729" s="521" t="s">
        <v>4523</v>
      </c>
      <c r="L729" s="521" t="s">
        <v>689</v>
      </c>
      <c r="M729" s="521" t="s">
        <v>4518</v>
      </c>
      <c r="N729" s="521" t="s">
        <v>4456</v>
      </c>
      <c r="O729" s="483" t="s">
        <v>239</v>
      </c>
      <c r="P729" s="173"/>
      <c r="Q729" s="174"/>
      <c r="R729" s="175"/>
      <c r="S729" s="520" t="s">
        <v>1182</v>
      </c>
      <c r="T729" s="499">
        <f t="shared" si="132"/>
        <v>27</v>
      </c>
      <c r="V729" s="382" t="str">
        <f t="shared" si="140"/>
        <v xml:space="preserve">JWWA認証    </v>
      </c>
      <c r="W729" s="382" t="str">
        <f t="shared" si="137"/>
        <v xml:space="preserve">JWWA認証    </v>
      </c>
    </row>
    <row r="730" spans="1:23" ht="15" customHeight="1">
      <c r="A730" s="381" t="str">
        <f t="shared" si="124"/>
        <v>013H0245</v>
      </c>
      <c r="B730" s="568"/>
      <c r="C730" s="563"/>
      <c r="D730" s="139" t="s">
        <v>4451</v>
      </c>
      <c r="E730" s="140">
        <v>2</v>
      </c>
      <c r="F730" s="140">
        <v>45</v>
      </c>
      <c r="G730" s="588"/>
      <c r="H730" s="569" t="s">
        <v>4458</v>
      </c>
      <c r="I730" s="480" t="str">
        <f t="shared" si="131"/>
        <v>013H0245</v>
      </c>
      <c r="J730" s="481" t="s">
        <v>4524</v>
      </c>
      <c r="K730" s="481" t="s">
        <v>809</v>
      </c>
      <c r="L730" s="481" t="s">
        <v>689</v>
      </c>
      <c r="M730" s="481" t="s">
        <v>4518</v>
      </c>
      <c r="N730" s="482"/>
      <c r="O730" s="500" t="s">
        <v>239</v>
      </c>
      <c r="P730" s="144"/>
      <c r="Q730" s="145"/>
      <c r="R730" s="146"/>
      <c r="S730" s="487" t="s">
        <v>802</v>
      </c>
      <c r="T730" s="504">
        <f t="shared" si="132"/>
        <v>13</v>
      </c>
      <c r="V730" s="382" t="str">
        <f t="shared" si="140"/>
        <v xml:space="preserve">JWWA認証    </v>
      </c>
      <c r="W730" s="382" t="str">
        <f t="shared" si="137"/>
        <v xml:space="preserve">JWWA認証    </v>
      </c>
    </row>
    <row r="731" spans="1:23" ht="15" customHeight="1">
      <c r="A731" s="381" t="str">
        <f t="shared" si="124"/>
        <v>015H0237</v>
      </c>
      <c r="B731" s="568"/>
      <c r="C731" s="563"/>
      <c r="D731" s="139" t="s">
        <v>4451</v>
      </c>
      <c r="E731" s="140">
        <v>2</v>
      </c>
      <c r="F731" s="140">
        <v>37</v>
      </c>
      <c r="G731" s="588"/>
      <c r="H731" s="571"/>
      <c r="I731" s="513" t="str">
        <f t="shared" si="131"/>
        <v>015H0237</v>
      </c>
      <c r="J731" s="512" t="s">
        <v>4524</v>
      </c>
      <c r="K731" s="512" t="s">
        <v>4525</v>
      </c>
      <c r="L731" s="512" t="s">
        <v>689</v>
      </c>
      <c r="M731" s="512" t="s">
        <v>4518</v>
      </c>
      <c r="N731" s="513"/>
      <c r="O731" s="514" t="s">
        <v>239</v>
      </c>
      <c r="P731" s="151"/>
      <c r="Q731" s="152"/>
      <c r="R731" s="153"/>
      <c r="S731" s="518" t="s">
        <v>1561</v>
      </c>
      <c r="T731" s="511">
        <f t="shared" si="132"/>
        <v>15</v>
      </c>
      <c r="V731" s="382" t="str">
        <f t="shared" si="140"/>
        <v xml:space="preserve">JWWA認証    </v>
      </c>
      <c r="W731" s="382" t="str">
        <f t="shared" si="137"/>
        <v xml:space="preserve">JWWA認証    </v>
      </c>
    </row>
    <row r="732" spans="1:23" ht="15" customHeight="1">
      <c r="A732" s="381" t="str">
        <f t="shared" si="124"/>
        <v>027H0228</v>
      </c>
      <c r="B732" s="568"/>
      <c r="C732" s="563"/>
      <c r="D732" s="139" t="s">
        <v>4451</v>
      </c>
      <c r="E732" s="140">
        <v>2</v>
      </c>
      <c r="F732" s="140">
        <v>28</v>
      </c>
      <c r="G732" s="588"/>
      <c r="H732" s="570"/>
      <c r="I732" s="482" t="str">
        <f t="shared" si="131"/>
        <v>027H0228</v>
      </c>
      <c r="J732" s="521" t="s">
        <v>4524</v>
      </c>
      <c r="K732" s="521" t="s">
        <v>4526</v>
      </c>
      <c r="L732" s="521" t="s">
        <v>689</v>
      </c>
      <c r="M732" s="521" t="s">
        <v>4518</v>
      </c>
      <c r="N732" s="482"/>
      <c r="O732" s="483" t="s">
        <v>239</v>
      </c>
      <c r="P732" s="173"/>
      <c r="Q732" s="174"/>
      <c r="R732" s="175"/>
      <c r="S732" s="520" t="s">
        <v>1182</v>
      </c>
      <c r="T732" s="499">
        <f t="shared" si="132"/>
        <v>27</v>
      </c>
      <c r="V732" s="382" t="str">
        <f t="shared" si="140"/>
        <v xml:space="preserve">JWWA認証    </v>
      </c>
      <c r="W732" s="382" t="str">
        <f t="shared" si="137"/>
        <v xml:space="preserve">JWWA認証    </v>
      </c>
    </row>
    <row r="733" spans="1:23" ht="15" customHeight="1">
      <c r="A733" s="381" t="str">
        <f t="shared" si="124"/>
        <v>013H0239</v>
      </c>
      <c r="B733" s="568"/>
      <c r="C733" s="563"/>
      <c r="D733" s="139" t="s">
        <v>4451</v>
      </c>
      <c r="E733" s="140">
        <v>2</v>
      </c>
      <c r="F733" s="140">
        <v>39</v>
      </c>
      <c r="G733" s="588"/>
      <c r="H733" s="569" t="s">
        <v>2493</v>
      </c>
      <c r="I733" s="480" t="str">
        <f t="shared" si="131"/>
        <v>013H0239</v>
      </c>
      <c r="J733" s="481" t="s">
        <v>4517</v>
      </c>
      <c r="K733" s="481" t="s">
        <v>2571</v>
      </c>
      <c r="L733" s="481" t="s">
        <v>689</v>
      </c>
      <c r="M733" s="481" t="s">
        <v>4518</v>
      </c>
      <c r="N733" s="480"/>
      <c r="O733" s="500" t="s">
        <v>239</v>
      </c>
      <c r="P733" s="144"/>
      <c r="Q733" s="145"/>
      <c r="R733" s="146"/>
      <c r="S733" s="487" t="s">
        <v>802</v>
      </c>
      <c r="T733" s="504">
        <f t="shared" si="132"/>
        <v>13</v>
      </c>
      <c r="V733" s="382" t="str">
        <f t="shared" si="140"/>
        <v xml:space="preserve">JWWA認証    </v>
      </c>
      <c r="W733" s="382" t="str">
        <f t="shared" si="137"/>
        <v xml:space="preserve">JWWA認証    </v>
      </c>
    </row>
    <row r="734" spans="1:23" ht="15" customHeight="1">
      <c r="A734" s="381" t="str">
        <f t="shared" si="124"/>
        <v>015H0246</v>
      </c>
      <c r="B734" s="568"/>
      <c r="C734" s="563"/>
      <c r="D734" s="139" t="s">
        <v>4451</v>
      </c>
      <c r="E734" s="140">
        <v>2</v>
      </c>
      <c r="F734" s="140">
        <v>46</v>
      </c>
      <c r="G734" s="588"/>
      <c r="H734" s="571"/>
      <c r="I734" s="513" t="str">
        <f t="shared" si="131"/>
        <v>015H0246</v>
      </c>
      <c r="J734" s="512" t="s">
        <v>4463</v>
      </c>
      <c r="K734" s="512" t="s">
        <v>4527</v>
      </c>
      <c r="L734" s="512" t="s">
        <v>689</v>
      </c>
      <c r="M734" s="512" t="s">
        <v>4518</v>
      </c>
      <c r="N734" s="513"/>
      <c r="O734" s="514" t="s">
        <v>239</v>
      </c>
      <c r="P734" s="151"/>
      <c r="Q734" s="152"/>
      <c r="R734" s="153"/>
      <c r="S734" s="518" t="s">
        <v>1561</v>
      </c>
      <c r="T734" s="508">
        <f t="shared" si="132"/>
        <v>15</v>
      </c>
      <c r="V734" s="382" t="str">
        <f t="shared" si="140"/>
        <v xml:space="preserve">JWWA認証    </v>
      </c>
      <c r="W734" s="382" t="str">
        <f t="shared" si="137"/>
        <v xml:space="preserve">JWWA認証    </v>
      </c>
    </row>
    <row r="735" spans="1:23" ht="15" customHeight="1">
      <c r="A735" s="381" t="str">
        <f t="shared" si="124"/>
        <v>027H0236</v>
      </c>
      <c r="B735" s="568"/>
      <c r="C735" s="563"/>
      <c r="D735" s="139" t="s">
        <v>4451</v>
      </c>
      <c r="E735" s="140">
        <v>2</v>
      </c>
      <c r="F735" s="140">
        <v>36</v>
      </c>
      <c r="G735" s="588"/>
      <c r="H735" s="570"/>
      <c r="I735" s="482" t="str">
        <f t="shared" si="131"/>
        <v>027H0236</v>
      </c>
      <c r="J735" s="519" t="s">
        <v>4463</v>
      </c>
      <c r="K735" s="519" t="s">
        <v>4528</v>
      </c>
      <c r="L735" s="519" t="s">
        <v>689</v>
      </c>
      <c r="M735" s="519" t="s">
        <v>4518</v>
      </c>
      <c r="N735" s="482"/>
      <c r="O735" s="483" t="s">
        <v>239</v>
      </c>
      <c r="P735" s="173"/>
      <c r="Q735" s="174"/>
      <c r="R735" s="175"/>
      <c r="S735" s="520" t="s">
        <v>1182</v>
      </c>
      <c r="T735" s="508">
        <f t="shared" si="132"/>
        <v>27</v>
      </c>
      <c r="V735" s="382" t="str">
        <f t="shared" si="140"/>
        <v xml:space="preserve">JWWA認証    </v>
      </c>
      <c r="W735" s="382" t="str">
        <f t="shared" si="137"/>
        <v xml:space="preserve">JWWA認証    </v>
      </c>
    </row>
    <row r="736" spans="1:23" ht="15" customHeight="1">
      <c r="A736" s="381" t="str">
        <f t="shared" si="124"/>
        <v>013H0240</v>
      </c>
      <c r="B736" s="568"/>
      <c r="C736" s="563"/>
      <c r="D736" s="139" t="s">
        <v>4451</v>
      </c>
      <c r="E736" s="140">
        <v>2</v>
      </c>
      <c r="F736" s="140">
        <v>40</v>
      </c>
      <c r="G736" s="588"/>
      <c r="H736" s="569" t="s">
        <v>4530</v>
      </c>
      <c r="I736" s="480" t="str">
        <f t="shared" si="131"/>
        <v>013H0240</v>
      </c>
      <c r="J736" s="481" t="s">
        <v>4529</v>
      </c>
      <c r="K736" s="481" t="s">
        <v>2686</v>
      </c>
      <c r="L736" s="481" t="s">
        <v>689</v>
      </c>
      <c r="M736" s="481" t="s">
        <v>4518</v>
      </c>
      <c r="N736" s="480"/>
      <c r="O736" s="500" t="s">
        <v>239</v>
      </c>
      <c r="P736" s="144"/>
      <c r="Q736" s="145"/>
      <c r="R736" s="146"/>
      <c r="S736" s="487" t="s">
        <v>802</v>
      </c>
      <c r="T736" s="504">
        <f t="shared" si="132"/>
        <v>13</v>
      </c>
      <c r="V736" s="382" t="str">
        <f t="shared" si="140"/>
        <v xml:space="preserve">JWWA認証    </v>
      </c>
      <c r="W736" s="382" t="str">
        <f t="shared" si="137"/>
        <v xml:space="preserve">JWWA認証    </v>
      </c>
    </row>
    <row r="737" spans="1:23" ht="15" customHeight="1">
      <c r="A737" s="381" t="str">
        <f t="shared" si="124"/>
        <v>015H0275</v>
      </c>
      <c r="B737" s="568"/>
      <c r="C737" s="563"/>
      <c r="D737" s="139" t="s">
        <v>4451</v>
      </c>
      <c r="E737" s="140">
        <v>2</v>
      </c>
      <c r="F737" s="140">
        <v>75</v>
      </c>
      <c r="G737" s="588"/>
      <c r="H737" s="571"/>
      <c r="I737" s="513" t="str">
        <f t="shared" si="131"/>
        <v>015H0275</v>
      </c>
      <c r="J737" s="512" t="s">
        <v>4529</v>
      </c>
      <c r="K737" s="512" t="s">
        <v>4531</v>
      </c>
      <c r="L737" s="512" t="s">
        <v>689</v>
      </c>
      <c r="M737" s="512" t="s">
        <v>4518</v>
      </c>
      <c r="N737" s="513"/>
      <c r="O737" s="514" t="s">
        <v>239</v>
      </c>
      <c r="P737" s="151"/>
      <c r="Q737" s="152"/>
      <c r="R737" s="153"/>
      <c r="S737" s="518" t="s">
        <v>1561</v>
      </c>
      <c r="T737" s="508">
        <f t="shared" si="132"/>
        <v>15</v>
      </c>
      <c r="V737" s="382" t="str">
        <f t="shared" si="140"/>
        <v xml:space="preserve">JWWA認証    </v>
      </c>
      <c r="W737" s="382" t="str">
        <f t="shared" si="137"/>
        <v xml:space="preserve">JWWA認証    </v>
      </c>
    </row>
    <row r="738" spans="1:23" ht="15" customHeight="1">
      <c r="A738" s="381" t="str">
        <f t="shared" si="124"/>
        <v>027H0237</v>
      </c>
      <c r="B738" s="568"/>
      <c r="C738" s="563"/>
      <c r="D738" s="139" t="s">
        <v>4451</v>
      </c>
      <c r="E738" s="140">
        <v>2</v>
      </c>
      <c r="F738" s="140">
        <v>37</v>
      </c>
      <c r="G738" s="588"/>
      <c r="H738" s="570"/>
      <c r="I738" s="482" t="str">
        <f t="shared" si="131"/>
        <v>027H0237</v>
      </c>
      <c r="J738" s="519" t="s">
        <v>4529</v>
      </c>
      <c r="K738" s="519" t="s">
        <v>4532</v>
      </c>
      <c r="L738" s="519" t="s">
        <v>689</v>
      </c>
      <c r="M738" s="519" t="s">
        <v>4518</v>
      </c>
      <c r="N738" s="482"/>
      <c r="O738" s="483" t="s">
        <v>239</v>
      </c>
      <c r="P738" s="173"/>
      <c r="Q738" s="174"/>
      <c r="R738" s="175"/>
      <c r="S738" s="520" t="s">
        <v>1182</v>
      </c>
      <c r="T738" s="508">
        <f t="shared" si="132"/>
        <v>27</v>
      </c>
      <c r="V738" s="382" t="str">
        <f t="shared" si="140"/>
        <v xml:space="preserve">JWWA認証    </v>
      </c>
      <c r="W738" s="382" t="str">
        <f t="shared" si="137"/>
        <v xml:space="preserve">JWWA認証    </v>
      </c>
    </row>
    <row r="739" spans="1:23" ht="15" customHeight="1">
      <c r="A739" s="381" t="str">
        <f t="shared" si="124"/>
        <v>015H0249</v>
      </c>
      <c r="B739" s="568"/>
      <c r="C739" s="563"/>
      <c r="D739" s="139" t="s">
        <v>4451</v>
      </c>
      <c r="E739" s="140">
        <v>2</v>
      </c>
      <c r="F739" s="140">
        <v>49</v>
      </c>
      <c r="G739" s="588"/>
      <c r="H739" s="497" t="s">
        <v>4466</v>
      </c>
      <c r="I739" s="480" t="str">
        <f t="shared" si="131"/>
        <v>015H0249</v>
      </c>
      <c r="J739" s="481" t="s">
        <v>4467</v>
      </c>
      <c r="K739" s="481" t="s">
        <v>4533</v>
      </c>
      <c r="L739" s="481" t="s">
        <v>4471</v>
      </c>
      <c r="M739" s="481" t="s">
        <v>4518</v>
      </c>
      <c r="N739" s="480"/>
      <c r="O739" s="500" t="s">
        <v>239</v>
      </c>
      <c r="P739" s="144"/>
      <c r="Q739" s="145"/>
      <c r="R739" s="146"/>
      <c r="S739" s="487" t="s">
        <v>1561</v>
      </c>
      <c r="T739" s="504">
        <f t="shared" si="132"/>
        <v>15</v>
      </c>
      <c r="V739" s="382" t="str">
        <f t="shared" si="140"/>
        <v xml:space="preserve">JWWA認証    </v>
      </c>
      <c r="W739" s="382" t="str">
        <f t="shared" si="137"/>
        <v xml:space="preserve">JWWA認証    </v>
      </c>
    </row>
    <row r="740" spans="1:23" ht="15" customHeight="1">
      <c r="A740" s="381" t="str">
        <f t="shared" si="124"/>
        <v>013H0242</v>
      </c>
      <c r="B740" s="568"/>
      <c r="C740" s="563"/>
      <c r="D740" s="139" t="s">
        <v>4451</v>
      </c>
      <c r="E740" s="140">
        <v>2</v>
      </c>
      <c r="F740" s="140">
        <v>42</v>
      </c>
      <c r="G740" s="588"/>
      <c r="H740" s="569" t="s">
        <v>2495</v>
      </c>
      <c r="I740" s="480" t="str">
        <f t="shared" si="131"/>
        <v>013H0242</v>
      </c>
      <c r="J740" s="481" t="s">
        <v>4473</v>
      </c>
      <c r="K740" s="481" t="s">
        <v>2691</v>
      </c>
      <c r="L740" s="481" t="s">
        <v>689</v>
      </c>
      <c r="M740" s="481" t="s">
        <v>4518</v>
      </c>
      <c r="N740" s="480"/>
      <c r="O740" s="500" t="s">
        <v>239</v>
      </c>
      <c r="P740" s="144"/>
      <c r="Q740" s="145"/>
      <c r="R740" s="146"/>
      <c r="S740" s="487" t="s">
        <v>802</v>
      </c>
      <c r="T740" s="504">
        <f t="shared" si="132"/>
        <v>13</v>
      </c>
      <c r="V740" s="382" t="str">
        <f t="shared" si="140"/>
        <v xml:space="preserve">JWWA認証    </v>
      </c>
      <c r="W740" s="382" t="str">
        <f t="shared" si="137"/>
        <v xml:space="preserve">JWWA認証    </v>
      </c>
    </row>
    <row r="741" spans="1:23" ht="15" customHeight="1">
      <c r="A741" s="381" t="str">
        <f t="shared" si="124"/>
        <v>015H0244</v>
      </c>
      <c r="B741" s="568"/>
      <c r="C741" s="563"/>
      <c r="D741" s="139" t="s">
        <v>4451</v>
      </c>
      <c r="E741" s="140">
        <v>2</v>
      </c>
      <c r="F741" s="140">
        <v>44</v>
      </c>
      <c r="G741" s="588"/>
      <c r="H741" s="571"/>
      <c r="I741" s="513" t="str">
        <f t="shared" si="131"/>
        <v>015H0244</v>
      </c>
      <c r="J741" s="512" t="s">
        <v>4473</v>
      </c>
      <c r="K741" s="512" t="s">
        <v>4534</v>
      </c>
      <c r="L741" s="512" t="s">
        <v>689</v>
      </c>
      <c r="M741" s="512" t="s">
        <v>4518</v>
      </c>
      <c r="N741" s="513"/>
      <c r="O741" s="514" t="s">
        <v>239</v>
      </c>
      <c r="P741" s="151"/>
      <c r="Q741" s="152"/>
      <c r="R741" s="153"/>
      <c r="S741" s="518" t="s">
        <v>1561</v>
      </c>
      <c r="T741" s="508">
        <f t="shared" si="132"/>
        <v>15</v>
      </c>
      <c r="V741" s="382" t="str">
        <f t="shared" si="140"/>
        <v xml:space="preserve">JWWA認証    </v>
      </c>
      <c r="W741" s="382" t="str">
        <f t="shared" si="137"/>
        <v xml:space="preserve">JWWA認証    </v>
      </c>
    </row>
    <row r="742" spans="1:23" ht="15" customHeight="1">
      <c r="A742" s="381" t="str">
        <f t="shared" si="124"/>
        <v>027H0234</v>
      </c>
      <c r="B742" s="568"/>
      <c r="C742" s="563"/>
      <c r="D742" s="139" t="s">
        <v>4451</v>
      </c>
      <c r="E742" s="140">
        <v>2</v>
      </c>
      <c r="F742" s="140">
        <v>34</v>
      </c>
      <c r="G742" s="588"/>
      <c r="H742" s="570"/>
      <c r="I742" s="482" t="str">
        <f t="shared" si="131"/>
        <v>027H0234</v>
      </c>
      <c r="J742" s="519" t="s">
        <v>4473</v>
      </c>
      <c r="K742" s="519" t="s">
        <v>4535</v>
      </c>
      <c r="L742" s="519" t="s">
        <v>689</v>
      </c>
      <c r="M742" s="519" t="s">
        <v>4518</v>
      </c>
      <c r="N742" s="482"/>
      <c r="O742" s="483" t="s">
        <v>239</v>
      </c>
      <c r="P742" s="173"/>
      <c r="Q742" s="174"/>
      <c r="R742" s="175"/>
      <c r="S742" s="520" t="s">
        <v>1182</v>
      </c>
      <c r="T742" s="508">
        <f t="shared" si="132"/>
        <v>27</v>
      </c>
      <c r="V742" s="382" t="str">
        <f t="shared" si="140"/>
        <v xml:space="preserve">JWWA認証    </v>
      </c>
      <c r="W742" s="382" t="str">
        <f t="shared" si="137"/>
        <v xml:space="preserve">JWWA認証    </v>
      </c>
    </row>
    <row r="743" spans="1:23" ht="15" customHeight="1">
      <c r="A743" s="381" t="str">
        <f t="shared" si="124"/>
        <v>013H0248</v>
      </c>
      <c r="B743" s="568"/>
      <c r="C743" s="563"/>
      <c r="D743" s="139" t="s">
        <v>4451</v>
      </c>
      <c r="E743" s="140">
        <v>2</v>
      </c>
      <c r="F743" s="140">
        <v>48</v>
      </c>
      <c r="G743" s="588"/>
      <c r="H743" s="569" t="s">
        <v>2862</v>
      </c>
      <c r="I743" s="480" t="str">
        <f t="shared" si="131"/>
        <v>013H0248</v>
      </c>
      <c r="J743" s="481" t="s">
        <v>4477</v>
      </c>
      <c r="K743" s="481" t="s">
        <v>813</v>
      </c>
      <c r="L743" s="481" t="s">
        <v>689</v>
      </c>
      <c r="M743" s="481" t="s">
        <v>4518</v>
      </c>
      <c r="N743" s="480"/>
      <c r="O743" s="500" t="s">
        <v>239</v>
      </c>
      <c r="P743" s="501"/>
      <c r="Q743" s="502"/>
      <c r="R743" s="503"/>
      <c r="S743" s="487" t="s">
        <v>802</v>
      </c>
      <c r="T743" s="504">
        <f t="shared" si="132"/>
        <v>13</v>
      </c>
      <c r="V743" s="382" t="str">
        <f t="shared" si="140"/>
        <v xml:space="preserve">JWWA認証    </v>
      </c>
      <c r="W743" s="382" t="str">
        <f t="shared" si="137"/>
        <v xml:space="preserve">JWWA認証    </v>
      </c>
    </row>
    <row r="744" spans="1:23" ht="15" customHeight="1">
      <c r="A744" s="381" t="str">
        <f t="shared" si="124"/>
        <v>015H0238</v>
      </c>
      <c r="B744" s="568"/>
      <c r="C744" s="563"/>
      <c r="D744" s="139" t="s">
        <v>4451</v>
      </c>
      <c r="E744" s="140">
        <v>2</v>
      </c>
      <c r="F744" s="140">
        <v>38</v>
      </c>
      <c r="G744" s="588"/>
      <c r="H744" s="571"/>
      <c r="I744" s="513" t="str">
        <f t="shared" si="131"/>
        <v>015H0238</v>
      </c>
      <c r="J744" s="512" t="s">
        <v>4477</v>
      </c>
      <c r="K744" s="512" t="s">
        <v>4536</v>
      </c>
      <c r="L744" s="512" t="s">
        <v>689</v>
      </c>
      <c r="M744" s="512" t="s">
        <v>4518</v>
      </c>
      <c r="N744" s="513"/>
      <c r="O744" s="514" t="s">
        <v>239</v>
      </c>
      <c r="P744" s="515"/>
      <c r="Q744" s="516"/>
      <c r="R744" s="517"/>
      <c r="S744" s="518" t="s">
        <v>1561</v>
      </c>
      <c r="T744" s="508">
        <f t="shared" si="132"/>
        <v>15</v>
      </c>
      <c r="V744" s="382" t="str">
        <f t="shared" ref="V744:V753" si="141">""&amp;O744&amp;"  "&amp;P744&amp;"  "&amp;Q744&amp;""</f>
        <v xml:space="preserve">JWWA認証    </v>
      </c>
      <c r="W744" s="382" t="str">
        <f t="shared" ref="W744:W753" si="142">V744</f>
        <v xml:space="preserve">JWWA認証    </v>
      </c>
    </row>
    <row r="745" spans="1:23" ht="15" customHeight="1">
      <c r="A745" s="381" t="str">
        <f t="shared" si="124"/>
        <v>027H0229</v>
      </c>
      <c r="B745" s="568"/>
      <c r="C745" s="563"/>
      <c r="D745" s="139" t="s">
        <v>277</v>
      </c>
      <c r="E745" s="140">
        <v>2</v>
      </c>
      <c r="F745" s="140">
        <v>29</v>
      </c>
      <c r="G745" s="588"/>
      <c r="H745" s="570"/>
      <c r="I745" s="482" t="str">
        <f t="shared" si="131"/>
        <v>027H0229</v>
      </c>
      <c r="J745" s="519" t="s">
        <v>4477</v>
      </c>
      <c r="K745" s="519" t="s">
        <v>4537</v>
      </c>
      <c r="L745" s="519" t="s">
        <v>689</v>
      </c>
      <c r="M745" s="519" t="s">
        <v>4518</v>
      </c>
      <c r="N745" s="482"/>
      <c r="O745" s="483" t="s">
        <v>239</v>
      </c>
      <c r="P745" s="484"/>
      <c r="Q745" s="485"/>
      <c r="R745" s="498"/>
      <c r="S745" s="520" t="s">
        <v>1182</v>
      </c>
      <c r="T745" s="508">
        <f t="shared" si="132"/>
        <v>27</v>
      </c>
      <c r="V745" s="382" t="str">
        <f t="shared" si="141"/>
        <v xml:space="preserve">JWWA認証    </v>
      </c>
      <c r="W745" s="382" t="str">
        <f t="shared" si="142"/>
        <v xml:space="preserve">JWWA認証    </v>
      </c>
    </row>
    <row r="746" spans="1:23" ht="15" customHeight="1">
      <c r="A746" s="381" t="str">
        <f t="shared" si="124"/>
        <v>013H0246</v>
      </c>
      <c r="B746" s="568"/>
      <c r="C746" s="563"/>
      <c r="D746" s="139" t="s">
        <v>277</v>
      </c>
      <c r="E746" s="140">
        <v>2</v>
      </c>
      <c r="F746" s="140">
        <v>46</v>
      </c>
      <c r="G746" s="588"/>
      <c r="H746" s="569" t="s">
        <v>2848</v>
      </c>
      <c r="I746" s="480" t="str">
        <f t="shared" si="131"/>
        <v>013H0246</v>
      </c>
      <c r="J746" s="481" t="s">
        <v>4480</v>
      </c>
      <c r="K746" s="481" t="s">
        <v>811</v>
      </c>
      <c r="L746" s="481" t="s">
        <v>689</v>
      </c>
      <c r="M746" s="481" t="s">
        <v>4518</v>
      </c>
      <c r="N746" s="480"/>
      <c r="O746" s="500" t="s">
        <v>239</v>
      </c>
      <c r="P746" s="144"/>
      <c r="Q746" s="145"/>
      <c r="R746" s="146"/>
      <c r="S746" s="487" t="s">
        <v>802</v>
      </c>
      <c r="T746" s="504">
        <f t="shared" si="132"/>
        <v>13</v>
      </c>
      <c r="V746" s="382" t="str">
        <f t="shared" si="141"/>
        <v xml:space="preserve">JWWA認証    </v>
      </c>
      <c r="W746" s="382" t="str">
        <f t="shared" si="142"/>
        <v xml:space="preserve">JWWA認証    </v>
      </c>
    </row>
    <row r="747" spans="1:23" ht="15" customHeight="1">
      <c r="A747" s="381" t="str">
        <f t="shared" si="124"/>
        <v>015H0241</v>
      </c>
      <c r="B747" s="568"/>
      <c r="C747" s="563"/>
      <c r="D747" s="139" t="s">
        <v>277</v>
      </c>
      <c r="E747" s="140">
        <v>2</v>
      </c>
      <c r="F747" s="140">
        <v>41</v>
      </c>
      <c r="G747" s="588"/>
      <c r="H747" s="571"/>
      <c r="I747" s="513" t="str">
        <f t="shared" si="131"/>
        <v>015H0241</v>
      </c>
      <c r="J747" s="512" t="s">
        <v>4480</v>
      </c>
      <c r="K747" s="512" t="s">
        <v>4538</v>
      </c>
      <c r="L747" s="512" t="s">
        <v>689</v>
      </c>
      <c r="M747" s="512" t="s">
        <v>4518</v>
      </c>
      <c r="N747" s="513"/>
      <c r="O747" s="514" t="s">
        <v>239</v>
      </c>
      <c r="P747" s="151"/>
      <c r="Q747" s="152"/>
      <c r="R747" s="153"/>
      <c r="S747" s="518" t="s">
        <v>1561</v>
      </c>
      <c r="T747" s="508">
        <f t="shared" si="132"/>
        <v>15</v>
      </c>
      <c r="V747" s="382" t="str">
        <f t="shared" si="141"/>
        <v xml:space="preserve">JWWA認証    </v>
      </c>
      <c r="W747" s="382" t="str">
        <f t="shared" si="142"/>
        <v xml:space="preserve">JWWA認証    </v>
      </c>
    </row>
    <row r="748" spans="1:23" ht="15" customHeight="1">
      <c r="A748" s="381" t="str">
        <f t="shared" si="124"/>
        <v>027H0230</v>
      </c>
      <c r="B748" s="568"/>
      <c r="C748" s="563"/>
      <c r="D748" s="139" t="s">
        <v>277</v>
      </c>
      <c r="E748" s="140">
        <v>2</v>
      </c>
      <c r="F748" s="140">
        <v>30</v>
      </c>
      <c r="G748" s="588"/>
      <c r="H748" s="570"/>
      <c r="I748" s="482" t="str">
        <f t="shared" si="131"/>
        <v>027H0230</v>
      </c>
      <c r="J748" s="519" t="s">
        <v>4480</v>
      </c>
      <c r="K748" s="519" t="s">
        <v>4539</v>
      </c>
      <c r="L748" s="519" t="s">
        <v>689</v>
      </c>
      <c r="M748" s="519" t="s">
        <v>4518</v>
      </c>
      <c r="N748" s="482"/>
      <c r="O748" s="483" t="s">
        <v>239</v>
      </c>
      <c r="P748" s="173"/>
      <c r="Q748" s="174"/>
      <c r="R748" s="175"/>
      <c r="S748" s="520" t="s">
        <v>1182</v>
      </c>
      <c r="T748" s="508">
        <f t="shared" si="132"/>
        <v>27</v>
      </c>
      <c r="V748" s="382" t="str">
        <f t="shared" si="141"/>
        <v xml:space="preserve">JWWA認証    </v>
      </c>
      <c r="W748" s="382" t="str">
        <f t="shared" si="142"/>
        <v xml:space="preserve">JWWA認証    </v>
      </c>
    </row>
    <row r="749" spans="1:23" ht="15" customHeight="1">
      <c r="A749" s="381" t="str">
        <f t="shared" si="124"/>
        <v>013H0249</v>
      </c>
      <c r="B749" s="568"/>
      <c r="C749" s="563"/>
      <c r="D749" s="139" t="s">
        <v>277</v>
      </c>
      <c r="E749" s="140">
        <v>2</v>
      </c>
      <c r="F749" s="140">
        <v>49</v>
      </c>
      <c r="G749" s="588"/>
      <c r="H749" s="569" t="s">
        <v>2863</v>
      </c>
      <c r="I749" s="480" t="str">
        <f t="shared" si="131"/>
        <v>013H0249</v>
      </c>
      <c r="J749" s="481" t="s">
        <v>4484</v>
      </c>
      <c r="K749" s="481" t="s">
        <v>2701</v>
      </c>
      <c r="L749" s="481" t="s">
        <v>815</v>
      </c>
      <c r="M749" s="481" t="s">
        <v>4518</v>
      </c>
      <c r="N749" s="480"/>
      <c r="O749" s="500" t="s">
        <v>239</v>
      </c>
      <c r="P749" s="144"/>
      <c r="Q749" s="145"/>
      <c r="R749" s="146"/>
      <c r="S749" s="487" t="s">
        <v>802</v>
      </c>
      <c r="T749" s="504">
        <f t="shared" si="132"/>
        <v>13</v>
      </c>
      <c r="V749" s="382" t="str">
        <f t="shared" si="141"/>
        <v xml:space="preserve">JWWA認証    </v>
      </c>
      <c r="W749" s="382" t="str">
        <f t="shared" si="142"/>
        <v xml:space="preserve">JWWA認証    </v>
      </c>
    </row>
    <row r="750" spans="1:23" ht="15" customHeight="1">
      <c r="A750" s="381" t="str">
        <f t="shared" si="124"/>
        <v>015H0243</v>
      </c>
      <c r="B750" s="568"/>
      <c r="C750" s="563"/>
      <c r="D750" s="139" t="s">
        <v>277</v>
      </c>
      <c r="E750" s="140">
        <v>2</v>
      </c>
      <c r="F750" s="140">
        <v>43</v>
      </c>
      <c r="G750" s="588"/>
      <c r="H750" s="571"/>
      <c r="I750" s="513" t="str">
        <f t="shared" si="131"/>
        <v>015H0243</v>
      </c>
      <c r="J750" s="512" t="s">
        <v>4484</v>
      </c>
      <c r="K750" s="512" t="s">
        <v>4540</v>
      </c>
      <c r="L750" s="524" t="s">
        <v>4486</v>
      </c>
      <c r="M750" s="512" t="s">
        <v>4518</v>
      </c>
      <c r="N750" s="513"/>
      <c r="O750" s="514" t="s">
        <v>239</v>
      </c>
      <c r="P750" s="151"/>
      <c r="Q750" s="152"/>
      <c r="R750" s="153"/>
      <c r="S750" s="518" t="s">
        <v>1561</v>
      </c>
      <c r="T750" s="508">
        <f t="shared" si="132"/>
        <v>15</v>
      </c>
      <c r="V750" s="382" t="str">
        <f t="shared" si="141"/>
        <v xml:space="preserve">JWWA認証    </v>
      </c>
      <c r="W750" s="382" t="str">
        <f t="shared" si="142"/>
        <v xml:space="preserve">JWWA認証    </v>
      </c>
    </row>
    <row r="751" spans="1:23" ht="15" customHeight="1">
      <c r="A751" s="381" t="str">
        <f t="shared" si="124"/>
        <v>027H0233</v>
      </c>
      <c r="B751" s="568"/>
      <c r="C751" s="563"/>
      <c r="D751" s="139" t="s">
        <v>277</v>
      </c>
      <c r="E751" s="140">
        <v>2</v>
      </c>
      <c r="F751" s="140">
        <v>33</v>
      </c>
      <c r="G751" s="588"/>
      <c r="H751" s="570"/>
      <c r="I751" s="482" t="str">
        <f t="shared" si="131"/>
        <v>027H0233</v>
      </c>
      <c r="J751" s="519" t="s">
        <v>4484</v>
      </c>
      <c r="K751" s="519" t="s">
        <v>4520</v>
      </c>
      <c r="L751" s="525" t="s">
        <v>4486</v>
      </c>
      <c r="M751" s="519" t="s">
        <v>4518</v>
      </c>
      <c r="N751" s="482"/>
      <c r="O751" s="483" t="s">
        <v>239</v>
      </c>
      <c r="P751" s="173"/>
      <c r="Q751" s="174"/>
      <c r="R751" s="175"/>
      <c r="S751" s="520" t="s">
        <v>1182</v>
      </c>
      <c r="T751" s="508">
        <f t="shared" si="132"/>
        <v>27</v>
      </c>
      <c r="V751" s="382" t="str">
        <f t="shared" si="141"/>
        <v xml:space="preserve">JWWA認証    </v>
      </c>
      <c r="W751" s="382" t="str">
        <f t="shared" si="142"/>
        <v xml:space="preserve">JWWA認証    </v>
      </c>
    </row>
    <row r="752" spans="1:23" ht="15" customHeight="1">
      <c r="A752" s="381" t="str">
        <f t="shared" si="124"/>
        <v>013H0250</v>
      </c>
      <c r="B752" s="568"/>
      <c r="C752" s="563"/>
      <c r="D752" s="139" t="s">
        <v>277</v>
      </c>
      <c r="E752" s="140">
        <v>2</v>
      </c>
      <c r="F752" s="140">
        <v>50</v>
      </c>
      <c r="G752" s="588"/>
      <c r="H752" s="569" t="s">
        <v>4489</v>
      </c>
      <c r="I752" s="480" t="str">
        <f t="shared" si="131"/>
        <v>013H0250</v>
      </c>
      <c r="J752" s="481" t="s">
        <v>4490</v>
      </c>
      <c r="K752" s="481" t="s">
        <v>2703</v>
      </c>
      <c r="L752" s="481" t="s">
        <v>815</v>
      </c>
      <c r="M752" s="481" t="s">
        <v>4518</v>
      </c>
      <c r="N752" s="480"/>
      <c r="O752" s="500" t="s">
        <v>239</v>
      </c>
      <c r="P752" s="144"/>
      <c r="Q752" s="145"/>
      <c r="R752" s="146"/>
      <c r="S752" s="487" t="s">
        <v>802</v>
      </c>
      <c r="T752" s="504">
        <f t="shared" si="132"/>
        <v>13</v>
      </c>
      <c r="V752" s="382" t="str">
        <f t="shared" si="141"/>
        <v xml:space="preserve">JWWA認証    </v>
      </c>
      <c r="W752" s="382" t="str">
        <f t="shared" si="142"/>
        <v xml:space="preserve">JWWA認証    </v>
      </c>
    </row>
    <row r="753" spans="1:23" ht="15" customHeight="1">
      <c r="A753" s="381" t="str">
        <f t="shared" si="124"/>
        <v>015H0245</v>
      </c>
      <c r="B753" s="568"/>
      <c r="C753" s="563"/>
      <c r="D753" s="139" t="s">
        <v>277</v>
      </c>
      <c r="E753" s="140">
        <v>2</v>
      </c>
      <c r="F753" s="140">
        <v>45</v>
      </c>
      <c r="G753" s="588"/>
      <c r="H753" s="571"/>
      <c r="I753" s="513" t="str">
        <f t="shared" si="131"/>
        <v>015H0245</v>
      </c>
      <c r="J753" s="512" t="s">
        <v>4490</v>
      </c>
      <c r="K753" s="512" t="s">
        <v>4541</v>
      </c>
      <c r="L753" s="524" t="s">
        <v>4486</v>
      </c>
      <c r="M753" s="512" t="s">
        <v>4518</v>
      </c>
      <c r="N753" s="513"/>
      <c r="O753" s="514" t="s">
        <v>239</v>
      </c>
      <c r="P753" s="151"/>
      <c r="Q753" s="152"/>
      <c r="R753" s="153"/>
      <c r="S753" s="518" t="s">
        <v>1561</v>
      </c>
      <c r="T753" s="508">
        <f t="shared" si="132"/>
        <v>15</v>
      </c>
      <c r="V753" s="382" t="str">
        <f t="shared" si="141"/>
        <v xml:space="preserve">JWWA認証    </v>
      </c>
      <c r="W753" s="382" t="str">
        <f t="shared" si="142"/>
        <v xml:space="preserve">JWWA認証    </v>
      </c>
    </row>
    <row r="754" spans="1:23" ht="15" customHeight="1">
      <c r="A754" s="381" t="str">
        <f t="shared" si="124"/>
        <v>027H0235</v>
      </c>
      <c r="B754" s="568"/>
      <c r="C754" s="563"/>
      <c r="D754" s="139" t="s">
        <v>277</v>
      </c>
      <c r="E754" s="140">
        <v>2</v>
      </c>
      <c r="F754" s="140">
        <v>35</v>
      </c>
      <c r="G754" s="588"/>
      <c r="H754" s="570"/>
      <c r="I754" s="482" t="str">
        <f t="shared" si="131"/>
        <v>027H0235</v>
      </c>
      <c r="J754" s="519" t="s">
        <v>4490</v>
      </c>
      <c r="K754" s="519" t="s">
        <v>4535</v>
      </c>
      <c r="L754" s="525" t="s">
        <v>4486</v>
      </c>
      <c r="M754" s="519" t="s">
        <v>4518</v>
      </c>
      <c r="N754" s="482"/>
      <c r="O754" s="483" t="s">
        <v>239</v>
      </c>
      <c r="P754" s="173"/>
      <c r="Q754" s="174"/>
      <c r="R754" s="175"/>
      <c r="S754" s="520" t="s">
        <v>1182</v>
      </c>
      <c r="T754" s="508">
        <f t="shared" si="132"/>
        <v>27</v>
      </c>
      <c r="V754" s="382" t="str">
        <f t="shared" ref="V754:V761" si="143">""&amp;O754&amp;"  "&amp;P754&amp;"  "&amp;Q754&amp;""</f>
        <v xml:space="preserve">JWWA認証    </v>
      </c>
      <c r="W754" s="382" t="str">
        <f t="shared" ref="W754:W761" si="144">V754</f>
        <v xml:space="preserve">JWWA認証    </v>
      </c>
    </row>
    <row r="755" spans="1:23" ht="15" customHeight="1">
      <c r="A755" s="381" t="str">
        <f t="shared" si="124"/>
        <v>013H0247</v>
      </c>
      <c r="B755" s="568"/>
      <c r="C755" s="563"/>
      <c r="D755" s="139" t="s">
        <v>277</v>
      </c>
      <c r="E755" s="140">
        <v>2</v>
      </c>
      <c r="F755" s="140">
        <v>47</v>
      </c>
      <c r="G755" s="588"/>
      <c r="H755" s="569" t="s">
        <v>4493</v>
      </c>
      <c r="I755" s="480" t="str">
        <f t="shared" si="131"/>
        <v>013H0247</v>
      </c>
      <c r="J755" s="481" t="s">
        <v>4494</v>
      </c>
      <c r="K755" s="481" t="s">
        <v>2699</v>
      </c>
      <c r="L755" s="481" t="s">
        <v>1075</v>
      </c>
      <c r="M755" s="481" t="s">
        <v>4518</v>
      </c>
      <c r="N755" s="480"/>
      <c r="O755" s="500" t="s">
        <v>239</v>
      </c>
      <c r="P755" s="144"/>
      <c r="Q755" s="145"/>
      <c r="R755" s="146"/>
      <c r="S755" s="487" t="s">
        <v>802</v>
      </c>
      <c r="T755" s="504">
        <f t="shared" ref="T755:T791" si="145">IF(S755="","",VLOOKUP(S755,$AC$7:$AD$69,2,FALSE))</f>
        <v>13</v>
      </c>
      <c r="V755" s="382" t="str">
        <f t="shared" si="143"/>
        <v xml:space="preserve">JWWA認証    </v>
      </c>
      <c r="W755" s="382" t="str">
        <f t="shared" si="144"/>
        <v xml:space="preserve">JWWA認証    </v>
      </c>
    </row>
    <row r="756" spans="1:23" ht="15" customHeight="1">
      <c r="A756" s="381" t="str">
        <f t="shared" si="124"/>
        <v>027H0231</v>
      </c>
      <c r="B756" s="568"/>
      <c r="C756" s="563"/>
      <c r="D756" s="139" t="s">
        <v>277</v>
      </c>
      <c r="E756" s="140">
        <v>2</v>
      </c>
      <c r="F756" s="140">
        <v>31</v>
      </c>
      <c r="G756" s="588"/>
      <c r="H756" s="570"/>
      <c r="I756" s="489" t="str">
        <f t="shared" si="131"/>
        <v>027H0231</v>
      </c>
      <c r="J756" s="490" t="s">
        <v>4494</v>
      </c>
      <c r="K756" s="490" t="s">
        <v>4539</v>
      </c>
      <c r="L756" s="490" t="s">
        <v>4542</v>
      </c>
      <c r="M756" s="490" t="s">
        <v>4518</v>
      </c>
      <c r="N756" s="489"/>
      <c r="O756" s="491" t="s">
        <v>239</v>
      </c>
      <c r="P756" s="178"/>
      <c r="Q756" s="179"/>
      <c r="R756" s="180"/>
      <c r="S756" s="495" t="s">
        <v>1182</v>
      </c>
      <c r="T756" s="508">
        <f t="shared" si="145"/>
        <v>27</v>
      </c>
      <c r="V756" s="382" t="str">
        <f t="shared" si="143"/>
        <v xml:space="preserve">JWWA認証    </v>
      </c>
      <c r="W756" s="382" t="str">
        <f t="shared" si="144"/>
        <v xml:space="preserve">JWWA認証    </v>
      </c>
    </row>
    <row r="757" spans="1:23" ht="15" customHeight="1">
      <c r="A757" s="381" t="str">
        <f t="shared" si="124"/>
        <v>015H0239</v>
      </c>
      <c r="B757" s="568"/>
      <c r="C757" s="563"/>
      <c r="D757" s="139" t="s">
        <v>277</v>
      </c>
      <c r="E757" s="140">
        <v>2</v>
      </c>
      <c r="F757" s="140">
        <v>39</v>
      </c>
      <c r="G757" s="588"/>
      <c r="H757" s="569" t="s">
        <v>4543</v>
      </c>
      <c r="I757" s="480" t="str">
        <f t="shared" si="131"/>
        <v>015H0239</v>
      </c>
      <c r="J757" s="481" t="s">
        <v>4544</v>
      </c>
      <c r="K757" s="481" t="s">
        <v>4545</v>
      </c>
      <c r="L757" s="481" t="s">
        <v>4546</v>
      </c>
      <c r="M757" s="481" t="s">
        <v>4518</v>
      </c>
      <c r="N757" s="480"/>
      <c r="O757" s="500" t="s">
        <v>239</v>
      </c>
      <c r="P757" s="144"/>
      <c r="Q757" s="145"/>
      <c r="R757" s="146"/>
      <c r="S757" s="518" t="s">
        <v>1561</v>
      </c>
      <c r="T757" s="504">
        <f t="shared" si="145"/>
        <v>15</v>
      </c>
      <c r="V757" s="382" t="str">
        <f t="shared" si="143"/>
        <v xml:space="preserve">JWWA認証    </v>
      </c>
      <c r="W757" s="382" t="str">
        <f t="shared" si="144"/>
        <v xml:space="preserve">JWWA認証    </v>
      </c>
    </row>
    <row r="758" spans="1:23" ht="15" customHeight="1">
      <c r="A758" s="381" t="str">
        <f t="shared" si="124"/>
        <v>015H0240</v>
      </c>
      <c r="B758" s="568"/>
      <c r="C758" s="563"/>
      <c r="D758" s="139" t="s">
        <v>277</v>
      </c>
      <c r="E758" s="140">
        <v>2</v>
      </c>
      <c r="F758" s="140">
        <v>40</v>
      </c>
      <c r="G758" s="588"/>
      <c r="H758" s="571"/>
      <c r="I758" s="531" t="str">
        <f t="shared" si="131"/>
        <v>015H0240</v>
      </c>
      <c r="J758" s="532" t="s">
        <v>4544</v>
      </c>
      <c r="K758" s="532" t="s">
        <v>4545</v>
      </c>
      <c r="L758" s="532" t="s">
        <v>4547</v>
      </c>
      <c r="M758" s="532" t="s">
        <v>4518</v>
      </c>
      <c r="N758" s="531"/>
      <c r="O758" s="506" t="s">
        <v>239</v>
      </c>
      <c r="P758" s="187"/>
      <c r="Q758" s="188"/>
      <c r="R758" s="189"/>
      <c r="S758" s="526" t="s">
        <v>1561</v>
      </c>
      <c r="T758" s="508">
        <f t="shared" si="145"/>
        <v>15</v>
      </c>
      <c r="V758" s="382" t="str">
        <f t="shared" si="143"/>
        <v xml:space="preserve">JWWA認証    </v>
      </c>
      <c r="W758" s="382" t="str">
        <f t="shared" si="144"/>
        <v xml:space="preserve">JWWA認証    </v>
      </c>
    </row>
    <row r="759" spans="1:23" ht="15" customHeight="1">
      <c r="B759" s="568"/>
      <c r="C759" s="563"/>
      <c r="D759" s="139"/>
      <c r="E759" s="140"/>
      <c r="F759" s="140"/>
      <c r="G759" s="588"/>
      <c r="H759" s="571"/>
      <c r="I759" s="513"/>
      <c r="J759" s="512"/>
      <c r="K759" s="512"/>
      <c r="L759" s="512"/>
      <c r="M759" s="512"/>
      <c r="N759" s="513"/>
      <c r="O759" s="514"/>
      <c r="P759" s="151"/>
      <c r="Q759" s="152"/>
      <c r="R759" s="153"/>
      <c r="S759" s="518"/>
      <c r="T759" s="511"/>
    </row>
    <row r="760" spans="1:23" ht="15" customHeight="1">
      <c r="B760" s="568"/>
      <c r="C760" s="563"/>
      <c r="D760" s="139"/>
      <c r="E760" s="140"/>
      <c r="F760" s="140"/>
      <c r="G760" s="589"/>
      <c r="H760" s="570"/>
      <c r="I760" s="482"/>
      <c r="J760" s="519"/>
      <c r="K760" s="519"/>
      <c r="L760" s="519"/>
      <c r="M760" s="519"/>
      <c r="N760" s="482"/>
      <c r="O760" s="483"/>
      <c r="P760" s="173"/>
      <c r="Q760" s="174"/>
      <c r="R760" s="175"/>
      <c r="S760" s="520"/>
      <c r="T760" s="499"/>
    </row>
    <row r="761" spans="1:23" ht="15" customHeight="1">
      <c r="A761" s="381" t="str">
        <f t="shared" si="124"/>
        <v>013H0244</v>
      </c>
      <c r="B761" s="568" t="s">
        <v>4602</v>
      </c>
      <c r="C761" s="566" t="s">
        <v>2871</v>
      </c>
      <c r="D761" s="139" t="s">
        <v>277</v>
      </c>
      <c r="E761" s="140">
        <v>2</v>
      </c>
      <c r="F761" s="140">
        <v>44</v>
      </c>
      <c r="G761" s="587" t="s">
        <v>4516</v>
      </c>
      <c r="H761" s="569" t="s">
        <v>4548</v>
      </c>
      <c r="I761" s="480" t="str">
        <f t="shared" si="131"/>
        <v>013H0244</v>
      </c>
      <c r="J761" s="481" t="s">
        <v>4549</v>
      </c>
      <c r="K761" s="481" t="s">
        <v>2695</v>
      </c>
      <c r="L761" s="481" t="s">
        <v>2696</v>
      </c>
      <c r="M761" s="481" t="s">
        <v>4518</v>
      </c>
      <c r="N761" s="480"/>
      <c r="O761" s="500" t="s">
        <v>239</v>
      </c>
      <c r="P761" s="144"/>
      <c r="Q761" s="145"/>
      <c r="R761" s="146"/>
      <c r="S761" s="487" t="s">
        <v>802</v>
      </c>
      <c r="T761" s="504">
        <f t="shared" si="145"/>
        <v>13</v>
      </c>
      <c r="V761" s="382" t="str">
        <f t="shared" si="143"/>
        <v xml:space="preserve">JWWA認証    </v>
      </c>
      <c r="W761" s="382" t="str">
        <f t="shared" si="144"/>
        <v xml:space="preserve">JWWA認証    </v>
      </c>
    </row>
    <row r="762" spans="1:23" ht="15" customHeight="1">
      <c r="A762" s="381" t="str">
        <f t="shared" si="124"/>
        <v>015H0236</v>
      </c>
      <c r="B762" s="568"/>
      <c r="C762" s="563"/>
      <c r="D762" s="139" t="s">
        <v>277</v>
      </c>
      <c r="E762" s="140">
        <v>2</v>
      </c>
      <c r="F762" s="140">
        <v>36</v>
      </c>
      <c r="G762" s="588"/>
      <c r="H762" s="571"/>
      <c r="I762" s="513" t="str">
        <f t="shared" si="131"/>
        <v>015H0236</v>
      </c>
      <c r="J762" s="512" t="s">
        <v>4549</v>
      </c>
      <c r="K762" s="512" t="s">
        <v>4550</v>
      </c>
      <c r="L762" s="512" t="s">
        <v>4551</v>
      </c>
      <c r="M762" s="512" t="s">
        <v>4518</v>
      </c>
      <c r="N762" s="512" t="s">
        <v>4456</v>
      </c>
      <c r="O762" s="514" t="s">
        <v>239</v>
      </c>
      <c r="P762" s="151"/>
      <c r="Q762" s="152"/>
      <c r="R762" s="153"/>
      <c r="S762" s="518" t="s">
        <v>1561</v>
      </c>
      <c r="T762" s="508">
        <f t="shared" si="145"/>
        <v>15</v>
      </c>
      <c r="V762" s="382" t="str">
        <f t="shared" ref="V762:V771" si="146">""&amp;O762&amp;"  "&amp;P762&amp;"  "&amp;Q762&amp;""</f>
        <v xml:space="preserve">JWWA認証    </v>
      </c>
      <c r="W762" s="382" t="str">
        <f t="shared" ref="W762:W771" si="147">V762</f>
        <v xml:space="preserve">JWWA認証    </v>
      </c>
    </row>
    <row r="763" spans="1:23" ht="15" customHeight="1">
      <c r="A763" s="381" t="str">
        <f t="shared" si="124"/>
        <v>027H0227</v>
      </c>
      <c r="B763" s="568"/>
      <c r="C763" s="563"/>
      <c r="D763" s="139" t="s">
        <v>277</v>
      </c>
      <c r="E763" s="140">
        <v>2</v>
      </c>
      <c r="F763" s="140">
        <v>27</v>
      </c>
      <c r="G763" s="588"/>
      <c r="H763" s="570"/>
      <c r="I763" s="482" t="str">
        <f t="shared" si="131"/>
        <v>027H0227</v>
      </c>
      <c r="J763" s="519" t="s">
        <v>4549</v>
      </c>
      <c r="K763" s="519" t="s">
        <v>4523</v>
      </c>
      <c r="L763" s="519" t="s">
        <v>2696</v>
      </c>
      <c r="M763" s="519" t="s">
        <v>4518</v>
      </c>
      <c r="N763" s="519" t="s">
        <v>4456</v>
      </c>
      <c r="O763" s="483" t="s">
        <v>239</v>
      </c>
      <c r="P763" s="173"/>
      <c r="Q763" s="174"/>
      <c r="R763" s="175"/>
      <c r="S763" s="526" t="s">
        <v>1182</v>
      </c>
      <c r="T763" s="508">
        <f t="shared" si="145"/>
        <v>27</v>
      </c>
      <c r="V763" s="382" t="str">
        <f t="shared" si="146"/>
        <v xml:space="preserve">JWWA認証    </v>
      </c>
      <c r="W763" s="382" t="str">
        <f t="shared" si="147"/>
        <v xml:space="preserve">JWWA認証    </v>
      </c>
    </row>
    <row r="764" spans="1:23" ht="15" customHeight="1">
      <c r="A764" s="381" t="str">
        <f t="shared" si="124"/>
        <v>015H0248</v>
      </c>
      <c r="B764" s="568"/>
      <c r="C764" s="563"/>
      <c r="D764" s="139" t="s">
        <v>277</v>
      </c>
      <c r="E764" s="140">
        <v>2</v>
      </c>
      <c r="F764" s="140">
        <v>48</v>
      </c>
      <c r="G764" s="588"/>
      <c r="H764" s="569" t="s">
        <v>4552</v>
      </c>
      <c r="I764" s="480" t="str">
        <f t="shared" si="131"/>
        <v>015H0248</v>
      </c>
      <c r="J764" s="481" t="s">
        <v>4553</v>
      </c>
      <c r="K764" s="481" t="s">
        <v>4554</v>
      </c>
      <c r="L764" s="481" t="s">
        <v>725</v>
      </c>
      <c r="M764" s="481" t="s">
        <v>4518</v>
      </c>
      <c r="N764" s="481" t="s">
        <v>4456</v>
      </c>
      <c r="O764" s="500" t="s">
        <v>239</v>
      </c>
      <c r="P764" s="144"/>
      <c r="Q764" s="145"/>
      <c r="R764" s="146"/>
      <c r="S764" s="527" t="s">
        <v>1561</v>
      </c>
      <c r="T764" s="504">
        <f t="shared" si="145"/>
        <v>15</v>
      </c>
      <c r="V764" s="382" t="str">
        <f t="shared" si="146"/>
        <v xml:space="preserve">JWWA認証    </v>
      </c>
      <c r="W764" s="382" t="str">
        <f t="shared" si="147"/>
        <v xml:space="preserve">JWWA認証    </v>
      </c>
    </row>
    <row r="765" spans="1:23" ht="15" customHeight="1">
      <c r="A765" s="381" t="str">
        <f t="shared" si="124"/>
        <v>027H0239</v>
      </c>
      <c r="B765" s="568"/>
      <c r="C765" s="563"/>
      <c r="D765" s="139" t="s">
        <v>277</v>
      </c>
      <c r="E765" s="140">
        <v>2</v>
      </c>
      <c r="F765" s="140">
        <v>39</v>
      </c>
      <c r="G765" s="588"/>
      <c r="H765" s="570"/>
      <c r="I765" s="489" t="str">
        <f t="shared" si="131"/>
        <v>027H0239</v>
      </c>
      <c r="J765" s="490" t="s">
        <v>4553</v>
      </c>
      <c r="K765" s="490" t="s">
        <v>4555</v>
      </c>
      <c r="L765" s="490" t="s">
        <v>725</v>
      </c>
      <c r="M765" s="490" t="s">
        <v>4518</v>
      </c>
      <c r="N765" s="489"/>
      <c r="O765" s="491" t="s">
        <v>239</v>
      </c>
      <c r="P765" s="178"/>
      <c r="Q765" s="179"/>
      <c r="R765" s="180"/>
      <c r="S765" s="526" t="s">
        <v>1182</v>
      </c>
      <c r="T765" s="508">
        <f t="shared" si="145"/>
        <v>27</v>
      </c>
      <c r="V765" s="382" t="str">
        <f t="shared" si="146"/>
        <v xml:space="preserve">JWWA認証    </v>
      </c>
      <c r="W765" s="382" t="str">
        <f t="shared" si="147"/>
        <v xml:space="preserve">JWWA認証    </v>
      </c>
    </row>
    <row r="766" spans="1:23" ht="15" customHeight="1">
      <c r="A766" s="381" t="str">
        <f t="shared" si="124"/>
        <v>015H0247</v>
      </c>
      <c r="B766" s="568"/>
      <c r="C766" s="563"/>
      <c r="D766" s="139" t="s">
        <v>277</v>
      </c>
      <c r="E766" s="140">
        <v>2</v>
      </c>
      <c r="F766" s="140">
        <v>47</v>
      </c>
      <c r="G766" s="588"/>
      <c r="H766" s="569" t="s">
        <v>4556</v>
      </c>
      <c r="I766" s="480" t="str">
        <f t="shared" si="131"/>
        <v>015H0247</v>
      </c>
      <c r="J766" s="481" t="s">
        <v>4557</v>
      </c>
      <c r="K766" s="481" t="s">
        <v>4558</v>
      </c>
      <c r="L766" s="481" t="s">
        <v>689</v>
      </c>
      <c r="M766" s="481" t="s">
        <v>4518</v>
      </c>
      <c r="N766" s="480"/>
      <c r="O766" s="500" t="s">
        <v>239</v>
      </c>
      <c r="P766" s="144"/>
      <c r="Q766" s="145"/>
      <c r="R766" s="146"/>
      <c r="S766" s="527" t="s">
        <v>1561</v>
      </c>
      <c r="T766" s="504">
        <f t="shared" si="145"/>
        <v>15</v>
      </c>
      <c r="V766" s="382" t="str">
        <f t="shared" si="146"/>
        <v xml:space="preserve">JWWA認証    </v>
      </c>
      <c r="W766" s="382" t="str">
        <f t="shared" si="147"/>
        <v xml:space="preserve">JWWA認証    </v>
      </c>
    </row>
    <row r="767" spans="1:23" ht="15" customHeight="1">
      <c r="A767" s="381" t="str">
        <f t="shared" si="124"/>
        <v>027H0238</v>
      </c>
      <c r="B767" s="568"/>
      <c r="C767" s="563"/>
      <c r="D767" s="139" t="s">
        <v>277</v>
      </c>
      <c r="E767" s="140">
        <v>2</v>
      </c>
      <c r="F767" s="140">
        <v>38</v>
      </c>
      <c r="G767" s="589"/>
      <c r="H767" s="570"/>
      <c r="I767" s="489" t="str">
        <f t="shared" si="131"/>
        <v>027H0238</v>
      </c>
      <c r="J767" s="490" t="s">
        <v>4557</v>
      </c>
      <c r="K767" s="490" t="s">
        <v>4559</v>
      </c>
      <c r="L767" s="490" t="s">
        <v>689</v>
      </c>
      <c r="M767" s="490" t="s">
        <v>4518</v>
      </c>
      <c r="N767" s="489"/>
      <c r="O767" s="491" t="s">
        <v>239</v>
      </c>
      <c r="P767" s="178"/>
      <c r="Q767" s="179"/>
      <c r="R767" s="180"/>
      <c r="S767" s="526" t="s">
        <v>1182</v>
      </c>
      <c r="T767" s="508">
        <f t="shared" si="145"/>
        <v>27</v>
      </c>
      <c r="V767" s="382" t="str">
        <f t="shared" si="146"/>
        <v xml:space="preserve">JWWA認証    </v>
      </c>
      <c r="W767" s="382" t="str">
        <f t="shared" si="147"/>
        <v xml:space="preserve">JWWA認証    </v>
      </c>
    </row>
    <row r="768" spans="1:23" ht="15" customHeight="1">
      <c r="A768" s="381" t="str">
        <f t="shared" si="124"/>
        <v>015H0270</v>
      </c>
      <c r="B768" s="568"/>
      <c r="C768" s="563"/>
      <c r="D768" s="139" t="s">
        <v>277</v>
      </c>
      <c r="E768" s="140">
        <v>2</v>
      </c>
      <c r="F768" s="140">
        <v>70</v>
      </c>
      <c r="G768" s="587" t="s">
        <v>4516</v>
      </c>
      <c r="H768" s="569" t="s">
        <v>2400</v>
      </c>
      <c r="I768" s="480" t="str">
        <f t="shared" si="131"/>
        <v>015H0270</v>
      </c>
      <c r="J768" s="481" t="s">
        <v>4448</v>
      </c>
      <c r="K768" s="481" t="s">
        <v>4571</v>
      </c>
      <c r="L768" s="481" t="s">
        <v>689</v>
      </c>
      <c r="M768" s="481" t="s">
        <v>4572</v>
      </c>
      <c r="N768" s="480"/>
      <c r="O768" s="500" t="s">
        <v>239</v>
      </c>
      <c r="P768" s="144"/>
      <c r="Q768" s="145"/>
      <c r="R768" s="146"/>
      <c r="S768" s="527" t="s">
        <v>1561</v>
      </c>
      <c r="T768" s="504">
        <f t="shared" si="145"/>
        <v>15</v>
      </c>
      <c r="V768" s="382" t="str">
        <f t="shared" si="146"/>
        <v xml:space="preserve">JWWA認証    </v>
      </c>
      <c r="W768" s="382" t="str">
        <f t="shared" si="147"/>
        <v xml:space="preserve">JWWA認証    </v>
      </c>
    </row>
    <row r="769" spans="1:23" ht="15" customHeight="1">
      <c r="A769" s="381" t="str">
        <f t="shared" si="124"/>
        <v>027H0257</v>
      </c>
      <c r="B769" s="568"/>
      <c r="C769" s="563"/>
      <c r="D769" s="139" t="s">
        <v>277</v>
      </c>
      <c r="E769" s="140">
        <v>2</v>
      </c>
      <c r="F769" s="140">
        <v>57</v>
      </c>
      <c r="G769" s="588"/>
      <c r="H769" s="570"/>
      <c r="I769" s="489" t="str">
        <f t="shared" si="131"/>
        <v>027H0257</v>
      </c>
      <c r="J769" s="490" t="s">
        <v>4448</v>
      </c>
      <c r="K769" s="490" t="s">
        <v>4573</v>
      </c>
      <c r="L769" s="490" t="s">
        <v>689</v>
      </c>
      <c r="M769" s="490" t="s">
        <v>4574</v>
      </c>
      <c r="N769" s="489"/>
      <c r="O769" s="491" t="s">
        <v>239</v>
      </c>
      <c r="P769" s="178"/>
      <c r="Q769" s="179"/>
      <c r="R769" s="180"/>
      <c r="S769" s="526" t="s">
        <v>1182</v>
      </c>
      <c r="T769" s="508">
        <f t="shared" si="145"/>
        <v>27</v>
      </c>
      <c r="V769" s="382" t="str">
        <f t="shared" si="146"/>
        <v xml:space="preserve">JWWA認証    </v>
      </c>
      <c r="W769" s="382" t="str">
        <f t="shared" si="147"/>
        <v xml:space="preserve">JWWA認証    </v>
      </c>
    </row>
    <row r="770" spans="1:23" ht="15" customHeight="1">
      <c r="A770" s="381" t="str">
        <f t="shared" si="124"/>
        <v>015H0263</v>
      </c>
      <c r="B770" s="568"/>
      <c r="C770" s="563"/>
      <c r="D770" s="139" t="s">
        <v>277</v>
      </c>
      <c r="E770" s="140">
        <v>2</v>
      </c>
      <c r="F770" s="140">
        <v>63</v>
      </c>
      <c r="G770" s="588"/>
      <c r="H770" s="569" t="s">
        <v>4453</v>
      </c>
      <c r="I770" s="480" t="str">
        <f t="shared" si="131"/>
        <v>015H0263</v>
      </c>
      <c r="J770" s="481" t="s">
        <v>4454</v>
      </c>
      <c r="K770" s="481" t="s">
        <v>4575</v>
      </c>
      <c r="L770" s="481" t="s">
        <v>689</v>
      </c>
      <c r="M770" s="481" t="s">
        <v>4572</v>
      </c>
      <c r="N770" s="481" t="s">
        <v>4456</v>
      </c>
      <c r="O770" s="500" t="s">
        <v>239</v>
      </c>
      <c r="P770" s="144"/>
      <c r="Q770" s="145"/>
      <c r="R770" s="146"/>
      <c r="S770" s="487" t="s">
        <v>1561</v>
      </c>
      <c r="T770" s="504">
        <f t="shared" si="145"/>
        <v>15</v>
      </c>
      <c r="V770" s="382" t="str">
        <f t="shared" si="146"/>
        <v xml:space="preserve">JWWA認証    </v>
      </c>
      <c r="W770" s="382" t="str">
        <f t="shared" si="147"/>
        <v xml:space="preserve">JWWA認証    </v>
      </c>
    </row>
    <row r="771" spans="1:23" ht="15" customHeight="1">
      <c r="A771" s="381" t="str">
        <f t="shared" si="124"/>
        <v>027H0251</v>
      </c>
      <c r="B771" s="568"/>
      <c r="C771" s="563"/>
      <c r="D771" s="139" t="s">
        <v>277</v>
      </c>
      <c r="E771" s="140">
        <v>2</v>
      </c>
      <c r="F771" s="140">
        <v>51</v>
      </c>
      <c r="G771" s="588"/>
      <c r="H771" s="570"/>
      <c r="I771" s="489" t="str">
        <f t="shared" si="131"/>
        <v>027H0251</v>
      </c>
      <c r="J771" s="490" t="s">
        <v>4454</v>
      </c>
      <c r="K771" s="490" t="s">
        <v>4576</v>
      </c>
      <c r="L771" s="490" t="s">
        <v>689</v>
      </c>
      <c r="M771" s="490" t="s">
        <v>4574</v>
      </c>
      <c r="N771" s="489"/>
      <c r="O771" s="491" t="s">
        <v>239</v>
      </c>
      <c r="P771" s="178"/>
      <c r="Q771" s="179"/>
      <c r="R771" s="180"/>
      <c r="S771" s="495" t="s">
        <v>1182</v>
      </c>
      <c r="T771" s="496">
        <f t="shared" si="145"/>
        <v>27</v>
      </c>
      <c r="V771" s="382" t="str">
        <f t="shared" si="146"/>
        <v xml:space="preserve">JWWA認証    </v>
      </c>
      <c r="W771" s="382" t="str">
        <f t="shared" si="147"/>
        <v xml:space="preserve">JWWA認証    </v>
      </c>
    </row>
    <row r="772" spans="1:23" ht="15" customHeight="1">
      <c r="A772" s="381" t="str">
        <f t="shared" si="124"/>
        <v>015H0265</v>
      </c>
      <c r="B772" s="568"/>
      <c r="C772" s="563"/>
      <c r="D772" s="139" t="s">
        <v>277</v>
      </c>
      <c r="E772" s="140">
        <v>2</v>
      </c>
      <c r="F772" s="140">
        <v>65</v>
      </c>
      <c r="G772" s="588"/>
      <c r="H772" s="569" t="s">
        <v>4458</v>
      </c>
      <c r="I772" s="482" t="str">
        <f t="shared" si="131"/>
        <v>015H0265</v>
      </c>
      <c r="J772" s="481" t="s">
        <v>4459</v>
      </c>
      <c r="K772" s="481" t="s">
        <v>4577</v>
      </c>
      <c r="L772" s="481" t="s">
        <v>689</v>
      </c>
      <c r="M772" s="481" t="s">
        <v>4572</v>
      </c>
      <c r="N772" s="482"/>
      <c r="O772" s="483" t="s">
        <v>239</v>
      </c>
      <c r="P772" s="173"/>
      <c r="Q772" s="174"/>
      <c r="R772" s="175"/>
      <c r="S772" s="533" t="s">
        <v>1561</v>
      </c>
      <c r="T772" s="499">
        <f t="shared" si="145"/>
        <v>15</v>
      </c>
      <c r="V772" s="382" t="str">
        <f t="shared" ref="V772:V786" si="148">""&amp;O772&amp;"  "&amp;P772&amp;"  "&amp;Q772&amp;""</f>
        <v xml:space="preserve">JWWA認証    </v>
      </c>
      <c r="W772" s="382" t="str">
        <f t="shared" ref="W772:W786" si="149">V772</f>
        <v xml:space="preserve">JWWA認証    </v>
      </c>
    </row>
    <row r="773" spans="1:23" ht="15" customHeight="1">
      <c r="A773" s="381" t="str">
        <f t="shared" si="124"/>
        <v>027H0252</v>
      </c>
      <c r="B773" s="568"/>
      <c r="C773" s="563"/>
      <c r="D773" s="139" t="s">
        <v>277</v>
      </c>
      <c r="E773" s="140">
        <v>2</v>
      </c>
      <c r="F773" s="140">
        <v>52</v>
      </c>
      <c r="G773" s="588"/>
      <c r="H773" s="570"/>
      <c r="I773" s="489" t="str">
        <f t="shared" si="131"/>
        <v>027H0252</v>
      </c>
      <c r="J773" s="490" t="s">
        <v>4524</v>
      </c>
      <c r="K773" s="490" t="s">
        <v>4578</v>
      </c>
      <c r="L773" s="490" t="s">
        <v>689</v>
      </c>
      <c r="M773" s="490" t="s">
        <v>4574</v>
      </c>
      <c r="N773" s="489"/>
      <c r="O773" s="491" t="s">
        <v>239</v>
      </c>
      <c r="P773" s="178"/>
      <c r="Q773" s="179"/>
      <c r="R773" s="180"/>
      <c r="S773" s="526" t="s">
        <v>1182</v>
      </c>
      <c r="T773" s="508">
        <f t="shared" si="145"/>
        <v>27</v>
      </c>
      <c r="V773" s="382" t="str">
        <f t="shared" si="148"/>
        <v xml:space="preserve">JWWA認証    </v>
      </c>
      <c r="W773" s="382" t="str">
        <f t="shared" si="149"/>
        <v xml:space="preserve">JWWA認証    </v>
      </c>
    </row>
    <row r="774" spans="1:23" ht="15" customHeight="1">
      <c r="A774" s="381" t="str">
        <f t="shared" si="124"/>
        <v>015H0274</v>
      </c>
      <c r="B774" s="568"/>
      <c r="C774" s="563"/>
      <c r="D774" s="139" t="s">
        <v>277</v>
      </c>
      <c r="E774" s="140">
        <v>2</v>
      </c>
      <c r="F774" s="140">
        <v>74</v>
      </c>
      <c r="G774" s="588"/>
      <c r="H774" s="569" t="s">
        <v>2493</v>
      </c>
      <c r="I774" s="480" t="str">
        <f t="shared" si="131"/>
        <v>015H0274</v>
      </c>
      <c r="J774" s="481" t="s">
        <v>4463</v>
      </c>
      <c r="K774" s="481" t="s">
        <v>4579</v>
      </c>
      <c r="L774" s="481" t="s">
        <v>689</v>
      </c>
      <c r="M774" s="481" t="s">
        <v>4572</v>
      </c>
      <c r="N774" s="480"/>
      <c r="O774" s="500" t="s">
        <v>239</v>
      </c>
      <c r="P774" s="144"/>
      <c r="Q774" s="145"/>
      <c r="R774" s="146"/>
      <c r="S774" s="527" t="s">
        <v>1561</v>
      </c>
      <c r="T774" s="504">
        <f t="shared" si="145"/>
        <v>15</v>
      </c>
      <c r="V774" s="382" t="str">
        <f t="shared" si="148"/>
        <v xml:space="preserve">JWWA認証    </v>
      </c>
      <c r="W774" s="382" t="str">
        <f t="shared" si="149"/>
        <v xml:space="preserve">JWWA認証    </v>
      </c>
    </row>
    <row r="775" spans="1:23" ht="15" customHeight="1">
      <c r="A775" s="381" t="str">
        <f t="shared" si="124"/>
        <v>027H0261</v>
      </c>
      <c r="B775" s="568"/>
      <c r="C775" s="563"/>
      <c r="D775" s="139" t="s">
        <v>277</v>
      </c>
      <c r="E775" s="140">
        <v>2</v>
      </c>
      <c r="F775" s="140">
        <v>61</v>
      </c>
      <c r="G775" s="588"/>
      <c r="H775" s="570"/>
      <c r="I775" s="489" t="str">
        <f t="shared" si="131"/>
        <v>027H0261</v>
      </c>
      <c r="J775" s="490" t="s">
        <v>4463</v>
      </c>
      <c r="K775" s="490" t="s">
        <v>4580</v>
      </c>
      <c r="L775" s="490" t="s">
        <v>689</v>
      </c>
      <c r="M775" s="490" t="s">
        <v>4574</v>
      </c>
      <c r="N775" s="489"/>
      <c r="O775" s="491" t="s">
        <v>239</v>
      </c>
      <c r="P775" s="178"/>
      <c r="Q775" s="179"/>
      <c r="R775" s="180"/>
      <c r="S775" s="526" t="s">
        <v>1182</v>
      </c>
      <c r="T775" s="508">
        <f t="shared" si="145"/>
        <v>27</v>
      </c>
      <c r="V775" s="382" t="str">
        <f t="shared" si="148"/>
        <v xml:space="preserve">JWWA認証    </v>
      </c>
      <c r="W775" s="382" t="str">
        <f t="shared" si="149"/>
        <v xml:space="preserve">JWWA認証    </v>
      </c>
    </row>
    <row r="776" spans="1:23" ht="15" customHeight="1">
      <c r="A776" s="381" t="str">
        <f t="shared" si="124"/>
        <v>015H0272</v>
      </c>
      <c r="B776" s="568"/>
      <c r="C776" s="563"/>
      <c r="D776" s="139" t="s">
        <v>277</v>
      </c>
      <c r="E776" s="140">
        <v>2</v>
      </c>
      <c r="F776" s="140">
        <v>72</v>
      </c>
      <c r="G776" s="588"/>
      <c r="H776" s="569" t="s">
        <v>2495</v>
      </c>
      <c r="I776" s="480" t="str">
        <f t="shared" si="131"/>
        <v>015H0272</v>
      </c>
      <c r="J776" s="481" t="s">
        <v>4473</v>
      </c>
      <c r="K776" s="481" t="s">
        <v>4581</v>
      </c>
      <c r="L776" s="481" t="s">
        <v>689</v>
      </c>
      <c r="M776" s="481" t="s">
        <v>4572</v>
      </c>
      <c r="N776" s="480"/>
      <c r="O776" s="500" t="s">
        <v>239</v>
      </c>
      <c r="P776" s="144"/>
      <c r="Q776" s="145"/>
      <c r="R776" s="146"/>
      <c r="S776" s="527" t="s">
        <v>1561</v>
      </c>
      <c r="T776" s="504">
        <f t="shared" ref="T776:T781" si="150">IF(S776="","",VLOOKUP(S776,$AC$7:$AD$69,2,FALSE))</f>
        <v>15</v>
      </c>
      <c r="V776" s="382" t="str">
        <f t="shared" si="148"/>
        <v xml:space="preserve">JWWA認証    </v>
      </c>
      <c r="W776" s="382" t="str">
        <f t="shared" si="149"/>
        <v xml:space="preserve">JWWA認証    </v>
      </c>
    </row>
    <row r="777" spans="1:23" ht="15" customHeight="1">
      <c r="A777" s="381" t="str">
        <f t="shared" si="124"/>
        <v>027H0259</v>
      </c>
      <c r="B777" s="568"/>
      <c r="C777" s="563"/>
      <c r="D777" s="139" t="s">
        <v>277</v>
      </c>
      <c r="E777" s="140">
        <v>2</v>
      </c>
      <c r="F777" s="140">
        <v>59</v>
      </c>
      <c r="G777" s="588"/>
      <c r="H777" s="570"/>
      <c r="I777" s="489" t="str">
        <f t="shared" si="131"/>
        <v>027H0259</v>
      </c>
      <c r="J777" s="490" t="s">
        <v>4473</v>
      </c>
      <c r="K777" s="490" t="s">
        <v>4582</v>
      </c>
      <c r="L777" s="490" t="s">
        <v>689</v>
      </c>
      <c r="M777" s="490" t="s">
        <v>4574</v>
      </c>
      <c r="N777" s="489"/>
      <c r="O777" s="491" t="s">
        <v>239</v>
      </c>
      <c r="P777" s="178"/>
      <c r="Q777" s="179"/>
      <c r="R777" s="180"/>
      <c r="S777" s="526" t="s">
        <v>1182</v>
      </c>
      <c r="T777" s="508">
        <f t="shared" si="150"/>
        <v>27</v>
      </c>
      <c r="V777" s="382" t="str">
        <f t="shared" si="148"/>
        <v xml:space="preserve">JWWA認証    </v>
      </c>
      <c r="W777" s="382" t="str">
        <f t="shared" si="149"/>
        <v xml:space="preserve">JWWA認証    </v>
      </c>
    </row>
    <row r="778" spans="1:23" ht="15" customHeight="1">
      <c r="A778" s="381" t="str">
        <f t="shared" si="124"/>
        <v>015H0266</v>
      </c>
      <c r="B778" s="568"/>
      <c r="C778" s="563"/>
      <c r="D778" s="139" t="s">
        <v>277</v>
      </c>
      <c r="E778" s="140">
        <v>2</v>
      </c>
      <c r="F778" s="140">
        <v>66</v>
      </c>
      <c r="G778" s="588"/>
      <c r="H778" s="569" t="s">
        <v>2862</v>
      </c>
      <c r="I778" s="480" t="str">
        <f t="shared" si="131"/>
        <v>015H0266</v>
      </c>
      <c r="J778" s="481" t="s">
        <v>4583</v>
      </c>
      <c r="K778" s="481" t="s">
        <v>4584</v>
      </c>
      <c r="L778" s="481" t="s">
        <v>689</v>
      </c>
      <c r="M778" s="481" t="s">
        <v>4572</v>
      </c>
      <c r="N778" s="480"/>
      <c r="O778" s="500" t="s">
        <v>239</v>
      </c>
      <c r="P778" s="144"/>
      <c r="Q778" s="145"/>
      <c r="R778" s="146"/>
      <c r="S778" s="527" t="s">
        <v>1561</v>
      </c>
      <c r="T778" s="504">
        <f t="shared" si="150"/>
        <v>15</v>
      </c>
      <c r="V778" s="382" t="str">
        <f t="shared" si="148"/>
        <v xml:space="preserve">JWWA認証    </v>
      </c>
      <c r="W778" s="382" t="str">
        <f t="shared" si="149"/>
        <v xml:space="preserve">JWWA認証    </v>
      </c>
    </row>
    <row r="779" spans="1:23" ht="15" customHeight="1">
      <c r="A779" s="381" t="str">
        <f t="shared" si="124"/>
        <v>027H0253</v>
      </c>
      <c r="B779" s="568"/>
      <c r="C779" s="563"/>
      <c r="D779" s="139" t="s">
        <v>277</v>
      </c>
      <c r="E779" s="140">
        <v>2</v>
      </c>
      <c r="F779" s="140">
        <v>53</v>
      </c>
      <c r="G779" s="588"/>
      <c r="H779" s="570"/>
      <c r="I779" s="489" t="str">
        <f t="shared" si="131"/>
        <v>027H0253</v>
      </c>
      <c r="J779" s="490" t="s">
        <v>4477</v>
      </c>
      <c r="K779" s="490" t="s">
        <v>4585</v>
      </c>
      <c r="L779" s="490" t="s">
        <v>689</v>
      </c>
      <c r="M779" s="490" t="s">
        <v>4574</v>
      </c>
      <c r="N779" s="489"/>
      <c r="O779" s="491" t="s">
        <v>239</v>
      </c>
      <c r="P779" s="178"/>
      <c r="Q779" s="179"/>
      <c r="R779" s="180"/>
      <c r="S779" s="526" t="s">
        <v>1182</v>
      </c>
      <c r="T779" s="508">
        <f t="shared" si="150"/>
        <v>27</v>
      </c>
      <c r="V779" s="382" t="str">
        <f t="shared" si="148"/>
        <v xml:space="preserve">JWWA認証    </v>
      </c>
      <c r="W779" s="382" t="str">
        <f t="shared" si="149"/>
        <v xml:space="preserve">JWWA認証    </v>
      </c>
    </row>
    <row r="780" spans="1:23" ht="15" customHeight="1">
      <c r="A780" s="381" t="str">
        <f t="shared" si="124"/>
        <v>015H0268</v>
      </c>
      <c r="B780" s="568"/>
      <c r="C780" s="563"/>
      <c r="D780" s="139" t="s">
        <v>277</v>
      </c>
      <c r="E780" s="140">
        <v>2</v>
      </c>
      <c r="F780" s="140">
        <v>68</v>
      </c>
      <c r="G780" s="588"/>
      <c r="H780" s="569" t="s">
        <v>2848</v>
      </c>
      <c r="I780" s="480" t="str">
        <f t="shared" si="131"/>
        <v>015H0268</v>
      </c>
      <c r="J780" s="481" t="s">
        <v>4480</v>
      </c>
      <c r="K780" s="481" t="s">
        <v>4587</v>
      </c>
      <c r="L780" s="481" t="s">
        <v>689</v>
      </c>
      <c r="M780" s="481" t="s">
        <v>4572</v>
      </c>
      <c r="N780" s="480"/>
      <c r="O780" s="500" t="s">
        <v>239</v>
      </c>
      <c r="P780" s="144"/>
      <c r="Q780" s="145"/>
      <c r="R780" s="146"/>
      <c r="S780" s="527" t="s">
        <v>1561</v>
      </c>
      <c r="T780" s="504">
        <f t="shared" si="150"/>
        <v>15</v>
      </c>
      <c r="V780" s="382" t="str">
        <f t="shared" si="148"/>
        <v xml:space="preserve">JWWA認証    </v>
      </c>
      <c r="W780" s="382" t="str">
        <f t="shared" si="149"/>
        <v xml:space="preserve">JWWA認証    </v>
      </c>
    </row>
    <row r="781" spans="1:23" ht="15" customHeight="1">
      <c r="A781" s="381" t="str">
        <f t="shared" si="124"/>
        <v>027H0255</v>
      </c>
      <c r="B781" s="568"/>
      <c r="C781" s="563"/>
      <c r="D781" s="139" t="s">
        <v>277</v>
      </c>
      <c r="E781" s="140">
        <v>2</v>
      </c>
      <c r="F781" s="140">
        <v>55</v>
      </c>
      <c r="G781" s="588"/>
      <c r="H781" s="570"/>
      <c r="I781" s="489" t="str">
        <f t="shared" si="131"/>
        <v>027H0255</v>
      </c>
      <c r="J781" s="490" t="s">
        <v>4480</v>
      </c>
      <c r="K781" s="490" t="s">
        <v>4586</v>
      </c>
      <c r="L781" s="490" t="s">
        <v>689</v>
      </c>
      <c r="M781" s="490" t="s">
        <v>4574</v>
      </c>
      <c r="N781" s="489"/>
      <c r="O781" s="491" t="s">
        <v>239</v>
      </c>
      <c r="P781" s="178"/>
      <c r="Q781" s="179"/>
      <c r="R781" s="180"/>
      <c r="S781" s="526" t="s">
        <v>1182</v>
      </c>
      <c r="T781" s="508">
        <f t="shared" si="150"/>
        <v>27</v>
      </c>
      <c r="V781" s="382" t="str">
        <f t="shared" si="148"/>
        <v xml:space="preserve">JWWA認証    </v>
      </c>
      <c r="W781" s="382" t="str">
        <f t="shared" si="149"/>
        <v xml:space="preserve">JWWA認証    </v>
      </c>
    </row>
    <row r="782" spans="1:23" ht="15" customHeight="1">
      <c r="A782" s="381" t="str">
        <f t="shared" si="124"/>
        <v>015H0271</v>
      </c>
      <c r="B782" s="568"/>
      <c r="C782" s="563"/>
      <c r="D782" s="139" t="s">
        <v>277</v>
      </c>
      <c r="E782" s="140">
        <v>2</v>
      </c>
      <c r="F782" s="140">
        <v>71</v>
      </c>
      <c r="G782" s="588"/>
      <c r="H782" s="569" t="s">
        <v>2863</v>
      </c>
      <c r="I782" s="480" t="str">
        <f t="shared" si="131"/>
        <v>015H0271</v>
      </c>
      <c r="J782" s="481" t="s">
        <v>4484</v>
      </c>
      <c r="K782" s="481" t="s">
        <v>4590</v>
      </c>
      <c r="L782" s="505" t="s">
        <v>4486</v>
      </c>
      <c r="M782" s="481" t="s">
        <v>4572</v>
      </c>
      <c r="N782" s="480"/>
      <c r="O782" s="500" t="s">
        <v>239</v>
      </c>
      <c r="P782" s="144"/>
      <c r="Q782" s="145"/>
      <c r="R782" s="146"/>
      <c r="S782" s="527" t="s">
        <v>1561</v>
      </c>
      <c r="T782" s="504">
        <f t="shared" si="145"/>
        <v>15</v>
      </c>
      <c r="V782" s="382" t="str">
        <f t="shared" si="148"/>
        <v xml:space="preserve">JWWA認証    </v>
      </c>
      <c r="W782" s="382" t="str">
        <f t="shared" si="149"/>
        <v xml:space="preserve">JWWA認証    </v>
      </c>
    </row>
    <row r="783" spans="1:23" ht="15" customHeight="1">
      <c r="A783" s="381" t="str">
        <f t="shared" si="124"/>
        <v>027H0258</v>
      </c>
      <c r="B783" s="568"/>
      <c r="C783" s="563"/>
      <c r="D783" s="139" t="s">
        <v>277</v>
      </c>
      <c r="E783" s="140">
        <v>2</v>
      </c>
      <c r="F783" s="140">
        <v>58</v>
      </c>
      <c r="G783" s="588"/>
      <c r="H783" s="570"/>
      <c r="I783" s="489" t="str">
        <f t="shared" si="131"/>
        <v>027H0258</v>
      </c>
      <c r="J783" s="490" t="s">
        <v>4484</v>
      </c>
      <c r="K783" s="490" t="s">
        <v>4573</v>
      </c>
      <c r="L783" s="507" t="s">
        <v>4486</v>
      </c>
      <c r="M783" s="490" t="s">
        <v>4574</v>
      </c>
      <c r="N783" s="489"/>
      <c r="O783" s="491" t="s">
        <v>239</v>
      </c>
      <c r="P783" s="178"/>
      <c r="Q783" s="179"/>
      <c r="R783" s="180"/>
      <c r="S783" s="526" t="s">
        <v>1182</v>
      </c>
      <c r="T783" s="508">
        <f t="shared" si="145"/>
        <v>27</v>
      </c>
      <c r="V783" s="382" t="str">
        <f t="shared" si="148"/>
        <v xml:space="preserve">JWWA認証    </v>
      </c>
      <c r="W783" s="382" t="str">
        <f t="shared" si="149"/>
        <v xml:space="preserve">JWWA認証    </v>
      </c>
    </row>
    <row r="784" spans="1:23" ht="15" customHeight="1">
      <c r="A784" s="381" t="str">
        <f t="shared" si="124"/>
        <v>015H0269</v>
      </c>
      <c r="B784" s="568"/>
      <c r="C784" s="563"/>
      <c r="D784" s="139" t="s">
        <v>277</v>
      </c>
      <c r="E784" s="140">
        <v>2</v>
      </c>
      <c r="F784" s="140">
        <v>69</v>
      </c>
      <c r="G784" s="588"/>
      <c r="H784" s="569" t="s">
        <v>4493</v>
      </c>
      <c r="I784" s="480" t="str">
        <f t="shared" si="131"/>
        <v>015H0269</v>
      </c>
      <c r="J784" s="481" t="s">
        <v>4494</v>
      </c>
      <c r="K784" s="481" t="s">
        <v>4588</v>
      </c>
      <c r="L784" s="481" t="s">
        <v>4589</v>
      </c>
      <c r="M784" s="481" t="s">
        <v>4572</v>
      </c>
      <c r="N784" s="141"/>
      <c r="O784" s="500" t="s">
        <v>239</v>
      </c>
      <c r="P784" s="144"/>
      <c r="Q784" s="145"/>
      <c r="R784" s="146"/>
      <c r="S784" s="527" t="s">
        <v>1561</v>
      </c>
      <c r="T784" s="504">
        <f t="shared" si="145"/>
        <v>15</v>
      </c>
      <c r="V784" s="382" t="str">
        <f t="shared" si="148"/>
        <v xml:space="preserve">JWWA認証    </v>
      </c>
      <c r="W784" s="382" t="str">
        <f t="shared" si="149"/>
        <v xml:space="preserve">JWWA認証    </v>
      </c>
    </row>
    <row r="785" spans="1:23" ht="15" customHeight="1">
      <c r="A785" s="381" t="str">
        <f t="shared" si="124"/>
        <v>027H0256</v>
      </c>
      <c r="B785" s="568"/>
      <c r="C785" s="563"/>
      <c r="D785" s="139" t="s">
        <v>277</v>
      </c>
      <c r="E785" s="140">
        <v>2</v>
      </c>
      <c r="F785" s="140">
        <v>56</v>
      </c>
      <c r="G785" s="588"/>
      <c r="H785" s="570"/>
      <c r="I785" s="489" t="str">
        <f t="shared" si="131"/>
        <v>027H0256</v>
      </c>
      <c r="J785" s="490" t="s">
        <v>4494</v>
      </c>
      <c r="K785" s="490" t="s">
        <v>4586</v>
      </c>
      <c r="L785" s="490" t="s">
        <v>4570</v>
      </c>
      <c r="M785" s="490" t="s">
        <v>4574</v>
      </c>
      <c r="N785" s="164"/>
      <c r="O785" s="491" t="s">
        <v>239</v>
      </c>
      <c r="P785" s="178"/>
      <c r="Q785" s="179"/>
      <c r="R785" s="180"/>
      <c r="S785" s="526" t="s">
        <v>1182</v>
      </c>
      <c r="T785" s="508">
        <f t="shared" si="145"/>
        <v>27</v>
      </c>
      <c r="V785" s="382" t="str">
        <f t="shared" si="148"/>
        <v xml:space="preserve">JWWA認証    </v>
      </c>
      <c r="W785" s="382" t="str">
        <f t="shared" si="149"/>
        <v xml:space="preserve">JWWA認証    </v>
      </c>
    </row>
    <row r="786" spans="1:23" ht="15" customHeight="1">
      <c r="A786" s="381" t="str">
        <f t="shared" si="124"/>
        <v>015H0267</v>
      </c>
      <c r="B786" s="568"/>
      <c r="C786" s="563"/>
      <c r="D786" s="139" t="s">
        <v>277</v>
      </c>
      <c r="E786" s="140">
        <v>2</v>
      </c>
      <c r="F786" s="140">
        <v>67</v>
      </c>
      <c r="G786" s="588"/>
      <c r="H786" s="569" t="s">
        <v>4543</v>
      </c>
      <c r="I786" s="480" t="str">
        <f t="shared" si="131"/>
        <v>015H0267</v>
      </c>
      <c r="J786" s="481" t="s">
        <v>4591</v>
      </c>
      <c r="K786" s="481" t="s">
        <v>4592</v>
      </c>
      <c r="L786" s="505" t="s">
        <v>4593</v>
      </c>
      <c r="M786" s="481" t="s">
        <v>4572</v>
      </c>
      <c r="N786" s="141"/>
      <c r="O786" s="500" t="s">
        <v>239</v>
      </c>
      <c r="P786" s="144"/>
      <c r="Q786" s="145"/>
      <c r="R786" s="146"/>
      <c r="S786" s="527" t="s">
        <v>1561</v>
      </c>
      <c r="T786" s="504">
        <f t="shared" si="145"/>
        <v>15</v>
      </c>
      <c r="V786" s="382" t="str">
        <f t="shared" si="148"/>
        <v xml:space="preserve">JWWA認証    </v>
      </c>
      <c r="W786" s="382" t="str">
        <f t="shared" si="149"/>
        <v xml:space="preserve">JWWA認証    </v>
      </c>
    </row>
    <row r="787" spans="1:23" ht="15" customHeight="1">
      <c r="A787" s="381" t="str">
        <f t="shared" si="124"/>
        <v>027H0254</v>
      </c>
      <c r="B787" s="568"/>
      <c r="C787" s="563"/>
      <c r="D787" s="139" t="s">
        <v>277</v>
      </c>
      <c r="E787" s="140">
        <v>2</v>
      </c>
      <c r="F787" s="140">
        <v>54</v>
      </c>
      <c r="G787" s="588"/>
      <c r="H787" s="571"/>
      <c r="I787" s="489" t="str">
        <f t="shared" si="131"/>
        <v>027H0254</v>
      </c>
      <c r="J787" s="490" t="s">
        <v>4544</v>
      </c>
      <c r="K787" s="490" t="s">
        <v>4585</v>
      </c>
      <c r="L787" s="490" t="s">
        <v>4496</v>
      </c>
      <c r="M787" s="490" t="s">
        <v>4574</v>
      </c>
      <c r="N787" s="164"/>
      <c r="O787" s="491" t="s">
        <v>239</v>
      </c>
      <c r="P787" s="178"/>
      <c r="Q787" s="179"/>
      <c r="R787" s="180"/>
      <c r="S787" s="526" t="s">
        <v>1182</v>
      </c>
      <c r="T787" s="496">
        <f t="shared" si="145"/>
        <v>27</v>
      </c>
      <c r="V787" s="382" t="str">
        <f t="shared" ref="V787:V791" si="151">""&amp;O787&amp;"  "&amp;P787&amp;"  "&amp;Q787&amp;""</f>
        <v xml:space="preserve">JWWA認証    </v>
      </c>
      <c r="W787" s="382" t="str">
        <f t="shared" ref="W787:W791" si="152">V787</f>
        <v xml:space="preserve">JWWA認証    </v>
      </c>
    </row>
    <row r="788" spans="1:23" ht="15" customHeight="1">
      <c r="A788" s="381" t="str">
        <f t="shared" si="124"/>
        <v>015H0264</v>
      </c>
      <c r="B788" s="568"/>
      <c r="C788" s="563"/>
      <c r="D788" s="139" t="s">
        <v>277</v>
      </c>
      <c r="E788" s="140">
        <v>2</v>
      </c>
      <c r="F788" s="140">
        <v>64</v>
      </c>
      <c r="G788" s="588"/>
      <c r="H788" s="569" t="s">
        <v>4594</v>
      </c>
      <c r="I788" s="480" t="str">
        <f t="shared" si="131"/>
        <v>015H0264</v>
      </c>
      <c r="J788" s="481" t="s">
        <v>4595</v>
      </c>
      <c r="K788" s="481" t="s">
        <v>4596</v>
      </c>
      <c r="L788" s="481" t="s">
        <v>4597</v>
      </c>
      <c r="M788" s="481" t="s">
        <v>4572</v>
      </c>
      <c r="N788" s="481" t="s">
        <v>4456</v>
      </c>
      <c r="O788" s="500" t="s">
        <v>239</v>
      </c>
      <c r="P788" s="144"/>
      <c r="Q788" s="145"/>
      <c r="R788" s="146"/>
      <c r="S788" s="527" t="s">
        <v>1561</v>
      </c>
      <c r="T788" s="508">
        <f t="shared" si="145"/>
        <v>15</v>
      </c>
      <c r="V788" s="382" t="str">
        <f t="shared" si="151"/>
        <v xml:space="preserve">JWWA認証    </v>
      </c>
      <c r="W788" s="382" t="str">
        <f t="shared" si="152"/>
        <v xml:space="preserve">JWWA認証    </v>
      </c>
    </row>
    <row r="789" spans="1:23" ht="15" customHeight="1">
      <c r="A789" s="381" t="str">
        <f t="shared" si="124"/>
        <v>027H0262</v>
      </c>
      <c r="B789" s="568"/>
      <c r="C789" s="563"/>
      <c r="D789" s="139" t="s">
        <v>277</v>
      </c>
      <c r="E789" s="140">
        <v>2</v>
      </c>
      <c r="F789" s="140">
        <v>62</v>
      </c>
      <c r="G789" s="588"/>
      <c r="H789" s="570"/>
      <c r="I789" s="489" t="str">
        <f t="shared" si="131"/>
        <v>027H0262</v>
      </c>
      <c r="J789" s="490" t="s">
        <v>4553</v>
      </c>
      <c r="K789" s="490" t="s">
        <v>4598</v>
      </c>
      <c r="L789" s="490" t="s">
        <v>725</v>
      </c>
      <c r="M789" s="490" t="s">
        <v>4574</v>
      </c>
      <c r="N789" s="489"/>
      <c r="O789" s="491" t="s">
        <v>239</v>
      </c>
      <c r="P789" s="178"/>
      <c r="Q789" s="179"/>
      <c r="R789" s="180"/>
      <c r="S789" s="526" t="s">
        <v>1182</v>
      </c>
      <c r="T789" s="508">
        <f t="shared" si="145"/>
        <v>27</v>
      </c>
      <c r="V789" s="382" t="str">
        <f t="shared" si="151"/>
        <v xml:space="preserve">JWWA認証    </v>
      </c>
      <c r="W789" s="382" t="str">
        <f t="shared" si="152"/>
        <v xml:space="preserve">JWWA認証    </v>
      </c>
    </row>
    <row r="790" spans="1:23" ht="15" customHeight="1">
      <c r="A790" s="381" t="str">
        <f t="shared" si="124"/>
        <v>015H0273</v>
      </c>
      <c r="B790" s="568"/>
      <c r="C790" s="563"/>
      <c r="D790" s="139" t="s">
        <v>277</v>
      </c>
      <c r="E790" s="140">
        <v>2</v>
      </c>
      <c r="F790" s="140">
        <v>73</v>
      </c>
      <c r="G790" s="588"/>
      <c r="H790" s="569" t="s">
        <v>4599</v>
      </c>
      <c r="I790" s="482" t="str">
        <f t="shared" si="131"/>
        <v>015H0273</v>
      </c>
      <c r="J790" s="481" t="s">
        <v>4490</v>
      </c>
      <c r="K790" s="481" t="s">
        <v>4600</v>
      </c>
      <c r="L790" s="505" t="s">
        <v>4486</v>
      </c>
      <c r="M790" s="481" t="s">
        <v>4572</v>
      </c>
      <c r="N790" s="170"/>
      <c r="O790" s="500" t="s">
        <v>239</v>
      </c>
      <c r="P790" s="173"/>
      <c r="Q790" s="174"/>
      <c r="R790" s="175"/>
      <c r="S790" s="527" t="s">
        <v>1561</v>
      </c>
      <c r="T790" s="488">
        <f t="shared" si="145"/>
        <v>15</v>
      </c>
      <c r="V790" s="382" t="str">
        <f t="shared" si="151"/>
        <v xml:space="preserve">JWWA認証    </v>
      </c>
      <c r="W790" s="382" t="str">
        <f t="shared" si="152"/>
        <v xml:space="preserve">JWWA認証    </v>
      </c>
    </row>
    <row r="791" spans="1:23" ht="15" customHeight="1">
      <c r="A791" s="381" t="str">
        <f t="shared" si="124"/>
        <v>027H0260</v>
      </c>
      <c r="B791" s="568"/>
      <c r="C791" s="563"/>
      <c r="D791" s="139" t="s">
        <v>277</v>
      </c>
      <c r="E791" s="140">
        <v>2</v>
      </c>
      <c r="F791" s="140">
        <v>60</v>
      </c>
      <c r="G791" s="589"/>
      <c r="H791" s="571"/>
      <c r="I791" s="489" t="str">
        <f t="shared" si="131"/>
        <v>027H0260</v>
      </c>
      <c r="J791" s="490" t="s">
        <v>4490</v>
      </c>
      <c r="K791" s="490" t="s">
        <v>4582</v>
      </c>
      <c r="L791" s="507" t="s">
        <v>4486</v>
      </c>
      <c r="M791" s="490" t="s">
        <v>4574</v>
      </c>
      <c r="N791" s="164"/>
      <c r="O791" s="491" t="s">
        <v>239</v>
      </c>
      <c r="P791" s="178"/>
      <c r="Q791" s="179"/>
      <c r="R791" s="180"/>
      <c r="S791" s="526" t="s">
        <v>1182</v>
      </c>
      <c r="T791" s="508">
        <f t="shared" si="145"/>
        <v>27</v>
      </c>
      <c r="V791" s="382" t="str">
        <f t="shared" si="151"/>
        <v xml:space="preserve">JWWA認証    </v>
      </c>
      <c r="W791" s="382" t="str">
        <f t="shared" si="152"/>
        <v xml:space="preserve">JWWA認証    </v>
      </c>
    </row>
    <row r="792" spans="1:23" ht="15" customHeight="1">
      <c r="A792" s="381" t="str">
        <f t="shared" si="124"/>
        <v>013H0215</v>
      </c>
      <c r="B792" s="568"/>
      <c r="C792" s="563"/>
      <c r="D792" s="139" t="s">
        <v>277</v>
      </c>
      <c r="E792" s="140">
        <v>2</v>
      </c>
      <c r="F792" s="140">
        <v>15</v>
      </c>
      <c r="G792" s="554" t="s">
        <v>2851</v>
      </c>
      <c r="H792" s="560" t="s">
        <v>2400</v>
      </c>
      <c r="I792" s="141" t="str">
        <f t="shared" si="131"/>
        <v>013H0215</v>
      </c>
      <c r="J792" s="142" t="s">
        <v>804</v>
      </c>
      <c r="K792" s="142" t="s">
        <v>822</v>
      </c>
      <c r="L792" s="142" t="s">
        <v>689</v>
      </c>
      <c r="M792" s="142" t="s">
        <v>818</v>
      </c>
      <c r="N792" s="142"/>
      <c r="O792" s="143" t="s">
        <v>239</v>
      </c>
      <c r="P792" s="144"/>
      <c r="Q792" s="145"/>
      <c r="R792" s="142"/>
      <c r="S792" s="147" t="s">
        <v>802</v>
      </c>
      <c r="T792" s="387">
        <f t="shared" si="132"/>
        <v>13</v>
      </c>
      <c r="V792" s="382" t="str">
        <f t="shared" si="126"/>
        <v xml:space="preserve">JWWA認証    </v>
      </c>
      <c r="W792" s="382" t="str">
        <f t="shared" ref="W792:W837" si="153">V792</f>
        <v xml:space="preserve">JWWA認証    </v>
      </c>
    </row>
    <row r="793" spans="1:23" ht="15" customHeight="1">
      <c r="A793" s="381" t="str">
        <f t="shared" si="124"/>
        <v>015H0220</v>
      </c>
      <c r="B793" s="568"/>
      <c r="C793" s="563"/>
      <c r="D793" s="139" t="s">
        <v>277</v>
      </c>
      <c r="E793" s="140">
        <v>2</v>
      </c>
      <c r="F793" s="140">
        <v>20</v>
      </c>
      <c r="G793" s="555"/>
      <c r="H793" s="561"/>
      <c r="I793" s="164" t="str">
        <f t="shared" si="131"/>
        <v>015H0220</v>
      </c>
      <c r="J793" s="176" t="s">
        <v>804</v>
      </c>
      <c r="K793" s="176" t="s">
        <v>1575</v>
      </c>
      <c r="L793" s="176" t="s">
        <v>2745</v>
      </c>
      <c r="M793" s="176" t="s">
        <v>818</v>
      </c>
      <c r="N793" s="176"/>
      <c r="O793" s="177" t="s">
        <v>239</v>
      </c>
      <c r="P793" s="178"/>
      <c r="Q793" s="179"/>
      <c r="R793" s="176"/>
      <c r="S793" s="181" t="s">
        <v>1561</v>
      </c>
      <c r="T793" s="400">
        <f t="shared" si="132"/>
        <v>15</v>
      </c>
      <c r="V793" s="382" t="str">
        <f t="shared" si="126"/>
        <v xml:space="preserve">JWWA認証    </v>
      </c>
      <c r="W793" s="382" t="str">
        <f t="shared" si="153"/>
        <v xml:space="preserve">JWWA認証    </v>
      </c>
    </row>
    <row r="794" spans="1:23" ht="15" customHeight="1">
      <c r="A794" s="381" t="str">
        <f t="shared" si="124"/>
        <v>015H0222</v>
      </c>
      <c r="B794" s="568"/>
      <c r="C794" s="563"/>
      <c r="D794" s="139" t="s">
        <v>277</v>
      </c>
      <c r="E794" s="140">
        <v>2</v>
      </c>
      <c r="F794" s="140">
        <v>22</v>
      </c>
      <c r="G794" s="555"/>
      <c r="H794" s="561"/>
      <c r="I794" s="164" t="str">
        <f t="shared" si="131"/>
        <v>015H0222</v>
      </c>
      <c r="J794" s="165" t="s">
        <v>804</v>
      </c>
      <c r="K794" s="165" t="s">
        <v>1576</v>
      </c>
      <c r="L794" s="165" t="s">
        <v>2747</v>
      </c>
      <c r="M794" s="165" t="s">
        <v>818</v>
      </c>
      <c r="N794" s="165"/>
      <c r="O794" s="166" t="s">
        <v>239</v>
      </c>
      <c r="P794" s="167"/>
      <c r="Q794" s="168"/>
      <c r="R794" s="165"/>
      <c r="S794" s="182" t="s">
        <v>1561</v>
      </c>
      <c r="T794" s="403">
        <f t="shared" si="132"/>
        <v>15</v>
      </c>
      <c r="V794" s="382" t="str">
        <f t="shared" si="126"/>
        <v xml:space="preserve">JWWA認証    </v>
      </c>
      <c r="W794" s="382" t="str">
        <f t="shared" si="153"/>
        <v xml:space="preserve">JWWA認証    </v>
      </c>
    </row>
    <row r="795" spans="1:23" ht="15" customHeight="1">
      <c r="A795" s="381" t="str">
        <f t="shared" si="124"/>
        <v>027H0219</v>
      </c>
      <c r="B795" s="568"/>
      <c r="C795" s="563"/>
      <c r="D795" s="139" t="s">
        <v>277</v>
      </c>
      <c r="E795" s="140">
        <v>2</v>
      </c>
      <c r="F795" s="140">
        <v>19</v>
      </c>
      <c r="G795" s="555"/>
      <c r="H795" s="561"/>
      <c r="I795" s="162" t="str">
        <f t="shared" si="131"/>
        <v>027H0219</v>
      </c>
      <c r="J795" s="142" t="s">
        <v>804</v>
      </c>
      <c r="K795" s="142" t="s">
        <v>1745</v>
      </c>
      <c r="L795" s="142" t="s">
        <v>689</v>
      </c>
      <c r="M795" s="142" t="s">
        <v>818</v>
      </c>
      <c r="N795" s="142"/>
      <c r="O795" s="143" t="s">
        <v>239</v>
      </c>
      <c r="P795" s="144"/>
      <c r="Q795" s="145"/>
      <c r="R795" s="142"/>
      <c r="S795" s="147" t="s">
        <v>1182</v>
      </c>
      <c r="T795" s="387">
        <f t="shared" si="132"/>
        <v>27</v>
      </c>
      <c r="V795" s="382" t="str">
        <f t="shared" si="126"/>
        <v xml:space="preserve">JWWA認証    </v>
      </c>
      <c r="W795" s="382" t="str">
        <f t="shared" si="153"/>
        <v xml:space="preserve">JWWA認証    </v>
      </c>
    </row>
    <row r="796" spans="1:23" ht="15" customHeight="1">
      <c r="A796" s="381" t="str">
        <f t="shared" si="124"/>
        <v>029H0216</v>
      </c>
      <c r="B796" s="568"/>
      <c r="C796" s="563"/>
      <c r="D796" s="139" t="s">
        <v>277</v>
      </c>
      <c r="E796" s="140">
        <v>2</v>
      </c>
      <c r="F796" s="140">
        <v>16</v>
      </c>
      <c r="G796" s="555"/>
      <c r="H796" s="561"/>
      <c r="I796" s="148" t="str">
        <f t="shared" si="131"/>
        <v>029H0216</v>
      </c>
      <c r="J796" s="149" t="s">
        <v>804</v>
      </c>
      <c r="K796" s="149" t="s">
        <v>2037</v>
      </c>
      <c r="L796" s="149" t="s">
        <v>689</v>
      </c>
      <c r="M796" s="149" t="s">
        <v>818</v>
      </c>
      <c r="N796" s="149"/>
      <c r="O796" s="150" t="s">
        <v>239</v>
      </c>
      <c r="P796" s="151"/>
      <c r="Q796" s="152"/>
      <c r="R796" s="149"/>
      <c r="S796" s="154" t="s">
        <v>2031</v>
      </c>
      <c r="T796" s="388">
        <f t="shared" si="132"/>
        <v>29</v>
      </c>
      <c r="V796" s="382" t="str">
        <f t="shared" si="126"/>
        <v xml:space="preserve">JWWA認証    </v>
      </c>
      <c r="W796" s="382" t="str">
        <f t="shared" ref="W796" si="154">V796</f>
        <v xml:space="preserve">JWWA認証    </v>
      </c>
    </row>
    <row r="797" spans="1:23" ht="15" customHeight="1">
      <c r="A797" s="381" t="str">
        <f t="shared" si="124"/>
        <v>034H0220</v>
      </c>
      <c r="B797" s="568"/>
      <c r="C797" s="563"/>
      <c r="D797" s="139" t="s">
        <v>277</v>
      </c>
      <c r="E797" s="140">
        <v>2</v>
      </c>
      <c r="F797" s="140">
        <v>20</v>
      </c>
      <c r="G797" s="555"/>
      <c r="H797" s="562"/>
      <c r="I797" s="155" t="str">
        <f t="shared" si="131"/>
        <v>034H0220</v>
      </c>
      <c r="J797" s="156" t="s">
        <v>804</v>
      </c>
      <c r="K797" s="156" t="s">
        <v>1318</v>
      </c>
      <c r="L797" s="156" t="s">
        <v>689</v>
      </c>
      <c r="M797" s="156" t="s">
        <v>2528</v>
      </c>
      <c r="N797" s="156"/>
      <c r="O797" s="157" t="s">
        <v>239</v>
      </c>
      <c r="P797" s="158"/>
      <c r="Q797" s="159"/>
      <c r="R797" s="156"/>
      <c r="S797" s="183" t="s">
        <v>1309</v>
      </c>
      <c r="T797" s="389">
        <f t="shared" si="132"/>
        <v>34</v>
      </c>
      <c r="V797" s="382" t="str">
        <f t="shared" si="126"/>
        <v xml:space="preserve">JWWA認証    </v>
      </c>
      <c r="W797" s="382" t="str">
        <f t="shared" ref="W797:W802" si="155">V797</f>
        <v xml:space="preserve">JWWA認証    </v>
      </c>
    </row>
    <row r="798" spans="1:23" ht="15" customHeight="1">
      <c r="A798" s="381" t="str">
        <f t="shared" si="124"/>
        <v>013H0217</v>
      </c>
      <c r="B798" s="568"/>
      <c r="C798" s="563"/>
      <c r="D798" s="139" t="s">
        <v>277</v>
      </c>
      <c r="E798" s="140">
        <v>2</v>
      </c>
      <c r="F798" s="140">
        <v>17</v>
      </c>
      <c r="G798" s="555"/>
      <c r="H798" s="560" t="s">
        <v>2554</v>
      </c>
      <c r="I798" s="155" t="str">
        <f t="shared" si="131"/>
        <v>013H0217</v>
      </c>
      <c r="J798" s="165" t="s">
        <v>806</v>
      </c>
      <c r="K798" s="165" t="s">
        <v>824</v>
      </c>
      <c r="L798" s="165" t="s">
        <v>689</v>
      </c>
      <c r="M798" s="165" t="s">
        <v>818</v>
      </c>
      <c r="N798" s="165"/>
      <c r="O798" s="166" t="s">
        <v>239</v>
      </c>
      <c r="P798" s="158"/>
      <c r="Q798" s="159"/>
      <c r="R798" s="156"/>
      <c r="S798" s="147" t="s">
        <v>802</v>
      </c>
      <c r="T798" s="389">
        <f t="shared" si="132"/>
        <v>13</v>
      </c>
      <c r="V798" s="382" t="str">
        <f t="shared" si="126"/>
        <v xml:space="preserve">JWWA認証    </v>
      </c>
      <c r="W798" s="382" t="str">
        <f t="shared" si="155"/>
        <v xml:space="preserve">JWWA認証    </v>
      </c>
    </row>
    <row r="799" spans="1:23" ht="15" customHeight="1">
      <c r="A799" s="381" t="str">
        <f t="shared" si="124"/>
        <v>015H0211</v>
      </c>
      <c r="B799" s="568"/>
      <c r="C799" s="563"/>
      <c r="D799" s="139" t="s">
        <v>277</v>
      </c>
      <c r="E799" s="140">
        <v>2</v>
      </c>
      <c r="F799" s="140">
        <v>11</v>
      </c>
      <c r="G799" s="555"/>
      <c r="H799" s="561"/>
      <c r="I799" s="170" t="str">
        <f t="shared" si="131"/>
        <v>015H0211</v>
      </c>
      <c r="J799" s="165" t="s">
        <v>806</v>
      </c>
      <c r="K799" s="165" t="s">
        <v>1571</v>
      </c>
      <c r="L799" s="165" t="s">
        <v>2745</v>
      </c>
      <c r="M799" s="165" t="s">
        <v>818</v>
      </c>
      <c r="N799" s="165" t="s">
        <v>2746</v>
      </c>
      <c r="O799" s="166" t="s">
        <v>239</v>
      </c>
      <c r="P799" s="173"/>
      <c r="Q799" s="174"/>
      <c r="R799" s="171"/>
      <c r="S799" s="147" t="s">
        <v>1561</v>
      </c>
      <c r="T799" s="404">
        <f t="shared" si="132"/>
        <v>15</v>
      </c>
      <c r="V799" s="382" t="str">
        <f t="shared" si="126"/>
        <v xml:space="preserve">JWWA認証    </v>
      </c>
      <c r="W799" s="382" t="str">
        <f t="shared" si="155"/>
        <v xml:space="preserve">JWWA認証    </v>
      </c>
    </row>
    <row r="800" spans="1:23" ht="15" customHeight="1">
      <c r="A800" s="381" t="str">
        <f t="shared" si="124"/>
        <v>015H0212</v>
      </c>
      <c r="B800" s="568"/>
      <c r="C800" s="563"/>
      <c r="D800" s="139" t="s">
        <v>277</v>
      </c>
      <c r="E800" s="140">
        <v>2</v>
      </c>
      <c r="F800" s="140">
        <v>12</v>
      </c>
      <c r="G800" s="555"/>
      <c r="H800" s="561"/>
      <c r="I800" s="204" t="str">
        <f t="shared" si="131"/>
        <v>015H0212</v>
      </c>
      <c r="J800" s="165" t="s">
        <v>806</v>
      </c>
      <c r="K800" s="165" t="s">
        <v>1570</v>
      </c>
      <c r="L800" s="165" t="s">
        <v>2747</v>
      </c>
      <c r="M800" s="165" t="s">
        <v>818</v>
      </c>
      <c r="N800" s="165" t="s">
        <v>2746</v>
      </c>
      <c r="O800" s="166" t="s">
        <v>239</v>
      </c>
      <c r="P800" s="167"/>
      <c r="Q800" s="168"/>
      <c r="R800" s="165"/>
      <c r="S800" s="182" t="s">
        <v>1561</v>
      </c>
      <c r="T800" s="403">
        <f t="shared" si="132"/>
        <v>15</v>
      </c>
      <c r="V800" s="382" t="str">
        <f t="shared" si="126"/>
        <v xml:space="preserve">JWWA認証    </v>
      </c>
      <c r="W800" s="382" t="str">
        <f t="shared" si="155"/>
        <v xml:space="preserve">JWWA認証    </v>
      </c>
    </row>
    <row r="801" spans="1:23" ht="15" customHeight="1">
      <c r="A801" s="381" t="str">
        <f t="shared" si="124"/>
        <v>027H0214</v>
      </c>
      <c r="B801" s="568"/>
      <c r="C801" s="563"/>
      <c r="D801" s="139" t="s">
        <v>277</v>
      </c>
      <c r="E801" s="140">
        <v>2</v>
      </c>
      <c r="F801" s="140">
        <v>14</v>
      </c>
      <c r="G801" s="555"/>
      <c r="H801" s="561"/>
      <c r="I801" s="170" t="str">
        <f t="shared" si="131"/>
        <v>027H0214</v>
      </c>
      <c r="J801" s="142" t="s">
        <v>806</v>
      </c>
      <c r="K801" s="142" t="s">
        <v>1743</v>
      </c>
      <c r="L801" s="142" t="s">
        <v>689</v>
      </c>
      <c r="M801" s="142" t="s">
        <v>818</v>
      </c>
      <c r="N801" s="142"/>
      <c r="O801" s="143" t="s">
        <v>239</v>
      </c>
      <c r="P801" s="173"/>
      <c r="Q801" s="174"/>
      <c r="R801" s="171"/>
      <c r="S801" s="147" t="s">
        <v>1182</v>
      </c>
      <c r="T801" s="404">
        <f t="shared" si="132"/>
        <v>27</v>
      </c>
      <c r="V801" s="382" t="str">
        <f t="shared" si="126"/>
        <v xml:space="preserve">JWWA認証    </v>
      </c>
      <c r="W801" s="382" t="str">
        <f t="shared" si="155"/>
        <v xml:space="preserve">JWWA認証    </v>
      </c>
    </row>
    <row r="802" spans="1:23" ht="15" customHeight="1">
      <c r="A802" s="381" t="str">
        <f t="shared" si="124"/>
        <v>029H0211</v>
      </c>
      <c r="B802" s="568"/>
      <c r="C802" s="563"/>
      <c r="D802" s="139" t="s">
        <v>277</v>
      </c>
      <c r="E802" s="140">
        <v>2</v>
      </c>
      <c r="F802" s="140">
        <v>11</v>
      </c>
      <c r="G802" s="555"/>
      <c r="H802" s="561"/>
      <c r="I802" s="148" t="str">
        <f t="shared" si="131"/>
        <v>029H0211</v>
      </c>
      <c r="J802" s="149" t="s">
        <v>806</v>
      </c>
      <c r="K802" s="149" t="s">
        <v>2041</v>
      </c>
      <c r="L802" s="149" t="s">
        <v>689</v>
      </c>
      <c r="M802" s="149" t="s">
        <v>818</v>
      </c>
      <c r="N802" s="149"/>
      <c r="O802" s="150" t="s">
        <v>239</v>
      </c>
      <c r="P802" s="151"/>
      <c r="Q802" s="152"/>
      <c r="R802" s="149"/>
      <c r="S802" s="154" t="s">
        <v>2031</v>
      </c>
      <c r="T802" s="388">
        <f t="shared" si="132"/>
        <v>29</v>
      </c>
      <c r="V802" s="382" t="str">
        <f t="shared" si="126"/>
        <v xml:space="preserve">JWWA認証    </v>
      </c>
      <c r="W802" s="382" t="str">
        <f t="shared" si="155"/>
        <v xml:space="preserve">JWWA認証    </v>
      </c>
    </row>
    <row r="803" spans="1:23" ht="15" customHeight="1">
      <c r="A803" s="381" t="str">
        <f t="shared" si="124"/>
        <v>034H0214</v>
      </c>
      <c r="B803" s="568"/>
      <c r="C803" s="563"/>
      <c r="D803" s="139" t="s">
        <v>277</v>
      </c>
      <c r="E803" s="140">
        <v>2</v>
      </c>
      <c r="F803" s="140">
        <v>14</v>
      </c>
      <c r="G803" s="555"/>
      <c r="H803" s="562"/>
      <c r="I803" s="155" t="str">
        <f t="shared" si="131"/>
        <v>034H0214</v>
      </c>
      <c r="J803" s="156" t="s">
        <v>806</v>
      </c>
      <c r="K803" s="156" t="s">
        <v>1316</v>
      </c>
      <c r="L803" s="156" t="s">
        <v>689</v>
      </c>
      <c r="M803" s="156" t="s">
        <v>2528</v>
      </c>
      <c r="N803" s="156"/>
      <c r="O803" s="157" t="s">
        <v>239</v>
      </c>
      <c r="P803" s="158"/>
      <c r="Q803" s="159"/>
      <c r="R803" s="156"/>
      <c r="S803" s="183" t="s">
        <v>1309</v>
      </c>
      <c r="T803" s="389">
        <f t="shared" si="132"/>
        <v>34</v>
      </c>
      <c r="V803" s="382" t="str">
        <f t="shared" si="126"/>
        <v xml:space="preserve">JWWA認証    </v>
      </c>
      <c r="W803" s="382" t="str">
        <f t="shared" ref="W803:W824" si="156">V803</f>
        <v xml:space="preserve">JWWA認証    </v>
      </c>
    </row>
    <row r="804" spans="1:23" ht="15" customHeight="1">
      <c r="A804" s="381" t="str">
        <f t="shared" si="124"/>
        <v>013H0218</v>
      </c>
      <c r="B804" s="568"/>
      <c r="C804" s="563"/>
      <c r="D804" s="139" t="s">
        <v>277</v>
      </c>
      <c r="E804" s="140">
        <v>2</v>
      </c>
      <c r="F804" s="140">
        <v>18</v>
      </c>
      <c r="G804" s="555"/>
      <c r="H804" s="560" t="s">
        <v>2555</v>
      </c>
      <c r="I804" s="170" t="str">
        <f t="shared" si="131"/>
        <v>013H0218</v>
      </c>
      <c r="J804" s="165" t="s">
        <v>808</v>
      </c>
      <c r="K804" s="165" t="s">
        <v>825</v>
      </c>
      <c r="L804" s="165" t="s">
        <v>689</v>
      </c>
      <c r="M804" s="165" t="s">
        <v>818</v>
      </c>
      <c r="N804" s="165"/>
      <c r="O804" s="166" t="s">
        <v>239</v>
      </c>
      <c r="P804" s="173"/>
      <c r="Q804" s="174"/>
      <c r="R804" s="171"/>
      <c r="S804" s="147" t="s">
        <v>802</v>
      </c>
      <c r="T804" s="404">
        <f t="shared" si="132"/>
        <v>13</v>
      </c>
      <c r="V804" s="382" t="str">
        <f t="shared" si="126"/>
        <v xml:space="preserve">JWWA認証    </v>
      </c>
      <c r="W804" s="382" t="str">
        <f t="shared" si="156"/>
        <v xml:space="preserve">JWWA認証    </v>
      </c>
    </row>
    <row r="805" spans="1:23" ht="15" customHeight="1">
      <c r="A805" s="381" t="str">
        <f t="shared" si="124"/>
        <v>015H0213</v>
      </c>
      <c r="B805" s="568"/>
      <c r="C805" s="563"/>
      <c r="D805" s="139" t="s">
        <v>277</v>
      </c>
      <c r="E805" s="140">
        <v>2</v>
      </c>
      <c r="F805" s="140">
        <v>13</v>
      </c>
      <c r="G805" s="555"/>
      <c r="H805" s="561"/>
      <c r="I805" s="204" t="str">
        <f t="shared" si="131"/>
        <v>015H0213</v>
      </c>
      <c r="J805" s="165" t="s">
        <v>808</v>
      </c>
      <c r="K805" s="165" t="s">
        <v>2748</v>
      </c>
      <c r="L805" s="165" t="s">
        <v>2745</v>
      </c>
      <c r="M805" s="165" t="s">
        <v>818</v>
      </c>
      <c r="N805" s="165"/>
      <c r="O805" s="166" t="s">
        <v>239</v>
      </c>
      <c r="P805" s="167"/>
      <c r="Q805" s="168"/>
      <c r="R805" s="165"/>
      <c r="S805" s="182" t="s">
        <v>1561</v>
      </c>
      <c r="T805" s="403">
        <f t="shared" si="132"/>
        <v>15</v>
      </c>
      <c r="V805" s="382" t="str">
        <f t="shared" si="126"/>
        <v xml:space="preserve">JWWA認証    </v>
      </c>
      <c r="W805" s="382" t="str">
        <f t="shared" si="156"/>
        <v xml:space="preserve">JWWA認証    </v>
      </c>
    </row>
    <row r="806" spans="1:23" ht="15" customHeight="1">
      <c r="A806" s="381" t="str">
        <f t="shared" si="124"/>
        <v>015H0214</v>
      </c>
      <c r="B806" s="568"/>
      <c r="C806" s="563"/>
      <c r="D806" s="139" t="s">
        <v>277</v>
      </c>
      <c r="E806" s="140">
        <v>2</v>
      </c>
      <c r="F806" s="140">
        <v>14</v>
      </c>
      <c r="G806" s="555"/>
      <c r="H806" s="561"/>
      <c r="I806" s="155" t="str">
        <f t="shared" si="131"/>
        <v>015H0214</v>
      </c>
      <c r="J806" s="165" t="s">
        <v>808</v>
      </c>
      <c r="K806" s="165" t="s">
        <v>2749</v>
      </c>
      <c r="L806" s="165" t="s">
        <v>2747</v>
      </c>
      <c r="M806" s="165" t="s">
        <v>818</v>
      </c>
      <c r="N806" s="165"/>
      <c r="O806" s="166" t="s">
        <v>239</v>
      </c>
      <c r="P806" s="158"/>
      <c r="Q806" s="159"/>
      <c r="R806" s="156"/>
      <c r="S806" s="181" t="s">
        <v>1561</v>
      </c>
      <c r="T806" s="389">
        <f t="shared" si="132"/>
        <v>15</v>
      </c>
      <c r="V806" s="382" t="str">
        <f t="shared" si="126"/>
        <v xml:space="preserve">JWWA認証    </v>
      </c>
      <c r="W806" s="382" t="str">
        <f t="shared" ref="W806:W820" si="157">V806</f>
        <v xml:space="preserve">JWWA認証    </v>
      </c>
    </row>
    <row r="807" spans="1:23" ht="15" customHeight="1">
      <c r="A807" s="381" t="str">
        <f t="shared" si="124"/>
        <v>027H0216</v>
      </c>
      <c r="B807" s="568"/>
      <c r="C807" s="563"/>
      <c r="D807" s="139" t="s">
        <v>277</v>
      </c>
      <c r="E807" s="140">
        <v>2</v>
      </c>
      <c r="F807" s="140">
        <v>16</v>
      </c>
      <c r="G807" s="555"/>
      <c r="H807" s="561"/>
      <c r="I807" s="170" t="str">
        <f t="shared" si="131"/>
        <v>027H0216</v>
      </c>
      <c r="J807" s="142" t="s">
        <v>808</v>
      </c>
      <c r="K807" s="142" t="s">
        <v>1744</v>
      </c>
      <c r="L807" s="142" t="s">
        <v>689</v>
      </c>
      <c r="M807" s="142" t="s">
        <v>818</v>
      </c>
      <c r="N807" s="142"/>
      <c r="O807" s="143" t="s">
        <v>239</v>
      </c>
      <c r="P807" s="173"/>
      <c r="Q807" s="174"/>
      <c r="R807" s="171"/>
      <c r="S807" s="147" t="s">
        <v>1182</v>
      </c>
      <c r="T807" s="404">
        <f t="shared" si="132"/>
        <v>27</v>
      </c>
      <c r="V807" s="382" t="str">
        <f t="shared" si="126"/>
        <v xml:space="preserve">JWWA認証    </v>
      </c>
      <c r="W807" s="382" t="str">
        <f t="shared" si="157"/>
        <v xml:space="preserve">JWWA認証    </v>
      </c>
    </row>
    <row r="808" spans="1:23" ht="15" customHeight="1">
      <c r="A808" s="381" t="str">
        <f t="shared" si="124"/>
        <v>029H0212</v>
      </c>
      <c r="B808" s="568"/>
      <c r="C808" s="563"/>
      <c r="D808" s="139" t="s">
        <v>277</v>
      </c>
      <c r="E808" s="140">
        <v>2</v>
      </c>
      <c r="F808" s="140">
        <v>12</v>
      </c>
      <c r="G808" s="555"/>
      <c r="H808" s="561"/>
      <c r="I808" s="162" t="str">
        <f t="shared" si="131"/>
        <v>029H0212</v>
      </c>
      <c r="J808" s="205" t="s">
        <v>808</v>
      </c>
      <c r="K808" s="205" t="s">
        <v>2040</v>
      </c>
      <c r="L808" s="205" t="s">
        <v>689</v>
      </c>
      <c r="M808" s="205" t="s">
        <v>818</v>
      </c>
      <c r="N808" s="205"/>
      <c r="O808" s="186" t="s">
        <v>239</v>
      </c>
      <c r="P808" s="187"/>
      <c r="Q808" s="188"/>
      <c r="R808" s="205"/>
      <c r="S808" s="190" t="s">
        <v>2031</v>
      </c>
      <c r="T808" s="396">
        <f t="shared" si="132"/>
        <v>29</v>
      </c>
      <c r="V808" s="382" t="str">
        <f t="shared" si="126"/>
        <v xml:space="preserve">JWWA認証    </v>
      </c>
      <c r="W808" s="382" t="str">
        <f t="shared" si="157"/>
        <v xml:space="preserve">JWWA認証    </v>
      </c>
    </row>
    <row r="809" spans="1:23" ht="15" customHeight="1">
      <c r="A809" s="381" t="str">
        <f t="shared" si="124"/>
        <v>034H0215</v>
      </c>
      <c r="B809" s="568"/>
      <c r="C809" s="563"/>
      <c r="D809" s="139" t="s">
        <v>277</v>
      </c>
      <c r="E809" s="140">
        <v>2</v>
      </c>
      <c r="F809" s="140">
        <v>15</v>
      </c>
      <c r="G809" s="555"/>
      <c r="H809" s="561"/>
      <c r="I809" s="204" t="str">
        <f t="shared" si="131"/>
        <v>034H0215</v>
      </c>
      <c r="J809" s="165" t="s">
        <v>808</v>
      </c>
      <c r="K809" s="165" t="s">
        <v>1317</v>
      </c>
      <c r="L809" s="165" t="s">
        <v>725</v>
      </c>
      <c r="M809" s="165" t="s">
        <v>2528</v>
      </c>
      <c r="N809" s="165"/>
      <c r="O809" s="166" t="s">
        <v>239</v>
      </c>
      <c r="P809" s="167"/>
      <c r="Q809" s="168"/>
      <c r="R809" s="165"/>
      <c r="S809" s="182" t="s">
        <v>1309</v>
      </c>
      <c r="T809" s="403">
        <f t="shared" si="132"/>
        <v>34</v>
      </c>
      <c r="V809" s="382" t="str">
        <f t="shared" si="126"/>
        <v xml:space="preserve">JWWA認証    </v>
      </c>
      <c r="W809" s="382" t="str">
        <f t="shared" si="157"/>
        <v xml:space="preserve">JWWA認証    </v>
      </c>
    </row>
    <row r="810" spans="1:23" ht="15" customHeight="1">
      <c r="A810" s="381" t="str">
        <f t="shared" si="124"/>
        <v>013H0213</v>
      </c>
      <c r="B810" s="568"/>
      <c r="C810" s="563"/>
      <c r="D810" s="139" t="s">
        <v>277</v>
      </c>
      <c r="E810" s="140">
        <v>2</v>
      </c>
      <c r="F810" s="140">
        <v>13</v>
      </c>
      <c r="G810" s="555"/>
      <c r="H810" s="560" t="s">
        <v>2493</v>
      </c>
      <c r="I810" s="170" t="str">
        <f t="shared" ref="I810:I815" si="158">IF(OR(D810="",E810="",F810=""),"",TEXT(T810,"000")&amp;D810&amp;TEXT(E810,"00")&amp;TEXT(F810,"00"))</f>
        <v>013H0213</v>
      </c>
      <c r="J810" s="156" t="s">
        <v>801</v>
      </c>
      <c r="K810" s="156" t="s">
        <v>817</v>
      </c>
      <c r="L810" s="156" t="s">
        <v>689</v>
      </c>
      <c r="M810" s="156" t="s">
        <v>818</v>
      </c>
      <c r="N810" s="156"/>
      <c r="O810" s="157" t="s">
        <v>239</v>
      </c>
      <c r="P810" s="173"/>
      <c r="Q810" s="174"/>
      <c r="R810" s="171"/>
      <c r="S810" s="161" t="s">
        <v>802</v>
      </c>
      <c r="T810" s="404">
        <f t="shared" ref="T810:T841" si="159">IF(S810="","",VLOOKUP(S810,$AC$7:$AD$69,2,FALSE))</f>
        <v>13</v>
      </c>
      <c r="V810" s="382" t="str">
        <f t="shared" si="126"/>
        <v xml:space="preserve">JWWA認証    </v>
      </c>
      <c r="W810" s="382" t="str">
        <f t="shared" si="157"/>
        <v xml:space="preserve">JWWA認証    </v>
      </c>
    </row>
    <row r="811" spans="1:23" ht="15" customHeight="1">
      <c r="A811" s="381" t="str">
        <f t="shared" si="124"/>
        <v>015H0228</v>
      </c>
      <c r="B811" s="568"/>
      <c r="C811" s="563"/>
      <c r="D811" s="139" t="s">
        <v>277</v>
      </c>
      <c r="E811" s="140">
        <v>2</v>
      </c>
      <c r="F811" s="140">
        <v>28</v>
      </c>
      <c r="G811" s="555"/>
      <c r="H811" s="561"/>
      <c r="I811" s="204" t="str">
        <f t="shared" si="158"/>
        <v>015H0228</v>
      </c>
      <c r="J811" s="165" t="s">
        <v>801</v>
      </c>
      <c r="K811" s="165" t="s">
        <v>2759</v>
      </c>
      <c r="L811" s="165" t="s">
        <v>2745</v>
      </c>
      <c r="M811" s="165" t="s">
        <v>818</v>
      </c>
      <c r="N811" s="165"/>
      <c r="O811" s="166" t="s">
        <v>239</v>
      </c>
      <c r="P811" s="167"/>
      <c r="Q811" s="168"/>
      <c r="R811" s="165"/>
      <c r="S811" s="182" t="s">
        <v>1561</v>
      </c>
      <c r="T811" s="403">
        <f t="shared" si="159"/>
        <v>15</v>
      </c>
      <c r="V811" s="382" t="str">
        <f t="shared" si="126"/>
        <v xml:space="preserve">JWWA認証    </v>
      </c>
      <c r="W811" s="382" t="str">
        <f t="shared" si="157"/>
        <v xml:space="preserve">JWWA認証    </v>
      </c>
    </row>
    <row r="812" spans="1:23" ht="15" customHeight="1">
      <c r="A812" s="381" t="str">
        <f t="shared" si="124"/>
        <v>015H0229</v>
      </c>
      <c r="B812" s="568"/>
      <c r="C812" s="563"/>
      <c r="D812" s="139" t="s">
        <v>277</v>
      </c>
      <c r="E812" s="140">
        <v>2</v>
      </c>
      <c r="F812" s="140">
        <v>29</v>
      </c>
      <c r="G812" s="555"/>
      <c r="H812" s="561"/>
      <c r="I812" s="164" t="str">
        <f t="shared" si="158"/>
        <v>015H0229</v>
      </c>
      <c r="J812" s="165" t="s">
        <v>801</v>
      </c>
      <c r="K812" s="165" t="s">
        <v>2760</v>
      </c>
      <c r="L812" s="165" t="s">
        <v>2747</v>
      </c>
      <c r="M812" s="165" t="s">
        <v>818</v>
      </c>
      <c r="N812" s="165"/>
      <c r="O812" s="166" t="s">
        <v>239</v>
      </c>
      <c r="P812" s="167"/>
      <c r="Q812" s="168"/>
      <c r="R812" s="165"/>
      <c r="S812" s="182" t="s">
        <v>1561</v>
      </c>
      <c r="T812" s="403">
        <f t="shared" si="159"/>
        <v>15</v>
      </c>
      <c r="V812" s="382" t="str">
        <f t="shared" si="126"/>
        <v xml:space="preserve">JWWA認証    </v>
      </c>
      <c r="W812" s="382" t="str">
        <f t="shared" si="157"/>
        <v xml:space="preserve">JWWA認証    </v>
      </c>
    </row>
    <row r="813" spans="1:23" ht="15" customHeight="1">
      <c r="A813" s="381" t="str">
        <f t="shared" si="124"/>
        <v>027H0221</v>
      </c>
      <c r="B813" s="568"/>
      <c r="C813" s="563"/>
      <c r="D813" s="139" t="s">
        <v>277</v>
      </c>
      <c r="E813" s="140">
        <v>2</v>
      </c>
      <c r="F813" s="140">
        <v>21</v>
      </c>
      <c r="G813" s="555"/>
      <c r="H813" s="561"/>
      <c r="I813" s="162" t="str">
        <f t="shared" si="158"/>
        <v>027H0221</v>
      </c>
      <c r="J813" s="142" t="s">
        <v>801</v>
      </c>
      <c r="K813" s="142" t="s">
        <v>1746</v>
      </c>
      <c r="L813" s="142" t="s">
        <v>689</v>
      </c>
      <c r="M813" s="142" t="s">
        <v>818</v>
      </c>
      <c r="N813" s="142"/>
      <c r="O813" s="143" t="s">
        <v>239</v>
      </c>
      <c r="P813" s="144"/>
      <c r="Q813" s="145"/>
      <c r="R813" s="142"/>
      <c r="S813" s="147" t="s">
        <v>1182</v>
      </c>
      <c r="T813" s="387">
        <f t="shared" si="159"/>
        <v>27</v>
      </c>
      <c r="V813" s="382" t="str">
        <f t="shared" si="126"/>
        <v xml:space="preserve">JWWA認証    </v>
      </c>
      <c r="W813" s="382" t="str">
        <f t="shared" si="157"/>
        <v xml:space="preserve">JWWA認証    </v>
      </c>
    </row>
    <row r="814" spans="1:23" ht="15" customHeight="1">
      <c r="A814" s="381" t="str">
        <f t="shared" si="124"/>
        <v>029H0220</v>
      </c>
      <c r="B814" s="568"/>
      <c r="C814" s="563"/>
      <c r="D814" s="139" t="s">
        <v>277</v>
      </c>
      <c r="E814" s="140">
        <v>2</v>
      </c>
      <c r="F814" s="140">
        <v>20</v>
      </c>
      <c r="G814" s="555"/>
      <c r="H814" s="561"/>
      <c r="I814" s="148" t="str">
        <f t="shared" si="158"/>
        <v>029H0220</v>
      </c>
      <c r="J814" s="149" t="s">
        <v>801</v>
      </c>
      <c r="K814" s="149" t="s">
        <v>2035</v>
      </c>
      <c r="L814" s="149" t="s">
        <v>689</v>
      </c>
      <c r="M814" s="149" t="s">
        <v>818</v>
      </c>
      <c r="N814" s="149"/>
      <c r="O814" s="150" t="s">
        <v>239</v>
      </c>
      <c r="P814" s="151"/>
      <c r="Q814" s="152"/>
      <c r="R814" s="149"/>
      <c r="S814" s="154" t="s">
        <v>2031</v>
      </c>
      <c r="T814" s="388">
        <f t="shared" si="159"/>
        <v>29</v>
      </c>
      <c r="V814" s="382" t="str">
        <f t="shared" si="126"/>
        <v xml:space="preserve">JWWA認証    </v>
      </c>
      <c r="W814" s="382" t="str">
        <f t="shared" si="157"/>
        <v xml:space="preserve">JWWA認証    </v>
      </c>
    </row>
    <row r="815" spans="1:23" ht="15" customHeight="1">
      <c r="A815" s="381" t="str">
        <f t="shared" ref="A815:A878" si="160">I815</f>
        <v>034H0223</v>
      </c>
      <c r="B815" s="568"/>
      <c r="C815" s="563"/>
      <c r="D815" s="139" t="s">
        <v>277</v>
      </c>
      <c r="E815" s="140">
        <v>2</v>
      </c>
      <c r="F815" s="140">
        <v>23</v>
      </c>
      <c r="G815" s="555"/>
      <c r="H815" s="561"/>
      <c r="I815" s="170" t="str">
        <f t="shared" si="158"/>
        <v>034H0223</v>
      </c>
      <c r="J815" s="171" t="s">
        <v>801</v>
      </c>
      <c r="K815" s="171" t="s">
        <v>1320</v>
      </c>
      <c r="L815" s="171" t="s">
        <v>689</v>
      </c>
      <c r="M815" s="171" t="s">
        <v>2528</v>
      </c>
      <c r="N815" s="171"/>
      <c r="O815" s="172" t="s">
        <v>239</v>
      </c>
      <c r="P815" s="173"/>
      <c r="Q815" s="174"/>
      <c r="R815" s="171"/>
      <c r="S815" s="161" t="s">
        <v>1309</v>
      </c>
      <c r="T815" s="404">
        <f t="shared" si="159"/>
        <v>34</v>
      </c>
      <c r="V815" s="382" t="str">
        <f t="shared" si="126"/>
        <v xml:space="preserve">JWWA認証    </v>
      </c>
      <c r="W815" s="382" t="str">
        <f t="shared" si="157"/>
        <v xml:space="preserve">JWWA認証    </v>
      </c>
    </row>
    <row r="816" spans="1:23" ht="15" customHeight="1">
      <c r="A816" s="381" t="str">
        <f t="shared" si="160"/>
        <v>013H0214</v>
      </c>
      <c r="B816" s="568"/>
      <c r="C816" s="563"/>
      <c r="D816" s="139" t="s">
        <v>277</v>
      </c>
      <c r="E816" s="140">
        <v>2</v>
      </c>
      <c r="F816" s="140">
        <v>14</v>
      </c>
      <c r="G816" s="555"/>
      <c r="H816" s="560" t="s">
        <v>2556</v>
      </c>
      <c r="I816" s="170" t="str">
        <f t="shared" si="131"/>
        <v>013H0214</v>
      </c>
      <c r="J816" s="165" t="s">
        <v>819</v>
      </c>
      <c r="K816" s="165" t="s">
        <v>820</v>
      </c>
      <c r="L816" s="165" t="s">
        <v>279</v>
      </c>
      <c r="M816" s="165" t="s">
        <v>818</v>
      </c>
      <c r="N816" s="165" t="s">
        <v>821</v>
      </c>
      <c r="O816" s="166" t="s">
        <v>239</v>
      </c>
      <c r="P816" s="173"/>
      <c r="Q816" s="174"/>
      <c r="R816" s="171"/>
      <c r="S816" s="147" t="s">
        <v>802</v>
      </c>
      <c r="T816" s="404">
        <f t="shared" si="159"/>
        <v>13</v>
      </c>
      <c r="V816" s="382" t="str">
        <f t="shared" si="126"/>
        <v xml:space="preserve">JWWA認証    </v>
      </c>
      <c r="W816" s="382" t="str">
        <f t="shared" si="157"/>
        <v xml:space="preserve">JWWA認証    </v>
      </c>
    </row>
    <row r="817" spans="1:23" ht="15" customHeight="1">
      <c r="A817" s="381" t="str">
        <f t="shared" si="160"/>
        <v>015H0230</v>
      </c>
      <c r="B817" s="568"/>
      <c r="C817" s="563"/>
      <c r="D817" s="139" t="s">
        <v>277</v>
      </c>
      <c r="E817" s="140">
        <v>2</v>
      </c>
      <c r="F817" s="140">
        <v>30</v>
      </c>
      <c r="G817" s="555"/>
      <c r="H817" s="561"/>
      <c r="I817" s="204" t="str">
        <f t="shared" si="131"/>
        <v>015H0230</v>
      </c>
      <c r="J817" s="165" t="s">
        <v>819</v>
      </c>
      <c r="K817" s="165" t="s">
        <v>1584</v>
      </c>
      <c r="L817" s="165" t="s">
        <v>2745</v>
      </c>
      <c r="M817" s="165" t="s">
        <v>818</v>
      </c>
      <c r="N817" s="165"/>
      <c r="O817" s="166" t="s">
        <v>239</v>
      </c>
      <c r="P817" s="167"/>
      <c r="Q817" s="168"/>
      <c r="R817" s="165"/>
      <c r="S817" s="182" t="s">
        <v>1561</v>
      </c>
      <c r="T817" s="403">
        <f t="shared" si="159"/>
        <v>15</v>
      </c>
      <c r="V817" s="382" t="str">
        <f t="shared" si="126"/>
        <v xml:space="preserve">JWWA認証    </v>
      </c>
      <c r="W817" s="382" t="str">
        <f t="shared" si="157"/>
        <v xml:space="preserve">JWWA認証    </v>
      </c>
    </row>
    <row r="818" spans="1:23" ht="15" customHeight="1">
      <c r="A818" s="381" t="str">
        <f t="shared" si="160"/>
        <v>027H0225</v>
      </c>
      <c r="B818" s="568"/>
      <c r="C818" s="563"/>
      <c r="D818" s="139" t="s">
        <v>277</v>
      </c>
      <c r="E818" s="140">
        <v>2</v>
      </c>
      <c r="F818" s="140">
        <v>25</v>
      </c>
      <c r="G818" s="555"/>
      <c r="H818" s="562"/>
      <c r="I818" s="155" t="str">
        <f t="shared" si="131"/>
        <v>027H0225</v>
      </c>
      <c r="J818" s="165" t="s">
        <v>819</v>
      </c>
      <c r="K818" s="165" t="s">
        <v>1748</v>
      </c>
      <c r="L818" s="165" t="s">
        <v>689</v>
      </c>
      <c r="M818" s="165" t="s">
        <v>818</v>
      </c>
      <c r="N818" s="165"/>
      <c r="O818" s="166" t="s">
        <v>239</v>
      </c>
      <c r="P818" s="158"/>
      <c r="Q818" s="159"/>
      <c r="R818" s="156"/>
      <c r="S818" s="161" t="s">
        <v>1182</v>
      </c>
      <c r="T818" s="389">
        <f t="shared" si="159"/>
        <v>27</v>
      </c>
      <c r="V818" s="382" t="str">
        <f t="shared" si="126"/>
        <v xml:space="preserve">JWWA認証    </v>
      </c>
      <c r="W818" s="382" t="str">
        <f t="shared" si="157"/>
        <v xml:space="preserve">JWWA認証    </v>
      </c>
    </row>
    <row r="819" spans="1:23" ht="15" customHeight="1">
      <c r="A819" s="381" t="str">
        <f t="shared" si="160"/>
        <v>013H0216</v>
      </c>
      <c r="B819" s="568" t="s">
        <v>2873</v>
      </c>
      <c r="C819" s="563" t="s">
        <v>2871</v>
      </c>
      <c r="D819" s="139" t="s">
        <v>277</v>
      </c>
      <c r="E819" s="140">
        <v>2</v>
      </c>
      <c r="F819" s="140">
        <v>16</v>
      </c>
      <c r="G819" s="555" t="s">
        <v>2851</v>
      </c>
      <c r="H819" s="560" t="s">
        <v>2495</v>
      </c>
      <c r="I819" s="170" t="str">
        <f t="shared" si="131"/>
        <v>013H0216</v>
      </c>
      <c r="J819" s="165" t="s">
        <v>805</v>
      </c>
      <c r="K819" s="165" t="s">
        <v>823</v>
      </c>
      <c r="L819" s="165" t="s">
        <v>689</v>
      </c>
      <c r="M819" s="165" t="s">
        <v>818</v>
      </c>
      <c r="N819" s="165"/>
      <c r="O819" s="166" t="s">
        <v>239</v>
      </c>
      <c r="P819" s="173"/>
      <c r="Q819" s="174"/>
      <c r="R819" s="171"/>
      <c r="S819" s="147" t="s">
        <v>802</v>
      </c>
      <c r="T819" s="404">
        <f t="shared" si="159"/>
        <v>13</v>
      </c>
      <c r="V819" s="382" t="str">
        <f t="shared" si="126"/>
        <v xml:space="preserve">JWWA認証    </v>
      </c>
      <c r="W819" s="382" t="str">
        <f t="shared" si="157"/>
        <v xml:space="preserve">JWWA認証    </v>
      </c>
    </row>
    <row r="820" spans="1:23" ht="15" customHeight="1">
      <c r="A820" s="381" t="str">
        <f t="shared" si="160"/>
        <v>015H0224</v>
      </c>
      <c r="B820" s="568"/>
      <c r="C820" s="563"/>
      <c r="D820" s="139" t="s">
        <v>277</v>
      </c>
      <c r="E820" s="140">
        <v>2</v>
      </c>
      <c r="F820" s="140">
        <v>24</v>
      </c>
      <c r="G820" s="555"/>
      <c r="H820" s="561"/>
      <c r="I820" s="204" t="str">
        <f t="shared" si="131"/>
        <v>015H0224</v>
      </c>
      <c r="J820" s="165" t="s">
        <v>805</v>
      </c>
      <c r="K820" s="165" t="s">
        <v>2754</v>
      </c>
      <c r="L820" s="165" t="s">
        <v>2745</v>
      </c>
      <c r="M820" s="165" t="s">
        <v>818</v>
      </c>
      <c r="N820" s="165"/>
      <c r="O820" s="166" t="s">
        <v>239</v>
      </c>
      <c r="P820" s="167"/>
      <c r="Q820" s="168"/>
      <c r="R820" s="165"/>
      <c r="S820" s="182" t="s">
        <v>1561</v>
      </c>
      <c r="T820" s="403">
        <f t="shared" si="159"/>
        <v>15</v>
      </c>
      <c r="V820" s="382" t="str">
        <f t="shared" si="126"/>
        <v xml:space="preserve">JWWA認証    </v>
      </c>
      <c r="W820" s="382" t="str">
        <f t="shared" si="157"/>
        <v xml:space="preserve">JWWA認証    </v>
      </c>
    </row>
    <row r="821" spans="1:23" ht="15" customHeight="1">
      <c r="A821" s="381" t="str">
        <f t="shared" si="160"/>
        <v>015H0226</v>
      </c>
      <c r="B821" s="568"/>
      <c r="C821" s="563"/>
      <c r="D821" s="139" t="s">
        <v>277</v>
      </c>
      <c r="E821" s="140">
        <v>2</v>
      </c>
      <c r="F821" s="140">
        <v>26</v>
      </c>
      <c r="G821" s="555"/>
      <c r="H821" s="561"/>
      <c r="I821" s="155" t="str">
        <f t="shared" si="131"/>
        <v>015H0226</v>
      </c>
      <c r="J821" s="165" t="s">
        <v>805</v>
      </c>
      <c r="K821" s="165" t="s">
        <v>2756</v>
      </c>
      <c r="L821" s="165" t="s">
        <v>2747</v>
      </c>
      <c r="M821" s="165" t="s">
        <v>818</v>
      </c>
      <c r="N821" s="165"/>
      <c r="O821" s="166" t="s">
        <v>239</v>
      </c>
      <c r="P821" s="158"/>
      <c r="Q821" s="159"/>
      <c r="R821" s="156"/>
      <c r="S821" s="181" t="s">
        <v>1561</v>
      </c>
      <c r="T821" s="389">
        <f t="shared" si="159"/>
        <v>15</v>
      </c>
      <c r="V821" s="382" t="str">
        <f t="shared" ref="V821:V884" si="161">""&amp;O821&amp;"  "&amp;P821&amp;"  "&amp;Q821&amp;""</f>
        <v xml:space="preserve">JWWA認証    </v>
      </c>
      <c r="W821" s="382" t="str">
        <f t="shared" si="156"/>
        <v xml:space="preserve">JWWA認証    </v>
      </c>
    </row>
    <row r="822" spans="1:23" ht="15" customHeight="1">
      <c r="A822" s="381" t="str">
        <f t="shared" si="160"/>
        <v>027H0222</v>
      </c>
      <c r="B822" s="568"/>
      <c r="C822" s="563"/>
      <c r="D822" s="139" t="s">
        <v>277</v>
      </c>
      <c r="E822" s="140">
        <v>2</v>
      </c>
      <c r="F822" s="140">
        <v>22</v>
      </c>
      <c r="G822" s="555"/>
      <c r="H822" s="561"/>
      <c r="I822" s="170" t="str">
        <f t="shared" si="131"/>
        <v>027H0222</v>
      </c>
      <c r="J822" s="142" t="s">
        <v>2261</v>
      </c>
      <c r="K822" s="142" t="s">
        <v>2268</v>
      </c>
      <c r="L822" s="142" t="s">
        <v>689</v>
      </c>
      <c r="M822" s="142" t="s">
        <v>818</v>
      </c>
      <c r="N822" s="142"/>
      <c r="O822" s="143" t="s">
        <v>239</v>
      </c>
      <c r="P822" s="173"/>
      <c r="Q822" s="174"/>
      <c r="R822" s="171"/>
      <c r="S822" s="161" t="s">
        <v>1182</v>
      </c>
      <c r="T822" s="404">
        <f t="shared" si="159"/>
        <v>27</v>
      </c>
      <c r="V822" s="382" t="str">
        <f t="shared" si="161"/>
        <v xml:space="preserve">JWWA認証    </v>
      </c>
      <c r="W822" s="382" t="str">
        <f t="shared" si="156"/>
        <v xml:space="preserve">JWWA認証    </v>
      </c>
    </row>
    <row r="823" spans="1:23" ht="15" customHeight="1">
      <c r="A823" s="381" t="str">
        <f t="shared" si="160"/>
        <v>029H0218</v>
      </c>
      <c r="B823" s="568"/>
      <c r="C823" s="563"/>
      <c r="D823" s="139" t="s">
        <v>277</v>
      </c>
      <c r="E823" s="140">
        <v>2</v>
      </c>
      <c r="F823" s="140">
        <v>18</v>
      </c>
      <c r="G823" s="555"/>
      <c r="H823" s="561"/>
      <c r="I823" s="148" t="str">
        <f t="shared" si="131"/>
        <v>029H0218</v>
      </c>
      <c r="J823" s="149" t="s">
        <v>805</v>
      </c>
      <c r="K823" s="149" t="s">
        <v>2036</v>
      </c>
      <c r="L823" s="149" t="s">
        <v>689</v>
      </c>
      <c r="M823" s="149" t="s">
        <v>818</v>
      </c>
      <c r="N823" s="149"/>
      <c r="O823" s="150" t="s">
        <v>239</v>
      </c>
      <c r="P823" s="151"/>
      <c r="Q823" s="152"/>
      <c r="R823" s="149"/>
      <c r="S823" s="154" t="s">
        <v>2031</v>
      </c>
      <c r="T823" s="388">
        <f t="shared" si="159"/>
        <v>29</v>
      </c>
      <c r="V823" s="382" t="str">
        <f t="shared" si="161"/>
        <v xml:space="preserve">JWWA認証    </v>
      </c>
      <c r="W823" s="382" t="str">
        <f t="shared" si="156"/>
        <v xml:space="preserve">JWWA認証    </v>
      </c>
    </row>
    <row r="824" spans="1:23" ht="15" customHeight="1">
      <c r="A824" s="381" t="str">
        <f t="shared" si="160"/>
        <v>034H0218</v>
      </c>
      <c r="B824" s="568"/>
      <c r="C824" s="563"/>
      <c r="D824" s="139" t="s">
        <v>277</v>
      </c>
      <c r="E824" s="140">
        <v>2</v>
      </c>
      <c r="F824" s="140">
        <v>18</v>
      </c>
      <c r="G824" s="555"/>
      <c r="H824" s="562"/>
      <c r="I824" s="155" t="str">
        <f t="shared" si="131"/>
        <v>034H0218</v>
      </c>
      <c r="J824" s="156" t="s">
        <v>805</v>
      </c>
      <c r="K824" s="156" t="s">
        <v>2537</v>
      </c>
      <c r="L824" s="156" t="s">
        <v>689</v>
      </c>
      <c r="M824" s="156" t="s">
        <v>2528</v>
      </c>
      <c r="N824" s="156"/>
      <c r="O824" s="157" t="s">
        <v>239</v>
      </c>
      <c r="P824" s="158"/>
      <c r="Q824" s="159"/>
      <c r="R824" s="156"/>
      <c r="S824" s="183" t="s">
        <v>1309</v>
      </c>
      <c r="T824" s="389">
        <f t="shared" si="159"/>
        <v>34</v>
      </c>
      <c r="V824" s="382" t="str">
        <f t="shared" si="161"/>
        <v xml:space="preserve">JWWA認証    </v>
      </c>
      <c r="W824" s="382" t="str">
        <f t="shared" si="156"/>
        <v xml:space="preserve">JWWA認証    </v>
      </c>
    </row>
    <row r="825" spans="1:23" ht="15" customHeight="1">
      <c r="A825" s="381" t="str">
        <f t="shared" si="160"/>
        <v>013H0220</v>
      </c>
      <c r="B825" s="568"/>
      <c r="C825" s="563"/>
      <c r="D825" s="139" t="s">
        <v>277</v>
      </c>
      <c r="E825" s="140">
        <v>2</v>
      </c>
      <c r="F825" s="140">
        <v>20</v>
      </c>
      <c r="G825" s="555"/>
      <c r="H825" s="560" t="s">
        <v>2850</v>
      </c>
      <c r="I825" s="170" t="str">
        <f t="shared" si="131"/>
        <v>013H0220</v>
      </c>
      <c r="J825" s="165" t="s">
        <v>812</v>
      </c>
      <c r="K825" s="165" t="s">
        <v>827</v>
      </c>
      <c r="L825" s="165" t="s">
        <v>689</v>
      </c>
      <c r="M825" s="165" t="s">
        <v>818</v>
      </c>
      <c r="N825" s="165"/>
      <c r="O825" s="166" t="s">
        <v>239</v>
      </c>
      <c r="P825" s="173"/>
      <c r="Q825" s="174"/>
      <c r="R825" s="171"/>
      <c r="S825" s="147" t="s">
        <v>802</v>
      </c>
      <c r="T825" s="404">
        <f t="shared" si="159"/>
        <v>13</v>
      </c>
      <c r="V825" s="382" t="str">
        <f t="shared" si="161"/>
        <v xml:space="preserve">JWWA認証    </v>
      </c>
      <c r="W825" s="382" t="str">
        <f t="shared" si="153"/>
        <v xml:space="preserve">JWWA認証    </v>
      </c>
    </row>
    <row r="826" spans="1:23" ht="15" customHeight="1">
      <c r="A826" s="381" t="str">
        <f t="shared" si="160"/>
        <v>015H0215</v>
      </c>
      <c r="B826" s="568"/>
      <c r="C826" s="563"/>
      <c r="D826" s="139" t="s">
        <v>277</v>
      </c>
      <c r="E826" s="140">
        <v>2</v>
      </c>
      <c r="F826" s="140">
        <v>15</v>
      </c>
      <c r="G826" s="555"/>
      <c r="H826" s="561"/>
      <c r="I826" s="204" t="str">
        <f t="shared" si="131"/>
        <v>015H0215</v>
      </c>
      <c r="J826" s="165" t="s">
        <v>812</v>
      </c>
      <c r="K826" s="165" t="s">
        <v>1573</v>
      </c>
      <c r="L826" s="165" t="s">
        <v>2745</v>
      </c>
      <c r="M826" s="165" t="s">
        <v>818</v>
      </c>
      <c r="N826" s="165"/>
      <c r="O826" s="166" t="s">
        <v>239</v>
      </c>
      <c r="P826" s="167"/>
      <c r="Q826" s="168"/>
      <c r="R826" s="165"/>
      <c r="S826" s="182" t="s">
        <v>1561</v>
      </c>
      <c r="T826" s="403">
        <f t="shared" si="159"/>
        <v>15</v>
      </c>
      <c r="V826" s="382" t="str">
        <f t="shared" si="161"/>
        <v xml:space="preserve">JWWA認証    </v>
      </c>
      <c r="W826" s="382" t="str">
        <f t="shared" si="153"/>
        <v xml:space="preserve">JWWA認証    </v>
      </c>
    </row>
    <row r="827" spans="1:23" ht="15" customHeight="1">
      <c r="A827" s="381" t="str">
        <f t="shared" si="160"/>
        <v>015H0216</v>
      </c>
      <c r="B827" s="568"/>
      <c r="C827" s="563"/>
      <c r="D827" s="139" t="s">
        <v>277</v>
      </c>
      <c r="E827" s="140">
        <v>2</v>
      </c>
      <c r="F827" s="140">
        <v>16</v>
      </c>
      <c r="G827" s="555"/>
      <c r="H827" s="561"/>
      <c r="I827" s="162" t="str">
        <f t="shared" si="131"/>
        <v>015H0216</v>
      </c>
      <c r="J827" s="165" t="s">
        <v>812</v>
      </c>
      <c r="K827" s="165" t="s">
        <v>1574</v>
      </c>
      <c r="L827" s="165" t="s">
        <v>2747</v>
      </c>
      <c r="M827" s="165" t="s">
        <v>818</v>
      </c>
      <c r="N827" s="165"/>
      <c r="O827" s="166" t="s">
        <v>239</v>
      </c>
      <c r="P827" s="144"/>
      <c r="Q827" s="145"/>
      <c r="R827" s="142"/>
      <c r="S827" s="190" t="s">
        <v>1561</v>
      </c>
      <c r="T827" s="387">
        <f t="shared" si="159"/>
        <v>15</v>
      </c>
      <c r="V827" s="382" t="str">
        <f t="shared" si="161"/>
        <v xml:space="preserve">JWWA認証    </v>
      </c>
      <c r="W827" s="382" t="str">
        <f t="shared" si="153"/>
        <v xml:space="preserve">JWWA認証    </v>
      </c>
    </row>
    <row r="828" spans="1:23" ht="15" customHeight="1">
      <c r="A828" s="381" t="str">
        <f t="shared" si="160"/>
        <v>027H0224</v>
      </c>
      <c r="B828" s="568"/>
      <c r="C828" s="563"/>
      <c r="D828" s="139" t="s">
        <v>277</v>
      </c>
      <c r="E828" s="140">
        <v>2</v>
      </c>
      <c r="F828" s="140">
        <v>24</v>
      </c>
      <c r="G828" s="555"/>
      <c r="H828" s="561"/>
      <c r="I828" s="141" t="str">
        <f t="shared" si="131"/>
        <v>027H0224</v>
      </c>
      <c r="J828" s="142" t="s">
        <v>812</v>
      </c>
      <c r="K828" s="142" t="s">
        <v>1747</v>
      </c>
      <c r="L828" s="142" t="s">
        <v>689</v>
      </c>
      <c r="M828" s="142" t="s">
        <v>818</v>
      </c>
      <c r="N828" s="142"/>
      <c r="O828" s="143" t="s">
        <v>239</v>
      </c>
      <c r="P828" s="144"/>
      <c r="Q828" s="145"/>
      <c r="R828" s="142"/>
      <c r="S828" s="147" t="s">
        <v>1182</v>
      </c>
      <c r="T828" s="387">
        <f t="shared" si="159"/>
        <v>27</v>
      </c>
      <c r="V828" s="382" t="str">
        <f t="shared" si="161"/>
        <v xml:space="preserve">JWWA認証    </v>
      </c>
      <c r="W828" s="382" t="str">
        <f t="shared" si="153"/>
        <v xml:space="preserve">JWWA認証    </v>
      </c>
    </row>
    <row r="829" spans="1:23" ht="15" customHeight="1">
      <c r="A829" s="381" t="str">
        <f t="shared" si="160"/>
        <v>029H0213</v>
      </c>
      <c r="B829" s="568"/>
      <c r="C829" s="563"/>
      <c r="D829" s="139" t="s">
        <v>277</v>
      </c>
      <c r="E829" s="140">
        <v>2</v>
      </c>
      <c r="F829" s="140">
        <v>13</v>
      </c>
      <c r="G829" s="555"/>
      <c r="H829" s="561"/>
      <c r="I829" s="148" t="str">
        <f t="shared" si="131"/>
        <v>029H0213</v>
      </c>
      <c r="J829" s="149" t="s">
        <v>812</v>
      </c>
      <c r="K829" s="149" t="s">
        <v>2039</v>
      </c>
      <c r="L829" s="149" t="s">
        <v>689</v>
      </c>
      <c r="M829" s="149" t="s">
        <v>818</v>
      </c>
      <c r="N829" s="149"/>
      <c r="O829" s="150" t="s">
        <v>239</v>
      </c>
      <c r="P829" s="151"/>
      <c r="Q829" s="152"/>
      <c r="R829" s="149"/>
      <c r="S829" s="154" t="s">
        <v>2031</v>
      </c>
      <c r="T829" s="388">
        <f t="shared" si="159"/>
        <v>29</v>
      </c>
      <c r="V829" s="382" t="str">
        <f t="shared" si="161"/>
        <v xml:space="preserve">JWWA認証    </v>
      </c>
      <c r="W829" s="382" t="str">
        <f t="shared" si="153"/>
        <v xml:space="preserve">JWWA認証    </v>
      </c>
    </row>
    <row r="830" spans="1:23" ht="15" customHeight="1">
      <c r="A830" s="381" t="str">
        <f t="shared" si="160"/>
        <v>034H0222</v>
      </c>
      <c r="B830" s="568"/>
      <c r="C830" s="563"/>
      <c r="D830" s="139" t="s">
        <v>277</v>
      </c>
      <c r="E830" s="140">
        <v>2</v>
      </c>
      <c r="F830" s="140">
        <v>22</v>
      </c>
      <c r="G830" s="555"/>
      <c r="H830" s="562"/>
      <c r="I830" s="170" t="str">
        <f t="shared" si="131"/>
        <v>034H0222</v>
      </c>
      <c r="J830" s="156" t="s">
        <v>812</v>
      </c>
      <c r="K830" s="156" t="s">
        <v>1319</v>
      </c>
      <c r="L830" s="156" t="s">
        <v>689</v>
      </c>
      <c r="M830" s="156" t="s">
        <v>2528</v>
      </c>
      <c r="N830" s="156"/>
      <c r="O830" s="157" t="s">
        <v>239</v>
      </c>
      <c r="P830" s="173"/>
      <c r="Q830" s="174"/>
      <c r="R830" s="171"/>
      <c r="S830" s="183" t="s">
        <v>1309</v>
      </c>
      <c r="T830" s="404">
        <f t="shared" si="159"/>
        <v>34</v>
      </c>
      <c r="V830" s="382" t="str">
        <f t="shared" si="161"/>
        <v xml:space="preserve">JWWA認証    </v>
      </c>
      <c r="W830" s="382" t="str">
        <f t="shared" si="153"/>
        <v xml:space="preserve">JWWA認証    </v>
      </c>
    </row>
    <row r="831" spans="1:23" ht="15" customHeight="1">
      <c r="A831" s="381" t="str">
        <f t="shared" si="160"/>
        <v>013H0219</v>
      </c>
      <c r="B831" s="568"/>
      <c r="C831" s="563"/>
      <c r="D831" s="139" t="s">
        <v>277</v>
      </c>
      <c r="E831" s="140">
        <v>2</v>
      </c>
      <c r="F831" s="140">
        <v>19</v>
      </c>
      <c r="G831" s="555"/>
      <c r="H831" s="560" t="s">
        <v>2849</v>
      </c>
      <c r="I831" s="141" t="str">
        <f t="shared" si="131"/>
        <v>013H0219</v>
      </c>
      <c r="J831" s="165" t="s">
        <v>810</v>
      </c>
      <c r="K831" s="165" t="s">
        <v>826</v>
      </c>
      <c r="L831" s="165" t="s">
        <v>689</v>
      </c>
      <c r="M831" s="165" t="s">
        <v>818</v>
      </c>
      <c r="N831" s="165"/>
      <c r="O831" s="166" t="s">
        <v>239</v>
      </c>
      <c r="P831" s="144"/>
      <c r="Q831" s="145"/>
      <c r="R831" s="142"/>
      <c r="S831" s="147" t="s">
        <v>802</v>
      </c>
      <c r="T831" s="387">
        <f t="shared" si="159"/>
        <v>13</v>
      </c>
      <c r="V831" s="382" t="str">
        <f t="shared" si="161"/>
        <v xml:space="preserve">JWWA認証    </v>
      </c>
      <c r="W831" s="382" t="str">
        <f t="shared" si="153"/>
        <v xml:space="preserve">JWWA認証    </v>
      </c>
    </row>
    <row r="832" spans="1:23" ht="15" customHeight="1">
      <c r="A832" s="381" t="str">
        <f t="shared" si="160"/>
        <v>015H0217</v>
      </c>
      <c r="B832" s="568"/>
      <c r="C832" s="563"/>
      <c r="D832" s="139" t="s">
        <v>277</v>
      </c>
      <c r="E832" s="140">
        <v>2</v>
      </c>
      <c r="F832" s="140">
        <v>17</v>
      </c>
      <c r="G832" s="555"/>
      <c r="H832" s="561"/>
      <c r="I832" s="204" t="str">
        <f t="shared" si="131"/>
        <v>015H0217</v>
      </c>
      <c r="J832" s="165" t="s">
        <v>810</v>
      </c>
      <c r="K832" s="165" t="s">
        <v>2186</v>
      </c>
      <c r="L832" s="165" t="s">
        <v>2745</v>
      </c>
      <c r="M832" s="165" t="s">
        <v>818</v>
      </c>
      <c r="N832" s="165"/>
      <c r="O832" s="166" t="s">
        <v>239</v>
      </c>
      <c r="P832" s="167"/>
      <c r="Q832" s="168"/>
      <c r="R832" s="165"/>
      <c r="S832" s="182" t="s">
        <v>1561</v>
      </c>
      <c r="T832" s="403">
        <f t="shared" si="159"/>
        <v>15</v>
      </c>
      <c r="V832" s="382" t="str">
        <f t="shared" si="161"/>
        <v xml:space="preserve">JWWA認証    </v>
      </c>
      <c r="W832" s="382" t="str">
        <f t="shared" si="153"/>
        <v xml:space="preserve">JWWA認証    </v>
      </c>
    </row>
    <row r="833" spans="1:23" ht="15" customHeight="1">
      <c r="A833" s="381" t="str">
        <f t="shared" si="160"/>
        <v>015H0219</v>
      </c>
      <c r="B833" s="568"/>
      <c r="C833" s="563"/>
      <c r="D833" s="139" t="s">
        <v>277</v>
      </c>
      <c r="E833" s="140">
        <v>2</v>
      </c>
      <c r="F833" s="140">
        <v>19</v>
      </c>
      <c r="G833" s="555"/>
      <c r="H833" s="561"/>
      <c r="I833" s="164" t="str">
        <f t="shared" si="131"/>
        <v>015H0219</v>
      </c>
      <c r="J833" s="165" t="s">
        <v>810</v>
      </c>
      <c r="K833" s="165" t="s">
        <v>2187</v>
      </c>
      <c r="L833" s="165" t="s">
        <v>2747</v>
      </c>
      <c r="M833" s="165" t="s">
        <v>818</v>
      </c>
      <c r="N833" s="165"/>
      <c r="O833" s="166" t="s">
        <v>239</v>
      </c>
      <c r="P833" s="144"/>
      <c r="Q833" s="145"/>
      <c r="R833" s="142"/>
      <c r="S833" s="190" t="s">
        <v>1561</v>
      </c>
      <c r="T833" s="387">
        <f t="shared" si="159"/>
        <v>15</v>
      </c>
      <c r="V833" s="382" t="str">
        <f t="shared" si="161"/>
        <v xml:space="preserve">JWWA認証    </v>
      </c>
      <c r="W833" s="382" t="str">
        <f t="shared" si="153"/>
        <v xml:space="preserve">JWWA認証    </v>
      </c>
    </row>
    <row r="834" spans="1:23" ht="15" customHeight="1">
      <c r="A834" s="381" t="str">
        <f t="shared" si="160"/>
        <v>027H0217</v>
      </c>
      <c r="B834" s="568"/>
      <c r="C834" s="563"/>
      <c r="D834" s="139" t="s">
        <v>277</v>
      </c>
      <c r="E834" s="140">
        <v>2</v>
      </c>
      <c r="F834" s="140">
        <v>17</v>
      </c>
      <c r="G834" s="555"/>
      <c r="H834" s="561"/>
      <c r="I834" s="162" t="str">
        <f t="shared" si="131"/>
        <v>027H0217</v>
      </c>
      <c r="J834" s="142" t="s">
        <v>2266</v>
      </c>
      <c r="K834" s="142" t="s">
        <v>2267</v>
      </c>
      <c r="L834" s="142" t="s">
        <v>689</v>
      </c>
      <c r="M834" s="142" t="s">
        <v>818</v>
      </c>
      <c r="N834" s="142"/>
      <c r="O834" s="143" t="s">
        <v>239</v>
      </c>
      <c r="P834" s="144"/>
      <c r="Q834" s="145"/>
      <c r="R834" s="142"/>
      <c r="S834" s="147" t="s">
        <v>1182</v>
      </c>
      <c r="T834" s="387">
        <f t="shared" si="159"/>
        <v>27</v>
      </c>
      <c r="V834" s="382" t="str">
        <f t="shared" si="161"/>
        <v xml:space="preserve">JWWA認証    </v>
      </c>
      <c r="W834" s="382" t="str">
        <f t="shared" si="153"/>
        <v xml:space="preserve">JWWA認証    </v>
      </c>
    </row>
    <row r="835" spans="1:23" ht="15" customHeight="1">
      <c r="A835" s="381" t="str">
        <f t="shared" si="160"/>
        <v>029H0214</v>
      </c>
      <c r="B835" s="568"/>
      <c r="C835" s="563"/>
      <c r="D835" s="139" t="s">
        <v>277</v>
      </c>
      <c r="E835" s="140">
        <v>2</v>
      </c>
      <c r="F835" s="140">
        <v>14</v>
      </c>
      <c r="G835" s="555"/>
      <c r="H835" s="561"/>
      <c r="I835" s="148" t="str">
        <f t="shared" si="131"/>
        <v>029H0214</v>
      </c>
      <c r="J835" s="149" t="s">
        <v>810</v>
      </c>
      <c r="K835" s="149" t="s">
        <v>2038</v>
      </c>
      <c r="L835" s="149" t="s">
        <v>689</v>
      </c>
      <c r="M835" s="149" t="s">
        <v>818</v>
      </c>
      <c r="N835" s="149"/>
      <c r="O835" s="150" t="s">
        <v>239</v>
      </c>
      <c r="P835" s="151"/>
      <c r="Q835" s="152"/>
      <c r="R835" s="149"/>
      <c r="S835" s="154" t="s">
        <v>2031</v>
      </c>
      <c r="T835" s="388">
        <f t="shared" si="159"/>
        <v>29</v>
      </c>
      <c r="V835" s="382" t="str">
        <f t="shared" si="161"/>
        <v xml:space="preserve">JWWA認証    </v>
      </c>
      <c r="W835" s="382" t="str">
        <f t="shared" si="153"/>
        <v xml:space="preserve">JWWA認証    </v>
      </c>
    </row>
    <row r="836" spans="1:23" ht="15" customHeight="1">
      <c r="A836" s="381" t="str">
        <f t="shared" si="160"/>
        <v>034H0216</v>
      </c>
      <c r="B836" s="568"/>
      <c r="C836" s="563"/>
      <c r="D836" s="139" t="s">
        <v>277</v>
      </c>
      <c r="E836" s="140">
        <v>2</v>
      </c>
      <c r="F836" s="140">
        <v>16</v>
      </c>
      <c r="G836" s="555"/>
      <c r="H836" s="562"/>
      <c r="I836" s="155" t="str">
        <f t="shared" si="131"/>
        <v>034H0216</v>
      </c>
      <c r="J836" s="156" t="s">
        <v>810</v>
      </c>
      <c r="K836" s="156" t="s">
        <v>2536</v>
      </c>
      <c r="L836" s="156" t="s">
        <v>689</v>
      </c>
      <c r="M836" s="156" t="s">
        <v>2528</v>
      </c>
      <c r="N836" s="156"/>
      <c r="O836" s="157" t="s">
        <v>239</v>
      </c>
      <c r="P836" s="158"/>
      <c r="Q836" s="159"/>
      <c r="R836" s="156"/>
      <c r="S836" s="183" t="s">
        <v>1309</v>
      </c>
      <c r="T836" s="389">
        <f t="shared" si="159"/>
        <v>34</v>
      </c>
      <c r="V836" s="382" t="str">
        <f t="shared" si="161"/>
        <v xml:space="preserve">JWWA認証    </v>
      </c>
      <c r="W836" s="382" t="str">
        <f t="shared" si="153"/>
        <v xml:space="preserve">JWWA認証    </v>
      </c>
    </row>
    <row r="837" spans="1:23" ht="15" customHeight="1">
      <c r="A837" s="381" t="str">
        <f t="shared" si="160"/>
        <v>013H0221</v>
      </c>
      <c r="B837" s="568"/>
      <c r="C837" s="563"/>
      <c r="D837" s="139" t="s">
        <v>277</v>
      </c>
      <c r="E837" s="140">
        <v>2</v>
      </c>
      <c r="F837" s="140">
        <v>21</v>
      </c>
      <c r="G837" s="555"/>
      <c r="H837" s="560" t="s">
        <v>2501</v>
      </c>
      <c r="I837" s="164" t="str">
        <f t="shared" si="131"/>
        <v>013H0221</v>
      </c>
      <c r="J837" s="165" t="s">
        <v>814</v>
      </c>
      <c r="K837" s="165" t="s">
        <v>2704</v>
      </c>
      <c r="L837" s="165" t="s">
        <v>815</v>
      </c>
      <c r="M837" s="165" t="s">
        <v>818</v>
      </c>
      <c r="N837" s="165"/>
      <c r="O837" s="166" t="s">
        <v>239</v>
      </c>
      <c r="P837" s="167"/>
      <c r="Q837" s="168"/>
      <c r="R837" s="165"/>
      <c r="S837" s="147" t="s">
        <v>802</v>
      </c>
      <c r="T837" s="403">
        <f t="shared" si="159"/>
        <v>13</v>
      </c>
      <c r="V837" s="382" t="str">
        <f t="shared" si="161"/>
        <v xml:space="preserve">JWWA認証    </v>
      </c>
      <c r="W837" s="382" t="str">
        <f t="shared" si="153"/>
        <v xml:space="preserve">JWWA認証    </v>
      </c>
    </row>
    <row r="838" spans="1:23" ht="15" customHeight="1">
      <c r="A838" s="381" t="str">
        <f t="shared" si="160"/>
        <v>015H0221</v>
      </c>
      <c r="B838" s="568"/>
      <c r="C838" s="563"/>
      <c r="D838" s="139" t="s">
        <v>277</v>
      </c>
      <c r="E838" s="140">
        <v>2</v>
      </c>
      <c r="F838" s="140">
        <v>21</v>
      </c>
      <c r="G838" s="555"/>
      <c r="H838" s="561"/>
      <c r="I838" s="164" t="str">
        <f t="shared" si="131"/>
        <v>015H0221</v>
      </c>
      <c r="J838" s="165" t="s">
        <v>814</v>
      </c>
      <c r="K838" s="165" t="s">
        <v>2751</v>
      </c>
      <c r="L838" s="165" t="s">
        <v>2739</v>
      </c>
      <c r="M838" s="165" t="s">
        <v>818</v>
      </c>
      <c r="N838" s="165"/>
      <c r="O838" s="166" t="s">
        <v>239</v>
      </c>
      <c r="P838" s="167"/>
      <c r="Q838" s="168"/>
      <c r="R838" s="165"/>
      <c r="S838" s="182" t="s">
        <v>1561</v>
      </c>
      <c r="T838" s="403">
        <f t="shared" si="159"/>
        <v>15</v>
      </c>
      <c r="V838" s="382" t="str">
        <f t="shared" si="161"/>
        <v xml:space="preserve">JWWA認証    </v>
      </c>
      <c r="W838" s="382" t="str">
        <f t="shared" ref="W838:W841" si="162">V838</f>
        <v xml:space="preserve">JWWA認証    </v>
      </c>
    </row>
    <row r="839" spans="1:23" ht="15" customHeight="1">
      <c r="A839" s="381" t="str">
        <f t="shared" si="160"/>
        <v>015H0223</v>
      </c>
      <c r="B839" s="568"/>
      <c r="C839" s="563"/>
      <c r="D839" s="139" t="s">
        <v>277</v>
      </c>
      <c r="E839" s="140">
        <v>2</v>
      </c>
      <c r="F839" s="140">
        <v>23</v>
      </c>
      <c r="G839" s="555"/>
      <c r="H839" s="562"/>
      <c r="I839" s="164" t="str">
        <f t="shared" si="131"/>
        <v>015H0223</v>
      </c>
      <c r="J839" s="165" t="s">
        <v>814</v>
      </c>
      <c r="K839" s="165" t="s">
        <v>2752</v>
      </c>
      <c r="L839" s="165" t="s">
        <v>2753</v>
      </c>
      <c r="M839" s="165" t="s">
        <v>818</v>
      </c>
      <c r="N839" s="165"/>
      <c r="O839" s="166" t="s">
        <v>239</v>
      </c>
      <c r="P839" s="167"/>
      <c r="Q839" s="168"/>
      <c r="R839" s="165"/>
      <c r="S839" s="182" t="s">
        <v>1561</v>
      </c>
      <c r="T839" s="403">
        <f t="shared" si="159"/>
        <v>15</v>
      </c>
      <c r="V839" s="382" t="str">
        <f t="shared" si="161"/>
        <v xml:space="preserve">JWWA認証    </v>
      </c>
      <c r="W839" s="382" t="str">
        <f t="shared" si="162"/>
        <v xml:space="preserve">JWWA認証    </v>
      </c>
    </row>
    <row r="840" spans="1:23" ht="15" customHeight="1">
      <c r="A840" s="381" t="str">
        <f t="shared" si="160"/>
        <v>027H0220</v>
      </c>
      <c r="B840" s="568"/>
      <c r="C840" s="563"/>
      <c r="D840" s="139" t="s">
        <v>277</v>
      </c>
      <c r="E840" s="140">
        <v>2</v>
      </c>
      <c r="F840" s="140">
        <v>20</v>
      </c>
      <c r="G840" s="555"/>
      <c r="H840" s="560" t="s">
        <v>2501</v>
      </c>
      <c r="I840" s="162" t="str">
        <f t="shared" si="131"/>
        <v>027H0220</v>
      </c>
      <c r="J840" s="142" t="s">
        <v>814</v>
      </c>
      <c r="K840" s="142" t="s">
        <v>2788</v>
      </c>
      <c r="L840" s="142" t="s">
        <v>815</v>
      </c>
      <c r="M840" s="142" t="s">
        <v>818</v>
      </c>
      <c r="N840" s="142"/>
      <c r="O840" s="143" t="s">
        <v>239</v>
      </c>
      <c r="P840" s="144"/>
      <c r="Q840" s="145"/>
      <c r="R840" s="142"/>
      <c r="S840" s="147" t="s">
        <v>1182</v>
      </c>
      <c r="T840" s="387">
        <f t="shared" si="159"/>
        <v>27</v>
      </c>
      <c r="V840" s="382" t="str">
        <f t="shared" si="161"/>
        <v xml:space="preserve">JWWA認証    </v>
      </c>
      <c r="W840" s="382" t="str">
        <f t="shared" si="162"/>
        <v xml:space="preserve">JWWA認証    </v>
      </c>
    </row>
    <row r="841" spans="1:23" ht="15" customHeight="1">
      <c r="A841" s="381" t="str">
        <f t="shared" si="160"/>
        <v>029H0217</v>
      </c>
      <c r="B841" s="568"/>
      <c r="C841" s="563"/>
      <c r="D841" s="139" t="s">
        <v>277</v>
      </c>
      <c r="E841" s="140">
        <v>2</v>
      </c>
      <c r="F841" s="140">
        <v>17</v>
      </c>
      <c r="G841" s="555"/>
      <c r="H841" s="561"/>
      <c r="I841" s="141" t="str">
        <f t="shared" si="131"/>
        <v>029H0217</v>
      </c>
      <c r="J841" s="142" t="s">
        <v>814</v>
      </c>
      <c r="K841" s="142" t="s">
        <v>2826</v>
      </c>
      <c r="L841" s="142" t="s">
        <v>815</v>
      </c>
      <c r="M841" s="142" t="s">
        <v>818</v>
      </c>
      <c r="N841" s="142"/>
      <c r="O841" s="143" t="s">
        <v>239</v>
      </c>
      <c r="P841" s="144"/>
      <c r="Q841" s="145"/>
      <c r="R841" s="142"/>
      <c r="S841" s="147" t="s">
        <v>2031</v>
      </c>
      <c r="T841" s="387">
        <f t="shared" si="159"/>
        <v>29</v>
      </c>
      <c r="V841" s="382" t="str">
        <f t="shared" si="161"/>
        <v xml:space="preserve">JWWA認証    </v>
      </c>
      <c r="W841" s="382" t="str">
        <f t="shared" si="162"/>
        <v xml:space="preserve">JWWA認証    </v>
      </c>
    </row>
    <row r="842" spans="1:23" ht="15" customHeight="1">
      <c r="A842" s="381" t="str">
        <f t="shared" si="160"/>
        <v>034H0221</v>
      </c>
      <c r="B842" s="568"/>
      <c r="C842" s="563"/>
      <c r="D842" s="139" t="s">
        <v>277</v>
      </c>
      <c r="E842" s="140">
        <v>2</v>
      </c>
      <c r="F842" s="140">
        <v>21</v>
      </c>
      <c r="G842" s="555"/>
      <c r="H842" s="562"/>
      <c r="I842" s="204" t="str">
        <f t="shared" si="131"/>
        <v>034H0221</v>
      </c>
      <c r="J842" s="165" t="s">
        <v>814</v>
      </c>
      <c r="K842" s="165" t="s">
        <v>2810</v>
      </c>
      <c r="L842" s="165" t="s">
        <v>1075</v>
      </c>
      <c r="M842" s="165" t="s">
        <v>2528</v>
      </c>
      <c r="N842" s="165"/>
      <c r="O842" s="166" t="s">
        <v>239</v>
      </c>
      <c r="P842" s="167"/>
      <c r="Q842" s="168"/>
      <c r="R842" s="165"/>
      <c r="S842" s="182" t="s">
        <v>1309</v>
      </c>
      <c r="T842" s="403">
        <f t="shared" ref="T842:T873" si="163">IF(S842="","",VLOOKUP(S842,$AC$7:$AD$69,2,FALSE))</f>
        <v>34</v>
      </c>
      <c r="V842" s="382" t="str">
        <f t="shared" si="161"/>
        <v xml:space="preserve">JWWA認証    </v>
      </c>
      <c r="W842" s="382" t="str">
        <f t="shared" ref="W842:W853" si="164">V842</f>
        <v xml:space="preserve">JWWA認証    </v>
      </c>
    </row>
    <row r="843" spans="1:23" ht="15" customHeight="1">
      <c r="A843" s="381" t="str">
        <f t="shared" si="160"/>
        <v>027H0215</v>
      </c>
      <c r="B843" s="568"/>
      <c r="C843" s="563"/>
      <c r="D843" s="139" t="s">
        <v>277</v>
      </c>
      <c r="E843" s="140">
        <v>2</v>
      </c>
      <c r="F843" s="140">
        <v>15</v>
      </c>
      <c r="G843" s="555"/>
      <c r="H843" s="376" t="s">
        <v>2846</v>
      </c>
      <c r="I843" s="164" t="str">
        <f t="shared" si="131"/>
        <v>027H0215</v>
      </c>
      <c r="J843" s="165" t="s">
        <v>2694</v>
      </c>
      <c r="K843" s="165" t="s">
        <v>2785</v>
      </c>
      <c r="L843" s="165" t="s">
        <v>1077</v>
      </c>
      <c r="M843" s="165" t="s">
        <v>818</v>
      </c>
      <c r="N843" s="165"/>
      <c r="O843" s="166" t="s">
        <v>239</v>
      </c>
      <c r="P843" s="167"/>
      <c r="Q843" s="168"/>
      <c r="R843" s="165"/>
      <c r="S843" s="147" t="s">
        <v>1182</v>
      </c>
      <c r="T843" s="403">
        <f t="shared" si="163"/>
        <v>27</v>
      </c>
      <c r="V843" s="382" t="str">
        <f t="shared" si="161"/>
        <v xml:space="preserve">JWWA認証    </v>
      </c>
      <c r="W843" s="382" t="str">
        <f t="shared" si="164"/>
        <v xml:space="preserve">JWWA認証    </v>
      </c>
    </row>
    <row r="844" spans="1:23" ht="15" customHeight="1">
      <c r="A844" s="381" t="str">
        <f t="shared" si="160"/>
        <v>013H0222</v>
      </c>
      <c r="B844" s="568"/>
      <c r="C844" s="563"/>
      <c r="D844" s="139" t="s">
        <v>277</v>
      </c>
      <c r="E844" s="140">
        <v>2</v>
      </c>
      <c r="F844" s="140">
        <v>22</v>
      </c>
      <c r="G844" s="555"/>
      <c r="H844" s="560" t="s">
        <v>2503</v>
      </c>
      <c r="I844" s="164" t="str">
        <f t="shared" si="131"/>
        <v>013H0222</v>
      </c>
      <c r="J844" s="165" t="s">
        <v>816</v>
      </c>
      <c r="K844" s="165" t="s">
        <v>2705</v>
      </c>
      <c r="L844" s="165" t="s">
        <v>815</v>
      </c>
      <c r="M844" s="165" t="s">
        <v>818</v>
      </c>
      <c r="N844" s="165"/>
      <c r="O844" s="166" t="s">
        <v>239</v>
      </c>
      <c r="P844" s="167"/>
      <c r="Q844" s="168"/>
      <c r="R844" s="165"/>
      <c r="S844" s="147" t="s">
        <v>802</v>
      </c>
      <c r="T844" s="403">
        <f t="shared" si="163"/>
        <v>13</v>
      </c>
      <c r="V844" s="382" t="str">
        <f t="shared" si="161"/>
        <v xml:space="preserve">JWWA認証    </v>
      </c>
      <c r="W844" s="382" t="str">
        <f t="shared" si="164"/>
        <v xml:space="preserve">JWWA認証    </v>
      </c>
    </row>
    <row r="845" spans="1:23" ht="15" customHeight="1">
      <c r="A845" s="381" t="str">
        <f t="shared" si="160"/>
        <v>015H0225</v>
      </c>
      <c r="B845" s="568"/>
      <c r="C845" s="563"/>
      <c r="D845" s="139" t="s">
        <v>277</v>
      </c>
      <c r="E845" s="140">
        <v>2</v>
      </c>
      <c r="F845" s="140">
        <v>25</v>
      </c>
      <c r="G845" s="555"/>
      <c r="H845" s="561"/>
      <c r="I845" s="164" t="str">
        <f t="shared" si="131"/>
        <v>015H0225</v>
      </c>
      <c r="J845" s="165" t="s">
        <v>816</v>
      </c>
      <c r="K845" s="165" t="s">
        <v>2755</v>
      </c>
      <c r="L845" s="165" t="s">
        <v>2739</v>
      </c>
      <c r="M845" s="165" t="s">
        <v>818</v>
      </c>
      <c r="N845" s="165"/>
      <c r="O845" s="166" t="s">
        <v>239</v>
      </c>
      <c r="P845" s="167"/>
      <c r="Q845" s="168"/>
      <c r="R845" s="165"/>
      <c r="S845" s="182" t="s">
        <v>1561</v>
      </c>
      <c r="T845" s="403">
        <f t="shared" si="163"/>
        <v>15</v>
      </c>
      <c r="V845" s="382" t="str">
        <f t="shared" si="161"/>
        <v xml:space="preserve">JWWA認証    </v>
      </c>
      <c r="W845" s="382" t="str">
        <f t="shared" si="164"/>
        <v xml:space="preserve">JWWA認証    </v>
      </c>
    </row>
    <row r="846" spans="1:23" ht="15" customHeight="1">
      <c r="A846" s="381" t="str">
        <f t="shared" si="160"/>
        <v>015H0227</v>
      </c>
      <c r="B846" s="568"/>
      <c r="C846" s="563"/>
      <c r="D846" s="139" t="s">
        <v>277</v>
      </c>
      <c r="E846" s="140">
        <v>2</v>
      </c>
      <c r="F846" s="140">
        <v>27</v>
      </c>
      <c r="G846" s="555"/>
      <c r="H846" s="561"/>
      <c r="I846" s="164" t="str">
        <f t="shared" si="131"/>
        <v>015H0227</v>
      </c>
      <c r="J846" s="165" t="s">
        <v>816</v>
      </c>
      <c r="K846" s="165" t="s">
        <v>2757</v>
      </c>
      <c r="L846" s="165" t="s">
        <v>2758</v>
      </c>
      <c r="M846" s="165" t="s">
        <v>818</v>
      </c>
      <c r="N846" s="165"/>
      <c r="O846" s="166" t="s">
        <v>239</v>
      </c>
      <c r="P846" s="167"/>
      <c r="Q846" s="168"/>
      <c r="R846" s="165"/>
      <c r="S846" s="182" t="s">
        <v>1561</v>
      </c>
      <c r="T846" s="403">
        <f t="shared" si="163"/>
        <v>15</v>
      </c>
      <c r="V846" s="382" t="str">
        <f t="shared" si="161"/>
        <v xml:space="preserve">JWWA認証    </v>
      </c>
      <c r="W846" s="382" t="str">
        <f t="shared" si="164"/>
        <v xml:space="preserve">JWWA認証    </v>
      </c>
    </row>
    <row r="847" spans="1:23" ht="15" customHeight="1">
      <c r="A847" s="381" t="str">
        <f t="shared" si="160"/>
        <v>027H0223</v>
      </c>
      <c r="B847" s="568"/>
      <c r="C847" s="563"/>
      <c r="D847" s="139" t="s">
        <v>277</v>
      </c>
      <c r="E847" s="140">
        <v>2</v>
      </c>
      <c r="F847" s="140">
        <v>23</v>
      </c>
      <c r="G847" s="555"/>
      <c r="H847" s="561"/>
      <c r="I847" s="191" t="str">
        <f t="shared" si="131"/>
        <v>027H0223</v>
      </c>
      <c r="J847" s="390" t="s">
        <v>2789</v>
      </c>
      <c r="K847" s="390" t="s">
        <v>2790</v>
      </c>
      <c r="L847" s="390" t="s">
        <v>815</v>
      </c>
      <c r="M847" s="390" t="s">
        <v>818</v>
      </c>
      <c r="N847" s="390"/>
      <c r="O847" s="203" t="s">
        <v>239</v>
      </c>
      <c r="P847" s="192"/>
      <c r="Q847" s="193"/>
      <c r="R847" s="390"/>
      <c r="S847" s="195" t="s">
        <v>1182</v>
      </c>
      <c r="T847" s="397">
        <f t="shared" si="163"/>
        <v>27</v>
      </c>
      <c r="V847" s="382" t="str">
        <f t="shared" si="161"/>
        <v xml:space="preserve">JWWA認証    </v>
      </c>
      <c r="W847" s="382" t="str">
        <f t="shared" si="164"/>
        <v xml:space="preserve">JWWA認証    </v>
      </c>
    </row>
    <row r="848" spans="1:23" ht="15" customHeight="1">
      <c r="A848" s="381" t="str">
        <f t="shared" si="160"/>
        <v>029H0219</v>
      </c>
      <c r="B848" s="568"/>
      <c r="C848" s="563"/>
      <c r="D848" s="139" t="s">
        <v>277</v>
      </c>
      <c r="E848" s="140">
        <v>2</v>
      </c>
      <c r="F848" s="140">
        <v>19</v>
      </c>
      <c r="G848" s="555"/>
      <c r="H848" s="561"/>
      <c r="I848" s="148" t="str">
        <f t="shared" si="131"/>
        <v>029H0219</v>
      </c>
      <c r="J848" s="149" t="s">
        <v>2827</v>
      </c>
      <c r="K848" s="149" t="s">
        <v>2828</v>
      </c>
      <c r="L848" s="149" t="s">
        <v>815</v>
      </c>
      <c r="M848" s="149" t="s">
        <v>818</v>
      </c>
      <c r="N848" s="149"/>
      <c r="O848" s="150" t="s">
        <v>239</v>
      </c>
      <c r="P848" s="151"/>
      <c r="Q848" s="152"/>
      <c r="R848" s="149"/>
      <c r="S848" s="154" t="s">
        <v>2031</v>
      </c>
      <c r="T848" s="388">
        <f t="shared" si="163"/>
        <v>29</v>
      </c>
      <c r="V848" s="382" t="str">
        <f t="shared" si="161"/>
        <v xml:space="preserve">JWWA認証    </v>
      </c>
      <c r="W848" s="382" t="str">
        <f t="shared" si="164"/>
        <v xml:space="preserve">JWWA認証    </v>
      </c>
    </row>
    <row r="849" spans="1:23" ht="15" customHeight="1">
      <c r="A849" s="381" t="str">
        <f t="shared" si="160"/>
        <v>034H0219</v>
      </c>
      <c r="B849" s="568"/>
      <c r="C849" s="563"/>
      <c r="D849" s="139" t="s">
        <v>277</v>
      </c>
      <c r="E849" s="140">
        <v>2</v>
      </c>
      <c r="F849" s="140">
        <v>19</v>
      </c>
      <c r="G849" s="555"/>
      <c r="H849" s="562"/>
      <c r="I849" s="155" t="str">
        <f t="shared" si="131"/>
        <v>034H0219</v>
      </c>
      <c r="J849" s="156" t="s">
        <v>816</v>
      </c>
      <c r="K849" s="156" t="s">
        <v>2809</v>
      </c>
      <c r="L849" s="156" t="s">
        <v>815</v>
      </c>
      <c r="M849" s="156" t="s">
        <v>2528</v>
      </c>
      <c r="N849" s="156"/>
      <c r="O849" s="157" t="s">
        <v>239</v>
      </c>
      <c r="P849" s="158"/>
      <c r="Q849" s="159"/>
      <c r="R849" s="156"/>
      <c r="S849" s="183" t="s">
        <v>1309</v>
      </c>
      <c r="T849" s="389">
        <f t="shared" si="163"/>
        <v>34</v>
      </c>
      <c r="V849" s="382" t="str">
        <f t="shared" si="161"/>
        <v xml:space="preserve">JWWA認証    </v>
      </c>
      <c r="W849" s="382" t="str">
        <f t="shared" si="164"/>
        <v xml:space="preserve">JWWA認証    </v>
      </c>
    </row>
    <row r="850" spans="1:23" ht="15" customHeight="1">
      <c r="A850" s="381" t="str">
        <f t="shared" si="160"/>
        <v>013H0223</v>
      </c>
      <c r="B850" s="568"/>
      <c r="C850" s="563"/>
      <c r="D850" s="139" t="s">
        <v>277</v>
      </c>
      <c r="E850" s="140">
        <v>2</v>
      </c>
      <c r="F850" s="140">
        <v>23</v>
      </c>
      <c r="G850" s="555"/>
      <c r="H850" s="560" t="s">
        <v>2847</v>
      </c>
      <c r="I850" s="164" t="str">
        <f t="shared" si="131"/>
        <v>013H0223</v>
      </c>
      <c r="J850" s="165" t="s">
        <v>831</v>
      </c>
      <c r="K850" s="165" t="s">
        <v>2706</v>
      </c>
      <c r="L850" s="165" t="s">
        <v>2572</v>
      </c>
      <c r="M850" s="165" t="s">
        <v>818</v>
      </c>
      <c r="N850" s="165"/>
      <c r="O850" s="166" t="s">
        <v>239</v>
      </c>
      <c r="P850" s="167"/>
      <c r="Q850" s="168"/>
      <c r="R850" s="165"/>
      <c r="S850" s="147" t="s">
        <v>802</v>
      </c>
      <c r="T850" s="403">
        <f t="shared" si="163"/>
        <v>13</v>
      </c>
      <c r="V850" s="382" t="str">
        <f t="shared" si="161"/>
        <v xml:space="preserve">JWWA認証    </v>
      </c>
      <c r="W850" s="382" t="str">
        <f t="shared" si="164"/>
        <v xml:space="preserve">JWWA認証    </v>
      </c>
    </row>
    <row r="851" spans="1:23" ht="15" customHeight="1">
      <c r="A851" s="381" t="str">
        <f t="shared" si="160"/>
        <v>015H0218</v>
      </c>
      <c r="B851" s="568"/>
      <c r="C851" s="563"/>
      <c r="D851" s="139" t="s">
        <v>277</v>
      </c>
      <c r="E851" s="140">
        <v>2</v>
      </c>
      <c r="F851" s="140">
        <v>18</v>
      </c>
      <c r="G851" s="555"/>
      <c r="H851" s="561"/>
      <c r="I851" s="162" t="str">
        <f t="shared" si="131"/>
        <v>015H0218</v>
      </c>
      <c r="J851" s="142" t="s">
        <v>2698</v>
      </c>
      <c r="K851" s="142" t="s">
        <v>2750</v>
      </c>
      <c r="L851" s="142" t="s">
        <v>2739</v>
      </c>
      <c r="M851" s="142" t="s">
        <v>818</v>
      </c>
      <c r="N851" s="142"/>
      <c r="O851" s="143" t="s">
        <v>239</v>
      </c>
      <c r="P851" s="144"/>
      <c r="Q851" s="145"/>
      <c r="R851" s="142"/>
      <c r="S851" s="147" t="s">
        <v>1561</v>
      </c>
      <c r="T851" s="387">
        <f t="shared" si="163"/>
        <v>15</v>
      </c>
      <c r="V851" s="382" t="str">
        <f t="shared" si="161"/>
        <v xml:space="preserve">JWWA認証    </v>
      </c>
      <c r="W851" s="382" t="str">
        <f t="shared" si="164"/>
        <v xml:space="preserve">JWWA認証    </v>
      </c>
    </row>
    <row r="852" spans="1:23" ht="15" customHeight="1">
      <c r="A852" s="381" t="str">
        <f t="shared" si="160"/>
        <v>027H0218</v>
      </c>
      <c r="B852" s="568"/>
      <c r="C852" s="563"/>
      <c r="D852" s="139" t="s">
        <v>277</v>
      </c>
      <c r="E852" s="140">
        <v>2</v>
      </c>
      <c r="F852" s="140">
        <v>18</v>
      </c>
      <c r="G852" s="555"/>
      <c r="H852" s="561"/>
      <c r="I852" s="148" t="str">
        <f t="shared" si="131"/>
        <v>027H0218</v>
      </c>
      <c r="J852" s="149" t="s">
        <v>2786</v>
      </c>
      <c r="K852" s="149" t="s">
        <v>2787</v>
      </c>
      <c r="L852" s="149" t="s">
        <v>1075</v>
      </c>
      <c r="M852" s="149" t="s">
        <v>818</v>
      </c>
      <c r="N852" s="149"/>
      <c r="O852" s="150" t="s">
        <v>239</v>
      </c>
      <c r="P852" s="151"/>
      <c r="Q852" s="152"/>
      <c r="R852" s="149"/>
      <c r="S852" s="154" t="s">
        <v>1182</v>
      </c>
      <c r="T852" s="388">
        <f t="shared" si="163"/>
        <v>27</v>
      </c>
      <c r="V852" s="382" t="str">
        <f t="shared" si="161"/>
        <v xml:space="preserve">JWWA認証    </v>
      </c>
      <c r="W852" s="382" t="str">
        <f t="shared" si="164"/>
        <v xml:space="preserve">JWWA認証    </v>
      </c>
    </row>
    <row r="853" spans="1:23" ht="15" customHeight="1">
      <c r="A853" s="381" t="str">
        <f t="shared" si="160"/>
        <v>029H0215</v>
      </c>
      <c r="B853" s="568"/>
      <c r="C853" s="563"/>
      <c r="D853" s="139" t="s">
        <v>277</v>
      </c>
      <c r="E853" s="140">
        <v>2</v>
      </c>
      <c r="F853" s="140">
        <v>15</v>
      </c>
      <c r="G853" s="555"/>
      <c r="H853" s="561"/>
      <c r="I853" s="148" t="str">
        <f t="shared" si="131"/>
        <v>029H0215</v>
      </c>
      <c r="J853" s="149" t="s">
        <v>2698</v>
      </c>
      <c r="K853" s="149" t="s">
        <v>2825</v>
      </c>
      <c r="L853" s="149" t="s">
        <v>1075</v>
      </c>
      <c r="M853" s="149" t="s">
        <v>818</v>
      </c>
      <c r="N853" s="149"/>
      <c r="O853" s="150" t="s">
        <v>239</v>
      </c>
      <c r="P853" s="151"/>
      <c r="Q853" s="152"/>
      <c r="R853" s="149"/>
      <c r="S853" s="154" t="s">
        <v>2031</v>
      </c>
      <c r="T853" s="388">
        <f t="shared" si="163"/>
        <v>29</v>
      </c>
      <c r="V853" s="382" t="str">
        <f t="shared" si="161"/>
        <v xml:space="preserve">JWWA認証    </v>
      </c>
      <c r="W853" s="382" t="str">
        <f t="shared" si="164"/>
        <v xml:space="preserve">JWWA認証    </v>
      </c>
    </row>
    <row r="854" spans="1:23" ht="15" customHeight="1">
      <c r="A854" s="381" t="str">
        <f t="shared" si="160"/>
        <v>034H0217</v>
      </c>
      <c r="B854" s="568"/>
      <c r="C854" s="563"/>
      <c r="D854" s="139" t="s">
        <v>277</v>
      </c>
      <c r="E854" s="140">
        <v>2</v>
      </c>
      <c r="F854" s="140">
        <v>17</v>
      </c>
      <c r="G854" s="556"/>
      <c r="H854" s="562"/>
      <c r="I854" s="155" t="str">
        <f t="shared" si="131"/>
        <v>034H0217</v>
      </c>
      <c r="J854" s="156" t="s">
        <v>2698</v>
      </c>
      <c r="K854" s="156" t="s">
        <v>2808</v>
      </c>
      <c r="L854" s="156" t="s">
        <v>1075</v>
      </c>
      <c r="M854" s="156" t="s">
        <v>2528</v>
      </c>
      <c r="N854" s="156"/>
      <c r="O854" s="157" t="s">
        <v>239</v>
      </c>
      <c r="P854" s="158"/>
      <c r="Q854" s="159"/>
      <c r="R854" s="156"/>
      <c r="S854" s="183" t="s">
        <v>1309</v>
      </c>
      <c r="T854" s="389">
        <f t="shared" si="163"/>
        <v>34</v>
      </c>
      <c r="V854" s="382" t="str">
        <f t="shared" si="161"/>
        <v xml:space="preserve">JWWA認証    </v>
      </c>
      <c r="W854" s="382" t="str">
        <f t="shared" ref="W854:W868" si="165">V854</f>
        <v xml:space="preserve">JWWA認証    </v>
      </c>
    </row>
    <row r="855" spans="1:23" ht="15" customHeight="1">
      <c r="A855" s="381" t="str">
        <f t="shared" si="160"/>
        <v>013H0203</v>
      </c>
      <c r="B855" s="568"/>
      <c r="C855" s="563"/>
      <c r="D855" s="139" t="s">
        <v>277</v>
      </c>
      <c r="E855" s="140">
        <v>2</v>
      </c>
      <c r="F855" s="140">
        <v>3</v>
      </c>
      <c r="G855" s="554" t="s">
        <v>2864</v>
      </c>
      <c r="H855" s="560" t="s">
        <v>2852</v>
      </c>
      <c r="I855" s="162" t="str">
        <f t="shared" si="131"/>
        <v>013H0203</v>
      </c>
      <c r="J855" s="142" t="s">
        <v>804</v>
      </c>
      <c r="K855" s="142" t="s">
        <v>2689</v>
      </c>
      <c r="L855" s="142" t="s">
        <v>2687</v>
      </c>
      <c r="M855" s="142" t="s">
        <v>2526</v>
      </c>
      <c r="N855" s="142"/>
      <c r="O855" s="143" t="s">
        <v>239</v>
      </c>
      <c r="P855" s="144"/>
      <c r="Q855" s="145"/>
      <c r="R855" s="142"/>
      <c r="S855" s="147" t="s">
        <v>802</v>
      </c>
      <c r="T855" s="387">
        <f t="shared" si="163"/>
        <v>13</v>
      </c>
      <c r="V855" s="382" t="str">
        <f t="shared" si="161"/>
        <v xml:space="preserve">JWWA認証    </v>
      </c>
      <c r="W855" s="382" t="str">
        <f t="shared" si="165"/>
        <v xml:space="preserve">JWWA認証    </v>
      </c>
    </row>
    <row r="856" spans="1:23" ht="15" customHeight="1">
      <c r="A856" s="381" t="str">
        <f t="shared" si="160"/>
        <v>015H0206</v>
      </c>
      <c r="B856" s="568"/>
      <c r="C856" s="563"/>
      <c r="D856" s="139" t="s">
        <v>277</v>
      </c>
      <c r="E856" s="140">
        <v>2</v>
      </c>
      <c r="F856" s="140">
        <v>6</v>
      </c>
      <c r="G856" s="555"/>
      <c r="H856" s="561"/>
      <c r="I856" s="148" t="str">
        <f t="shared" si="131"/>
        <v>015H0206</v>
      </c>
      <c r="J856" s="149" t="s">
        <v>804</v>
      </c>
      <c r="K856" s="149" t="s">
        <v>1568</v>
      </c>
      <c r="L856" s="149" t="s">
        <v>2741</v>
      </c>
      <c r="M856" s="149" t="s">
        <v>2526</v>
      </c>
      <c r="N856" s="149"/>
      <c r="O856" s="150" t="s">
        <v>239</v>
      </c>
      <c r="P856" s="151"/>
      <c r="Q856" s="152"/>
      <c r="R856" s="149"/>
      <c r="S856" s="154" t="s">
        <v>1561</v>
      </c>
      <c r="T856" s="388">
        <f t="shared" si="163"/>
        <v>15</v>
      </c>
      <c r="V856" s="382" t="str">
        <f t="shared" si="161"/>
        <v xml:space="preserve">JWWA認証    </v>
      </c>
      <c r="W856" s="382" t="str">
        <f t="shared" si="165"/>
        <v xml:space="preserve">JWWA認証    </v>
      </c>
    </row>
    <row r="857" spans="1:23" ht="15" customHeight="1">
      <c r="A857" s="381" t="str">
        <f t="shared" si="160"/>
        <v>027H0209</v>
      </c>
      <c r="B857" s="568"/>
      <c r="C857" s="563"/>
      <c r="D857" s="139" t="s">
        <v>277</v>
      </c>
      <c r="E857" s="140">
        <v>2</v>
      </c>
      <c r="F857" s="140">
        <v>9</v>
      </c>
      <c r="G857" s="555"/>
      <c r="H857" s="561"/>
      <c r="I857" s="170" t="str">
        <f t="shared" si="131"/>
        <v>027H0209</v>
      </c>
      <c r="J857" s="171" t="s">
        <v>804</v>
      </c>
      <c r="K857" s="171" t="s">
        <v>2782</v>
      </c>
      <c r="L857" s="171" t="s">
        <v>2741</v>
      </c>
      <c r="M857" s="171" t="s">
        <v>2527</v>
      </c>
      <c r="N857" s="171"/>
      <c r="O857" s="172" t="s">
        <v>239</v>
      </c>
      <c r="P857" s="173"/>
      <c r="Q857" s="174"/>
      <c r="R857" s="171"/>
      <c r="S857" s="161" t="s">
        <v>1182</v>
      </c>
      <c r="T857" s="404">
        <f t="shared" si="163"/>
        <v>27</v>
      </c>
      <c r="V857" s="382" t="str">
        <f t="shared" si="161"/>
        <v xml:space="preserve">JWWA認証    </v>
      </c>
      <c r="W857" s="382" t="str">
        <f t="shared" si="165"/>
        <v xml:space="preserve">JWWA認証    </v>
      </c>
    </row>
    <row r="858" spans="1:23" ht="15" customHeight="1">
      <c r="A858" s="381" t="str">
        <f t="shared" si="160"/>
        <v>029H0205</v>
      </c>
      <c r="B858" s="568"/>
      <c r="C858" s="563"/>
      <c r="D858" s="139" t="s">
        <v>277</v>
      </c>
      <c r="E858" s="140">
        <v>2</v>
      </c>
      <c r="F858" s="140">
        <v>5</v>
      </c>
      <c r="G858" s="555"/>
      <c r="H858" s="561"/>
      <c r="I858" s="148" t="str">
        <f t="shared" si="131"/>
        <v>029H0205</v>
      </c>
      <c r="J858" s="149" t="s">
        <v>804</v>
      </c>
      <c r="K858" s="149" t="s">
        <v>2818</v>
      </c>
      <c r="L858" s="149" t="s">
        <v>2813</v>
      </c>
      <c r="M858" s="149" t="s">
        <v>2526</v>
      </c>
      <c r="N858" s="149"/>
      <c r="O858" s="150" t="s">
        <v>6</v>
      </c>
      <c r="P858" s="151" t="s">
        <v>2814</v>
      </c>
      <c r="Q858" s="152">
        <v>116</v>
      </c>
      <c r="R858" s="149"/>
      <c r="S858" s="154" t="s">
        <v>2031</v>
      </c>
      <c r="T858" s="388">
        <f t="shared" si="163"/>
        <v>29</v>
      </c>
      <c r="V858" s="382" t="str">
        <f t="shared" si="161"/>
        <v>JWWA  B  116</v>
      </c>
      <c r="W858" s="382" t="str">
        <f t="shared" si="165"/>
        <v>JWWA  B  116</v>
      </c>
    </row>
    <row r="859" spans="1:23" ht="15" customHeight="1">
      <c r="A859" s="381" t="str">
        <f t="shared" si="160"/>
        <v>034H0207</v>
      </c>
      <c r="B859" s="568"/>
      <c r="C859" s="563"/>
      <c r="D859" s="139" t="s">
        <v>277</v>
      </c>
      <c r="E859" s="140">
        <v>2</v>
      </c>
      <c r="F859" s="140">
        <v>7</v>
      </c>
      <c r="G859" s="555"/>
      <c r="H859" s="562"/>
      <c r="I859" s="155" t="str">
        <f t="shared" si="131"/>
        <v>034H0207</v>
      </c>
      <c r="J859" s="156" t="s">
        <v>804</v>
      </c>
      <c r="K859" s="156" t="s">
        <v>2535</v>
      </c>
      <c r="L859" s="156" t="s">
        <v>689</v>
      </c>
      <c r="M859" s="156" t="s">
        <v>2527</v>
      </c>
      <c r="N859" s="156"/>
      <c r="O859" s="157" t="s">
        <v>239</v>
      </c>
      <c r="P859" s="158"/>
      <c r="Q859" s="159"/>
      <c r="R859" s="156"/>
      <c r="S859" s="183" t="s">
        <v>1309</v>
      </c>
      <c r="T859" s="389">
        <f t="shared" si="163"/>
        <v>34</v>
      </c>
      <c r="V859" s="382" t="str">
        <f t="shared" si="161"/>
        <v xml:space="preserve">JWWA認証    </v>
      </c>
      <c r="W859" s="382" t="str">
        <f t="shared" si="165"/>
        <v xml:space="preserve">JWWA認証    </v>
      </c>
    </row>
    <row r="860" spans="1:23" ht="15" customHeight="1">
      <c r="A860" s="381" t="str">
        <f t="shared" si="160"/>
        <v>013H0205</v>
      </c>
      <c r="B860" s="568"/>
      <c r="C860" s="563"/>
      <c r="D860" s="139" t="s">
        <v>277</v>
      </c>
      <c r="E860" s="140">
        <v>2</v>
      </c>
      <c r="F860" s="140">
        <v>5</v>
      </c>
      <c r="G860" s="555"/>
      <c r="H860" s="560" t="s">
        <v>2554</v>
      </c>
      <c r="I860" s="162" t="str">
        <f t="shared" si="131"/>
        <v>013H0205</v>
      </c>
      <c r="J860" s="142" t="s">
        <v>806</v>
      </c>
      <c r="K860" s="142" t="s">
        <v>807</v>
      </c>
      <c r="L860" s="142" t="s">
        <v>2687</v>
      </c>
      <c r="M860" s="142" t="s">
        <v>2526</v>
      </c>
      <c r="N860" s="142"/>
      <c r="O860" s="143" t="s">
        <v>239</v>
      </c>
      <c r="P860" s="144"/>
      <c r="Q860" s="145"/>
      <c r="R860" s="142"/>
      <c r="S860" s="147" t="s">
        <v>802</v>
      </c>
      <c r="T860" s="387">
        <f t="shared" si="163"/>
        <v>13</v>
      </c>
      <c r="V860" s="382" t="str">
        <f t="shared" si="161"/>
        <v xml:space="preserve">JWWA認証    </v>
      </c>
      <c r="W860" s="382" t="str">
        <f t="shared" si="165"/>
        <v xml:space="preserve">JWWA認証    </v>
      </c>
    </row>
    <row r="861" spans="1:23" ht="15" customHeight="1">
      <c r="A861" s="381" t="str">
        <f t="shared" si="160"/>
        <v>015H0201</v>
      </c>
      <c r="B861" s="568"/>
      <c r="C861" s="563"/>
      <c r="D861" s="139" t="s">
        <v>277</v>
      </c>
      <c r="E861" s="140">
        <v>2</v>
      </c>
      <c r="F861" s="140">
        <v>1</v>
      </c>
      <c r="G861" s="555"/>
      <c r="H861" s="561"/>
      <c r="I861" s="148" t="str">
        <f t="shared" si="131"/>
        <v>015H0201</v>
      </c>
      <c r="J861" s="149" t="s">
        <v>806</v>
      </c>
      <c r="K861" s="149" t="s">
        <v>1567</v>
      </c>
      <c r="L861" s="149" t="s">
        <v>689</v>
      </c>
      <c r="M861" s="149" t="s">
        <v>2526</v>
      </c>
      <c r="N861" s="149"/>
      <c r="O861" s="150" t="s">
        <v>239</v>
      </c>
      <c r="P861" s="151"/>
      <c r="Q861" s="152"/>
      <c r="R861" s="149"/>
      <c r="S861" s="154" t="s">
        <v>1561</v>
      </c>
      <c r="T861" s="388">
        <f t="shared" si="163"/>
        <v>15</v>
      </c>
      <c r="V861" s="382" t="str">
        <f t="shared" si="161"/>
        <v xml:space="preserve">JWWA認証    </v>
      </c>
      <c r="W861" s="382" t="str">
        <f t="shared" si="165"/>
        <v xml:space="preserve">JWWA認証    </v>
      </c>
    </row>
    <row r="862" spans="1:23" ht="15" customHeight="1">
      <c r="A862" s="381" t="str">
        <f t="shared" si="160"/>
        <v>027H0201</v>
      </c>
      <c r="B862" s="568"/>
      <c r="C862" s="563"/>
      <c r="D862" s="139" t="s">
        <v>277</v>
      </c>
      <c r="E862" s="140">
        <v>2</v>
      </c>
      <c r="F862" s="140">
        <v>1</v>
      </c>
      <c r="G862" s="555"/>
      <c r="H862" s="561"/>
      <c r="I862" s="148" t="str">
        <f t="shared" si="131"/>
        <v>027H0201</v>
      </c>
      <c r="J862" s="149" t="s">
        <v>806</v>
      </c>
      <c r="K862" s="149" t="s">
        <v>1739</v>
      </c>
      <c r="L862" s="149" t="s">
        <v>689</v>
      </c>
      <c r="M862" s="149" t="s">
        <v>2527</v>
      </c>
      <c r="N862" s="149"/>
      <c r="O862" s="150" t="s">
        <v>239</v>
      </c>
      <c r="P862" s="151"/>
      <c r="Q862" s="152"/>
      <c r="R862" s="149"/>
      <c r="S862" s="154" t="s">
        <v>1182</v>
      </c>
      <c r="T862" s="388">
        <f t="shared" si="163"/>
        <v>27</v>
      </c>
      <c r="V862" s="382" t="str">
        <f t="shared" si="161"/>
        <v xml:space="preserve">JWWA認証    </v>
      </c>
      <c r="W862" s="382" t="str">
        <f t="shared" si="165"/>
        <v xml:space="preserve">JWWA認証    </v>
      </c>
    </row>
    <row r="863" spans="1:23" ht="15" customHeight="1">
      <c r="A863" s="381" t="str">
        <f t="shared" si="160"/>
        <v>029H0201</v>
      </c>
      <c r="B863" s="568"/>
      <c r="C863" s="563"/>
      <c r="D863" s="139" t="s">
        <v>277</v>
      </c>
      <c r="E863" s="140">
        <v>2</v>
      </c>
      <c r="F863" s="140">
        <v>1</v>
      </c>
      <c r="G863" s="555"/>
      <c r="H863" s="561"/>
      <c r="I863" s="148" t="str">
        <f t="shared" si="131"/>
        <v>029H0201</v>
      </c>
      <c r="J863" s="149" t="s">
        <v>806</v>
      </c>
      <c r="K863" s="149" t="s">
        <v>2046</v>
      </c>
      <c r="L863" s="149" t="s">
        <v>689</v>
      </c>
      <c r="M863" s="149" t="s">
        <v>2526</v>
      </c>
      <c r="N863" s="149"/>
      <c r="O863" s="150" t="s">
        <v>6</v>
      </c>
      <c r="P863" s="151" t="s">
        <v>162</v>
      </c>
      <c r="Q863" s="152">
        <v>116</v>
      </c>
      <c r="R863" s="149"/>
      <c r="S863" s="154" t="s">
        <v>2031</v>
      </c>
      <c r="T863" s="388">
        <f t="shared" si="163"/>
        <v>29</v>
      </c>
      <c r="V863" s="382" t="str">
        <f t="shared" si="161"/>
        <v>JWWA  B  116</v>
      </c>
      <c r="W863" s="382" t="str">
        <f t="shared" si="165"/>
        <v>JWWA  B  116</v>
      </c>
    </row>
    <row r="864" spans="1:23" ht="15" customHeight="1">
      <c r="A864" s="381" t="str">
        <f t="shared" si="160"/>
        <v>034H0201</v>
      </c>
      <c r="B864" s="568"/>
      <c r="C864" s="563"/>
      <c r="D864" s="139" t="s">
        <v>277</v>
      </c>
      <c r="E864" s="140">
        <v>2</v>
      </c>
      <c r="F864" s="140">
        <v>1</v>
      </c>
      <c r="G864" s="555"/>
      <c r="H864" s="562"/>
      <c r="I864" s="155" t="str">
        <f t="shared" si="131"/>
        <v>034H0201</v>
      </c>
      <c r="J864" s="156" t="s">
        <v>806</v>
      </c>
      <c r="K864" s="156" t="s">
        <v>1310</v>
      </c>
      <c r="L864" s="156" t="s">
        <v>2799</v>
      </c>
      <c r="M864" s="156" t="s">
        <v>2527</v>
      </c>
      <c r="N864" s="156"/>
      <c r="O864" s="157" t="s">
        <v>239</v>
      </c>
      <c r="P864" s="158"/>
      <c r="Q864" s="159"/>
      <c r="R864" s="156"/>
      <c r="S864" s="183" t="s">
        <v>1309</v>
      </c>
      <c r="T864" s="389">
        <f t="shared" si="163"/>
        <v>34</v>
      </c>
      <c r="V864" s="382" t="str">
        <f t="shared" si="161"/>
        <v xml:space="preserve">JWWA認証    </v>
      </c>
      <c r="W864" s="382" t="str">
        <f t="shared" si="165"/>
        <v xml:space="preserve">JWWA認証    </v>
      </c>
    </row>
    <row r="865" spans="1:30" ht="15" customHeight="1">
      <c r="A865" s="381" t="str">
        <f t="shared" si="160"/>
        <v>013H0207</v>
      </c>
      <c r="B865" s="568"/>
      <c r="C865" s="563"/>
      <c r="D865" s="139" t="s">
        <v>277</v>
      </c>
      <c r="E865" s="140">
        <v>2</v>
      </c>
      <c r="F865" s="140">
        <v>7</v>
      </c>
      <c r="G865" s="555"/>
      <c r="H865" s="560" t="s">
        <v>2555</v>
      </c>
      <c r="I865" s="162" t="str">
        <f t="shared" si="131"/>
        <v>013H0207</v>
      </c>
      <c r="J865" s="142" t="s">
        <v>808</v>
      </c>
      <c r="K865" s="142" t="s">
        <v>809</v>
      </c>
      <c r="L865" s="142" t="s">
        <v>2687</v>
      </c>
      <c r="M865" s="142" t="s">
        <v>2526</v>
      </c>
      <c r="N865" s="142"/>
      <c r="O865" s="143" t="s">
        <v>239</v>
      </c>
      <c r="P865" s="144"/>
      <c r="Q865" s="145"/>
      <c r="R865" s="142"/>
      <c r="S865" s="147" t="s">
        <v>802</v>
      </c>
      <c r="T865" s="387">
        <f t="shared" si="163"/>
        <v>13</v>
      </c>
      <c r="V865" s="382" t="str">
        <f t="shared" si="161"/>
        <v xml:space="preserve">JWWA認証    </v>
      </c>
      <c r="W865" s="382" t="str">
        <f t="shared" si="165"/>
        <v xml:space="preserve">JWWA認証    </v>
      </c>
    </row>
    <row r="866" spans="1:30" ht="15" customHeight="1">
      <c r="A866" s="381" t="str">
        <f t="shared" si="160"/>
        <v>015H0203</v>
      </c>
      <c r="B866" s="568"/>
      <c r="C866" s="563"/>
      <c r="D866" s="139" t="s">
        <v>277</v>
      </c>
      <c r="E866" s="140">
        <v>2</v>
      </c>
      <c r="F866" s="140">
        <v>3</v>
      </c>
      <c r="G866" s="555"/>
      <c r="H866" s="561"/>
      <c r="I866" s="148" t="str">
        <f t="shared" si="131"/>
        <v>015H0203</v>
      </c>
      <c r="J866" s="149" t="s">
        <v>808</v>
      </c>
      <c r="K866" s="149" t="s">
        <v>1566</v>
      </c>
      <c r="L866" s="149" t="s">
        <v>689</v>
      </c>
      <c r="M866" s="149" t="s">
        <v>2526</v>
      </c>
      <c r="N866" s="149"/>
      <c r="O866" s="150" t="s">
        <v>239</v>
      </c>
      <c r="P866" s="151"/>
      <c r="Q866" s="152"/>
      <c r="R866" s="149"/>
      <c r="S866" s="154" t="s">
        <v>1561</v>
      </c>
      <c r="T866" s="388">
        <f t="shared" si="163"/>
        <v>15</v>
      </c>
      <c r="V866" s="382" t="str">
        <f t="shared" si="161"/>
        <v xml:space="preserve">JWWA認証    </v>
      </c>
      <c r="W866" s="382" t="str">
        <f t="shared" si="165"/>
        <v xml:space="preserve">JWWA認証    </v>
      </c>
    </row>
    <row r="867" spans="1:30" ht="15" customHeight="1">
      <c r="A867" s="381" t="str">
        <f t="shared" si="160"/>
        <v>027H0203</v>
      </c>
      <c r="B867" s="568"/>
      <c r="C867" s="563"/>
      <c r="D867" s="139" t="s">
        <v>277</v>
      </c>
      <c r="E867" s="140">
        <v>2</v>
      </c>
      <c r="F867" s="140">
        <v>3</v>
      </c>
      <c r="G867" s="555"/>
      <c r="H867" s="562"/>
      <c r="I867" s="148" t="str">
        <f t="shared" si="131"/>
        <v>027H0203</v>
      </c>
      <c r="J867" s="149" t="s">
        <v>808</v>
      </c>
      <c r="K867" s="149" t="s">
        <v>2776</v>
      </c>
      <c r="L867" s="149" t="s">
        <v>2741</v>
      </c>
      <c r="M867" s="149" t="s">
        <v>2527</v>
      </c>
      <c r="N867" s="149"/>
      <c r="O867" s="150" t="s">
        <v>239</v>
      </c>
      <c r="P867" s="151"/>
      <c r="Q867" s="152"/>
      <c r="R867" s="149"/>
      <c r="S867" s="154" t="s">
        <v>1182</v>
      </c>
      <c r="T867" s="388">
        <f t="shared" si="163"/>
        <v>27</v>
      </c>
      <c r="V867" s="382" t="str">
        <f t="shared" si="161"/>
        <v xml:space="preserve">JWWA認証    </v>
      </c>
      <c r="W867" s="382" t="str">
        <f t="shared" si="165"/>
        <v xml:space="preserve">JWWA認証    </v>
      </c>
    </row>
    <row r="868" spans="1:30" ht="15" customHeight="1">
      <c r="A868" s="381" t="str">
        <f t="shared" si="160"/>
        <v>029H0202</v>
      </c>
      <c r="B868" s="545"/>
      <c r="C868" s="563"/>
      <c r="D868" s="139" t="s">
        <v>277</v>
      </c>
      <c r="E868" s="140">
        <v>2</v>
      </c>
      <c r="F868" s="140">
        <v>2</v>
      </c>
      <c r="G868" s="555"/>
      <c r="H868" s="560" t="s">
        <v>2555</v>
      </c>
      <c r="I868" s="148" t="str">
        <f t="shared" si="131"/>
        <v>029H0202</v>
      </c>
      <c r="J868" s="149" t="s">
        <v>808</v>
      </c>
      <c r="K868" s="149" t="s">
        <v>2812</v>
      </c>
      <c r="L868" s="149" t="s">
        <v>2813</v>
      </c>
      <c r="M868" s="149" t="s">
        <v>2526</v>
      </c>
      <c r="N868" s="149"/>
      <c r="O868" s="150" t="s">
        <v>6</v>
      </c>
      <c r="P868" s="151" t="s">
        <v>2814</v>
      </c>
      <c r="Q868" s="152">
        <v>116</v>
      </c>
      <c r="R868" s="149"/>
      <c r="S868" s="154" t="s">
        <v>2031</v>
      </c>
      <c r="T868" s="388">
        <f t="shared" si="163"/>
        <v>29</v>
      </c>
      <c r="V868" s="382" t="str">
        <f t="shared" si="161"/>
        <v>JWWA  B  116</v>
      </c>
      <c r="W868" s="382" t="str">
        <f t="shared" si="165"/>
        <v>JWWA  B  116</v>
      </c>
    </row>
    <row r="869" spans="1:30" ht="15" customHeight="1">
      <c r="A869" s="381" t="str">
        <f t="shared" si="160"/>
        <v>034H0202</v>
      </c>
      <c r="B869" s="545"/>
      <c r="C869" s="563"/>
      <c r="D869" s="139" t="s">
        <v>277</v>
      </c>
      <c r="E869" s="140">
        <v>2</v>
      </c>
      <c r="F869" s="140">
        <v>2</v>
      </c>
      <c r="G869" s="555"/>
      <c r="H869" s="562"/>
      <c r="I869" s="155" t="str">
        <f t="shared" si="131"/>
        <v>034H0202</v>
      </c>
      <c r="J869" s="156" t="s">
        <v>808</v>
      </c>
      <c r="K869" s="156" t="s">
        <v>1311</v>
      </c>
      <c r="L869" s="156" t="s">
        <v>2799</v>
      </c>
      <c r="M869" s="156" t="s">
        <v>2527</v>
      </c>
      <c r="N869" s="156"/>
      <c r="O869" s="157" t="s">
        <v>239</v>
      </c>
      <c r="P869" s="158"/>
      <c r="Q869" s="159"/>
      <c r="R869" s="156"/>
      <c r="S869" s="183" t="s">
        <v>1309</v>
      </c>
      <c r="T869" s="389">
        <f t="shared" si="163"/>
        <v>34</v>
      </c>
      <c r="V869" s="382" t="str">
        <f t="shared" si="161"/>
        <v xml:space="preserve">JWWA認証    </v>
      </c>
      <c r="W869" s="382" t="str">
        <f t="shared" ref="W869:W883" si="166">V869</f>
        <v xml:space="preserve">JWWA認証    </v>
      </c>
    </row>
    <row r="870" spans="1:30" ht="15" customHeight="1">
      <c r="A870" s="381" t="str">
        <f t="shared" si="160"/>
        <v>013H0201</v>
      </c>
      <c r="B870" s="545"/>
      <c r="C870" s="563"/>
      <c r="D870" s="139" t="s">
        <v>277</v>
      </c>
      <c r="E870" s="140">
        <v>2</v>
      </c>
      <c r="F870" s="140">
        <v>1</v>
      </c>
      <c r="G870" s="555"/>
      <c r="H870" s="560" t="s">
        <v>2853</v>
      </c>
      <c r="I870" s="162" t="str">
        <f t="shared" si="131"/>
        <v>013H0201</v>
      </c>
      <c r="J870" s="142" t="s">
        <v>801</v>
      </c>
      <c r="K870" s="142" t="s">
        <v>2571</v>
      </c>
      <c r="L870" s="142" t="s">
        <v>689</v>
      </c>
      <c r="M870" s="142" t="s">
        <v>2526</v>
      </c>
      <c r="N870" s="142"/>
      <c r="O870" s="143" t="s">
        <v>239</v>
      </c>
      <c r="P870" s="144"/>
      <c r="Q870" s="145"/>
      <c r="R870" s="142"/>
      <c r="S870" s="147" t="s">
        <v>802</v>
      </c>
      <c r="T870" s="387">
        <f t="shared" si="163"/>
        <v>13</v>
      </c>
      <c r="V870" s="382" t="str">
        <f t="shared" si="161"/>
        <v xml:space="preserve">JWWA認証    </v>
      </c>
      <c r="W870" s="382" t="str">
        <f t="shared" si="166"/>
        <v xml:space="preserve">JWWA認証    </v>
      </c>
    </row>
    <row r="871" spans="1:30" ht="15" customHeight="1">
      <c r="A871" s="381" t="str">
        <f t="shared" si="160"/>
        <v>015H0210</v>
      </c>
      <c r="B871" s="545"/>
      <c r="C871" s="563"/>
      <c r="D871" s="139" t="s">
        <v>277</v>
      </c>
      <c r="E871" s="140">
        <v>2</v>
      </c>
      <c r="F871" s="140">
        <v>10</v>
      </c>
      <c r="G871" s="555"/>
      <c r="H871" s="561"/>
      <c r="I871" s="148" t="str">
        <f t="shared" si="131"/>
        <v>015H0210</v>
      </c>
      <c r="J871" s="149" t="s">
        <v>801</v>
      </c>
      <c r="K871" s="149" t="s">
        <v>1569</v>
      </c>
      <c r="L871" s="149" t="s">
        <v>2741</v>
      </c>
      <c r="M871" s="149" t="s">
        <v>2526</v>
      </c>
      <c r="N871" s="149"/>
      <c r="O871" s="150" t="s">
        <v>239</v>
      </c>
      <c r="P871" s="151"/>
      <c r="Q871" s="152"/>
      <c r="R871" s="149"/>
      <c r="S871" s="154" t="s">
        <v>1561</v>
      </c>
      <c r="T871" s="388">
        <f t="shared" si="163"/>
        <v>15</v>
      </c>
      <c r="V871" s="382" t="str">
        <f t="shared" si="161"/>
        <v xml:space="preserve">JWWA認証    </v>
      </c>
      <c r="W871" s="382" t="str">
        <f t="shared" si="166"/>
        <v xml:space="preserve">JWWA認証    </v>
      </c>
    </row>
    <row r="872" spans="1:30" ht="15" customHeight="1">
      <c r="A872" s="381" t="str">
        <f t="shared" si="160"/>
        <v>027H0210</v>
      </c>
      <c r="B872" s="545"/>
      <c r="C872" s="563"/>
      <c r="D872" s="139" t="s">
        <v>277</v>
      </c>
      <c r="E872" s="140">
        <v>2</v>
      </c>
      <c r="F872" s="140">
        <v>10</v>
      </c>
      <c r="G872" s="555"/>
      <c r="H872" s="561"/>
      <c r="I872" s="148" t="str">
        <f t="shared" si="131"/>
        <v>027H0210</v>
      </c>
      <c r="J872" s="149" t="s">
        <v>801</v>
      </c>
      <c r="K872" s="149" t="s">
        <v>2783</v>
      </c>
      <c r="L872" s="149" t="s">
        <v>2741</v>
      </c>
      <c r="M872" s="149" t="s">
        <v>2527</v>
      </c>
      <c r="N872" s="149"/>
      <c r="O872" s="150" t="s">
        <v>239</v>
      </c>
      <c r="P872" s="151"/>
      <c r="Q872" s="152"/>
      <c r="R872" s="149"/>
      <c r="S872" s="154" t="s">
        <v>1182</v>
      </c>
      <c r="T872" s="388">
        <f t="shared" si="163"/>
        <v>27</v>
      </c>
      <c r="V872" s="382" t="str">
        <f t="shared" si="161"/>
        <v xml:space="preserve">JWWA認証    </v>
      </c>
      <c r="W872" s="382" t="str">
        <f t="shared" si="166"/>
        <v xml:space="preserve">JWWA認証    </v>
      </c>
    </row>
    <row r="873" spans="1:30" ht="15" customHeight="1">
      <c r="A873" s="381" t="str">
        <f t="shared" si="160"/>
        <v>029H0208</v>
      </c>
      <c r="B873" s="545"/>
      <c r="C873" s="563"/>
      <c r="D873" s="139" t="s">
        <v>277</v>
      </c>
      <c r="E873" s="140">
        <v>2</v>
      </c>
      <c r="F873" s="140">
        <v>8</v>
      </c>
      <c r="G873" s="555"/>
      <c r="H873" s="561"/>
      <c r="I873" s="148" t="str">
        <f t="shared" si="131"/>
        <v>029H0208</v>
      </c>
      <c r="J873" s="149" t="s">
        <v>801</v>
      </c>
      <c r="K873" s="149" t="s">
        <v>2823</v>
      </c>
      <c r="L873" s="149" t="s">
        <v>2813</v>
      </c>
      <c r="M873" s="149" t="s">
        <v>2526</v>
      </c>
      <c r="N873" s="149"/>
      <c r="O873" s="150" t="s">
        <v>6</v>
      </c>
      <c r="P873" s="151" t="s">
        <v>2814</v>
      </c>
      <c r="Q873" s="152">
        <v>116</v>
      </c>
      <c r="R873" s="149"/>
      <c r="S873" s="154" t="s">
        <v>2031</v>
      </c>
      <c r="T873" s="388">
        <f t="shared" si="163"/>
        <v>29</v>
      </c>
      <c r="V873" s="382" t="str">
        <f t="shared" si="161"/>
        <v>JWWA  B  116</v>
      </c>
      <c r="W873" s="382" t="str">
        <f t="shared" si="166"/>
        <v>JWWA  B  116</v>
      </c>
    </row>
    <row r="874" spans="1:30" ht="15" customHeight="1">
      <c r="A874" s="381" t="str">
        <f t="shared" si="160"/>
        <v>034H0210</v>
      </c>
      <c r="B874" s="545"/>
      <c r="C874" s="563"/>
      <c r="D874" s="139" t="s">
        <v>277</v>
      </c>
      <c r="E874" s="140">
        <v>2</v>
      </c>
      <c r="F874" s="140">
        <v>10</v>
      </c>
      <c r="G874" s="555"/>
      <c r="H874" s="562"/>
      <c r="I874" s="155" t="str">
        <f t="shared" si="131"/>
        <v>034H0210</v>
      </c>
      <c r="J874" s="156" t="s">
        <v>801</v>
      </c>
      <c r="K874" s="156" t="s">
        <v>2805</v>
      </c>
      <c r="L874" s="156" t="s">
        <v>2799</v>
      </c>
      <c r="M874" s="156" t="s">
        <v>2527</v>
      </c>
      <c r="N874" s="156"/>
      <c r="O874" s="157" t="s">
        <v>239</v>
      </c>
      <c r="P874" s="158"/>
      <c r="Q874" s="159"/>
      <c r="R874" s="156"/>
      <c r="S874" s="183" t="s">
        <v>1309</v>
      </c>
      <c r="T874" s="389">
        <f t="shared" ref="T874:T905" si="167">IF(S874="","",VLOOKUP(S874,$AC$7:$AD$69,2,FALSE))</f>
        <v>34</v>
      </c>
      <c r="V874" s="382" t="str">
        <f t="shared" si="161"/>
        <v xml:space="preserve">JWWA認証    </v>
      </c>
      <c r="W874" s="382" t="str">
        <f t="shared" ref="W874" si="168">V874</f>
        <v xml:space="preserve">JWWA認証    </v>
      </c>
    </row>
    <row r="875" spans="1:30" ht="15" customHeight="1">
      <c r="A875" s="381" t="str">
        <f t="shared" si="160"/>
        <v>013H0202</v>
      </c>
      <c r="B875" s="545"/>
      <c r="C875" s="563"/>
      <c r="D875" s="139" t="s">
        <v>277</v>
      </c>
      <c r="E875" s="140">
        <v>2</v>
      </c>
      <c r="F875" s="140">
        <v>2</v>
      </c>
      <c r="G875" s="555"/>
      <c r="H875" s="560" t="s">
        <v>2858</v>
      </c>
      <c r="I875" s="162" t="str">
        <f t="shared" si="131"/>
        <v>013H0202</v>
      </c>
      <c r="J875" s="142" t="s">
        <v>803</v>
      </c>
      <c r="K875" s="142" t="s">
        <v>2686</v>
      </c>
      <c r="L875" s="142" t="s">
        <v>2687</v>
      </c>
      <c r="M875" s="142" t="s">
        <v>2526</v>
      </c>
      <c r="N875" s="142"/>
      <c r="O875" s="143" t="s">
        <v>239</v>
      </c>
      <c r="P875" s="144"/>
      <c r="Q875" s="145"/>
      <c r="R875" s="142"/>
      <c r="S875" s="147" t="s">
        <v>802</v>
      </c>
      <c r="T875" s="387">
        <f t="shared" si="167"/>
        <v>13</v>
      </c>
      <c r="V875" s="382" t="str">
        <f t="shared" si="161"/>
        <v xml:space="preserve">JWWA認証    </v>
      </c>
      <c r="W875" s="382" t="str">
        <f t="shared" si="166"/>
        <v xml:space="preserve">JWWA認証    </v>
      </c>
    </row>
    <row r="876" spans="1:30" ht="15" customHeight="1">
      <c r="A876" s="381" t="str">
        <f t="shared" si="160"/>
        <v>015H0231</v>
      </c>
      <c r="B876" s="545"/>
      <c r="C876" s="563"/>
      <c r="D876" s="139" t="s">
        <v>277</v>
      </c>
      <c r="E876" s="140">
        <v>2</v>
      </c>
      <c r="F876" s="140">
        <v>31</v>
      </c>
      <c r="G876" s="555"/>
      <c r="H876" s="561"/>
      <c r="I876" s="148" t="str">
        <f t="shared" ref="I876" si="169">IF(OR(D876="",E876="",F876=""),"",TEXT(T876,"000")&amp;D876&amp;TEXT(E876,"00")&amp;TEXT(F876,"00"))</f>
        <v>015H0231</v>
      </c>
      <c r="J876" s="149" t="s">
        <v>803</v>
      </c>
      <c r="K876" s="149" t="s">
        <v>3059</v>
      </c>
      <c r="L876" s="149" t="s">
        <v>2741</v>
      </c>
      <c r="M876" s="149" t="s">
        <v>2527</v>
      </c>
      <c r="N876" s="149"/>
      <c r="O876" s="150" t="s">
        <v>239</v>
      </c>
      <c r="P876" s="151"/>
      <c r="Q876" s="152"/>
      <c r="R876" s="149"/>
      <c r="S876" s="154" t="s">
        <v>1561</v>
      </c>
      <c r="T876" s="388">
        <f t="shared" si="167"/>
        <v>15</v>
      </c>
      <c r="V876" s="382" t="str">
        <f t="shared" si="161"/>
        <v xml:space="preserve">JWWA認証    </v>
      </c>
      <c r="W876" s="382" t="str">
        <f t="shared" si="166"/>
        <v xml:space="preserve">JWWA認証    </v>
      </c>
      <c r="AD876" s="382"/>
    </row>
    <row r="877" spans="1:30" ht="15" customHeight="1">
      <c r="A877" s="381" t="str">
        <f t="shared" si="160"/>
        <v>027H0211</v>
      </c>
      <c r="B877" s="568" t="s">
        <v>4601</v>
      </c>
      <c r="C877" s="563" t="s">
        <v>4603</v>
      </c>
      <c r="D877" s="139" t="s">
        <v>277</v>
      </c>
      <c r="E877" s="140">
        <v>2</v>
      </c>
      <c r="F877" s="140">
        <v>11</v>
      </c>
      <c r="G877" s="554" t="s">
        <v>2864</v>
      </c>
      <c r="H877" s="560" t="s">
        <v>2494</v>
      </c>
      <c r="I877" s="148" t="str">
        <f t="shared" si="131"/>
        <v>027H0211</v>
      </c>
      <c r="J877" s="149" t="s">
        <v>803</v>
      </c>
      <c r="K877" s="149" t="s">
        <v>2784</v>
      </c>
      <c r="L877" s="149" t="s">
        <v>2741</v>
      </c>
      <c r="M877" s="149" t="s">
        <v>2527</v>
      </c>
      <c r="N877" s="149"/>
      <c r="O877" s="150" t="s">
        <v>239</v>
      </c>
      <c r="P877" s="151"/>
      <c r="Q877" s="152"/>
      <c r="R877" s="149"/>
      <c r="S877" s="154" t="s">
        <v>1182</v>
      </c>
      <c r="T877" s="388">
        <f t="shared" si="167"/>
        <v>27</v>
      </c>
      <c r="V877" s="382" t="str">
        <f t="shared" si="161"/>
        <v xml:space="preserve">JWWA認証    </v>
      </c>
      <c r="W877" s="382" t="str">
        <f t="shared" si="166"/>
        <v xml:space="preserve">JWWA認証    </v>
      </c>
      <c r="AD877" s="382"/>
    </row>
    <row r="878" spans="1:30" ht="15" customHeight="1">
      <c r="A878" s="381" t="str">
        <f t="shared" si="160"/>
        <v>034H0211</v>
      </c>
      <c r="B878" s="568"/>
      <c r="C878" s="563"/>
      <c r="D878" s="139" t="s">
        <v>277</v>
      </c>
      <c r="E878" s="140">
        <v>2</v>
      </c>
      <c r="F878" s="140">
        <v>11</v>
      </c>
      <c r="G878" s="555"/>
      <c r="H878" s="561"/>
      <c r="I878" s="155" t="str">
        <f t="shared" si="131"/>
        <v>034H0211</v>
      </c>
      <c r="J878" s="156" t="s">
        <v>803</v>
      </c>
      <c r="K878" s="156" t="s">
        <v>2806</v>
      </c>
      <c r="L878" s="156" t="s">
        <v>2799</v>
      </c>
      <c r="M878" s="156" t="s">
        <v>2527</v>
      </c>
      <c r="N878" s="156"/>
      <c r="O878" s="157" t="s">
        <v>239</v>
      </c>
      <c r="P878" s="158"/>
      <c r="Q878" s="159"/>
      <c r="R878" s="156"/>
      <c r="S878" s="183" t="s">
        <v>1309</v>
      </c>
      <c r="T878" s="389">
        <f t="shared" si="167"/>
        <v>34</v>
      </c>
      <c r="V878" s="382" t="str">
        <f t="shared" si="161"/>
        <v xml:space="preserve">JWWA認証    </v>
      </c>
      <c r="W878" s="382" t="str">
        <f t="shared" si="166"/>
        <v xml:space="preserve">JWWA認証    </v>
      </c>
      <c r="AD878" s="382"/>
    </row>
    <row r="879" spans="1:30" ht="15" customHeight="1">
      <c r="A879" s="381" t="str">
        <f t="shared" ref="A879:A942" si="170">I879</f>
        <v>015H0234</v>
      </c>
      <c r="B879" s="568"/>
      <c r="C879" s="563"/>
      <c r="D879" s="139" t="s">
        <v>3195</v>
      </c>
      <c r="E879" s="140">
        <v>2</v>
      </c>
      <c r="F879" s="140">
        <v>34</v>
      </c>
      <c r="G879" s="555"/>
      <c r="H879" s="560" t="s">
        <v>2859</v>
      </c>
      <c r="I879" s="162" t="str">
        <f t="shared" si="131"/>
        <v>015H0234</v>
      </c>
      <c r="J879" s="142" t="s">
        <v>2529</v>
      </c>
      <c r="K879" s="142" t="s">
        <v>3196</v>
      </c>
      <c r="L879" s="142" t="s">
        <v>3197</v>
      </c>
      <c r="M879" s="142" t="s">
        <v>2527</v>
      </c>
      <c r="N879" s="142"/>
      <c r="O879" s="143" t="s">
        <v>239</v>
      </c>
      <c r="P879" s="144"/>
      <c r="Q879" s="145"/>
      <c r="R879" s="142"/>
      <c r="S879" s="190" t="s">
        <v>1561</v>
      </c>
      <c r="T879" s="387">
        <f t="shared" si="167"/>
        <v>15</v>
      </c>
      <c r="V879" s="382" t="str">
        <f t="shared" si="161"/>
        <v xml:space="preserve">JWWA認証    </v>
      </c>
      <c r="W879" s="382" t="str">
        <f t="shared" si="166"/>
        <v xml:space="preserve">JWWA認証    </v>
      </c>
      <c r="AD879" s="382"/>
    </row>
    <row r="880" spans="1:30" ht="15" customHeight="1">
      <c r="A880" s="381" t="str">
        <f t="shared" si="170"/>
        <v>027H0213</v>
      </c>
      <c r="B880" s="568"/>
      <c r="C880" s="563"/>
      <c r="D880" s="139" t="s">
        <v>277</v>
      </c>
      <c r="E880" s="140">
        <v>2</v>
      </c>
      <c r="F880" s="140">
        <v>13</v>
      </c>
      <c r="G880" s="555"/>
      <c r="H880" s="561"/>
      <c r="I880" s="148" t="str">
        <f t="shared" si="131"/>
        <v>027H0213</v>
      </c>
      <c r="J880" s="149" t="s">
        <v>2529</v>
      </c>
      <c r="K880" s="149" t="s">
        <v>1742</v>
      </c>
      <c r="L880" s="149" t="s">
        <v>2547</v>
      </c>
      <c r="M880" s="149" t="s">
        <v>2527</v>
      </c>
      <c r="N880" s="149"/>
      <c r="O880" s="150" t="s">
        <v>239</v>
      </c>
      <c r="P880" s="151"/>
      <c r="Q880" s="152"/>
      <c r="R880" s="149"/>
      <c r="S880" s="154" t="s">
        <v>1182</v>
      </c>
      <c r="T880" s="388">
        <f t="shared" si="167"/>
        <v>27</v>
      </c>
      <c r="V880" s="382" t="str">
        <f t="shared" si="161"/>
        <v xml:space="preserve">JWWA認証    </v>
      </c>
      <c r="W880" s="382" t="str">
        <f t="shared" si="166"/>
        <v xml:space="preserve">JWWA認証    </v>
      </c>
      <c r="AD880" s="382"/>
    </row>
    <row r="881" spans="1:30" ht="15" customHeight="1">
      <c r="A881" s="381" t="str">
        <f t="shared" si="170"/>
        <v>034H0212</v>
      </c>
      <c r="B881" s="568"/>
      <c r="C881" s="563"/>
      <c r="D881" s="139" t="s">
        <v>277</v>
      </c>
      <c r="E881" s="140">
        <v>2</v>
      </c>
      <c r="F881" s="140">
        <v>12</v>
      </c>
      <c r="G881" s="555"/>
      <c r="H881" s="562"/>
      <c r="I881" s="155" t="str">
        <f t="shared" si="131"/>
        <v>034H0212</v>
      </c>
      <c r="J881" s="156" t="s">
        <v>2529</v>
      </c>
      <c r="K881" s="156" t="s">
        <v>1314</v>
      </c>
      <c r="L881" s="156" t="s">
        <v>2799</v>
      </c>
      <c r="M881" s="156" t="s">
        <v>2527</v>
      </c>
      <c r="N881" s="156"/>
      <c r="O881" s="157" t="s">
        <v>239</v>
      </c>
      <c r="P881" s="158"/>
      <c r="Q881" s="159"/>
      <c r="R881" s="156"/>
      <c r="S881" s="183" t="s">
        <v>1309</v>
      </c>
      <c r="T881" s="389">
        <f t="shared" si="167"/>
        <v>34</v>
      </c>
      <c r="V881" s="382" t="str">
        <f t="shared" si="161"/>
        <v xml:space="preserve">JWWA認証    </v>
      </c>
      <c r="W881" s="382" t="str">
        <f t="shared" si="166"/>
        <v xml:space="preserve">JWWA認証    </v>
      </c>
      <c r="AD881" s="382"/>
    </row>
    <row r="882" spans="1:30" ht="15" customHeight="1">
      <c r="A882" s="381" t="str">
        <f t="shared" si="170"/>
        <v>015H0233</v>
      </c>
      <c r="B882" s="568"/>
      <c r="C882" s="563"/>
      <c r="D882" s="139" t="s">
        <v>3195</v>
      </c>
      <c r="E882" s="140">
        <v>2</v>
      </c>
      <c r="F882" s="140">
        <v>33</v>
      </c>
      <c r="G882" s="555"/>
      <c r="H882" s="560" t="s">
        <v>2860</v>
      </c>
      <c r="I882" s="162" t="str">
        <f t="shared" si="131"/>
        <v>015H0233</v>
      </c>
      <c r="J882" s="142" t="s">
        <v>2530</v>
      </c>
      <c r="K882" s="142" t="s">
        <v>3198</v>
      </c>
      <c r="L882" s="142" t="s">
        <v>3199</v>
      </c>
      <c r="M882" s="142" t="s">
        <v>2527</v>
      </c>
      <c r="N882" s="142"/>
      <c r="O882" s="143" t="s">
        <v>239</v>
      </c>
      <c r="P882" s="144"/>
      <c r="Q882" s="145"/>
      <c r="R882" s="142"/>
      <c r="S882" s="190" t="s">
        <v>1561</v>
      </c>
      <c r="T882" s="387">
        <f t="shared" si="167"/>
        <v>15</v>
      </c>
      <c r="V882" s="382" t="str">
        <f t="shared" si="161"/>
        <v xml:space="preserve">JWWA認証    </v>
      </c>
      <c r="W882" s="382" t="str">
        <f t="shared" si="166"/>
        <v xml:space="preserve">JWWA認証    </v>
      </c>
      <c r="AD882" s="382"/>
    </row>
    <row r="883" spans="1:30" ht="15" customHeight="1">
      <c r="A883" s="381" t="str">
        <f t="shared" si="170"/>
        <v>027H0212</v>
      </c>
      <c r="B883" s="568"/>
      <c r="C883" s="563"/>
      <c r="D883" s="139" t="s">
        <v>277</v>
      </c>
      <c r="E883" s="140">
        <v>2</v>
      </c>
      <c r="F883" s="140">
        <v>12</v>
      </c>
      <c r="G883" s="555"/>
      <c r="H883" s="561"/>
      <c r="I883" s="148" t="str">
        <f t="shared" si="131"/>
        <v>027H0212</v>
      </c>
      <c r="J883" s="149" t="s">
        <v>2530</v>
      </c>
      <c r="K883" s="149" t="s">
        <v>1741</v>
      </c>
      <c r="L883" s="149" t="s">
        <v>725</v>
      </c>
      <c r="M883" s="149" t="s">
        <v>2527</v>
      </c>
      <c r="N883" s="149"/>
      <c r="O883" s="150" t="s">
        <v>239</v>
      </c>
      <c r="P883" s="151"/>
      <c r="Q883" s="152"/>
      <c r="R883" s="149"/>
      <c r="S883" s="154" t="s">
        <v>1182</v>
      </c>
      <c r="T883" s="388">
        <f t="shared" si="167"/>
        <v>27</v>
      </c>
      <c r="V883" s="382" t="str">
        <f t="shared" si="161"/>
        <v xml:space="preserve">JWWA認証    </v>
      </c>
      <c r="W883" s="382" t="str">
        <f t="shared" si="166"/>
        <v xml:space="preserve">JWWA認証    </v>
      </c>
      <c r="AD883" s="382"/>
    </row>
    <row r="884" spans="1:30" ht="15" customHeight="1">
      <c r="A884" s="381" t="str">
        <f t="shared" si="170"/>
        <v>034H0213</v>
      </c>
      <c r="B884" s="568"/>
      <c r="C884" s="563"/>
      <c r="D884" s="139" t="s">
        <v>277</v>
      </c>
      <c r="E884" s="140">
        <v>2</v>
      </c>
      <c r="F884" s="140">
        <v>13</v>
      </c>
      <c r="G884" s="555"/>
      <c r="H884" s="562"/>
      <c r="I884" s="164" t="str">
        <f t="shared" si="131"/>
        <v>034H0213</v>
      </c>
      <c r="J884" s="176" t="s">
        <v>2530</v>
      </c>
      <c r="K884" s="176" t="s">
        <v>1315</v>
      </c>
      <c r="L884" s="176" t="s">
        <v>2807</v>
      </c>
      <c r="M884" s="176" t="s">
        <v>2527</v>
      </c>
      <c r="N884" s="176"/>
      <c r="O884" s="177" t="s">
        <v>239</v>
      </c>
      <c r="P884" s="178"/>
      <c r="Q884" s="179"/>
      <c r="R884" s="176"/>
      <c r="S884" s="181" t="s">
        <v>1309</v>
      </c>
      <c r="T884" s="400">
        <f t="shared" si="167"/>
        <v>34</v>
      </c>
      <c r="V884" s="382" t="str">
        <f t="shared" si="161"/>
        <v xml:space="preserve">JWWA認証    </v>
      </c>
      <c r="W884" s="382" t="str">
        <f t="shared" ref="W884:W916" si="171">V884</f>
        <v xml:space="preserve">JWWA認証    </v>
      </c>
      <c r="AD884" s="382"/>
    </row>
    <row r="885" spans="1:30" ht="15" customHeight="1">
      <c r="A885" s="381" t="str">
        <f t="shared" si="170"/>
        <v>013H0204</v>
      </c>
      <c r="B885" s="568"/>
      <c r="C885" s="563"/>
      <c r="D885" s="139" t="s">
        <v>277</v>
      </c>
      <c r="E885" s="140">
        <v>2</v>
      </c>
      <c r="F885" s="140">
        <v>4</v>
      </c>
      <c r="G885" s="555"/>
      <c r="H885" s="560" t="s">
        <v>2861</v>
      </c>
      <c r="I885" s="162" t="str">
        <f t="shared" si="131"/>
        <v>013H0204</v>
      </c>
      <c r="J885" s="142" t="s">
        <v>805</v>
      </c>
      <c r="K885" s="142" t="s">
        <v>2691</v>
      </c>
      <c r="L885" s="142" t="s">
        <v>2687</v>
      </c>
      <c r="M885" s="142" t="s">
        <v>2526</v>
      </c>
      <c r="N885" s="142"/>
      <c r="O885" s="143" t="s">
        <v>239</v>
      </c>
      <c r="P885" s="144"/>
      <c r="Q885" s="145"/>
      <c r="R885" s="142"/>
      <c r="S885" s="147" t="s">
        <v>802</v>
      </c>
      <c r="T885" s="387">
        <f t="shared" si="167"/>
        <v>13</v>
      </c>
      <c r="V885" s="382" t="str">
        <f t="shared" ref="V885:V948" si="172">""&amp;O885&amp;"  "&amp;P885&amp;"  "&amp;Q885&amp;""</f>
        <v xml:space="preserve">JWWA認証    </v>
      </c>
      <c r="W885" s="382" t="str">
        <f t="shared" si="171"/>
        <v xml:space="preserve">JWWA認証    </v>
      </c>
      <c r="AD885" s="382"/>
    </row>
    <row r="886" spans="1:30" ht="15" customHeight="1">
      <c r="A886" s="381" t="str">
        <f t="shared" si="170"/>
        <v>015H0208</v>
      </c>
      <c r="B886" s="568"/>
      <c r="C886" s="563"/>
      <c r="D886" s="139" t="s">
        <v>277</v>
      </c>
      <c r="E886" s="140">
        <v>2</v>
      </c>
      <c r="F886" s="140">
        <v>8</v>
      </c>
      <c r="G886" s="555"/>
      <c r="H886" s="561"/>
      <c r="I886" s="148" t="str">
        <f t="shared" si="131"/>
        <v>015H0208</v>
      </c>
      <c r="J886" s="149" t="s">
        <v>805</v>
      </c>
      <c r="K886" s="149" t="s">
        <v>2185</v>
      </c>
      <c r="L886" s="149" t="s">
        <v>2741</v>
      </c>
      <c r="M886" s="149" t="s">
        <v>2526</v>
      </c>
      <c r="N886" s="149"/>
      <c r="O886" s="150" t="s">
        <v>239</v>
      </c>
      <c r="P886" s="151"/>
      <c r="Q886" s="152"/>
      <c r="R886" s="149"/>
      <c r="S886" s="154" t="s">
        <v>1561</v>
      </c>
      <c r="T886" s="388">
        <f t="shared" si="167"/>
        <v>15</v>
      </c>
      <c r="V886" s="382" t="str">
        <f t="shared" si="172"/>
        <v xml:space="preserve">JWWA認証    </v>
      </c>
      <c r="W886" s="382" t="str">
        <f t="shared" si="171"/>
        <v xml:space="preserve">JWWA認証    </v>
      </c>
      <c r="AD886" s="382"/>
    </row>
    <row r="887" spans="1:30" ht="15" customHeight="1">
      <c r="A887" s="381" t="str">
        <f t="shared" si="170"/>
        <v>027H0206</v>
      </c>
      <c r="B887" s="568"/>
      <c r="C887" s="563"/>
      <c r="D887" s="139" t="s">
        <v>277</v>
      </c>
      <c r="E887" s="140">
        <v>2</v>
      </c>
      <c r="F887" s="140">
        <v>6</v>
      </c>
      <c r="G887" s="555"/>
      <c r="H887" s="561"/>
      <c r="I887" s="148" t="str">
        <f t="shared" si="131"/>
        <v>027H0206</v>
      </c>
      <c r="J887" s="149" t="s">
        <v>2261</v>
      </c>
      <c r="K887" s="149" t="s">
        <v>2780</v>
      </c>
      <c r="L887" s="149" t="s">
        <v>2741</v>
      </c>
      <c r="M887" s="149" t="s">
        <v>2527</v>
      </c>
      <c r="N887" s="149"/>
      <c r="O887" s="150" t="s">
        <v>239</v>
      </c>
      <c r="P887" s="151"/>
      <c r="Q887" s="152"/>
      <c r="R887" s="149"/>
      <c r="S887" s="154" t="s">
        <v>1182</v>
      </c>
      <c r="T887" s="388">
        <f t="shared" si="167"/>
        <v>27</v>
      </c>
      <c r="V887" s="382" t="str">
        <f t="shared" si="172"/>
        <v xml:space="preserve">JWWA認証    </v>
      </c>
      <c r="W887" s="382" t="str">
        <f t="shared" si="171"/>
        <v xml:space="preserve">JWWA認証    </v>
      </c>
      <c r="AD887" s="382"/>
    </row>
    <row r="888" spans="1:30" ht="15" customHeight="1">
      <c r="A888" s="381" t="str">
        <f t="shared" si="170"/>
        <v>029H0206</v>
      </c>
      <c r="B888" s="568"/>
      <c r="C888" s="563"/>
      <c r="D888" s="139" t="s">
        <v>277</v>
      </c>
      <c r="E888" s="140">
        <v>2</v>
      </c>
      <c r="F888" s="140">
        <v>6</v>
      </c>
      <c r="G888" s="555"/>
      <c r="H888" s="561"/>
      <c r="I888" s="148" t="str">
        <f t="shared" si="131"/>
        <v>029H0206</v>
      </c>
      <c r="J888" s="149" t="s">
        <v>805</v>
      </c>
      <c r="K888" s="149" t="s">
        <v>2820</v>
      </c>
      <c r="L888" s="149" t="s">
        <v>2813</v>
      </c>
      <c r="M888" s="149" t="s">
        <v>2526</v>
      </c>
      <c r="N888" s="149"/>
      <c r="O888" s="150" t="s">
        <v>6</v>
      </c>
      <c r="P888" s="151" t="s">
        <v>2814</v>
      </c>
      <c r="Q888" s="152">
        <v>116</v>
      </c>
      <c r="R888" s="149"/>
      <c r="S888" s="154" t="s">
        <v>2031</v>
      </c>
      <c r="T888" s="388">
        <f t="shared" si="167"/>
        <v>29</v>
      </c>
      <c r="V888" s="382" t="str">
        <f t="shared" si="172"/>
        <v>JWWA  B  116</v>
      </c>
      <c r="W888" s="382" t="str">
        <f t="shared" si="171"/>
        <v>JWWA  B  116</v>
      </c>
      <c r="AD888" s="382"/>
    </row>
    <row r="889" spans="1:30" ht="15" customHeight="1">
      <c r="A889" s="381" t="str">
        <f t="shared" si="170"/>
        <v>034H0205</v>
      </c>
      <c r="B889" s="568"/>
      <c r="C889" s="563"/>
      <c r="D889" s="139" t="s">
        <v>277</v>
      </c>
      <c r="E889" s="140">
        <v>2</v>
      </c>
      <c r="F889" s="140">
        <v>5</v>
      </c>
      <c r="G889" s="555"/>
      <c r="H889" s="562"/>
      <c r="I889" s="155" t="str">
        <f t="shared" si="131"/>
        <v>034H0205</v>
      </c>
      <c r="J889" s="156" t="s">
        <v>805</v>
      </c>
      <c r="K889" s="156" t="s">
        <v>2533</v>
      </c>
      <c r="L889" s="156" t="s">
        <v>689</v>
      </c>
      <c r="M889" s="156" t="s">
        <v>2527</v>
      </c>
      <c r="N889" s="156"/>
      <c r="O889" s="157" t="s">
        <v>239</v>
      </c>
      <c r="P889" s="158"/>
      <c r="Q889" s="159"/>
      <c r="R889" s="156"/>
      <c r="S889" s="183" t="s">
        <v>1309</v>
      </c>
      <c r="T889" s="389">
        <f t="shared" si="167"/>
        <v>34</v>
      </c>
      <c r="V889" s="382" t="str">
        <f t="shared" si="172"/>
        <v xml:space="preserve">JWWA認証    </v>
      </c>
      <c r="W889" s="382" t="str">
        <f t="shared" ref="W889" si="173">V889</f>
        <v xml:space="preserve">JWWA認証    </v>
      </c>
      <c r="AD889" s="382"/>
    </row>
    <row r="890" spans="1:30" ht="15" customHeight="1">
      <c r="A890" s="381" t="str">
        <f t="shared" si="170"/>
        <v>013H0210</v>
      </c>
      <c r="B890" s="568"/>
      <c r="C890" s="563"/>
      <c r="D890" s="139" t="s">
        <v>277</v>
      </c>
      <c r="E890" s="140">
        <v>2</v>
      </c>
      <c r="F890" s="140">
        <v>10</v>
      </c>
      <c r="G890" s="555"/>
      <c r="H890" s="560" t="s">
        <v>2862</v>
      </c>
      <c r="I890" s="162" t="str">
        <f t="shared" si="131"/>
        <v>013H0210</v>
      </c>
      <c r="J890" s="142" t="s">
        <v>812</v>
      </c>
      <c r="K890" s="142" t="s">
        <v>813</v>
      </c>
      <c r="L890" s="142" t="s">
        <v>2687</v>
      </c>
      <c r="M890" s="142" t="s">
        <v>2526</v>
      </c>
      <c r="N890" s="142"/>
      <c r="O890" s="143" t="s">
        <v>239</v>
      </c>
      <c r="P890" s="144"/>
      <c r="Q890" s="145"/>
      <c r="R890" s="142"/>
      <c r="S890" s="147" t="s">
        <v>802</v>
      </c>
      <c r="T890" s="387">
        <f t="shared" si="167"/>
        <v>13</v>
      </c>
      <c r="V890" s="382" t="str">
        <f t="shared" si="172"/>
        <v xml:space="preserve">JWWA認証    </v>
      </c>
      <c r="W890" s="382" t="str">
        <f t="shared" si="171"/>
        <v xml:space="preserve">JWWA認証    </v>
      </c>
      <c r="AD890" s="382"/>
    </row>
    <row r="891" spans="1:30" ht="15" customHeight="1">
      <c r="A891" s="381" t="str">
        <f t="shared" si="170"/>
        <v>015H0232</v>
      </c>
      <c r="B891" s="568"/>
      <c r="C891" s="563"/>
      <c r="D891" s="139" t="s">
        <v>277</v>
      </c>
      <c r="E891" s="140">
        <v>2</v>
      </c>
      <c r="F891" s="140">
        <v>32</v>
      </c>
      <c r="G891" s="555"/>
      <c r="H891" s="561"/>
      <c r="I891" s="148" t="str">
        <f t="shared" ref="I891" si="174">IF(OR(D891="",E891="",F891=""),"",TEXT(T891,"000")&amp;D891&amp;TEXT(E891,"00")&amp;TEXT(F891,"00"))</f>
        <v>015H0232</v>
      </c>
      <c r="J891" s="149" t="s">
        <v>812</v>
      </c>
      <c r="K891" s="149" t="s">
        <v>3061</v>
      </c>
      <c r="L891" s="149" t="s">
        <v>2741</v>
      </c>
      <c r="M891" s="149" t="s">
        <v>2527</v>
      </c>
      <c r="N891" s="149"/>
      <c r="O891" s="150" t="s">
        <v>239</v>
      </c>
      <c r="P891" s="151"/>
      <c r="Q891" s="152"/>
      <c r="R891" s="149"/>
      <c r="S891" s="154" t="s">
        <v>1561</v>
      </c>
      <c r="T891" s="388">
        <f t="shared" si="167"/>
        <v>15</v>
      </c>
      <c r="V891" s="382" t="str">
        <f t="shared" si="172"/>
        <v xml:space="preserve">JWWA認証    </v>
      </c>
      <c r="W891" s="382" t="str">
        <f t="shared" si="171"/>
        <v xml:space="preserve">JWWA認証    </v>
      </c>
      <c r="AD891" s="382"/>
    </row>
    <row r="892" spans="1:30" ht="15" customHeight="1">
      <c r="A892" s="381" t="str">
        <f t="shared" si="170"/>
        <v>027H0204</v>
      </c>
      <c r="B892" s="568"/>
      <c r="C892" s="563"/>
      <c r="D892" s="139" t="s">
        <v>277</v>
      </c>
      <c r="E892" s="140">
        <v>2</v>
      </c>
      <c r="F892" s="140">
        <v>4</v>
      </c>
      <c r="G892" s="555"/>
      <c r="H892" s="561"/>
      <c r="I892" s="148" t="str">
        <f t="shared" si="131"/>
        <v>027H0204</v>
      </c>
      <c r="J892" s="149" t="s">
        <v>812</v>
      </c>
      <c r="K892" s="149" t="s">
        <v>1740</v>
      </c>
      <c r="L892" s="149" t="s">
        <v>2741</v>
      </c>
      <c r="M892" s="149" t="s">
        <v>2527</v>
      </c>
      <c r="N892" s="149"/>
      <c r="O892" s="150" t="s">
        <v>239</v>
      </c>
      <c r="P892" s="151"/>
      <c r="Q892" s="152"/>
      <c r="R892" s="149"/>
      <c r="S892" s="154" t="s">
        <v>1182</v>
      </c>
      <c r="T892" s="388">
        <f t="shared" si="167"/>
        <v>27</v>
      </c>
      <c r="V892" s="382" t="str">
        <f t="shared" si="172"/>
        <v xml:space="preserve">JWWA認証    </v>
      </c>
      <c r="W892" s="382" t="str">
        <f t="shared" si="171"/>
        <v xml:space="preserve">JWWA認証    </v>
      </c>
      <c r="AD892" s="382"/>
    </row>
    <row r="893" spans="1:30" ht="15" customHeight="1">
      <c r="A893" s="381" t="str">
        <f t="shared" si="170"/>
        <v>029H0203</v>
      </c>
      <c r="B893" s="568"/>
      <c r="C893" s="563"/>
      <c r="D893" s="139" t="s">
        <v>277</v>
      </c>
      <c r="E893" s="140">
        <v>2</v>
      </c>
      <c r="F893" s="140">
        <v>3</v>
      </c>
      <c r="G893" s="555"/>
      <c r="H893" s="561"/>
      <c r="I893" s="148" t="str">
        <f t="shared" si="131"/>
        <v>029H0203</v>
      </c>
      <c r="J893" s="149" t="s">
        <v>812</v>
      </c>
      <c r="K893" s="149" t="s">
        <v>2045</v>
      </c>
      <c r="L893" s="149" t="s">
        <v>2813</v>
      </c>
      <c r="M893" s="149" t="s">
        <v>2526</v>
      </c>
      <c r="N893" s="149"/>
      <c r="O893" s="150" t="s">
        <v>6</v>
      </c>
      <c r="P893" s="151" t="s">
        <v>2814</v>
      </c>
      <c r="Q893" s="152">
        <v>116</v>
      </c>
      <c r="R893" s="149"/>
      <c r="S893" s="154" t="s">
        <v>2031</v>
      </c>
      <c r="T893" s="388">
        <f t="shared" si="167"/>
        <v>29</v>
      </c>
      <c r="V893" s="382" t="str">
        <f t="shared" si="172"/>
        <v>JWWA  B  116</v>
      </c>
      <c r="W893" s="382" t="str">
        <f t="shared" si="171"/>
        <v>JWWA  B  116</v>
      </c>
      <c r="AD893" s="382"/>
    </row>
    <row r="894" spans="1:30" ht="15" customHeight="1">
      <c r="A894" s="381" t="str">
        <f t="shared" si="170"/>
        <v>034H0209</v>
      </c>
      <c r="B894" s="568"/>
      <c r="C894" s="563"/>
      <c r="D894" s="139" t="s">
        <v>277</v>
      </c>
      <c r="E894" s="140">
        <v>2</v>
      </c>
      <c r="F894" s="140">
        <v>9</v>
      </c>
      <c r="G894" s="555"/>
      <c r="H894" s="562"/>
      <c r="I894" s="155" t="str">
        <f t="shared" si="131"/>
        <v>034H0209</v>
      </c>
      <c r="J894" s="156" t="s">
        <v>812</v>
      </c>
      <c r="K894" s="156" t="s">
        <v>1313</v>
      </c>
      <c r="L894" s="156" t="s">
        <v>2799</v>
      </c>
      <c r="M894" s="156" t="s">
        <v>2527</v>
      </c>
      <c r="N894" s="156"/>
      <c r="O894" s="157" t="s">
        <v>239</v>
      </c>
      <c r="P894" s="158"/>
      <c r="Q894" s="159"/>
      <c r="R894" s="156"/>
      <c r="S894" s="183" t="s">
        <v>1309</v>
      </c>
      <c r="T894" s="389">
        <f t="shared" si="167"/>
        <v>34</v>
      </c>
      <c r="V894" s="382" t="str">
        <f t="shared" si="172"/>
        <v xml:space="preserve">JWWA認証    </v>
      </c>
      <c r="W894" s="382" t="str">
        <f t="shared" si="171"/>
        <v xml:space="preserve">JWWA認証    </v>
      </c>
      <c r="AD894" s="382"/>
    </row>
    <row r="895" spans="1:30" ht="15" customHeight="1">
      <c r="A895" s="381" t="str">
        <f t="shared" si="170"/>
        <v>013H0208</v>
      </c>
      <c r="B895" s="568"/>
      <c r="C895" s="563"/>
      <c r="D895" s="139" t="s">
        <v>277</v>
      </c>
      <c r="E895" s="140">
        <v>2</v>
      </c>
      <c r="F895" s="140">
        <v>8</v>
      </c>
      <c r="G895" s="555"/>
      <c r="H895" s="560" t="s">
        <v>2848</v>
      </c>
      <c r="I895" s="162" t="str">
        <f t="shared" si="131"/>
        <v>013H0208</v>
      </c>
      <c r="J895" s="142" t="s">
        <v>810</v>
      </c>
      <c r="K895" s="142" t="s">
        <v>811</v>
      </c>
      <c r="L895" s="142" t="s">
        <v>2687</v>
      </c>
      <c r="M895" s="142" t="s">
        <v>2526</v>
      </c>
      <c r="N895" s="142"/>
      <c r="O895" s="143" t="s">
        <v>239</v>
      </c>
      <c r="P895" s="144"/>
      <c r="Q895" s="145"/>
      <c r="R895" s="142"/>
      <c r="S895" s="147" t="s">
        <v>802</v>
      </c>
      <c r="T895" s="387">
        <f t="shared" si="167"/>
        <v>13</v>
      </c>
      <c r="V895" s="382" t="str">
        <f t="shared" si="172"/>
        <v xml:space="preserve">JWWA認証    </v>
      </c>
      <c r="W895" s="382" t="str">
        <f t="shared" si="171"/>
        <v xml:space="preserve">JWWA認証    </v>
      </c>
      <c r="AD895" s="382"/>
    </row>
    <row r="896" spans="1:30" ht="15" customHeight="1">
      <c r="A896" s="381" t="str">
        <f t="shared" si="170"/>
        <v>015H0204</v>
      </c>
      <c r="B896" s="568"/>
      <c r="C896" s="563"/>
      <c r="D896" s="139" t="s">
        <v>277</v>
      </c>
      <c r="E896" s="140">
        <v>2</v>
      </c>
      <c r="F896" s="140">
        <v>4</v>
      </c>
      <c r="G896" s="555"/>
      <c r="H896" s="561"/>
      <c r="I896" s="148" t="str">
        <f t="shared" si="131"/>
        <v>015H0204</v>
      </c>
      <c r="J896" s="149" t="s">
        <v>810</v>
      </c>
      <c r="K896" s="149" t="s">
        <v>2184</v>
      </c>
      <c r="L896" s="149" t="s">
        <v>689</v>
      </c>
      <c r="M896" s="149" t="s">
        <v>2526</v>
      </c>
      <c r="N896" s="149"/>
      <c r="O896" s="150" t="s">
        <v>239</v>
      </c>
      <c r="P896" s="151"/>
      <c r="Q896" s="152"/>
      <c r="R896" s="149"/>
      <c r="S896" s="154" t="s">
        <v>1561</v>
      </c>
      <c r="T896" s="388">
        <f t="shared" si="167"/>
        <v>15</v>
      </c>
      <c r="V896" s="382" t="str">
        <f t="shared" si="172"/>
        <v xml:space="preserve">JWWA認証    </v>
      </c>
      <c r="W896" s="382" t="str">
        <f t="shared" si="171"/>
        <v xml:space="preserve">JWWA認証    </v>
      </c>
      <c r="AD896" s="382"/>
    </row>
    <row r="897" spans="1:30" ht="15" customHeight="1">
      <c r="A897" s="381" t="str">
        <f t="shared" si="170"/>
        <v>027H0205</v>
      </c>
      <c r="B897" s="568"/>
      <c r="C897" s="563"/>
      <c r="D897" s="139" t="s">
        <v>277</v>
      </c>
      <c r="E897" s="140">
        <v>2</v>
      </c>
      <c r="F897" s="140">
        <v>5</v>
      </c>
      <c r="G897" s="555"/>
      <c r="H897" s="561"/>
      <c r="I897" s="148" t="str">
        <f t="shared" si="131"/>
        <v>027H0205</v>
      </c>
      <c r="J897" s="149" t="s">
        <v>2260</v>
      </c>
      <c r="K897" s="149" t="s">
        <v>2259</v>
      </c>
      <c r="L897" s="149" t="s">
        <v>2741</v>
      </c>
      <c r="M897" s="149" t="s">
        <v>2527</v>
      </c>
      <c r="N897" s="149"/>
      <c r="O897" s="150" t="s">
        <v>239</v>
      </c>
      <c r="P897" s="151"/>
      <c r="Q897" s="152"/>
      <c r="R897" s="149"/>
      <c r="S897" s="154" t="s">
        <v>1182</v>
      </c>
      <c r="T897" s="388">
        <f t="shared" si="167"/>
        <v>27</v>
      </c>
      <c r="V897" s="382" t="str">
        <f t="shared" si="172"/>
        <v xml:space="preserve">JWWA認証    </v>
      </c>
      <c r="W897" s="382" t="str">
        <f t="shared" si="171"/>
        <v xml:space="preserve">JWWA認証    </v>
      </c>
      <c r="AD897" s="382"/>
    </row>
    <row r="898" spans="1:30" ht="15" customHeight="1">
      <c r="A898" s="381" t="str">
        <f t="shared" si="170"/>
        <v>029H0204</v>
      </c>
      <c r="B898" s="568"/>
      <c r="C898" s="563"/>
      <c r="D898" s="139" t="s">
        <v>277</v>
      </c>
      <c r="E898" s="140">
        <v>2</v>
      </c>
      <c r="F898" s="140">
        <v>4</v>
      </c>
      <c r="G898" s="555"/>
      <c r="H898" s="561"/>
      <c r="I898" s="148" t="str">
        <f t="shared" si="131"/>
        <v>029H0204</v>
      </c>
      <c r="J898" s="149" t="s">
        <v>810</v>
      </c>
      <c r="K898" s="149" t="s">
        <v>2044</v>
      </c>
      <c r="L898" s="149" t="s">
        <v>2813</v>
      </c>
      <c r="M898" s="149" t="s">
        <v>2526</v>
      </c>
      <c r="N898" s="149"/>
      <c r="O898" s="150" t="s">
        <v>6</v>
      </c>
      <c r="P898" s="151" t="s">
        <v>2814</v>
      </c>
      <c r="Q898" s="152">
        <v>116</v>
      </c>
      <c r="R898" s="149"/>
      <c r="S898" s="154" t="s">
        <v>2031</v>
      </c>
      <c r="T898" s="388">
        <f t="shared" si="167"/>
        <v>29</v>
      </c>
      <c r="V898" s="382" t="str">
        <f t="shared" si="172"/>
        <v>JWWA  B  116</v>
      </c>
      <c r="W898" s="382" t="str">
        <f t="shared" si="171"/>
        <v>JWWA  B  116</v>
      </c>
      <c r="AD898" s="382"/>
    </row>
    <row r="899" spans="1:30" ht="15" customHeight="1">
      <c r="A899" s="381" t="str">
        <f t="shared" si="170"/>
        <v>034H0203</v>
      </c>
      <c r="B899" s="568"/>
      <c r="C899" s="563"/>
      <c r="D899" s="139" t="s">
        <v>277</v>
      </c>
      <c r="E899" s="140">
        <v>2</v>
      </c>
      <c r="F899" s="140">
        <v>3</v>
      </c>
      <c r="G899" s="555"/>
      <c r="H899" s="562"/>
      <c r="I899" s="155" t="str">
        <f t="shared" si="131"/>
        <v>034H0203</v>
      </c>
      <c r="J899" s="156" t="s">
        <v>810</v>
      </c>
      <c r="K899" s="156" t="s">
        <v>2531</v>
      </c>
      <c r="L899" s="156" t="s">
        <v>2799</v>
      </c>
      <c r="M899" s="156" t="s">
        <v>2527</v>
      </c>
      <c r="N899" s="156"/>
      <c r="O899" s="157" t="s">
        <v>239</v>
      </c>
      <c r="P899" s="158"/>
      <c r="Q899" s="159"/>
      <c r="R899" s="156"/>
      <c r="S899" s="183" t="s">
        <v>1309</v>
      </c>
      <c r="T899" s="389">
        <f t="shared" si="167"/>
        <v>34</v>
      </c>
      <c r="V899" s="382" t="str">
        <f t="shared" si="172"/>
        <v xml:space="preserve">JWWA認証    </v>
      </c>
      <c r="W899" s="382" t="str">
        <f t="shared" si="171"/>
        <v xml:space="preserve">JWWA認証    </v>
      </c>
      <c r="AD899" s="382"/>
    </row>
    <row r="900" spans="1:30" ht="15" customHeight="1">
      <c r="A900" s="381" t="str">
        <f t="shared" si="170"/>
        <v>013H0211</v>
      </c>
      <c r="B900" s="568"/>
      <c r="C900" s="563"/>
      <c r="D900" s="139" t="s">
        <v>277</v>
      </c>
      <c r="E900" s="140">
        <v>2</v>
      </c>
      <c r="F900" s="140">
        <v>11</v>
      </c>
      <c r="G900" s="555"/>
      <c r="H900" s="560" t="s">
        <v>2863</v>
      </c>
      <c r="I900" s="162" t="str">
        <f t="shared" si="131"/>
        <v>013H0211</v>
      </c>
      <c r="J900" s="142" t="s">
        <v>814</v>
      </c>
      <c r="K900" s="142" t="s">
        <v>2701</v>
      </c>
      <c r="L900" s="142" t="s">
        <v>2702</v>
      </c>
      <c r="M900" s="142" t="s">
        <v>2526</v>
      </c>
      <c r="N900" s="142"/>
      <c r="O900" s="143" t="s">
        <v>239</v>
      </c>
      <c r="P900" s="144"/>
      <c r="Q900" s="145"/>
      <c r="R900" s="142"/>
      <c r="S900" s="147" t="s">
        <v>802</v>
      </c>
      <c r="T900" s="387">
        <f t="shared" si="167"/>
        <v>13</v>
      </c>
      <c r="V900" s="382" t="str">
        <f t="shared" si="172"/>
        <v xml:space="preserve">JWWA認証    </v>
      </c>
      <c r="W900" s="382" t="str">
        <f t="shared" si="171"/>
        <v xml:space="preserve">JWWA認証    </v>
      </c>
      <c r="AD900" s="382"/>
    </row>
    <row r="901" spans="1:30" ht="15" customHeight="1">
      <c r="A901" s="381" t="str">
        <f t="shared" si="170"/>
        <v>015H0207</v>
      </c>
      <c r="B901" s="568"/>
      <c r="C901" s="563"/>
      <c r="D901" s="139" t="s">
        <v>277</v>
      </c>
      <c r="E901" s="140">
        <v>2</v>
      </c>
      <c r="F901" s="140">
        <v>7</v>
      </c>
      <c r="G901" s="555"/>
      <c r="H901" s="561"/>
      <c r="I901" s="164" t="str">
        <f t="shared" si="131"/>
        <v>015H0207</v>
      </c>
      <c r="J901" s="176" t="s">
        <v>814</v>
      </c>
      <c r="K901" s="176" t="s">
        <v>2742</v>
      </c>
      <c r="L901" s="176" t="s">
        <v>2743</v>
      </c>
      <c r="M901" s="176" t="s">
        <v>2526</v>
      </c>
      <c r="N901" s="176"/>
      <c r="O901" s="177" t="s">
        <v>239</v>
      </c>
      <c r="P901" s="178"/>
      <c r="Q901" s="179"/>
      <c r="R901" s="176"/>
      <c r="S901" s="181" t="s">
        <v>1561</v>
      </c>
      <c r="T901" s="400">
        <f t="shared" si="167"/>
        <v>15</v>
      </c>
      <c r="V901" s="382" t="str">
        <f t="shared" si="172"/>
        <v xml:space="preserve">JWWA認証    </v>
      </c>
      <c r="W901" s="382" t="str">
        <f t="shared" si="171"/>
        <v xml:space="preserve">JWWA認証    </v>
      </c>
      <c r="AD901" s="382"/>
    </row>
    <row r="902" spans="1:30" ht="15" customHeight="1">
      <c r="A902" s="381" t="str">
        <f t="shared" si="170"/>
        <v>027H0208</v>
      </c>
      <c r="B902" s="568"/>
      <c r="C902" s="563"/>
      <c r="D902" s="139" t="s">
        <v>277</v>
      </c>
      <c r="E902" s="140">
        <v>2</v>
      </c>
      <c r="F902" s="140">
        <v>8</v>
      </c>
      <c r="G902" s="555"/>
      <c r="H902" s="561"/>
      <c r="I902" s="162" t="str">
        <f t="shared" si="131"/>
        <v>027H0208</v>
      </c>
      <c r="J902" s="142" t="s">
        <v>2264</v>
      </c>
      <c r="K902" s="142" t="s">
        <v>2265</v>
      </c>
      <c r="L902" s="142" t="s">
        <v>2743</v>
      </c>
      <c r="M902" s="142" t="s">
        <v>2527</v>
      </c>
      <c r="N902" s="142"/>
      <c r="O902" s="143" t="s">
        <v>239</v>
      </c>
      <c r="P902" s="144"/>
      <c r="Q902" s="145"/>
      <c r="R902" s="142"/>
      <c r="S902" s="190" t="s">
        <v>1182</v>
      </c>
      <c r="T902" s="387">
        <f t="shared" si="167"/>
        <v>27</v>
      </c>
      <c r="V902" s="382" t="str">
        <f t="shared" si="172"/>
        <v xml:space="preserve">JWWA認証    </v>
      </c>
      <c r="W902" s="382" t="str">
        <f t="shared" si="171"/>
        <v xml:space="preserve">JWWA認証    </v>
      </c>
      <c r="AD902" s="382"/>
    </row>
    <row r="903" spans="1:30" ht="15" customHeight="1">
      <c r="A903" s="381" t="str">
        <f t="shared" si="170"/>
        <v>029H0209</v>
      </c>
      <c r="B903" s="568"/>
      <c r="C903" s="563"/>
      <c r="D903" s="139" t="s">
        <v>277</v>
      </c>
      <c r="E903" s="140">
        <v>2</v>
      </c>
      <c r="F903" s="140">
        <v>9</v>
      </c>
      <c r="G903" s="555"/>
      <c r="H903" s="561"/>
      <c r="I903" s="148" t="str">
        <f t="shared" si="131"/>
        <v>029H0209</v>
      </c>
      <c r="J903" s="149" t="s">
        <v>814</v>
      </c>
      <c r="K903" s="149" t="s">
        <v>2043</v>
      </c>
      <c r="L903" s="149" t="s">
        <v>2824</v>
      </c>
      <c r="M903" s="149" t="s">
        <v>2526</v>
      </c>
      <c r="N903" s="149"/>
      <c r="O903" s="150" t="s">
        <v>6</v>
      </c>
      <c r="P903" s="151" t="s">
        <v>2814</v>
      </c>
      <c r="Q903" s="152">
        <v>116</v>
      </c>
      <c r="R903" s="149"/>
      <c r="S903" s="154" t="s">
        <v>2031</v>
      </c>
      <c r="T903" s="388">
        <f t="shared" si="167"/>
        <v>29</v>
      </c>
      <c r="V903" s="382" t="str">
        <f t="shared" si="172"/>
        <v>JWWA  B  116</v>
      </c>
      <c r="W903" s="382" t="str">
        <f t="shared" si="171"/>
        <v>JWWA  B  116</v>
      </c>
      <c r="AD903" s="382"/>
    </row>
    <row r="904" spans="1:30" ht="15" customHeight="1">
      <c r="A904" s="381" t="str">
        <f t="shared" si="170"/>
        <v>034H0208</v>
      </c>
      <c r="B904" s="568"/>
      <c r="C904" s="563"/>
      <c r="D904" s="139" t="s">
        <v>277</v>
      </c>
      <c r="E904" s="140">
        <v>2</v>
      </c>
      <c r="F904" s="140">
        <v>8</v>
      </c>
      <c r="G904" s="555"/>
      <c r="H904" s="562"/>
      <c r="I904" s="155" t="str">
        <f t="shared" si="131"/>
        <v>034H0208</v>
      </c>
      <c r="J904" s="156" t="s">
        <v>814</v>
      </c>
      <c r="K904" s="156" t="s">
        <v>1312</v>
      </c>
      <c r="L904" s="156" t="s">
        <v>2803</v>
      </c>
      <c r="M904" s="156" t="s">
        <v>2527</v>
      </c>
      <c r="N904" s="156"/>
      <c r="O904" s="157" t="s">
        <v>239</v>
      </c>
      <c r="P904" s="158"/>
      <c r="Q904" s="159"/>
      <c r="R904" s="156"/>
      <c r="S904" s="183" t="s">
        <v>1309</v>
      </c>
      <c r="T904" s="389">
        <f t="shared" si="167"/>
        <v>34</v>
      </c>
      <c r="V904" s="382" t="str">
        <f t="shared" si="172"/>
        <v xml:space="preserve">JWWA認証    </v>
      </c>
      <c r="W904" s="382" t="str">
        <f t="shared" si="171"/>
        <v xml:space="preserve">JWWA認証    </v>
      </c>
      <c r="AD904" s="382"/>
    </row>
    <row r="905" spans="1:30" ht="15" customHeight="1">
      <c r="A905" s="381" t="str">
        <f t="shared" si="170"/>
        <v>013H0206</v>
      </c>
      <c r="B905" s="568"/>
      <c r="C905" s="563"/>
      <c r="D905" s="139" t="s">
        <v>277</v>
      </c>
      <c r="E905" s="140">
        <v>2</v>
      </c>
      <c r="F905" s="140">
        <v>6</v>
      </c>
      <c r="G905" s="555"/>
      <c r="H905" s="560" t="s">
        <v>2846</v>
      </c>
      <c r="I905" s="164" t="str">
        <f t="shared" si="131"/>
        <v>013H0206</v>
      </c>
      <c r="J905" s="165" t="s">
        <v>2694</v>
      </c>
      <c r="K905" s="165" t="s">
        <v>2695</v>
      </c>
      <c r="L905" s="165" t="s">
        <v>2696</v>
      </c>
      <c r="M905" s="165" t="s">
        <v>2526</v>
      </c>
      <c r="N905" s="165"/>
      <c r="O905" s="166" t="s">
        <v>239</v>
      </c>
      <c r="P905" s="167"/>
      <c r="Q905" s="168"/>
      <c r="R905" s="165"/>
      <c r="S905" s="147" t="s">
        <v>802</v>
      </c>
      <c r="T905" s="403">
        <f t="shared" si="167"/>
        <v>13</v>
      </c>
      <c r="V905" s="382" t="str">
        <f t="shared" si="172"/>
        <v xml:space="preserve">JWWA認証    </v>
      </c>
      <c r="W905" s="382" t="str">
        <f t="shared" si="171"/>
        <v xml:space="preserve">JWWA認証    </v>
      </c>
      <c r="AD905" s="382"/>
    </row>
    <row r="906" spans="1:30" ht="15" customHeight="1">
      <c r="A906" s="381" t="str">
        <f t="shared" si="170"/>
        <v>015H0202</v>
      </c>
      <c r="B906" s="568"/>
      <c r="C906" s="563"/>
      <c r="D906" s="139" t="s">
        <v>277</v>
      </c>
      <c r="E906" s="140">
        <v>2</v>
      </c>
      <c r="F906" s="140">
        <v>2</v>
      </c>
      <c r="G906" s="555"/>
      <c r="H906" s="561"/>
      <c r="I906" s="164" t="str">
        <f t="shared" si="131"/>
        <v>015H0202</v>
      </c>
      <c r="J906" s="165" t="s">
        <v>2694</v>
      </c>
      <c r="K906" s="165" t="s">
        <v>2736</v>
      </c>
      <c r="L906" s="165" t="s">
        <v>1077</v>
      </c>
      <c r="M906" s="165" t="s">
        <v>2526</v>
      </c>
      <c r="N906" s="165"/>
      <c r="O906" s="166" t="s">
        <v>239</v>
      </c>
      <c r="P906" s="167"/>
      <c r="Q906" s="168"/>
      <c r="R906" s="165"/>
      <c r="S906" s="182" t="s">
        <v>1561</v>
      </c>
      <c r="T906" s="403">
        <f t="shared" ref="T906:T926" si="175">IF(S906="","",VLOOKUP(S906,$AC$7:$AD$69,2,FALSE))</f>
        <v>15</v>
      </c>
      <c r="V906" s="382" t="str">
        <f t="shared" si="172"/>
        <v xml:space="preserve">JWWA認証    </v>
      </c>
      <c r="W906" s="382" t="str">
        <f t="shared" ref="W906:W915" si="176">V906</f>
        <v xml:space="preserve">JWWA認証    </v>
      </c>
      <c r="AD906" s="382"/>
    </row>
    <row r="907" spans="1:30" ht="15" customHeight="1">
      <c r="A907" s="381" t="str">
        <f t="shared" si="170"/>
        <v>027H0202</v>
      </c>
      <c r="B907" s="568"/>
      <c r="C907" s="563"/>
      <c r="D907" s="139" t="s">
        <v>277</v>
      </c>
      <c r="E907" s="140">
        <v>2</v>
      </c>
      <c r="F907" s="140">
        <v>2</v>
      </c>
      <c r="G907" s="555"/>
      <c r="H907" s="561"/>
      <c r="I907" s="164" t="str">
        <f t="shared" si="131"/>
        <v>027H0202</v>
      </c>
      <c r="J907" s="165" t="s">
        <v>2694</v>
      </c>
      <c r="K907" s="165" t="s">
        <v>2773</v>
      </c>
      <c r="L907" s="165" t="s">
        <v>2774</v>
      </c>
      <c r="M907" s="165" t="s">
        <v>2527</v>
      </c>
      <c r="N907" s="165"/>
      <c r="O907" s="166" t="s">
        <v>239</v>
      </c>
      <c r="P907" s="167"/>
      <c r="Q907" s="168"/>
      <c r="R907" s="165"/>
      <c r="S907" s="202" t="s">
        <v>1182</v>
      </c>
      <c r="T907" s="403">
        <f t="shared" si="175"/>
        <v>27</v>
      </c>
      <c r="V907" s="382" t="str">
        <f t="shared" si="172"/>
        <v xml:space="preserve">JWWA認証    </v>
      </c>
      <c r="W907" s="382" t="str">
        <f t="shared" si="176"/>
        <v xml:space="preserve">JWWA認証    </v>
      </c>
      <c r="AD907" s="382"/>
    </row>
    <row r="908" spans="1:30" ht="15" customHeight="1">
      <c r="A908" s="381" t="str">
        <f t="shared" si="170"/>
        <v>013H0212</v>
      </c>
      <c r="B908" s="568"/>
      <c r="C908" s="563"/>
      <c r="D908" s="139" t="s">
        <v>277</v>
      </c>
      <c r="E908" s="140">
        <v>2</v>
      </c>
      <c r="F908" s="140">
        <v>12</v>
      </c>
      <c r="G908" s="555"/>
      <c r="H908" s="560" t="s">
        <v>2503</v>
      </c>
      <c r="I908" s="162" t="str">
        <f t="shared" si="131"/>
        <v>013H0212</v>
      </c>
      <c r="J908" s="142" t="s">
        <v>816</v>
      </c>
      <c r="K908" s="142" t="s">
        <v>2703</v>
      </c>
      <c r="L908" s="142" t="s">
        <v>815</v>
      </c>
      <c r="M908" s="142" t="s">
        <v>2526</v>
      </c>
      <c r="N908" s="142"/>
      <c r="O908" s="143" t="s">
        <v>239</v>
      </c>
      <c r="P908" s="144"/>
      <c r="Q908" s="145"/>
      <c r="R908" s="142"/>
      <c r="S908" s="147" t="s">
        <v>802</v>
      </c>
      <c r="T908" s="387">
        <f t="shared" si="175"/>
        <v>13</v>
      </c>
      <c r="V908" s="382" t="str">
        <f t="shared" si="172"/>
        <v xml:space="preserve">JWWA認証    </v>
      </c>
      <c r="W908" s="382" t="str">
        <f t="shared" si="176"/>
        <v xml:space="preserve">JWWA認証    </v>
      </c>
      <c r="AD908" s="382"/>
    </row>
    <row r="909" spans="1:30" ht="15" customHeight="1">
      <c r="A909" s="381" t="str">
        <f t="shared" si="170"/>
        <v>015H0209</v>
      </c>
      <c r="B909" s="568"/>
      <c r="C909" s="563"/>
      <c r="D909" s="139" t="s">
        <v>277</v>
      </c>
      <c r="E909" s="140">
        <v>2</v>
      </c>
      <c r="F909" s="140">
        <v>9</v>
      </c>
      <c r="G909" s="555"/>
      <c r="H909" s="561"/>
      <c r="I909" s="148" t="str">
        <f t="shared" si="131"/>
        <v>015H0209</v>
      </c>
      <c r="J909" s="149" t="s">
        <v>816</v>
      </c>
      <c r="K909" s="149" t="s">
        <v>2744</v>
      </c>
      <c r="L909" s="149" t="s">
        <v>2743</v>
      </c>
      <c r="M909" s="149" t="s">
        <v>2526</v>
      </c>
      <c r="N909" s="149"/>
      <c r="O909" s="150" t="s">
        <v>239</v>
      </c>
      <c r="P909" s="151"/>
      <c r="Q909" s="152"/>
      <c r="R909" s="149"/>
      <c r="S909" s="154" t="s">
        <v>1561</v>
      </c>
      <c r="T909" s="388">
        <f t="shared" si="175"/>
        <v>15</v>
      </c>
      <c r="V909" s="382" t="str">
        <f t="shared" si="172"/>
        <v xml:space="preserve">JWWA認証    </v>
      </c>
      <c r="W909" s="382" t="str">
        <f t="shared" si="176"/>
        <v xml:space="preserve">JWWA認証    </v>
      </c>
      <c r="AD909" s="382"/>
    </row>
    <row r="910" spans="1:30" ht="15" customHeight="1">
      <c r="A910" s="381" t="str">
        <f t="shared" si="170"/>
        <v>027H0207</v>
      </c>
      <c r="B910" s="568"/>
      <c r="C910" s="563"/>
      <c r="D910" s="139" t="s">
        <v>277</v>
      </c>
      <c r="E910" s="140">
        <v>2</v>
      </c>
      <c r="F910" s="140">
        <v>7</v>
      </c>
      <c r="G910" s="555"/>
      <c r="H910" s="561"/>
      <c r="I910" s="148" t="str">
        <f t="shared" si="131"/>
        <v>027H0207</v>
      </c>
      <c r="J910" s="149" t="s">
        <v>2263</v>
      </c>
      <c r="K910" s="149" t="s">
        <v>2262</v>
      </c>
      <c r="L910" s="149" t="s">
        <v>2743</v>
      </c>
      <c r="M910" s="149" t="s">
        <v>2527</v>
      </c>
      <c r="N910" s="149"/>
      <c r="O910" s="150" t="s">
        <v>239</v>
      </c>
      <c r="P910" s="151"/>
      <c r="Q910" s="152"/>
      <c r="R910" s="149"/>
      <c r="S910" s="154" t="s">
        <v>1182</v>
      </c>
      <c r="T910" s="388">
        <f t="shared" si="175"/>
        <v>27</v>
      </c>
      <c r="V910" s="382" t="str">
        <f t="shared" si="172"/>
        <v xml:space="preserve">JWWA認証    </v>
      </c>
      <c r="W910" s="382" t="str">
        <f t="shared" si="176"/>
        <v xml:space="preserve">JWWA認証    </v>
      </c>
      <c r="AD910" s="382"/>
    </row>
    <row r="911" spans="1:30" ht="15" customHeight="1">
      <c r="A911" s="381" t="str">
        <f t="shared" si="170"/>
        <v>029H0207</v>
      </c>
      <c r="B911" s="568"/>
      <c r="C911" s="563"/>
      <c r="D911" s="139" t="s">
        <v>277</v>
      </c>
      <c r="E911" s="140">
        <v>2</v>
      </c>
      <c r="F911" s="140">
        <v>7</v>
      </c>
      <c r="G911" s="555"/>
      <c r="H911" s="561"/>
      <c r="I911" s="148" t="str">
        <f t="shared" si="131"/>
        <v>029H0207</v>
      </c>
      <c r="J911" s="149" t="s">
        <v>816</v>
      </c>
      <c r="K911" s="149" t="s">
        <v>2822</v>
      </c>
      <c r="L911" s="149" t="s">
        <v>815</v>
      </c>
      <c r="M911" s="149" t="s">
        <v>2526</v>
      </c>
      <c r="N911" s="149"/>
      <c r="O911" s="150" t="s">
        <v>6</v>
      </c>
      <c r="P911" s="151" t="s">
        <v>2814</v>
      </c>
      <c r="Q911" s="152">
        <v>116</v>
      </c>
      <c r="R911" s="149"/>
      <c r="S911" s="154" t="s">
        <v>2031</v>
      </c>
      <c r="T911" s="388">
        <f t="shared" si="175"/>
        <v>29</v>
      </c>
      <c r="V911" s="382" t="str">
        <f t="shared" si="172"/>
        <v>JWWA  B  116</v>
      </c>
      <c r="W911" s="382" t="str">
        <f t="shared" si="176"/>
        <v>JWWA  B  116</v>
      </c>
      <c r="AD911" s="382"/>
    </row>
    <row r="912" spans="1:30" ht="15" customHeight="1">
      <c r="A912" s="381" t="str">
        <f t="shared" si="170"/>
        <v>034H0206</v>
      </c>
      <c r="B912" s="568"/>
      <c r="C912" s="563"/>
      <c r="D912" s="139" t="s">
        <v>277</v>
      </c>
      <c r="E912" s="140">
        <v>2</v>
      </c>
      <c r="F912" s="140">
        <v>6</v>
      </c>
      <c r="G912" s="555"/>
      <c r="H912" s="562"/>
      <c r="I912" s="155" t="str">
        <f t="shared" si="131"/>
        <v>034H0206</v>
      </c>
      <c r="J912" s="156" t="s">
        <v>816</v>
      </c>
      <c r="K912" s="156" t="s">
        <v>2534</v>
      </c>
      <c r="L912" s="156" t="s">
        <v>815</v>
      </c>
      <c r="M912" s="156" t="s">
        <v>2527</v>
      </c>
      <c r="N912" s="156"/>
      <c r="O912" s="157" t="s">
        <v>239</v>
      </c>
      <c r="P912" s="158"/>
      <c r="Q912" s="159"/>
      <c r="R912" s="156"/>
      <c r="S912" s="183" t="s">
        <v>1309</v>
      </c>
      <c r="T912" s="389">
        <f t="shared" si="175"/>
        <v>34</v>
      </c>
      <c r="V912" s="382" t="str">
        <f t="shared" si="172"/>
        <v xml:space="preserve">JWWA認証    </v>
      </c>
      <c r="W912" s="382" t="str">
        <f t="shared" si="176"/>
        <v xml:space="preserve">JWWA認証    </v>
      </c>
      <c r="AD912" s="382"/>
    </row>
    <row r="913" spans="1:30" ht="15" customHeight="1">
      <c r="A913" s="381" t="str">
        <f t="shared" si="170"/>
        <v>013H0209</v>
      </c>
      <c r="B913" s="568"/>
      <c r="C913" s="563"/>
      <c r="D913" s="139" t="s">
        <v>277</v>
      </c>
      <c r="E913" s="140">
        <v>2</v>
      </c>
      <c r="F913" s="140">
        <v>9</v>
      </c>
      <c r="G913" s="555"/>
      <c r="H913" s="560" t="s">
        <v>2847</v>
      </c>
      <c r="I913" s="162" t="str">
        <f t="shared" si="131"/>
        <v>013H0209</v>
      </c>
      <c r="J913" s="142" t="s">
        <v>2698</v>
      </c>
      <c r="K913" s="142" t="s">
        <v>2699</v>
      </c>
      <c r="L913" s="142" t="s">
        <v>2700</v>
      </c>
      <c r="M913" s="142" t="s">
        <v>2526</v>
      </c>
      <c r="N913" s="142"/>
      <c r="O913" s="143" t="s">
        <v>239</v>
      </c>
      <c r="P913" s="144"/>
      <c r="Q913" s="145"/>
      <c r="R913" s="142"/>
      <c r="S913" s="147" t="s">
        <v>802</v>
      </c>
      <c r="T913" s="387">
        <f t="shared" si="175"/>
        <v>13</v>
      </c>
      <c r="V913" s="382" t="str">
        <f t="shared" si="172"/>
        <v xml:space="preserve">JWWA認証    </v>
      </c>
      <c r="W913" s="382" t="str">
        <f t="shared" si="176"/>
        <v xml:space="preserve">JWWA認証    </v>
      </c>
      <c r="AD913" s="382"/>
    </row>
    <row r="914" spans="1:30" ht="15" customHeight="1">
      <c r="A914" s="381" t="str">
        <f t="shared" si="170"/>
        <v>015H0205</v>
      </c>
      <c r="B914" s="568"/>
      <c r="C914" s="563"/>
      <c r="D914" s="139" t="s">
        <v>277</v>
      </c>
      <c r="E914" s="140">
        <v>2</v>
      </c>
      <c r="F914" s="140">
        <v>5</v>
      </c>
      <c r="G914" s="555"/>
      <c r="H914" s="561"/>
      <c r="I914" s="148" t="str">
        <f t="shared" si="131"/>
        <v>015H0205</v>
      </c>
      <c r="J914" s="149" t="s">
        <v>2698</v>
      </c>
      <c r="K914" s="149" t="s">
        <v>2738</v>
      </c>
      <c r="L914" s="149" t="s">
        <v>2739</v>
      </c>
      <c r="M914" s="149" t="s">
        <v>2526</v>
      </c>
      <c r="N914" s="149"/>
      <c r="O914" s="150" t="s">
        <v>239</v>
      </c>
      <c r="P914" s="151"/>
      <c r="Q914" s="152"/>
      <c r="R914" s="149"/>
      <c r="S914" s="154" t="s">
        <v>1561</v>
      </c>
      <c r="T914" s="388">
        <f t="shared" si="175"/>
        <v>15</v>
      </c>
      <c r="V914" s="382" t="str">
        <f t="shared" si="172"/>
        <v xml:space="preserve">JWWA認証    </v>
      </c>
      <c r="W914" s="382" t="str">
        <f t="shared" si="176"/>
        <v xml:space="preserve">JWWA認証    </v>
      </c>
      <c r="AD914" s="382"/>
    </row>
    <row r="915" spans="1:30" ht="15" customHeight="1">
      <c r="A915" s="381" t="str">
        <f t="shared" si="170"/>
        <v>029H0210</v>
      </c>
      <c r="B915" s="568"/>
      <c r="C915" s="563"/>
      <c r="D915" s="139" t="s">
        <v>277</v>
      </c>
      <c r="E915" s="140">
        <v>2</v>
      </c>
      <c r="F915" s="140">
        <v>10</v>
      </c>
      <c r="G915" s="555"/>
      <c r="H915" s="561"/>
      <c r="I915" s="148" t="str">
        <f t="shared" si="131"/>
        <v>029H0210</v>
      </c>
      <c r="J915" s="149" t="s">
        <v>2786</v>
      </c>
      <c r="K915" s="149" t="s">
        <v>2042</v>
      </c>
      <c r="L915" s="149" t="s">
        <v>2865</v>
      </c>
      <c r="M915" s="149" t="s">
        <v>2526</v>
      </c>
      <c r="N915" s="149"/>
      <c r="O915" s="150" t="s">
        <v>6</v>
      </c>
      <c r="P915" s="151" t="s">
        <v>2814</v>
      </c>
      <c r="Q915" s="152">
        <v>116</v>
      </c>
      <c r="R915" s="149"/>
      <c r="S915" s="154" t="s">
        <v>2031</v>
      </c>
      <c r="T915" s="388">
        <f t="shared" si="175"/>
        <v>29</v>
      </c>
      <c r="V915" s="382" t="str">
        <f t="shared" si="172"/>
        <v>JWWA  B  116</v>
      </c>
      <c r="W915" s="382" t="str">
        <f t="shared" si="176"/>
        <v>JWWA  B  116</v>
      </c>
      <c r="AD915" s="382"/>
    </row>
    <row r="916" spans="1:30" ht="15" customHeight="1">
      <c r="A916" s="381" t="str">
        <f t="shared" si="170"/>
        <v>034H0204</v>
      </c>
      <c r="B916" s="568"/>
      <c r="C916" s="567"/>
      <c r="D916" s="139" t="s">
        <v>277</v>
      </c>
      <c r="E916" s="140">
        <v>2</v>
      </c>
      <c r="F916" s="140">
        <v>4</v>
      </c>
      <c r="G916" s="556"/>
      <c r="H916" s="562"/>
      <c r="I916" s="155" t="str">
        <f t="shared" si="131"/>
        <v>034H0204</v>
      </c>
      <c r="J916" s="156" t="s">
        <v>831</v>
      </c>
      <c r="K916" s="156" t="s">
        <v>2532</v>
      </c>
      <c r="L916" s="156" t="s">
        <v>2802</v>
      </c>
      <c r="M916" s="156" t="s">
        <v>2527</v>
      </c>
      <c r="N916" s="156"/>
      <c r="O916" s="157" t="s">
        <v>239</v>
      </c>
      <c r="P916" s="158"/>
      <c r="Q916" s="159"/>
      <c r="R916" s="156"/>
      <c r="S916" s="183" t="s">
        <v>1309</v>
      </c>
      <c r="T916" s="389">
        <f t="shared" si="175"/>
        <v>34</v>
      </c>
      <c r="V916" s="382" t="str">
        <f t="shared" si="172"/>
        <v xml:space="preserve">JWWA認証    </v>
      </c>
      <c r="W916" s="382" t="str">
        <f t="shared" si="171"/>
        <v xml:space="preserve">JWWA認証    </v>
      </c>
      <c r="AD916" s="382"/>
    </row>
    <row r="917" spans="1:30" ht="15" customHeight="1">
      <c r="A917" s="381" t="str">
        <f t="shared" si="170"/>
        <v>014Q0501</v>
      </c>
      <c r="B917" s="568"/>
      <c r="C917" s="564" t="s">
        <v>2872</v>
      </c>
      <c r="D917" s="139" t="s">
        <v>714</v>
      </c>
      <c r="E917" s="140">
        <v>5</v>
      </c>
      <c r="F917" s="140">
        <v>1</v>
      </c>
      <c r="G917" s="554" t="s">
        <v>2878</v>
      </c>
      <c r="H917" s="376" t="s">
        <v>2862</v>
      </c>
      <c r="I917" s="164" t="str">
        <f t="shared" si="131"/>
        <v>014Q0501</v>
      </c>
      <c r="J917" s="165" t="s">
        <v>715</v>
      </c>
      <c r="K917" s="165" t="s">
        <v>716</v>
      </c>
      <c r="L917" s="165" t="s">
        <v>279</v>
      </c>
      <c r="M917" s="165" t="s">
        <v>356</v>
      </c>
      <c r="N917" s="165"/>
      <c r="O917" s="166" t="s">
        <v>239</v>
      </c>
      <c r="P917" s="167"/>
      <c r="Q917" s="168"/>
      <c r="R917" s="165"/>
      <c r="S917" s="182" t="s">
        <v>567</v>
      </c>
      <c r="T917" s="403">
        <f t="shared" si="175"/>
        <v>14</v>
      </c>
      <c r="V917" s="382" t="str">
        <f t="shared" si="172"/>
        <v xml:space="preserve">JWWA認証    </v>
      </c>
      <c r="W917" s="382" t="str">
        <f t="shared" ref="W917:W921" si="177">V917</f>
        <v xml:space="preserve">JWWA認証    </v>
      </c>
      <c r="AD917" s="382"/>
    </row>
    <row r="918" spans="1:30" ht="15" customHeight="1">
      <c r="A918" s="381" t="str">
        <f t="shared" si="170"/>
        <v>014Q0502</v>
      </c>
      <c r="B918" s="568"/>
      <c r="C918" s="565"/>
      <c r="D918" s="139" t="s">
        <v>714</v>
      </c>
      <c r="E918" s="140">
        <v>5</v>
      </c>
      <c r="F918" s="140">
        <v>2</v>
      </c>
      <c r="G918" s="562"/>
      <c r="H918" s="376" t="s">
        <v>2848</v>
      </c>
      <c r="I918" s="164" t="str">
        <f t="shared" si="131"/>
        <v>014Q0502</v>
      </c>
      <c r="J918" s="165" t="s">
        <v>719</v>
      </c>
      <c r="K918" s="165" t="s">
        <v>720</v>
      </c>
      <c r="L918" s="165" t="s">
        <v>721</v>
      </c>
      <c r="M918" s="165" t="s">
        <v>356</v>
      </c>
      <c r="N918" s="165"/>
      <c r="O918" s="166" t="s">
        <v>239</v>
      </c>
      <c r="P918" s="167"/>
      <c r="Q918" s="168"/>
      <c r="R918" s="165"/>
      <c r="S918" s="182" t="s">
        <v>567</v>
      </c>
      <c r="T918" s="403">
        <f t="shared" si="175"/>
        <v>14</v>
      </c>
      <c r="V918" s="382" t="str">
        <f t="shared" si="172"/>
        <v xml:space="preserve">JWWA認証    </v>
      </c>
      <c r="W918" s="382" t="str">
        <f t="shared" si="177"/>
        <v xml:space="preserve">JWWA認証    </v>
      </c>
      <c r="AD918" s="382"/>
    </row>
    <row r="919" spans="1:30" ht="15" customHeight="1">
      <c r="A919" s="381" t="str">
        <f t="shared" si="170"/>
        <v>014H0201</v>
      </c>
      <c r="B919" s="568"/>
      <c r="C919" s="565"/>
      <c r="D919" s="417" t="s">
        <v>2587</v>
      </c>
      <c r="E919" s="418">
        <v>2</v>
      </c>
      <c r="F919" s="433">
        <v>1</v>
      </c>
      <c r="G919" s="554" t="s">
        <v>2879</v>
      </c>
      <c r="H919" s="401" t="s">
        <v>2866</v>
      </c>
      <c r="I919" s="164" t="str">
        <f t="shared" si="131"/>
        <v>014H0201</v>
      </c>
      <c r="J919" s="165" t="s">
        <v>676</v>
      </c>
      <c r="K919" s="165" t="s">
        <v>672</v>
      </c>
      <c r="L919" s="165" t="s">
        <v>279</v>
      </c>
      <c r="M919" s="165" t="s">
        <v>356</v>
      </c>
      <c r="N919" s="165"/>
      <c r="O919" s="166" t="s">
        <v>239</v>
      </c>
      <c r="P919" s="167"/>
      <c r="Q919" s="168"/>
      <c r="R919" s="165"/>
      <c r="S919" s="182" t="s">
        <v>567</v>
      </c>
      <c r="T919" s="403">
        <f t="shared" si="175"/>
        <v>14</v>
      </c>
      <c r="V919" s="382" t="str">
        <f t="shared" si="172"/>
        <v xml:space="preserve">JWWA認証    </v>
      </c>
      <c r="W919" s="382" t="str">
        <f t="shared" si="177"/>
        <v xml:space="preserve">JWWA認証    </v>
      </c>
      <c r="AD919" s="382"/>
    </row>
    <row r="920" spans="1:30" ht="15" customHeight="1">
      <c r="A920" s="381" t="str">
        <f t="shared" si="170"/>
        <v>014H0202</v>
      </c>
      <c r="B920" s="568"/>
      <c r="C920" s="565"/>
      <c r="D920" s="417" t="s">
        <v>2587</v>
      </c>
      <c r="E920" s="418">
        <v>2</v>
      </c>
      <c r="F920" s="433">
        <v>2</v>
      </c>
      <c r="G920" s="561"/>
      <c r="H920" s="208" t="s">
        <v>2867</v>
      </c>
      <c r="I920" s="164" t="str">
        <f t="shared" si="131"/>
        <v>014H0202</v>
      </c>
      <c r="J920" s="165" t="s">
        <v>678</v>
      </c>
      <c r="K920" s="165" t="s">
        <v>674</v>
      </c>
      <c r="L920" s="165" t="s">
        <v>279</v>
      </c>
      <c r="M920" s="165" t="s">
        <v>356</v>
      </c>
      <c r="N920" s="165"/>
      <c r="O920" s="166" t="s">
        <v>239</v>
      </c>
      <c r="P920" s="167"/>
      <c r="Q920" s="168"/>
      <c r="R920" s="165"/>
      <c r="S920" s="182" t="s">
        <v>567</v>
      </c>
      <c r="T920" s="403">
        <f t="shared" si="175"/>
        <v>14</v>
      </c>
      <c r="V920" s="382" t="str">
        <f t="shared" si="172"/>
        <v xml:space="preserve">JWWA認証    </v>
      </c>
      <c r="W920" s="382" t="str">
        <f t="shared" si="177"/>
        <v xml:space="preserve">JWWA認証    </v>
      </c>
      <c r="AD920" s="382"/>
    </row>
    <row r="921" spans="1:30" ht="15" customHeight="1">
      <c r="A921" s="381" t="str">
        <f t="shared" si="170"/>
        <v>014H0203</v>
      </c>
      <c r="B921" s="568"/>
      <c r="C921" s="565"/>
      <c r="D921" s="417" t="s">
        <v>2587</v>
      </c>
      <c r="E921" s="418">
        <v>2</v>
      </c>
      <c r="F921" s="433">
        <v>3</v>
      </c>
      <c r="G921" s="561"/>
      <c r="H921" s="208" t="s">
        <v>2868</v>
      </c>
      <c r="I921" s="164" t="str">
        <f t="shared" si="131"/>
        <v>014H0203</v>
      </c>
      <c r="J921" s="165" t="s">
        <v>677</v>
      </c>
      <c r="K921" s="165" t="s">
        <v>675</v>
      </c>
      <c r="L921" s="165" t="s">
        <v>279</v>
      </c>
      <c r="M921" s="165" t="s">
        <v>356</v>
      </c>
      <c r="N921" s="165"/>
      <c r="O921" s="166" t="s">
        <v>239</v>
      </c>
      <c r="P921" s="167"/>
      <c r="Q921" s="168"/>
      <c r="R921" s="165"/>
      <c r="S921" s="182" t="s">
        <v>567</v>
      </c>
      <c r="T921" s="403">
        <f t="shared" si="175"/>
        <v>14</v>
      </c>
      <c r="V921" s="382" t="str">
        <f t="shared" si="172"/>
        <v xml:space="preserve">JWWA認証    </v>
      </c>
      <c r="W921" s="382" t="str">
        <f t="shared" si="177"/>
        <v xml:space="preserve">JWWA認証    </v>
      </c>
      <c r="AD921" s="382"/>
    </row>
    <row r="922" spans="1:30" ht="15" customHeight="1">
      <c r="A922" s="381" t="str">
        <f t="shared" si="170"/>
        <v>014H0204</v>
      </c>
      <c r="B922" s="568"/>
      <c r="C922" s="565"/>
      <c r="D922" s="417" t="s">
        <v>2587</v>
      </c>
      <c r="E922" s="418">
        <v>2</v>
      </c>
      <c r="F922" s="433">
        <v>4</v>
      </c>
      <c r="G922" s="561"/>
      <c r="H922" s="208" t="s">
        <v>2869</v>
      </c>
      <c r="I922" s="164" t="str">
        <f t="shared" si="131"/>
        <v>014H0204</v>
      </c>
      <c r="J922" s="165" t="s">
        <v>707</v>
      </c>
      <c r="K922" s="165" t="s">
        <v>704</v>
      </c>
      <c r="L922" s="165" t="s">
        <v>705</v>
      </c>
      <c r="M922" s="165" t="s">
        <v>356</v>
      </c>
      <c r="N922" s="165"/>
      <c r="O922" s="166" t="s">
        <v>239</v>
      </c>
      <c r="P922" s="167"/>
      <c r="Q922" s="168"/>
      <c r="R922" s="165"/>
      <c r="S922" s="182" t="s">
        <v>567</v>
      </c>
      <c r="T922" s="403">
        <f t="shared" si="175"/>
        <v>14</v>
      </c>
      <c r="V922" s="382" t="str">
        <f t="shared" si="172"/>
        <v xml:space="preserve">JWWA認証    </v>
      </c>
      <c r="W922" s="382" t="str">
        <f t="shared" si="129"/>
        <v xml:space="preserve">JWWA認証    </v>
      </c>
      <c r="AD922" s="382"/>
    </row>
    <row r="923" spans="1:30" ht="15" customHeight="1">
      <c r="A923" s="381" t="str">
        <f t="shared" si="170"/>
        <v>014H0205</v>
      </c>
      <c r="B923" s="620"/>
      <c r="C923" s="582"/>
      <c r="D923" s="417" t="s">
        <v>2587</v>
      </c>
      <c r="E923" s="418">
        <v>2</v>
      </c>
      <c r="F923" s="433">
        <v>5</v>
      </c>
      <c r="G923" s="562"/>
      <c r="H923" s="434" t="s">
        <v>2870</v>
      </c>
      <c r="I923" s="164" t="str">
        <f t="shared" si="131"/>
        <v>014H0205</v>
      </c>
      <c r="J923" s="165" t="s">
        <v>679</v>
      </c>
      <c r="K923" s="165" t="s">
        <v>680</v>
      </c>
      <c r="L923" s="165" t="s">
        <v>279</v>
      </c>
      <c r="M923" s="165" t="s">
        <v>356</v>
      </c>
      <c r="N923" s="165"/>
      <c r="O923" s="166" t="s">
        <v>239</v>
      </c>
      <c r="P923" s="167"/>
      <c r="Q923" s="168"/>
      <c r="R923" s="165"/>
      <c r="S923" s="182" t="s">
        <v>567</v>
      </c>
      <c r="T923" s="403">
        <f t="shared" si="175"/>
        <v>14</v>
      </c>
      <c r="V923" s="382" t="str">
        <f t="shared" si="172"/>
        <v xml:space="preserve">JWWA認証    </v>
      </c>
      <c r="W923" s="382" t="str">
        <f t="shared" ref="W923:W940" si="178">V923</f>
        <v xml:space="preserve">JWWA認証    </v>
      </c>
      <c r="AD923" s="382"/>
    </row>
    <row r="924" spans="1:30" ht="15" customHeight="1">
      <c r="A924" s="381">
        <f t="shared" si="170"/>
        <v>0</v>
      </c>
      <c r="B924" s="557" t="s">
        <v>2487</v>
      </c>
      <c r="C924" s="558"/>
      <c r="D924" s="558"/>
      <c r="E924" s="558"/>
      <c r="F924" s="558"/>
      <c r="G924" s="558"/>
      <c r="H924" s="558"/>
      <c r="I924" s="558"/>
      <c r="J924" s="558"/>
      <c r="K924" s="558"/>
      <c r="L924" s="558"/>
      <c r="M924" s="558"/>
      <c r="N924" s="558"/>
      <c r="O924" s="558"/>
      <c r="P924" s="558"/>
      <c r="Q924" s="558"/>
      <c r="R924" s="558"/>
      <c r="S924" s="558"/>
      <c r="T924" s="435" t="str">
        <f t="shared" si="175"/>
        <v/>
      </c>
      <c r="V924" s="382" t="str">
        <f t="shared" si="172"/>
        <v xml:space="preserve">    </v>
      </c>
      <c r="W924" s="382" t="str">
        <f t="shared" ref="W924" si="179">V924</f>
        <v xml:space="preserve">    </v>
      </c>
      <c r="AD924" s="382"/>
    </row>
    <row r="925" spans="1:30" ht="15" customHeight="1">
      <c r="A925" s="381" t="str">
        <f t="shared" si="170"/>
        <v>038S0101</v>
      </c>
      <c r="B925" s="578" t="s">
        <v>2876</v>
      </c>
      <c r="C925" s="566" t="s">
        <v>3</v>
      </c>
      <c r="D925" s="139" t="s">
        <v>636</v>
      </c>
      <c r="E925" s="140">
        <v>1</v>
      </c>
      <c r="F925" s="140">
        <v>1</v>
      </c>
      <c r="G925" s="560" t="s">
        <v>2488</v>
      </c>
      <c r="H925" s="560" t="s">
        <v>2489</v>
      </c>
      <c r="I925" s="141" t="str">
        <f t="shared" ref="I925:I998" si="180">IF(OR(D925="",E925="",F925=""),"",TEXT(T925,"000")&amp;D925&amp;TEXT(E925,"00")&amp;TEXT(F925,"00"))</f>
        <v>038S0101</v>
      </c>
      <c r="J925" s="142" t="s">
        <v>883</v>
      </c>
      <c r="K925" s="142" t="s">
        <v>1122</v>
      </c>
      <c r="L925" s="142" t="s">
        <v>1123</v>
      </c>
      <c r="M925" s="142" t="s">
        <v>888</v>
      </c>
      <c r="N925" s="142" t="s">
        <v>889</v>
      </c>
      <c r="O925" s="143" t="s">
        <v>6</v>
      </c>
      <c r="P925" s="144" t="s">
        <v>192</v>
      </c>
      <c r="Q925" s="145">
        <v>116</v>
      </c>
      <c r="R925" s="146"/>
      <c r="S925" s="147" t="s">
        <v>952</v>
      </c>
      <c r="T925" s="396">
        <f t="shared" si="175"/>
        <v>38</v>
      </c>
      <c r="V925" s="382" t="str">
        <f t="shared" si="172"/>
        <v>JWWA  K  116</v>
      </c>
      <c r="W925" s="382" t="str">
        <f t="shared" ref="W925" si="181">V925</f>
        <v>JWWA  K  116</v>
      </c>
      <c r="AD925" s="382"/>
    </row>
    <row r="926" spans="1:30" ht="15" customHeight="1">
      <c r="A926" s="381" t="str">
        <f t="shared" si="170"/>
        <v>043S0101</v>
      </c>
      <c r="B926" s="578"/>
      <c r="C926" s="563"/>
      <c r="D926" s="139" t="s">
        <v>636</v>
      </c>
      <c r="E926" s="140">
        <v>1</v>
      </c>
      <c r="F926" s="140">
        <v>1</v>
      </c>
      <c r="G926" s="561"/>
      <c r="H926" s="561"/>
      <c r="I926" s="162" t="str">
        <f t="shared" ref="I926:I927" si="182">IF(OR(D926="",E926="",F926=""),"",TEXT(T926,"000")&amp;D926&amp;TEXT(E926,"00")&amp;TEXT(F926,"00"))</f>
        <v>043S0101</v>
      </c>
      <c r="J926" s="205" t="s">
        <v>883</v>
      </c>
      <c r="K926" s="205" t="s">
        <v>884</v>
      </c>
      <c r="L926" s="205" t="s">
        <v>885</v>
      </c>
      <c r="M926" s="205" t="s">
        <v>888</v>
      </c>
      <c r="N926" s="205" t="s">
        <v>889</v>
      </c>
      <c r="O926" s="186" t="s">
        <v>6</v>
      </c>
      <c r="P926" s="187" t="s">
        <v>192</v>
      </c>
      <c r="Q926" s="188">
        <v>116</v>
      </c>
      <c r="R926" s="189"/>
      <c r="S926" s="190" t="s">
        <v>882</v>
      </c>
      <c r="T926" s="396">
        <f t="shared" si="175"/>
        <v>43</v>
      </c>
      <c r="V926" s="382" t="str">
        <f t="shared" si="172"/>
        <v>JWWA  K  116</v>
      </c>
      <c r="W926" s="382" t="str">
        <f t="shared" si="178"/>
        <v>JWWA  K  116</v>
      </c>
      <c r="AD926" s="382"/>
    </row>
    <row r="927" spans="1:30" ht="15" customHeight="1">
      <c r="A927" s="381" t="str">
        <f t="shared" si="170"/>
        <v>048S0101</v>
      </c>
      <c r="B927" s="578"/>
      <c r="C927" s="563"/>
      <c r="D927" s="139" t="s">
        <v>636</v>
      </c>
      <c r="E927" s="140">
        <v>1</v>
      </c>
      <c r="F927" s="140">
        <v>1</v>
      </c>
      <c r="G927" s="561"/>
      <c r="H927" s="562"/>
      <c r="I927" s="162" t="str">
        <f t="shared" si="182"/>
        <v>048S0101</v>
      </c>
      <c r="J927" s="410" t="s">
        <v>883</v>
      </c>
      <c r="K927" s="410" t="s">
        <v>3692</v>
      </c>
      <c r="L927" s="410" t="s">
        <v>1123</v>
      </c>
      <c r="M927" s="410" t="s">
        <v>888</v>
      </c>
      <c r="N927" s="410" t="s">
        <v>889</v>
      </c>
      <c r="O927" s="177" t="s">
        <v>6</v>
      </c>
      <c r="P927" s="178" t="s">
        <v>192</v>
      </c>
      <c r="Q927" s="179">
        <v>116</v>
      </c>
      <c r="R927" s="189"/>
      <c r="S927" s="190" t="s">
        <v>3691</v>
      </c>
      <c r="T927" s="396">
        <f>IF(S927="","",VLOOKUP(S927,$AC$7:$AD$78,2,FALSE))</f>
        <v>48</v>
      </c>
      <c r="V927" s="382" t="str">
        <f t="shared" si="172"/>
        <v>JWWA  K  116</v>
      </c>
      <c r="W927" s="382" t="str">
        <f t="shared" ref="W927" si="183">V927</f>
        <v>JWWA  K  116</v>
      </c>
      <c r="AD927" s="382"/>
    </row>
    <row r="928" spans="1:30" ht="15" customHeight="1">
      <c r="A928" s="381" t="str">
        <f t="shared" si="170"/>
        <v>043S0102</v>
      </c>
      <c r="B928" s="578"/>
      <c r="C928" s="563"/>
      <c r="D928" s="139" t="s">
        <v>636</v>
      </c>
      <c r="E928" s="140">
        <v>1</v>
      </c>
      <c r="F928" s="140">
        <v>2</v>
      </c>
      <c r="G928" s="561"/>
      <c r="H928" s="560" t="s">
        <v>2490</v>
      </c>
      <c r="I928" s="141" t="str">
        <f t="shared" si="180"/>
        <v>043S0102</v>
      </c>
      <c r="J928" s="205" t="s">
        <v>886</v>
      </c>
      <c r="K928" s="205" t="s">
        <v>887</v>
      </c>
      <c r="L928" s="205" t="s">
        <v>890</v>
      </c>
      <c r="M928" s="162" t="s">
        <v>2491</v>
      </c>
      <c r="N928" s="205" t="s">
        <v>889</v>
      </c>
      <c r="O928" s="186" t="s">
        <v>6</v>
      </c>
      <c r="P928" s="187" t="s">
        <v>192</v>
      </c>
      <c r="Q928" s="188">
        <v>116</v>
      </c>
      <c r="R928" s="390"/>
      <c r="S928" s="195" t="s">
        <v>882</v>
      </c>
      <c r="T928" s="397">
        <f>IF(S928="","",VLOOKUP(S928,$AC$7:$AD$69,2,FALSE))</f>
        <v>43</v>
      </c>
      <c r="V928" s="382" t="str">
        <f t="shared" si="172"/>
        <v>JWWA  K  116</v>
      </c>
      <c r="W928" s="382" t="str">
        <f t="shared" si="178"/>
        <v>JWWA  K  116</v>
      </c>
      <c r="AD928" s="382"/>
    </row>
    <row r="929" spans="1:30" ht="15" customHeight="1">
      <c r="A929" s="381" t="str">
        <f t="shared" si="170"/>
        <v>048S0102</v>
      </c>
      <c r="B929" s="578"/>
      <c r="C929" s="567"/>
      <c r="D929" s="139" t="s">
        <v>636</v>
      </c>
      <c r="E929" s="140">
        <v>1</v>
      </c>
      <c r="F929" s="140">
        <v>2</v>
      </c>
      <c r="G929" s="562"/>
      <c r="H929" s="562"/>
      <c r="I929" s="164" t="str">
        <f t="shared" si="180"/>
        <v>048S0102</v>
      </c>
      <c r="J929" s="410" t="s">
        <v>886</v>
      </c>
      <c r="K929" s="410" t="s">
        <v>3702</v>
      </c>
      <c r="L929" s="410" t="s">
        <v>890</v>
      </c>
      <c r="M929" s="410" t="s">
        <v>3703</v>
      </c>
      <c r="N929" s="410" t="s">
        <v>889</v>
      </c>
      <c r="O929" s="177" t="s">
        <v>6</v>
      </c>
      <c r="P929" s="178" t="s">
        <v>192</v>
      </c>
      <c r="Q929" s="179">
        <v>116</v>
      </c>
      <c r="R929" s="189"/>
      <c r="S929" s="190" t="s">
        <v>3691</v>
      </c>
      <c r="T929" s="396">
        <f>IF(S929="","",VLOOKUP(S929,$AC$7:$AD$78,2,FALSE))</f>
        <v>48</v>
      </c>
      <c r="V929" s="382" t="str">
        <f t="shared" si="172"/>
        <v>JWWA  K  116</v>
      </c>
      <c r="W929" s="382" t="str">
        <f t="shared" ref="W929" si="184">V929</f>
        <v>JWWA  K  116</v>
      </c>
      <c r="AD929" s="382"/>
    </row>
    <row r="930" spans="1:30" ht="15" customHeight="1">
      <c r="A930" s="381" t="str">
        <f t="shared" si="170"/>
        <v>038S0201</v>
      </c>
      <c r="B930" s="578"/>
      <c r="C930" s="572" t="s">
        <v>2874</v>
      </c>
      <c r="D930" s="139" t="s">
        <v>636</v>
      </c>
      <c r="E930" s="140">
        <v>2</v>
      </c>
      <c r="F930" s="140">
        <v>1</v>
      </c>
      <c r="G930" s="560" t="s">
        <v>2499</v>
      </c>
      <c r="H930" s="554" t="s">
        <v>2492</v>
      </c>
      <c r="I930" s="162" t="str">
        <f t="shared" si="180"/>
        <v>038S0201</v>
      </c>
      <c r="J930" s="142" t="s">
        <v>1134</v>
      </c>
      <c r="K930" s="142" t="s">
        <v>1135</v>
      </c>
      <c r="L930" s="142" t="s">
        <v>1130</v>
      </c>
      <c r="M930" s="141"/>
      <c r="N930" s="141"/>
      <c r="O930" s="143" t="s">
        <v>55</v>
      </c>
      <c r="P930" s="144"/>
      <c r="Q930" s="145"/>
      <c r="R930" s="146"/>
      <c r="S930" s="147" t="s">
        <v>952</v>
      </c>
      <c r="T930" s="397">
        <f t="shared" ref="T930:T961" si="185">IF(S930="","",VLOOKUP(S930,$AC$7:$AD$69,2,FALSE))</f>
        <v>38</v>
      </c>
      <c r="V930" s="382" t="str">
        <f t="shared" si="172"/>
        <v xml:space="preserve">指定承認    </v>
      </c>
      <c r="W930" s="382" t="str">
        <f t="shared" si="178"/>
        <v xml:space="preserve">指定承認    </v>
      </c>
      <c r="AD930" s="382"/>
    </row>
    <row r="931" spans="1:30" ht="15" customHeight="1">
      <c r="A931" s="381" t="str">
        <f t="shared" si="170"/>
        <v>047S0201</v>
      </c>
      <c r="B931" s="578"/>
      <c r="C931" s="573"/>
      <c r="D931" s="139" t="s">
        <v>636</v>
      </c>
      <c r="E931" s="140">
        <v>2</v>
      </c>
      <c r="F931" s="140">
        <v>1</v>
      </c>
      <c r="G931" s="561"/>
      <c r="H931" s="556"/>
      <c r="I931" s="164" t="str">
        <f t="shared" si="180"/>
        <v>047S0201</v>
      </c>
      <c r="J931" s="176" t="s">
        <v>1134</v>
      </c>
      <c r="K931" s="176" t="s">
        <v>3021</v>
      </c>
      <c r="L931" s="176" t="s">
        <v>3022</v>
      </c>
      <c r="M931" s="164"/>
      <c r="N931" s="164"/>
      <c r="O931" s="177" t="s">
        <v>239</v>
      </c>
      <c r="P931" s="178"/>
      <c r="Q931" s="179"/>
      <c r="R931" s="180"/>
      <c r="S931" s="181" t="s">
        <v>4159</v>
      </c>
      <c r="T931" s="400">
        <f t="shared" si="185"/>
        <v>47</v>
      </c>
      <c r="V931" s="382" t="str">
        <f t="shared" si="172"/>
        <v xml:space="preserve">JWWA認証    </v>
      </c>
      <c r="W931" s="382" t="str">
        <f t="shared" ref="W931" si="186">V931</f>
        <v xml:space="preserve">JWWA認証    </v>
      </c>
      <c r="AD931" s="382"/>
    </row>
    <row r="932" spans="1:30" ht="15" customHeight="1">
      <c r="A932" s="381" t="str">
        <f t="shared" si="170"/>
        <v>038S0202</v>
      </c>
      <c r="B932" s="578"/>
      <c r="C932" s="573"/>
      <c r="D932" s="139" t="s">
        <v>636</v>
      </c>
      <c r="E932" s="140">
        <v>2</v>
      </c>
      <c r="F932" s="140">
        <v>2</v>
      </c>
      <c r="G932" s="561"/>
      <c r="H932" s="554" t="s">
        <v>2493</v>
      </c>
      <c r="I932" s="162" t="str">
        <f t="shared" si="180"/>
        <v>038S0202</v>
      </c>
      <c r="J932" s="142" t="s">
        <v>1127</v>
      </c>
      <c r="K932" s="142" t="s">
        <v>1129</v>
      </c>
      <c r="L932" s="142" t="s">
        <v>1130</v>
      </c>
      <c r="M932" s="141"/>
      <c r="N932" s="141"/>
      <c r="O932" s="143" t="s">
        <v>55</v>
      </c>
      <c r="P932" s="144"/>
      <c r="Q932" s="145"/>
      <c r="R932" s="146"/>
      <c r="S932" s="147" t="s">
        <v>952</v>
      </c>
      <c r="T932" s="396">
        <f t="shared" si="185"/>
        <v>38</v>
      </c>
      <c r="V932" s="382" t="str">
        <f t="shared" si="172"/>
        <v xml:space="preserve">指定承認    </v>
      </c>
      <c r="W932" s="382" t="str">
        <f t="shared" si="178"/>
        <v xml:space="preserve">指定承認    </v>
      </c>
      <c r="AD932" s="382"/>
    </row>
    <row r="933" spans="1:30" ht="15" customHeight="1">
      <c r="A933" s="381" t="str">
        <f t="shared" si="170"/>
        <v>047S0202</v>
      </c>
      <c r="B933" s="578"/>
      <c r="C933" s="573"/>
      <c r="D933" s="139" t="s">
        <v>636</v>
      </c>
      <c r="E933" s="140">
        <v>2</v>
      </c>
      <c r="F933" s="140">
        <v>2</v>
      </c>
      <c r="G933" s="561"/>
      <c r="H933" s="556"/>
      <c r="I933" s="164" t="str">
        <f t="shared" ref="I933" si="187">IF(OR(D933="",E933="",F933=""),"",TEXT(T933,"000")&amp;D933&amp;TEXT(E933,"00")&amp;TEXT(F933,"00"))</f>
        <v>047S0202</v>
      </c>
      <c r="J933" s="176" t="s">
        <v>1127</v>
      </c>
      <c r="K933" s="176" t="s">
        <v>3026</v>
      </c>
      <c r="L933" s="176" t="s">
        <v>3027</v>
      </c>
      <c r="M933" s="164"/>
      <c r="N933" s="164"/>
      <c r="O933" s="177" t="s">
        <v>239</v>
      </c>
      <c r="P933" s="178"/>
      <c r="Q933" s="179"/>
      <c r="R933" s="180"/>
      <c r="S933" s="181" t="s">
        <v>4159</v>
      </c>
      <c r="T933" s="400">
        <f t="shared" si="185"/>
        <v>47</v>
      </c>
      <c r="V933" s="382" t="str">
        <f t="shared" si="172"/>
        <v xml:space="preserve">JWWA認証    </v>
      </c>
      <c r="W933" s="382" t="str">
        <f t="shared" ref="W933" si="188">V933</f>
        <v xml:space="preserve">JWWA認証    </v>
      </c>
      <c r="AD933" s="382"/>
    </row>
    <row r="934" spans="1:30" ht="15" customHeight="1">
      <c r="A934" s="381" t="str">
        <f t="shared" si="170"/>
        <v>038S0203</v>
      </c>
      <c r="B934" s="578"/>
      <c r="C934" s="573"/>
      <c r="D934" s="139" t="s">
        <v>636</v>
      </c>
      <c r="E934" s="140">
        <v>2</v>
      </c>
      <c r="F934" s="140">
        <v>3</v>
      </c>
      <c r="G934" s="561"/>
      <c r="H934" s="401" t="s">
        <v>2494</v>
      </c>
      <c r="I934" s="162" t="str">
        <f t="shared" si="180"/>
        <v>038S0203</v>
      </c>
      <c r="J934" s="142" t="s">
        <v>1132</v>
      </c>
      <c r="K934" s="142" t="s">
        <v>1133</v>
      </c>
      <c r="L934" s="142" t="s">
        <v>1130</v>
      </c>
      <c r="M934" s="141"/>
      <c r="N934" s="141"/>
      <c r="O934" s="143" t="s">
        <v>55</v>
      </c>
      <c r="P934" s="144"/>
      <c r="Q934" s="145"/>
      <c r="R934" s="146"/>
      <c r="S934" s="147" t="s">
        <v>952</v>
      </c>
      <c r="T934" s="396">
        <f t="shared" si="185"/>
        <v>38</v>
      </c>
      <c r="V934" s="382" t="str">
        <f t="shared" si="172"/>
        <v xml:space="preserve">指定承認    </v>
      </c>
      <c r="W934" s="382" t="str">
        <f t="shared" si="178"/>
        <v xml:space="preserve">指定承認    </v>
      </c>
      <c r="AD934" s="382"/>
    </row>
    <row r="935" spans="1:30" ht="15" customHeight="1">
      <c r="A935" s="381" t="str">
        <f t="shared" si="170"/>
        <v>047S0203</v>
      </c>
      <c r="B935" s="578" t="s">
        <v>2877</v>
      </c>
      <c r="C935" s="572" t="s">
        <v>2874</v>
      </c>
      <c r="D935" s="139" t="s">
        <v>636</v>
      </c>
      <c r="E935" s="140">
        <v>2</v>
      </c>
      <c r="F935" s="140">
        <v>3</v>
      </c>
      <c r="G935" s="560" t="s">
        <v>2499</v>
      </c>
      <c r="H935" s="401" t="s">
        <v>2494</v>
      </c>
      <c r="I935" s="164" t="str">
        <f t="shared" ref="I935" si="189">IF(OR(D935="",E935="",F935=""),"",TEXT(T935,"000")&amp;D935&amp;TEXT(E935,"00")&amp;TEXT(F935,"00"))</f>
        <v>047S0203</v>
      </c>
      <c r="J935" s="176" t="s">
        <v>1132</v>
      </c>
      <c r="K935" s="176" t="s">
        <v>3029</v>
      </c>
      <c r="L935" s="176" t="s">
        <v>3027</v>
      </c>
      <c r="M935" s="164"/>
      <c r="N935" s="164"/>
      <c r="O935" s="177" t="s">
        <v>239</v>
      </c>
      <c r="P935" s="178"/>
      <c r="Q935" s="179"/>
      <c r="R935" s="180"/>
      <c r="S935" s="181" t="s">
        <v>4159</v>
      </c>
      <c r="T935" s="400">
        <f t="shared" si="185"/>
        <v>47</v>
      </c>
      <c r="V935" s="382" t="str">
        <f t="shared" si="172"/>
        <v xml:space="preserve">JWWA認証    </v>
      </c>
      <c r="W935" s="382" t="str">
        <f t="shared" ref="W935" si="190">V935</f>
        <v xml:space="preserve">JWWA認証    </v>
      </c>
      <c r="AD935" s="382"/>
    </row>
    <row r="936" spans="1:30" ht="15" customHeight="1">
      <c r="A936" s="381" t="str">
        <f t="shared" si="170"/>
        <v>038S0204</v>
      </c>
      <c r="B936" s="578"/>
      <c r="C936" s="573"/>
      <c r="D936" s="139" t="s">
        <v>636</v>
      </c>
      <c r="E936" s="140">
        <v>2</v>
      </c>
      <c r="F936" s="140">
        <v>4</v>
      </c>
      <c r="G936" s="561"/>
      <c r="H936" s="554" t="s">
        <v>2495</v>
      </c>
      <c r="I936" s="162" t="str">
        <f t="shared" si="180"/>
        <v>038S0204</v>
      </c>
      <c r="J936" s="142" t="s">
        <v>1136</v>
      </c>
      <c r="K936" s="142" t="s">
        <v>1137</v>
      </c>
      <c r="L936" s="142" t="s">
        <v>1138</v>
      </c>
      <c r="M936" s="141"/>
      <c r="N936" s="141"/>
      <c r="O936" s="143" t="s">
        <v>55</v>
      </c>
      <c r="P936" s="144"/>
      <c r="Q936" s="145"/>
      <c r="R936" s="146"/>
      <c r="S936" s="147" t="s">
        <v>952</v>
      </c>
      <c r="T936" s="396">
        <f t="shared" si="185"/>
        <v>38</v>
      </c>
      <c r="V936" s="382" t="str">
        <f t="shared" si="172"/>
        <v xml:space="preserve">指定承認    </v>
      </c>
      <c r="W936" s="382" t="str">
        <f t="shared" si="178"/>
        <v xml:space="preserve">指定承認    </v>
      </c>
      <c r="AD936" s="382"/>
    </row>
    <row r="937" spans="1:30" ht="15" customHeight="1">
      <c r="A937" s="381" t="str">
        <f t="shared" si="170"/>
        <v>047S0204</v>
      </c>
      <c r="B937" s="578"/>
      <c r="C937" s="573"/>
      <c r="D937" s="139" t="s">
        <v>636</v>
      </c>
      <c r="E937" s="140">
        <v>2</v>
      </c>
      <c r="F937" s="140">
        <v>4</v>
      </c>
      <c r="G937" s="561"/>
      <c r="H937" s="556"/>
      <c r="I937" s="164" t="str">
        <f t="shared" ref="I937" si="191">IF(OR(D937="",E937="",F937=""),"",TEXT(T937,"000")&amp;D937&amp;TEXT(E937,"00")&amp;TEXT(F937,"00"))</f>
        <v>047S0204</v>
      </c>
      <c r="J937" s="176" t="s">
        <v>1136</v>
      </c>
      <c r="K937" s="176" t="s">
        <v>3031</v>
      </c>
      <c r="L937" s="176" t="s">
        <v>3032</v>
      </c>
      <c r="M937" s="164"/>
      <c r="N937" s="164"/>
      <c r="O937" s="177" t="s">
        <v>239</v>
      </c>
      <c r="P937" s="178"/>
      <c r="Q937" s="179"/>
      <c r="R937" s="180"/>
      <c r="S937" s="181" t="s">
        <v>4159</v>
      </c>
      <c r="T937" s="400">
        <f t="shared" si="185"/>
        <v>47</v>
      </c>
      <c r="V937" s="382" t="str">
        <f t="shared" si="172"/>
        <v xml:space="preserve">JWWA認証    </v>
      </c>
      <c r="W937" s="382" t="str">
        <f t="shared" ref="W937" si="192">V937</f>
        <v xml:space="preserve">JWWA認証    </v>
      </c>
      <c r="AD937" s="382"/>
    </row>
    <row r="938" spans="1:30" ht="15" customHeight="1">
      <c r="A938" s="381" t="str">
        <f t="shared" si="170"/>
        <v>038S0205</v>
      </c>
      <c r="B938" s="578"/>
      <c r="C938" s="573"/>
      <c r="D938" s="139" t="s">
        <v>636</v>
      </c>
      <c r="E938" s="140">
        <v>2</v>
      </c>
      <c r="F938" s="140">
        <v>5</v>
      </c>
      <c r="G938" s="561"/>
      <c r="H938" s="554" t="s">
        <v>2497</v>
      </c>
      <c r="I938" s="162" t="str">
        <f t="shared" si="180"/>
        <v>038S0205</v>
      </c>
      <c r="J938" s="142" t="s">
        <v>1139</v>
      </c>
      <c r="K938" s="142" t="s">
        <v>1140</v>
      </c>
      <c r="L938" s="142" t="s">
        <v>2496</v>
      </c>
      <c r="M938" s="141"/>
      <c r="N938" s="141"/>
      <c r="O938" s="143" t="s">
        <v>55</v>
      </c>
      <c r="P938" s="144"/>
      <c r="Q938" s="145"/>
      <c r="R938" s="146"/>
      <c r="S938" s="147" t="s">
        <v>952</v>
      </c>
      <c r="T938" s="396">
        <f t="shared" si="185"/>
        <v>38</v>
      </c>
      <c r="V938" s="382" t="str">
        <f t="shared" si="172"/>
        <v xml:space="preserve">指定承認    </v>
      </c>
      <c r="W938" s="382" t="str">
        <f t="shared" si="178"/>
        <v xml:space="preserve">指定承認    </v>
      </c>
      <c r="AD938" s="382"/>
    </row>
    <row r="939" spans="1:30" ht="15" customHeight="1">
      <c r="A939" s="381" t="str">
        <f t="shared" si="170"/>
        <v>047S0205</v>
      </c>
      <c r="B939" s="578"/>
      <c r="C939" s="573"/>
      <c r="D939" s="139" t="s">
        <v>636</v>
      </c>
      <c r="E939" s="140">
        <v>2</v>
      </c>
      <c r="F939" s="140">
        <v>5</v>
      </c>
      <c r="G939" s="561"/>
      <c r="H939" s="556"/>
      <c r="I939" s="164" t="str">
        <f t="shared" ref="I939" si="193">IF(OR(D939="",E939="",F939=""),"",TEXT(T939,"000")&amp;D939&amp;TEXT(E939,"00")&amp;TEXT(F939,"00"))</f>
        <v>047S0205</v>
      </c>
      <c r="J939" s="176" t="s">
        <v>1139</v>
      </c>
      <c r="K939" s="176" t="s">
        <v>3034</v>
      </c>
      <c r="L939" s="176" t="s">
        <v>3027</v>
      </c>
      <c r="M939" s="164"/>
      <c r="N939" s="164"/>
      <c r="O939" s="177" t="s">
        <v>239</v>
      </c>
      <c r="P939" s="178"/>
      <c r="Q939" s="179"/>
      <c r="R939" s="180"/>
      <c r="S939" s="181" t="s">
        <v>4159</v>
      </c>
      <c r="T939" s="400">
        <f t="shared" si="185"/>
        <v>47</v>
      </c>
      <c r="V939" s="382" t="str">
        <f t="shared" si="172"/>
        <v xml:space="preserve">JWWA認証    </v>
      </c>
      <c r="W939" s="382" t="str">
        <f t="shared" ref="W939" si="194">V939</f>
        <v xml:space="preserve">JWWA認証    </v>
      </c>
      <c r="AD939" s="382"/>
    </row>
    <row r="940" spans="1:30" ht="15" customHeight="1">
      <c r="A940" s="381" t="str">
        <f t="shared" si="170"/>
        <v>038S0206</v>
      </c>
      <c r="B940" s="578"/>
      <c r="C940" s="573"/>
      <c r="D940" s="139" t="s">
        <v>636</v>
      </c>
      <c r="E940" s="140">
        <v>2</v>
      </c>
      <c r="F940" s="140">
        <v>6</v>
      </c>
      <c r="G940" s="561"/>
      <c r="H940" s="554" t="s">
        <v>2498</v>
      </c>
      <c r="I940" s="162" t="str">
        <f t="shared" si="180"/>
        <v>038S0206</v>
      </c>
      <c r="J940" s="142" t="s">
        <v>1141</v>
      </c>
      <c r="K940" s="142" t="s">
        <v>1142</v>
      </c>
      <c r="L940" s="142" t="s">
        <v>1130</v>
      </c>
      <c r="M940" s="141"/>
      <c r="N940" s="141"/>
      <c r="O940" s="143" t="s">
        <v>55</v>
      </c>
      <c r="P940" s="144"/>
      <c r="Q940" s="145"/>
      <c r="R940" s="146"/>
      <c r="S940" s="147" t="s">
        <v>952</v>
      </c>
      <c r="T940" s="396">
        <f t="shared" si="185"/>
        <v>38</v>
      </c>
      <c r="V940" s="382" t="str">
        <f t="shared" si="172"/>
        <v xml:space="preserve">指定承認    </v>
      </c>
      <c r="W940" s="382" t="str">
        <f t="shared" si="178"/>
        <v xml:space="preserve">指定承認    </v>
      </c>
      <c r="AD940" s="382"/>
    </row>
    <row r="941" spans="1:30" ht="15" customHeight="1">
      <c r="A941" s="381" t="str">
        <f t="shared" si="170"/>
        <v>047S0206</v>
      </c>
      <c r="B941" s="578"/>
      <c r="C941" s="573"/>
      <c r="D941" s="139" t="s">
        <v>636</v>
      </c>
      <c r="E941" s="140">
        <v>2</v>
      </c>
      <c r="F941" s="140">
        <v>6</v>
      </c>
      <c r="G941" s="562"/>
      <c r="H941" s="556"/>
      <c r="I941" s="164" t="str">
        <f t="shared" ref="I941" si="195">IF(OR(D941="",E941="",F941=""),"",TEXT(T941,"000")&amp;D941&amp;TEXT(E941,"00")&amp;TEXT(F941,"00"))</f>
        <v>047S0206</v>
      </c>
      <c r="J941" s="176" t="s">
        <v>1141</v>
      </c>
      <c r="K941" s="176" t="s">
        <v>3036</v>
      </c>
      <c r="L941" s="176" t="s">
        <v>3027</v>
      </c>
      <c r="M941" s="164"/>
      <c r="N941" s="164"/>
      <c r="O941" s="177" t="s">
        <v>239</v>
      </c>
      <c r="P941" s="178"/>
      <c r="Q941" s="179"/>
      <c r="R941" s="180"/>
      <c r="S941" s="181" t="s">
        <v>4159</v>
      </c>
      <c r="T941" s="400">
        <f t="shared" si="185"/>
        <v>47</v>
      </c>
      <c r="V941" s="382" t="str">
        <f t="shared" si="172"/>
        <v xml:space="preserve">JWWA認証    </v>
      </c>
      <c r="W941" s="382" t="str">
        <f t="shared" ref="W941" si="196">V941</f>
        <v xml:space="preserve">JWWA認証    </v>
      </c>
      <c r="AD941" s="382"/>
    </row>
    <row r="942" spans="1:30" ht="15" customHeight="1">
      <c r="A942" s="381" t="str">
        <f t="shared" si="170"/>
        <v>038S0207</v>
      </c>
      <c r="B942" s="578"/>
      <c r="C942" s="573"/>
      <c r="D942" s="139" t="s">
        <v>636</v>
      </c>
      <c r="E942" s="140">
        <v>2</v>
      </c>
      <c r="F942" s="140">
        <v>7</v>
      </c>
      <c r="G942" s="560" t="s">
        <v>2500</v>
      </c>
      <c r="H942" s="554" t="s">
        <v>2501</v>
      </c>
      <c r="I942" s="162" t="str">
        <f t="shared" si="180"/>
        <v>038S0207</v>
      </c>
      <c r="J942" s="142" t="s">
        <v>1143</v>
      </c>
      <c r="K942" s="142" t="s">
        <v>1144</v>
      </c>
      <c r="L942" s="142" t="s">
        <v>1145</v>
      </c>
      <c r="M942" s="141"/>
      <c r="N942" s="141"/>
      <c r="O942" s="143" t="s">
        <v>55</v>
      </c>
      <c r="P942" s="144"/>
      <c r="Q942" s="145"/>
      <c r="R942" s="146"/>
      <c r="S942" s="147" t="s">
        <v>952</v>
      </c>
      <c r="T942" s="396">
        <f t="shared" si="185"/>
        <v>38</v>
      </c>
      <c r="V942" s="382" t="str">
        <f t="shared" si="172"/>
        <v xml:space="preserve">指定承認    </v>
      </c>
      <c r="W942" s="382" t="str">
        <f t="shared" ref="W942:W969" si="197">V942</f>
        <v xml:space="preserve">指定承認    </v>
      </c>
      <c r="AD942" s="382"/>
    </row>
    <row r="943" spans="1:30" ht="15" customHeight="1">
      <c r="A943" s="381" t="str">
        <f t="shared" ref="A943:A1004" si="198">I943</f>
        <v>047S0207</v>
      </c>
      <c r="B943" s="578"/>
      <c r="C943" s="573"/>
      <c r="D943" s="139" t="s">
        <v>636</v>
      </c>
      <c r="E943" s="140">
        <v>2</v>
      </c>
      <c r="F943" s="140">
        <v>7</v>
      </c>
      <c r="G943" s="561"/>
      <c r="H943" s="556"/>
      <c r="I943" s="164" t="str">
        <f t="shared" ref="I943" si="199">IF(OR(D943="",E943="",F943=""),"",TEXT(T943,"000")&amp;D943&amp;TEXT(E943,"00")&amp;TEXT(F943,"00"))</f>
        <v>047S0207</v>
      </c>
      <c r="J943" s="176" t="s">
        <v>1143</v>
      </c>
      <c r="K943" s="176" t="s">
        <v>3038</v>
      </c>
      <c r="L943" s="176" t="s">
        <v>3039</v>
      </c>
      <c r="M943" s="164"/>
      <c r="N943" s="164"/>
      <c r="O943" s="177" t="s">
        <v>239</v>
      </c>
      <c r="P943" s="178"/>
      <c r="Q943" s="179"/>
      <c r="R943" s="180"/>
      <c r="S943" s="181" t="s">
        <v>4159</v>
      </c>
      <c r="T943" s="400">
        <f t="shared" si="185"/>
        <v>47</v>
      </c>
      <c r="V943" s="382" t="str">
        <f t="shared" si="172"/>
        <v xml:space="preserve">JWWA認証    </v>
      </c>
      <c r="W943" s="382" t="str">
        <f t="shared" ref="W943" si="200">V943</f>
        <v xml:space="preserve">JWWA認証    </v>
      </c>
      <c r="AD943" s="382"/>
    </row>
    <row r="944" spans="1:30" ht="15" customHeight="1">
      <c r="A944" s="381" t="str">
        <f t="shared" si="198"/>
        <v>038S0208</v>
      </c>
      <c r="B944" s="578"/>
      <c r="C944" s="573"/>
      <c r="D944" s="139" t="s">
        <v>636</v>
      </c>
      <c r="E944" s="140">
        <v>2</v>
      </c>
      <c r="F944" s="140">
        <v>8</v>
      </c>
      <c r="G944" s="561"/>
      <c r="H944" s="554" t="s">
        <v>2502</v>
      </c>
      <c r="I944" s="162" t="str">
        <f t="shared" si="180"/>
        <v>038S0208</v>
      </c>
      <c r="J944" s="142" t="s">
        <v>1146</v>
      </c>
      <c r="K944" s="142" t="s">
        <v>1147</v>
      </c>
      <c r="L944" s="142" t="s">
        <v>1145</v>
      </c>
      <c r="M944" s="141"/>
      <c r="N944" s="141"/>
      <c r="O944" s="143" t="s">
        <v>55</v>
      </c>
      <c r="P944" s="144"/>
      <c r="Q944" s="145"/>
      <c r="R944" s="146"/>
      <c r="S944" s="147" t="s">
        <v>952</v>
      </c>
      <c r="T944" s="396">
        <f t="shared" si="185"/>
        <v>38</v>
      </c>
      <c r="V944" s="382" t="str">
        <f t="shared" si="172"/>
        <v xml:space="preserve">指定承認    </v>
      </c>
      <c r="W944" s="382" t="str">
        <f t="shared" si="197"/>
        <v xml:space="preserve">指定承認    </v>
      </c>
      <c r="AD944" s="382"/>
    </row>
    <row r="945" spans="1:30" ht="15" customHeight="1">
      <c r="A945" s="381" t="str">
        <f t="shared" si="198"/>
        <v>047S0208</v>
      </c>
      <c r="B945" s="578"/>
      <c r="C945" s="573"/>
      <c r="D945" s="139" t="s">
        <v>636</v>
      </c>
      <c r="E945" s="140">
        <v>2</v>
      </c>
      <c r="F945" s="140">
        <v>8</v>
      </c>
      <c r="G945" s="561"/>
      <c r="H945" s="556"/>
      <c r="I945" s="164" t="str">
        <f t="shared" ref="I945" si="201">IF(OR(D945="",E945="",F945=""),"",TEXT(T945,"000")&amp;D945&amp;TEXT(E945,"00")&amp;TEXT(F945,"00"))</f>
        <v>047S0208</v>
      </c>
      <c r="J945" s="176" t="s">
        <v>1146</v>
      </c>
      <c r="K945" s="176" t="s">
        <v>3040</v>
      </c>
      <c r="L945" s="176" t="s">
        <v>3039</v>
      </c>
      <c r="M945" s="164"/>
      <c r="N945" s="164"/>
      <c r="O945" s="177" t="s">
        <v>239</v>
      </c>
      <c r="P945" s="178"/>
      <c r="Q945" s="179"/>
      <c r="R945" s="180"/>
      <c r="S945" s="181" t="s">
        <v>4159</v>
      </c>
      <c r="T945" s="400">
        <f t="shared" si="185"/>
        <v>47</v>
      </c>
      <c r="V945" s="382" t="str">
        <f t="shared" si="172"/>
        <v xml:space="preserve">JWWA認証    </v>
      </c>
      <c r="W945" s="382" t="str">
        <f t="shared" ref="W945" si="202">V945</f>
        <v xml:space="preserve">JWWA認証    </v>
      </c>
      <c r="AD945" s="382"/>
    </row>
    <row r="946" spans="1:30" ht="15" customHeight="1">
      <c r="A946" s="381" t="str">
        <f t="shared" si="198"/>
        <v>038S0209</v>
      </c>
      <c r="B946" s="578"/>
      <c r="C946" s="573"/>
      <c r="D946" s="139" t="s">
        <v>636</v>
      </c>
      <c r="E946" s="140">
        <v>2</v>
      </c>
      <c r="F946" s="140">
        <v>9</v>
      </c>
      <c r="G946" s="561"/>
      <c r="H946" s="554" t="s">
        <v>2503</v>
      </c>
      <c r="I946" s="162" t="str">
        <f t="shared" si="180"/>
        <v>038S0209</v>
      </c>
      <c r="J946" s="142" t="s">
        <v>1148</v>
      </c>
      <c r="K946" s="142" t="s">
        <v>1149</v>
      </c>
      <c r="L946" s="142" t="s">
        <v>1145</v>
      </c>
      <c r="M946" s="141"/>
      <c r="N946" s="141"/>
      <c r="O946" s="143" t="s">
        <v>55</v>
      </c>
      <c r="P946" s="144"/>
      <c r="Q946" s="145"/>
      <c r="R946" s="146"/>
      <c r="S946" s="147" t="s">
        <v>952</v>
      </c>
      <c r="T946" s="396">
        <f t="shared" si="185"/>
        <v>38</v>
      </c>
      <c r="V946" s="382" t="str">
        <f t="shared" si="172"/>
        <v xml:space="preserve">指定承認    </v>
      </c>
      <c r="W946" s="382" t="str">
        <f t="shared" ref="W946:W954" si="203">V946</f>
        <v xml:space="preserve">指定承認    </v>
      </c>
      <c r="AD946" s="382"/>
    </row>
    <row r="947" spans="1:30" ht="15" customHeight="1">
      <c r="A947" s="381" t="str">
        <f t="shared" si="198"/>
        <v>047S0209</v>
      </c>
      <c r="B947" s="578"/>
      <c r="C947" s="574"/>
      <c r="D947" s="139" t="s">
        <v>636</v>
      </c>
      <c r="E947" s="140">
        <v>2</v>
      </c>
      <c r="F947" s="140">
        <v>9</v>
      </c>
      <c r="G947" s="562"/>
      <c r="H947" s="556"/>
      <c r="I947" s="164" t="str">
        <f t="shared" ref="I947" si="204">IF(OR(D947="",E947="",F947=""),"",TEXT(T947,"000")&amp;D947&amp;TEXT(E947,"00")&amp;TEXT(F947,"00"))</f>
        <v>047S0209</v>
      </c>
      <c r="J947" s="176" t="s">
        <v>1148</v>
      </c>
      <c r="K947" s="176" t="s">
        <v>3041</v>
      </c>
      <c r="L947" s="176" t="s">
        <v>3039</v>
      </c>
      <c r="M947" s="164"/>
      <c r="N947" s="164"/>
      <c r="O947" s="177" t="s">
        <v>239</v>
      </c>
      <c r="P947" s="178"/>
      <c r="Q947" s="179"/>
      <c r="R947" s="180"/>
      <c r="S947" s="181" t="s">
        <v>4159</v>
      </c>
      <c r="T947" s="400">
        <f t="shared" si="185"/>
        <v>47</v>
      </c>
      <c r="V947" s="382" t="str">
        <f t="shared" si="172"/>
        <v xml:space="preserve">JWWA認証    </v>
      </c>
      <c r="W947" s="382" t="str">
        <f t="shared" si="203"/>
        <v xml:space="preserve">JWWA認証    </v>
      </c>
      <c r="AD947" s="382"/>
    </row>
    <row r="948" spans="1:30" ht="15" customHeight="1">
      <c r="A948" s="381" t="str">
        <f t="shared" si="198"/>
        <v>014S0203</v>
      </c>
      <c r="B948" s="578"/>
      <c r="C948" s="564" t="s">
        <v>2875</v>
      </c>
      <c r="D948" s="139" t="s">
        <v>636</v>
      </c>
      <c r="E948" s="140">
        <v>2</v>
      </c>
      <c r="F948" s="140">
        <v>3</v>
      </c>
      <c r="G948" s="560" t="s">
        <v>2508</v>
      </c>
      <c r="H948" s="560" t="s">
        <v>2514</v>
      </c>
      <c r="I948" s="162" t="str">
        <f t="shared" si="180"/>
        <v>014S0203</v>
      </c>
      <c r="J948" s="142" t="s">
        <v>653</v>
      </c>
      <c r="K948" s="142" t="s">
        <v>654</v>
      </c>
      <c r="L948" s="142" t="s">
        <v>655</v>
      </c>
      <c r="M948" s="142" t="s">
        <v>356</v>
      </c>
      <c r="N948" s="142" t="s">
        <v>574</v>
      </c>
      <c r="O948" s="143" t="s">
        <v>55</v>
      </c>
      <c r="P948" s="144"/>
      <c r="Q948" s="145"/>
      <c r="R948" s="146"/>
      <c r="S948" s="147" t="s">
        <v>567</v>
      </c>
      <c r="T948" s="396">
        <f t="shared" si="185"/>
        <v>14</v>
      </c>
      <c r="V948" s="382" t="str">
        <f t="shared" si="172"/>
        <v xml:space="preserve">指定承認    </v>
      </c>
      <c r="W948" s="382" t="str">
        <f t="shared" si="203"/>
        <v xml:space="preserve">指定承認    </v>
      </c>
      <c r="AD948" s="382"/>
    </row>
    <row r="949" spans="1:30" ht="15" customHeight="1">
      <c r="A949" s="381" t="str">
        <f t="shared" si="198"/>
        <v>016S0211</v>
      </c>
      <c r="B949" s="578"/>
      <c r="C949" s="565"/>
      <c r="D949" s="139" t="s">
        <v>636</v>
      </c>
      <c r="E949" s="140">
        <v>2</v>
      </c>
      <c r="F949" s="140">
        <v>11</v>
      </c>
      <c r="G949" s="561"/>
      <c r="H949" s="562"/>
      <c r="I949" s="164" t="str">
        <f t="shared" si="180"/>
        <v>016S0211</v>
      </c>
      <c r="J949" s="176" t="s">
        <v>1414</v>
      </c>
      <c r="K949" s="176" t="s">
        <v>1420</v>
      </c>
      <c r="L949" s="164" t="s">
        <v>1421</v>
      </c>
      <c r="M949" s="176" t="s">
        <v>558</v>
      </c>
      <c r="N949" s="176" t="s">
        <v>1360</v>
      </c>
      <c r="O949" s="177" t="s">
        <v>55</v>
      </c>
      <c r="P949" s="178"/>
      <c r="Q949" s="179"/>
      <c r="R949" s="180"/>
      <c r="S949" s="181" t="s">
        <v>1293</v>
      </c>
      <c r="T949" s="400">
        <f t="shared" si="185"/>
        <v>16</v>
      </c>
      <c r="V949" s="382" t="str">
        <f t="shared" ref="V949:V1009" si="205">""&amp;O949&amp;"  "&amp;P949&amp;"  "&amp;Q949&amp;""</f>
        <v xml:space="preserve">指定承認    </v>
      </c>
      <c r="W949" s="382" t="str">
        <f t="shared" si="203"/>
        <v xml:space="preserve">指定承認    </v>
      </c>
      <c r="AD949" s="382"/>
    </row>
    <row r="950" spans="1:30" ht="15" customHeight="1">
      <c r="A950" s="381" t="str">
        <f t="shared" si="198"/>
        <v>014S0204</v>
      </c>
      <c r="B950" s="578"/>
      <c r="C950" s="565"/>
      <c r="D950" s="139" t="s">
        <v>636</v>
      </c>
      <c r="E950" s="140">
        <v>2</v>
      </c>
      <c r="F950" s="140">
        <v>4</v>
      </c>
      <c r="G950" s="561"/>
      <c r="H950" s="560" t="s">
        <v>2516</v>
      </c>
      <c r="I950" s="162" t="str">
        <f t="shared" si="180"/>
        <v>014S0204</v>
      </c>
      <c r="J950" s="142" t="s">
        <v>656</v>
      </c>
      <c r="K950" s="142" t="s">
        <v>657</v>
      </c>
      <c r="L950" s="142" t="s">
        <v>655</v>
      </c>
      <c r="M950" s="142" t="s">
        <v>356</v>
      </c>
      <c r="N950" s="142" t="s">
        <v>574</v>
      </c>
      <c r="O950" s="143" t="s">
        <v>55</v>
      </c>
      <c r="P950" s="144"/>
      <c r="Q950" s="145"/>
      <c r="R950" s="146"/>
      <c r="S950" s="147" t="s">
        <v>567</v>
      </c>
      <c r="T950" s="396">
        <f t="shared" si="185"/>
        <v>14</v>
      </c>
      <c r="V950" s="382" t="str">
        <f t="shared" si="205"/>
        <v xml:space="preserve">指定承認    </v>
      </c>
      <c r="W950" s="382" t="str">
        <f t="shared" si="203"/>
        <v xml:space="preserve">指定承認    </v>
      </c>
      <c r="AD950" s="382"/>
    </row>
    <row r="951" spans="1:30" ht="15" customHeight="1">
      <c r="A951" s="381" t="str">
        <f t="shared" si="198"/>
        <v>016S0212</v>
      </c>
      <c r="B951" s="578"/>
      <c r="C951" s="565"/>
      <c r="D951" s="139" t="s">
        <v>636</v>
      </c>
      <c r="E951" s="140">
        <v>2</v>
      </c>
      <c r="F951" s="140">
        <v>12</v>
      </c>
      <c r="G951" s="561"/>
      <c r="H951" s="562"/>
      <c r="I951" s="164" t="str">
        <f t="shared" si="180"/>
        <v>016S0212</v>
      </c>
      <c r="J951" s="176" t="s">
        <v>1416</v>
      </c>
      <c r="K951" s="176" t="s">
        <v>1420</v>
      </c>
      <c r="L951" s="164" t="s">
        <v>1421</v>
      </c>
      <c r="M951" s="176" t="s">
        <v>558</v>
      </c>
      <c r="N951" s="176" t="s">
        <v>1360</v>
      </c>
      <c r="O951" s="177" t="s">
        <v>55</v>
      </c>
      <c r="P951" s="178"/>
      <c r="Q951" s="179"/>
      <c r="R951" s="180"/>
      <c r="S951" s="181" t="s">
        <v>1293</v>
      </c>
      <c r="T951" s="400">
        <f t="shared" si="185"/>
        <v>16</v>
      </c>
      <c r="V951" s="382" t="str">
        <f t="shared" si="205"/>
        <v xml:space="preserve">指定承認    </v>
      </c>
      <c r="W951" s="382" t="str">
        <f t="shared" si="203"/>
        <v xml:space="preserve">指定承認    </v>
      </c>
      <c r="AD951" s="382"/>
    </row>
    <row r="952" spans="1:30" ht="15" customHeight="1">
      <c r="A952" s="381" t="str">
        <f t="shared" si="198"/>
        <v>014S0205</v>
      </c>
      <c r="B952" s="578"/>
      <c r="C952" s="565"/>
      <c r="D952" s="139" t="s">
        <v>636</v>
      </c>
      <c r="E952" s="140">
        <v>2</v>
      </c>
      <c r="F952" s="140">
        <v>5</v>
      </c>
      <c r="G952" s="561"/>
      <c r="H952" s="560" t="s">
        <v>2517</v>
      </c>
      <c r="I952" s="162" t="str">
        <f t="shared" si="180"/>
        <v>014S0205</v>
      </c>
      <c r="J952" s="142" t="s">
        <v>658</v>
      </c>
      <c r="K952" s="142" t="s">
        <v>659</v>
      </c>
      <c r="L952" s="142" t="s">
        <v>655</v>
      </c>
      <c r="M952" s="142" t="s">
        <v>356</v>
      </c>
      <c r="N952" s="142" t="s">
        <v>574</v>
      </c>
      <c r="O952" s="143" t="s">
        <v>55</v>
      </c>
      <c r="P952" s="144"/>
      <c r="Q952" s="145"/>
      <c r="R952" s="146"/>
      <c r="S952" s="147" t="s">
        <v>567</v>
      </c>
      <c r="T952" s="396">
        <f t="shared" si="185"/>
        <v>14</v>
      </c>
      <c r="V952" s="382" t="str">
        <f t="shared" si="205"/>
        <v xml:space="preserve">指定承認    </v>
      </c>
      <c r="W952" s="382" t="str">
        <f t="shared" si="203"/>
        <v xml:space="preserve">指定承認    </v>
      </c>
      <c r="AD952" s="382"/>
    </row>
    <row r="953" spans="1:30" ht="15" customHeight="1">
      <c r="A953" s="381" t="str">
        <f t="shared" si="198"/>
        <v>016S0213</v>
      </c>
      <c r="B953" s="578"/>
      <c r="C953" s="565"/>
      <c r="D953" s="139" t="s">
        <v>636</v>
      </c>
      <c r="E953" s="140">
        <v>2</v>
      </c>
      <c r="F953" s="140">
        <v>13</v>
      </c>
      <c r="G953" s="561"/>
      <c r="H953" s="562"/>
      <c r="I953" s="164" t="str">
        <f t="shared" si="180"/>
        <v>016S0213</v>
      </c>
      <c r="J953" s="176" t="s">
        <v>1417</v>
      </c>
      <c r="K953" s="176" t="s">
        <v>1420</v>
      </c>
      <c r="L953" s="164" t="s">
        <v>1421</v>
      </c>
      <c r="M953" s="176" t="s">
        <v>558</v>
      </c>
      <c r="N953" s="176" t="s">
        <v>1360</v>
      </c>
      <c r="O953" s="177" t="s">
        <v>55</v>
      </c>
      <c r="P953" s="178"/>
      <c r="Q953" s="179"/>
      <c r="R953" s="180"/>
      <c r="S953" s="181" t="s">
        <v>1293</v>
      </c>
      <c r="T953" s="400">
        <f t="shared" si="185"/>
        <v>16</v>
      </c>
      <c r="V953" s="382" t="str">
        <f t="shared" si="205"/>
        <v xml:space="preserve">指定承認    </v>
      </c>
      <c r="W953" s="382" t="str">
        <f t="shared" si="203"/>
        <v xml:space="preserve">指定承認    </v>
      </c>
      <c r="AD953" s="382"/>
    </row>
    <row r="954" spans="1:30" ht="15" customHeight="1">
      <c r="A954" s="381" t="str">
        <f t="shared" si="198"/>
        <v>014S0206</v>
      </c>
      <c r="B954" s="578"/>
      <c r="C954" s="565"/>
      <c r="D954" s="139" t="s">
        <v>636</v>
      </c>
      <c r="E954" s="140">
        <v>2</v>
      </c>
      <c r="F954" s="140">
        <v>6</v>
      </c>
      <c r="G954" s="562"/>
      <c r="H954" s="163" t="s">
        <v>2513</v>
      </c>
      <c r="I954" s="162" t="str">
        <f t="shared" si="180"/>
        <v>014S0206</v>
      </c>
      <c r="J954" s="142" t="s">
        <v>660</v>
      </c>
      <c r="K954" s="142" t="s">
        <v>661</v>
      </c>
      <c r="L954" s="142" t="s">
        <v>655</v>
      </c>
      <c r="M954" s="142" t="s">
        <v>356</v>
      </c>
      <c r="N954" s="142" t="s">
        <v>574</v>
      </c>
      <c r="O954" s="143" t="s">
        <v>55</v>
      </c>
      <c r="P954" s="144"/>
      <c r="Q954" s="145"/>
      <c r="R954" s="146"/>
      <c r="S954" s="147" t="s">
        <v>567</v>
      </c>
      <c r="T954" s="396">
        <f t="shared" si="185"/>
        <v>14</v>
      </c>
      <c r="V954" s="382" t="str">
        <f t="shared" si="205"/>
        <v xml:space="preserve">指定承認    </v>
      </c>
      <c r="W954" s="382" t="str">
        <f t="shared" si="203"/>
        <v xml:space="preserve">指定承認    </v>
      </c>
      <c r="AD954" s="382"/>
    </row>
    <row r="955" spans="1:30" ht="15" customHeight="1">
      <c r="A955" s="381" t="str">
        <f t="shared" si="198"/>
        <v>016S0214</v>
      </c>
      <c r="B955" s="578"/>
      <c r="C955" s="563" t="s">
        <v>2875</v>
      </c>
      <c r="D955" s="139" t="s">
        <v>636</v>
      </c>
      <c r="E955" s="140">
        <v>2</v>
      </c>
      <c r="F955" s="140">
        <v>14</v>
      </c>
      <c r="G955" s="560" t="s">
        <v>2508</v>
      </c>
      <c r="H955" s="163" t="s">
        <v>2513</v>
      </c>
      <c r="I955" s="164" t="str">
        <f t="shared" si="180"/>
        <v>016S0214</v>
      </c>
      <c r="J955" s="176" t="s">
        <v>1418</v>
      </c>
      <c r="K955" s="176" t="s">
        <v>1420</v>
      </c>
      <c r="L955" s="164" t="s">
        <v>1421</v>
      </c>
      <c r="M955" s="176" t="s">
        <v>558</v>
      </c>
      <c r="N955" s="176" t="s">
        <v>1360</v>
      </c>
      <c r="O955" s="177" t="s">
        <v>55</v>
      </c>
      <c r="P955" s="178"/>
      <c r="Q955" s="179"/>
      <c r="R955" s="180"/>
      <c r="S955" s="181" t="s">
        <v>1293</v>
      </c>
      <c r="T955" s="400">
        <f t="shared" si="185"/>
        <v>16</v>
      </c>
      <c r="V955" s="382" t="str">
        <f t="shared" si="205"/>
        <v xml:space="preserve">指定承認    </v>
      </c>
      <c r="W955" s="382" t="str">
        <f t="shared" ref="W955:W957" si="206">V955</f>
        <v xml:space="preserve">指定承認    </v>
      </c>
      <c r="AD955" s="382"/>
    </row>
    <row r="956" spans="1:30" ht="15" customHeight="1">
      <c r="A956" s="381" t="str">
        <f t="shared" si="198"/>
        <v>014S0207</v>
      </c>
      <c r="B956" s="578"/>
      <c r="C956" s="563"/>
      <c r="D956" s="139" t="s">
        <v>636</v>
      </c>
      <c r="E956" s="140">
        <v>2</v>
      </c>
      <c r="F956" s="140">
        <v>7</v>
      </c>
      <c r="G956" s="561"/>
      <c r="H956" s="163" t="s">
        <v>2518</v>
      </c>
      <c r="I956" s="164" t="str">
        <f t="shared" si="180"/>
        <v>014S0207</v>
      </c>
      <c r="J956" s="165" t="s">
        <v>662</v>
      </c>
      <c r="K956" s="165" t="s">
        <v>663</v>
      </c>
      <c r="L956" s="165" t="s">
        <v>640</v>
      </c>
      <c r="M956" s="165" t="s">
        <v>356</v>
      </c>
      <c r="N956" s="165" t="s">
        <v>574</v>
      </c>
      <c r="O956" s="166" t="s">
        <v>55</v>
      </c>
      <c r="P956" s="144"/>
      <c r="Q956" s="145"/>
      <c r="R956" s="146"/>
      <c r="S956" s="147" t="s">
        <v>567</v>
      </c>
      <c r="T956" s="400">
        <f t="shared" si="185"/>
        <v>14</v>
      </c>
      <c r="V956" s="382" t="str">
        <f t="shared" si="205"/>
        <v xml:space="preserve">指定承認    </v>
      </c>
      <c r="W956" s="382" t="str">
        <f t="shared" si="206"/>
        <v xml:space="preserve">指定承認    </v>
      </c>
      <c r="AD956" s="382"/>
    </row>
    <row r="957" spans="1:30" ht="15" customHeight="1">
      <c r="A957" s="381" t="str">
        <f t="shared" si="198"/>
        <v>016S0206</v>
      </c>
      <c r="B957" s="578"/>
      <c r="C957" s="563"/>
      <c r="D957" s="139" t="s">
        <v>636</v>
      </c>
      <c r="E957" s="140">
        <v>2</v>
      </c>
      <c r="F957" s="140">
        <v>6</v>
      </c>
      <c r="G957" s="561"/>
      <c r="H957" s="401" t="s">
        <v>2515</v>
      </c>
      <c r="I957" s="164" t="str">
        <f t="shared" si="180"/>
        <v>016S0206</v>
      </c>
      <c r="J957" s="165" t="s">
        <v>1414</v>
      </c>
      <c r="K957" s="165" t="s">
        <v>1415</v>
      </c>
      <c r="L957" s="165" t="s">
        <v>640</v>
      </c>
      <c r="M957" s="165" t="s">
        <v>558</v>
      </c>
      <c r="N957" s="165" t="s">
        <v>1360</v>
      </c>
      <c r="O957" s="166" t="s">
        <v>55</v>
      </c>
      <c r="P957" s="144"/>
      <c r="Q957" s="145"/>
      <c r="R957" s="146"/>
      <c r="S957" s="147" t="s">
        <v>1293</v>
      </c>
      <c r="T957" s="400">
        <f t="shared" si="185"/>
        <v>16</v>
      </c>
      <c r="V957" s="382" t="str">
        <f t="shared" si="205"/>
        <v xml:space="preserve">指定承認    </v>
      </c>
      <c r="W957" s="382" t="str">
        <f t="shared" si="206"/>
        <v xml:space="preserve">指定承認    </v>
      </c>
      <c r="AD957" s="382"/>
    </row>
    <row r="958" spans="1:30" ht="15" customHeight="1">
      <c r="A958" s="381" t="str">
        <f t="shared" si="198"/>
        <v>016S0207</v>
      </c>
      <c r="B958" s="578"/>
      <c r="C958" s="563"/>
      <c r="D958" s="139" t="s">
        <v>636</v>
      </c>
      <c r="E958" s="140">
        <v>2</v>
      </c>
      <c r="F958" s="140">
        <v>7</v>
      </c>
      <c r="G958" s="561"/>
      <c r="H958" s="401" t="s">
        <v>2418</v>
      </c>
      <c r="I958" s="164" t="str">
        <f t="shared" si="180"/>
        <v>016S0207</v>
      </c>
      <c r="J958" s="165" t="s">
        <v>1416</v>
      </c>
      <c r="K958" s="165" t="s">
        <v>1415</v>
      </c>
      <c r="L958" s="165" t="s">
        <v>640</v>
      </c>
      <c r="M958" s="165" t="s">
        <v>558</v>
      </c>
      <c r="N958" s="165" t="s">
        <v>1360</v>
      </c>
      <c r="O958" s="166" t="s">
        <v>55</v>
      </c>
      <c r="P958" s="144"/>
      <c r="Q958" s="145"/>
      <c r="R958" s="146"/>
      <c r="S958" s="147" t="s">
        <v>1293</v>
      </c>
      <c r="T958" s="400">
        <f t="shared" si="185"/>
        <v>16</v>
      </c>
      <c r="V958" s="382" t="str">
        <f t="shared" si="205"/>
        <v xml:space="preserve">指定承認    </v>
      </c>
      <c r="W958" s="382" t="str">
        <f t="shared" ref="W958:W960" si="207">V958</f>
        <v xml:space="preserve">指定承認    </v>
      </c>
      <c r="AD958" s="382"/>
    </row>
    <row r="959" spans="1:30" ht="15" customHeight="1">
      <c r="A959" s="381" t="str">
        <f t="shared" si="198"/>
        <v>016S0208</v>
      </c>
      <c r="B959" s="578"/>
      <c r="C959" s="563"/>
      <c r="D959" s="139" t="s">
        <v>636</v>
      </c>
      <c r="E959" s="140">
        <v>2</v>
      </c>
      <c r="F959" s="140">
        <v>8</v>
      </c>
      <c r="G959" s="561"/>
      <c r="H959" s="401" t="s">
        <v>2419</v>
      </c>
      <c r="I959" s="164" t="str">
        <f t="shared" si="180"/>
        <v>016S0208</v>
      </c>
      <c r="J959" s="165" t="s">
        <v>1417</v>
      </c>
      <c r="K959" s="165" t="s">
        <v>1415</v>
      </c>
      <c r="L959" s="165" t="s">
        <v>640</v>
      </c>
      <c r="M959" s="165" t="s">
        <v>558</v>
      </c>
      <c r="N959" s="165" t="s">
        <v>1360</v>
      </c>
      <c r="O959" s="166" t="s">
        <v>55</v>
      </c>
      <c r="P959" s="144"/>
      <c r="Q959" s="145"/>
      <c r="R959" s="146"/>
      <c r="S959" s="147" t="s">
        <v>1293</v>
      </c>
      <c r="T959" s="400">
        <f t="shared" si="185"/>
        <v>16</v>
      </c>
      <c r="V959" s="382" t="str">
        <f t="shared" si="205"/>
        <v xml:space="preserve">指定承認    </v>
      </c>
      <c r="W959" s="382" t="str">
        <f t="shared" si="207"/>
        <v xml:space="preserve">指定承認    </v>
      </c>
      <c r="AD959" s="382"/>
    </row>
    <row r="960" spans="1:30" ht="15" customHeight="1">
      <c r="A960" s="381" t="str">
        <f t="shared" si="198"/>
        <v>016S0209</v>
      </c>
      <c r="B960" s="578"/>
      <c r="C960" s="563"/>
      <c r="D960" s="139" t="s">
        <v>636</v>
      </c>
      <c r="E960" s="140">
        <v>2</v>
      </c>
      <c r="F960" s="140">
        <v>9</v>
      </c>
      <c r="G960" s="561"/>
      <c r="H960" s="401" t="s">
        <v>2420</v>
      </c>
      <c r="I960" s="164" t="str">
        <f t="shared" si="180"/>
        <v>016S0209</v>
      </c>
      <c r="J960" s="165" t="s">
        <v>1418</v>
      </c>
      <c r="K960" s="165" t="s">
        <v>1415</v>
      </c>
      <c r="L960" s="165" t="s">
        <v>640</v>
      </c>
      <c r="M960" s="165" t="s">
        <v>558</v>
      </c>
      <c r="N960" s="165" t="s">
        <v>1360</v>
      </c>
      <c r="O960" s="166" t="s">
        <v>55</v>
      </c>
      <c r="P960" s="144"/>
      <c r="Q960" s="145"/>
      <c r="R960" s="146"/>
      <c r="S960" s="147" t="s">
        <v>1293</v>
      </c>
      <c r="T960" s="400">
        <f t="shared" si="185"/>
        <v>16</v>
      </c>
      <c r="V960" s="382" t="str">
        <f t="shared" si="205"/>
        <v xml:space="preserve">指定承認    </v>
      </c>
      <c r="W960" s="382" t="str">
        <f t="shared" si="207"/>
        <v xml:space="preserve">指定承認    </v>
      </c>
      <c r="AD960" s="382"/>
    </row>
    <row r="961" spans="1:30" ht="15" customHeight="1">
      <c r="A961" s="381" t="str">
        <f t="shared" si="198"/>
        <v>016S0210</v>
      </c>
      <c r="B961" s="578"/>
      <c r="C961" s="563"/>
      <c r="D961" s="139" t="s">
        <v>636</v>
      </c>
      <c r="E961" s="140">
        <v>2</v>
      </c>
      <c r="F961" s="140">
        <v>10</v>
      </c>
      <c r="G961" s="562"/>
      <c r="H961" s="401" t="s">
        <v>2512</v>
      </c>
      <c r="I961" s="164" t="str">
        <f t="shared" si="180"/>
        <v>016S0210</v>
      </c>
      <c r="J961" s="165" t="s">
        <v>1419</v>
      </c>
      <c r="K961" s="165" t="s">
        <v>1415</v>
      </c>
      <c r="L961" s="165" t="s">
        <v>640</v>
      </c>
      <c r="M961" s="165" t="s">
        <v>558</v>
      </c>
      <c r="N961" s="165" t="s">
        <v>1360</v>
      </c>
      <c r="O961" s="166" t="s">
        <v>55</v>
      </c>
      <c r="P961" s="144"/>
      <c r="Q961" s="145"/>
      <c r="R961" s="146"/>
      <c r="S961" s="147" t="s">
        <v>1293</v>
      </c>
      <c r="T961" s="400">
        <f t="shared" si="185"/>
        <v>16</v>
      </c>
      <c r="V961" s="382" t="str">
        <f t="shared" si="205"/>
        <v xml:space="preserve">指定承認    </v>
      </c>
      <c r="W961" s="382" t="str">
        <f t="shared" ref="W961:W966" si="208">V961</f>
        <v xml:space="preserve">指定承認    </v>
      </c>
      <c r="AD961" s="382"/>
    </row>
    <row r="962" spans="1:30" ht="15" customHeight="1">
      <c r="A962" s="381" t="str">
        <f t="shared" si="198"/>
        <v>016S0201</v>
      </c>
      <c r="B962" s="578"/>
      <c r="C962" s="563"/>
      <c r="D962" s="139" t="s">
        <v>636</v>
      </c>
      <c r="E962" s="140">
        <v>2</v>
      </c>
      <c r="F962" s="140">
        <v>1</v>
      </c>
      <c r="G962" s="378" t="s">
        <v>2519</v>
      </c>
      <c r="H962" s="376" t="s">
        <v>2519</v>
      </c>
      <c r="I962" s="164" t="str">
        <f t="shared" si="180"/>
        <v>016S0201</v>
      </c>
      <c r="J962" s="165" t="s">
        <v>1386</v>
      </c>
      <c r="K962" s="165" t="s">
        <v>1387</v>
      </c>
      <c r="L962" s="165" t="s">
        <v>1388</v>
      </c>
      <c r="M962" s="165" t="s">
        <v>558</v>
      </c>
      <c r="N962" s="165" t="s">
        <v>1360</v>
      </c>
      <c r="O962" s="166" t="s">
        <v>55</v>
      </c>
      <c r="P962" s="144"/>
      <c r="Q962" s="145"/>
      <c r="R962" s="146"/>
      <c r="S962" s="147" t="s">
        <v>1293</v>
      </c>
      <c r="T962" s="400">
        <f t="shared" ref="T962:T987" si="209">IF(S962="","",VLOOKUP(S962,$AC$7:$AD$69,2,FALSE))</f>
        <v>16</v>
      </c>
      <c r="V962" s="382" t="str">
        <f t="shared" si="205"/>
        <v xml:space="preserve">指定承認    </v>
      </c>
      <c r="W962" s="382" t="str">
        <f t="shared" si="208"/>
        <v xml:space="preserve">指定承認    </v>
      </c>
      <c r="AD962" s="382"/>
    </row>
    <row r="963" spans="1:30" ht="15" customHeight="1">
      <c r="A963" s="381" t="str">
        <f t="shared" si="198"/>
        <v>014S0202</v>
      </c>
      <c r="B963" s="545"/>
      <c r="C963" s="563"/>
      <c r="D963" s="139" t="s">
        <v>636</v>
      </c>
      <c r="E963" s="140">
        <v>2</v>
      </c>
      <c r="F963" s="140">
        <v>2</v>
      </c>
      <c r="G963" s="560" t="s">
        <v>2520</v>
      </c>
      <c r="H963" s="560" t="s">
        <v>2520</v>
      </c>
      <c r="I963" s="162" t="str">
        <f t="shared" si="180"/>
        <v>014S0202</v>
      </c>
      <c r="J963" s="142" t="s">
        <v>651</v>
      </c>
      <c r="K963" s="142" t="s">
        <v>652</v>
      </c>
      <c r="L963" s="142" t="s">
        <v>624</v>
      </c>
      <c r="M963" s="142" t="s">
        <v>356</v>
      </c>
      <c r="N963" s="142" t="s">
        <v>574</v>
      </c>
      <c r="O963" s="143" t="s">
        <v>55</v>
      </c>
      <c r="P963" s="144"/>
      <c r="Q963" s="145"/>
      <c r="R963" s="146"/>
      <c r="S963" s="147" t="s">
        <v>567</v>
      </c>
      <c r="T963" s="396">
        <f t="shared" si="209"/>
        <v>14</v>
      </c>
      <c r="V963" s="382" t="str">
        <f t="shared" si="205"/>
        <v xml:space="preserve">指定承認    </v>
      </c>
      <c r="W963" s="382" t="str">
        <f t="shared" si="208"/>
        <v xml:space="preserve">指定承認    </v>
      </c>
      <c r="AD963" s="382"/>
    </row>
    <row r="964" spans="1:30" ht="15" customHeight="1">
      <c r="A964" s="381" t="str">
        <f t="shared" si="198"/>
        <v>016S0202</v>
      </c>
      <c r="B964" s="545"/>
      <c r="C964" s="563"/>
      <c r="D964" s="139" t="s">
        <v>636</v>
      </c>
      <c r="E964" s="140">
        <v>2</v>
      </c>
      <c r="F964" s="140">
        <v>2</v>
      </c>
      <c r="G964" s="561"/>
      <c r="H964" s="561"/>
      <c r="I964" s="164" t="str">
        <f t="shared" si="180"/>
        <v>016S0202</v>
      </c>
      <c r="J964" s="176" t="s">
        <v>1389</v>
      </c>
      <c r="K964" s="176" t="s">
        <v>1390</v>
      </c>
      <c r="L964" s="176" t="s">
        <v>1391</v>
      </c>
      <c r="M964" s="176" t="s">
        <v>558</v>
      </c>
      <c r="N964" s="176" t="s">
        <v>1360</v>
      </c>
      <c r="O964" s="177" t="s">
        <v>55</v>
      </c>
      <c r="P964" s="178"/>
      <c r="Q964" s="179"/>
      <c r="R964" s="180"/>
      <c r="S964" s="181" t="s">
        <v>1293</v>
      </c>
      <c r="T964" s="400">
        <f t="shared" si="209"/>
        <v>16</v>
      </c>
      <c r="V964" s="382" t="str">
        <f t="shared" si="205"/>
        <v xml:space="preserve">指定承認    </v>
      </c>
      <c r="W964" s="382" t="str">
        <f t="shared" si="208"/>
        <v xml:space="preserve">指定承認    </v>
      </c>
      <c r="AD964" s="382"/>
    </row>
    <row r="965" spans="1:30" ht="15" customHeight="1">
      <c r="B965" s="545"/>
      <c r="C965" s="563"/>
      <c r="D965" s="139"/>
      <c r="E965" s="140"/>
      <c r="F965" s="140"/>
      <c r="G965" s="562"/>
      <c r="H965" s="562"/>
      <c r="I965" s="162"/>
      <c r="J965" s="171"/>
      <c r="K965" s="171"/>
      <c r="L965" s="171"/>
      <c r="M965" s="171"/>
      <c r="N965" s="171"/>
      <c r="O965" s="172"/>
      <c r="P965" s="173"/>
      <c r="Q965" s="174"/>
      <c r="R965" s="175"/>
      <c r="S965" s="161"/>
      <c r="T965" s="396"/>
      <c r="AD965" s="382"/>
    </row>
    <row r="966" spans="1:30" ht="15" customHeight="1">
      <c r="A966" s="381" t="str">
        <f t="shared" si="198"/>
        <v>011S0205</v>
      </c>
      <c r="B966" s="546"/>
      <c r="C966" s="563" t="s">
        <v>2875</v>
      </c>
      <c r="D966" s="139" t="s">
        <v>636</v>
      </c>
      <c r="E966" s="140">
        <v>2</v>
      </c>
      <c r="F966" s="140">
        <v>5</v>
      </c>
      <c r="G966" s="560" t="s">
        <v>2507</v>
      </c>
      <c r="H966" s="554" t="s">
        <v>2507</v>
      </c>
      <c r="I966" s="162" t="str">
        <f t="shared" si="180"/>
        <v>011S0205</v>
      </c>
      <c r="J966" s="142" t="s">
        <v>1422</v>
      </c>
      <c r="K966" s="142" t="s">
        <v>2109</v>
      </c>
      <c r="L966" s="142" t="s">
        <v>640</v>
      </c>
      <c r="M966" s="142" t="s">
        <v>558</v>
      </c>
      <c r="N966" s="142" t="s">
        <v>1360</v>
      </c>
      <c r="O966" s="143" t="s">
        <v>55</v>
      </c>
      <c r="P966" s="144"/>
      <c r="Q966" s="145"/>
      <c r="R966" s="146"/>
      <c r="S966" s="147" t="s">
        <v>2092</v>
      </c>
      <c r="T966" s="396">
        <f t="shared" si="209"/>
        <v>11</v>
      </c>
      <c r="V966" s="382" t="str">
        <f t="shared" si="205"/>
        <v xml:space="preserve">指定承認    </v>
      </c>
      <c r="W966" s="382" t="str">
        <f t="shared" si="208"/>
        <v xml:space="preserve">指定承認    </v>
      </c>
      <c r="AD966" s="382"/>
    </row>
    <row r="967" spans="1:30" ht="15" customHeight="1">
      <c r="A967" s="381" t="str">
        <f t="shared" si="198"/>
        <v>014S0201</v>
      </c>
      <c r="B967" s="546"/>
      <c r="C967" s="563"/>
      <c r="D967" s="139" t="s">
        <v>636</v>
      </c>
      <c r="E967" s="140">
        <v>2</v>
      </c>
      <c r="F967" s="140">
        <v>1</v>
      </c>
      <c r="G967" s="561"/>
      <c r="H967" s="555"/>
      <c r="I967" s="148" t="str">
        <f t="shared" si="180"/>
        <v>014S0201</v>
      </c>
      <c r="J967" s="149" t="s">
        <v>638</v>
      </c>
      <c r="K967" s="149" t="s">
        <v>639</v>
      </c>
      <c r="L967" s="149" t="s">
        <v>640</v>
      </c>
      <c r="M967" s="149" t="s">
        <v>356</v>
      </c>
      <c r="N967" s="149" t="s">
        <v>574</v>
      </c>
      <c r="O967" s="150" t="s">
        <v>55</v>
      </c>
      <c r="P967" s="151"/>
      <c r="Q967" s="152"/>
      <c r="R967" s="153"/>
      <c r="S967" s="154" t="s">
        <v>567</v>
      </c>
      <c r="T967" s="388">
        <f t="shared" si="209"/>
        <v>14</v>
      </c>
      <c r="V967" s="382" t="str">
        <f t="shared" si="205"/>
        <v xml:space="preserve">指定承認    </v>
      </c>
      <c r="W967" s="382" t="str">
        <f t="shared" si="197"/>
        <v xml:space="preserve">指定承認    </v>
      </c>
      <c r="AD967" s="382"/>
    </row>
    <row r="968" spans="1:30" ht="15" customHeight="1">
      <c r="A968" s="381" t="str">
        <f t="shared" si="198"/>
        <v>016S0215</v>
      </c>
      <c r="B968" s="546"/>
      <c r="C968" s="563"/>
      <c r="D968" s="139" t="s">
        <v>636</v>
      </c>
      <c r="E968" s="140">
        <v>2</v>
      </c>
      <c r="F968" s="140">
        <v>15</v>
      </c>
      <c r="G968" s="562"/>
      <c r="H968" s="556"/>
      <c r="I968" s="155" t="str">
        <f t="shared" si="180"/>
        <v>016S0215</v>
      </c>
      <c r="J968" s="156" t="s">
        <v>1422</v>
      </c>
      <c r="K968" s="156" t="s">
        <v>1385</v>
      </c>
      <c r="L968" s="155" t="s">
        <v>640</v>
      </c>
      <c r="M968" s="156" t="s">
        <v>558</v>
      </c>
      <c r="N968" s="156" t="s">
        <v>1360</v>
      </c>
      <c r="O968" s="157" t="s">
        <v>55</v>
      </c>
      <c r="P968" s="173"/>
      <c r="Q968" s="174"/>
      <c r="R968" s="175"/>
      <c r="S968" s="183" t="s">
        <v>1293</v>
      </c>
      <c r="T968" s="389">
        <f t="shared" si="209"/>
        <v>16</v>
      </c>
      <c r="V968" s="382" t="str">
        <f t="shared" si="205"/>
        <v xml:space="preserve">指定承認    </v>
      </c>
      <c r="W968" s="382" t="str">
        <f t="shared" si="197"/>
        <v xml:space="preserve">指定承認    </v>
      </c>
      <c r="AD968" s="382"/>
    </row>
    <row r="969" spans="1:30" ht="15" customHeight="1">
      <c r="A969" s="381" t="str">
        <f t="shared" si="198"/>
        <v>011S0201</v>
      </c>
      <c r="B969" s="546"/>
      <c r="C969" s="563"/>
      <c r="D969" s="139" t="s">
        <v>636</v>
      </c>
      <c r="E969" s="140">
        <v>2</v>
      </c>
      <c r="F969" s="140">
        <v>1</v>
      </c>
      <c r="G969" s="560" t="s">
        <v>2504</v>
      </c>
      <c r="H969" s="554" t="s">
        <v>3662</v>
      </c>
      <c r="I969" s="162" t="str">
        <f t="shared" si="180"/>
        <v>011S0201</v>
      </c>
      <c r="J969" s="142" t="s">
        <v>1400</v>
      </c>
      <c r="K969" s="142" t="s">
        <v>2110</v>
      </c>
      <c r="L969" s="142" t="s">
        <v>640</v>
      </c>
      <c r="M969" s="142" t="s">
        <v>558</v>
      </c>
      <c r="N969" s="142" t="s">
        <v>1360</v>
      </c>
      <c r="O969" s="143" t="s">
        <v>55</v>
      </c>
      <c r="P969" s="144"/>
      <c r="Q969" s="145"/>
      <c r="R969" s="146"/>
      <c r="S969" s="147" t="s">
        <v>2092</v>
      </c>
      <c r="T969" s="396">
        <f t="shared" si="209"/>
        <v>11</v>
      </c>
      <c r="V969" s="382" t="str">
        <f t="shared" si="205"/>
        <v xml:space="preserve">指定承認    </v>
      </c>
      <c r="W969" s="382" t="str">
        <f t="shared" si="197"/>
        <v xml:space="preserve">指定承認    </v>
      </c>
      <c r="AD969" s="382"/>
    </row>
    <row r="970" spans="1:30" ht="15" customHeight="1">
      <c r="A970" s="381" t="str">
        <f t="shared" si="198"/>
        <v>014S0208</v>
      </c>
      <c r="B970" s="546"/>
      <c r="C970" s="563"/>
      <c r="D970" s="139" t="s">
        <v>636</v>
      </c>
      <c r="E970" s="140">
        <v>2</v>
      </c>
      <c r="F970" s="140">
        <v>8</v>
      </c>
      <c r="G970" s="561"/>
      <c r="H970" s="555"/>
      <c r="I970" s="148" t="str">
        <f t="shared" ref="I970:I971" si="210">IF(OR(D970="",E970="",F970=""),"",TEXT(T970,"000")&amp;D970&amp;TEXT(E970,"00")&amp;TEXT(F970,"00"))</f>
        <v>014S0208</v>
      </c>
      <c r="J970" s="149" t="s">
        <v>644</v>
      </c>
      <c r="K970" s="149" t="s">
        <v>579</v>
      </c>
      <c r="L970" s="149" t="s">
        <v>640</v>
      </c>
      <c r="M970" s="149" t="s">
        <v>356</v>
      </c>
      <c r="N970" s="149" t="s">
        <v>574</v>
      </c>
      <c r="O970" s="150" t="s">
        <v>55</v>
      </c>
      <c r="P970" s="151"/>
      <c r="Q970" s="152"/>
      <c r="R970" s="153"/>
      <c r="S970" s="154" t="s">
        <v>567</v>
      </c>
      <c r="T970" s="388">
        <f t="shared" si="209"/>
        <v>14</v>
      </c>
      <c r="V970" s="382" t="str">
        <f t="shared" si="205"/>
        <v xml:space="preserve">指定承認    </v>
      </c>
      <c r="W970" s="382" t="str">
        <f t="shared" ref="W970" si="211">V970</f>
        <v xml:space="preserve">指定承認    </v>
      </c>
      <c r="AD970" s="382"/>
    </row>
    <row r="971" spans="1:30" ht="15" customHeight="1">
      <c r="A971" s="381" t="str">
        <f t="shared" si="198"/>
        <v>016S0204</v>
      </c>
      <c r="B971" s="546"/>
      <c r="C971" s="563"/>
      <c r="D971" s="139" t="s">
        <v>636</v>
      </c>
      <c r="E971" s="140">
        <v>2</v>
      </c>
      <c r="F971" s="140">
        <v>4</v>
      </c>
      <c r="G971" s="561"/>
      <c r="H971" s="556"/>
      <c r="I971" s="155" t="str">
        <f t="shared" si="210"/>
        <v>016S0204</v>
      </c>
      <c r="J971" s="156" t="s">
        <v>1400</v>
      </c>
      <c r="K971" s="156" t="s">
        <v>1403</v>
      </c>
      <c r="L971" s="156" t="s">
        <v>640</v>
      </c>
      <c r="M971" s="156" t="s">
        <v>558</v>
      </c>
      <c r="N971" s="156" t="s">
        <v>1360</v>
      </c>
      <c r="O971" s="157" t="s">
        <v>55</v>
      </c>
      <c r="P971" s="158"/>
      <c r="Q971" s="159"/>
      <c r="R971" s="160"/>
      <c r="S971" s="183" t="s">
        <v>1293</v>
      </c>
      <c r="T971" s="389">
        <f t="shared" si="209"/>
        <v>16</v>
      </c>
      <c r="V971" s="382" t="str">
        <f t="shared" si="205"/>
        <v xml:space="preserve">指定承認    </v>
      </c>
      <c r="W971" s="382" t="str">
        <f t="shared" ref="W971" si="212">V971</f>
        <v xml:space="preserve">指定承認    </v>
      </c>
      <c r="AD971" s="382"/>
    </row>
    <row r="972" spans="1:30" ht="15" customHeight="1">
      <c r="A972" s="381" t="str">
        <f t="shared" si="198"/>
        <v>011S0202</v>
      </c>
      <c r="B972" s="546"/>
      <c r="C972" s="563"/>
      <c r="D972" s="139" t="s">
        <v>636</v>
      </c>
      <c r="E972" s="140">
        <v>2</v>
      </c>
      <c r="F972" s="140">
        <v>2</v>
      </c>
      <c r="G972" s="561"/>
      <c r="H972" s="554" t="s">
        <v>2504</v>
      </c>
      <c r="I972" s="162" t="str">
        <f t="shared" si="180"/>
        <v>011S0202</v>
      </c>
      <c r="J972" s="142" t="s">
        <v>1400</v>
      </c>
      <c r="K972" s="142" t="s">
        <v>2112</v>
      </c>
      <c r="L972" s="142" t="s">
        <v>640</v>
      </c>
      <c r="M972" s="142" t="s">
        <v>558</v>
      </c>
      <c r="N972" s="142" t="s">
        <v>1360</v>
      </c>
      <c r="O972" s="143" t="s">
        <v>55</v>
      </c>
      <c r="P972" s="144"/>
      <c r="Q972" s="145"/>
      <c r="R972" s="146"/>
      <c r="S972" s="147" t="s">
        <v>2092</v>
      </c>
      <c r="T972" s="396">
        <f t="shared" si="209"/>
        <v>11</v>
      </c>
      <c r="V972" s="382" t="str">
        <f t="shared" si="205"/>
        <v xml:space="preserve">指定承認    </v>
      </c>
      <c r="W972" s="382" t="str">
        <f t="shared" ref="W972" si="213">V972</f>
        <v xml:space="preserve">指定承認    </v>
      </c>
      <c r="AD972" s="382"/>
    </row>
    <row r="973" spans="1:30" ht="15" customHeight="1">
      <c r="A973" s="381" t="str">
        <f t="shared" si="198"/>
        <v>014S0209</v>
      </c>
      <c r="B973" s="546"/>
      <c r="C973" s="563"/>
      <c r="D973" s="139" t="s">
        <v>636</v>
      </c>
      <c r="E973" s="140">
        <v>2</v>
      </c>
      <c r="F973" s="140">
        <v>9</v>
      </c>
      <c r="G973" s="561"/>
      <c r="H973" s="555"/>
      <c r="I973" s="148" t="str">
        <f t="shared" si="180"/>
        <v>014S0209</v>
      </c>
      <c r="J973" s="149" t="s">
        <v>645</v>
      </c>
      <c r="K973" s="149" t="s">
        <v>643</v>
      </c>
      <c r="L973" s="149" t="s">
        <v>161</v>
      </c>
      <c r="M973" s="149" t="s">
        <v>356</v>
      </c>
      <c r="N973" s="149" t="s">
        <v>574</v>
      </c>
      <c r="O973" s="150" t="s">
        <v>55</v>
      </c>
      <c r="P973" s="151"/>
      <c r="Q973" s="152"/>
      <c r="R973" s="153"/>
      <c r="S973" s="154" t="s">
        <v>567</v>
      </c>
      <c r="T973" s="388">
        <f t="shared" si="209"/>
        <v>14</v>
      </c>
      <c r="V973" s="382" t="str">
        <f t="shared" si="205"/>
        <v xml:space="preserve">指定承認    </v>
      </c>
      <c r="W973" s="382" t="str">
        <f t="shared" ref="W973:W978" si="214">V973</f>
        <v xml:space="preserve">指定承認    </v>
      </c>
      <c r="AD973" s="382"/>
    </row>
    <row r="974" spans="1:30" ht="15" customHeight="1">
      <c r="A974" s="381" t="str">
        <f t="shared" si="198"/>
        <v>016S0203</v>
      </c>
      <c r="B974" s="546"/>
      <c r="C974" s="563"/>
      <c r="D974" s="139" t="s">
        <v>636</v>
      </c>
      <c r="E974" s="140">
        <v>2</v>
      </c>
      <c r="F974" s="140">
        <v>3</v>
      </c>
      <c r="G974" s="561"/>
      <c r="H974" s="556"/>
      <c r="I974" s="155" t="str">
        <f t="shared" si="180"/>
        <v>016S0203</v>
      </c>
      <c r="J974" s="156" t="s">
        <v>1400</v>
      </c>
      <c r="K974" s="156" t="s">
        <v>1399</v>
      </c>
      <c r="L974" s="156" t="s">
        <v>640</v>
      </c>
      <c r="M974" s="156" t="s">
        <v>558</v>
      </c>
      <c r="N974" s="156" t="s">
        <v>1360</v>
      </c>
      <c r="O974" s="157" t="s">
        <v>55</v>
      </c>
      <c r="P974" s="158"/>
      <c r="Q974" s="159"/>
      <c r="R974" s="160"/>
      <c r="S974" s="183" t="s">
        <v>1293</v>
      </c>
      <c r="T974" s="389">
        <f t="shared" si="209"/>
        <v>16</v>
      </c>
      <c r="V974" s="382" t="str">
        <f t="shared" si="205"/>
        <v xml:space="preserve">指定承認    </v>
      </c>
      <c r="W974" s="382" t="str">
        <f t="shared" si="214"/>
        <v xml:space="preserve">指定承認    </v>
      </c>
      <c r="AD974" s="382"/>
    </row>
    <row r="975" spans="1:30" ht="15" customHeight="1">
      <c r="A975" s="381" t="str">
        <f t="shared" si="198"/>
        <v>011S0203</v>
      </c>
      <c r="B975" s="546"/>
      <c r="C975" s="563"/>
      <c r="D975" s="139" t="s">
        <v>636</v>
      </c>
      <c r="E975" s="140">
        <v>2</v>
      </c>
      <c r="F975" s="140">
        <v>3</v>
      </c>
      <c r="G975" s="561"/>
      <c r="H975" s="554" t="s">
        <v>2506</v>
      </c>
      <c r="I975" s="162" t="str">
        <f t="shared" si="180"/>
        <v>011S0203</v>
      </c>
      <c r="J975" s="142" t="s">
        <v>1406</v>
      </c>
      <c r="K975" s="142" t="s">
        <v>2111</v>
      </c>
      <c r="L975" s="142" t="s">
        <v>1408</v>
      </c>
      <c r="M975" s="142" t="s">
        <v>558</v>
      </c>
      <c r="N975" s="142" t="s">
        <v>1360</v>
      </c>
      <c r="O975" s="143" t="s">
        <v>55</v>
      </c>
      <c r="P975" s="144"/>
      <c r="Q975" s="145"/>
      <c r="R975" s="146"/>
      <c r="S975" s="147" t="s">
        <v>2092</v>
      </c>
      <c r="T975" s="396">
        <f t="shared" si="209"/>
        <v>11</v>
      </c>
      <c r="V975" s="382" t="str">
        <f t="shared" si="205"/>
        <v xml:space="preserve">指定承認    </v>
      </c>
      <c r="W975" s="382" t="str">
        <f t="shared" ref="W975" si="215">V975</f>
        <v xml:space="preserve">指定承認    </v>
      </c>
      <c r="AD975" s="382"/>
    </row>
    <row r="976" spans="1:30" ht="15" customHeight="1">
      <c r="A976" s="381" t="str">
        <f t="shared" si="198"/>
        <v>014S0210</v>
      </c>
      <c r="B976" s="546"/>
      <c r="C976" s="563"/>
      <c r="D976" s="139" t="s">
        <v>636</v>
      </c>
      <c r="E976" s="140">
        <v>2</v>
      </c>
      <c r="F976" s="140">
        <v>10</v>
      </c>
      <c r="G976" s="561"/>
      <c r="H976" s="556"/>
      <c r="I976" s="164" t="str">
        <f t="shared" si="180"/>
        <v>014S0210</v>
      </c>
      <c r="J976" s="176" t="s">
        <v>646</v>
      </c>
      <c r="K976" s="176" t="s">
        <v>647</v>
      </c>
      <c r="L976" s="176" t="s">
        <v>583</v>
      </c>
      <c r="M976" s="176" t="s">
        <v>356</v>
      </c>
      <c r="N976" s="176" t="s">
        <v>574</v>
      </c>
      <c r="O976" s="177" t="s">
        <v>55</v>
      </c>
      <c r="P976" s="178"/>
      <c r="Q976" s="179"/>
      <c r="R976" s="180"/>
      <c r="S976" s="181" t="s">
        <v>567</v>
      </c>
      <c r="T976" s="400">
        <f t="shared" si="209"/>
        <v>14</v>
      </c>
      <c r="V976" s="382" t="str">
        <f t="shared" si="205"/>
        <v xml:space="preserve">指定承認    </v>
      </c>
      <c r="W976" s="382" t="str">
        <f t="shared" si="214"/>
        <v xml:space="preserve">指定承認    </v>
      </c>
      <c r="AD976" s="382"/>
    </row>
    <row r="977" spans="1:30" ht="15" customHeight="1">
      <c r="A977" s="381" t="str">
        <f t="shared" si="198"/>
        <v>011S0204</v>
      </c>
      <c r="B977" s="546"/>
      <c r="C977" s="563"/>
      <c r="D977" s="139" t="s">
        <v>636</v>
      </c>
      <c r="E977" s="140">
        <v>2</v>
      </c>
      <c r="F977" s="140">
        <v>4</v>
      </c>
      <c r="G977" s="561"/>
      <c r="H977" s="554" t="s">
        <v>2505</v>
      </c>
      <c r="I977" s="162" t="str">
        <f t="shared" ref="I977" si="216">IF(OR(D977="",E977="",F977=""),"",TEXT(T977,"000")&amp;D977&amp;TEXT(E977,"00")&amp;TEXT(F977,"00"))</f>
        <v>011S0204</v>
      </c>
      <c r="J977" s="142" t="s">
        <v>1406</v>
      </c>
      <c r="K977" s="142" t="s">
        <v>2113</v>
      </c>
      <c r="L977" s="142" t="s">
        <v>1408</v>
      </c>
      <c r="M977" s="142" t="s">
        <v>558</v>
      </c>
      <c r="N977" s="142" t="s">
        <v>1360</v>
      </c>
      <c r="O977" s="143" t="s">
        <v>55</v>
      </c>
      <c r="P977" s="144"/>
      <c r="Q977" s="145"/>
      <c r="R977" s="146"/>
      <c r="S977" s="147" t="s">
        <v>2092</v>
      </c>
      <c r="T977" s="396">
        <f t="shared" si="209"/>
        <v>11</v>
      </c>
      <c r="V977" s="382" t="str">
        <f t="shared" si="205"/>
        <v xml:space="preserve">指定承認    </v>
      </c>
      <c r="W977" s="382" t="str">
        <f t="shared" si="214"/>
        <v xml:space="preserve">指定承認    </v>
      </c>
      <c r="AD977" s="382"/>
    </row>
    <row r="978" spans="1:30" ht="15" customHeight="1">
      <c r="A978" s="381" t="str">
        <f t="shared" si="198"/>
        <v>014S0211</v>
      </c>
      <c r="B978" s="546"/>
      <c r="C978" s="563"/>
      <c r="D978" s="139" t="s">
        <v>636</v>
      </c>
      <c r="E978" s="140">
        <v>2</v>
      </c>
      <c r="F978" s="140">
        <v>11</v>
      </c>
      <c r="G978" s="561"/>
      <c r="H978" s="555"/>
      <c r="I978" s="148" t="str">
        <f t="shared" si="180"/>
        <v>014S0211</v>
      </c>
      <c r="J978" s="149" t="s">
        <v>646</v>
      </c>
      <c r="K978" s="149" t="s">
        <v>649</v>
      </c>
      <c r="L978" s="149" t="s">
        <v>648</v>
      </c>
      <c r="M978" s="149" t="s">
        <v>356</v>
      </c>
      <c r="N978" s="149" t="s">
        <v>574</v>
      </c>
      <c r="O978" s="150" t="s">
        <v>55</v>
      </c>
      <c r="P978" s="151"/>
      <c r="Q978" s="152"/>
      <c r="R978" s="153"/>
      <c r="S978" s="154" t="s">
        <v>567</v>
      </c>
      <c r="T978" s="388">
        <f t="shared" si="209"/>
        <v>14</v>
      </c>
      <c r="V978" s="382" t="str">
        <f t="shared" si="205"/>
        <v xml:space="preserve">指定承認    </v>
      </c>
      <c r="W978" s="382" t="str">
        <f t="shared" si="214"/>
        <v xml:space="preserve">指定承認    </v>
      </c>
      <c r="AD978" s="382"/>
    </row>
    <row r="979" spans="1:30" ht="15" customHeight="1">
      <c r="A979" s="381" t="str">
        <f t="shared" si="198"/>
        <v>016S0205</v>
      </c>
      <c r="B979" s="546"/>
      <c r="C979" s="567"/>
      <c r="D979" s="139" t="s">
        <v>636</v>
      </c>
      <c r="E979" s="140">
        <v>2</v>
      </c>
      <c r="F979" s="140">
        <v>5</v>
      </c>
      <c r="G979" s="562"/>
      <c r="H979" s="556"/>
      <c r="I979" s="155" t="str">
        <f t="shared" si="180"/>
        <v>016S0205</v>
      </c>
      <c r="J979" s="156" t="s">
        <v>1406</v>
      </c>
      <c r="K979" s="156" t="s">
        <v>1407</v>
      </c>
      <c r="L979" s="156" t="s">
        <v>1408</v>
      </c>
      <c r="M979" s="156" t="s">
        <v>558</v>
      </c>
      <c r="N979" s="156" t="s">
        <v>1360</v>
      </c>
      <c r="O979" s="157" t="s">
        <v>55</v>
      </c>
      <c r="P979" s="158"/>
      <c r="Q979" s="159"/>
      <c r="R979" s="160"/>
      <c r="S979" s="183" t="s">
        <v>1293</v>
      </c>
      <c r="T979" s="389">
        <f t="shared" si="209"/>
        <v>16</v>
      </c>
      <c r="V979" s="382" t="str">
        <f t="shared" si="205"/>
        <v xml:space="preserve">指定承認    </v>
      </c>
      <c r="W979" s="382" t="str">
        <f t="shared" ref="W979:W982" si="217">V979</f>
        <v xml:space="preserve">指定承認    </v>
      </c>
      <c r="AD979" s="382"/>
    </row>
    <row r="980" spans="1:30" ht="15" customHeight="1">
      <c r="A980" s="381" t="str">
        <f t="shared" si="198"/>
        <v>014S0212</v>
      </c>
      <c r="B980" s="546"/>
      <c r="C980" s="621" t="s">
        <v>2872</v>
      </c>
      <c r="D980" s="139" t="s">
        <v>636</v>
      </c>
      <c r="E980" s="140">
        <v>2</v>
      </c>
      <c r="F980" s="140">
        <v>12</v>
      </c>
      <c r="G980" s="554" t="s">
        <v>2879</v>
      </c>
      <c r="H980" s="554" t="s">
        <v>2521</v>
      </c>
      <c r="I980" s="164" t="str">
        <f t="shared" si="180"/>
        <v>014S0212</v>
      </c>
      <c r="J980" s="165" t="s">
        <v>682</v>
      </c>
      <c r="K980" s="165" t="s">
        <v>683</v>
      </c>
      <c r="L980" s="165" t="s">
        <v>684</v>
      </c>
      <c r="M980" s="165" t="s">
        <v>356</v>
      </c>
      <c r="N980" s="165"/>
      <c r="O980" s="166" t="s">
        <v>239</v>
      </c>
      <c r="P980" s="167"/>
      <c r="Q980" s="168"/>
      <c r="R980" s="169"/>
      <c r="S980" s="147" t="s">
        <v>567</v>
      </c>
      <c r="T980" s="400">
        <f t="shared" si="209"/>
        <v>14</v>
      </c>
      <c r="V980" s="382" t="str">
        <f t="shared" si="205"/>
        <v xml:space="preserve">JWWA認証    </v>
      </c>
      <c r="W980" s="382" t="str">
        <f t="shared" si="217"/>
        <v xml:space="preserve">JWWA認証    </v>
      </c>
      <c r="AD980" s="382"/>
    </row>
    <row r="981" spans="1:30" ht="15" customHeight="1">
      <c r="A981" s="381" t="str">
        <f t="shared" si="198"/>
        <v>014S0213</v>
      </c>
      <c r="B981" s="546"/>
      <c r="C981" s="622"/>
      <c r="D981" s="139" t="s">
        <v>636</v>
      </c>
      <c r="E981" s="140">
        <v>2</v>
      </c>
      <c r="F981" s="140">
        <v>13</v>
      </c>
      <c r="G981" s="561"/>
      <c r="H981" s="555"/>
      <c r="I981" s="164" t="str">
        <f t="shared" si="180"/>
        <v>014S0213</v>
      </c>
      <c r="J981" s="165" t="s">
        <v>685</v>
      </c>
      <c r="K981" s="165" t="s">
        <v>687</v>
      </c>
      <c r="L981" s="165" t="s">
        <v>684</v>
      </c>
      <c r="M981" s="165" t="s">
        <v>356</v>
      </c>
      <c r="N981" s="165"/>
      <c r="O981" s="166" t="s">
        <v>239</v>
      </c>
      <c r="P981" s="167"/>
      <c r="Q981" s="168"/>
      <c r="R981" s="169"/>
      <c r="S981" s="147" t="s">
        <v>567</v>
      </c>
      <c r="T981" s="400">
        <f t="shared" si="209"/>
        <v>14</v>
      </c>
      <c r="V981" s="382" t="str">
        <f t="shared" si="205"/>
        <v xml:space="preserve">JWWA認証    </v>
      </c>
      <c r="W981" s="382" t="str">
        <f t="shared" si="217"/>
        <v xml:space="preserve">JWWA認証    </v>
      </c>
      <c r="AD981" s="382"/>
    </row>
    <row r="982" spans="1:30" ht="15" customHeight="1">
      <c r="A982" s="381" t="str">
        <f t="shared" si="198"/>
        <v>014S0214</v>
      </c>
      <c r="B982" s="546"/>
      <c r="C982" s="622"/>
      <c r="D982" s="139" t="s">
        <v>636</v>
      </c>
      <c r="E982" s="140">
        <v>2</v>
      </c>
      <c r="F982" s="140">
        <v>14</v>
      </c>
      <c r="G982" s="561"/>
      <c r="H982" s="555"/>
      <c r="I982" s="164" t="str">
        <f t="shared" si="180"/>
        <v>014S0214</v>
      </c>
      <c r="J982" s="165" t="s">
        <v>686</v>
      </c>
      <c r="K982" s="165" t="s">
        <v>688</v>
      </c>
      <c r="L982" s="165" t="s">
        <v>689</v>
      </c>
      <c r="M982" s="165" t="s">
        <v>356</v>
      </c>
      <c r="N982" s="165"/>
      <c r="O982" s="166" t="s">
        <v>239</v>
      </c>
      <c r="P982" s="167"/>
      <c r="Q982" s="168"/>
      <c r="R982" s="169"/>
      <c r="S982" s="147" t="s">
        <v>567</v>
      </c>
      <c r="T982" s="400">
        <f t="shared" si="209"/>
        <v>14</v>
      </c>
      <c r="V982" s="382" t="str">
        <f t="shared" si="205"/>
        <v xml:space="preserve">JWWA認証    </v>
      </c>
      <c r="W982" s="382" t="str">
        <f t="shared" si="217"/>
        <v xml:space="preserve">JWWA認証    </v>
      </c>
      <c r="AD982" s="382"/>
    </row>
    <row r="983" spans="1:30" ht="15" customHeight="1">
      <c r="A983" s="381" t="str">
        <f t="shared" si="198"/>
        <v>014S0215</v>
      </c>
      <c r="B983" s="546"/>
      <c r="C983" s="622"/>
      <c r="D983" s="139" t="s">
        <v>636</v>
      </c>
      <c r="E983" s="140">
        <v>2</v>
      </c>
      <c r="F983" s="140">
        <v>15</v>
      </c>
      <c r="G983" s="561"/>
      <c r="H983" s="555"/>
      <c r="I983" s="164" t="str">
        <f t="shared" si="180"/>
        <v>014S0215</v>
      </c>
      <c r="J983" s="165" t="s">
        <v>731</v>
      </c>
      <c r="K983" s="165" t="s">
        <v>732</v>
      </c>
      <c r="L983" s="165" t="s">
        <v>705</v>
      </c>
      <c r="M983" s="165" t="s">
        <v>356</v>
      </c>
      <c r="N983" s="165"/>
      <c r="O983" s="166" t="s">
        <v>239</v>
      </c>
      <c r="P983" s="167"/>
      <c r="Q983" s="168"/>
      <c r="R983" s="169"/>
      <c r="S983" s="147" t="s">
        <v>567</v>
      </c>
      <c r="T983" s="400">
        <f t="shared" si="209"/>
        <v>14</v>
      </c>
      <c r="V983" s="382" t="str">
        <f t="shared" si="205"/>
        <v xml:space="preserve">JWWA認証    </v>
      </c>
      <c r="W983" s="382" t="str">
        <f t="shared" ref="W983:W984" si="218">V983</f>
        <v xml:space="preserve">JWWA認証    </v>
      </c>
      <c r="AD983" s="382"/>
    </row>
    <row r="984" spans="1:30" ht="15" customHeight="1">
      <c r="A984" s="381" t="str">
        <f t="shared" si="198"/>
        <v>014S0216</v>
      </c>
      <c r="B984" s="547"/>
      <c r="C984" s="623"/>
      <c r="D984" s="139" t="s">
        <v>636</v>
      </c>
      <c r="E984" s="140">
        <v>2</v>
      </c>
      <c r="F984" s="140">
        <v>16</v>
      </c>
      <c r="G984" s="562"/>
      <c r="H984" s="556"/>
      <c r="I984" s="164" t="str">
        <f t="shared" si="180"/>
        <v>014S0216</v>
      </c>
      <c r="J984" s="165" t="s">
        <v>708</v>
      </c>
      <c r="K984" s="165" t="s">
        <v>709</v>
      </c>
      <c r="L984" s="165" t="s">
        <v>689</v>
      </c>
      <c r="M984" s="165" t="s">
        <v>356</v>
      </c>
      <c r="N984" s="165"/>
      <c r="O984" s="166" t="s">
        <v>239</v>
      </c>
      <c r="P984" s="167"/>
      <c r="Q984" s="168"/>
      <c r="R984" s="169"/>
      <c r="S984" s="147" t="s">
        <v>567</v>
      </c>
      <c r="T984" s="400">
        <f t="shared" si="209"/>
        <v>14</v>
      </c>
      <c r="V984" s="382" t="str">
        <f t="shared" si="205"/>
        <v xml:space="preserve">JWWA認証    </v>
      </c>
      <c r="W984" s="382" t="str">
        <f t="shared" si="218"/>
        <v xml:space="preserve">JWWA認証    </v>
      </c>
      <c r="AD984" s="382"/>
    </row>
    <row r="985" spans="1:30" ht="15" customHeight="1">
      <c r="A985" s="381">
        <f t="shared" si="198"/>
        <v>0</v>
      </c>
      <c r="B985" s="557" t="s">
        <v>2588</v>
      </c>
      <c r="C985" s="630"/>
      <c r="D985" s="630"/>
      <c r="E985" s="630"/>
      <c r="F985" s="630"/>
      <c r="G985" s="630"/>
      <c r="H985" s="630"/>
      <c r="I985" s="630"/>
      <c r="J985" s="630"/>
      <c r="K985" s="630"/>
      <c r="L985" s="630"/>
      <c r="M985" s="630"/>
      <c r="N985" s="630"/>
      <c r="O985" s="630"/>
      <c r="P985" s="630"/>
      <c r="Q985" s="630"/>
      <c r="R985" s="630"/>
      <c r="S985" s="630"/>
      <c r="T985" s="432" t="str">
        <f t="shared" si="209"/>
        <v/>
      </c>
      <c r="V985" s="382" t="str">
        <f t="shared" si="205"/>
        <v xml:space="preserve">    </v>
      </c>
      <c r="W985" s="382" t="str">
        <f t="shared" ref="W985:W992" si="219">V985</f>
        <v xml:space="preserve">    </v>
      </c>
      <c r="AD985" s="382"/>
    </row>
    <row r="986" spans="1:30" ht="15" customHeight="1">
      <c r="A986" s="381" t="str">
        <f t="shared" si="198"/>
        <v>035W0101</v>
      </c>
      <c r="B986" s="592"/>
      <c r="C986" s="563" t="s">
        <v>3</v>
      </c>
      <c r="D986" s="139" t="s">
        <v>2589</v>
      </c>
      <c r="E986" s="140">
        <v>1</v>
      </c>
      <c r="F986" s="140">
        <v>1</v>
      </c>
      <c r="G986" s="560" t="s">
        <v>2590</v>
      </c>
      <c r="H986" s="554" t="s">
        <v>2592</v>
      </c>
      <c r="I986" s="148" t="str">
        <f t="shared" si="180"/>
        <v>035W0101</v>
      </c>
      <c r="J986" s="205" t="s">
        <v>1055</v>
      </c>
      <c r="K986" s="205" t="s">
        <v>1813</v>
      </c>
      <c r="L986" s="205" t="s">
        <v>1057</v>
      </c>
      <c r="M986" s="162"/>
      <c r="N986" s="162"/>
      <c r="O986" s="186" t="s">
        <v>79</v>
      </c>
      <c r="P986" s="187" t="s">
        <v>1815</v>
      </c>
      <c r="Q986" s="188">
        <v>6742</v>
      </c>
      <c r="R986" s="189"/>
      <c r="S986" s="190" t="s">
        <v>1816</v>
      </c>
      <c r="T986" s="396">
        <f t="shared" si="209"/>
        <v>35</v>
      </c>
      <c r="V986" s="382" t="str">
        <f t="shared" si="205"/>
        <v>JIS  K  6742</v>
      </c>
      <c r="W986" s="382" t="str">
        <f t="shared" si="219"/>
        <v>JIS  K  6742</v>
      </c>
      <c r="AD986" s="382"/>
    </row>
    <row r="987" spans="1:30" ht="15" customHeight="1">
      <c r="A987" s="381" t="str">
        <f t="shared" si="198"/>
        <v>038W0101</v>
      </c>
      <c r="B987" s="592"/>
      <c r="C987" s="563"/>
      <c r="D987" s="139" t="s">
        <v>2589</v>
      </c>
      <c r="E987" s="140">
        <v>1</v>
      </c>
      <c r="F987" s="140">
        <v>1</v>
      </c>
      <c r="G987" s="561"/>
      <c r="H987" s="555"/>
      <c r="I987" s="148" t="str">
        <f t="shared" si="180"/>
        <v>038W0101</v>
      </c>
      <c r="J987" s="149" t="s">
        <v>1055</v>
      </c>
      <c r="K987" s="149" t="s">
        <v>1060</v>
      </c>
      <c r="L987" s="149" t="s">
        <v>1057</v>
      </c>
      <c r="M987" s="148"/>
      <c r="N987" s="148"/>
      <c r="O987" s="150" t="s">
        <v>79</v>
      </c>
      <c r="P987" s="151" t="s">
        <v>1056</v>
      </c>
      <c r="Q987" s="152">
        <v>6742</v>
      </c>
      <c r="R987" s="153"/>
      <c r="S987" s="154" t="s">
        <v>952</v>
      </c>
      <c r="T987" s="388">
        <f t="shared" si="209"/>
        <v>38</v>
      </c>
      <c r="V987" s="382" t="str">
        <f t="shared" si="205"/>
        <v>JIS  K  6742</v>
      </c>
      <c r="W987" s="382" t="str">
        <f t="shared" si="219"/>
        <v>JIS  K  6742</v>
      </c>
      <c r="AD987" s="382"/>
    </row>
    <row r="988" spans="1:30" ht="15" customHeight="1">
      <c r="A988" s="381" t="str">
        <f t="shared" si="198"/>
        <v>040W0101</v>
      </c>
      <c r="B988" s="592"/>
      <c r="C988" s="563"/>
      <c r="D988" s="139" t="s">
        <v>2589</v>
      </c>
      <c r="E988" s="140">
        <v>1</v>
      </c>
      <c r="F988" s="140">
        <v>1</v>
      </c>
      <c r="G988" s="562"/>
      <c r="H988" s="556"/>
      <c r="I988" s="148" t="str">
        <f t="shared" si="180"/>
        <v>040W0101</v>
      </c>
      <c r="J988" s="393" t="s">
        <v>1055</v>
      </c>
      <c r="K988" s="393" t="s">
        <v>1543</v>
      </c>
      <c r="L988" s="393" t="s">
        <v>1057</v>
      </c>
      <c r="M988" s="393"/>
      <c r="N988" s="393"/>
      <c r="O988" s="198" t="s">
        <v>79</v>
      </c>
      <c r="P988" s="199" t="s">
        <v>192</v>
      </c>
      <c r="Q988" s="200">
        <v>6742</v>
      </c>
      <c r="R988" s="201"/>
      <c r="S988" s="202" t="s">
        <v>1546</v>
      </c>
      <c r="T988" s="398">
        <f>IF(S988="","",VLOOKUP(S988,$AC$7:$AD$80,2,FALSE))</f>
        <v>40</v>
      </c>
      <c r="V988" s="382" t="str">
        <f t="shared" si="205"/>
        <v>JIS  K  6742</v>
      </c>
      <c r="W988" s="382" t="str">
        <f t="shared" si="219"/>
        <v>JIS  K  6742</v>
      </c>
      <c r="AD988" s="382"/>
    </row>
    <row r="989" spans="1:30" ht="15" customHeight="1">
      <c r="A989" s="381" t="str">
        <f t="shared" si="198"/>
        <v>007W0102</v>
      </c>
      <c r="B989" s="592"/>
      <c r="C989" s="563"/>
      <c r="D989" s="139" t="s">
        <v>2589</v>
      </c>
      <c r="E989" s="140">
        <v>1</v>
      </c>
      <c r="F989" s="140">
        <v>2</v>
      </c>
      <c r="G989" s="560" t="s">
        <v>2591</v>
      </c>
      <c r="H989" s="554" t="s">
        <v>2592</v>
      </c>
      <c r="I989" s="191" t="str">
        <f t="shared" si="180"/>
        <v>007W0102</v>
      </c>
      <c r="J989" s="390" t="s">
        <v>1058</v>
      </c>
      <c r="K989" s="142" t="s">
        <v>1058</v>
      </c>
      <c r="L989" s="142" t="s">
        <v>1762</v>
      </c>
      <c r="M989" s="141"/>
      <c r="N989" s="141"/>
      <c r="O989" s="143" t="s">
        <v>79</v>
      </c>
      <c r="P989" s="144" t="s">
        <v>1763</v>
      </c>
      <c r="Q989" s="145">
        <v>6742</v>
      </c>
      <c r="R989" s="146"/>
      <c r="S989" s="147" t="s">
        <v>1184</v>
      </c>
      <c r="T989" s="397">
        <f>IF(S989="","",VLOOKUP(S989,$AC$7:$AD$69,2,FALSE))</f>
        <v>7</v>
      </c>
      <c r="V989" s="382" t="str">
        <f t="shared" si="205"/>
        <v>JIS  K  6742</v>
      </c>
      <c r="W989" s="382" t="str">
        <f t="shared" si="219"/>
        <v>JIS  K  6742</v>
      </c>
      <c r="AD989" s="382"/>
    </row>
    <row r="990" spans="1:30" ht="15" customHeight="1">
      <c r="A990" s="381" t="str">
        <f t="shared" si="198"/>
        <v>035W0102</v>
      </c>
      <c r="B990" s="592"/>
      <c r="C990" s="563"/>
      <c r="D990" s="139" t="s">
        <v>2589</v>
      </c>
      <c r="E990" s="140">
        <v>1</v>
      </c>
      <c r="F990" s="140">
        <v>2</v>
      </c>
      <c r="G990" s="561"/>
      <c r="H990" s="555"/>
      <c r="I990" s="148" t="str">
        <f t="shared" si="180"/>
        <v>035W0102</v>
      </c>
      <c r="J990" s="205" t="s">
        <v>1058</v>
      </c>
      <c r="K990" s="205" t="s">
        <v>1817</v>
      </c>
      <c r="L990" s="205" t="s">
        <v>1057</v>
      </c>
      <c r="M990" s="162"/>
      <c r="N990" s="162"/>
      <c r="O990" s="186" t="s">
        <v>79</v>
      </c>
      <c r="P990" s="187" t="s">
        <v>1815</v>
      </c>
      <c r="Q990" s="188">
        <v>6742</v>
      </c>
      <c r="R990" s="153"/>
      <c r="S990" s="154" t="s">
        <v>1816</v>
      </c>
      <c r="T990" s="388">
        <f>IF(S990="","",VLOOKUP(S990,$AC$7:$AD$69,2,FALSE))</f>
        <v>35</v>
      </c>
      <c r="V990" s="382" t="str">
        <f t="shared" si="205"/>
        <v>JIS  K  6742</v>
      </c>
      <c r="W990" s="382" t="str">
        <f t="shared" si="219"/>
        <v>JIS  K  6742</v>
      </c>
      <c r="AD990" s="382"/>
    </row>
    <row r="991" spans="1:30" ht="15" customHeight="1">
      <c r="A991" s="381" t="str">
        <f t="shared" si="198"/>
        <v>038W0102</v>
      </c>
      <c r="B991" s="592"/>
      <c r="C991" s="563"/>
      <c r="D991" s="139" t="s">
        <v>2589</v>
      </c>
      <c r="E991" s="140">
        <v>1</v>
      </c>
      <c r="F991" s="140">
        <v>2</v>
      </c>
      <c r="G991" s="561"/>
      <c r="H991" s="555"/>
      <c r="I991" s="148" t="str">
        <f t="shared" si="180"/>
        <v>038W0102</v>
      </c>
      <c r="J991" s="149" t="s">
        <v>1058</v>
      </c>
      <c r="K991" s="149" t="s">
        <v>1059</v>
      </c>
      <c r="L991" s="149" t="s">
        <v>1057</v>
      </c>
      <c r="M991" s="148"/>
      <c r="N991" s="148"/>
      <c r="O991" s="150" t="s">
        <v>79</v>
      </c>
      <c r="P991" s="151" t="s">
        <v>1056</v>
      </c>
      <c r="Q991" s="152">
        <v>6742</v>
      </c>
      <c r="R991" s="153"/>
      <c r="S991" s="154" t="s">
        <v>952</v>
      </c>
      <c r="T991" s="388">
        <f>IF(S991="","",VLOOKUP(S991,$AC$7:$AD$69,2,FALSE))</f>
        <v>38</v>
      </c>
      <c r="V991" s="382" t="str">
        <f t="shared" si="205"/>
        <v>JIS  K  6742</v>
      </c>
      <c r="W991" s="382" t="str">
        <f t="shared" si="219"/>
        <v>JIS  K  6742</v>
      </c>
      <c r="AD991" s="382"/>
    </row>
    <row r="992" spans="1:30" ht="15" customHeight="1">
      <c r="A992" s="381" t="str">
        <f t="shared" si="198"/>
        <v>040W0102</v>
      </c>
      <c r="B992" s="592"/>
      <c r="C992" s="563"/>
      <c r="D992" s="139" t="s">
        <v>2589</v>
      </c>
      <c r="E992" s="140">
        <v>1</v>
      </c>
      <c r="F992" s="140">
        <v>2</v>
      </c>
      <c r="G992" s="561"/>
      <c r="H992" s="555"/>
      <c r="I992" s="148" t="str">
        <f t="shared" si="180"/>
        <v>040W0102</v>
      </c>
      <c r="J992" s="393" t="s">
        <v>1058</v>
      </c>
      <c r="K992" s="393" t="s">
        <v>1544</v>
      </c>
      <c r="L992" s="393" t="s">
        <v>1057</v>
      </c>
      <c r="M992" s="393"/>
      <c r="N992" s="393"/>
      <c r="O992" s="198" t="s">
        <v>79</v>
      </c>
      <c r="P992" s="199" t="s">
        <v>192</v>
      </c>
      <c r="Q992" s="200">
        <v>6742</v>
      </c>
      <c r="R992" s="153"/>
      <c r="S992" s="154" t="s">
        <v>1546</v>
      </c>
      <c r="T992" s="388">
        <f>IF(S992="","",VLOOKUP(S992,$AC$7:$AD$80,2,FALSE))</f>
        <v>40</v>
      </c>
      <c r="V992" s="382" t="str">
        <f t="shared" si="205"/>
        <v>JIS  K  6742</v>
      </c>
      <c r="W992" s="382" t="str">
        <f t="shared" si="219"/>
        <v>JIS  K  6742</v>
      </c>
      <c r="AD992" s="382"/>
    </row>
    <row r="993" spans="1:30" ht="15" customHeight="1">
      <c r="A993" s="381" t="str">
        <f t="shared" si="198"/>
        <v>011W0202</v>
      </c>
      <c r="B993" s="592"/>
      <c r="C993" s="564" t="s">
        <v>2486</v>
      </c>
      <c r="D993" s="139" t="s">
        <v>631</v>
      </c>
      <c r="E993" s="140">
        <v>2</v>
      </c>
      <c r="F993" s="140">
        <v>2</v>
      </c>
      <c r="G993" s="560" t="s">
        <v>2593</v>
      </c>
      <c r="H993" s="554" t="s">
        <v>2593</v>
      </c>
      <c r="I993" s="191" t="str">
        <f t="shared" si="180"/>
        <v>011W0202</v>
      </c>
      <c r="J993" s="142" t="s">
        <v>633</v>
      </c>
      <c r="K993" s="142" t="s">
        <v>2109</v>
      </c>
      <c r="L993" s="142" t="s">
        <v>161</v>
      </c>
      <c r="M993" s="142" t="s">
        <v>558</v>
      </c>
      <c r="N993" s="142" t="s">
        <v>1360</v>
      </c>
      <c r="O993" s="143" t="s">
        <v>55</v>
      </c>
      <c r="P993" s="144"/>
      <c r="Q993" s="145"/>
      <c r="R993" s="146"/>
      <c r="S993" s="147" t="s">
        <v>2092</v>
      </c>
      <c r="T993" s="397">
        <f t="shared" ref="T993:T998" si="220">IF(S993="","",VLOOKUP(S993,$AC$7:$AD$69,2,FALSE))</f>
        <v>11</v>
      </c>
      <c r="V993" s="382" t="str">
        <f t="shared" si="205"/>
        <v xml:space="preserve">指定承認    </v>
      </c>
      <c r="W993" s="382" t="str">
        <f t="shared" ref="W993:W994" si="221">V993</f>
        <v xml:space="preserve">指定承認    </v>
      </c>
      <c r="AD993" s="382"/>
    </row>
    <row r="994" spans="1:30" ht="15" customHeight="1">
      <c r="A994" s="381" t="str">
        <f t="shared" si="198"/>
        <v>014W0201</v>
      </c>
      <c r="B994" s="592"/>
      <c r="C994" s="565"/>
      <c r="D994" s="139" t="s">
        <v>631</v>
      </c>
      <c r="E994" s="140">
        <v>2</v>
      </c>
      <c r="F994" s="140">
        <v>1</v>
      </c>
      <c r="G994" s="561"/>
      <c r="H994" s="555"/>
      <c r="I994" s="148" t="str">
        <f t="shared" si="180"/>
        <v>014W0201</v>
      </c>
      <c r="J994" s="149" t="s">
        <v>633</v>
      </c>
      <c r="K994" s="149" t="s">
        <v>634</v>
      </c>
      <c r="L994" s="149" t="s">
        <v>590</v>
      </c>
      <c r="M994" s="149" t="s">
        <v>356</v>
      </c>
      <c r="N994" s="149" t="s">
        <v>574</v>
      </c>
      <c r="O994" s="150" t="s">
        <v>55</v>
      </c>
      <c r="P994" s="151"/>
      <c r="Q994" s="152"/>
      <c r="R994" s="153"/>
      <c r="S994" s="154" t="s">
        <v>567</v>
      </c>
      <c r="T994" s="388">
        <f t="shared" si="220"/>
        <v>14</v>
      </c>
      <c r="V994" s="382" t="str">
        <f t="shared" si="205"/>
        <v xml:space="preserve">指定承認    </v>
      </c>
      <c r="W994" s="382" t="str">
        <f t="shared" si="221"/>
        <v xml:space="preserve">指定承認    </v>
      </c>
      <c r="AD994" s="382"/>
    </row>
    <row r="995" spans="1:30" ht="15" customHeight="1">
      <c r="A995" s="381" t="str">
        <f t="shared" si="198"/>
        <v>016W0202</v>
      </c>
      <c r="B995" s="592"/>
      <c r="C995" s="565"/>
      <c r="D995" s="139" t="s">
        <v>631</v>
      </c>
      <c r="E995" s="140">
        <v>2</v>
      </c>
      <c r="F995" s="140">
        <v>2</v>
      </c>
      <c r="G995" s="562"/>
      <c r="H995" s="556"/>
      <c r="I995" s="155" t="str">
        <f t="shared" si="180"/>
        <v>016W0202</v>
      </c>
      <c r="J995" s="156" t="s">
        <v>633</v>
      </c>
      <c r="K995" s="156" t="s">
        <v>1385</v>
      </c>
      <c r="L995" s="156" t="s">
        <v>161</v>
      </c>
      <c r="M995" s="156" t="s">
        <v>558</v>
      </c>
      <c r="N995" s="156" t="s">
        <v>1360</v>
      </c>
      <c r="O995" s="157" t="s">
        <v>55</v>
      </c>
      <c r="P995" s="158"/>
      <c r="Q995" s="159"/>
      <c r="R995" s="160"/>
      <c r="S995" s="161" t="s">
        <v>1293</v>
      </c>
      <c r="T995" s="389">
        <f t="shared" si="220"/>
        <v>16</v>
      </c>
      <c r="V995" s="382" t="str">
        <f t="shared" si="205"/>
        <v xml:space="preserve">指定承認    </v>
      </c>
      <c r="W995" s="382" t="str">
        <f t="shared" ref="W995:W996" si="222">V995</f>
        <v xml:space="preserve">指定承認    </v>
      </c>
      <c r="AD995" s="382"/>
    </row>
    <row r="996" spans="1:30" ht="15" customHeight="1">
      <c r="A996" s="381" t="str">
        <f t="shared" si="198"/>
        <v>011W0201</v>
      </c>
      <c r="B996" s="592"/>
      <c r="C996" s="565"/>
      <c r="D996" s="139" t="s">
        <v>631</v>
      </c>
      <c r="E996" s="140">
        <v>2</v>
      </c>
      <c r="F996" s="140">
        <v>1</v>
      </c>
      <c r="G996" s="560" t="s">
        <v>2383</v>
      </c>
      <c r="H996" s="554" t="s">
        <v>2594</v>
      </c>
      <c r="I996" s="162" t="str">
        <f t="shared" si="180"/>
        <v>011W0201</v>
      </c>
      <c r="J996" s="142" t="s">
        <v>1409</v>
      </c>
      <c r="K996" s="142" t="s">
        <v>2108</v>
      </c>
      <c r="L996" s="142" t="s">
        <v>161</v>
      </c>
      <c r="M996" s="142"/>
      <c r="N996" s="142" t="s">
        <v>112</v>
      </c>
      <c r="O996" s="143" t="s">
        <v>55</v>
      </c>
      <c r="P996" s="144"/>
      <c r="Q996" s="145"/>
      <c r="R996" s="146"/>
      <c r="S996" s="147" t="s">
        <v>2092</v>
      </c>
      <c r="T996" s="396">
        <f t="shared" si="220"/>
        <v>11</v>
      </c>
      <c r="V996" s="382" t="str">
        <f t="shared" si="205"/>
        <v xml:space="preserve">指定承認    </v>
      </c>
      <c r="W996" s="382" t="str">
        <f t="shared" si="222"/>
        <v xml:space="preserve">指定承認    </v>
      </c>
      <c r="AD996" s="382"/>
    </row>
    <row r="997" spans="1:30" ht="15" customHeight="1">
      <c r="A997" s="381" t="str">
        <f t="shared" si="198"/>
        <v>014W0202</v>
      </c>
      <c r="B997" s="592"/>
      <c r="C997" s="565"/>
      <c r="D997" s="139" t="s">
        <v>631</v>
      </c>
      <c r="E997" s="140">
        <v>2</v>
      </c>
      <c r="F997" s="140">
        <v>2</v>
      </c>
      <c r="G997" s="561"/>
      <c r="H997" s="555"/>
      <c r="I997" s="148" t="str">
        <f t="shared" si="180"/>
        <v>014W0202</v>
      </c>
      <c r="J997" s="149" t="s">
        <v>1409</v>
      </c>
      <c r="K997" s="149" t="s">
        <v>666</v>
      </c>
      <c r="L997" s="149" t="s">
        <v>667</v>
      </c>
      <c r="M997" s="149"/>
      <c r="N997" s="149" t="s">
        <v>574</v>
      </c>
      <c r="O997" s="150" t="s">
        <v>55</v>
      </c>
      <c r="P997" s="151"/>
      <c r="Q997" s="152"/>
      <c r="R997" s="153"/>
      <c r="S997" s="154" t="s">
        <v>567</v>
      </c>
      <c r="T997" s="388">
        <f t="shared" si="220"/>
        <v>14</v>
      </c>
      <c r="V997" s="382" t="str">
        <f t="shared" si="205"/>
        <v xml:space="preserve">指定承認    </v>
      </c>
      <c r="AD997" s="382"/>
    </row>
    <row r="998" spans="1:30" ht="15" customHeight="1">
      <c r="A998" s="381" t="str">
        <f t="shared" si="198"/>
        <v>016W0201</v>
      </c>
      <c r="B998" s="593"/>
      <c r="C998" s="582"/>
      <c r="D998" s="139" t="s">
        <v>631</v>
      </c>
      <c r="E998" s="140">
        <v>2</v>
      </c>
      <c r="F998" s="140">
        <v>1</v>
      </c>
      <c r="G998" s="562"/>
      <c r="H998" s="556"/>
      <c r="I998" s="155" t="str">
        <f t="shared" si="180"/>
        <v>016W0201</v>
      </c>
      <c r="J998" s="156" t="s">
        <v>1409</v>
      </c>
      <c r="K998" s="156" t="s">
        <v>1384</v>
      </c>
      <c r="L998" s="156" t="s">
        <v>161</v>
      </c>
      <c r="M998" s="156"/>
      <c r="N998" s="156" t="s">
        <v>112</v>
      </c>
      <c r="O998" s="157" t="s">
        <v>55</v>
      </c>
      <c r="P998" s="158"/>
      <c r="Q998" s="159"/>
      <c r="R998" s="160"/>
      <c r="S998" s="161" t="s">
        <v>1293</v>
      </c>
      <c r="T998" s="389">
        <f t="shared" si="220"/>
        <v>16</v>
      </c>
      <c r="V998" s="382" t="str">
        <f t="shared" si="205"/>
        <v xml:space="preserve">指定承認    </v>
      </c>
      <c r="W998" s="382" t="str">
        <f t="shared" si="129"/>
        <v xml:space="preserve">指定承認    </v>
      </c>
      <c r="AD998" s="382"/>
    </row>
    <row r="999" spans="1:30" ht="15" customHeight="1">
      <c r="A999" s="381">
        <f t="shared" si="198"/>
        <v>0</v>
      </c>
      <c r="B999" s="557" t="s">
        <v>2474</v>
      </c>
      <c r="C999" s="558"/>
      <c r="D999" s="558"/>
      <c r="E999" s="558"/>
      <c r="F999" s="558"/>
      <c r="G999" s="558"/>
      <c r="H999" s="558"/>
      <c r="I999" s="558"/>
      <c r="J999" s="558"/>
      <c r="K999" s="558"/>
      <c r="L999" s="558"/>
      <c r="M999" s="558"/>
      <c r="N999" s="558"/>
      <c r="O999" s="558"/>
      <c r="P999" s="558"/>
      <c r="Q999" s="558"/>
      <c r="R999" s="558"/>
      <c r="S999" s="558"/>
      <c r="T999" s="436"/>
      <c r="V999" s="382" t="str">
        <f t="shared" si="205"/>
        <v xml:space="preserve">    </v>
      </c>
      <c r="W999" s="382" t="str">
        <f t="shared" si="129"/>
        <v xml:space="preserve">    </v>
      </c>
      <c r="AD999" s="382"/>
    </row>
    <row r="1000" spans="1:30" ht="15" customHeight="1">
      <c r="A1000" s="381" t="str">
        <f t="shared" si="198"/>
        <v>031E0108</v>
      </c>
      <c r="B1000" s="559" t="s">
        <v>2880</v>
      </c>
      <c r="C1000" s="564" t="s">
        <v>2477</v>
      </c>
      <c r="D1000" s="139" t="s">
        <v>2459</v>
      </c>
      <c r="E1000" s="140">
        <v>1</v>
      </c>
      <c r="F1000" s="140">
        <v>8</v>
      </c>
      <c r="G1000" s="560" t="s">
        <v>2469</v>
      </c>
      <c r="H1000" s="560" t="s">
        <v>2468</v>
      </c>
      <c r="I1000" s="191" t="str">
        <f t="shared" si="122"/>
        <v>031E0108</v>
      </c>
      <c r="J1000" s="142" t="s">
        <v>1608</v>
      </c>
      <c r="K1000" s="142" t="s">
        <v>1607</v>
      </c>
      <c r="L1000" s="142" t="s">
        <v>1605</v>
      </c>
      <c r="M1000" s="142" t="s">
        <v>1609</v>
      </c>
      <c r="N1000" s="142"/>
      <c r="O1000" s="143" t="s">
        <v>55</v>
      </c>
      <c r="P1000" s="144"/>
      <c r="Q1000" s="145"/>
      <c r="R1000" s="146"/>
      <c r="S1000" s="147" t="s">
        <v>1589</v>
      </c>
      <c r="T1000" s="397">
        <f t="shared" ref="T1000:T1031" si="223">IF(S1000="","",VLOOKUP(S1000,$AC$7:$AD$69,2,FALSE))</f>
        <v>31</v>
      </c>
      <c r="V1000" s="382" t="str">
        <f t="shared" si="205"/>
        <v xml:space="preserve">指定承認    </v>
      </c>
      <c r="W1000" s="382" t="str">
        <f t="shared" si="129"/>
        <v xml:space="preserve">指定承認    </v>
      </c>
      <c r="AD1000" s="382"/>
    </row>
    <row r="1001" spans="1:30" ht="15" customHeight="1">
      <c r="A1001" s="381" t="str">
        <f t="shared" si="198"/>
        <v>044E0108</v>
      </c>
      <c r="B1001" s="559"/>
      <c r="C1001" s="565"/>
      <c r="D1001" s="139" t="s">
        <v>2459</v>
      </c>
      <c r="E1001" s="140">
        <v>1</v>
      </c>
      <c r="F1001" s="140">
        <v>8</v>
      </c>
      <c r="G1001" s="561"/>
      <c r="H1001" s="562"/>
      <c r="I1001" s="164" t="str">
        <f t="shared" si="122"/>
        <v>044E0108</v>
      </c>
      <c r="J1001" s="176" t="s">
        <v>1608</v>
      </c>
      <c r="K1001" s="176" t="s">
        <v>2057</v>
      </c>
      <c r="L1001" s="176" t="s">
        <v>1605</v>
      </c>
      <c r="M1001" s="176" t="s">
        <v>1609</v>
      </c>
      <c r="N1001" s="176"/>
      <c r="O1001" s="177" t="s">
        <v>55</v>
      </c>
      <c r="P1001" s="178"/>
      <c r="Q1001" s="179"/>
      <c r="R1001" s="180"/>
      <c r="S1001" s="181" t="s">
        <v>2026</v>
      </c>
      <c r="T1001" s="400">
        <f t="shared" si="223"/>
        <v>44</v>
      </c>
      <c r="V1001" s="382" t="str">
        <f t="shared" si="205"/>
        <v xml:space="preserve">指定承認    </v>
      </c>
      <c r="W1001" s="382" t="str">
        <f t="shared" si="129"/>
        <v xml:space="preserve">指定承認    </v>
      </c>
      <c r="AD1001" s="382"/>
    </row>
    <row r="1002" spans="1:30" ht="15" customHeight="1">
      <c r="A1002" s="381" t="str">
        <f t="shared" si="198"/>
        <v>031E0106</v>
      </c>
      <c r="B1002" s="559"/>
      <c r="C1002" s="582"/>
      <c r="D1002" s="139" t="s">
        <v>2459</v>
      </c>
      <c r="E1002" s="140">
        <v>1</v>
      </c>
      <c r="F1002" s="140">
        <v>6</v>
      </c>
      <c r="G1002" s="562"/>
      <c r="H1002" s="401" t="s">
        <v>2470</v>
      </c>
      <c r="I1002" s="164" t="str">
        <f t="shared" si="122"/>
        <v>031E0106</v>
      </c>
      <c r="J1002" s="165" t="s">
        <v>197</v>
      </c>
      <c r="K1002" s="165" t="s">
        <v>195</v>
      </c>
      <c r="L1002" s="165" t="s">
        <v>1605</v>
      </c>
      <c r="M1002" s="165"/>
      <c r="N1002" s="165"/>
      <c r="O1002" s="166" t="s">
        <v>79</v>
      </c>
      <c r="P1002" s="167" t="s">
        <v>205</v>
      </c>
      <c r="Q1002" s="168">
        <v>2336</v>
      </c>
      <c r="R1002" s="169"/>
      <c r="S1002" s="147" t="s">
        <v>1589</v>
      </c>
      <c r="T1002" s="400">
        <f t="shared" si="223"/>
        <v>31</v>
      </c>
      <c r="V1002" s="382" t="str">
        <f t="shared" si="205"/>
        <v>JIS  C  2336</v>
      </c>
      <c r="W1002" s="382" t="str">
        <f t="shared" si="129"/>
        <v>JIS  C  2336</v>
      </c>
      <c r="AD1002" s="382"/>
    </row>
    <row r="1003" spans="1:30" ht="15" customHeight="1">
      <c r="A1003" s="381" t="str">
        <f t="shared" si="198"/>
        <v>031E0201</v>
      </c>
      <c r="B1003" s="559"/>
      <c r="C1003" s="564" t="s">
        <v>2478</v>
      </c>
      <c r="D1003" s="139" t="s">
        <v>2459</v>
      </c>
      <c r="E1003" s="140">
        <v>2</v>
      </c>
      <c r="F1003" s="140">
        <v>1</v>
      </c>
      <c r="G1003" s="560" t="s">
        <v>2471</v>
      </c>
      <c r="H1003" s="554" t="s">
        <v>2472</v>
      </c>
      <c r="I1003" s="162" t="str">
        <f t="shared" si="122"/>
        <v>031E0201</v>
      </c>
      <c r="J1003" s="142" t="s">
        <v>1611</v>
      </c>
      <c r="K1003" s="142" t="s">
        <v>1612</v>
      </c>
      <c r="L1003" s="142" t="s">
        <v>1613</v>
      </c>
      <c r="M1003" s="142" t="s">
        <v>1614</v>
      </c>
      <c r="N1003" s="142"/>
      <c r="O1003" s="143" t="s">
        <v>55</v>
      </c>
      <c r="P1003" s="144"/>
      <c r="Q1003" s="145"/>
      <c r="R1003" s="146"/>
      <c r="S1003" s="147" t="s">
        <v>1589</v>
      </c>
      <c r="T1003" s="396">
        <f t="shared" si="223"/>
        <v>31</v>
      </c>
      <c r="V1003" s="382" t="str">
        <f t="shared" si="205"/>
        <v xml:space="preserve">指定承認    </v>
      </c>
      <c r="W1003" s="382" t="str">
        <f t="shared" si="129"/>
        <v xml:space="preserve">指定承認    </v>
      </c>
      <c r="AD1003" s="382"/>
    </row>
    <row r="1004" spans="1:30" ht="15" customHeight="1">
      <c r="A1004" s="381" t="str">
        <f t="shared" si="198"/>
        <v>044E0201</v>
      </c>
      <c r="B1004" s="559"/>
      <c r="C1004" s="565"/>
      <c r="D1004" s="139" t="s">
        <v>2459</v>
      </c>
      <c r="E1004" s="140">
        <v>2</v>
      </c>
      <c r="F1004" s="140">
        <v>1</v>
      </c>
      <c r="G1004" s="561"/>
      <c r="H1004" s="556"/>
      <c r="I1004" s="164" t="str">
        <f t="shared" si="122"/>
        <v>044E0201</v>
      </c>
      <c r="J1004" s="176" t="s">
        <v>1611</v>
      </c>
      <c r="K1004" s="176" t="s">
        <v>2058</v>
      </c>
      <c r="L1004" s="176" t="s">
        <v>1613</v>
      </c>
      <c r="M1004" s="176" t="s">
        <v>1614</v>
      </c>
      <c r="N1004" s="176"/>
      <c r="O1004" s="177" t="s">
        <v>55</v>
      </c>
      <c r="P1004" s="178"/>
      <c r="Q1004" s="179"/>
      <c r="R1004" s="180"/>
      <c r="S1004" s="181" t="s">
        <v>2026</v>
      </c>
      <c r="T1004" s="400">
        <f t="shared" si="223"/>
        <v>44</v>
      </c>
      <c r="V1004" s="382" t="str">
        <f t="shared" si="205"/>
        <v xml:space="preserve">指定承認    </v>
      </c>
      <c r="W1004" s="382" t="str">
        <f t="shared" si="129"/>
        <v xml:space="preserve">指定承認    </v>
      </c>
      <c r="AD1004" s="382"/>
    </row>
    <row r="1005" spans="1:30" ht="15" customHeight="1">
      <c r="A1005" s="381" t="str">
        <f t="shared" ref="A1005:A1055" si="224">I1005</f>
        <v>031E0202</v>
      </c>
      <c r="B1005" s="559"/>
      <c r="C1005" s="565"/>
      <c r="D1005" s="139" t="s">
        <v>2459</v>
      </c>
      <c r="E1005" s="140">
        <v>2</v>
      </c>
      <c r="F1005" s="140">
        <v>2</v>
      </c>
      <c r="G1005" s="561"/>
      <c r="H1005" s="554" t="s">
        <v>2473</v>
      </c>
      <c r="I1005" s="162" t="str">
        <f t="shared" si="122"/>
        <v>031E0202</v>
      </c>
      <c r="J1005" s="142" t="s">
        <v>1615</v>
      </c>
      <c r="K1005" s="142" t="s">
        <v>1616</v>
      </c>
      <c r="L1005" s="142" t="s">
        <v>1613</v>
      </c>
      <c r="M1005" s="142" t="s">
        <v>1614</v>
      </c>
      <c r="N1005" s="142"/>
      <c r="O1005" s="143" t="s">
        <v>55</v>
      </c>
      <c r="P1005" s="144"/>
      <c r="Q1005" s="145"/>
      <c r="R1005" s="146"/>
      <c r="S1005" s="147" t="s">
        <v>1589</v>
      </c>
      <c r="T1005" s="396">
        <f t="shared" si="223"/>
        <v>31</v>
      </c>
      <c r="V1005" s="382" t="str">
        <f t="shared" si="205"/>
        <v xml:space="preserve">指定承認    </v>
      </c>
      <c r="W1005" s="382" t="str">
        <f t="shared" si="129"/>
        <v xml:space="preserve">指定承認    </v>
      </c>
      <c r="AD1005" s="382"/>
    </row>
    <row r="1006" spans="1:30" ht="15" customHeight="1">
      <c r="A1006" s="381" t="str">
        <f t="shared" si="224"/>
        <v>044E0202</v>
      </c>
      <c r="B1006" s="559"/>
      <c r="C1006" s="582"/>
      <c r="D1006" s="139" t="s">
        <v>2459</v>
      </c>
      <c r="E1006" s="140">
        <v>2</v>
      </c>
      <c r="F1006" s="140">
        <v>2</v>
      </c>
      <c r="G1006" s="562"/>
      <c r="H1006" s="556"/>
      <c r="I1006" s="164" t="str">
        <f t="shared" si="122"/>
        <v>044E0202</v>
      </c>
      <c r="J1006" s="176" t="s">
        <v>1615</v>
      </c>
      <c r="K1006" s="176" t="s">
        <v>2059</v>
      </c>
      <c r="L1006" s="176" t="s">
        <v>1613</v>
      </c>
      <c r="M1006" s="176" t="s">
        <v>1614</v>
      </c>
      <c r="N1006" s="176"/>
      <c r="O1006" s="177" t="s">
        <v>55</v>
      </c>
      <c r="P1006" s="178"/>
      <c r="Q1006" s="179"/>
      <c r="R1006" s="180"/>
      <c r="S1006" s="181" t="s">
        <v>2026</v>
      </c>
      <c r="T1006" s="400">
        <f t="shared" si="223"/>
        <v>44</v>
      </c>
      <c r="V1006" s="382" t="str">
        <f t="shared" si="205"/>
        <v xml:space="preserve">指定承認    </v>
      </c>
      <c r="W1006" s="382" t="str">
        <f t="shared" si="129"/>
        <v xml:space="preserve">指定承認    </v>
      </c>
      <c r="AD1006" s="382"/>
    </row>
    <row r="1007" spans="1:30" ht="15" customHeight="1">
      <c r="A1007" s="381" t="str">
        <f t="shared" si="224"/>
        <v>020D0601</v>
      </c>
      <c r="B1007" s="559"/>
      <c r="C1007" s="564" t="s">
        <v>2486</v>
      </c>
      <c r="D1007" s="139" t="s">
        <v>21</v>
      </c>
      <c r="E1007" s="140">
        <v>6</v>
      </c>
      <c r="F1007" s="140">
        <v>1</v>
      </c>
      <c r="G1007" s="625" t="s">
        <v>2479</v>
      </c>
      <c r="H1007" s="554" t="s">
        <v>2481</v>
      </c>
      <c r="I1007" s="162" t="str">
        <f t="shared" si="122"/>
        <v>020D0601</v>
      </c>
      <c r="J1007" s="142" t="s">
        <v>216</v>
      </c>
      <c r="K1007" s="142" t="s">
        <v>1729</v>
      </c>
      <c r="L1007" s="142"/>
      <c r="M1007" s="142"/>
      <c r="N1007" s="142"/>
      <c r="O1007" s="143" t="s">
        <v>6</v>
      </c>
      <c r="P1007" s="144" t="s">
        <v>192</v>
      </c>
      <c r="Q1007" s="145">
        <v>139</v>
      </c>
      <c r="R1007" s="146"/>
      <c r="S1007" s="190" t="s">
        <v>1688</v>
      </c>
      <c r="T1007" s="396">
        <f t="shared" si="223"/>
        <v>20</v>
      </c>
      <c r="V1007" s="382" t="str">
        <f t="shared" si="205"/>
        <v>JWWA  K  139</v>
      </c>
      <c r="W1007" s="382" t="str">
        <f t="shared" si="129"/>
        <v>JWWA  K  139</v>
      </c>
      <c r="AD1007" s="382"/>
    </row>
    <row r="1008" spans="1:30" ht="15" customHeight="1">
      <c r="A1008" s="381" t="str">
        <f t="shared" si="224"/>
        <v>026D0601</v>
      </c>
      <c r="B1008" s="559"/>
      <c r="C1008" s="565"/>
      <c r="D1008" s="139" t="s">
        <v>21</v>
      </c>
      <c r="E1008" s="140">
        <v>6</v>
      </c>
      <c r="F1008" s="140">
        <v>1</v>
      </c>
      <c r="G1008" s="626"/>
      <c r="H1008" s="555"/>
      <c r="I1008" s="148" t="str">
        <f t="shared" si="122"/>
        <v>026D0601</v>
      </c>
      <c r="J1008" s="149" t="s">
        <v>216</v>
      </c>
      <c r="K1008" s="149" t="s">
        <v>2001</v>
      </c>
      <c r="L1008" s="149"/>
      <c r="M1008" s="149"/>
      <c r="N1008" s="149"/>
      <c r="O1008" s="150" t="s">
        <v>6</v>
      </c>
      <c r="P1008" s="151" t="s">
        <v>192</v>
      </c>
      <c r="Q1008" s="152">
        <v>139</v>
      </c>
      <c r="R1008" s="153"/>
      <c r="S1008" s="154" t="s">
        <v>1966</v>
      </c>
      <c r="T1008" s="388">
        <f t="shared" si="223"/>
        <v>26</v>
      </c>
      <c r="V1008" s="382" t="str">
        <f t="shared" si="205"/>
        <v>JWWA  K  139</v>
      </c>
      <c r="W1008" s="382" t="str">
        <f t="shared" si="129"/>
        <v>JWWA  K  139</v>
      </c>
      <c r="AD1008" s="382"/>
    </row>
    <row r="1009" spans="1:30" ht="15" customHeight="1">
      <c r="A1009" s="381" t="str">
        <f t="shared" si="224"/>
        <v>020D0602</v>
      </c>
      <c r="B1009" s="559"/>
      <c r="C1009" s="565"/>
      <c r="D1009" s="139" t="s">
        <v>21</v>
      </c>
      <c r="E1009" s="140">
        <v>6</v>
      </c>
      <c r="F1009" s="140">
        <v>2</v>
      </c>
      <c r="G1009" s="626"/>
      <c r="H1009" s="554" t="s">
        <v>2480</v>
      </c>
      <c r="I1009" s="191" t="str">
        <f t="shared" si="122"/>
        <v>020D0602</v>
      </c>
      <c r="J1009" s="142" t="s">
        <v>565</v>
      </c>
      <c r="K1009" s="142" t="s">
        <v>1729</v>
      </c>
      <c r="L1009" s="142"/>
      <c r="M1009" s="142"/>
      <c r="N1009" s="142"/>
      <c r="O1009" s="143" t="s">
        <v>6</v>
      </c>
      <c r="P1009" s="144" t="s">
        <v>192</v>
      </c>
      <c r="Q1009" s="145">
        <v>139</v>
      </c>
      <c r="R1009" s="146"/>
      <c r="S1009" s="195" t="s">
        <v>1688</v>
      </c>
      <c r="T1009" s="397">
        <f t="shared" si="223"/>
        <v>20</v>
      </c>
      <c r="V1009" s="382" t="str">
        <f t="shared" si="205"/>
        <v>JWWA  K  139</v>
      </c>
      <c r="W1009" s="382" t="str">
        <f t="shared" si="129"/>
        <v>JWWA  K  139</v>
      </c>
      <c r="AD1009" s="382"/>
    </row>
    <row r="1010" spans="1:30" ht="15" customHeight="1">
      <c r="A1010" s="381" t="str">
        <f t="shared" si="224"/>
        <v>026D0602</v>
      </c>
      <c r="B1010" s="559"/>
      <c r="C1010" s="565"/>
      <c r="D1010" s="139" t="s">
        <v>21</v>
      </c>
      <c r="E1010" s="140">
        <v>6</v>
      </c>
      <c r="F1010" s="140">
        <v>2</v>
      </c>
      <c r="G1010" s="627"/>
      <c r="H1010" s="555"/>
      <c r="I1010" s="162" t="str">
        <f t="shared" si="122"/>
        <v>026D0602</v>
      </c>
      <c r="J1010" s="205" t="s">
        <v>565</v>
      </c>
      <c r="K1010" s="205" t="s">
        <v>2002</v>
      </c>
      <c r="L1010" s="205"/>
      <c r="M1010" s="205"/>
      <c r="N1010" s="205"/>
      <c r="O1010" s="186" t="s">
        <v>6</v>
      </c>
      <c r="P1010" s="187" t="s">
        <v>192</v>
      </c>
      <c r="Q1010" s="188">
        <v>139</v>
      </c>
      <c r="R1010" s="189"/>
      <c r="S1010" s="190" t="s">
        <v>1966</v>
      </c>
      <c r="T1010" s="396">
        <f t="shared" si="223"/>
        <v>26</v>
      </c>
      <c r="V1010" s="382" t="str">
        <f t="shared" ref="V1010:V1060" si="225">""&amp;O1010&amp;"  "&amp;P1010&amp;"  "&amp;Q1010&amp;""</f>
        <v>JWWA  K  139</v>
      </c>
      <c r="W1010" s="382" t="str">
        <f t="shared" si="129"/>
        <v>JWWA  K  139</v>
      </c>
      <c r="AD1010" s="382"/>
    </row>
    <row r="1011" spans="1:30" ht="15" customHeight="1">
      <c r="A1011" s="381" t="str">
        <f t="shared" si="224"/>
        <v>026D0603</v>
      </c>
      <c r="B1011" s="559"/>
      <c r="C1011" s="565"/>
      <c r="D1011" s="139" t="s">
        <v>21</v>
      </c>
      <c r="E1011" s="140">
        <v>6</v>
      </c>
      <c r="F1011" s="140">
        <v>3</v>
      </c>
      <c r="G1011" s="163" t="s">
        <v>2479</v>
      </c>
      <c r="H1011" s="401" t="s">
        <v>2483</v>
      </c>
      <c r="I1011" s="204" t="str">
        <f t="shared" si="122"/>
        <v>026D0603</v>
      </c>
      <c r="J1011" s="165" t="s">
        <v>2004</v>
      </c>
      <c r="K1011" s="165" t="s">
        <v>2003</v>
      </c>
      <c r="L1011" s="165"/>
      <c r="M1011" s="165"/>
      <c r="N1011" s="165"/>
      <c r="O1011" s="166" t="s">
        <v>6</v>
      </c>
      <c r="P1011" s="167" t="s">
        <v>192</v>
      </c>
      <c r="Q1011" s="168">
        <v>139</v>
      </c>
      <c r="R1011" s="169"/>
      <c r="S1011" s="182" t="s">
        <v>1966</v>
      </c>
      <c r="T1011" s="403">
        <f t="shared" si="223"/>
        <v>26</v>
      </c>
      <c r="V1011" s="382" t="str">
        <f t="shared" si="225"/>
        <v>JWWA  K  139</v>
      </c>
      <c r="W1011" s="382" t="str">
        <f t="shared" si="129"/>
        <v>JWWA  K  139</v>
      </c>
      <c r="AD1011" s="382"/>
    </row>
    <row r="1012" spans="1:30" ht="15" customHeight="1">
      <c r="A1012" s="381" t="str">
        <f t="shared" si="224"/>
        <v>020D0603</v>
      </c>
      <c r="B1012" s="559"/>
      <c r="C1012" s="565"/>
      <c r="D1012" s="139" t="s">
        <v>21</v>
      </c>
      <c r="E1012" s="140">
        <v>6</v>
      </c>
      <c r="F1012" s="140">
        <v>3</v>
      </c>
      <c r="G1012" s="405"/>
      <c r="H1012" s="554" t="s">
        <v>2482</v>
      </c>
      <c r="I1012" s="162" t="str">
        <f t="shared" si="122"/>
        <v>020D0603</v>
      </c>
      <c r="J1012" s="142" t="s">
        <v>566</v>
      </c>
      <c r="K1012" s="142" t="s">
        <v>1729</v>
      </c>
      <c r="L1012" s="142"/>
      <c r="M1012" s="142"/>
      <c r="N1012" s="142"/>
      <c r="O1012" s="143" t="s">
        <v>6</v>
      </c>
      <c r="P1012" s="144" t="s">
        <v>192</v>
      </c>
      <c r="Q1012" s="145">
        <v>139</v>
      </c>
      <c r="R1012" s="146"/>
      <c r="S1012" s="190" t="s">
        <v>1688</v>
      </c>
      <c r="T1012" s="396">
        <f t="shared" si="223"/>
        <v>20</v>
      </c>
      <c r="V1012" s="382" t="str">
        <f t="shared" si="225"/>
        <v>JWWA  K  139</v>
      </c>
      <c r="W1012" s="382" t="str">
        <f t="shared" si="129"/>
        <v>JWWA  K  139</v>
      </c>
      <c r="AD1012" s="382"/>
    </row>
    <row r="1013" spans="1:30" ht="15" customHeight="1">
      <c r="A1013" s="381" t="str">
        <f t="shared" si="224"/>
        <v>026D0604</v>
      </c>
      <c r="B1013" s="559"/>
      <c r="C1013" s="565"/>
      <c r="D1013" s="139" t="s">
        <v>21</v>
      </c>
      <c r="E1013" s="140">
        <v>6</v>
      </c>
      <c r="F1013" s="140">
        <v>4</v>
      </c>
      <c r="G1013" s="405"/>
      <c r="H1013" s="555"/>
      <c r="I1013" s="162" t="str">
        <f t="shared" si="122"/>
        <v>026D0604</v>
      </c>
      <c r="J1013" s="149" t="s">
        <v>566</v>
      </c>
      <c r="K1013" s="149" t="s">
        <v>2005</v>
      </c>
      <c r="L1013" s="149"/>
      <c r="M1013" s="149"/>
      <c r="N1013" s="149"/>
      <c r="O1013" s="150" t="s">
        <v>6</v>
      </c>
      <c r="P1013" s="151" t="s">
        <v>192</v>
      </c>
      <c r="Q1013" s="152">
        <v>139</v>
      </c>
      <c r="R1013" s="153"/>
      <c r="S1013" s="190" t="s">
        <v>1966</v>
      </c>
      <c r="T1013" s="396">
        <f t="shared" si="223"/>
        <v>26</v>
      </c>
      <c r="V1013" s="382" t="str">
        <f t="shared" si="225"/>
        <v>JWWA  K  139</v>
      </c>
      <c r="W1013" s="382" t="str">
        <f t="shared" si="129"/>
        <v>JWWA  K  139</v>
      </c>
      <c r="AD1013" s="382"/>
    </row>
    <row r="1014" spans="1:30" ht="15" customHeight="1">
      <c r="A1014" s="381" t="str">
        <f t="shared" si="224"/>
        <v>020D0604</v>
      </c>
      <c r="B1014" s="559"/>
      <c r="C1014" s="565"/>
      <c r="D1014" s="139" t="s">
        <v>21</v>
      </c>
      <c r="E1014" s="140">
        <v>6</v>
      </c>
      <c r="F1014" s="140">
        <v>4</v>
      </c>
      <c r="G1014" s="560" t="s">
        <v>2484</v>
      </c>
      <c r="H1014" s="560" t="s">
        <v>2485</v>
      </c>
      <c r="I1014" s="191" t="str">
        <f t="shared" si="122"/>
        <v>020D0604</v>
      </c>
      <c r="J1014" s="142" t="s">
        <v>564</v>
      </c>
      <c r="K1014" s="142" t="s">
        <v>564</v>
      </c>
      <c r="L1014" s="142"/>
      <c r="M1014" s="142"/>
      <c r="N1014" s="142"/>
      <c r="O1014" s="143" t="s">
        <v>63</v>
      </c>
      <c r="P1014" s="144" t="s">
        <v>196</v>
      </c>
      <c r="Q1014" s="145">
        <v>2002</v>
      </c>
      <c r="R1014" s="146"/>
      <c r="S1014" s="195" t="s">
        <v>1688</v>
      </c>
      <c r="T1014" s="397">
        <f t="shared" si="223"/>
        <v>20</v>
      </c>
      <c r="V1014" s="382" t="str">
        <f t="shared" si="225"/>
        <v>JDPA  Z  2002</v>
      </c>
      <c r="W1014" s="382" t="str">
        <f t="shared" si="129"/>
        <v>JDPA  Z  2002</v>
      </c>
      <c r="AD1014" s="382"/>
    </row>
    <row r="1015" spans="1:30" ht="15" customHeight="1">
      <c r="A1015" s="381" t="str">
        <f t="shared" si="224"/>
        <v>026D0605</v>
      </c>
      <c r="B1015" s="559"/>
      <c r="C1015" s="565"/>
      <c r="D1015" s="139" t="s">
        <v>21</v>
      </c>
      <c r="E1015" s="140">
        <v>6</v>
      </c>
      <c r="F1015" s="140">
        <v>5</v>
      </c>
      <c r="G1015" s="561"/>
      <c r="H1015" s="561"/>
      <c r="I1015" s="162" t="str">
        <f t="shared" si="122"/>
        <v>026D0605</v>
      </c>
      <c r="J1015" s="149" t="s">
        <v>564</v>
      </c>
      <c r="K1015" s="149" t="s">
        <v>1999</v>
      </c>
      <c r="L1015" s="149"/>
      <c r="M1015" s="149"/>
      <c r="N1015" s="149"/>
      <c r="O1015" s="150" t="s">
        <v>63</v>
      </c>
      <c r="P1015" s="151" t="s">
        <v>196</v>
      </c>
      <c r="Q1015" s="152">
        <v>2002</v>
      </c>
      <c r="R1015" s="153"/>
      <c r="S1015" s="190" t="s">
        <v>1966</v>
      </c>
      <c r="T1015" s="396">
        <f t="shared" si="223"/>
        <v>26</v>
      </c>
      <c r="V1015" s="382" t="str">
        <f t="shared" si="225"/>
        <v>JDPA  Z  2002</v>
      </c>
      <c r="W1015" s="382" t="str">
        <f t="shared" si="129"/>
        <v>JDPA  Z  2002</v>
      </c>
      <c r="AD1015" s="382"/>
    </row>
    <row r="1016" spans="1:30" ht="15" customHeight="1">
      <c r="A1016" s="381" t="str">
        <f t="shared" si="224"/>
        <v>007E0401</v>
      </c>
      <c r="B1016" s="559"/>
      <c r="C1016" s="565"/>
      <c r="D1016" s="139" t="s">
        <v>1151</v>
      </c>
      <c r="E1016" s="140">
        <v>4</v>
      </c>
      <c r="F1016" s="140">
        <v>1</v>
      </c>
      <c r="G1016" s="560" t="s">
        <v>2595</v>
      </c>
      <c r="H1016" s="554" t="s">
        <v>2596</v>
      </c>
      <c r="I1016" s="191" t="str">
        <f t="shared" si="122"/>
        <v>007E0401</v>
      </c>
      <c r="J1016" s="142" t="s">
        <v>1152</v>
      </c>
      <c r="K1016" s="142" t="s">
        <v>3012</v>
      </c>
      <c r="L1016" s="141"/>
      <c r="M1016" s="141"/>
      <c r="N1016" s="141"/>
      <c r="O1016" s="143" t="s">
        <v>55</v>
      </c>
      <c r="P1016" s="144"/>
      <c r="Q1016" s="145"/>
      <c r="R1016" s="146"/>
      <c r="S1016" s="195" t="s">
        <v>1184</v>
      </c>
      <c r="T1016" s="397">
        <f t="shared" si="223"/>
        <v>7</v>
      </c>
      <c r="V1016" s="382" t="str">
        <f t="shared" si="225"/>
        <v xml:space="preserve">指定承認    </v>
      </c>
      <c r="W1016" s="382" t="str">
        <f t="shared" ref="W1016" si="226">V1016</f>
        <v xml:space="preserve">指定承認    </v>
      </c>
      <c r="AD1016" s="382"/>
    </row>
    <row r="1017" spans="1:30" ht="15" customHeight="1">
      <c r="A1017" s="381" t="str">
        <f t="shared" si="224"/>
        <v>007E0402</v>
      </c>
      <c r="B1017" s="559"/>
      <c r="C1017" s="565"/>
      <c r="D1017" s="139" t="s">
        <v>1151</v>
      </c>
      <c r="E1017" s="140">
        <v>4</v>
      </c>
      <c r="F1017" s="140">
        <v>2</v>
      </c>
      <c r="G1017" s="561"/>
      <c r="H1017" s="555"/>
      <c r="I1017" s="148" t="str">
        <f t="shared" ref="I1017:I1018" si="227">IF(OR(D1017="",E1017="",F1017=""),"",TEXT(T1017,"000")&amp;D1017&amp;TEXT(E1017,"00")&amp;TEXT(F1017,"00"))</f>
        <v>007E0402</v>
      </c>
      <c r="J1017" s="149" t="s">
        <v>1152</v>
      </c>
      <c r="K1017" s="149" t="s">
        <v>3013</v>
      </c>
      <c r="L1017" s="148"/>
      <c r="M1017" s="148"/>
      <c r="N1017" s="148"/>
      <c r="O1017" s="150" t="s">
        <v>55</v>
      </c>
      <c r="P1017" s="151"/>
      <c r="Q1017" s="152"/>
      <c r="R1017" s="153"/>
      <c r="S1017" s="154" t="s">
        <v>1184</v>
      </c>
      <c r="T1017" s="388">
        <f t="shared" si="223"/>
        <v>7</v>
      </c>
      <c r="V1017" s="382" t="str">
        <f t="shared" si="225"/>
        <v xml:space="preserve">指定承認    </v>
      </c>
      <c r="W1017" s="382" t="str">
        <f t="shared" si="129"/>
        <v xml:space="preserve">指定承認    </v>
      </c>
      <c r="AD1017" s="382"/>
    </row>
    <row r="1018" spans="1:30" ht="15" customHeight="1">
      <c r="A1018" s="381" t="str">
        <f t="shared" si="224"/>
        <v>038E0401</v>
      </c>
      <c r="B1018" s="559"/>
      <c r="C1018" s="565"/>
      <c r="D1018" s="139" t="s">
        <v>1151</v>
      </c>
      <c r="E1018" s="140">
        <v>4</v>
      </c>
      <c r="F1018" s="140">
        <v>1</v>
      </c>
      <c r="G1018" s="562"/>
      <c r="H1018" s="556"/>
      <c r="I1018" s="155" t="str">
        <f t="shared" si="227"/>
        <v>038E0401</v>
      </c>
      <c r="J1018" s="156" t="s">
        <v>1152</v>
      </c>
      <c r="K1018" s="156" t="s">
        <v>1153</v>
      </c>
      <c r="L1018" s="155"/>
      <c r="M1018" s="155"/>
      <c r="N1018" s="155"/>
      <c r="O1018" s="157" t="s">
        <v>55</v>
      </c>
      <c r="P1018" s="158"/>
      <c r="Q1018" s="159"/>
      <c r="R1018" s="160"/>
      <c r="S1018" s="183" t="s">
        <v>952</v>
      </c>
      <c r="T1018" s="389">
        <f t="shared" si="223"/>
        <v>38</v>
      </c>
      <c r="V1018" s="382" t="str">
        <f t="shared" si="225"/>
        <v xml:space="preserve">指定承認    </v>
      </c>
      <c r="W1018" s="382" t="str">
        <f t="shared" si="129"/>
        <v xml:space="preserve">指定承認    </v>
      </c>
      <c r="AD1018" s="382"/>
    </row>
    <row r="1019" spans="1:30" ht="15" customHeight="1">
      <c r="A1019" s="381" t="str">
        <f t="shared" si="224"/>
        <v>024E0301</v>
      </c>
      <c r="B1019" s="624"/>
      <c r="C1019" s="582"/>
      <c r="D1019" s="139" t="s">
        <v>190</v>
      </c>
      <c r="E1019" s="140">
        <v>3</v>
      </c>
      <c r="F1019" s="140">
        <v>1</v>
      </c>
      <c r="G1019" s="163" t="s">
        <v>282</v>
      </c>
      <c r="H1019" s="401" t="s">
        <v>2597</v>
      </c>
      <c r="I1019" s="164" t="str">
        <f t="shared" si="122"/>
        <v>024E0301</v>
      </c>
      <c r="J1019" s="176" t="s">
        <v>282</v>
      </c>
      <c r="K1019" s="176" t="s">
        <v>283</v>
      </c>
      <c r="L1019" s="164" t="s">
        <v>279</v>
      </c>
      <c r="M1019" s="176" t="s">
        <v>353</v>
      </c>
      <c r="N1019" s="164" t="s">
        <v>284</v>
      </c>
      <c r="O1019" s="177" t="s">
        <v>80</v>
      </c>
      <c r="P1019" s="178" t="s">
        <v>176</v>
      </c>
      <c r="Q1019" s="179">
        <v>9511</v>
      </c>
      <c r="R1019" s="180"/>
      <c r="S1019" s="181" t="s">
        <v>1547</v>
      </c>
      <c r="T1019" s="400">
        <f t="shared" si="223"/>
        <v>24</v>
      </c>
      <c r="V1019" s="382" t="str">
        <f t="shared" si="225"/>
        <v>JIS  A  9511</v>
      </c>
      <c r="W1019" s="382" t="str">
        <f t="shared" si="129"/>
        <v>JIS  A  9511</v>
      </c>
      <c r="AD1019" s="382"/>
    </row>
    <row r="1020" spans="1:30" ht="15" customHeight="1">
      <c r="A1020" s="381">
        <f t="shared" si="224"/>
        <v>0</v>
      </c>
      <c r="B1020" s="557" t="s">
        <v>2598</v>
      </c>
      <c r="C1020" s="558"/>
      <c r="D1020" s="558"/>
      <c r="E1020" s="558"/>
      <c r="F1020" s="558"/>
      <c r="G1020" s="558"/>
      <c r="H1020" s="558"/>
      <c r="I1020" s="558"/>
      <c r="J1020" s="558"/>
      <c r="K1020" s="558"/>
      <c r="L1020" s="558"/>
      <c r="M1020" s="558"/>
      <c r="N1020" s="558"/>
      <c r="O1020" s="558"/>
      <c r="P1020" s="558"/>
      <c r="Q1020" s="558"/>
      <c r="R1020" s="558"/>
      <c r="S1020" s="558"/>
      <c r="T1020" s="385" t="str">
        <f t="shared" si="223"/>
        <v/>
      </c>
      <c r="V1020" s="382" t="str">
        <f t="shared" si="225"/>
        <v xml:space="preserve">    </v>
      </c>
      <c r="W1020" s="382" t="str">
        <f t="shared" si="129"/>
        <v xml:space="preserve">    </v>
      </c>
      <c r="AD1020" s="382"/>
    </row>
    <row r="1021" spans="1:30" ht="15" customHeight="1">
      <c r="A1021" s="381" t="str">
        <f t="shared" si="224"/>
        <v>003V0101</v>
      </c>
      <c r="B1021" s="568" t="s">
        <v>2882</v>
      </c>
      <c r="C1021" s="572" t="s">
        <v>2881</v>
      </c>
      <c r="D1021" s="139" t="s">
        <v>158</v>
      </c>
      <c r="E1021" s="140">
        <v>1</v>
      </c>
      <c r="F1021" s="140">
        <v>1</v>
      </c>
      <c r="G1021" s="560" t="s">
        <v>2600</v>
      </c>
      <c r="H1021" s="554" t="s">
        <v>2610</v>
      </c>
      <c r="I1021" s="141" t="str">
        <f t="shared" si="122"/>
        <v>003V0101</v>
      </c>
      <c r="J1021" s="142" t="s">
        <v>754</v>
      </c>
      <c r="K1021" s="142" t="s">
        <v>364</v>
      </c>
      <c r="L1021" s="141" t="s">
        <v>355</v>
      </c>
      <c r="M1021" s="142" t="s">
        <v>356</v>
      </c>
      <c r="N1021" s="142" t="s">
        <v>358</v>
      </c>
      <c r="O1021" s="143" t="s">
        <v>6</v>
      </c>
      <c r="P1021" s="144" t="s">
        <v>290</v>
      </c>
      <c r="Q1021" s="145">
        <v>120</v>
      </c>
      <c r="R1021" s="146"/>
      <c r="S1021" s="147" t="s">
        <v>354</v>
      </c>
      <c r="T1021" s="396">
        <f t="shared" si="223"/>
        <v>3</v>
      </c>
      <c r="V1021" s="382" t="str">
        <f t="shared" si="225"/>
        <v>JWWA  B  120</v>
      </c>
      <c r="W1021" s="382" t="str">
        <f t="shared" ref="W1021" si="228">V1021</f>
        <v>JWWA  B  120</v>
      </c>
      <c r="AD1021" s="382"/>
    </row>
    <row r="1022" spans="1:30" ht="15" customHeight="1">
      <c r="A1022" s="381" t="str">
        <f t="shared" si="224"/>
        <v>004V0101</v>
      </c>
      <c r="B1022" s="568"/>
      <c r="C1022" s="573"/>
      <c r="D1022" s="139" t="s">
        <v>158</v>
      </c>
      <c r="E1022" s="140">
        <v>1</v>
      </c>
      <c r="F1022" s="140">
        <v>1</v>
      </c>
      <c r="G1022" s="561"/>
      <c r="H1022" s="555"/>
      <c r="I1022" s="162" t="str">
        <f t="shared" si="122"/>
        <v>004V0101</v>
      </c>
      <c r="J1022" s="149" t="s">
        <v>754</v>
      </c>
      <c r="K1022" s="149" t="s">
        <v>780</v>
      </c>
      <c r="L1022" s="148" t="s">
        <v>157</v>
      </c>
      <c r="M1022" s="149" t="s">
        <v>356</v>
      </c>
      <c r="N1022" s="149" t="s">
        <v>358</v>
      </c>
      <c r="O1022" s="150" t="s">
        <v>6</v>
      </c>
      <c r="P1022" s="151" t="s">
        <v>162</v>
      </c>
      <c r="Q1022" s="152">
        <v>120</v>
      </c>
      <c r="R1022" s="189"/>
      <c r="S1022" s="190" t="s">
        <v>779</v>
      </c>
      <c r="T1022" s="396">
        <f t="shared" si="223"/>
        <v>4</v>
      </c>
      <c r="V1022" s="382" t="str">
        <f t="shared" si="225"/>
        <v>JWWA  B  120</v>
      </c>
      <c r="W1022" s="382" t="str">
        <f t="shared" ref="W1022:W1039" si="229">V1022</f>
        <v>JWWA  B  120</v>
      </c>
      <c r="AD1022" s="382"/>
    </row>
    <row r="1023" spans="1:30" ht="15" customHeight="1">
      <c r="A1023" s="381" t="str">
        <f t="shared" si="224"/>
        <v>004V0103</v>
      </c>
      <c r="B1023" s="568"/>
      <c r="C1023" s="573"/>
      <c r="D1023" s="139" t="s">
        <v>158</v>
      </c>
      <c r="E1023" s="140">
        <v>1</v>
      </c>
      <c r="F1023" s="140">
        <v>3</v>
      </c>
      <c r="G1023" s="562"/>
      <c r="H1023" s="556"/>
      <c r="I1023" s="204" t="str">
        <f t="shared" si="122"/>
        <v>004V0103</v>
      </c>
      <c r="J1023" s="165" t="s">
        <v>755</v>
      </c>
      <c r="K1023" s="165" t="s">
        <v>781</v>
      </c>
      <c r="L1023" s="204" t="s">
        <v>418</v>
      </c>
      <c r="M1023" s="165" t="s">
        <v>356</v>
      </c>
      <c r="N1023" s="165" t="s">
        <v>358</v>
      </c>
      <c r="O1023" s="166" t="s">
        <v>6</v>
      </c>
      <c r="P1023" s="167" t="s">
        <v>162</v>
      </c>
      <c r="Q1023" s="168">
        <v>120</v>
      </c>
      <c r="R1023" s="165"/>
      <c r="S1023" s="182" t="s">
        <v>779</v>
      </c>
      <c r="T1023" s="403">
        <f t="shared" si="223"/>
        <v>4</v>
      </c>
      <c r="V1023" s="382" t="str">
        <f t="shared" si="225"/>
        <v>JWWA  B  120</v>
      </c>
      <c r="W1023" s="382" t="str">
        <f t="shared" si="229"/>
        <v>JWWA  B  120</v>
      </c>
      <c r="AD1023" s="382"/>
    </row>
    <row r="1024" spans="1:30" ht="15" customHeight="1">
      <c r="A1024" s="381" t="str">
        <f t="shared" si="224"/>
        <v>017V0101</v>
      </c>
      <c r="B1024" s="568"/>
      <c r="C1024" s="573"/>
      <c r="D1024" s="139" t="s">
        <v>158</v>
      </c>
      <c r="E1024" s="140">
        <v>1</v>
      </c>
      <c r="F1024" s="140">
        <v>1</v>
      </c>
      <c r="G1024" s="560" t="s">
        <v>159</v>
      </c>
      <c r="H1024" s="554" t="s">
        <v>2610</v>
      </c>
      <c r="I1024" s="204" t="str">
        <f t="shared" si="122"/>
        <v>017V0101</v>
      </c>
      <c r="J1024" s="149" t="s">
        <v>754</v>
      </c>
      <c r="K1024" s="149" t="s">
        <v>847</v>
      </c>
      <c r="L1024" s="149" t="s">
        <v>157</v>
      </c>
      <c r="M1024" s="149" t="s">
        <v>356</v>
      </c>
      <c r="N1024" s="149" t="s">
        <v>358</v>
      </c>
      <c r="O1024" s="150" t="s">
        <v>6</v>
      </c>
      <c r="P1024" s="151" t="s">
        <v>162</v>
      </c>
      <c r="Q1024" s="152">
        <v>120</v>
      </c>
      <c r="R1024" s="201"/>
      <c r="S1024" s="202" t="s">
        <v>4434</v>
      </c>
      <c r="T1024" s="398">
        <f t="shared" si="223"/>
        <v>17</v>
      </c>
      <c r="V1024" s="382" t="str">
        <f t="shared" si="225"/>
        <v>JWWA  B  120</v>
      </c>
      <c r="W1024" s="382" t="str">
        <f t="shared" si="229"/>
        <v>JWWA  B  120</v>
      </c>
      <c r="AD1024" s="382"/>
    </row>
    <row r="1025" spans="1:30" ht="15" customHeight="1">
      <c r="A1025" s="381" t="str">
        <f t="shared" si="224"/>
        <v>020V0101</v>
      </c>
      <c r="B1025" s="568"/>
      <c r="C1025" s="573"/>
      <c r="D1025" s="139" t="s">
        <v>158</v>
      </c>
      <c r="E1025" s="140">
        <v>1</v>
      </c>
      <c r="F1025" s="140">
        <v>1</v>
      </c>
      <c r="G1025" s="561"/>
      <c r="H1025" s="555"/>
      <c r="I1025" s="148" t="str">
        <f t="shared" si="122"/>
        <v>020V0101</v>
      </c>
      <c r="J1025" s="149" t="s">
        <v>754</v>
      </c>
      <c r="K1025" s="149" t="s">
        <v>159</v>
      </c>
      <c r="L1025" s="149" t="s">
        <v>157</v>
      </c>
      <c r="M1025" s="149" t="s">
        <v>356</v>
      </c>
      <c r="N1025" s="149" t="s">
        <v>358</v>
      </c>
      <c r="O1025" s="150" t="s">
        <v>6</v>
      </c>
      <c r="P1025" s="151" t="s">
        <v>162</v>
      </c>
      <c r="Q1025" s="152">
        <v>120</v>
      </c>
      <c r="R1025" s="153"/>
      <c r="S1025" s="154" t="s">
        <v>1688</v>
      </c>
      <c r="T1025" s="388">
        <f t="shared" si="223"/>
        <v>20</v>
      </c>
      <c r="V1025" s="382" t="str">
        <f t="shared" si="225"/>
        <v>JWWA  B  120</v>
      </c>
      <c r="W1025" s="382" t="str">
        <f t="shared" si="229"/>
        <v>JWWA  B  120</v>
      </c>
      <c r="AD1025" s="382"/>
    </row>
    <row r="1026" spans="1:30" ht="15" customHeight="1">
      <c r="A1026" s="381" t="str">
        <f t="shared" si="224"/>
        <v>023V0101</v>
      </c>
      <c r="B1026" s="568"/>
      <c r="C1026" s="573"/>
      <c r="D1026" s="139" t="s">
        <v>158</v>
      </c>
      <c r="E1026" s="140">
        <v>1</v>
      </c>
      <c r="F1026" s="140">
        <v>1</v>
      </c>
      <c r="G1026" s="561"/>
      <c r="H1026" s="555"/>
      <c r="I1026" s="148" t="str">
        <f t="shared" si="122"/>
        <v>023V0101</v>
      </c>
      <c r="J1026" s="149" t="s">
        <v>754</v>
      </c>
      <c r="K1026" s="149" t="s">
        <v>4378</v>
      </c>
      <c r="L1026" s="149" t="s">
        <v>157</v>
      </c>
      <c r="M1026" s="149" t="s">
        <v>356</v>
      </c>
      <c r="N1026" s="149" t="s">
        <v>358</v>
      </c>
      <c r="O1026" s="150" t="s">
        <v>6</v>
      </c>
      <c r="P1026" s="439" t="s">
        <v>162</v>
      </c>
      <c r="Q1026" s="440">
        <v>120</v>
      </c>
      <c r="R1026" s="153"/>
      <c r="S1026" s="154" t="s">
        <v>763</v>
      </c>
      <c r="T1026" s="388">
        <f t="shared" si="223"/>
        <v>23</v>
      </c>
      <c r="V1026" s="382" t="str">
        <f t="shared" si="225"/>
        <v>JWWA  B  120</v>
      </c>
      <c r="W1026" s="382" t="str">
        <f t="shared" si="229"/>
        <v>JWWA  B  120</v>
      </c>
      <c r="AD1026" s="382"/>
    </row>
    <row r="1027" spans="1:30" ht="15" customHeight="1">
      <c r="A1027" s="381" t="str">
        <f t="shared" si="224"/>
        <v>025V0101</v>
      </c>
      <c r="B1027" s="568"/>
      <c r="C1027" s="573"/>
      <c r="D1027" s="139" t="s">
        <v>158</v>
      </c>
      <c r="E1027" s="140">
        <v>1</v>
      </c>
      <c r="F1027" s="140">
        <v>1</v>
      </c>
      <c r="G1027" s="561"/>
      <c r="H1027" s="555"/>
      <c r="I1027" s="148" t="str">
        <f t="shared" si="122"/>
        <v>025V0101</v>
      </c>
      <c r="J1027" s="149" t="s">
        <v>754</v>
      </c>
      <c r="K1027" s="149" t="s">
        <v>159</v>
      </c>
      <c r="L1027" s="148" t="s">
        <v>157</v>
      </c>
      <c r="M1027" s="149" t="s">
        <v>356</v>
      </c>
      <c r="N1027" s="149" t="s">
        <v>358</v>
      </c>
      <c r="O1027" s="150" t="s">
        <v>6</v>
      </c>
      <c r="P1027" s="151" t="s">
        <v>162</v>
      </c>
      <c r="Q1027" s="152">
        <v>120</v>
      </c>
      <c r="R1027" s="153"/>
      <c r="S1027" s="154" t="s">
        <v>881</v>
      </c>
      <c r="T1027" s="388">
        <f t="shared" si="223"/>
        <v>25</v>
      </c>
      <c r="V1027" s="382" t="str">
        <f t="shared" si="225"/>
        <v>JWWA  B  120</v>
      </c>
      <c r="W1027" s="382" t="str">
        <f t="shared" si="229"/>
        <v>JWWA  B  120</v>
      </c>
      <c r="AD1027" s="382"/>
    </row>
    <row r="1028" spans="1:30" ht="15" customHeight="1">
      <c r="A1028" s="381" t="str">
        <f t="shared" si="224"/>
        <v>026V0101</v>
      </c>
      <c r="B1028" s="568"/>
      <c r="C1028" s="573"/>
      <c r="D1028" s="139" t="s">
        <v>158</v>
      </c>
      <c r="E1028" s="140">
        <v>1</v>
      </c>
      <c r="F1028" s="140">
        <v>1</v>
      </c>
      <c r="G1028" s="561"/>
      <c r="H1028" s="556"/>
      <c r="I1028" s="155" t="str">
        <f t="shared" si="122"/>
        <v>026V0101</v>
      </c>
      <c r="J1028" s="156" t="s">
        <v>754</v>
      </c>
      <c r="K1028" s="156" t="s">
        <v>2000</v>
      </c>
      <c r="L1028" s="156" t="s">
        <v>157</v>
      </c>
      <c r="M1028" s="156" t="s">
        <v>356</v>
      </c>
      <c r="N1028" s="156" t="s">
        <v>358</v>
      </c>
      <c r="O1028" s="157" t="s">
        <v>6</v>
      </c>
      <c r="P1028" s="158" t="s">
        <v>162</v>
      </c>
      <c r="Q1028" s="159">
        <v>120</v>
      </c>
      <c r="R1028" s="160"/>
      <c r="S1028" s="183" t="s">
        <v>1966</v>
      </c>
      <c r="T1028" s="389">
        <f t="shared" si="223"/>
        <v>26</v>
      </c>
      <c r="V1028" s="382" t="str">
        <f t="shared" si="225"/>
        <v>JWWA  B  120</v>
      </c>
      <c r="W1028" s="382" t="str">
        <f t="shared" si="229"/>
        <v>JWWA  B  120</v>
      </c>
      <c r="AD1028" s="382"/>
    </row>
    <row r="1029" spans="1:30" ht="15" customHeight="1">
      <c r="A1029" s="381" t="str">
        <f t="shared" si="224"/>
        <v>003V0102</v>
      </c>
      <c r="B1029" s="568"/>
      <c r="C1029" s="573"/>
      <c r="D1029" s="139" t="s">
        <v>158</v>
      </c>
      <c r="E1029" s="140">
        <v>1</v>
      </c>
      <c r="F1029" s="140">
        <v>2</v>
      </c>
      <c r="G1029" s="561"/>
      <c r="H1029" s="554" t="s">
        <v>2611</v>
      </c>
      <c r="I1029" s="162" t="str">
        <f t="shared" si="122"/>
        <v>003V0102</v>
      </c>
      <c r="J1029" s="142" t="s">
        <v>755</v>
      </c>
      <c r="K1029" s="142" t="s">
        <v>364</v>
      </c>
      <c r="L1029" s="141" t="s">
        <v>355</v>
      </c>
      <c r="M1029" s="142" t="s">
        <v>356</v>
      </c>
      <c r="N1029" s="142" t="s">
        <v>359</v>
      </c>
      <c r="O1029" s="143" t="s">
        <v>6</v>
      </c>
      <c r="P1029" s="144" t="s">
        <v>290</v>
      </c>
      <c r="Q1029" s="145">
        <v>120</v>
      </c>
      <c r="R1029" s="146"/>
      <c r="S1029" s="147" t="s">
        <v>354</v>
      </c>
      <c r="T1029" s="396">
        <f t="shared" si="223"/>
        <v>3</v>
      </c>
      <c r="V1029" s="382" t="str">
        <f t="shared" si="225"/>
        <v>JWWA  B  120</v>
      </c>
      <c r="W1029" s="382" t="str">
        <f t="shared" ref="W1029" si="230">V1029</f>
        <v>JWWA  B  120</v>
      </c>
      <c r="AD1029" s="382"/>
    </row>
    <row r="1030" spans="1:30" ht="15" customHeight="1">
      <c r="A1030" s="381" t="str">
        <f t="shared" si="224"/>
        <v>004V0104</v>
      </c>
      <c r="B1030" s="568"/>
      <c r="C1030" s="573"/>
      <c r="D1030" s="139" t="s">
        <v>158</v>
      </c>
      <c r="E1030" s="140">
        <v>1</v>
      </c>
      <c r="F1030" s="140">
        <v>4</v>
      </c>
      <c r="G1030" s="561"/>
      <c r="H1030" s="555"/>
      <c r="I1030" s="204" t="str">
        <f t="shared" si="122"/>
        <v>004V0104</v>
      </c>
      <c r="J1030" s="165" t="s">
        <v>755</v>
      </c>
      <c r="K1030" s="165" t="s">
        <v>781</v>
      </c>
      <c r="L1030" s="204" t="s">
        <v>418</v>
      </c>
      <c r="M1030" s="165" t="s">
        <v>356</v>
      </c>
      <c r="N1030" s="165" t="s">
        <v>359</v>
      </c>
      <c r="O1030" s="166" t="s">
        <v>6</v>
      </c>
      <c r="P1030" s="167" t="s">
        <v>162</v>
      </c>
      <c r="Q1030" s="168">
        <v>120</v>
      </c>
      <c r="R1030" s="165"/>
      <c r="S1030" s="182" t="s">
        <v>779</v>
      </c>
      <c r="T1030" s="403">
        <f t="shared" si="223"/>
        <v>4</v>
      </c>
      <c r="V1030" s="382" t="str">
        <f t="shared" si="225"/>
        <v>JWWA  B  120</v>
      </c>
      <c r="W1030" s="382" t="str">
        <f t="shared" si="229"/>
        <v>JWWA  B  120</v>
      </c>
      <c r="AD1030" s="382"/>
    </row>
    <row r="1031" spans="1:30" ht="15" customHeight="1">
      <c r="A1031" s="381" t="str">
        <f t="shared" si="224"/>
        <v>017V0102</v>
      </c>
      <c r="B1031" s="568"/>
      <c r="C1031" s="573"/>
      <c r="D1031" s="139" t="s">
        <v>158</v>
      </c>
      <c r="E1031" s="140">
        <v>1</v>
      </c>
      <c r="F1031" s="140">
        <v>2</v>
      </c>
      <c r="G1031" s="561"/>
      <c r="H1031" s="555"/>
      <c r="I1031" s="197" t="str">
        <f t="shared" si="122"/>
        <v>017V0102</v>
      </c>
      <c r="J1031" s="149" t="s">
        <v>755</v>
      </c>
      <c r="K1031" s="149" t="s">
        <v>847</v>
      </c>
      <c r="L1031" s="149" t="s">
        <v>157</v>
      </c>
      <c r="M1031" s="149" t="s">
        <v>356</v>
      </c>
      <c r="N1031" s="149" t="s">
        <v>359</v>
      </c>
      <c r="O1031" s="150" t="s">
        <v>6</v>
      </c>
      <c r="P1031" s="151" t="s">
        <v>162</v>
      </c>
      <c r="Q1031" s="152">
        <v>120</v>
      </c>
      <c r="R1031" s="201"/>
      <c r="S1031" s="202" t="s">
        <v>4434</v>
      </c>
      <c r="T1031" s="398">
        <f t="shared" si="223"/>
        <v>17</v>
      </c>
      <c r="V1031" s="382" t="str">
        <f t="shared" si="225"/>
        <v>JWWA  B  120</v>
      </c>
      <c r="W1031" s="382" t="str">
        <f t="shared" si="229"/>
        <v>JWWA  B  120</v>
      </c>
      <c r="AD1031" s="382"/>
    </row>
    <row r="1032" spans="1:30" ht="15" customHeight="1">
      <c r="A1032" s="381" t="str">
        <f t="shared" si="224"/>
        <v>025V0102</v>
      </c>
      <c r="B1032" s="568"/>
      <c r="C1032" s="573"/>
      <c r="D1032" s="139" t="s">
        <v>158</v>
      </c>
      <c r="E1032" s="140">
        <v>1</v>
      </c>
      <c r="F1032" s="140">
        <v>2</v>
      </c>
      <c r="G1032" s="562"/>
      <c r="H1032" s="556"/>
      <c r="I1032" s="155" t="str">
        <f t="shared" si="122"/>
        <v>025V0102</v>
      </c>
      <c r="J1032" s="156" t="s">
        <v>755</v>
      </c>
      <c r="K1032" s="156" t="s">
        <v>159</v>
      </c>
      <c r="L1032" s="155" t="s">
        <v>157</v>
      </c>
      <c r="M1032" s="156" t="s">
        <v>356</v>
      </c>
      <c r="N1032" s="156" t="s">
        <v>359</v>
      </c>
      <c r="O1032" s="157" t="s">
        <v>6</v>
      </c>
      <c r="P1032" s="158" t="s">
        <v>162</v>
      </c>
      <c r="Q1032" s="159">
        <v>120</v>
      </c>
      <c r="R1032" s="160"/>
      <c r="S1032" s="161" t="s">
        <v>881</v>
      </c>
      <c r="T1032" s="389">
        <f t="shared" ref="T1032:T1063" si="231">IF(S1032="","",VLOOKUP(S1032,$AC$7:$AD$69,2,FALSE))</f>
        <v>25</v>
      </c>
      <c r="V1032" s="382" t="str">
        <f t="shared" si="225"/>
        <v>JWWA  B  120</v>
      </c>
      <c r="W1032" s="382" t="str">
        <f t="shared" si="229"/>
        <v>JWWA  B  120</v>
      </c>
      <c r="AD1032" s="382"/>
    </row>
    <row r="1033" spans="1:30" ht="15" customHeight="1">
      <c r="A1033" s="381" t="str">
        <f t="shared" si="224"/>
        <v>003V0201</v>
      </c>
      <c r="B1033" s="568"/>
      <c r="C1033" s="573"/>
      <c r="D1033" s="139" t="s">
        <v>158</v>
      </c>
      <c r="E1033" s="140">
        <v>2</v>
      </c>
      <c r="F1033" s="140">
        <v>1</v>
      </c>
      <c r="G1033" s="560" t="s">
        <v>2601</v>
      </c>
      <c r="H1033" s="554" t="s">
        <v>2602</v>
      </c>
      <c r="I1033" s="162" t="str">
        <f t="shared" si="122"/>
        <v>003V0201</v>
      </c>
      <c r="J1033" s="142" t="s">
        <v>363</v>
      </c>
      <c r="K1033" s="142" t="s">
        <v>367</v>
      </c>
      <c r="L1033" s="141" t="s">
        <v>368</v>
      </c>
      <c r="M1033" s="142" t="s">
        <v>361</v>
      </c>
      <c r="N1033" s="142" t="s">
        <v>359</v>
      </c>
      <c r="O1033" s="143" t="s">
        <v>6</v>
      </c>
      <c r="P1033" s="144" t="s">
        <v>162</v>
      </c>
      <c r="Q1033" s="145">
        <v>120</v>
      </c>
      <c r="R1033" s="146"/>
      <c r="S1033" s="147" t="s">
        <v>354</v>
      </c>
      <c r="T1033" s="396">
        <f t="shared" si="231"/>
        <v>3</v>
      </c>
      <c r="V1033" s="382" t="str">
        <f t="shared" si="225"/>
        <v>JWWA  B  120</v>
      </c>
      <c r="W1033" s="382" t="str">
        <f t="shared" si="229"/>
        <v>JWWA  B  120</v>
      </c>
      <c r="AD1033" s="382"/>
    </row>
    <row r="1034" spans="1:30" ht="15" customHeight="1">
      <c r="A1034" s="381" t="str">
        <f t="shared" si="224"/>
        <v>004V0201</v>
      </c>
      <c r="B1034" s="568"/>
      <c r="C1034" s="573"/>
      <c r="D1034" s="139" t="s">
        <v>158</v>
      </c>
      <c r="E1034" s="140">
        <v>2</v>
      </c>
      <c r="F1034" s="140">
        <v>1</v>
      </c>
      <c r="G1034" s="561"/>
      <c r="H1034" s="555"/>
      <c r="I1034" s="148" t="str">
        <f t="shared" si="122"/>
        <v>004V0201</v>
      </c>
      <c r="J1034" s="149" t="s">
        <v>363</v>
      </c>
      <c r="K1034" s="149" t="s">
        <v>783</v>
      </c>
      <c r="L1034" s="148" t="s">
        <v>72</v>
      </c>
      <c r="M1034" s="149" t="s">
        <v>361</v>
      </c>
      <c r="N1034" s="149" t="s">
        <v>359</v>
      </c>
      <c r="O1034" s="150" t="s">
        <v>6</v>
      </c>
      <c r="P1034" s="151" t="s">
        <v>162</v>
      </c>
      <c r="Q1034" s="152">
        <v>120</v>
      </c>
      <c r="R1034" s="153"/>
      <c r="S1034" s="154" t="s">
        <v>779</v>
      </c>
      <c r="T1034" s="388">
        <f t="shared" si="231"/>
        <v>4</v>
      </c>
      <c r="V1034" s="382" t="str">
        <f t="shared" si="225"/>
        <v>JWWA  B  120</v>
      </c>
      <c r="W1034" s="382" t="str">
        <f t="shared" si="229"/>
        <v>JWWA  B  120</v>
      </c>
      <c r="AD1034" s="382"/>
    </row>
    <row r="1035" spans="1:30" ht="15" customHeight="1">
      <c r="A1035" s="381" t="str">
        <f t="shared" si="224"/>
        <v>017V0201</v>
      </c>
      <c r="B1035" s="568"/>
      <c r="C1035" s="573"/>
      <c r="D1035" s="139" t="s">
        <v>158</v>
      </c>
      <c r="E1035" s="140">
        <v>2</v>
      </c>
      <c r="F1035" s="140">
        <v>1</v>
      </c>
      <c r="G1035" s="561"/>
      <c r="H1035" s="555"/>
      <c r="I1035" s="148" t="str">
        <f t="shared" si="122"/>
        <v>017V0201</v>
      </c>
      <c r="J1035" s="149" t="s">
        <v>363</v>
      </c>
      <c r="K1035" s="149" t="s">
        <v>850</v>
      </c>
      <c r="L1035" s="149" t="s">
        <v>72</v>
      </c>
      <c r="M1035" s="149" t="s">
        <v>361</v>
      </c>
      <c r="N1035" s="149" t="s">
        <v>359</v>
      </c>
      <c r="O1035" s="150" t="s">
        <v>6</v>
      </c>
      <c r="P1035" s="151" t="s">
        <v>162</v>
      </c>
      <c r="Q1035" s="152">
        <v>120</v>
      </c>
      <c r="R1035" s="153"/>
      <c r="S1035" s="202" t="s">
        <v>4434</v>
      </c>
      <c r="T1035" s="388">
        <f t="shared" si="231"/>
        <v>17</v>
      </c>
      <c r="V1035" s="382" t="str">
        <f t="shared" si="225"/>
        <v>JWWA  B  120</v>
      </c>
      <c r="W1035" s="382" t="str">
        <f t="shared" si="229"/>
        <v>JWWA  B  120</v>
      </c>
      <c r="AD1035" s="382"/>
    </row>
    <row r="1036" spans="1:30" ht="15" customHeight="1">
      <c r="A1036" s="381" t="str">
        <f t="shared" si="224"/>
        <v>020V0201</v>
      </c>
      <c r="B1036" s="568"/>
      <c r="C1036" s="573"/>
      <c r="D1036" s="139" t="s">
        <v>158</v>
      </c>
      <c r="E1036" s="140">
        <v>2</v>
      </c>
      <c r="F1036" s="140">
        <v>1</v>
      </c>
      <c r="G1036" s="561"/>
      <c r="H1036" s="555"/>
      <c r="I1036" s="148" t="str">
        <f t="shared" si="122"/>
        <v>020V0201</v>
      </c>
      <c r="J1036" s="149" t="s">
        <v>363</v>
      </c>
      <c r="K1036" s="149" t="s">
        <v>1735</v>
      </c>
      <c r="L1036" s="149" t="s">
        <v>72</v>
      </c>
      <c r="M1036" s="149" t="s">
        <v>361</v>
      </c>
      <c r="N1036" s="149" t="s">
        <v>359</v>
      </c>
      <c r="O1036" s="150" t="s">
        <v>6</v>
      </c>
      <c r="P1036" s="151" t="s">
        <v>162</v>
      </c>
      <c r="Q1036" s="152">
        <v>120</v>
      </c>
      <c r="R1036" s="153"/>
      <c r="S1036" s="154" t="s">
        <v>1688</v>
      </c>
      <c r="T1036" s="388">
        <f t="shared" si="231"/>
        <v>20</v>
      </c>
      <c r="V1036" s="382" t="str">
        <f t="shared" si="225"/>
        <v>JWWA  B  120</v>
      </c>
      <c r="W1036" s="382" t="str">
        <f t="shared" si="229"/>
        <v>JWWA  B  120</v>
      </c>
      <c r="AD1036" s="382"/>
    </row>
    <row r="1037" spans="1:30" ht="15" customHeight="1">
      <c r="A1037" s="381" t="str">
        <f t="shared" si="224"/>
        <v>025V0201</v>
      </c>
      <c r="B1037" s="568"/>
      <c r="C1037" s="573"/>
      <c r="D1037" s="139" t="s">
        <v>158</v>
      </c>
      <c r="E1037" s="140">
        <v>2</v>
      </c>
      <c r="F1037" s="140">
        <v>1</v>
      </c>
      <c r="G1037" s="561"/>
      <c r="H1037" s="555"/>
      <c r="I1037" s="148" t="str">
        <f t="shared" si="122"/>
        <v>025V0201</v>
      </c>
      <c r="J1037" s="149" t="s">
        <v>363</v>
      </c>
      <c r="K1037" s="149" t="s">
        <v>1621</v>
      </c>
      <c r="L1037" s="148" t="s">
        <v>72</v>
      </c>
      <c r="M1037" s="149" t="s">
        <v>361</v>
      </c>
      <c r="N1037" s="149" t="s">
        <v>359</v>
      </c>
      <c r="O1037" s="150" t="s">
        <v>6</v>
      </c>
      <c r="P1037" s="151" t="s">
        <v>162</v>
      </c>
      <c r="Q1037" s="152">
        <v>120</v>
      </c>
      <c r="R1037" s="153"/>
      <c r="S1037" s="154" t="s">
        <v>881</v>
      </c>
      <c r="T1037" s="388">
        <f t="shared" si="231"/>
        <v>25</v>
      </c>
      <c r="V1037" s="382" t="str">
        <f t="shared" si="225"/>
        <v>JWWA  B  120</v>
      </c>
      <c r="W1037" s="382" t="str">
        <f t="shared" si="229"/>
        <v>JWWA  B  120</v>
      </c>
      <c r="AD1037" s="382"/>
    </row>
    <row r="1038" spans="1:30" ht="15" customHeight="1">
      <c r="A1038" s="381" t="str">
        <f t="shared" si="224"/>
        <v>026V0201</v>
      </c>
      <c r="B1038" s="568"/>
      <c r="C1038" s="573"/>
      <c r="D1038" s="139" t="s">
        <v>158</v>
      </c>
      <c r="E1038" s="140">
        <v>2</v>
      </c>
      <c r="F1038" s="140">
        <v>1</v>
      </c>
      <c r="G1038" s="561"/>
      <c r="H1038" s="555"/>
      <c r="I1038" s="155" t="str">
        <f t="shared" si="122"/>
        <v>026V0201</v>
      </c>
      <c r="J1038" s="156" t="s">
        <v>363</v>
      </c>
      <c r="K1038" s="156" t="s">
        <v>1621</v>
      </c>
      <c r="L1038" s="156" t="s">
        <v>72</v>
      </c>
      <c r="M1038" s="156" t="s">
        <v>361</v>
      </c>
      <c r="N1038" s="156" t="s">
        <v>359</v>
      </c>
      <c r="O1038" s="157" t="s">
        <v>6</v>
      </c>
      <c r="P1038" s="158" t="s">
        <v>162</v>
      </c>
      <c r="Q1038" s="159">
        <v>120</v>
      </c>
      <c r="R1038" s="160"/>
      <c r="S1038" s="183" t="s">
        <v>1966</v>
      </c>
      <c r="T1038" s="389">
        <f t="shared" si="231"/>
        <v>26</v>
      </c>
      <c r="V1038" s="382" t="str">
        <f t="shared" si="225"/>
        <v>JWWA  B  120</v>
      </c>
      <c r="W1038" s="382" t="str">
        <f t="shared" si="229"/>
        <v>JWWA  B  120</v>
      </c>
      <c r="AD1038" s="382"/>
    </row>
    <row r="1039" spans="1:30" ht="15" customHeight="1">
      <c r="A1039" s="381" t="str">
        <f t="shared" si="224"/>
        <v>003V0202</v>
      </c>
      <c r="B1039" s="568"/>
      <c r="C1039" s="573"/>
      <c r="D1039" s="139" t="s">
        <v>158</v>
      </c>
      <c r="E1039" s="140">
        <v>2</v>
      </c>
      <c r="F1039" s="140">
        <v>2</v>
      </c>
      <c r="G1039" s="561"/>
      <c r="H1039" s="555"/>
      <c r="I1039" s="162" t="str">
        <f t="shared" si="122"/>
        <v>003V0202</v>
      </c>
      <c r="J1039" s="142" t="s">
        <v>363</v>
      </c>
      <c r="K1039" s="142" t="s">
        <v>367</v>
      </c>
      <c r="L1039" s="141" t="s">
        <v>369</v>
      </c>
      <c r="M1039" s="142" t="s">
        <v>361</v>
      </c>
      <c r="N1039" s="142" t="s">
        <v>359</v>
      </c>
      <c r="O1039" s="143" t="s">
        <v>6</v>
      </c>
      <c r="P1039" s="144" t="s">
        <v>3190</v>
      </c>
      <c r="Q1039" s="145">
        <v>120</v>
      </c>
      <c r="R1039" s="146"/>
      <c r="S1039" s="147" t="s">
        <v>354</v>
      </c>
      <c r="T1039" s="396">
        <f t="shared" si="231"/>
        <v>3</v>
      </c>
      <c r="V1039" s="382" t="str">
        <f t="shared" si="225"/>
        <v>JWWA  B  120</v>
      </c>
      <c r="W1039" s="382" t="str">
        <f t="shared" si="229"/>
        <v>JWWA  B  120</v>
      </c>
      <c r="AD1039" s="382"/>
    </row>
    <row r="1040" spans="1:30" ht="15" customHeight="1">
      <c r="A1040" s="381" t="str">
        <f t="shared" si="224"/>
        <v>004V0202</v>
      </c>
      <c r="B1040" s="568"/>
      <c r="C1040" s="573"/>
      <c r="D1040" s="139" t="s">
        <v>158</v>
      </c>
      <c r="E1040" s="140">
        <v>2</v>
      </c>
      <c r="F1040" s="140">
        <v>2</v>
      </c>
      <c r="G1040" s="561"/>
      <c r="H1040" s="555"/>
      <c r="I1040" s="148" t="str">
        <f t="shared" si="122"/>
        <v>004V0202</v>
      </c>
      <c r="J1040" s="149" t="s">
        <v>363</v>
      </c>
      <c r="K1040" s="149" t="s">
        <v>783</v>
      </c>
      <c r="L1040" s="148" t="s">
        <v>369</v>
      </c>
      <c r="M1040" s="149" t="s">
        <v>361</v>
      </c>
      <c r="N1040" s="149" t="s">
        <v>359</v>
      </c>
      <c r="O1040" s="150" t="s">
        <v>6</v>
      </c>
      <c r="P1040" s="151" t="s">
        <v>3190</v>
      </c>
      <c r="Q1040" s="152">
        <v>120</v>
      </c>
      <c r="R1040" s="153"/>
      <c r="S1040" s="154" t="s">
        <v>779</v>
      </c>
      <c r="T1040" s="388">
        <f t="shared" si="231"/>
        <v>4</v>
      </c>
      <c r="V1040" s="382" t="str">
        <f t="shared" si="225"/>
        <v>JWWA  B  120</v>
      </c>
      <c r="W1040" s="382" t="str">
        <f t="shared" ref="W1040:W1049" si="232">V1040</f>
        <v>JWWA  B  120</v>
      </c>
      <c r="AD1040" s="382"/>
    </row>
    <row r="1041" spans="1:30" ht="15" customHeight="1">
      <c r="A1041" s="381" t="str">
        <f t="shared" si="224"/>
        <v>017V0202</v>
      </c>
      <c r="B1041" s="568"/>
      <c r="C1041" s="573"/>
      <c r="D1041" s="139" t="s">
        <v>158</v>
      </c>
      <c r="E1041" s="140">
        <v>2</v>
      </c>
      <c r="F1041" s="140">
        <v>2</v>
      </c>
      <c r="G1041" s="561"/>
      <c r="H1041" s="555"/>
      <c r="I1041" s="148" t="str">
        <f t="shared" si="122"/>
        <v>017V0202</v>
      </c>
      <c r="J1041" s="149" t="s">
        <v>363</v>
      </c>
      <c r="K1041" s="149" t="s">
        <v>850</v>
      </c>
      <c r="L1041" s="149" t="s">
        <v>230</v>
      </c>
      <c r="M1041" s="149" t="s">
        <v>361</v>
      </c>
      <c r="N1041" s="149" t="s">
        <v>359</v>
      </c>
      <c r="O1041" s="150" t="s">
        <v>6</v>
      </c>
      <c r="P1041" s="151" t="s">
        <v>3190</v>
      </c>
      <c r="Q1041" s="152">
        <v>120</v>
      </c>
      <c r="R1041" s="153"/>
      <c r="S1041" s="202" t="s">
        <v>4434</v>
      </c>
      <c r="T1041" s="388">
        <f t="shared" si="231"/>
        <v>17</v>
      </c>
      <c r="V1041" s="382" t="str">
        <f t="shared" si="225"/>
        <v>JWWA  B  120</v>
      </c>
      <c r="W1041" s="382" t="str">
        <f t="shared" si="232"/>
        <v>JWWA  B  120</v>
      </c>
      <c r="AD1041" s="382"/>
    </row>
    <row r="1042" spans="1:30" ht="15" customHeight="1">
      <c r="A1042" s="381" t="str">
        <f t="shared" si="224"/>
        <v>020V0202</v>
      </c>
      <c r="B1042" s="568"/>
      <c r="C1042" s="573"/>
      <c r="D1042" s="139" t="s">
        <v>158</v>
      </c>
      <c r="E1042" s="140">
        <v>2</v>
      </c>
      <c r="F1042" s="140">
        <v>2</v>
      </c>
      <c r="G1042" s="561"/>
      <c r="H1042" s="555"/>
      <c r="I1042" s="148" t="str">
        <f t="shared" si="122"/>
        <v>020V0202</v>
      </c>
      <c r="J1042" s="149" t="s">
        <v>363</v>
      </c>
      <c r="K1042" s="149" t="s">
        <v>1735</v>
      </c>
      <c r="L1042" s="149" t="s">
        <v>173</v>
      </c>
      <c r="M1042" s="149" t="s">
        <v>361</v>
      </c>
      <c r="N1042" s="149" t="s">
        <v>359</v>
      </c>
      <c r="O1042" s="150" t="s">
        <v>6</v>
      </c>
      <c r="P1042" s="151" t="s">
        <v>3190</v>
      </c>
      <c r="Q1042" s="152">
        <v>120</v>
      </c>
      <c r="R1042" s="153"/>
      <c r="S1042" s="154" t="s">
        <v>1688</v>
      </c>
      <c r="T1042" s="388">
        <f t="shared" si="231"/>
        <v>20</v>
      </c>
      <c r="V1042" s="382" t="str">
        <f t="shared" si="225"/>
        <v>JWWA  B  120</v>
      </c>
      <c r="W1042" s="382" t="str">
        <f t="shared" si="232"/>
        <v>JWWA  B  120</v>
      </c>
      <c r="AD1042" s="382"/>
    </row>
    <row r="1043" spans="1:30" ht="15" customHeight="1">
      <c r="A1043" s="381" t="str">
        <f t="shared" si="224"/>
        <v>025V0202</v>
      </c>
      <c r="B1043" s="568"/>
      <c r="C1043" s="573"/>
      <c r="D1043" s="139" t="s">
        <v>158</v>
      </c>
      <c r="E1043" s="140">
        <v>2</v>
      </c>
      <c r="F1043" s="140">
        <v>2</v>
      </c>
      <c r="G1043" s="561"/>
      <c r="H1043" s="555"/>
      <c r="I1043" s="148" t="str">
        <f t="shared" si="122"/>
        <v>025V0202</v>
      </c>
      <c r="J1043" s="149" t="s">
        <v>363</v>
      </c>
      <c r="K1043" s="149" t="s">
        <v>1621</v>
      </c>
      <c r="L1043" s="148" t="s">
        <v>369</v>
      </c>
      <c r="M1043" s="149" t="s">
        <v>361</v>
      </c>
      <c r="N1043" s="149" t="s">
        <v>359</v>
      </c>
      <c r="O1043" s="150" t="s">
        <v>6</v>
      </c>
      <c r="P1043" s="151" t="s">
        <v>3190</v>
      </c>
      <c r="Q1043" s="152">
        <v>120</v>
      </c>
      <c r="R1043" s="153"/>
      <c r="S1043" s="154" t="s">
        <v>881</v>
      </c>
      <c r="T1043" s="388">
        <f t="shared" si="231"/>
        <v>25</v>
      </c>
      <c r="V1043" s="382" t="str">
        <f t="shared" si="225"/>
        <v>JWWA  B  120</v>
      </c>
      <c r="W1043" s="382" t="str">
        <f t="shared" si="232"/>
        <v>JWWA  B  120</v>
      </c>
      <c r="AD1043" s="382"/>
    </row>
    <row r="1044" spans="1:30" ht="15" customHeight="1">
      <c r="A1044" s="381" t="str">
        <f t="shared" si="224"/>
        <v>026V0202</v>
      </c>
      <c r="B1044" s="568"/>
      <c r="C1044" s="573"/>
      <c r="D1044" s="139" t="s">
        <v>158</v>
      </c>
      <c r="E1044" s="140">
        <v>2</v>
      </c>
      <c r="F1044" s="140">
        <v>2</v>
      </c>
      <c r="G1044" s="561"/>
      <c r="H1044" s="556"/>
      <c r="I1044" s="155" t="str">
        <f t="shared" si="122"/>
        <v>026V0202</v>
      </c>
      <c r="J1044" s="156" t="s">
        <v>363</v>
      </c>
      <c r="K1044" s="156" t="s">
        <v>1621</v>
      </c>
      <c r="L1044" s="156" t="s">
        <v>173</v>
      </c>
      <c r="M1044" s="156" t="s">
        <v>361</v>
      </c>
      <c r="N1044" s="156" t="s">
        <v>359</v>
      </c>
      <c r="O1044" s="157" t="s">
        <v>6</v>
      </c>
      <c r="P1044" s="158" t="s">
        <v>3190</v>
      </c>
      <c r="Q1044" s="159">
        <v>120</v>
      </c>
      <c r="R1044" s="160"/>
      <c r="S1044" s="183" t="s">
        <v>1966</v>
      </c>
      <c r="T1044" s="389">
        <f t="shared" si="231"/>
        <v>26</v>
      </c>
      <c r="V1044" s="382" t="str">
        <f t="shared" si="225"/>
        <v>JWWA  B  120</v>
      </c>
      <c r="W1044" s="382" t="str">
        <f t="shared" si="232"/>
        <v>JWWA  B  120</v>
      </c>
      <c r="AD1044" s="382"/>
    </row>
    <row r="1045" spans="1:30" ht="15" customHeight="1">
      <c r="A1045" s="381" t="str">
        <f t="shared" si="224"/>
        <v>003V0301</v>
      </c>
      <c r="B1045" s="568"/>
      <c r="C1045" s="573"/>
      <c r="D1045" s="139" t="s">
        <v>374</v>
      </c>
      <c r="E1045" s="140">
        <v>3</v>
      </c>
      <c r="F1045" s="140">
        <v>1</v>
      </c>
      <c r="G1045" s="561"/>
      <c r="H1045" s="554" t="s">
        <v>2604</v>
      </c>
      <c r="I1045" s="162" t="str">
        <f t="shared" si="122"/>
        <v>003V0301</v>
      </c>
      <c r="J1045" s="142" t="s">
        <v>375</v>
      </c>
      <c r="K1045" s="142" t="s">
        <v>379</v>
      </c>
      <c r="L1045" s="141" t="s">
        <v>377</v>
      </c>
      <c r="M1045" s="142" t="s">
        <v>361</v>
      </c>
      <c r="N1045" s="142" t="s">
        <v>359</v>
      </c>
      <c r="O1045" s="143" t="s">
        <v>55</v>
      </c>
      <c r="P1045" s="144"/>
      <c r="Q1045" s="145"/>
      <c r="R1045" s="146"/>
      <c r="S1045" s="147" t="s">
        <v>354</v>
      </c>
      <c r="T1045" s="396">
        <f t="shared" si="231"/>
        <v>3</v>
      </c>
      <c r="V1045" s="382" t="str">
        <f t="shared" si="225"/>
        <v xml:space="preserve">指定承認    </v>
      </c>
      <c r="W1045" s="382" t="str">
        <f t="shared" si="232"/>
        <v xml:space="preserve">指定承認    </v>
      </c>
      <c r="AD1045" s="382"/>
    </row>
    <row r="1046" spans="1:30" ht="15" customHeight="1">
      <c r="A1046" s="381" t="str">
        <f t="shared" si="224"/>
        <v>004V0301</v>
      </c>
      <c r="B1046" s="568"/>
      <c r="C1046" s="573"/>
      <c r="D1046" s="139" t="s">
        <v>374</v>
      </c>
      <c r="E1046" s="140">
        <v>3</v>
      </c>
      <c r="F1046" s="140">
        <v>1</v>
      </c>
      <c r="G1046" s="561"/>
      <c r="H1046" s="555"/>
      <c r="I1046" s="148" t="str">
        <f t="shared" si="122"/>
        <v>004V0301</v>
      </c>
      <c r="J1046" s="149" t="s">
        <v>375</v>
      </c>
      <c r="K1046" s="149" t="s">
        <v>785</v>
      </c>
      <c r="L1046" s="148" t="s">
        <v>2605</v>
      </c>
      <c r="M1046" s="149" t="s">
        <v>361</v>
      </c>
      <c r="N1046" s="149" t="s">
        <v>359</v>
      </c>
      <c r="O1046" s="150" t="s">
        <v>55</v>
      </c>
      <c r="P1046" s="151"/>
      <c r="Q1046" s="152"/>
      <c r="R1046" s="153"/>
      <c r="S1046" s="154" t="s">
        <v>779</v>
      </c>
      <c r="T1046" s="388">
        <f t="shared" si="231"/>
        <v>4</v>
      </c>
      <c r="V1046" s="382" t="str">
        <f t="shared" si="225"/>
        <v xml:space="preserve">指定承認    </v>
      </c>
      <c r="W1046" s="382" t="str">
        <f t="shared" si="232"/>
        <v xml:space="preserve">指定承認    </v>
      </c>
      <c r="AD1046" s="382"/>
    </row>
    <row r="1047" spans="1:30" ht="15" customHeight="1">
      <c r="A1047" s="381" t="str">
        <f t="shared" si="224"/>
        <v>017V0301</v>
      </c>
      <c r="B1047" s="568"/>
      <c r="C1047" s="573"/>
      <c r="D1047" s="139" t="s">
        <v>374</v>
      </c>
      <c r="E1047" s="140">
        <v>3</v>
      </c>
      <c r="F1047" s="140">
        <v>1</v>
      </c>
      <c r="G1047" s="561"/>
      <c r="H1047" s="555"/>
      <c r="I1047" s="148" t="str">
        <f t="shared" si="122"/>
        <v>017V0301</v>
      </c>
      <c r="J1047" s="149" t="s">
        <v>375</v>
      </c>
      <c r="K1047" s="149" t="s">
        <v>852</v>
      </c>
      <c r="L1047" s="149" t="s">
        <v>92</v>
      </c>
      <c r="M1047" s="149" t="s">
        <v>361</v>
      </c>
      <c r="N1047" s="149" t="s">
        <v>359</v>
      </c>
      <c r="O1047" s="150" t="s">
        <v>55</v>
      </c>
      <c r="P1047" s="151"/>
      <c r="Q1047" s="152"/>
      <c r="R1047" s="153"/>
      <c r="S1047" s="202" t="s">
        <v>4434</v>
      </c>
      <c r="T1047" s="388">
        <f t="shared" si="231"/>
        <v>17</v>
      </c>
      <c r="V1047" s="382" t="str">
        <f t="shared" si="225"/>
        <v xml:space="preserve">指定承認    </v>
      </c>
      <c r="W1047" s="382" t="str">
        <f t="shared" si="232"/>
        <v xml:space="preserve">指定承認    </v>
      </c>
      <c r="AD1047" s="382"/>
    </row>
    <row r="1048" spans="1:30" ht="15" customHeight="1">
      <c r="A1048" s="381" t="str">
        <f t="shared" si="224"/>
        <v>020V0301</v>
      </c>
      <c r="B1048" s="568"/>
      <c r="C1048" s="573"/>
      <c r="D1048" s="139" t="s">
        <v>374</v>
      </c>
      <c r="E1048" s="140">
        <v>3</v>
      </c>
      <c r="F1048" s="140">
        <v>1</v>
      </c>
      <c r="G1048" s="561"/>
      <c r="H1048" s="555"/>
      <c r="I1048" s="162" t="str">
        <f t="shared" si="122"/>
        <v>020V0301</v>
      </c>
      <c r="J1048" s="205" t="s">
        <v>375</v>
      </c>
      <c r="K1048" s="205" t="s">
        <v>1737</v>
      </c>
      <c r="L1048" s="205" t="s">
        <v>92</v>
      </c>
      <c r="M1048" s="205" t="s">
        <v>361</v>
      </c>
      <c r="N1048" s="205" t="s">
        <v>359</v>
      </c>
      <c r="O1048" s="186" t="s">
        <v>55</v>
      </c>
      <c r="P1048" s="187"/>
      <c r="Q1048" s="188"/>
      <c r="R1048" s="189"/>
      <c r="S1048" s="190" t="s">
        <v>1688</v>
      </c>
      <c r="T1048" s="396">
        <f t="shared" si="231"/>
        <v>20</v>
      </c>
      <c r="V1048" s="382" t="str">
        <f t="shared" si="225"/>
        <v xml:space="preserve">指定承認    </v>
      </c>
      <c r="W1048" s="382" t="str">
        <f t="shared" si="232"/>
        <v xml:space="preserve">指定承認    </v>
      </c>
      <c r="AD1048" s="382"/>
    </row>
    <row r="1049" spans="1:30" ht="15" customHeight="1">
      <c r="A1049" s="381" t="str">
        <f t="shared" si="224"/>
        <v>025V0301</v>
      </c>
      <c r="B1049" s="568"/>
      <c r="C1049" s="573"/>
      <c r="D1049" s="139" t="s">
        <v>374</v>
      </c>
      <c r="E1049" s="140">
        <v>3</v>
      </c>
      <c r="F1049" s="140">
        <v>1</v>
      </c>
      <c r="G1049" s="561"/>
      <c r="H1049" s="555"/>
      <c r="I1049" s="148" t="str">
        <f t="shared" si="122"/>
        <v>025V0301</v>
      </c>
      <c r="J1049" s="149" t="s">
        <v>375</v>
      </c>
      <c r="K1049" s="149" t="s">
        <v>375</v>
      </c>
      <c r="L1049" s="148" t="s">
        <v>92</v>
      </c>
      <c r="M1049" s="149" t="s">
        <v>361</v>
      </c>
      <c r="N1049" s="149" t="s">
        <v>359</v>
      </c>
      <c r="O1049" s="150" t="s">
        <v>55</v>
      </c>
      <c r="P1049" s="151"/>
      <c r="Q1049" s="152"/>
      <c r="R1049" s="153"/>
      <c r="S1049" s="154" t="s">
        <v>881</v>
      </c>
      <c r="T1049" s="388">
        <f t="shared" si="231"/>
        <v>25</v>
      </c>
      <c r="V1049" s="382" t="str">
        <f t="shared" si="225"/>
        <v xml:space="preserve">指定承認    </v>
      </c>
      <c r="W1049" s="382" t="str">
        <f t="shared" si="232"/>
        <v xml:space="preserve">指定承認    </v>
      </c>
      <c r="AD1049" s="382"/>
    </row>
    <row r="1050" spans="1:30" ht="15" customHeight="1">
      <c r="A1050" s="381" t="str">
        <f t="shared" si="224"/>
        <v>026V0301</v>
      </c>
      <c r="B1050" s="568"/>
      <c r="C1050" s="573"/>
      <c r="D1050" s="139" t="s">
        <v>374</v>
      </c>
      <c r="E1050" s="140">
        <v>3</v>
      </c>
      <c r="F1050" s="140">
        <v>1</v>
      </c>
      <c r="G1050" s="562"/>
      <c r="H1050" s="556"/>
      <c r="I1050" s="155" t="str">
        <f t="shared" si="122"/>
        <v>026V0301</v>
      </c>
      <c r="J1050" s="156" t="s">
        <v>375</v>
      </c>
      <c r="K1050" s="156" t="s">
        <v>1737</v>
      </c>
      <c r="L1050" s="156" t="s">
        <v>92</v>
      </c>
      <c r="M1050" s="156" t="s">
        <v>361</v>
      </c>
      <c r="N1050" s="156" t="s">
        <v>359</v>
      </c>
      <c r="O1050" s="157" t="s">
        <v>55</v>
      </c>
      <c r="P1050" s="158"/>
      <c r="Q1050" s="159"/>
      <c r="R1050" s="160"/>
      <c r="S1050" s="183" t="s">
        <v>1966</v>
      </c>
      <c r="T1050" s="389">
        <f t="shared" si="231"/>
        <v>26</v>
      </c>
      <c r="V1050" s="382" t="str">
        <f t="shared" si="225"/>
        <v xml:space="preserve">指定承認    </v>
      </c>
      <c r="W1050" s="382" t="str">
        <f t="shared" ref="W1050:W1073" si="233">V1050</f>
        <v xml:space="preserve">指定承認    </v>
      </c>
      <c r="AD1050" s="382"/>
    </row>
    <row r="1051" spans="1:30" ht="15" customHeight="1">
      <c r="A1051" s="381" t="str">
        <f t="shared" si="224"/>
        <v>003V0203</v>
      </c>
      <c r="B1051" s="568" t="s">
        <v>2882</v>
      </c>
      <c r="C1051" s="563" t="s">
        <v>2881</v>
      </c>
      <c r="D1051" s="139" t="s">
        <v>158</v>
      </c>
      <c r="E1051" s="140">
        <v>2</v>
      </c>
      <c r="F1051" s="140">
        <v>3</v>
      </c>
      <c r="G1051" s="560" t="s">
        <v>2603</v>
      </c>
      <c r="H1051" s="554" t="s">
        <v>2602</v>
      </c>
      <c r="I1051" s="162" t="str">
        <f t="shared" si="122"/>
        <v>003V0203</v>
      </c>
      <c r="J1051" s="142" t="s">
        <v>370</v>
      </c>
      <c r="K1051" s="142" t="s">
        <v>376</v>
      </c>
      <c r="L1051" s="141" t="s">
        <v>368</v>
      </c>
      <c r="M1051" s="142" t="s">
        <v>356</v>
      </c>
      <c r="N1051" s="142" t="s">
        <v>359</v>
      </c>
      <c r="O1051" s="143" t="s">
        <v>6</v>
      </c>
      <c r="P1051" s="144" t="s">
        <v>371</v>
      </c>
      <c r="Q1051" s="145">
        <v>120</v>
      </c>
      <c r="R1051" s="146"/>
      <c r="S1051" s="147" t="s">
        <v>354</v>
      </c>
      <c r="T1051" s="396">
        <f t="shared" si="231"/>
        <v>3</v>
      </c>
      <c r="V1051" s="382" t="str">
        <f t="shared" si="225"/>
        <v>JWWA  B  120</v>
      </c>
      <c r="W1051" s="382" t="str">
        <f t="shared" si="233"/>
        <v>JWWA  B  120</v>
      </c>
      <c r="AD1051" s="382"/>
    </row>
    <row r="1052" spans="1:30" ht="15" customHeight="1">
      <c r="A1052" s="381" t="str">
        <f t="shared" si="224"/>
        <v>004V0203</v>
      </c>
      <c r="B1052" s="568"/>
      <c r="C1052" s="563"/>
      <c r="D1052" s="139" t="s">
        <v>158</v>
      </c>
      <c r="E1052" s="140">
        <v>2</v>
      </c>
      <c r="F1052" s="140">
        <v>3</v>
      </c>
      <c r="G1052" s="561"/>
      <c r="H1052" s="555"/>
      <c r="I1052" s="148" t="str">
        <f t="shared" si="122"/>
        <v>004V0203</v>
      </c>
      <c r="J1052" s="149" t="s">
        <v>370</v>
      </c>
      <c r="K1052" s="149" t="s">
        <v>784</v>
      </c>
      <c r="L1052" s="148" t="s">
        <v>72</v>
      </c>
      <c r="M1052" s="149" t="s">
        <v>356</v>
      </c>
      <c r="N1052" s="149" t="s">
        <v>359</v>
      </c>
      <c r="O1052" s="150" t="s">
        <v>6</v>
      </c>
      <c r="P1052" s="151" t="s">
        <v>162</v>
      </c>
      <c r="Q1052" s="152">
        <v>120</v>
      </c>
      <c r="R1052" s="153"/>
      <c r="S1052" s="154" t="s">
        <v>779</v>
      </c>
      <c r="T1052" s="388">
        <f t="shared" si="231"/>
        <v>4</v>
      </c>
      <c r="V1052" s="382" t="str">
        <f t="shared" si="225"/>
        <v>JWWA  B  120</v>
      </c>
      <c r="W1052" s="382" t="str">
        <f t="shared" si="233"/>
        <v>JWWA  B  120</v>
      </c>
      <c r="AD1052" s="382"/>
    </row>
    <row r="1053" spans="1:30" ht="15" customHeight="1">
      <c r="A1053" s="381" t="str">
        <f t="shared" si="224"/>
        <v>017V0203</v>
      </c>
      <c r="B1053" s="568"/>
      <c r="C1053" s="563"/>
      <c r="D1053" s="139" t="s">
        <v>158</v>
      </c>
      <c r="E1053" s="140">
        <v>2</v>
      </c>
      <c r="F1053" s="140">
        <v>3</v>
      </c>
      <c r="G1053" s="561"/>
      <c r="H1053" s="555"/>
      <c r="I1053" s="148" t="str">
        <f t="shared" si="122"/>
        <v>017V0203</v>
      </c>
      <c r="J1053" s="149" t="s">
        <v>370</v>
      </c>
      <c r="K1053" s="149" t="s">
        <v>851</v>
      </c>
      <c r="L1053" s="149" t="s">
        <v>72</v>
      </c>
      <c r="M1053" s="149" t="s">
        <v>356</v>
      </c>
      <c r="N1053" s="149" t="s">
        <v>359</v>
      </c>
      <c r="O1053" s="150" t="s">
        <v>6</v>
      </c>
      <c r="P1053" s="151" t="s">
        <v>162</v>
      </c>
      <c r="Q1053" s="152">
        <v>120</v>
      </c>
      <c r="R1053" s="153"/>
      <c r="S1053" s="202" t="s">
        <v>4434</v>
      </c>
      <c r="T1053" s="388">
        <f t="shared" si="231"/>
        <v>17</v>
      </c>
      <c r="V1053" s="382" t="str">
        <f t="shared" si="225"/>
        <v>JWWA  B  120</v>
      </c>
      <c r="W1053" s="382" t="str">
        <f t="shared" si="233"/>
        <v>JWWA  B  120</v>
      </c>
      <c r="AD1053" s="382"/>
    </row>
    <row r="1054" spans="1:30" ht="15" customHeight="1">
      <c r="A1054" s="381" t="str">
        <f t="shared" si="224"/>
        <v>020V0203</v>
      </c>
      <c r="B1054" s="568"/>
      <c r="C1054" s="563"/>
      <c r="D1054" s="139" t="s">
        <v>158</v>
      </c>
      <c r="E1054" s="140">
        <v>2</v>
      </c>
      <c r="F1054" s="140">
        <v>3</v>
      </c>
      <c r="G1054" s="561"/>
      <c r="H1054" s="555"/>
      <c r="I1054" s="148" t="str">
        <f t="shared" si="122"/>
        <v>020V0203</v>
      </c>
      <c r="J1054" s="149" t="s">
        <v>370</v>
      </c>
      <c r="K1054" s="149" t="s">
        <v>1736</v>
      </c>
      <c r="L1054" s="149" t="s">
        <v>72</v>
      </c>
      <c r="M1054" s="149" t="s">
        <v>356</v>
      </c>
      <c r="N1054" s="149" t="s">
        <v>359</v>
      </c>
      <c r="O1054" s="150" t="s">
        <v>6</v>
      </c>
      <c r="P1054" s="151" t="s">
        <v>162</v>
      </c>
      <c r="Q1054" s="152">
        <v>120</v>
      </c>
      <c r="R1054" s="153"/>
      <c r="S1054" s="154" t="s">
        <v>1688</v>
      </c>
      <c r="T1054" s="388">
        <f t="shared" si="231"/>
        <v>20</v>
      </c>
      <c r="V1054" s="382" t="str">
        <f t="shared" si="225"/>
        <v>JWWA  B  120</v>
      </c>
      <c r="W1054" s="382" t="str">
        <f t="shared" si="233"/>
        <v>JWWA  B  120</v>
      </c>
      <c r="AD1054" s="382"/>
    </row>
    <row r="1055" spans="1:30" ht="15" customHeight="1">
      <c r="A1055" s="381" t="str">
        <f t="shared" si="224"/>
        <v>025V0203</v>
      </c>
      <c r="B1055" s="568"/>
      <c r="C1055" s="563"/>
      <c r="D1055" s="139" t="s">
        <v>158</v>
      </c>
      <c r="E1055" s="140">
        <v>2</v>
      </c>
      <c r="F1055" s="140">
        <v>3</v>
      </c>
      <c r="G1055" s="561"/>
      <c r="H1055" s="555"/>
      <c r="I1055" s="148" t="str">
        <f t="shared" si="122"/>
        <v>025V0203</v>
      </c>
      <c r="J1055" s="149" t="s">
        <v>370</v>
      </c>
      <c r="K1055" s="149" t="s">
        <v>370</v>
      </c>
      <c r="L1055" s="148" t="s">
        <v>72</v>
      </c>
      <c r="M1055" s="149" t="s">
        <v>356</v>
      </c>
      <c r="N1055" s="149" t="s">
        <v>359</v>
      </c>
      <c r="O1055" s="150" t="s">
        <v>6</v>
      </c>
      <c r="P1055" s="151" t="s">
        <v>162</v>
      </c>
      <c r="Q1055" s="152">
        <v>120</v>
      </c>
      <c r="R1055" s="153"/>
      <c r="S1055" s="154" t="s">
        <v>881</v>
      </c>
      <c r="T1055" s="388">
        <f t="shared" si="231"/>
        <v>25</v>
      </c>
      <c r="V1055" s="382" t="str">
        <f t="shared" si="225"/>
        <v>JWWA  B  120</v>
      </c>
      <c r="W1055" s="382" t="str">
        <f t="shared" si="233"/>
        <v>JWWA  B  120</v>
      </c>
      <c r="AD1055" s="382"/>
    </row>
    <row r="1056" spans="1:30" ht="15" customHeight="1">
      <c r="A1056" s="381" t="str">
        <f t="shared" ref="A1056:A1116" si="234">I1056</f>
        <v>026V0203</v>
      </c>
      <c r="B1056" s="568"/>
      <c r="C1056" s="563"/>
      <c r="D1056" s="139" t="s">
        <v>158</v>
      </c>
      <c r="E1056" s="140">
        <v>2</v>
      </c>
      <c r="F1056" s="140">
        <v>3</v>
      </c>
      <c r="G1056" s="561"/>
      <c r="H1056" s="555"/>
      <c r="I1056" s="155" t="str">
        <f t="shared" si="122"/>
        <v>026V0203</v>
      </c>
      <c r="J1056" s="156" t="s">
        <v>370</v>
      </c>
      <c r="K1056" s="156" t="s">
        <v>1736</v>
      </c>
      <c r="L1056" s="156" t="s">
        <v>72</v>
      </c>
      <c r="M1056" s="156" t="s">
        <v>356</v>
      </c>
      <c r="N1056" s="156" t="s">
        <v>359</v>
      </c>
      <c r="O1056" s="157" t="s">
        <v>6</v>
      </c>
      <c r="P1056" s="158" t="s">
        <v>162</v>
      </c>
      <c r="Q1056" s="159">
        <v>120</v>
      </c>
      <c r="R1056" s="160"/>
      <c r="S1056" s="183" t="s">
        <v>1966</v>
      </c>
      <c r="T1056" s="389">
        <f t="shared" si="231"/>
        <v>26</v>
      </c>
      <c r="V1056" s="382" t="str">
        <f t="shared" si="225"/>
        <v>JWWA  B  120</v>
      </c>
      <c r="W1056" s="382" t="str">
        <f t="shared" si="233"/>
        <v>JWWA  B  120</v>
      </c>
      <c r="AD1056" s="382"/>
    </row>
    <row r="1057" spans="1:30" ht="15" customHeight="1">
      <c r="A1057" s="381" t="str">
        <f t="shared" si="234"/>
        <v>003V0204</v>
      </c>
      <c r="B1057" s="568"/>
      <c r="C1057" s="563"/>
      <c r="D1057" s="139" t="s">
        <v>158</v>
      </c>
      <c r="E1057" s="140">
        <v>2</v>
      </c>
      <c r="F1057" s="140">
        <v>4</v>
      </c>
      <c r="G1057" s="561"/>
      <c r="H1057" s="555"/>
      <c r="I1057" s="191" t="str">
        <f t="shared" si="122"/>
        <v>003V0204</v>
      </c>
      <c r="J1057" s="390" t="s">
        <v>370</v>
      </c>
      <c r="K1057" s="390" t="s">
        <v>376</v>
      </c>
      <c r="L1057" s="191" t="s">
        <v>372</v>
      </c>
      <c r="M1057" s="390" t="s">
        <v>356</v>
      </c>
      <c r="N1057" s="390" t="s">
        <v>359</v>
      </c>
      <c r="O1057" s="203" t="s">
        <v>55</v>
      </c>
      <c r="P1057" s="192"/>
      <c r="Q1057" s="193"/>
      <c r="R1057" s="194"/>
      <c r="S1057" s="195" t="s">
        <v>354</v>
      </c>
      <c r="T1057" s="397">
        <f t="shared" si="231"/>
        <v>3</v>
      </c>
      <c r="V1057" s="382" t="str">
        <f t="shared" si="225"/>
        <v xml:space="preserve">指定承認    </v>
      </c>
      <c r="W1057" s="382" t="str">
        <f t="shared" si="233"/>
        <v xml:space="preserve">指定承認    </v>
      </c>
      <c r="AD1057" s="382"/>
    </row>
    <row r="1058" spans="1:30" ht="15" customHeight="1">
      <c r="A1058" s="381" t="str">
        <f t="shared" si="234"/>
        <v>004V0204</v>
      </c>
      <c r="B1058" s="568"/>
      <c r="C1058" s="563"/>
      <c r="D1058" s="139" t="s">
        <v>158</v>
      </c>
      <c r="E1058" s="140">
        <v>2</v>
      </c>
      <c r="F1058" s="140">
        <v>4</v>
      </c>
      <c r="G1058" s="561"/>
      <c r="H1058" s="555"/>
      <c r="I1058" s="170" t="str">
        <f t="shared" si="122"/>
        <v>004V0204</v>
      </c>
      <c r="J1058" s="171" t="s">
        <v>370</v>
      </c>
      <c r="K1058" s="171" t="s">
        <v>784</v>
      </c>
      <c r="L1058" s="170" t="s">
        <v>369</v>
      </c>
      <c r="M1058" s="171" t="s">
        <v>356</v>
      </c>
      <c r="N1058" s="171" t="s">
        <v>359</v>
      </c>
      <c r="O1058" s="172" t="s">
        <v>55</v>
      </c>
      <c r="P1058" s="173"/>
      <c r="Q1058" s="174"/>
      <c r="R1058" s="175"/>
      <c r="S1058" s="183" t="s">
        <v>779</v>
      </c>
      <c r="T1058" s="404">
        <f t="shared" si="231"/>
        <v>4</v>
      </c>
      <c r="V1058" s="382" t="str">
        <f t="shared" si="225"/>
        <v xml:space="preserve">指定承認    </v>
      </c>
      <c r="W1058" s="382" t="str">
        <f t="shared" si="233"/>
        <v xml:space="preserve">指定承認    </v>
      </c>
      <c r="AD1058" s="382"/>
    </row>
    <row r="1059" spans="1:30" ht="15" customHeight="1">
      <c r="A1059" s="381" t="str">
        <f t="shared" si="234"/>
        <v>017V0204</v>
      </c>
      <c r="B1059" s="568"/>
      <c r="C1059" s="563"/>
      <c r="D1059" s="139" t="s">
        <v>158</v>
      </c>
      <c r="E1059" s="140">
        <v>2</v>
      </c>
      <c r="F1059" s="140">
        <v>4</v>
      </c>
      <c r="G1059" s="561"/>
      <c r="H1059" s="555"/>
      <c r="I1059" s="191" t="str">
        <f t="shared" si="122"/>
        <v>017V0204</v>
      </c>
      <c r="J1059" s="390" t="s">
        <v>370</v>
      </c>
      <c r="K1059" s="390" t="s">
        <v>851</v>
      </c>
      <c r="L1059" s="390" t="s">
        <v>173</v>
      </c>
      <c r="M1059" s="390" t="s">
        <v>356</v>
      </c>
      <c r="N1059" s="390" t="s">
        <v>359</v>
      </c>
      <c r="O1059" s="203" t="s">
        <v>55</v>
      </c>
      <c r="P1059" s="192"/>
      <c r="Q1059" s="193"/>
      <c r="R1059" s="194"/>
      <c r="S1059" s="202" t="s">
        <v>4434</v>
      </c>
      <c r="T1059" s="397">
        <f t="shared" si="231"/>
        <v>17</v>
      </c>
      <c r="V1059" s="382" t="str">
        <f t="shared" si="225"/>
        <v xml:space="preserve">指定承認    </v>
      </c>
      <c r="W1059" s="382" t="str">
        <f t="shared" si="233"/>
        <v xml:space="preserve">指定承認    </v>
      </c>
      <c r="AD1059" s="382"/>
    </row>
    <row r="1060" spans="1:30" ht="15" customHeight="1">
      <c r="A1060" s="381" t="str">
        <f t="shared" si="234"/>
        <v>020V0204</v>
      </c>
      <c r="B1060" s="568"/>
      <c r="C1060" s="563"/>
      <c r="D1060" s="139" t="s">
        <v>158</v>
      </c>
      <c r="E1060" s="140">
        <v>2</v>
      </c>
      <c r="F1060" s="140">
        <v>4</v>
      </c>
      <c r="G1060" s="561"/>
      <c r="H1060" s="555"/>
      <c r="I1060" s="148" t="str">
        <f t="shared" si="122"/>
        <v>020V0204</v>
      </c>
      <c r="J1060" s="149" t="s">
        <v>370</v>
      </c>
      <c r="K1060" s="149" t="s">
        <v>1736</v>
      </c>
      <c r="L1060" s="149" t="s">
        <v>173</v>
      </c>
      <c r="M1060" s="149" t="s">
        <v>356</v>
      </c>
      <c r="N1060" s="149" t="s">
        <v>359</v>
      </c>
      <c r="O1060" s="150" t="s">
        <v>55</v>
      </c>
      <c r="P1060" s="151"/>
      <c r="Q1060" s="152"/>
      <c r="R1060" s="153"/>
      <c r="S1060" s="154" t="s">
        <v>1688</v>
      </c>
      <c r="T1060" s="388">
        <f t="shared" si="231"/>
        <v>20</v>
      </c>
      <c r="V1060" s="382" t="str">
        <f t="shared" si="225"/>
        <v xml:space="preserve">指定承認    </v>
      </c>
      <c r="W1060" s="382" t="str">
        <f t="shared" si="233"/>
        <v xml:space="preserve">指定承認    </v>
      </c>
      <c r="AD1060" s="382"/>
    </row>
    <row r="1061" spans="1:30" ht="15" customHeight="1">
      <c r="A1061" s="381" t="str">
        <f t="shared" si="234"/>
        <v>026V0204</v>
      </c>
      <c r="B1061" s="568"/>
      <c r="C1061" s="563"/>
      <c r="D1061" s="139" t="s">
        <v>158</v>
      </c>
      <c r="E1061" s="140">
        <v>2</v>
      </c>
      <c r="F1061" s="140">
        <v>4</v>
      </c>
      <c r="G1061" s="562"/>
      <c r="H1061" s="556"/>
      <c r="I1061" s="204" t="str">
        <f t="shared" si="122"/>
        <v>026V0204</v>
      </c>
      <c r="J1061" s="165" t="s">
        <v>370</v>
      </c>
      <c r="K1061" s="165" t="s">
        <v>1736</v>
      </c>
      <c r="L1061" s="165" t="s">
        <v>369</v>
      </c>
      <c r="M1061" s="165" t="s">
        <v>356</v>
      </c>
      <c r="N1061" s="165" t="s">
        <v>359</v>
      </c>
      <c r="O1061" s="166" t="s">
        <v>55</v>
      </c>
      <c r="P1061" s="167"/>
      <c r="Q1061" s="168"/>
      <c r="R1061" s="169"/>
      <c r="S1061" s="182" t="s">
        <v>1966</v>
      </c>
      <c r="T1061" s="403">
        <f t="shared" si="231"/>
        <v>26</v>
      </c>
      <c r="V1061" s="382" t="str">
        <f t="shared" ref="V1061:V1120" si="235">""&amp;O1061&amp;"  "&amp;P1061&amp;"  "&amp;Q1061&amp;""</f>
        <v xml:space="preserve">指定承認    </v>
      </c>
      <c r="W1061" s="382" t="str">
        <f t="shared" si="233"/>
        <v xml:space="preserve">指定承認    </v>
      </c>
      <c r="AD1061" s="382"/>
    </row>
    <row r="1062" spans="1:30" ht="15" customHeight="1">
      <c r="A1062" s="381" t="str">
        <f t="shared" si="234"/>
        <v>003V0302</v>
      </c>
      <c r="B1062" s="568"/>
      <c r="C1062" s="563"/>
      <c r="D1062" s="139" t="s">
        <v>374</v>
      </c>
      <c r="E1062" s="140">
        <v>3</v>
      </c>
      <c r="F1062" s="140">
        <v>2</v>
      </c>
      <c r="G1062" s="561" t="s">
        <v>2603</v>
      </c>
      <c r="H1062" s="554" t="s">
        <v>2980</v>
      </c>
      <c r="I1062" s="162" t="str">
        <f t="shared" si="122"/>
        <v>003V0302</v>
      </c>
      <c r="J1062" s="142" t="s">
        <v>378</v>
      </c>
      <c r="K1062" s="142" t="s">
        <v>380</v>
      </c>
      <c r="L1062" s="141" t="s">
        <v>377</v>
      </c>
      <c r="M1062" s="142" t="s">
        <v>356</v>
      </c>
      <c r="N1062" s="142" t="s">
        <v>359</v>
      </c>
      <c r="O1062" s="143" t="s">
        <v>55</v>
      </c>
      <c r="P1062" s="144"/>
      <c r="Q1062" s="145"/>
      <c r="R1062" s="146"/>
      <c r="S1062" s="147" t="s">
        <v>354</v>
      </c>
      <c r="T1062" s="396">
        <f t="shared" si="231"/>
        <v>3</v>
      </c>
      <c r="V1062" s="382" t="str">
        <f t="shared" si="235"/>
        <v xml:space="preserve">指定承認    </v>
      </c>
      <c r="W1062" s="382" t="str">
        <f t="shared" si="233"/>
        <v xml:space="preserve">指定承認    </v>
      </c>
      <c r="AD1062" s="382"/>
    </row>
    <row r="1063" spans="1:30" ht="15" customHeight="1">
      <c r="A1063" s="381" t="str">
        <f t="shared" si="234"/>
        <v>004V0302</v>
      </c>
      <c r="B1063" s="568"/>
      <c r="C1063" s="563"/>
      <c r="D1063" s="139" t="s">
        <v>374</v>
      </c>
      <c r="E1063" s="140">
        <v>3</v>
      </c>
      <c r="F1063" s="140">
        <v>2</v>
      </c>
      <c r="G1063" s="561"/>
      <c r="H1063" s="555"/>
      <c r="I1063" s="162" t="str">
        <f t="shared" si="122"/>
        <v>004V0302</v>
      </c>
      <c r="J1063" s="205" t="s">
        <v>378</v>
      </c>
      <c r="K1063" s="205" t="s">
        <v>786</v>
      </c>
      <c r="L1063" s="162" t="s">
        <v>92</v>
      </c>
      <c r="M1063" s="205" t="s">
        <v>356</v>
      </c>
      <c r="N1063" s="205" t="s">
        <v>359</v>
      </c>
      <c r="O1063" s="186" t="s">
        <v>55</v>
      </c>
      <c r="P1063" s="187"/>
      <c r="Q1063" s="188"/>
      <c r="R1063" s="189"/>
      <c r="S1063" s="190" t="s">
        <v>779</v>
      </c>
      <c r="T1063" s="396">
        <f t="shared" si="231"/>
        <v>4</v>
      </c>
      <c r="V1063" s="382" t="str">
        <f t="shared" si="235"/>
        <v xml:space="preserve">指定承認    </v>
      </c>
      <c r="W1063" s="382" t="str">
        <f t="shared" si="233"/>
        <v xml:space="preserve">指定承認    </v>
      </c>
      <c r="AD1063" s="382"/>
    </row>
    <row r="1064" spans="1:30" ht="15" customHeight="1">
      <c r="A1064" s="381" t="str">
        <f t="shared" si="234"/>
        <v>017V0302</v>
      </c>
      <c r="B1064" s="568"/>
      <c r="C1064" s="563"/>
      <c r="D1064" s="139" t="s">
        <v>374</v>
      </c>
      <c r="E1064" s="140">
        <v>3</v>
      </c>
      <c r="F1064" s="140">
        <v>2</v>
      </c>
      <c r="G1064" s="561"/>
      <c r="H1064" s="555"/>
      <c r="I1064" s="148" t="str">
        <f t="shared" si="122"/>
        <v>017V0302</v>
      </c>
      <c r="J1064" s="149" t="s">
        <v>378</v>
      </c>
      <c r="K1064" s="149" t="s">
        <v>853</v>
      </c>
      <c r="L1064" s="149" t="s">
        <v>92</v>
      </c>
      <c r="M1064" s="149" t="s">
        <v>356</v>
      </c>
      <c r="N1064" s="149" t="s">
        <v>359</v>
      </c>
      <c r="O1064" s="150" t="s">
        <v>55</v>
      </c>
      <c r="P1064" s="151"/>
      <c r="Q1064" s="152"/>
      <c r="R1064" s="153"/>
      <c r="S1064" s="202" t="s">
        <v>4434</v>
      </c>
      <c r="T1064" s="388">
        <f t="shared" ref="T1064:T1095" si="236">IF(S1064="","",VLOOKUP(S1064,$AC$7:$AD$69,2,FALSE))</f>
        <v>17</v>
      </c>
      <c r="V1064" s="382" t="str">
        <f t="shared" si="235"/>
        <v xml:space="preserve">指定承認    </v>
      </c>
      <c r="W1064" s="382" t="str">
        <f t="shared" si="233"/>
        <v xml:space="preserve">指定承認    </v>
      </c>
      <c r="AD1064" s="382"/>
    </row>
    <row r="1065" spans="1:30" ht="15" customHeight="1">
      <c r="A1065" s="381" t="str">
        <f t="shared" si="234"/>
        <v>020V0302</v>
      </c>
      <c r="B1065" s="568"/>
      <c r="C1065" s="563"/>
      <c r="D1065" s="139" t="s">
        <v>374</v>
      </c>
      <c r="E1065" s="140">
        <v>3</v>
      </c>
      <c r="F1065" s="140">
        <v>2</v>
      </c>
      <c r="G1065" s="561"/>
      <c r="H1065" s="555"/>
      <c r="I1065" s="162" t="str">
        <f t="shared" si="122"/>
        <v>020V0302</v>
      </c>
      <c r="J1065" s="205" t="s">
        <v>378</v>
      </c>
      <c r="K1065" s="205" t="s">
        <v>1738</v>
      </c>
      <c r="L1065" s="205" t="s">
        <v>92</v>
      </c>
      <c r="M1065" s="205" t="s">
        <v>356</v>
      </c>
      <c r="N1065" s="205" t="s">
        <v>359</v>
      </c>
      <c r="O1065" s="186" t="s">
        <v>55</v>
      </c>
      <c r="P1065" s="187"/>
      <c r="Q1065" s="188"/>
      <c r="R1065" s="189"/>
      <c r="S1065" s="190" t="s">
        <v>1688</v>
      </c>
      <c r="T1065" s="396">
        <f t="shared" si="236"/>
        <v>20</v>
      </c>
      <c r="V1065" s="382" t="str">
        <f t="shared" si="235"/>
        <v xml:space="preserve">指定承認    </v>
      </c>
      <c r="W1065" s="382" t="str">
        <f t="shared" si="233"/>
        <v xml:space="preserve">指定承認    </v>
      </c>
      <c r="AD1065" s="382"/>
    </row>
    <row r="1066" spans="1:30" ht="15" customHeight="1">
      <c r="A1066" s="381" t="str">
        <f t="shared" si="234"/>
        <v>025V0302</v>
      </c>
      <c r="B1066" s="568"/>
      <c r="C1066" s="563"/>
      <c r="D1066" s="139" t="s">
        <v>374</v>
      </c>
      <c r="E1066" s="140">
        <v>3</v>
      </c>
      <c r="F1066" s="140">
        <v>2</v>
      </c>
      <c r="G1066" s="561"/>
      <c r="H1066" s="555"/>
      <c r="I1066" s="148" t="str">
        <f t="shared" si="122"/>
        <v>025V0302</v>
      </c>
      <c r="J1066" s="149" t="s">
        <v>378</v>
      </c>
      <c r="K1066" s="149" t="s">
        <v>378</v>
      </c>
      <c r="L1066" s="148" t="s">
        <v>92</v>
      </c>
      <c r="M1066" s="149" t="s">
        <v>356</v>
      </c>
      <c r="N1066" s="149" t="s">
        <v>359</v>
      </c>
      <c r="O1066" s="150" t="s">
        <v>55</v>
      </c>
      <c r="P1066" s="151"/>
      <c r="Q1066" s="152"/>
      <c r="R1066" s="153"/>
      <c r="S1066" s="154" t="s">
        <v>881</v>
      </c>
      <c r="T1066" s="388">
        <f t="shared" si="236"/>
        <v>25</v>
      </c>
      <c r="V1066" s="382" t="str">
        <f t="shared" si="235"/>
        <v xml:space="preserve">指定承認    </v>
      </c>
      <c r="W1066" s="382" t="str">
        <f t="shared" ref="W1066:W1069" si="237">V1066</f>
        <v xml:space="preserve">指定承認    </v>
      </c>
      <c r="AD1066" s="382"/>
    </row>
    <row r="1067" spans="1:30" ht="15" customHeight="1">
      <c r="A1067" s="381" t="str">
        <f t="shared" si="234"/>
        <v>026V0302</v>
      </c>
      <c r="B1067" s="568"/>
      <c r="C1067" s="563"/>
      <c r="D1067" s="139" t="s">
        <v>374</v>
      </c>
      <c r="E1067" s="140">
        <v>3</v>
      </c>
      <c r="F1067" s="140">
        <v>2</v>
      </c>
      <c r="G1067" s="562"/>
      <c r="H1067" s="556"/>
      <c r="I1067" s="164" t="str">
        <f t="shared" si="122"/>
        <v>026V0302</v>
      </c>
      <c r="J1067" s="176" t="s">
        <v>378</v>
      </c>
      <c r="K1067" s="176" t="s">
        <v>1738</v>
      </c>
      <c r="L1067" s="176" t="s">
        <v>92</v>
      </c>
      <c r="M1067" s="176" t="s">
        <v>356</v>
      </c>
      <c r="N1067" s="176" t="s">
        <v>359</v>
      </c>
      <c r="O1067" s="177" t="s">
        <v>55</v>
      </c>
      <c r="P1067" s="178"/>
      <c r="Q1067" s="179"/>
      <c r="R1067" s="180"/>
      <c r="S1067" s="181" t="s">
        <v>1966</v>
      </c>
      <c r="T1067" s="400">
        <f t="shared" si="236"/>
        <v>26</v>
      </c>
      <c r="V1067" s="382" t="str">
        <f t="shared" si="235"/>
        <v xml:space="preserve">指定承認    </v>
      </c>
      <c r="W1067" s="382" t="str">
        <f t="shared" si="237"/>
        <v xml:space="preserve">指定承認    </v>
      </c>
      <c r="AD1067" s="382"/>
    </row>
    <row r="1068" spans="1:30" ht="15" customHeight="1">
      <c r="A1068" s="381" t="str">
        <f t="shared" si="234"/>
        <v>020V0205</v>
      </c>
      <c r="B1068" s="568"/>
      <c r="C1068" s="563"/>
      <c r="D1068" s="391" t="s">
        <v>3485</v>
      </c>
      <c r="E1068" s="392">
        <v>2</v>
      </c>
      <c r="F1068" s="392">
        <v>5</v>
      </c>
      <c r="G1068" s="560" t="s">
        <v>3483</v>
      </c>
      <c r="H1068" s="554" t="s">
        <v>3484</v>
      </c>
      <c r="I1068" s="170" t="str">
        <f t="shared" si="122"/>
        <v>020V0205</v>
      </c>
      <c r="J1068" s="408" t="s">
        <v>3486</v>
      </c>
      <c r="K1068" s="408" t="s">
        <v>3487</v>
      </c>
      <c r="L1068" s="408" t="s">
        <v>3429</v>
      </c>
      <c r="M1068" s="408" t="s">
        <v>356</v>
      </c>
      <c r="N1068" s="408" t="s">
        <v>358</v>
      </c>
      <c r="O1068" s="186" t="s">
        <v>55</v>
      </c>
      <c r="P1068" s="187"/>
      <c r="Q1068" s="188"/>
      <c r="R1068" s="189"/>
      <c r="S1068" s="190" t="s">
        <v>1688</v>
      </c>
      <c r="T1068" s="404">
        <f t="shared" si="236"/>
        <v>20</v>
      </c>
      <c r="V1068" s="382" t="str">
        <f t="shared" si="235"/>
        <v xml:space="preserve">指定承認    </v>
      </c>
      <c r="W1068" s="382" t="str">
        <f t="shared" si="237"/>
        <v xml:space="preserve">指定承認    </v>
      </c>
      <c r="AD1068" s="382"/>
    </row>
    <row r="1069" spans="1:30" ht="15" customHeight="1">
      <c r="A1069" s="381" t="str">
        <f t="shared" si="234"/>
        <v>026V0205</v>
      </c>
      <c r="B1069" s="568"/>
      <c r="C1069" s="563"/>
      <c r="D1069" s="391" t="s">
        <v>3485</v>
      </c>
      <c r="E1069" s="392">
        <v>2</v>
      </c>
      <c r="F1069" s="392">
        <v>5</v>
      </c>
      <c r="G1069" s="561"/>
      <c r="H1069" s="555"/>
      <c r="I1069" s="164" t="str">
        <f t="shared" si="122"/>
        <v>026V0205</v>
      </c>
      <c r="J1069" s="410" t="s">
        <v>3486</v>
      </c>
      <c r="K1069" s="410" t="s">
        <v>3487</v>
      </c>
      <c r="L1069" s="410" t="s">
        <v>3429</v>
      </c>
      <c r="M1069" s="410" t="s">
        <v>356</v>
      </c>
      <c r="N1069" s="410" t="s">
        <v>358</v>
      </c>
      <c r="O1069" s="177" t="s">
        <v>55</v>
      </c>
      <c r="P1069" s="178"/>
      <c r="Q1069" s="179"/>
      <c r="R1069" s="180"/>
      <c r="S1069" s="181" t="s">
        <v>1966</v>
      </c>
      <c r="T1069" s="400">
        <f t="shared" si="236"/>
        <v>26</v>
      </c>
      <c r="V1069" s="382" t="str">
        <f t="shared" si="235"/>
        <v xml:space="preserve">指定承認    </v>
      </c>
      <c r="W1069" s="382" t="str">
        <f t="shared" si="237"/>
        <v xml:space="preserve">指定承認    </v>
      </c>
      <c r="AD1069" s="382"/>
    </row>
    <row r="1070" spans="1:30" ht="15" customHeight="1">
      <c r="A1070" s="381" t="str">
        <f t="shared" si="234"/>
        <v>020V0305</v>
      </c>
      <c r="B1070" s="568"/>
      <c r="C1070" s="563"/>
      <c r="D1070" s="391" t="s">
        <v>3485</v>
      </c>
      <c r="E1070" s="392">
        <v>3</v>
      </c>
      <c r="F1070" s="392">
        <v>5</v>
      </c>
      <c r="G1070" s="561"/>
      <c r="H1070" s="554" t="s">
        <v>3488</v>
      </c>
      <c r="I1070" s="170" t="str">
        <f t="shared" si="122"/>
        <v>020V0305</v>
      </c>
      <c r="J1070" s="441" t="s">
        <v>3489</v>
      </c>
      <c r="K1070" s="441" t="s">
        <v>3490</v>
      </c>
      <c r="L1070" s="441" t="s">
        <v>3429</v>
      </c>
      <c r="M1070" s="441" t="s">
        <v>356</v>
      </c>
      <c r="N1070" s="441" t="s">
        <v>358</v>
      </c>
      <c r="O1070" s="186" t="s">
        <v>55</v>
      </c>
      <c r="P1070" s="187"/>
      <c r="Q1070" s="188"/>
      <c r="R1070" s="189"/>
      <c r="S1070" s="190" t="s">
        <v>1688</v>
      </c>
      <c r="T1070" s="404">
        <f t="shared" si="236"/>
        <v>20</v>
      </c>
      <c r="V1070" s="382" t="str">
        <f t="shared" si="235"/>
        <v xml:space="preserve">指定承認    </v>
      </c>
      <c r="W1070" s="382" t="str">
        <f t="shared" ref="W1070:W1072" si="238">V1070</f>
        <v xml:space="preserve">指定承認    </v>
      </c>
      <c r="AD1070" s="382"/>
    </row>
    <row r="1071" spans="1:30" ht="15" customHeight="1">
      <c r="A1071" s="381" t="str">
        <f t="shared" si="234"/>
        <v>026V0305</v>
      </c>
      <c r="B1071" s="568"/>
      <c r="C1071" s="563"/>
      <c r="D1071" s="391" t="s">
        <v>3485</v>
      </c>
      <c r="E1071" s="392">
        <v>3</v>
      </c>
      <c r="F1071" s="392">
        <v>5</v>
      </c>
      <c r="G1071" s="562"/>
      <c r="H1071" s="556"/>
      <c r="I1071" s="164" t="str">
        <f t="shared" si="122"/>
        <v>026V0305</v>
      </c>
      <c r="J1071" s="410" t="s">
        <v>3489</v>
      </c>
      <c r="K1071" s="410" t="s">
        <v>3490</v>
      </c>
      <c r="L1071" s="410" t="s">
        <v>3429</v>
      </c>
      <c r="M1071" s="410" t="s">
        <v>356</v>
      </c>
      <c r="N1071" s="410" t="s">
        <v>358</v>
      </c>
      <c r="O1071" s="177" t="s">
        <v>55</v>
      </c>
      <c r="P1071" s="178"/>
      <c r="Q1071" s="179"/>
      <c r="R1071" s="180"/>
      <c r="S1071" s="181" t="s">
        <v>1966</v>
      </c>
      <c r="T1071" s="400">
        <f t="shared" si="236"/>
        <v>26</v>
      </c>
      <c r="V1071" s="382" t="str">
        <f t="shared" si="235"/>
        <v xml:space="preserve">指定承認    </v>
      </c>
      <c r="W1071" s="382" t="str">
        <f t="shared" si="238"/>
        <v xml:space="preserve">指定承認    </v>
      </c>
      <c r="AD1071" s="382"/>
    </row>
    <row r="1072" spans="1:30" ht="15" customHeight="1">
      <c r="A1072" s="381" t="str">
        <f t="shared" si="234"/>
        <v>017V0303</v>
      </c>
      <c r="B1072" s="568"/>
      <c r="C1072" s="563"/>
      <c r="D1072" s="139" t="s">
        <v>374</v>
      </c>
      <c r="E1072" s="140">
        <v>3</v>
      </c>
      <c r="F1072" s="140">
        <v>3</v>
      </c>
      <c r="G1072" s="560" t="s">
        <v>2608</v>
      </c>
      <c r="H1072" s="554" t="s">
        <v>2606</v>
      </c>
      <c r="I1072" s="170" t="str">
        <f t="shared" si="122"/>
        <v>017V0303</v>
      </c>
      <c r="J1072" s="142" t="s">
        <v>855</v>
      </c>
      <c r="K1072" s="142" t="s">
        <v>856</v>
      </c>
      <c r="L1072" s="142" t="s">
        <v>85</v>
      </c>
      <c r="M1072" s="142" t="s">
        <v>361</v>
      </c>
      <c r="N1072" s="142" t="s">
        <v>359</v>
      </c>
      <c r="O1072" s="172" t="s">
        <v>55</v>
      </c>
      <c r="P1072" s="144"/>
      <c r="Q1072" s="145"/>
      <c r="R1072" s="175"/>
      <c r="S1072" s="202" t="s">
        <v>4434</v>
      </c>
      <c r="T1072" s="404">
        <f t="shared" si="236"/>
        <v>17</v>
      </c>
      <c r="V1072" s="382" t="str">
        <f t="shared" si="235"/>
        <v xml:space="preserve">指定承認    </v>
      </c>
      <c r="W1072" s="382" t="str">
        <f t="shared" si="238"/>
        <v xml:space="preserve">指定承認    </v>
      </c>
      <c r="AD1072" s="382"/>
    </row>
    <row r="1073" spans="1:30" ht="15" customHeight="1">
      <c r="A1073" s="381" t="str">
        <f t="shared" si="234"/>
        <v>020V0303</v>
      </c>
      <c r="B1073" s="568"/>
      <c r="C1073" s="563"/>
      <c r="D1073" s="139" t="s">
        <v>374</v>
      </c>
      <c r="E1073" s="140">
        <v>3</v>
      </c>
      <c r="F1073" s="140">
        <v>3</v>
      </c>
      <c r="G1073" s="561"/>
      <c r="H1073" s="555"/>
      <c r="I1073" s="148" t="str">
        <f t="shared" si="122"/>
        <v>020V0303</v>
      </c>
      <c r="J1073" s="149" t="s">
        <v>855</v>
      </c>
      <c r="K1073" s="149" t="s">
        <v>1759</v>
      </c>
      <c r="L1073" s="149" t="s">
        <v>85</v>
      </c>
      <c r="M1073" s="149" t="s">
        <v>356</v>
      </c>
      <c r="N1073" s="149" t="s">
        <v>359</v>
      </c>
      <c r="O1073" s="150" t="s">
        <v>55</v>
      </c>
      <c r="P1073" s="151"/>
      <c r="Q1073" s="152"/>
      <c r="R1073" s="153"/>
      <c r="S1073" s="154" t="s">
        <v>1688</v>
      </c>
      <c r="T1073" s="388">
        <f t="shared" si="236"/>
        <v>20</v>
      </c>
      <c r="V1073" s="382" t="str">
        <f t="shared" si="235"/>
        <v xml:space="preserve">指定承認    </v>
      </c>
      <c r="W1073" s="382" t="str">
        <f t="shared" si="233"/>
        <v xml:space="preserve">指定承認    </v>
      </c>
      <c r="AD1073" s="382"/>
    </row>
    <row r="1074" spans="1:30" ht="15" customHeight="1">
      <c r="A1074" s="381" t="str">
        <f t="shared" si="234"/>
        <v>026V0303</v>
      </c>
      <c r="B1074" s="568"/>
      <c r="C1074" s="563"/>
      <c r="D1074" s="139" t="s">
        <v>374</v>
      </c>
      <c r="E1074" s="140">
        <v>3</v>
      </c>
      <c r="F1074" s="140">
        <v>3</v>
      </c>
      <c r="G1074" s="562"/>
      <c r="H1074" s="556"/>
      <c r="I1074" s="155" t="str">
        <f t="shared" si="122"/>
        <v>026V0303</v>
      </c>
      <c r="J1074" s="156" t="s">
        <v>855</v>
      </c>
      <c r="K1074" s="156" t="s">
        <v>1759</v>
      </c>
      <c r="L1074" s="156" t="s">
        <v>85</v>
      </c>
      <c r="M1074" s="156" t="s">
        <v>356</v>
      </c>
      <c r="N1074" s="156" t="s">
        <v>359</v>
      </c>
      <c r="O1074" s="157" t="s">
        <v>55</v>
      </c>
      <c r="P1074" s="173"/>
      <c r="Q1074" s="174"/>
      <c r="R1074" s="175"/>
      <c r="S1074" s="183" t="s">
        <v>1966</v>
      </c>
      <c r="T1074" s="389">
        <f t="shared" si="236"/>
        <v>26</v>
      </c>
      <c r="V1074" s="382" t="str">
        <f t="shared" si="235"/>
        <v xml:space="preserve">指定承認    </v>
      </c>
      <c r="W1074" s="382" t="str">
        <f t="shared" ref="W1074:W1102" si="239">V1074</f>
        <v xml:space="preserve">指定承認    </v>
      </c>
      <c r="AD1074" s="382"/>
    </row>
    <row r="1075" spans="1:30" ht="15" customHeight="1">
      <c r="A1075" s="381" t="str">
        <f t="shared" si="234"/>
        <v>003V0303</v>
      </c>
      <c r="B1075" s="568"/>
      <c r="C1075" s="563"/>
      <c r="D1075" s="139" t="s">
        <v>374</v>
      </c>
      <c r="E1075" s="140">
        <v>3</v>
      </c>
      <c r="F1075" s="140">
        <v>3</v>
      </c>
      <c r="G1075" s="560" t="s">
        <v>2607</v>
      </c>
      <c r="H1075" s="554" t="s">
        <v>2606</v>
      </c>
      <c r="I1075" s="162" t="str">
        <f t="shared" si="122"/>
        <v>003V0303</v>
      </c>
      <c r="J1075" s="142" t="s">
        <v>381</v>
      </c>
      <c r="K1075" s="142" t="s">
        <v>382</v>
      </c>
      <c r="L1075" s="141" t="s">
        <v>383</v>
      </c>
      <c r="M1075" s="142" t="s">
        <v>356</v>
      </c>
      <c r="N1075" s="142" t="s">
        <v>359</v>
      </c>
      <c r="O1075" s="143" t="s">
        <v>55</v>
      </c>
      <c r="P1075" s="144"/>
      <c r="Q1075" s="145"/>
      <c r="R1075" s="146"/>
      <c r="S1075" s="147" t="s">
        <v>354</v>
      </c>
      <c r="T1075" s="396">
        <f t="shared" si="236"/>
        <v>3</v>
      </c>
      <c r="V1075" s="382" t="str">
        <f t="shared" si="235"/>
        <v xml:space="preserve">指定承認    </v>
      </c>
      <c r="W1075" s="382" t="str">
        <f t="shared" si="239"/>
        <v xml:space="preserve">指定承認    </v>
      </c>
      <c r="AD1075" s="382"/>
    </row>
    <row r="1076" spans="1:30" ht="15" customHeight="1">
      <c r="A1076" s="381" t="str">
        <f t="shared" si="234"/>
        <v>004V0303</v>
      </c>
      <c r="B1076" s="568"/>
      <c r="C1076" s="563"/>
      <c r="D1076" s="139" t="s">
        <v>374</v>
      </c>
      <c r="E1076" s="140">
        <v>3</v>
      </c>
      <c r="F1076" s="140">
        <v>3</v>
      </c>
      <c r="G1076" s="561"/>
      <c r="H1076" s="555"/>
      <c r="I1076" s="148" t="str">
        <f t="shared" si="122"/>
        <v>004V0303</v>
      </c>
      <c r="J1076" s="149" t="s">
        <v>381</v>
      </c>
      <c r="K1076" s="149" t="s">
        <v>787</v>
      </c>
      <c r="L1076" s="148" t="s">
        <v>78</v>
      </c>
      <c r="M1076" s="149" t="s">
        <v>356</v>
      </c>
      <c r="N1076" s="149" t="s">
        <v>359</v>
      </c>
      <c r="O1076" s="150" t="s">
        <v>55</v>
      </c>
      <c r="P1076" s="151"/>
      <c r="Q1076" s="152"/>
      <c r="R1076" s="153"/>
      <c r="S1076" s="154" t="s">
        <v>779</v>
      </c>
      <c r="T1076" s="388">
        <f t="shared" si="236"/>
        <v>4</v>
      </c>
      <c r="V1076" s="382" t="str">
        <f t="shared" si="235"/>
        <v xml:space="preserve">指定承認    </v>
      </c>
      <c r="W1076" s="382" t="str">
        <f t="shared" si="239"/>
        <v xml:space="preserve">指定承認    </v>
      </c>
      <c r="AD1076" s="382"/>
    </row>
    <row r="1077" spans="1:30" ht="15" customHeight="1">
      <c r="A1077" s="381" t="str">
        <f t="shared" si="234"/>
        <v>017V0304</v>
      </c>
      <c r="B1077" s="568"/>
      <c r="C1077" s="563"/>
      <c r="D1077" s="139" t="s">
        <v>374</v>
      </c>
      <c r="E1077" s="140">
        <v>3</v>
      </c>
      <c r="F1077" s="140">
        <v>4</v>
      </c>
      <c r="G1077" s="561"/>
      <c r="H1077" s="555"/>
      <c r="I1077" s="148" t="str">
        <f t="shared" si="122"/>
        <v>017V0304</v>
      </c>
      <c r="J1077" s="149" t="s">
        <v>381</v>
      </c>
      <c r="K1077" s="149" t="s">
        <v>857</v>
      </c>
      <c r="L1077" s="149" t="s">
        <v>78</v>
      </c>
      <c r="M1077" s="149" t="s">
        <v>356</v>
      </c>
      <c r="N1077" s="149" t="s">
        <v>359</v>
      </c>
      <c r="O1077" s="150" t="s">
        <v>55</v>
      </c>
      <c r="P1077" s="151"/>
      <c r="Q1077" s="152"/>
      <c r="R1077" s="153"/>
      <c r="S1077" s="202" t="s">
        <v>4434</v>
      </c>
      <c r="T1077" s="388">
        <f t="shared" si="236"/>
        <v>17</v>
      </c>
      <c r="V1077" s="382" t="str">
        <f t="shared" si="235"/>
        <v xml:space="preserve">指定承認    </v>
      </c>
      <c r="W1077" s="382" t="str">
        <f t="shared" si="239"/>
        <v xml:space="preserve">指定承認    </v>
      </c>
      <c r="AD1077" s="382"/>
    </row>
    <row r="1078" spans="1:30" ht="15" customHeight="1">
      <c r="A1078" s="381" t="str">
        <f t="shared" si="234"/>
        <v>020V0304</v>
      </c>
      <c r="B1078" s="568"/>
      <c r="C1078" s="563"/>
      <c r="D1078" s="139" t="s">
        <v>374</v>
      </c>
      <c r="E1078" s="140">
        <v>3</v>
      </c>
      <c r="F1078" s="140">
        <v>4</v>
      </c>
      <c r="G1078" s="561"/>
      <c r="H1078" s="555"/>
      <c r="I1078" s="148" t="str">
        <f t="shared" si="122"/>
        <v>020V0304</v>
      </c>
      <c r="J1078" s="149" t="s">
        <v>381</v>
      </c>
      <c r="K1078" s="149" t="s">
        <v>381</v>
      </c>
      <c r="L1078" s="149" t="s">
        <v>78</v>
      </c>
      <c r="M1078" s="149" t="s">
        <v>356</v>
      </c>
      <c r="N1078" s="149" t="s">
        <v>359</v>
      </c>
      <c r="O1078" s="150" t="s">
        <v>55</v>
      </c>
      <c r="P1078" s="151"/>
      <c r="Q1078" s="152"/>
      <c r="R1078" s="153"/>
      <c r="S1078" s="154" t="s">
        <v>1688</v>
      </c>
      <c r="T1078" s="388">
        <f t="shared" si="236"/>
        <v>20</v>
      </c>
      <c r="V1078" s="382" t="str">
        <f t="shared" si="235"/>
        <v xml:space="preserve">指定承認    </v>
      </c>
      <c r="W1078" s="382" t="str">
        <f t="shared" si="239"/>
        <v xml:space="preserve">指定承認    </v>
      </c>
      <c r="AD1078" s="382"/>
    </row>
    <row r="1079" spans="1:30" ht="15" customHeight="1">
      <c r="A1079" s="381" t="str">
        <f t="shared" si="234"/>
        <v>023V0301</v>
      </c>
      <c r="B1079" s="568"/>
      <c r="C1079" s="563"/>
      <c r="D1079" s="139" t="s">
        <v>374</v>
      </c>
      <c r="E1079" s="140">
        <v>3</v>
      </c>
      <c r="F1079" s="140">
        <v>1</v>
      </c>
      <c r="G1079" s="561"/>
      <c r="H1079" s="555"/>
      <c r="I1079" s="148" t="str">
        <f t="shared" si="122"/>
        <v>023V0301</v>
      </c>
      <c r="J1079" s="149" t="s">
        <v>381</v>
      </c>
      <c r="K1079" s="149" t="s">
        <v>767</v>
      </c>
      <c r="L1079" s="149" t="s">
        <v>78</v>
      </c>
      <c r="M1079" s="149" t="s">
        <v>356</v>
      </c>
      <c r="N1079" s="149" t="s">
        <v>359</v>
      </c>
      <c r="O1079" s="150" t="s">
        <v>55</v>
      </c>
      <c r="P1079" s="151"/>
      <c r="Q1079" s="152"/>
      <c r="R1079" s="153"/>
      <c r="S1079" s="154" t="s">
        <v>763</v>
      </c>
      <c r="T1079" s="388">
        <f t="shared" si="236"/>
        <v>23</v>
      </c>
      <c r="V1079" s="382" t="str">
        <f t="shared" si="235"/>
        <v xml:space="preserve">指定承認    </v>
      </c>
      <c r="W1079" s="382" t="str">
        <f t="shared" si="239"/>
        <v xml:space="preserve">指定承認    </v>
      </c>
      <c r="AD1079" s="382"/>
    </row>
    <row r="1080" spans="1:30" ht="15" customHeight="1">
      <c r="A1080" s="381" t="str">
        <f t="shared" si="234"/>
        <v>025V0303</v>
      </c>
      <c r="B1080" s="568"/>
      <c r="C1080" s="563"/>
      <c r="D1080" s="139" t="s">
        <v>374</v>
      </c>
      <c r="E1080" s="140">
        <v>3</v>
      </c>
      <c r="F1080" s="140">
        <v>3</v>
      </c>
      <c r="G1080" s="561"/>
      <c r="H1080" s="555"/>
      <c r="I1080" s="148" t="str">
        <f t="shared" si="122"/>
        <v>025V0303</v>
      </c>
      <c r="J1080" s="149" t="s">
        <v>381</v>
      </c>
      <c r="K1080" s="149" t="s">
        <v>381</v>
      </c>
      <c r="L1080" s="148" t="s">
        <v>78</v>
      </c>
      <c r="M1080" s="149" t="s">
        <v>356</v>
      </c>
      <c r="N1080" s="149" t="s">
        <v>359</v>
      </c>
      <c r="O1080" s="150" t="s">
        <v>55</v>
      </c>
      <c r="P1080" s="151"/>
      <c r="Q1080" s="152"/>
      <c r="R1080" s="153"/>
      <c r="S1080" s="154" t="s">
        <v>881</v>
      </c>
      <c r="T1080" s="388">
        <f t="shared" si="236"/>
        <v>25</v>
      </c>
      <c r="V1080" s="382" t="str">
        <f t="shared" si="235"/>
        <v xml:space="preserve">指定承認    </v>
      </c>
      <c r="W1080" s="382" t="str">
        <f t="shared" ref="W1080:W1090" si="240">V1080</f>
        <v xml:space="preserve">指定承認    </v>
      </c>
      <c r="AD1080" s="382"/>
    </row>
    <row r="1081" spans="1:30" ht="15" customHeight="1">
      <c r="A1081" s="381" t="str">
        <f t="shared" si="234"/>
        <v>026V0304</v>
      </c>
      <c r="B1081" s="568"/>
      <c r="C1081" s="563"/>
      <c r="D1081" s="139" t="s">
        <v>374</v>
      </c>
      <c r="E1081" s="140">
        <v>3</v>
      </c>
      <c r="F1081" s="140">
        <v>4</v>
      </c>
      <c r="G1081" s="562"/>
      <c r="H1081" s="556"/>
      <c r="I1081" s="155" t="str">
        <f t="shared" si="122"/>
        <v>026V0304</v>
      </c>
      <c r="J1081" s="156" t="s">
        <v>381</v>
      </c>
      <c r="K1081" s="156" t="s">
        <v>381</v>
      </c>
      <c r="L1081" s="156" t="s">
        <v>78</v>
      </c>
      <c r="M1081" s="156" t="s">
        <v>356</v>
      </c>
      <c r="N1081" s="156" t="s">
        <v>359</v>
      </c>
      <c r="O1081" s="157" t="s">
        <v>55</v>
      </c>
      <c r="P1081" s="158"/>
      <c r="Q1081" s="159"/>
      <c r="R1081" s="160"/>
      <c r="S1081" s="183" t="s">
        <v>1966</v>
      </c>
      <c r="T1081" s="389">
        <f t="shared" si="236"/>
        <v>26</v>
      </c>
      <c r="V1081" s="382" t="str">
        <f t="shared" si="235"/>
        <v xml:space="preserve">指定承認    </v>
      </c>
      <c r="W1081" s="382" t="str">
        <f t="shared" si="240"/>
        <v xml:space="preserve">指定承認    </v>
      </c>
      <c r="AD1081" s="382"/>
    </row>
    <row r="1082" spans="1:30" ht="15" customHeight="1">
      <c r="A1082" s="381" t="str">
        <f t="shared" si="234"/>
        <v>004V0304</v>
      </c>
      <c r="B1082" s="568"/>
      <c r="C1082" s="563"/>
      <c r="D1082" s="139" t="s">
        <v>158</v>
      </c>
      <c r="E1082" s="140">
        <v>3</v>
      </c>
      <c r="F1082" s="140">
        <v>4</v>
      </c>
      <c r="G1082" s="554" t="s">
        <v>2885</v>
      </c>
      <c r="H1082" s="554" t="s">
        <v>2616</v>
      </c>
      <c r="I1082" s="162" t="str">
        <f t="shared" ref="I1082:I1091" si="241">IF(OR(D1082="",E1082="",F1082=""),"",TEXT(T1082,"000")&amp;D1082&amp;TEXT(E1082,"00")&amp;TEXT(F1082,"00"))</f>
        <v>004V0304</v>
      </c>
      <c r="J1082" s="142" t="s">
        <v>768</v>
      </c>
      <c r="K1082" s="142" t="s">
        <v>789</v>
      </c>
      <c r="L1082" s="141" t="s">
        <v>161</v>
      </c>
      <c r="M1082" s="142" t="s">
        <v>356</v>
      </c>
      <c r="N1082" s="142" t="s">
        <v>358</v>
      </c>
      <c r="O1082" s="143" t="s">
        <v>788</v>
      </c>
      <c r="P1082" s="144" t="s">
        <v>162</v>
      </c>
      <c r="Q1082" s="145">
        <v>22</v>
      </c>
      <c r="R1082" s="146"/>
      <c r="S1082" s="190" t="s">
        <v>779</v>
      </c>
      <c r="T1082" s="396">
        <f t="shared" si="236"/>
        <v>4</v>
      </c>
      <c r="V1082" s="382" t="str">
        <f t="shared" si="235"/>
        <v>PTC  B  22</v>
      </c>
      <c r="W1082" s="382" t="str">
        <f t="shared" si="240"/>
        <v>PTC  B  22</v>
      </c>
      <c r="AD1082" s="382"/>
    </row>
    <row r="1083" spans="1:30" ht="15" customHeight="1">
      <c r="A1083" s="381" t="str">
        <f t="shared" si="234"/>
        <v>007V0301</v>
      </c>
      <c r="B1083" s="568"/>
      <c r="C1083" s="563"/>
      <c r="D1083" s="139" t="s">
        <v>158</v>
      </c>
      <c r="E1083" s="140">
        <v>3</v>
      </c>
      <c r="F1083" s="140">
        <v>1</v>
      </c>
      <c r="G1083" s="561"/>
      <c r="H1083" s="555"/>
      <c r="I1083" s="148" t="str">
        <f t="shared" si="241"/>
        <v>007V0301</v>
      </c>
      <c r="J1083" s="149" t="s">
        <v>768</v>
      </c>
      <c r="K1083" s="149" t="s">
        <v>1222</v>
      </c>
      <c r="L1083" s="149" t="s">
        <v>161</v>
      </c>
      <c r="M1083" s="149" t="s">
        <v>356</v>
      </c>
      <c r="N1083" s="149" t="s">
        <v>358</v>
      </c>
      <c r="O1083" s="150" t="s">
        <v>788</v>
      </c>
      <c r="P1083" s="151" t="s">
        <v>162</v>
      </c>
      <c r="Q1083" s="152">
        <v>22</v>
      </c>
      <c r="R1083" s="153"/>
      <c r="S1083" s="154" t="s">
        <v>1184</v>
      </c>
      <c r="T1083" s="388">
        <f t="shared" si="236"/>
        <v>7</v>
      </c>
      <c r="V1083" s="382" t="str">
        <f t="shared" si="235"/>
        <v>PTC  B  22</v>
      </c>
      <c r="W1083" s="382" t="str">
        <f t="shared" si="240"/>
        <v>PTC  B  22</v>
      </c>
      <c r="AD1083" s="382"/>
    </row>
    <row r="1084" spans="1:30" ht="15" customHeight="1">
      <c r="A1084" s="381" t="str">
        <f t="shared" si="234"/>
        <v>017V0305</v>
      </c>
      <c r="B1084" s="568"/>
      <c r="C1084" s="563"/>
      <c r="D1084" s="139" t="s">
        <v>158</v>
      </c>
      <c r="E1084" s="140">
        <v>3</v>
      </c>
      <c r="F1084" s="140">
        <v>5</v>
      </c>
      <c r="G1084" s="561"/>
      <c r="H1084" s="555"/>
      <c r="I1084" s="170" t="str">
        <f t="shared" si="241"/>
        <v>017V0305</v>
      </c>
      <c r="J1084" s="171" t="s">
        <v>768</v>
      </c>
      <c r="K1084" s="171" t="s">
        <v>859</v>
      </c>
      <c r="L1084" s="171" t="s">
        <v>161</v>
      </c>
      <c r="M1084" s="171" t="s">
        <v>356</v>
      </c>
      <c r="N1084" s="171" t="s">
        <v>358</v>
      </c>
      <c r="O1084" s="172" t="s">
        <v>788</v>
      </c>
      <c r="P1084" s="173" t="s">
        <v>162</v>
      </c>
      <c r="Q1084" s="174">
        <v>22</v>
      </c>
      <c r="R1084" s="175"/>
      <c r="S1084" s="202" t="s">
        <v>4434</v>
      </c>
      <c r="T1084" s="404">
        <f t="shared" si="236"/>
        <v>17</v>
      </c>
      <c r="V1084" s="382" t="str">
        <f t="shared" si="235"/>
        <v>PTC  B  22</v>
      </c>
      <c r="W1084" s="382" t="str">
        <f t="shared" ref="W1084" si="242">V1084</f>
        <v>PTC  B  22</v>
      </c>
      <c r="AD1084" s="382"/>
    </row>
    <row r="1085" spans="1:30" ht="15" customHeight="1">
      <c r="A1085" s="381" t="str">
        <f t="shared" ref="A1085" si="243">I1085</f>
        <v>023V0303</v>
      </c>
      <c r="B1085" s="568"/>
      <c r="C1085" s="563"/>
      <c r="D1085" s="139" t="s">
        <v>158</v>
      </c>
      <c r="E1085" s="140">
        <v>3</v>
      </c>
      <c r="F1085" s="140">
        <v>3</v>
      </c>
      <c r="G1085" s="377"/>
      <c r="H1085" s="380"/>
      <c r="I1085" s="164" t="str">
        <f t="shared" ref="I1085" si="244">IF(OR(D1085="",E1085="",F1085=""),"",TEXT(T1085,"000")&amp;D1085&amp;TEXT(E1085,"00")&amp;TEXT(F1085,"00"))</f>
        <v>023V0303</v>
      </c>
      <c r="J1085" s="176" t="s">
        <v>768</v>
      </c>
      <c r="K1085" s="176" t="s">
        <v>4380</v>
      </c>
      <c r="L1085" s="176" t="s">
        <v>161</v>
      </c>
      <c r="M1085" s="176" t="s">
        <v>356</v>
      </c>
      <c r="N1085" s="176" t="s">
        <v>358</v>
      </c>
      <c r="O1085" s="177" t="s">
        <v>788</v>
      </c>
      <c r="P1085" s="178" t="s">
        <v>162</v>
      </c>
      <c r="Q1085" s="179">
        <v>22</v>
      </c>
      <c r="R1085" s="180"/>
      <c r="S1085" s="181" t="s">
        <v>763</v>
      </c>
      <c r="T1085" s="400">
        <f t="shared" si="236"/>
        <v>23</v>
      </c>
      <c r="V1085" s="382" t="str">
        <f t="shared" ref="V1085" si="245">""&amp;O1085&amp;"  "&amp;P1085&amp;"  "&amp;Q1085&amp;""</f>
        <v>PTC  B  22</v>
      </c>
      <c r="W1085" s="382" t="str">
        <f t="shared" ref="W1085" si="246">V1085</f>
        <v>PTC  B  22</v>
      </c>
      <c r="AD1085" s="382"/>
    </row>
    <row r="1086" spans="1:30" ht="15" customHeight="1">
      <c r="A1086" s="381" t="str">
        <f t="shared" si="234"/>
        <v>007V0302</v>
      </c>
      <c r="B1086" s="568"/>
      <c r="C1086" s="563"/>
      <c r="D1086" s="139" t="s">
        <v>158</v>
      </c>
      <c r="E1086" s="140">
        <v>3</v>
      </c>
      <c r="F1086" s="140">
        <v>2</v>
      </c>
      <c r="G1086" s="560" t="s">
        <v>1228</v>
      </c>
      <c r="H1086" s="554" t="s">
        <v>2620</v>
      </c>
      <c r="I1086" s="170" t="str">
        <f t="shared" si="241"/>
        <v>007V0302</v>
      </c>
      <c r="J1086" s="142" t="s">
        <v>1228</v>
      </c>
      <c r="K1086" s="142" t="s">
        <v>1961</v>
      </c>
      <c r="L1086" s="142" t="s">
        <v>161</v>
      </c>
      <c r="M1086" s="142" t="s">
        <v>356</v>
      </c>
      <c r="N1086" s="142" t="s">
        <v>358</v>
      </c>
      <c r="O1086" s="143" t="s">
        <v>788</v>
      </c>
      <c r="P1086" s="144" t="s">
        <v>162</v>
      </c>
      <c r="Q1086" s="145">
        <v>22</v>
      </c>
      <c r="R1086" s="175"/>
      <c r="S1086" s="147" t="s">
        <v>1184</v>
      </c>
      <c r="T1086" s="387">
        <f t="shared" si="236"/>
        <v>7</v>
      </c>
      <c r="V1086" s="382" t="str">
        <f t="shared" si="235"/>
        <v>PTC  B  22</v>
      </c>
      <c r="W1086" s="382" t="str">
        <f t="shared" si="240"/>
        <v>PTC  B  22</v>
      </c>
      <c r="AD1086" s="382"/>
    </row>
    <row r="1087" spans="1:30" ht="15" customHeight="1">
      <c r="A1087" s="381" t="str">
        <f t="shared" si="234"/>
        <v>017V0307</v>
      </c>
      <c r="B1087" s="568"/>
      <c r="C1087" s="563"/>
      <c r="D1087" s="139" t="s">
        <v>158</v>
      </c>
      <c r="E1087" s="140">
        <v>3</v>
      </c>
      <c r="F1087" s="140">
        <v>7</v>
      </c>
      <c r="G1087" s="561"/>
      <c r="H1087" s="555"/>
      <c r="I1087" s="162" t="str">
        <f t="shared" ref="I1087" si="247">IF(OR(D1087="",E1087="",F1087=""),"",TEXT(T1087,"000")&amp;D1087&amp;TEXT(E1087,"00")&amp;TEXT(F1087,"00"))</f>
        <v>017V0307</v>
      </c>
      <c r="J1087" s="205" t="s">
        <v>1228</v>
      </c>
      <c r="K1087" s="205" t="s">
        <v>2989</v>
      </c>
      <c r="L1087" s="205" t="s">
        <v>161</v>
      </c>
      <c r="M1087" s="205" t="s">
        <v>356</v>
      </c>
      <c r="N1087" s="205" t="s">
        <v>358</v>
      </c>
      <c r="O1087" s="150" t="s">
        <v>788</v>
      </c>
      <c r="P1087" s="151" t="s">
        <v>162</v>
      </c>
      <c r="Q1087" s="152">
        <v>22</v>
      </c>
      <c r="R1087" s="189"/>
      <c r="S1087" s="202" t="s">
        <v>4434</v>
      </c>
      <c r="T1087" s="388">
        <f t="shared" si="236"/>
        <v>17</v>
      </c>
      <c r="V1087" s="382" t="str">
        <f t="shared" si="235"/>
        <v>PTC  B  22</v>
      </c>
      <c r="W1087" s="382" t="str">
        <f t="shared" si="240"/>
        <v>PTC  B  22</v>
      </c>
      <c r="AD1087" s="382"/>
    </row>
    <row r="1088" spans="1:30" ht="15" customHeight="1">
      <c r="A1088" s="381" t="str">
        <f t="shared" ref="A1088" si="248">I1088</f>
        <v>023V0302</v>
      </c>
      <c r="B1088" s="568"/>
      <c r="C1088" s="563"/>
      <c r="D1088" s="139" t="s">
        <v>158</v>
      </c>
      <c r="E1088" s="140">
        <v>3</v>
      </c>
      <c r="F1088" s="140">
        <v>2</v>
      </c>
      <c r="G1088" s="377"/>
      <c r="H1088" s="380"/>
      <c r="I1088" s="164" t="str">
        <f t="shared" ref="I1088" si="249">IF(OR(D1088="",E1088="",F1088=""),"",TEXT(T1088,"000")&amp;D1088&amp;TEXT(E1088,"00")&amp;TEXT(F1088,"00"))</f>
        <v>023V0302</v>
      </c>
      <c r="J1088" s="176" t="s">
        <v>1228</v>
      </c>
      <c r="K1088" s="176" t="s">
        <v>4382</v>
      </c>
      <c r="L1088" s="176" t="s">
        <v>161</v>
      </c>
      <c r="M1088" s="176" t="s">
        <v>356</v>
      </c>
      <c r="N1088" s="176" t="s">
        <v>358</v>
      </c>
      <c r="O1088" s="177" t="s">
        <v>788</v>
      </c>
      <c r="P1088" s="178" t="s">
        <v>162</v>
      </c>
      <c r="Q1088" s="179">
        <v>22</v>
      </c>
      <c r="R1088" s="180"/>
      <c r="S1088" s="181" t="s">
        <v>763</v>
      </c>
      <c r="T1088" s="400">
        <f t="shared" si="236"/>
        <v>23</v>
      </c>
      <c r="V1088" s="382" t="str">
        <f t="shared" ref="V1088" si="250">""&amp;O1088&amp;"  "&amp;P1088&amp;"  "&amp;Q1088&amp;""</f>
        <v>PTC  B  22</v>
      </c>
      <c r="W1088" s="382" t="str">
        <f t="shared" ref="W1088" si="251">V1088</f>
        <v>PTC  B  22</v>
      </c>
      <c r="AD1088" s="382"/>
    </row>
    <row r="1089" spans="1:30" ht="15" customHeight="1">
      <c r="A1089" s="381" t="str">
        <f t="shared" si="234"/>
        <v>003V0304</v>
      </c>
      <c r="B1089" s="568"/>
      <c r="C1089" s="563"/>
      <c r="D1089" s="139" t="s">
        <v>158</v>
      </c>
      <c r="E1089" s="140">
        <v>3</v>
      </c>
      <c r="F1089" s="140">
        <v>4</v>
      </c>
      <c r="G1089" s="560" t="s">
        <v>2618</v>
      </c>
      <c r="H1089" s="554" t="s">
        <v>2619</v>
      </c>
      <c r="I1089" s="162" t="str">
        <f t="shared" si="241"/>
        <v>003V0304</v>
      </c>
      <c r="J1089" s="142" t="s">
        <v>669</v>
      </c>
      <c r="K1089" s="142" t="s">
        <v>384</v>
      </c>
      <c r="L1089" s="141" t="s">
        <v>161</v>
      </c>
      <c r="M1089" s="142" t="s">
        <v>356</v>
      </c>
      <c r="N1089" s="142" t="s">
        <v>358</v>
      </c>
      <c r="O1089" s="143" t="s">
        <v>55</v>
      </c>
      <c r="P1089" s="144"/>
      <c r="Q1089" s="145"/>
      <c r="R1089" s="146"/>
      <c r="S1089" s="161" t="s">
        <v>354</v>
      </c>
      <c r="T1089" s="404">
        <f t="shared" si="236"/>
        <v>3</v>
      </c>
      <c r="V1089" s="382" t="str">
        <f t="shared" si="235"/>
        <v xml:space="preserve">指定承認    </v>
      </c>
      <c r="W1089" s="382" t="str">
        <f t="shared" si="240"/>
        <v xml:space="preserve">指定承認    </v>
      </c>
      <c r="AD1089" s="382"/>
    </row>
    <row r="1090" spans="1:30" ht="15" customHeight="1">
      <c r="A1090" s="381" t="str">
        <f t="shared" si="234"/>
        <v>004V0305</v>
      </c>
      <c r="B1090" s="568"/>
      <c r="C1090" s="563"/>
      <c r="D1090" s="139" t="s">
        <v>158</v>
      </c>
      <c r="E1090" s="140">
        <v>3</v>
      </c>
      <c r="F1090" s="140">
        <v>5</v>
      </c>
      <c r="G1090" s="561"/>
      <c r="H1090" s="555"/>
      <c r="I1090" s="148" t="str">
        <f t="shared" si="241"/>
        <v>004V0305</v>
      </c>
      <c r="J1090" s="149" t="s">
        <v>669</v>
      </c>
      <c r="K1090" s="149" t="s">
        <v>790</v>
      </c>
      <c r="L1090" s="148" t="s">
        <v>161</v>
      </c>
      <c r="M1090" s="149" t="s">
        <v>356</v>
      </c>
      <c r="N1090" s="149" t="s">
        <v>358</v>
      </c>
      <c r="O1090" s="150" t="s">
        <v>55</v>
      </c>
      <c r="P1090" s="151"/>
      <c r="Q1090" s="152"/>
      <c r="R1090" s="153"/>
      <c r="S1090" s="154" t="s">
        <v>779</v>
      </c>
      <c r="T1090" s="388">
        <f t="shared" si="236"/>
        <v>4</v>
      </c>
      <c r="V1090" s="382" t="str">
        <f t="shared" si="235"/>
        <v xml:space="preserve">指定承認    </v>
      </c>
      <c r="W1090" s="382" t="str">
        <f t="shared" si="240"/>
        <v xml:space="preserve">指定承認    </v>
      </c>
      <c r="AD1090" s="382"/>
    </row>
    <row r="1091" spans="1:30" ht="15" customHeight="1">
      <c r="A1091" s="381" t="str">
        <f t="shared" si="234"/>
        <v>017V0306</v>
      </c>
      <c r="B1091" s="568"/>
      <c r="C1091" s="567"/>
      <c r="D1091" s="139" t="s">
        <v>158</v>
      </c>
      <c r="E1091" s="140">
        <v>3</v>
      </c>
      <c r="F1091" s="140">
        <v>6</v>
      </c>
      <c r="G1091" s="561"/>
      <c r="H1091" s="556"/>
      <c r="I1091" s="155" t="str">
        <f t="shared" si="241"/>
        <v>017V0306</v>
      </c>
      <c r="J1091" s="156" t="s">
        <v>669</v>
      </c>
      <c r="K1091" s="156" t="s">
        <v>860</v>
      </c>
      <c r="L1091" s="156" t="s">
        <v>161</v>
      </c>
      <c r="M1091" s="156" t="s">
        <v>356</v>
      </c>
      <c r="N1091" s="156" t="s">
        <v>358</v>
      </c>
      <c r="O1091" s="157" t="s">
        <v>55</v>
      </c>
      <c r="P1091" s="442"/>
      <c r="Q1091" s="443"/>
      <c r="R1091" s="160"/>
      <c r="S1091" s="161" t="s">
        <v>4434</v>
      </c>
      <c r="T1091" s="389">
        <f t="shared" si="236"/>
        <v>17</v>
      </c>
      <c r="V1091" s="382" t="str">
        <f t="shared" si="235"/>
        <v xml:space="preserve">指定承認    </v>
      </c>
      <c r="W1091" s="382" t="str">
        <f t="shared" si="239"/>
        <v xml:space="preserve">指定承認    </v>
      </c>
      <c r="AD1091" s="382"/>
    </row>
    <row r="1092" spans="1:30" ht="15" customHeight="1">
      <c r="A1092" s="381" t="str">
        <f t="shared" si="234"/>
        <v>003V0103</v>
      </c>
      <c r="B1092" s="568"/>
      <c r="C1092" s="566" t="s">
        <v>2883</v>
      </c>
      <c r="D1092" s="139" t="s">
        <v>2613</v>
      </c>
      <c r="E1092" s="140">
        <v>1</v>
      </c>
      <c r="F1092" s="140">
        <v>3</v>
      </c>
      <c r="G1092" s="560" t="s">
        <v>2609</v>
      </c>
      <c r="H1092" s="554" t="s">
        <v>2612</v>
      </c>
      <c r="I1092" s="162" t="str">
        <f t="shared" si="122"/>
        <v>003V0103</v>
      </c>
      <c r="J1092" s="142" t="s">
        <v>756</v>
      </c>
      <c r="K1092" s="142" t="s">
        <v>365</v>
      </c>
      <c r="L1092" s="141" t="s">
        <v>360</v>
      </c>
      <c r="M1092" s="142" t="s">
        <v>361</v>
      </c>
      <c r="N1092" s="142" t="s">
        <v>358</v>
      </c>
      <c r="O1092" s="143" t="s">
        <v>6</v>
      </c>
      <c r="P1092" s="144" t="s">
        <v>357</v>
      </c>
      <c r="Q1092" s="145">
        <v>122</v>
      </c>
      <c r="R1092" s="146"/>
      <c r="S1092" s="147" t="s">
        <v>354</v>
      </c>
      <c r="T1092" s="396">
        <f t="shared" si="236"/>
        <v>3</v>
      </c>
      <c r="V1092" s="382" t="str">
        <f t="shared" si="235"/>
        <v>JWWA  B  122</v>
      </c>
      <c r="W1092" s="382" t="str">
        <f t="shared" si="239"/>
        <v>JWWA  B  122</v>
      </c>
      <c r="AD1092" s="382"/>
    </row>
    <row r="1093" spans="1:30" ht="15" customHeight="1">
      <c r="A1093" s="381" t="str">
        <f t="shared" si="234"/>
        <v>004V0105</v>
      </c>
      <c r="B1093" s="568"/>
      <c r="C1093" s="563"/>
      <c r="D1093" s="139" t="s">
        <v>2613</v>
      </c>
      <c r="E1093" s="140">
        <v>1</v>
      </c>
      <c r="F1093" s="140">
        <v>5</v>
      </c>
      <c r="G1093" s="561"/>
      <c r="H1093" s="555"/>
      <c r="I1093" s="148" t="str">
        <f t="shared" si="122"/>
        <v>004V0105</v>
      </c>
      <c r="J1093" s="149" t="s">
        <v>756</v>
      </c>
      <c r="K1093" s="149" t="s">
        <v>782</v>
      </c>
      <c r="L1093" s="148" t="s">
        <v>161</v>
      </c>
      <c r="M1093" s="149" t="s">
        <v>361</v>
      </c>
      <c r="N1093" s="149" t="s">
        <v>358</v>
      </c>
      <c r="O1093" s="150" t="s">
        <v>6</v>
      </c>
      <c r="P1093" s="151" t="s">
        <v>162</v>
      </c>
      <c r="Q1093" s="152">
        <v>122</v>
      </c>
      <c r="R1093" s="153"/>
      <c r="S1093" s="154" t="s">
        <v>779</v>
      </c>
      <c r="T1093" s="388">
        <f t="shared" si="236"/>
        <v>4</v>
      </c>
      <c r="V1093" s="382" t="str">
        <f t="shared" si="235"/>
        <v>JWWA  B  122</v>
      </c>
      <c r="W1093" s="382" t="str">
        <f t="shared" si="239"/>
        <v>JWWA  B  122</v>
      </c>
      <c r="AD1093" s="382"/>
    </row>
    <row r="1094" spans="1:30" ht="15" customHeight="1">
      <c r="A1094" s="381" t="str">
        <f t="shared" si="234"/>
        <v>017V0103</v>
      </c>
      <c r="B1094" s="568"/>
      <c r="C1094" s="563"/>
      <c r="D1094" s="139" t="s">
        <v>2613</v>
      </c>
      <c r="E1094" s="140">
        <v>1</v>
      </c>
      <c r="F1094" s="140">
        <v>3</v>
      </c>
      <c r="G1094" s="561"/>
      <c r="H1094" s="555"/>
      <c r="I1094" s="148" t="str">
        <f t="shared" si="122"/>
        <v>017V0103</v>
      </c>
      <c r="J1094" s="149" t="s">
        <v>756</v>
      </c>
      <c r="K1094" s="149" t="s">
        <v>848</v>
      </c>
      <c r="L1094" s="149" t="s">
        <v>161</v>
      </c>
      <c r="M1094" s="149" t="s">
        <v>361</v>
      </c>
      <c r="N1094" s="149" t="s">
        <v>358</v>
      </c>
      <c r="O1094" s="150" t="s">
        <v>6</v>
      </c>
      <c r="P1094" s="151" t="s">
        <v>162</v>
      </c>
      <c r="Q1094" s="152">
        <v>122</v>
      </c>
      <c r="R1094" s="153"/>
      <c r="S1094" s="154" t="s">
        <v>4434</v>
      </c>
      <c r="T1094" s="388">
        <f t="shared" si="236"/>
        <v>17</v>
      </c>
      <c r="V1094" s="382" t="str">
        <f t="shared" si="235"/>
        <v>JWWA  B  122</v>
      </c>
      <c r="W1094" s="382" t="str">
        <f t="shared" si="239"/>
        <v>JWWA  B  122</v>
      </c>
      <c r="AD1094" s="382"/>
    </row>
    <row r="1095" spans="1:30" ht="15" customHeight="1">
      <c r="A1095" s="381" t="str">
        <f t="shared" si="234"/>
        <v>023V0102</v>
      </c>
      <c r="B1095" s="568"/>
      <c r="C1095" s="563"/>
      <c r="D1095" s="139" t="s">
        <v>2613</v>
      </c>
      <c r="E1095" s="140">
        <v>1</v>
      </c>
      <c r="F1095" s="140">
        <v>2</v>
      </c>
      <c r="G1095" s="561"/>
      <c r="H1095" s="555"/>
      <c r="I1095" s="148" t="str">
        <f t="shared" si="122"/>
        <v>023V0102</v>
      </c>
      <c r="J1095" s="149" t="s">
        <v>756</v>
      </c>
      <c r="K1095" s="149" t="s">
        <v>765</v>
      </c>
      <c r="L1095" s="149" t="s">
        <v>161</v>
      </c>
      <c r="M1095" s="149" t="s">
        <v>361</v>
      </c>
      <c r="N1095" s="149" t="s">
        <v>358</v>
      </c>
      <c r="O1095" s="150" t="s">
        <v>6</v>
      </c>
      <c r="P1095" s="439" t="s">
        <v>162</v>
      </c>
      <c r="Q1095" s="440">
        <v>122</v>
      </c>
      <c r="R1095" s="153"/>
      <c r="S1095" s="154" t="s">
        <v>763</v>
      </c>
      <c r="T1095" s="388">
        <f t="shared" si="236"/>
        <v>23</v>
      </c>
      <c r="V1095" s="382" t="str">
        <f t="shared" si="235"/>
        <v>JWWA  B  122</v>
      </c>
      <c r="W1095" s="382" t="str">
        <f t="shared" si="239"/>
        <v>JWWA  B  122</v>
      </c>
      <c r="AD1095" s="382"/>
    </row>
    <row r="1096" spans="1:30" ht="15" customHeight="1">
      <c r="A1096" s="381" t="str">
        <f t="shared" si="234"/>
        <v>026V0102</v>
      </c>
      <c r="B1096" s="568"/>
      <c r="C1096" s="563"/>
      <c r="D1096" s="139" t="s">
        <v>2613</v>
      </c>
      <c r="E1096" s="140">
        <v>1</v>
      </c>
      <c r="F1096" s="140">
        <v>2</v>
      </c>
      <c r="G1096" s="561"/>
      <c r="H1096" s="556"/>
      <c r="I1096" s="155" t="str">
        <f t="shared" si="122"/>
        <v>026V0102</v>
      </c>
      <c r="J1096" s="156" t="s">
        <v>756</v>
      </c>
      <c r="K1096" s="156" t="s">
        <v>765</v>
      </c>
      <c r="L1096" s="156" t="s">
        <v>161</v>
      </c>
      <c r="M1096" s="156" t="s">
        <v>361</v>
      </c>
      <c r="N1096" s="156" t="s">
        <v>358</v>
      </c>
      <c r="O1096" s="157" t="s">
        <v>6</v>
      </c>
      <c r="P1096" s="158" t="s">
        <v>162</v>
      </c>
      <c r="Q1096" s="159">
        <v>122</v>
      </c>
      <c r="R1096" s="160"/>
      <c r="S1096" s="183" t="s">
        <v>1966</v>
      </c>
      <c r="T1096" s="389">
        <f t="shared" ref="T1096:T1098" si="252">IF(S1096="","",VLOOKUP(S1096,$AC$7:$AD$69,2,FALSE))</f>
        <v>26</v>
      </c>
      <c r="V1096" s="382" t="str">
        <f t="shared" si="235"/>
        <v>JWWA  B  122</v>
      </c>
      <c r="W1096" s="382" t="str">
        <f t="shared" si="239"/>
        <v>JWWA  B  122</v>
      </c>
      <c r="AD1096" s="382"/>
    </row>
    <row r="1097" spans="1:30" ht="15" customHeight="1">
      <c r="A1097" s="381" t="str">
        <f t="shared" si="234"/>
        <v>003V0104</v>
      </c>
      <c r="B1097" s="568"/>
      <c r="C1097" s="563"/>
      <c r="D1097" s="139" t="s">
        <v>2613</v>
      </c>
      <c r="E1097" s="140">
        <v>1</v>
      </c>
      <c r="F1097" s="140">
        <v>4</v>
      </c>
      <c r="G1097" s="561"/>
      <c r="H1097" s="554" t="s">
        <v>2615</v>
      </c>
      <c r="I1097" s="162" t="str">
        <f t="shared" si="122"/>
        <v>003V0104</v>
      </c>
      <c r="J1097" s="142" t="s">
        <v>756</v>
      </c>
      <c r="K1097" s="142" t="s">
        <v>365</v>
      </c>
      <c r="L1097" s="141" t="s">
        <v>360</v>
      </c>
      <c r="M1097" s="142" t="s">
        <v>361</v>
      </c>
      <c r="N1097" s="142" t="s">
        <v>359</v>
      </c>
      <c r="O1097" s="143" t="s">
        <v>6</v>
      </c>
      <c r="P1097" s="144" t="s">
        <v>357</v>
      </c>
      <c r="Q1097" s="145">
        <v>122</v>
      </c>
      <c r="R1097" s="146"/>
      <c r="S1097" s="147" t="s">
        <v>354</v>
      </c>
      <c r="T1097" s="396">
        <f t="shared" si="252"/>
        <v>3</v>
      </c>
      <c r="V1097" s="382" t="str">
        <f t="shared" si="235"/>
        <v>JWWA  B  122</v>
      </c>
      <c r="W1097" s="382" t="str">
        <f t="shared" si="239"/>
        <v>JWWA  B  122</v>
      </c>
      <c r="AD1097" s="382"/>
    </row>
    <row r="1098" spans="1:30" ht="15" customHeight="1">
      <c r="A1098" s="381" t="str">
        <f t="shared" si="234"/>
        <v>017V0104</v>
      </c>
      <c r="B1098" s="568"/>
      <c r="C1098" s="563"/>
      <c r="D1098" s="139" t="s">
        <v>2613</v>
      </c>
      <c r="E1098" s="140">
        <v>1</v>
      </c>
      <c r="F1098" s="140">
        <v>4</v>
      </c>
      <c r="G1098" s="561"/>
      <c r="H1098" s="555"/>
      <c r="I1098" s="148" t="str">
        <f t="shared" si="122"/>
        <v>017V0104</v>
      </c>
      <c r="J1098" s="149" t="s">
        <v>756</v>
      </c>
      <c r="K1098" s="149" t="s">
        <v>848</v>
      </c>
      <c r="L1098" s="149" t="s">
        <v>161</v>
      </c>
      <c r="M1098" s="149" t="s">
        <v>361</v>
      </c>
      <c r="N1098" s="149" t="s">
        <v>359</v>
      </c>
      <c r="O1098" s="150" t="s">
        <v>6</v>
      </c>
      <c r="P1098" s="151" t="s">
        <v>162</v>
      </c>
      <c r="Q1098" s="152">
        <v>122</v>
      </c>
      <c r="R1098" s="153"/>
      <c r="S1098" s="154" t="s">
        <v>4434</v>
      </c>
      <c r="T1098" s="388">
        <f t="shared" si="252"/>
        <v>17</v>
      </c>
      <c r="V1098" s="382" t="str">
        <f t="shared" si="235"/>
        <v>JWWA  B  122</v>
      </c>
      <c r="W1098" s="382" t="str">
        <f t="shared" si="239"/>
        <v>JWWA  B  122</v>
      </c>
      <c r="AD1098" s="382"/>
    </row>
    <row r="1099" spans="1:30" ht="15" customHeight="1">
      <c r="A1099" s="381" t="str">
        <f t="shared" si="234"/>
        <v>022V0104</v>
      </c>
      <c r="B1099" s="568"/>
      <c r="C1099" s="563"/>
      <c r="D1099" s="139" t="s">
        <v>2613</v>
      </c>
      <c r="E1099" s="140">
        <v>1</v>
      </c>
      <c r="F1099" s="140">
        <v>4</v>
      </c>
      <c r="G1099" s="562"/>
      <c r="H1099" s="556"/>
      <c r="I1099" s="155" t="str">
        <f t="shared" si="122"/>
        <v>022V0104</v>
      </c>
      <c r="J1099" s="156" t="s">
        <v>756</v>
      </c>
      <c r="K1099" s="156" t="s">
        <v>765</v>
      </c>
      <c r="L1099" s="156" t="s">
        <v>161</v>
      </c>
      <c r="M1099" s="156" t="s">
        <v>361</v>
      </c>
      <c r="N1099" s="156" t="s">
        <v>359</v>
      </c>
      <c r="O1099" s="157" t="s">
        <v>6</v>
      </c>
      <c r="P1099" s="158" t="s">
        <v>162</v>
      </c>
      <c r="Q1099" s="159">
        <v>122</v>
      </c>
      <c r="R1099" s="160"/>
      <c r="S1099" s="161" t="s">
        <v>2071</v>
      </c>
      <c r="T1099" s="404">
        <f>IF(S1099="","",VLOOKUP(S1099,$AC$7:$AD$80,2,FALSE))</f>
        <v>22</v>
      </c>
      <c r="V1099" s="382" t="str">
        <f t="shared" si="235"/>
        <v>JWWA  B  122</v>
      </c>
      <c r="W1099" s="382" t="str">
        <f t="shared" si="239"/>
        <v>JWWA  B  122</v>
      </c>
      <c r="AD1099" s="382"/>
    </row>
    <row r="1100" spans="1:30" ht="15" customHeight="1">
      <c r="A1100" s="381" t="str">
        <f t="shared" si="234"/>
        <v>003V0105</v>
      </c>
      <c r="B1100" s="568"/>
      <c r="C1100" s="563"/>
      <c r="D1100" s="139" t="s">
        <v>2613</v>
      </c>
      <c r="E1100" s="140">
        <v>1</v>
      </c>
      <c r="F1100" s="140">
        <v>5</v>
      </c>
      <c r="G1100" s="560" t="s">
        <v>2614</v>
      </c>
      <c r="H1100" s="554" t="s">
        <v>2612</v>
      </c>
      <c r="I1100" s="191" t="str">
        <f t="shared" si="122"/>
        <v>003V0105</v>
      </c>
      <c r="J1100" s="142" t="s">
        <v>757</v>
      </c>
      <c r="K1100" s="142" t="s">
        <v>366</v>
      </c>
      <c r="L1100" s="141" t="s">
        <v>362</v>
      </c>
      <c r="M1100" s="142" t="s">
        <v>356</v>
      </c>
      <c r="N1100" s="142" t="s">
        <v>358</v>
      </c>
      <c r="O1100" s="143" t="s">
        <v>6</v>
      </c>
      <c r="P1100" s="144" t="s">
        <v>357</v>
      </c>
      <c r="Q1100" s="145">
        <v>138</v>
      </c>
      <c r="R1100" s="146"/>
      <c r="S1100" s="147" t="s">
        <v>354</v>
      </c>
      <c r="T1100" s="387">
        <f t="shared" ref="T1100:T1116" si="253">IF(S1100="","",VLOOKUP(S1100,$AC$7:$AD$69,2,FALSE))</f>
        <v>3</v>
      </c>
      <c r="V1100" s="382" t="str">
        <f t="shared" si="235"/>
        <v>JWWA  B  138</v>
      </c>
      <c r="W1100" s="382" t="str">
        <f t="shared" si="239"/>
        <v>JWWA  B  138</v>
      </c>
      <c r="AD1100" s="382"/>
    </row>
    <row r="1101" spans="1:30" ht="15" customHeight="1">
      <c r="A1101" s="381" t="str">
        <f t="shared" si="234"/>
        <v>017V0105</v>
      </c>
      <c r="B1101" s="568"/>
      <c r="C1101" s="563"/>
      <c r="D1101" s="139" t="s">
        <v>2613</v>
      </c>
      <c r="E1101" s="140">
        <v>1</v>
      </c>
      <c r="F1101" s="140">
        <v>5</v>
      </c>
      <c r="G1101" s="561"/>
      <c r="H1101" s="555"/>
      <c r="I1101" s="148" t="str">
        <f t="shared" si="122"/>
        <v>017V0105</v>
      </c>
      <c r="J1101" s="149" t="s">
        <v>757</v>
      </c>
      <c r="K1101" s="149" t="s">
        <v>849</v>
      </c>
      <c r="L1101" s="149" t="s">
        <v>164</v>
      </c>
      <c r="M1101" s="149" t="s">
        <v>356</v>
      </c>
      <c r="N1101" s="149" t="s">
        <v>358</v>
      </c>
      <c r="O1101" s="150" t="s">
        <v>6</v>
      </c>
      <c r="P1101" s="151" t="s">
        <v>162</v>
      </c>
      <c r="Q1101" s="152">
        <v>138</v>
      </c>
      <c r="R1101" s="153"/>
      <c r="S1101" s="154" t="s">
        <v>4434</v>
      </c>
      <c r="T1101" s="388">
        <f t="shared" si="253"/>
        <v>17</v>
      </c>
      <c r="V1101" s="382" t="str">
        <f t="shared" si="235"/>
        <v>JWWA  B  138</v>
      </c>
      <c r="W1101" s="382" t="str">
        <f t="shared" ref="W1101" si="254">V1101</f>
        <v>JWWA  B  138</v>
      </c>
      <c r="AD1101" s="382"/>
    </row>
    <row r="1102" spans="1:30" ht="15" customHeight="1">
      <c r="A1102" s="381" t="str">
        <f t="shared" si="234"/>
        <v>020V0102</v>
      </c>
      <c r="B1102" s="568"/>
      <c r="C1102" s="563"/>
      <c r="D1102" s="139" t="s">
        <v>2613</v>
      </c>
      <c r="E1102" s="140">
        <v>1</v>
      </c>
      <c r="F1102" s="140">
        <v>2</v>
      </c>
      <c r="G1102" s="561"/>
      <c r="H1102" s="555"/>
      <c r="I1102" s="148" t="str">
        <f t="shared" si="122"/>
        <v>020V0102</v>
      </c>
      <c r="J1102" s="205" t="s">
        <v>757</v>
      </c>
      <c r="K1102" s="205" t="s">
        <v>1733</v>
      </c>
      <c r="L1102" s="162" t="s">
        <v>164</v>
      </c>
      <c r="M1102" s="205" t="s">
        <v>356</v>
      </c>
      <c r="N1102" s="205" t="s">
        <v>358</v>
      </c>
      <c r="O1102" s="186" t="s">
        <v>6</v>
      </c>
      <c r="P1102" s="187" t="s">
        <v>162</v>
      </c>
      <c r="Q1102" s="188">
        <v>138</v>
      </c>
      <c r="R1102" s="189"/>
      <c r="S1102" s="190" t="s">
        <v>1688</v>
      </c>
      <c r="T1102" s="396">
        <f t="shared" si="253"/>
        <v>20</v>
      </c>
      <c r="V1102" s="382" t="str">
        <f t="shared" si="235"/>
        <v>JWWA  B  138</v>
      </c>
      <c r="W1102" s="382" t="str">
        <f t="shared" si="239"/>
        <v>JWWA  B  138</v>
      </c>
      <c r="AD1102" s="382"/>
    </row>
    <row r="1103" spans="1:30" ht="15" customHeight="1">
      <c r="A1103" s="381" t="str">
        <f t="shared" si="234"/>
        <v>023V0103</v>
      </c>
      <c r="B1103" s="568"/>
      <c r="C1103" s="563"/>
      <c r="D1103" s="139" t="s">
        <v>2617</v>
      </c>
      <c r="E1103" s="140">
        <v>1</v>
      </c>
      <c r="F1103" s="140">
        <v>3</v>
      </c>
      <c r="G1103" s="561"/>
      <c r="H1103" s="555"/>
      <c r="I1103" s="162" t="str">
        <f t="shared" ref="I1103" si="255">IF(OR(D1103="",E1103="",F1103=""),"",TEXT(T1103,"000")&amp;D1103&amp;TEXT(E1103,"00")&amp;TEXT(F1103,"00"))</f>
        <v>023V0103</v>
      </c>
      <c r="J1103" s="205" t="s">
        <v>757</v>
      </c>
      <c r="K1103" s="205" t="s">
        <v>766</v>
      </c>
      <c r="L1103" s="205" t="s">
        <v>164</v>
      </c>
      <c r="M1103" s="205" t="s">
        <v>356</v>
      </c>
      <c r="N1103" s="205" t="s">
        <v>358</v>
      </c>
      <c r="O1103" s="186" t="s">
        <v>6</v>
      </c>
      <c r="P1103" s="444" t="s">
        <v>162</v>
      </c>
      <c r="Q1103" s="445">
        <v>138</v>
      </c>
      <c r="R1103" s="189"/>
      <c r="S1103" s="190" t="s">
        <v>763</v>
      </c>
      <c r="T1103" s="396">
        <f t="shared" si="253"/>
        <v>23</v>
      </c>
      <c r="V1103" s="382" t="str">
        <f t="shared" si="235"/>
        <v>JWWA  B  138</v>
      </c>
      <c r="W1103" s="382" t="str">
        <f t="shared" ref="W1103:W1106" si="256">V1103</f>
        <v>JWWA  B  138</v>
      </c>
      <c r="AD1103" s="382"/>
    </row>
    <row r="1104" spans="1:30" ht="15" customHeight="1">
      <c r="A1104" s="381" t="str">
        <f t="shared" si="234"/>
        <v>026V0103</v>
      </c>
      <c r="B1104" s="568"/>
      <c r="C1104" s="567"/>
      <c r="D1104" s="139" t="s">
        <v>2613</v>
      </c>
      <c r="E1104" s="140">
        <v>1</v>
      </c>
      <c r="F1104" s="140">
        <v>3</v>
      </c>
      <c r="G1104" s="562"/>
      <c r="H1104" s="556"/>
      <c r="I1104" s="164" t="str">
        <f t="shared" si="122"/>
        <v>026V0103</v>
      </c>
      <c r="J1104" s="176" t="s">
        <v>757</v>
      </c>
      <c r="K1104" s="176" t="s">
        <v>2006</v>
      </c>
      <c r="L1104" s="164" t="s">
        <v>164</v>
      </c>
      <c r="M1104" s="176" t="s">
        <v>356</v>
      </c>
      <c r="N1104" s="176" t="s">
        <v>358</v>
      </c>
      <c r="O1104" s="177" t="s">
        <v>6</v>
      </c>
      <c r="P1104" s="178" t="s">
        <v>162</v>
      </c>
      <c r="Q1104" s="179">
        <v>138</v>
      </c>
      <c r="R1104" s="180"/>
      <c r="S1104" s="181" t="s">
        <v>1966</v>
      </c>
      <c r="T1104" s="400">
        <f t="shared" si="253"/>
        <v>26</v>
      </c>
      <c r="V1104" s="382" t="str">
        <f t="shared" si="235"/>
        <v>JWWA  B  138</v>
      </c>
      <c r="W1104" s="382" t="str">
        <f t="shared" ref="W1104" si="257">V1104</f>
        <v>JWWA  B  138</v>
      </c>
      <c r="AD1104" s="382"/>
    </row>
    <row r="1105" spans="1:30" ht="15" customHeight="1">
      <c r="A1105" s="381" t="str">
        <f t="shared" si="234"/>
        <v>021V0401</v>
      </c>
      <c r="B1105" s="568"/>
      <c r="C1105" s="631" t="s">
        <v>2884</v>
      </c>
      <c r="D1105" s="417" t="s">
        <v>2613</v>
      </c>
      <c r="E1105" s="418">
        <v>4</v>
      </c>
      <c r="F1105" s="433">
        <v>1</v>
      </c>
      <c r="G1105" s="560" t="s">
        <v>2623</v>
      </c>
      <c r="H1105" s="554" t="s">
        <v>2625</v>
      </c>
      <c r="I1105" s="170" t="str">
        <f t="shared" si="122"/>
        <v>021V0401</v>
      </c>
      <c r="J1105" s="142" t="s">
        <v>526</v>
      </c>
      <c r="K1105" s="142" t="s">
        <v>1769</v>
      </c>
      <c r="L1105" s="142" t="s">
        <v>527</v>
      </c>
      <c r="M1105" s="142" t="s">
        <v>2626</v>
      </c>
      <c r="N1105" s="142"/>
      <c r="O1105" s="143" t="s">
        <v>55</v>
      </c>
      <c r="P1105" s="446"/>
      <c r="Q1105" s="447"/>
      <c r="R1105" s="146"/>
      <c r="S1105" s="147" t="s">
        <v>1768</v>
      </c>
      <c r="T1105" s="404">
        <f t="shared" si="253"/>
        <v>21</v>
      </c>
      <c r="V1105" s="382" t="str">
        <f t="shared" si="235"/>
        <v xml:space="preserve">指定承認    </v>
      </c>
      <c r="W1105" s="382" t="str">
        <f t="shared" ref="W1105" si="258">V1105</f>
        <v xml:space="preserve">指定承認    </v>
      </c>
      <c r="AD1105" s="382"/>
    </row>
    <row r="1106" spans="1:30" ht="15" customHeight="1">
      <c r="A1106" s="381" t="str">
        <f t="shared" si="234"/>
        <v>036V0401</v>
      </c>
      <c r="B1106" s="568"/>
      <c r="C1106" s="632"/>
      <c r="D1106" s="417" t="s">
        <v>2613</v>
      </c>
      <c r="E1106" s="418">
        <v>4</v>
      </c>
      <c r="F1106" s="433">
        <v>1</v>
      </c>
      <c r="G1106" s="561"/>
      <c r="H1106" s="556"/>
      <c r="I1106" s="162" t="str">
        <f t="shared" si="122"/>
        <v>036V0401</v>
      </c>
      <c r="J1106" s="205" t="s">
        <v>526</v>
      </c>
      <c r="K1106" s="205" t="s">
        <v>528</v>
      </c>
      <c r="L1106" s="205" t="s">
        <v>527</v>
      </c>
      <c r="M1106" s="205" t="s">
        <v>2626</v>
      </c>
      <c r="N1106" s="205"/>
      <c r="O1106" s="186" t="s">
        <v>55</v>
      </c>
      <c r="P1106" s="444"/>
      <c r="Q1106" s="445"/>
      <c r="R1106" s="189"/>
      <c r="S1106" s="448" t="s">
        <v>525</v>
      </c>
      <c r="T1106" s="396">
        <f t="shared" si="253"/>
        <v>36</v>
      </c>
      <c r="V1106" s="382" t="str">
        <f t="shared" si="235"/>
        <v xml:space="preserve">指定承認    </v>
      </c>
      <c r="W1106" s="382" t="str">
        <f t="shared" si="256"/>
        <v xml:space="preserve">指定承認    </v>
      </c>
      <c r="AD1106" s="382"/>
    </row>
    <row r="1107" spans="1:30" ht="15" customHeight="1">
      <c r="A1107" s="381" t="str">
        <f t="shared" si="234"/>
        <v>036V0402</v>
      </c>
      <c r="B1107" s="620"/>
      <c r="C1107" s="633"/>
      <c r="D1107" s="417" t="s">
        <v>2613</v>
      </c>
      <c r="E1107" s="418">
        <v>4</v>
      </c>
      <c r="F1107" s="433">
        <v>2</v>
      </c>
      <c r="G1107" s="562"/>
      <c r="H1107" s="401" t="s">
        <v>2624</v>
      </c>
      <c r="I1107" s="204" t="str">
        <f t="shared" si="122"/>
        <v>036V0402</v>
      </c>
      <c r="J1107" s="165" t="s">
        <v>526</v>
      </c>
      <c r="K1107" s="165" t="s">
        <v>528</v>
      </c>
      <c r="L1107" s="165" t="s">
        <v>527</v>
      </c>
      <c r="M1107" s="165" t="s">
        <v>530</v>
      </c>
      <c r="N1107" s="165"/>
      <c r="O1107" s="166" t="s">
        <v>55</v>
      </c>
      <c r="P1107" s="449"/>
      <c r="Q1107" s="450"/>
      <c r="R1107" s="169"/>
      <c r="S1107" s="182" t="s">
        <v>525</v>
      </c>
      <c r="T1107" s="403">
        <f t="shared" si="253"/>
        <v>36</v>
      </c>
      <c r="V1107" s="382" t="str">
        <f t="shared" si="235"/>
        <v xml:space="preserve">指定承認    </v>
      </c>
      <c r="W1107" s="382" t="str">
        <f t="shared" ref="W1107:W1125" si="259">V1107</f>
        <v xml:space="preserve">指定承認    </v>
      </c>
      <c r="AD1107" s="382"/>
    </row>
    <row r="1108" spans="1:30" ht="15" customHeight="1">
      <c r="B1108" s="549"/>
      <c r="C1108" s="550"/>
      <c r="D1108" s="417"/>
      <c r="E1108" s="433"/>
      <c r="F1108" s="433"/>
      <c r="G1108" s="434"/>
      <c r="H1108" s="551"/>
      <c r="I1108" s="438"/>
      <c r="J1108" s="419"/>
      <c r="K1108" s="419"/>
      <c r="L1108" s="419"/>
      <c r="M1108" s="419"/>
      <c r="N1108" s="419"/>
      <c r="O1108" s="417"/>
      <c r="P1108" s="417"/>
      <c r="Q1108" s="417"/>
      <c r="R1108" s="419"/>
      <c r="S1108" s="552"/>
      <c r="T1108" s="553"/>
      <c r="AD1108" s="382"/>
    </row>
    <row r="1109" spans="1:30" ht="15" customHeight="1">
      <c r="A1109" s="381">
        <f t="shared" si="234"/>
        <v>0</v>
      </c>
      <c r="B1109" s="628" t="s">
        <v>2621</v>
      </c>
      <c r="C1109" s="629"/>
      <c r="D1109" s="629"/>
      <c r="E1109" s="629"/>
      <c r="F1109" s="629"/>
      <c r="G1109" s="629"/>
      <c r="H1109" s="629"/>
      <c r="I1109" s="629"/>
      <c r="J1109" s="629"/>
      <c r="K1109" s="629"/>
      <c r="L1109" s="629"/>
      <c r="M1109" s="629"/>
      <c r="N1109" s="629"/>
      <c r="O1109" s="629"/>
      <c r="P1109" s="629"/>
      <c r="Q1109" s="629"/>
      <c r="R1109" s="629"/>
      <c r="S1109" s="629"/>
      <c r="T1109" s="435" t="str">
        <f t="shared" si="253"/>
        <v/>
      </c>
      <c r="V1109" s="382" t="str">
        <f t="shared" si="235"/>
        <v xml:space="preserve">    </v>
      </c>
      <c r="W1109" s="382" t="str">
        <f t="shared" si="259"/>
        <v xml:space="preserve">    </v>
      </c>
      <c r="AD1109" s="382"/>
    </row>
    <row r="1110" spans="1:30" ht="15" customHeight="1">
      <c r="A1110" s="381" t="str">
        <f t="shared" si="234"/>
        <v>003A0101</v>
      </c>
      <c r="B1110" s="568" t="s">
        <v>2895</v>
      </c>
      <c r="C1110" s="566" t="s">
        <v>2887</v>
      </c>
      <c r="D1110" s="139" t="s">
        <v>176</v>
      </c>
      <c r="E1110" s="140">
        <v>1</v>
      </c>
      <c r="F1110" s="140">
        <v>1</v>
      </c>
      <c r="G1110" s="554" t="s">
        <v>2886</v>
      </c>
      <c r="H1110" s="554" t="s">
        <v>2622</v>
      </c>
      <c r="I1110" s="141" t="str">
        <f t="shared" si="122"/>
        <v>003A0101</v>
      </c>
      <c r="J1110" s="142" t="s">
        <v>690</v>
      </c>
      <c r="K1110" s="142" t="s">
        <v>387</v>
      </c>
      <c r="L1110" s="141" t="s">
        <v>511</v>
      </c>
      <c r="M1110" s="142" t="s">
        <v>356</v>
      </c>
      <c r="N1110" s="142" t="s">
        <v>385</v>
      </c>
      <c r="O1110" s="143" t="s">
        <v>55</v>
      </c>
      <c r="P1110" s="144"/>
      <c r="Q1110" s="145"/>
      <c r="R1110" s="146"/>
      <c r="S1110" s="147" t="s">
        <v>354</v>
      </c>
      <c r="T1110" s="396">
        <f t="shared" si="253"/>
        <v>3</v>
      </c>
      <c r="V1110" s="382" t="str">
        <f t="shared" si="235"/>
        <v xml:space="preserve">指定承認    </v>
      </c>
      <c r="W1110" s="382" t="str">
        <f t="shared" si="259"/>
        <v xml:space="preserve">指定承認    </v>
      </c>
      <c r="AD1110" s="382"/>
    </row>
    <row r="1111" spans="1:30" ht="15" customHeight="1">
      <c r="A1111" s="381" t="str">
        <f t="shared" si="234"/>
        <v>004A0101</v>
      </c>
      <c r="B1111" s="568"/>
      <c r="C1111" s="563"/>
      <c r="D1111" s="139" t="s">
        <v>176</v>
      </c>
      <c r="E1111" s="140">
        <v>1</v>
      </c>
      <c r="F1111" s="140">
        <v>1</v>
      </c>
      <c r="G1111" s="555"/>
      <c r="H1111" s="555"/>
      <c r="I1111" s="148" t="str">
        <f t="shared" si="122"/>
        <v>004A0101</v>
      </c>
      <c r="J1111" s="149" t="s">
        <v>690</v>
      </c>
      <c r="K1111" s="149" t="s">
        <v>791</v>
      </c>
      <c r="L1111" s="148" t="s">
        <v>511</v>
      </c>
      <c r="M1111" s="149" t="s">
        <v>356</v>
      </c>
      <c r="N1111" s="149" t="s">
        <v>385</v>
      </c>
      <c r="O1111" s="150" t="s">
        <v>55</v>
      </c>
      <c r="P1111" s="151"/>
      <c r="Q1111" s="152"/>
      <c r="R1111" s="153"/>
      <c r="S1111" s="154" t="s">
        <v>779</v>
      </c>
      <c r="T1111" s="388">
        <f t="shared" si="253"/>
        <v>4</v>
      </c>
      <c r="V1111" s="382" t="str">
        <f t="shared" si="235"/>
        <v xml:space="preserve">指定承認    </v>
      </c>
      <c r="W1111" s="382" t="str">
        <f t="shared" si="259"/>
        <v xml:space="preserve">指定承認    </v>
      </c>
      <c r="AD1111" s="382"/>
    </row>
    <row r="1112" spans="1:30" ht="15" customHeight="1">
      <c r="A1112" s="381" t="str">
        <f t="shared" si="234"/>
        <v>017A0101</v>
      </c>
      <c r="B1112" s="568"/>
      <c r="C1112" s="563"/>
      <c r="D1112" s="139" t="s">
        <v>176</v>
      </c>
      <c r="E1112" s="140">
        <v>1</v>
      </c>
      <c r="F1112" s="140">
        <v>1</v>
      </c>
      <c r="G1112" s="555"/>
      <c r="H1112" s="555"/>
      <c r="I1112" s="164" t="str">
        <f t="shared" si="122"/>
        <v>017A0101</v>
      </c>
      <c r="J1112" s="149" t="s">
        <v>690</v>
      </c>
      <c r="K1112" s="149" t="s">
        <v>387</v>
      </c>
      <c r="L1112" s="149" t="s">
        <v>511</v>
      </c>
      <c r="M1112" s="149" t="s">
        <v>356</v>
      </c>
      <c r="N1112" s="149" t="s">
        <v>385</v>
      </c>
      <c r="O1112" s="150" t="s">
        <v>55</v>
      </c>
      <c r="P1112" s="151"/>
      <c r="Q1112" s="152"/>
      <c r="R1112" s="153"/>
      <c r="S1112" s="154" t="s">
        <v>4434</v>
      </c>
      <c r="T1112" s="388">
        <f t="shared" si="253"/>
        <v>17</v>
      </c>
      <c r="V1112" s="382" t="str">
        <f t="shared" si="235"/>
        <v xml:space="preserve">指定承認    </v>
      </c>
      <c r="W1112" s="382" t="str">
        <f t="shared" si="259"/>
        <v xml:space="preserve">指定承認    </v>
      </c>
      <c r="AD1112" s="382"/>
    </row>
    <row r="1113" spans="1:30" ht="15" customHeight="1">
      <c r="A1113" s="381" t="str">
        <f t="shared" si="234"/>
        <v>023A0101</v>
      </c>
      <c r="B1113" s="568"/>
      <c r="C1113" s="563"/>
      <c r="D1113" s="139" t="s">
        <v>176</v>
      </c>
      <c r="E1113" s="140">
        <v>1</v>
      </c>
      <c r="F1113" s="140">
        <v>1</v>
      </c>
      <c r="G1113" s="555"/>
      <c r="H1113" s="555"/>
      <c r="I1113" s="155" t="str">
        <f t="shared" si="122"/>
        <v>023A0101</v>
      </c>
      <c r="J1113" s="156" t="s">
        <v>690</v>
      </c>
      <c r="K1113" s="156" t="s">
        <v>387</v>
      </c>
      <c r="L1113" s="156" t="s">
        <v>511</v>
      </c>
      <c r="M1113" s="156" t="s">
        <v>356</v>
      </c>
      <c r="N1113" s="156" t="s">
        <v>385</v>
      </c>
      <c r="O1113" s="157" t="s">
        <v>55</v>
      </c>
      <c r="P1113" s="158"/>
      <c r="Q1113" s="159"/>
      <c r="R1113" s="160"/>
      <c r="S1113" s="161" t="s">
        <v>763</v>
      </c>
      <c r="T1113" s="389">
        <f t="shared" si="253"/>
        <v>23</v>
      </c>
      <c r="V1113" s="382" t="str">
        <f t="shared" si="235"/>
        <v xml:space="preserve">指定承認    </v>
      </c>
      <c r="W1113" s="382" t="str">
        <f t="shared" si="259"/>
        <v xml:space="preserve">指定承認    </v>
      </c>
      <c r="AD1113" s="382"/>
    </row>
    <row r="1114" spans="1:30" ht="15" customHeight="1">
      <c r="A1114" s="381" t="str">
        <f t="shared" si="234"/>
        <v>003A0102</v>
      </c>
      <c r="B1114" s="568"/>
      <c r="C1114" s="563"/>
      <c r="D1114" s="139" t="s">
        <v>176</v>
      </c>
      <c r="E1114" s="140">
        <v>1</v>
      </c>
      <c r="F1114" s="140">
        <v>2</v>
      </c>
      <c r="G1114" s="555"/>
      <c r="H1114" s="555"/>
      <c r="I1114" s="162" t="str">
        <f t="shared" si="122"/>
        <v>003A0102</v>
      </c>
      <c r="J1114" s="142" t="s">
        <v>690</v>
      </c>
      <c r="K1114" s="142" t="s">
        <v>387</v>
      </c>
      <c r="L1114" s="141" t="s">
        <v>512</v>
      </c>
      <c r="M1114" s="142" t="s">
        <v>356</v>
      </c>
      <c r="N1114" s="142" t="s">
        <v>385</v>
      </c>
      <c r="O1114" s="143" t="s">
        <v>6</v>
      </c>
      <c r="P1114" s="144" t="s">
        <v>162</v>
      </c>
      <c r="Q1114" s="145">
        <v>137</v>
      </c>
      <c r="R1114" s="146"/>
      <c r="S1114" s="147" t="s">
        <v>354</v>
      </c>
      <c r="T1114" s="397">
        <f t="shared" si="253"/>
        <v>3</v>
      </c>
      <c r="V1114" s="382" t="str">
        <f t="shared" si="235"/>
        <v>JWWA  B  137</v>
      </c>
      <c r="W1114" s="382" t="str">
        <f t="shared" si="259"/>
        <v>JWWA  B  137</v>
      </c>
      <c r="AD1114" s="382"/>
    </row>
    <row r="1115" spans="1:30" ht="15" customHeight="1">
      <c r="A1115" s="381" t="str">
        <f t="shared" si="234"/>
        <v>004A0102</v>
      </c>
      <c r="B1115" s="568"/>
      <c r="C1115" s="563"/>
      <c r="D1115" s="139" t="s">
        <v>176</v>
      </c>
      <c r="E1115" s="140">
        <v>1</v>
      </c>
      <c r="F1115" s="140">
        <v>2</v>
      </c>
      <c r="G1115" s="555"/>
      <c r="H1115" s="555"/>
      <c r="I1115" s="148" t="str">
        <f t="shared" si="122"/>
        <v>004A0102</v>
      </c>
      <c r="J1115" s="149" t="s">
        <v>690</v>
      </c>
      <c r="K1115" s="149" t="s">
        <v>791</v>
      </c>
      <c r="L1115" s="148" t="s">
        <v>512</v>
      </c>
      <c r="M1115" s="149" t="s">
        <v>356</v>
      </c>
      <c r="N1115" s="149" t="s">
        <v>385</v>
      </c>
      <c r="O1115" s="150" t="s">
        <v>6</v>
      </c>
      <c r="P1115" s="151" t="s">
        <v>162</v>
      </c>
      <c r="Q1115" s="152">
        <v>137</v>
      </c>
      <c r="R1115" s="153"/>
      <c r="S1115" s="154" t="s">
        <v>779</v>
      </c>
      <c r="T1115" s="388">
        <f t="shared" si="253"/>
        <v>4</v>
      </c>
      <c r="V1115" s="382" t="str">
        <f t="shared" si="235"/>
        <v>JWWA  B  137</v>
      </c>
      <c r="W1115" s="382" t="str">
        <f t="shared" si="259"/>
        <v>JWWA  B  137</v>
      </c>
      <c r="AD1115" s="382"/>
    </row>
    <row r="1116" spans="1:30" ht="15" customHeight="1">
      <c r="A1116" s="381" t="str">
        <f t="shared" si="234"/>
        <v>017A0102</v>
      </c>
      <c r="B1116" s="568"/>
      <c r="C1116" s="563"/>
      <c r="D1116" s="139" t="s">
        <v>176</v>
      </c>
      <c r="E1116" s="140">
        <v>1</v>
      </c>
      <c r="F1116" s="140">
        <v>2</v>
      </c>
      <c r="G1116" s="555"/>
      <c r="H1116" s="555"/>
      <c r="I1116" s="148" t="str">
        <f t="shared" si="122"/>
        <v>017A0102</v>
      </c>
      <c r="J1116" s="149" t="s">
        <v>690</v>
      </c>
      <c r="K1116" s="149" t="s">
        <v>387</v>
      </c>
      <c r="L1116" s="149" t="s">
        <v>512</v>
      </c>
      <c r="M1116" s="149" t="s">
        <v>356</v>
      </c>
      <c r="N1116" s="149" t="s">
        <v>385</v>
      </c>
      <c r="O1116" s="150" t="s">
        <v>6</v>
      </c>
      <c r="P1116" s="151" t="s">
        <v>162</v>
      </c>
      <c r="Q1116" s="152">
        <v>137</v>
      </c>
      <c r="R1116" s="153"/>
      <c r="S1116" s="154" t="s">
        <v>4434</v>
      </c>
      <c r="T1116" s="388">
        <f t="shared" si="253"/>
        <v>17</v>
      </c>
      <c r="V1116" s="382" t="str">
        <f t="shared" si="235"/>
        <v>JWWA  B  137</v>
      </c>
      <c r="W1116" s="382" t="str">
        <f t="shared" si="259"/>
        <v>JWWA  B  137</v>
      </c>
      <c r="AD1116" s="382"/>
    </row>
    <row r="1117" spans="1:30" ht="15" customHeight="1">
      <c r="A1117" s="381" t="str">
        <f t="shared" ref="A1117:A1171" si="260">I1117</f>
        <v>023A0102</v>
      </c>
      <c r="B1117" s="568"/>
      <c r="C1117" s="563"/>
      <c r="D1117" s="139" t="s">
        <v>176</v>
      </c>
      <c r="E1117" s="140">
        <v>1</v>
      </c>
      <c r="F1117" s="140">
        <v>2</v>
      </c>
      <c r="G1117" s="555"/>
      <c r="H1117" s="556"/>
      <c r="I1117" s="155" t="str">
        <f t="shared" si="122"/>
        <v>023A0102</v>
      </c>
      <c r="J1117" s="156" t="s">
        <v>690</v>
      </c>
      <c r="K1117" s="156" t="s">
        <v>387</v>
      </c>
      <c r="L1117" s="156" t="s">
        <v>512</v>
      </c>
      <c r="M1117" s="156" t="s">
        <v>356</v>
      </c>
      <c r="N1117" s="156" t="s">
        <v>385</v>
      </c>
      <c r="O1117" s="157" t="s">
        <v>6</v>
      </c>
      <c r="P1117" s="442" t="s">
        <v>162</v>
      </c>
      <c r="Q1117" s="443">
        <v>137</v>
      </c>
      <c r="R1117" s="160"/>
      <c r="S1117" s="161" t="s">
        <v>763</v>
      </c>
      <c r="T1117" s="389">
        <f>IF(S1117="","",VLOOKUP(S1117,$AC$7:$AD$69,2,FALSE))</f>
        <v>23</v>
      </c>
      <c r="V1117" s="382" t="str">
        <f t="shared" si="235"/>
        <v>JWWA  B  137</v>
      </c>
      <c r="W1117" s="382" t="str">
        <f t="shared" si="259"/>
        <v>JWWA  B  137</v>
      </c>
      <c r="AD1117" s="382"/>
    </row>
    <row r="1118" spans="1:30" ht="15" customHeight="1">
      <c r="A1118" s="381" t="str">
        <f t="shared" si="260"/>
        <v>003A0103</v>
      </c>
      <c r="B1118" s="568"/>
      <c r="C1118" s="563"/>
      <c r="D1118" s="139" t="s">
        <v>176</v>
      </c>
      <c r="E1118" s="140">
        <v>1</v>
      </c>
      <c r="F1118" s="140">
        <v>3</v>
      </c>
      <c r="G1118" s="555"/>
      <c r="H1118" s="554" t="s">
        <v>2628</v>
      </c>
      <c r="I1118" s="162" t="str">
        <f t="shared" si="122"/>
        <v>003A0103</v>
      </c>
      <c r="J1118" s="142" t="s">
        <v>690</v>
      </c>
      <c r="K1118" s="142" t="s">
        <v>387</v>
      </c>
      <c r="L1118" s="141" t="s">
        <v>511</v>
      </c>
      <c r="M1118" s="142" t="s">
        <v>356</v>
      </c>
      <c r="N1118" s="142" t="s">
        <v>388</v>
      </c>
      <c r="O1118" s="143" t="s">
        <v>55</v>
      </c>
      <c r="P1118" s="144"/>
      <c r="Q1118" s="145"/>
      <c r="R1118" s="146"/>
      <c r="S1118" s="147" t="s">
        <v>354</v>
      </c>
      <c r="T1118" s="397">
        <f>IF(S1118="","",VLOOKUP(S1118,$AC$7:$AD$69,2,FALSE))</f>
        <v>3</v>
      </c>
      <c r="V1118" s="382" t="str">
        <f t="shared" si="235"/>
        <v xml:space="preserve">指定承認    </v>
      </c>
      <c r="W1118" s="382" t="str">
        <f t="shared" si="259"/>
        <v xml:space="preserve">指定承認    </v>
      </c>
      <c r="AD1118" s="382"/>
    </row>
    <row r="1119" spans="1:30" ht="15" customHeight="1">
      <c r="A1119" s="381" t="str">
        <f t="shared" si="260"/>
        <v>004A0103</v>
      </c>
      <c r="B1119" s="568"/>
      <c r="C1119" s="563"/>
      <c r="D1119" s="139" t="s">
        <v>176</v>
      </c>
      <c r="E1119" s="140">
        <v>1</v>
      </c>
      <c r="F1119" s="140">
        <v>3</v>
      </c>
      <c r="G1119" s="555"/>
      <c r="H1119" s="555"/>
      <c r="I1119" s="148" t="str">
        <f t="shared" si="122"/>
        <v>004A0103</v>
      </c>
      <c r="J1119" s="149" t="s">
        <v>690</v>
      </c>
      <c r="K1119" s="149" t="s">
        <v>791</v>
      </c>
      <c r="L1119" s="148" t="s">
        <v>511</v>
      </c>
      <c r="M1119" s="149" t="s">
        <v>356</v>
      </c>
      <c r="N1119" s="149" t="s">
        <v>388</v>
      </c>
      <c r="O1119" s="150" t="s">
        <v>55</v>
      </c>
      <c r="P1119" s="151"/>
      <c r="Q1119" s="152"/>
      <c r="R1119" s="153"/>
      <c r="S1119" s="154" t="s">
        <v>779</v>
      </c>
      <c r="T1119" s="388">
        <f>IF(S1119="","",VLOOKUP(S1119,$AC$7:$AD$69,2,FALSE))</f>
        <v>4</v>
      </c>
      <c r="V1119" s="382" t="str">
        <f t="shared" si="235"/>
        <v xml:space="preserve">指定承認    </v>
      </c>
      <c r="W1119" s="382" t="str">
        <f t="shared" si="259"/>
        <v xml:space="preserve">指定承認    </v>
      </c>
      <c r="AD1119" s="382"/>
    </row>
    <row r="1120" spans="1:30" ht="15" customHeight="1">
      <c r="A1120" s="381" t="str">
        <f t="shared" si="260"/>
        <v>017A0103</v>
      </c>
      <c r="B1120" s="568"/>
      <c r="C1120" s="563"/>
      <c r="D1120" s="139" t="s">
        <v>176</v>
      </c>
      <c r="E1120" s="140">
        <v>1</v>
      </c>
      <c r="F1120" s="140">
        <v>3</v>
      </c>
      <c r="G1120" s="555"/>
      <c r="H1120" s="555"/>
      <c r="I1120" s="164" t="str">
        <f t="shared" si="122"/>
        <v>017A0103</v>
      </c>
      <c r="J1120" s="149" t="s">
        <v>690</v>
      </c>
      <c r="K1120" s="149" t="s">
        <v>387</v>
      </c>
      <c r="L1120" s="149" t="s">
        <v>511</v>
      </c>
      <c r="M1120" s="149" t="s">
        <v>356</v>
      </c>
      <c r="N1120" s="149" t="s">
        <v>388</v>
      </c>
      <c r="O1120" s="150" t="s">
        <v>55</v>
      </c>
      <c r="P1120" s="151"/>
      <c r="Q1120" s="152"/>
      <c r="R1120" s="153"/>
      <c r="S1120" s="154" t="s">
        <v>4434</v>
      </c>
      <c r="T1120" s="388">
        <f>IF(S1120="","",VLOOKUP(S1120,$AC$7:$AD$69,2,FALSE))</f>
        <v>17</v>
      </c>
      <c r="V1120" s="382" t="str">
        <f t="shared" si="235"/>
        <v xml:space="preserve">指定承認    </v>
      </c>
      <c r="W1120" s="382" t="str">
        <f t="shared" si="259"/>
        <v xml:space="preserve">指定承認    </v>
      </c>
      <c r="AD1120" s="382"/>
    </row>
    <row r="1121" spans="1:30" ht="15" customHeight="1">
      <c r="A1121" s="381" t="str">
        <f t="shared" si="260"/>
        <v>023A0103</v>
      </c>
      <c r="B1121" s="568"/>
      <c r="C1121" s="563"/>
      <c r="D1121" s="139" t="s">
        <v>176</v>
      </c>
      <c r="E1121" s="140">
        <v>1</v>
      </c>
      <c r="F1121" s="140">
        <v>3</v>
      </c>
      <c r="G1121" s="556"/>
      <c r="H1121" s="556"/>
      <c r="I1121" s="164" t="str">
        <f t="shared" si="122"/>
        <v>023A0103</v>
      </c>
      <c r="J1121" s="176" t="s">
        <v>690</v>
      </c>
      <c r="K1121" s="176" t="s">
        <v>387</v>
      </c>
      <c r="L1121" s="176" t="s">
        <v>511</v>
      </c>
      <c r="M1121" s="176" t="s">
        <v>356</v>
      </c>
      <c r="N1121" s="176" t="s">
        <v>388</v>
      </c>
      <c r="O1121" s="177" t="s">
        <v>55</v>
      </c>
      <c r="P1121" s="178"/>
      <c r="Q1121" s="179"/>
      <c r="R1121" s="180"/>
      <c r="S1121" s="181" t="s">
        <v>763</v>
      </c>
      <c r="T1121" s="400">
        <f>IF(S1121="","",VLOOKUP(S1121,$AC$7:$AD$80,2,FALSE))</f>
        <v>23</v>
      </c>
      <c r="V1121" s="382" t="str">
        <f t="shared" ref="V1121:V1177" si="261">""&amp;O1121&amp;"  "&amp;P1121&amp;"  "&amp;Q1121&amp;""</f>
        <v xml:space="preserve">指定承認    </v>
      </c>
      <c r="W1121" s="382" t="str">
        <f t="shared" si="259"/>
        <v xml:space="preserve">指定承認    </v>
      </c>
      <c r="AD1121" s="382"/>
    </row>
    <row r="1122" spans="1:30" ht="15" customHeight="1">
      <c r="A1122" s="381" t="str">
        <f t="shared" si="260"/>
        <v>003A0104</v>
      </c>
      <c r="B1122" s="548"/>
      <c r="C1122" s="565"/>
      <c r="D1122" s="139" t="s">
        <v>176</v>
      </c>
      <c r="E1122" s="140">
        <v>1</v>
      </c>
      <c r="F1122" s="140">
        <v>4</v>
      </c>
      <c r="G1122" s="554" t="s">
        <v>2886</v>
      </c>
      <c r="H1122" s="554" t="s">
        <v>2628</v>
      </c>
      <c r="I1122" s="162" t="str">
        <f t="shared" si="122"/>
        <v>003A0104</v>
      </c>
      <c r="J1122" s="142" t="s">
        <v>690</v>
      </c>
      <c r="K1122" s="142" t="s">
        <v>387</v>
      </c>
      <c r="L1122" s="141" t="s">
        <v>512</v>
      </c>
      <c r="M1122" s="142" t="s">
        <v>356</v>
      </c>
      <c r="N1122" s="142" t="s">
        <v>388</v>
      </c>
      <c r="O1122" s="143" t="s">
        <v>6</v>
      </c>
      <c r="P1122" s="144" t="s">
        <v>162</v>
      </c>
      <c r="Q1122" s="145">
        <v>137</v>
      </c>
      <c r="R1122" s="146"/>
      <c r="S1122" s="147" t="s">
        <v>354</v>
      </c>
      <c r="T1122" s="397">
        <f t="shared" ref="T1122:T1128" si="262">IF(S1122="","",VLOOKUP(S1122,$AC$7:$AD$69,2,FALSE))</f>
        <v>3</v>
      </c>
      <c r="V1122" s="382" t="str">
        <f t="shared" si="261"/>
        <v>JWWA  B  137</v>
      </c>
      <c r="W1122" s="382" t="str">
        <f t="shared" si="259"/>
        <v>JWWA  B  137</v>
      </c>
      <c r="AD1122" s="382"/>
    </row>
    <row r="1123" spans="1:30" ht="15" customHeight="1">
      <c r="A1123" s="381" t="str">
        <f t="shared" si="260"/>
        <v>004A0104</v>
      </c>
      <c r="B1123" s="548"/>
      <c r="C1123" s="565"/>
      <c r="D1123" s="139" t="s">
        <v>176</v>
      </c>
      <c r="E1123" s="140">
        <v>1</v>
      </c>
      <c r="F1123" s="140">
        <v>4</v>
      </c>
      <c r="G1123" s="555"/>
      <c r="H1123" s="555"/>
      <c r="I1123" s="162" t="str">
        <f t="shared" si="122"/>
        <v>004A0104</v>
      </c>
      <c r="J1123" s="205" t="s">
        <v>690</v>
      </c>
      <c r="K1123" s="205" t="s">
        <v>791</v>
      </c>
      <c r="L1123" s="162" t="s">
        <v>512</v>
      </c>
      <c r="M1123" s="205" t="s">
        <v>356</v>
      </c>
      <c r="N1123" s="205" t="s">
        <v>388</v>
      </c>
      <c r="O1123" s="186" t="s">
        <v>6</v>
      </c>
      <c r="P1123" s="187" t="s">
        <v>162</v>
      </c>
      <c r="Q1123" s="188">
        <v>137</v>
      </c>
      <c r="R1123" s="189"/>
      <c r="S1123" s="190" t="s">
        <v>779</v>
      </c>
      <c r="T1123" s="396">
        <f t="shared" si="262"/>
        <v>4</v>
      </c>
      <c r="V1123" s="382" t="str">
        <f t="shared" si="261"/>
        <v>JWWA  B  137</v>
      </c>
      <c r="W1123" s="382" t="str">
        <f t="shared" si="259"/>
        <v>JWWA  B  137</v>
      </c>
      <c r="AD1123" s="382"/>
    </row>
    <row r="1124" spans="1:30" ht="15" customHeight="1">
      <c r="A1124" s="381" t="str">
        <f t="shared" si="260"/>
        <v>017A0104</v>
      </c>
      <c r="B1124" s="548"/>
      <c r="C1124" s="565"/>
      <c r="D1124" s="139" t="s">
        <v>176</v>
      </c>
      <c r="E1124" s="140">
        <v>1</v>
      </c>
      <c r="F1124" s="140">
        <v>4</v>
      </c>
      <c r="G1124" s="555"/>
      <c r="H1124" s="555"/>
      <c r="I1124" s="164" t="str">
        <f t="shared" si="122"/>
        <v>017A0104</v>
      </c>
      <c r="J1124" s="149" t="s">
        <v>690</v>
      </c>
      <c r="K1124" s="149" t="s">
        <v>387</v>
      </c>
      <c r="L1124" s="149" t="s">
        <v>512</v>
      </c>
      <c r="M1124" s="149" t="s">
        <v>356</v>
      </c>
      <c r="N1124" s="149" t="s">
        <v>388</v>
      </c>
      <c r="O1124" s="150" t="s">
        <v>6</v>
      </c>
      <c r="P1124" s="151" t="s">
        <v>162</v>
      </c>
      <c r="Q1124" s="152">
        <v>137</v>
      </c>
      <c r="R1124" s="153"/>
      <c r="S1124" s="154" t="s">
        <v>4434</v>
      </c>
      <c r="T1124" s="388">
        <f t="shared" si="262"/>
        <v>17</v>
      </c>
      <c r="V1124" s="382" t="str">
        <f t="shared" si="261"/>
        <v>JWWA  B  137</v>
      </c>
      <c r="W1124" s="382" t="str">
        <f t="shared" si="259"/>
        <v>JWWA  B  137</v>
      </c>
      <c r="AD1124" s="382"/>
    </row>
    <row r="1125" spans="1:30" ht="15" customHeight="1">
      <c r="A1125" s="381" t="str">
        <f t="shared" si="260"/>
        <v>023A0104</v>
      </c>
      <c r="B1125" s="548"/>
      <c r="C1125" s="565"/>
      <c r="D1125" s="139" t="s">
        <v>176</v>
      </c>
      <c r="E1125" s="140">
        <v>1</v>
      </c>
      <c r="F1125" s="140">
        <v>4</v>
      </c>
      <c r="G1125" s="555"/>
      <c r="H1125" s="556"/>
      <c r="I1125" s="155" t="str">
        <f t="shared" si="122"/>
        <v>023A0104</v>
      </c>
      <c r="J1125" s="156" t="s">
        <v>690</v>
      </c>
      <c r="K1125" s="156" t="s">
        <v>387</v>
      </c>
      <c r="L1125" s="156" t="s">
        <v>512</v>
      </c>
      <c r="M1125" s="156" t="s">
        <v>356</v>
      </c>
      <c r="N1125" s="156" t="s">
        <v>388</v>
      </c>
      <c r="O1125" s="157" t="s">
        <v>6</v>
      </c>
      <c r="P1125" s="442" t="s">
        <v>162</v>
      </c>
      <c r="Q1125" s="443">
        <v>137</v>
      </c>
      <c r="R1125" s="160"/>
      <c r="S1125" s="161" t="s">
        <v>763</v>
      </c>
      <c r="T1125" s="389">
        <f t="shared" si="262"/>
        <v>23</v>
      </c>
      <c r="V1125" s="382" t="str">
        <f t="shared" si="261"/>
        <v>JWWA  B  137</v>
      </c>
      <c r="W1125" s="382" t="str">
        <f t="shared" si="259"/>
        <v>JWWA  B  137</v>
      </c>
      <c r="AD1125" s="382"/>
    </row>
    <row r="1126" spans="1:30" ht="15" customHeight="1">
      <c r="A1126" s="381" t="str">
        <f t="shared" si="260"/>
        <v>003A0105</v>
      </c>
      <c r="B1126" s="548"/>
      <c r="C1126" s="565"/>
      <c r="D1126" s="139" t="s">
        <v>176</v>
      </c>
      <c r="E1126" s="140">
        <v>1</v>
      </c>
      <c r="F1126" s="140">
        <v>5</v>
      </c>
      <c r="G1126" s="555"/>
      <c r="H1126" s="554" t="s">
        <v>2629</v>
      </c>
      <c r="I1126" s="162" t="str">
        <f t="shared" si="122"/>
        <v>003A0105</v>
      </c>
      <c r="J1126" s="142" t="s">
        <v>690</v>
      </c>
      <c r="K1126" s="142" t="s">
        <v>387</v>
      </c>
      <c r="L1126" s="141" t="s">
        <v>511</v>
      </c>
      <c r="M1126" s="142" t="s">
        <v>356</v>
      </c>
      <c r="N1126" s="142" t="s">
        <v>386</v>
      </c>
      <c r="O1126" s="143" t="s">
        <v>55</v>
      </c>
      <c r="P1126" s="144"/>
      <c r="Q1126" s="145"/>
      <c r="R1126" s="146"/>
      <c r="S1126" s="147" t="s">
        <v>354</v>
      </c>
      <c r="T1126" s="387">
        <f t="shared" si="262"/>
        <v>3</v>
      </c>
      <c r="V1126" s="382" t="str">
        <f t="shared" si="261"/>
        <v xml:space="preserve">指定承認    </v>
      </c>
      <c r="W1126" s="382" t="str">
        <f t="shared" ref="W1126:W1140" si="263">V1126</f>
        <v xml:space="preserve">指定承認    </v>
      </c>
      <c r="AD1126" s="382"/>
    </row>
    <row r="1127" spans="1:30" ht="15" customHeight="1">
      <c r="A1127" s="381" t="str">
        <f t="shared" si="260"/>
        <v>004A0105</v>
      </c>
      <c r="B1127" s="548"/>
      <c r="C1127" s="565"/>
      <c r="D1127" s="139" t="s">
        <v>176</v>
      </c>
      <c r="E1127" s="140">
        <v>1</v>
      </c>
      <c r="F1127" s="140">
        <v>5</v>
      </c>
      <c r="G1127" s="555"/>
      <c r="H1127" s="555"/>
      <c r="I1127" s="148" t="str">
        <f t="shared" si="122"/>
        <v>004A0105</v>
      </c>
      <c r="J1127" s="149" t="s">
        <v>690</v>
      </c>
      <c r="K1127" s="149" t="s">
        <v>791</v>
      </c>
      <c r="L1127" s="148" t="s">
        <v>511</v>
      </c>
      <c r="M1127" s="149" t="s">
        <v>356</v>
      </c>
      <c r="N1127" s="149" t="s">
        <v>386</v>
      </c>
      <c r="O1127" s="150" t="s">
        <v>55</v>
      </c>
      <c r="P1127" s="151"/>
      <c r="Q1127" s="152"/>
      <c r="R1127" s="153"/>
      <c r="S1127" s="154" t="s">
        <v>779</v>
      </c>
      <c r="T1127" s="388">
        <f t="shared" si="262"/>
        <v>4</v>
      </c>
      <c r="V1127" s="382" t="str">
        <f t="shared" si="261"/>
        <v xml:space="preserve">指定承認    </v>
      </c>
      <c r="W1127" s="382" t="str">
        <f t="shared" si="263"/>
        <v xml:space="preserve">指定承認    </v>
      </c>
      <c r="AD1127" s="382"/>
    </row>
    <row r="1128" spans="1:30" ht="15" customHeight="1">
      <c r="A1128" s="381" t="str">
        <f t="shared" si="260"/>
        <v>017A0105</v>
      </c>
      <c r="B1128" s="548"/>
      <c r="C1128" s="565"/>
      <c r="D1128" s="139" t="s">
        <v>176</v>
      </c>
      <c r="E1128" s="140">
        <v>1</v>
      </c>
      <c r="F1128" s="140">
        <v>5</v>
      </c>
      <c r="G1128" s="555"/>
      <c r="H1128" s="555"/>
      <c r="I1128" s="148" t="str">
        <f t="shared" si="122"/>
        <v>017A0105</v>
      </c>
      <c r="J1128" s="149" t="s">
        <v>690</v>
      </c>
      <c r="K1128" s="149" t="s">
        <v>387</v>
      </c>
      <c r="L1128" s="149" t="s">
        <v>511</v>
      </c>
      <c r="M1128" s="149" t="s">
        <v>356</v>
      </c>
      <c r="N1128" s="149" t="s">
        <v>386</v>
      </c>
      <c r="O1128" s="150" t="s">
        <v>55</v>
      </c>
      <c r="P1128" s="151"/>
      <c r="Q1128" s="152"/>
      <c r="R1128" s="153"/>
      <c r="S1128" s="154" t="s">
        <v>4434</v>
      </c>
      <c r="T1128" s="388">
        <f t="shared" si="262"/>
        <v>17</v>
      </c>
      <c r="V1128" s="382" t="str">
        <f t="shared" si="261"/>
        <v xml:space="preserve">指定承認    </v>
      </c>
      <c r="W1128" s="382" t="str">
        <f t="shared" si="263"/>
        <v xml:space="preserve">指定承認    </v>
      </c>
      <c r="AD1128" s="382"/>
    </row>
    <row r="1129" spans="1:30" ht="15" customHeight="1">
      <c r="A1129" s="381" t="str">
        <f t="shared" si="260"/>
        <v>023A0105</v>
      </c>
      <c r="B1129" s="548"/>
      <c r="C1129" s="565"/>
      <c r="D1129" s="139" t="s">
        <v>176</v>
      </c>
      <c r="E1129" s="140">
        <v>1</v>
      </c>
      <c r="F1129" s="140">
        <v>5</v>
      </c>
      <c r="G1129" s="555"/>
      <c r="H1129" s="555"/>
      <c r="I1129" s="155" t="str">
        <f t="shared" si="122"/>
        <v>023A0105</v>
      </c>
      <c r="J1129" s="156" t="s">
        <v>690</v>
      </c>
      <c r="K1129" s="156" t="s">
        <v>387</v>
      </c>
      <c r="L1129" s="156" t="s">
        <v>511</v>
      </c>
      <c r="M1129" s="156" t="s">
        <v>356</v>
      </c>
      <c r="N1129" s="156" t="s">
        <v>386</v>
      </c>
      <c r="O1129" s="157" t="s">
        <v>55</v>
      </c>
      <c r="P1129" s="158"/>
      <c r="Q1129" s="159"/>
      <c r="R1129" s="160"/>
      <c r="S1129" s="161" t="s">
        <v>763</v>
      </c>
      <c r="T1129" s="404">
        <f t="shared" ref="T1129:T1160" si="264">IF(S1129="","",VLOOKUP(S1129,$AC$7:$AD$80,2,FALSE))</f>
        <v>23</v>
      </c>
      <c r="V1129" s="382" t="str">
        <f t="shared" si="261"/>
        <v xml:space="preserve">指定承認    </v>
      </c>
      <c r="W1129" s="382" t="str">
        <f t="shared" si="263"/>
        <v xml:space="preserve">指定承認    </v>
      </c>
      <c r="AD1129" s="382"/>
    </row>
    <row r="1130" spans="1:30" ht="15" customHeight="1">
      <c r="A1130" s="381" t="str">
        <f t="shared" si="260"/>
        <v>003A0106</v>
      </c>
      <c r="B1130" s="548"/>
      <c r="C1130" s="565"/>
      <c r="D1130" s="139" t="s">
        <v>176</v>
      </c>
      <c r="E1130" s="140">
        <v>1</v>
      </c>
      <c r="F1130" s="140">
        <v>6</v>
      </c>
      <c r="G1130" s="555" t="s">
        <v>4362</v>
      </c>
      <c r="H1130" s="555" t="s">
        <v>2629</v>
      </c>
      <c r="I1130" s="162" t="str">
        <f t="shared" si="122"/>
        <v>003A0106</v>
      </c>
      <c r="J1130" s="142" t="s">
        <v>690</v>
      </c>
      <c r="K1130" s="142" t="s">
        <v>387</v>
      </c>
      <c r="L1130" s="141" t="s">
        <v>512</v>
      </c>
      <c r="M1130" s="142" t="s">
        <v>356</v>
      </c>
      <c r="N1130" s="142" t="s">
        <v>386</v>
      </c>
      <c r="O1130" s="143" t="s">
        <v>6</v>
      </c>
      <c r="P1130" s="144" t="s">
        <v>162</v>
      </c>
      <c r="Q1130" s="145">
        <v>137</v>
      </c>
      <c r="R1130" s="146"/>
      <c r="S1130" s="147" t="s">
        <v>354</v>
      </c>
      <c r="T1130" s="387">
        <f t="shared" si="264"/>
        <v>3</v>
      </c>
      <c r="V1130" s="382" t="str">
        <f t="shared" si="261"/>
        <v>JWWA  B  137</v>
      </c>
      <c r="W1130" s="382" t="str">
        <f t="shared" si="263"/>
        <v>JWWA  B  137</v>
      </c>
      <c r="AD1130" s="382"/>
    </row>
    <row r="1131" spans="1:30" ht="15" customHeight="1">
      <c r="A1131" s="381" t="str">
        <f t="shared" si="260"/>
        <v>004A0106</v>
      </c>
      <c r="B1131" s="548"/>
      <c r="C1131" s="565"/>
      <c r="D1131" s="139" t="s">
        <v>176</v>
      </c>
      <c r="E1131" s="140">
        <v>1</v>
      </c>
      <c r="F1131" s="140">
        <v>6</v>
      </c>
      <c r="G1131" s="555"/>
      <c r="H1131" s="555"/>
      <c r="I1131" s="148" t="str">
        <f t="shared" si="122"/>
        <v>004A0106</v>
      </c>
      <c r="J1131" s="149" t="s">
        <v>690</v>
      </c>
      <c r="K1131" s="149" t="s">
        <v>791</v>
      </c>
      <c r="L1131" s="148" t="s">
        <v>512</v>
      </c>
      <c r="M1131" s="149" t="s">
        <v>356</v>
      </c>
      <c r="N1131" s="149" t="s">
        <v>386</v>
      </c>
      <c r="O1131" s="150" t="s">
        <v>6</v>
      </c>
      <c r="P1131" s="151" t="s">
        <v>162</v>
      </c>
      <c r="Q1131" s="152">
        <v>137</v>
      </c>
      <c r="R1131" s="153"/>
      <c r="S1131" s="154" t="s">
        <v>779</v>
      </c>
      <c r="T1131" s="388">
        <f t="shared" si="264"/>
        <v>4</v>
      </c>
      <c r="V1131" s="382" t="str">
        <f t="shared" si="261"/>
        <v>JWWA  B  137</v>
      </c>
      <c r="W1131" s="382" t="str">
        <f t="shared" si="263"/>
        <v>JWWA  B  137</v>
      </c>
      <c r="AD1131" s="382"/>
    </row>
    <row r="1132" spans="1:30" ht="15" customHeight="1">
      <c r="A1132" s="381" t="str">
        <f t="shared" si="260"/>
        <v>017A0106</v>
      </c>
      <c r="B1132" s="548"/>
      <c r="C1132" s="565"/>
      <c r="D1132" s="139" t="s">
        <v>176</v>
      </c>
      <c r="E1132" s="140">
        <v>1</v>
      </c>
      <c r="F1132" s="140">
        <v>6</v>
      </c>
      <c r="G1132" s="555"/>
      <c r="H1132" s="555"/>
      <c r="I1132" s="148" t="str">
        <f t="shared" si="122"/>
        <v>017A0106</v>
      </c>
      <c r="J1132" s="149" t="s">
        <v>690</v>
      </c>
      <c r="K1132" s="149" t="s">
        <v>387</v>
      </c>
      <c r="L1132" s="149" t="s">
        <v>512</v>
      </c>
      <c r="M1132" s="149" t="s">
        <v>356</v>
      </c>
      <c r="N1132" s="149" t="s">
        <v>386</v>
      </c>
      <c r="O1132" s="150" t="s">
        <v>6</v>
      </c>
      <c r="P1132" s="151" t="s">
        <v>162</v>
      </c>
      <c r="Q1132" s="152">
        <v>137</v>
      </c>
      <c r="R1132" s="153"/>
      <c r="S1132" s="154" t="s">
        <v>4434</v>
      </c>
      <c r="T1132" s="388">
        <f t="shared" si="264"/>
        <v>17</v>
      </c>
      <c r="V1132" s="382" t="str">
        <f t="shared" si="261"/>
        <v>JWWA  B  137</v>
      </c>
      <c r="W1132" s="382" t="str">
        <f t="shared" si="263"/>
        <v>JWWA  B  137</v>
      </c>
      <c r="AD1132" s="382"/>
    </row>
    <row r="1133" spans="1:30" ht="15" customHeight="1">
      <c r="A1133" s="381" t="str">
        <f t="shared" si="260"/>
        <v>023A0106</v>
      </c>
      <c r="B1133" s="548"/>
      <c r="C1133" s="565"/>
      <c r="D1133" s="139" t="s">
        <v>176</v>
      </c>
      <c r="E1133" s="140">
        <v>1</v>
      </c>
      <c r="F1133" s="140">
        <v>6</v>
      </c>
      <c r="G1133" s="555"/>
      <c r="H1133" s="555"/>
      <c r="I1133" s="148" t="str">
        <f t="shared" si="122"/>
        <v>023A0106</v>
      </c>
      <c r="J1133" s="149" t="s">
        <v>690</v>
      </c>
      <c r="K1133" s="149" t="s">
        <v>387</v>
      </c>
      <c r="L1133" s="149" t="s">
        <v>512</v>
      </c>
      <c r="M1133" s="149" t="s">
        <v>356</v>
      </c>
      <c r="N1133" s="149" t="s">
        <v>386</v>
      </c>
      <c r="O1133" s="150" t="s">
        <v>6</v>
      </c>
      <c r="P1133" s="439" t="s">
        <v>162</v>
      </c>
      <c r="Q1133" s="440">
        <v>137</v>
      </c>
      <c r="R1133" s="153"/>
      <c r="S1133" s="154" t="s">
        <v>763</v>
      </c>
      <c r="T1133" s="388">
        <f t="shared" si="264"/>
        <v>23</v>
      </c>
      <c r="V1133" s="382" t="str">
        <f t="shared" si="261"/>
        <v>JWWA  B  137</v>
      </c>
      <c r="W1133" s="382" t="str">
        <f t="shared" ref="W1133:W1137" si="265">V1133</f>
        <v>JWWA  B  137</v>
      </c>
      <c r="AD1133" s="382"/>
    </row>
    <row r="1134" spans="1:30" ht="15" customHeight="1">
      <c r="A1134" s="381" t="str">
        <f t="shared" si="260"/>
        <v>026A0101</v>
      </c>
      <c r="B1134" s="548"/>
      <c r="C1134" s="565"/>
      <c r="D1134" s="139" t="s">
        <v>176</v>
      </c>
      <c r="E1134" s="140">
        <v>1</v>
      </c>
      <c r="F1134" s="140">
        <v>1</v>
      </c>
      <c r="G1134" s="555"/>
      <c r="H1134" s="555"/>
      <c r="I1134" s="155" t="str">
        <f t="shared" si="122"/>
        <v>026A0101</v>
      </c>
      <c r="J1134" s="156" t="s">
        <v>690</v>
      </c>
      <c r="K1134" s="156" t="s">
        <v>2007</v>
      </c>
      <c r="L1134" s="156" t="s">
        <v>512</v>
      </c>
      <c r="M1134" s="156" t="s">
        <v>356</v>
      </c>
      <c r="N1134" s="156" t="s">
        <v>386</v>
      </c>
      <c r="O1134" s="157" t="s">
        <v>6</v>
      </c>
      <c r="P1134" s="158" t="s">
        <v>162</v>
      </c>
      <c r="Q1134" s="159">
        <v>137</v>
      </c>
      <c r="R1134" s="160"/>
      <c r="S1134" s="183" t="s">
        <v>1966</v>
      </c>
      <c r="T1134" s="389">
        <f t="shared" si="264"/>
        <v>26</v>
      </c>
      <c r="V1134" s="382" t="str">
        <f t="shared" si="261"/>
        <v>JWWA  B  137</v>
      </c>
      <c r="W1134" s="382" t="str">
        <f t="shared" si="265"/>
        <v>JWWA  B  137</v>
      </c>
      <c r="AD1134" s="382"/>
    </row>
    <row r="1135" spans="1:30" ht="15" customHeight="1">
      <c r="A1135" s="381" t="str">
        <f t="shared" si="260"/>
        <v>003A0109</v>
      </c>
      <c r="B1135" s="548"/>
      <c r="C1135" s="565"/>
      <c r="D1135" s="139" t="s">
        <v>176</v>
      </c>
      <c r="E1135" s="140">
        <v>1</v>
      </c>
      <c r="F1135" s="140">
        <v>9</v>
      </c>
      <c r="G1135" s="555"/>
      <c r="H1135" s="555"/>
      <c r="I1135" s="170" t="str">
        <f t="shared" ref="I1135:I1139" si="266">IF(OR(D1135="",E1135="",F1135=""),"",TEXT(T1135,"000")&amp;D1135&amp;TEXT(E1135,"00")&amp;TEXT(F1135,"00"))</f>
        <v>003A0109</v>
      </c>
      <c r="J1135" s="142" t="s">
        <v>690</v>
      </c>
      <c r="K1135" s="142" t="s">
        <v>387</v>
      </c>
      <c r="L1135" s="141" t="s">
        <v>120</v>
      </c>
      <c r="M1135" s="142" t="s">
        <v>356</v>
      </c>
      <c r="N1135" s="142" t="s">
        <v>386</v>
      </c>
      <c r="O1135" s="143" t="s">
        <v>6</v>
      </c>
      <c r="P1135" s="144" t="s">
        <v>371</v>
      </c>
      <c r="Q1135" s="145">
        <v>137</v>
      </c>
      <c r="R1135" s="175"/>
      <c r="S1135" s="147" t="s">
        <v>354</v>
      </c>
      <c r="T1135" s="404">
        <f t="shared" si="264"/>
        <v>3</v>
      </c>
      <c r="V1135" s="382" t="str">
        <f t="shared" si="261"/>
        <v>JWWA  B  137</v>
      </c>
      <c r="W1135" s="382" t="str">
        <f t="shared" si="265"/>
        <v>JWWA  B  137</v>
      </c>
      <c r="AD1135" s="382"/>
    </row>
    <row r="1136" spans="1:30" ht="15" customHeight="1">
      <c r="A1136" s="381" t="str">
        <f t="shared" si="260"/>
        <v>004A0109</v>
      </c>
      <c r="B1136" s="548"/>
      <c r="C1136" s="565"/>
      <c r="D1136" s="139" t="s">
        <v>176</v>
      </c>
      <c r="E1136" s="140">
        <v>1</v>
      </c>
      <c r="F1136" s="140">
        <v>9</v>
      </c>
      <c r="G1136" s="555"/>
      <c r="H1136" s="555"/>
      <c r="I1136" s="148" t="str">
        <f t="shared" si="266"/>
        <v>004A0109</v>
      </c>
      <c r="J1136" s="149" t="s">
        <v>690</v>
      </c>
      <c r="K1136" s="149" t="s">
        <v>791</v>
      </c>
      <c r="L1136" s="148" t="s">
        <v>120</v>
      </c>
      <c r="M1136" s="149" t="s">
        <v>356</v>
      </c>
      <c r="N1136" s="149" t="s">
        <v>386</v>
      </c>
      <c r="O1136" s="150" t="s">
        <v>6</v>
      </c>
      <c r="P1136" s="151" t="s">
        <v>162</v>
      </c>
      <c r="Q1136" s="152">
        <v>137</v>
      </c>
      <c r="R1136" s="153"/>
      <c r="S1136" s="154" t="s">
        <v>779</v>
      </c>
      <c r="T1136" s="388">
        <f t="shared" si="264"/>
        <v>4</v>
      </c>
      <c r="V1136" s="382" t="str">
        <f t="shared" si="261"/>
        <v>JWWA  B  137</v>
      </c>
      <c r="W1136" s="382" t="str">
        <f t="shared" si="265"/>
        <v>JWWA  B  137</v>
      </c>
      <c r="AD1136" s="382"/>
    </row>
    <row r="1137" spans="1:30" ht="15" customHeight="1">
      <c r="A1137" s="381" t="str">
        <f t="shared" si="260"/>
        <v>017A0109</v>
      </c>
      <c r="B1137" s="548"/>
      <c r="C1137" s="565"/>
      <c r="D1137" s="139" t="s">
        <v>176</v>
      </c>
      <c r="E1137" s="140">
        <v>1</v>
      </c>
      <c r="F1137" s="140">
        <v>9</v>
      </c>
      <c r="G1137" s="555"/>
      <c r="H1137" s="555"/>
      <c r="I1137" s="148" t="str">
        <f t="shared" si="266"/>
        <v>017A0109</v>
      </c>
      <c r="J1137" s="149" t="s">
        <v>690</v>
      </c>
      <c r="K1137" s="149" t="s">
        <v>387</v>
      </c>
      <c r="L1137" s="149" t="s">
        <v>120</v>
      </c>
      <c r="M1137" s="149" t="s">
        <v>356</v>
      </c>
      <c r="N1137" s="149" t="s">
        <v>386</v>
      </c>
      <c r="O1137" s="150" t="s">
        <v>6</v>
      </c>
      <c r="P1137" s="151" t="s">
        <v>162</v>
      </c>
      <c r="Q1137" s="152">
        <v>137</v>
      </c>
      <c r="R1137" s="153"/>
      <c r="S1137" s="154" t="s">
        <v>4434</v>
      </c>
      <c r="T1137" s="388">
        <f t="shared" si="264"/>
        <v>17</v>
      </c>
      <c r="V1137" s="382" t="str">
        <f t="shared" si="261"/>
        <v>JWWA  B  137</v>
      </c>
      <c r="W1137" s="382" t="str">
        <f t="shared" si="265"/>
        <v>JWWA  B  137</v>
      </c>
      <c r="AD1137" s="382"/>
    </row>
    <row r="1138" spans="1:30" ht="15" customHeight="1">
      <c r="A1138" s="381" t="str">
        <f t="shared" si="260"/>
        <v>023A0109</v>
      </c>
      <c r="B1138" s="548"/>
      <c r="C1138" s="565"/>
      <c r="D1138" s="139" t="s">
        <v>176</v>
      </c>
      <c r="E1138" s="140">
        <v>1</v>
      </c>
      <c r="F1138" s="140">
        <v>9</v>
      </c>
      <c r="G1138" s="555"/>
      <c r="H1138" s="555"/>
      <c r="I1138" s="148" t="str">
        <f t="shared" si="266"/>
        <v>023A0109</v>
      </c>
      <c r="J1138" s="205" t="s">
        <v>690</v>
      </c>
      <c r="K1138" s="205" t="s">
        <v>387</v>
      </c>
      <c r="L1138" s="205" t="s">
        <v>120</v>
      </c>
      <c r="M1138" s="205" t="s">
        <v>356</v>
      </c>
      <c r="N1138" s="205" t="s">
        <v>386</v>
      </c>
      <c r="O1138" s="186" t="s">
        <v>6</v>
      </c>
      <c r="P1138" s="444" t="s">
        <v>162</v>
      </c>
      <c r="Q1138" s="445">
        <v>137</v>
      </c>
      <c r="R1138" s="189"/>
      <c r="S1138" s="190" t="s">
        <v>763</v>
      </c>
      <c r="T1138" s="396">
        <f t="shared" si="264"/>
        <v>23</v>
      </c>
      <c r="V1138" s="382" t="str">
        <f t="shared" si="261"/>
        <v>JWWA  B  137</v>
      </c>
      <c r="W1138" s="382" t="str">
        <f t="shared" ref="W1138" si="267">V1138</f>
        <v>JWWA  B  137</v>
      </c>
      <c r="AD1138" s="382"/>
    </row>
    <row r="1139" spans="1:30" ht="15" customHeight="1">
      <c r="A1139" s="381" t="str">
        <f t="shared" si="260"/>
        <v>025A0105</v>
      </c>
      <c r="B1139" s="548"/>
      <c r="C1139" s="565"/>
      <c r="D1139" s="139" t="s">
        <v>176</v>
      </c>
      <c r="E1139" s="140">
        <v>1</v>
      </c>
      <c r="F1139" s="140">
        <v>5</v>
      </c>
      <c r="G1139" s="555"/>
      <c r="H1139" s="555"/>
      <c r="I1139" s="162" t="str">
        <f t="shared" si="266"/>
        <v>025A0105</v>
      </c>
      <c r="J1139" s="149" t="s">
        <v>690</v>
      </c>
      <c r="K1139" s="149" t="s">
        <v>1622</v>
      </c>
      <c r="L1139" s="148" t="s">
        <v>120</v>
      </c>
      <c r="M1139" s="149" t="s">
        <v>356</v>
      </c>
      <c r="N1139" s="149" t="s">
        <v>386</v>
      </c>
      <c r="O1139" s="150" t="s">
        <v>6</v>
      </c>
      <c r="P1139" s="151" t="s">
        <v>162</v>
      </c>
      <c r="Q1139" s="152">
        <v>137</v>
      </c>
      <c r="R1139" s="153"/>
      <c r="S1139" s="154" t="s">
        <v>881</v>
      </c>
      <c r="T1139" s="388">
        <f t="shared" si="264"/>
        <v>25</v>
      </c>
      <c r="V1139" s="382" t="str">
        <f t="shared" si="261"/>
        <v>JWWA  B  137</v>
      </c>
      <c r="W1139" s="382" t="str">
        <f t="shared" si="263"/>
        <v>JWWA  B  137</v>
      </c>
      <c r="AD1139" s="382"/>
    </row>
    <row r="1140" spans="1:30" ht="15" customHeight="1">
      <c r="A1140" s="381" t="str">
        <f t="shared" si="260"/>
        <v>026A0102</v>
      </c>
      <c r="B1140" s="548"/>
      <c r="C1140" s="565"/>
      <c r="D1140" s="139" t="s">
        <v>176</v>
      </c>
      <c r="E1140" s="140">
        <v>1</v>
      </c>
      <c r="F1140" s="140">
        <v>2</v>
      </c>
      <c r="G1140" s="555"/>
      <c r="H1140" s="395"/>
      <c r="I1140" s="164" t="str">
        <f t="shared" ref="I1140" si="268">IF(OR(D1140="",E1140="",F1140=""),"",TEXT(T1140,"000")&amp;D1140&amp;TEXT(E1140,"00")&amp;TEXT(F1140,"00"))</f>
        <v>026A0102</v>
      </c>
      <c r="J1140" s="156" t="s">
        <v>690</v>
      </c>
      <c r="K1140" s="156" t="s">
        <v>2007</v>
      </c>
      <c r="L1140" s="156" t="s">
        <v>120</v>
      </c>
      <c r="M1140" s="156" t="s">
        <v>356</v>
      </c>
      <c r="N1140" s="156" t="s">
        <v>386</v>
      </c>
      <c r="O1140" s="157" t="s">
        <v>6</v>
      </c>
      <c r="P1140" s="158" t="s">
        <v>162</v>
      </c>
      <c r="Q1140" s="159">
        <v>137</v>
      </c>
      <c r="R1140" s="160"/>
      <c r="S1140" s="183" t="s">
        <v>1966</v>
      </c>
      <c r="T1140" s="389">
        <f t="shared" si="264"/>
        <v>26</v>
      </c>
      <c r="V1140" s="382" t="str">
        <f t="shared" si="261"/>
        <v>JWWA  B  137</v>
      </c>
      <c r="W1140" s="382" t="str">
        <f t="shared" si="263"/>
        <v>JWWA  B  137</v>
      </c>
      <c r="AD1140" s="382"/>
    </row>
    <row r="1141" spans="1:30" ht="15" customHeight="1">
      <c r="A1141" s="381" t="str">
        <f t="shared" si="260"/>
        <v>003A0107</v>
      </c>
      <c r="B1141" s="548"/>
      <c r="C1141" s="565"/>
      <c r="D1141" s="139" t="s">
        <v>176</v>
      </c>
      <c r="E1141" s="140">
        <v>1</v>
      </c>
      <c r="F1141" s="140">
        <v>7</v>
      </c>
      <c r="G1141" s="555"/>
      <c r="H1141" s="554" t="s">
        <v>2630</v>
      </c>
      <c r="I1141" s="162" t="str">
        <f t="shared" si="122"/>
        <v>003A0107</v>
      </c>
      <c r="J1141" s="142" t="s">
        <v>690</v>
      </c>
      <c r="K1141" s="142" t="s">
        <v>387</v>
      </c>
      <c r="L1141" s="141" t="s">
        <v>511</v>
      </c>
      <c r="M1141" s="142" t="s">
        <v>356</v>
      </c>
      <c r="N1141" s="142" t="s">
        <v>389</v>
      </c>
      <c r="O1141" s="143" t="s">
        <v>55</v>
      </c>
      <c r="P1141" s="144"/>
      <c r="Q1141" s="145"/>
      <c r="R1141" s="146"/>
      <c r="S1141" s="147" t="s">
        <v>354</v>
      </c>
      <c r="T1141" s="387">
        <f t="shared" si="264"/>
        <v>3</v>
      </c>
      <c r="V1141" s="382" t="str">
        <f t="shared" si="261"/>
        <v xml:space="preserve">指定承認    </v>
      </c>
      <c r="W1141" s="382" t="str">
        <f t="shared" ref="W1141:W1152" si="269">V1141</f>
        <v xml:space="preserve">指定承認    </v>
      </c>
      <c r="AD1141" s="382"/>
    </row>
    <row r="1142" spans="1:30" ht="15" customHeight="1">
      <c r="A1142" s="381" t="str">
        <f t="shared" si="260"/>
        <v>004A0107</v>
      </c>
      <c r="B1142" s="548"/>
      <c r="C1142" s="565"/>
      <c r="D1142" s="139" t="s">
        <v>176</v>
      </c>
      <c r="E1142" s="140">
        <v>1</v>
      </c>
      <c r="F1142" s="140">
        <v>7</v>
      </c>
      <c r="G1142" s="555"/>
      <c r="H1142" s="555"/>
      <c r="I1142" s="148" t="str">
        <f t="shared" si="122"/>
        <v>004A0107</v>
      </c>
      <c r="J1142" s="149" t="s">
        <v>690</v>
      </c>
      <c r="K1142" s="149" t="s">
        <v>791</v>
      </c>
      <c r="L1142" s="148" t="s">
        <v>511</v>
      </c>
      <c r="M1142" s="149" t="s">
        <v>356</v>
      </c>
      <c r="N1142" s="149" t="s">
        <v>389</v>
      </c>
      <c r="O1142" s="150" t="s">
        <v>55</v>
      </c>
      <c r="P1142" s="151"/>
      <c r="Q1142" s="152"/>
      <c r="R1142" s="153"/>
      <c r="S1142" s="154" t="s">
        <v>779</v>
      </c>
      <c r="T1142" s="388">
        <f t="shared" si="264"/>
        <v>4</v>
      </c>
      <c r="V1142" s="382" t="str">
        <f t="shared" si="261"/>
        <v xml:space="preserve">指定承認    </v>
      </c>
      <c r="W1142" s="382" t="str">
        <f t="shared" si="269"/>
        <v xml:space="preserve">指定承認    </v>
      </c>
      <c r="AD1142" s="382"/>
    </row>
    <row r="1143" spans="1:30" ht="15" customHeight="1">
      <c r="A1143" s="381" t="str">
        <f t="shared" si="260"/>
        <v>017A0107</v>
      </c>
      <c r="B1143" s="548"/>
      <c r="C1143" s="565"/>
      <c r="D1143" s="139" t="s">
        <v>176</v>
      </c>
      <c r="E1143" s="140">
        <v>1</v>
      </c>
      <c r="F1143" s="140">
        <v>7</v>
      </c>
      <c r="G1143" s="555"/>
      <c r="H1143" s="555"/>
      <c r="I1143" s="164" t="str">
        <f t="shared" si="122"/>
        <v>017A0107</v>
      </c>
      <c r="J1143" s="149" t="s">
        <v>690</v>
      </c>
      <c r="K1143" s="149" t="s">
        <v>387</v>
      </c>
      <c r="L1143" s="149" t="s">
        <v>511</v>
      </c>
      <c r="M1143" s="149" t="s">
        <v>356</v>
      </c>
      <c r="N1143" s="149" t="s">
        <v>389</v>
      </c>
      <c r="O1143" s="150" t="s">
        <v>55</v>
      </c>
      <c r="P1143" s="151"/>
      <c r="Q1143" s="152"/>
      <c r="R1143" s="153"/>
      <c r="S1143" s="154" t="s">
        <v>4434</v>
      </c>
      <c r="T1143" s="388">
        <f t="shared" si="264"/>
        <v>17</v>
      </c>
      <c r="V1143" s="382" t="str">
        <f t="shared" si="261"/>
        <v xml:space="preserve">指定承認    </v>
      </c>
      <c r="W1143" s="382" t="str">
        <f t="shared" si="269"/>
        <v xml:space="preserve">指定承認    </v>
      </c>
      <c r="AD1143" s="382"/>
    </row>
    <row r="1144" spans="1:30" ht="15" customHeight="1">
      <c r="A1144" s="381" t="str">
        <f t="shared" si="260"/>
        <v>023A0107</v>
      </c>
      <c r="B1144" s="548"/>
      <c r="C1144" s="565"/>
      <c r="D1144" s="139" t="s">
        <v>176</v>
      </c>
      <c r="E1144" s="140">
        <v>1</v>
      </c>
      <c r="F1144" s="140">
        <v>7</v>
      </c>
      <c r="G1144" s="555"/>
      <c r="H1144" s="555"/>
      <c r="I1144" s="155" t="str">
        <f t="shared" si="122"/>
        <v>023A0107</v>
      </c>
      <c r="J1144" s="156" t="s">
        <v>690</v>
      </c>
      <c r="K1144" s="156" t="s">
        <v>387</v>
      </c>
      <c r="L1144" s="156" t="s">
        <v>511</v>
      </c>
      <c r="M1144" s="156" t="s">
        <v>356</v>
      </c>
      <c r="N1144" s="156" t="s">
        <v>389</v>
      </c>
      <c r="O1144" s="157" t="s">
        <v>55</v>
      </c>
      <c r="P1144" s="158"/>
      <c r="Q1144" s="159"/>
      <c r="R1144" s="160"/>
      <c r="S1144" s="202" t="s">
        <v>763</v>
      </c>
      <c r="T1144" s="389">
        <f t="shared" si="264"/>
        <v>23</v>
      </c>
      <c r="V1144" s="382" t="str">
        <f t="shared" si="261"/>
        <v xml:space="preserve">指定承認    </v>
      </c>
      <c r="W1144" s="382" t="str">
        <f t="shared" si="269"/>
        <v xml:space="preserve">指定承認    </v>
      </c>
      <c r="AD1144" s="382"/>
    </row>
    <row r="1145" spans="1:30" ht="15" customHeight="1">
      <c r="A1145" s="381" t="str">
        <f t="shared" si="260"/>
        <v>003A0108</v>
      </c>
      <c r="B1145" s="548"/>
      <c r="C1145" s="565"/>
      <c r="D1145" s="139" t="s">
        <v>176</v>
      </c>
      <c r="E1145" s="140">
        <v>1</v>
      </c>
      <c r="F1145" s="140">
        <v>8</v>
      </c>
      <c r="G1145" s="555"/>
      <c r="H1145" s="555"/>
      <c r="I1145" s="162" t="str">
        <f t="shared" si="122"/>
        <v>003A0108</v>
      </c>
      <c r="J1145" s="142" t="s">
        <v>690</v>
      </c>
      <c r="K1145" s="142" t="s">
        <v>387</v>
      </c>
      <c r="L1145" s="141" t="s">
        <v>512</v>
      </c>
      <c r="M1145" s="142" t="s">
        <v>356</v>
      </c>
      <c r="N1145" s="142" t="s">
        <v>389</v>
      </c>
      <c r="O1145" s="143" t="s">
        <v>6</v>
      </c>
      <c r="P1145" s="144" t="s">
        <v>162</v>
      </c>
      <c r="Q1145" s="145">
        <v>137</v>
      </c>
      <c r="R1145" s="146"/>
      <c r="S1145" s="147" t="s">
        <v>354</v>
      </c>
      <c r="T1145" s="387">
        <f t="shared" si="264"/>
        <v>3</v>
      </c>
      <c r="V1145" s="382" t="str">
        <f t="shared" si="261"/>
        <v>JWWA  B  137</v>
      </c>
      <c r="W1145" s="382" t="str">
        <f t="shared" si="269"/>
        <v>JWWA  B  137</v>
      </c>
      <c r="AD1145" s="382"/>
    </row>
    <row r="1146" spans="1:30" ht="15" customHeight="1">
      <c r="A1146" s="381" t="str">
        <f t="shared" si="260"/>
        <v>004A0108</v>
      </c>
      <c r="B1146" s="548"/>
      <c r="C1146" s="565"/>
      <c r="D1146" s="139" t="s">
        <v>176</v>
      </c>
      <c r="E1146" s="140">
        <v>1</v>
      </c>
      <c r="F1146" s="140">
        <v>8</v>
      </c>
      <c r="G1146" s="555"/>
      <c r="H1146" s="555"/>
      <c r="I1146" s="148" t="str">
        <f t="shared" si="122"/>
        <v>004A0108</v>
      </c>
      <c r="J1146" s="149" t="s">
        <v>690</v>
      </c>
      <c r="K1146" s="149" t="s">
        <v>791</v>
      </c>
      <c r="L1146" s="148" t="s">
        <v>512</v>
      </c>
      <c r="M1146" s="149" t="s">
        <v>356</v>
      </c>
      <c r="N1146" s="149" t="s">
        <v>389</v>
      </c>
      <c r="O1146" s="150" t="s">
        <v>6</v>
      </c>
      <c r="P1146" s="151" t="s">
        <v>162</v>
      </c>
      <c r="Q1146" s="152">
        <v>137</v>
      </c>
      <c r="R1146" s="153"/>
      <c r="S1146" s="154" t="s">
        <v>779</v>
      </c>
      <c r="T1146" s="388">
        <f t="shared" si="264"/>
        <v>4</v>
      </c>
      <c r="V1146" s="382" t="str">
        <f t="shared" si="261"/>
        <v>JWWA  B  137</v>
      </c>
      <c r="W1146" s="382" t="str">
        <f t="shared" si="269"/>
        <v>JWWA  B  137</v>
      </c>
      <c r="AD1146" s="382"/>
    </row>
    <row r="1147" spans="1:30" ht="15" customHeight="1">
      <c r="A1147" s="381" t="str">
        <f t="shared" si="260"/>
        <v>017A0108</v>
      </c>
      <c r="B1147" s="548"/>
      <c r="C1147" s="565"/>
      <c r="D1147" s="139" t="s">
        <v>176</v>
      </c>
      <c r="E1147" s="140">
        <v>1</v>
      </c>
      <c r="F1147" s="140">
        <v>8</v>
      </c>
      <c r="G1147" s="555"/>
      <c r="H1147" s="555"/>
      <c r="I1147" s="148" t="str">
        <f t="shared" si="122"/>
        <v>017A0108</v>
      </c>
      <c r="J1147" s="149" t="s">
        <v>690</v>
      </c>
      <c r="K1147" s="149" t="s">
        <v>387</v>
      </c>
      <c r="L1147" s="149" t="s">
        <v>512</v>
      </c>
      <c r="M1147" s="149" t="s">
        <v>356</v>
      </c>
      <c r="N1147" s="149" t="s">
        <v>389</v>
      </c>
      <c r="O1147" s="150" t="s">
        <v>6</v>
      </c>
      <c r="P1147" s="151" t="s">
        <v>162</v>
      </c>
      <c r="Q1147" s="152">
        <v>137</v>
      </c>
      <c r="R1147" s="153"/>
      <c r="S1147" s="154" t="s">
        <v>4434</v>
      </c>
      <c r="T1147" s="388">
        <f t="shared" si="264"/>
        <v>17</v>
      </c>
      <c r="V1147" s="382" t="str">
        <f t="shared" si="261"/>
        <v>JWWA  B  137</v>
      </c>
      <c r="W1147" s="382" t="str">
        <f t="shared" si="269"/>
        <v>JWWA  B  137</v>
      </c>
      <c r="AD1147" s="382"/>
    </row>
    <row r="1148" spans="1:30" ht="15" customHeight="1">
      <c r="A1148" s="381" t="str">
        <f t="shared" si="260"/>
        <v>023A0108</v>
      </c>
      <c r="B1148" s="548"/>
      <c r="C1148" s="565"/>
      <c r="D1148" s="139" t="s">
        <v>176</v>
      </c>
      <c r="E1148" s="140">
        <v>1</v>
      </c>
      <c r="F1148" s="140">
        <v>8</v>
      </c>
      <c r="G1148" s="555"/>
      <c r="H1148" s="555"/>
      <c r="I1148" s="155" t="str">
        <f t="shared" si="122"/>
        <v>023A0108</v>
      </c>
      <c r="J1148" s="156" t="s">
        <v>690</v>
      </c>
      <c r="K1148" s="156" t="s">
        <v>387</v>
      </c>
      <c r="L1148" s="156" t="s">
        <v>512</v>
      </c>
      <c r="M1148" s="156" t="s">
        <v>356</v>
      </c>
      <c r="N1148" s="156" t="s">
        <v>389</v>
      </c>
      <c r="O1148" s="157" t="s">
        <v>6</v>
      </c>
      <c r="P1148" s="442" t="s">
        <v>162</v>
      </c>
      <c r="Q1148" s="443">
        <v>137</v>
      </c>
      <c r="R1148" s="160"/>
      <c r="S1148" s="202" t="s">
        <v>763</v>
      </c>
      <c r="T1148" s="389">
        <f t="shared" si="264"/>
        <v>23</v>
      </c>
      <c r="V1148" s="382" t="str">
        <f t="shared" si="261"/>
        <v>JWWA  B  137</v>
      </c>
      <c r="W1148" s="382" t="str">
        <f t="shared" si="269"/>
        <v>JWWA  B  137</v>
      </c>
      <c r="AD1148" s="382"/>
    </row>
    <row r="1149" spans="1:30" ht="15" customHeight="1">
      <c r="A1149" s="381" t="str">
        <f t="shared" si="260"/>
        <v>003A0110</v>
      </c>
      <c r="B1149" s="548"/>
      <c r="C1149" s="565"/>
      <c r="D1149" s="139" t="s">
        <v>176</v>
      </c>
      <c r="E1149" s="140">
        <v>1</v>
      </c>
      <c r="F1149" s="140">
        <v>10</v>
      </c>
      <c r="G1149" s="555"/>
      <c r="H1149" s="555"/>
      <c r="I1149" s="162" t="str">
        <f t="shared" si="122"/>
        <v>003A0110</v>
      </c>
      <c r="J1149" s="142" t="s">
        <v>690</v>
      </c>
      <c r="K1149" s="142" t="s">
        <v>387</v>
      </c>
      <c r="L1149" s="141" t="s">
        <v>120</v>
      </c>
      <c r="M1149" s="142" t="s">
        <v>356</v>
      </c>
      <c r="N1149" s="142" t="s">
        <v>389</v>
      </c>
      <c r="O1149" s="143" t="s">
        <v>6</v>
      </c>
      <c r="P1149" s="144" t="s">
        <v>371</v>
      </c>
      <c r="Q1149" s="145">
        <v>137</v>
      </c>
      <c r="R1149" s="146"/>
      <c r="S1149" s="147" t="s">
        <v>354</v>
      </c>
      <c r="T1149" s="387">
        <f t="shared" si="264"/>
        <v>3</v>
      </c>
      <c r="V1149" s="382" t="str">
        <f t="shared" si="261"/>
        <v>JWWA  B  137</v>
      </c>
      <c r="W1149" s="382" t="str">
        <f t="shared" si="269"/>
        <v>JWWA  B  137</v>
      </c>
      <c r="AD1149" s="382"/>
    </row>
    <row r="1150" spans="1:30" ht="15" customHeight="1">
      <c r="A1150" s="381" t="str">
        <f t="shared" si="260"/>
        <v>004A0110</v>
      </c>
      <c r="B1150" s="548"/>
      <c r="C1150" s="565"/>
      <c r="D1150" s="139" t="s">
        <v>176</v>
      </c>
      <c r="E1150" s="140">
        <v>1</v>
      </c>
      <c r="F1150" s="140">
        <v>10</v>
      </c>
      <c r="G1150" s="555"/>
      <c r="H1150" s="555"/>
      <c r="I1150" s="148" t="str">
        <f t="shared" si="122"/>
        <v>004A0110</v>
      </c>
      <c r="J1150" s="149" t="s">
        <v>690</v>
      </c>
      <c r="K1150" s="149" t="s">
        <v>791</v>
      </c>
      <c r="L1150" s="148" t="s">
        <v>120</v>
      </c>
      <c r="M1150" s="149" t="s">
        <v>356</v>
      </c>
      <c r="N1150" s="149" t="s">
        <v>389</v>
      </c>
      <c r="O1150" s="150" t="s">
        <v>6</v>
      </c>
      <c r="P1150" s="151" t="s">
        <v>162</v>
      </c>
      <c r="Q1150" s="152">
        <v>137</v>
      </c>
      <c r="R1150" s="153"/>
      <c r="S1150" s="154" t="s">
        <v>779</v>
      </c>
      <c r="T1150" s="388">
        <f t="shared" si="264"/>
        <v>4</v>
      </c>
      <c r="V1150" s="382" t="str">
        <f t="shared" si="261"/>
        <v>JWWA  B  137</v>
      </c>
      <c r="W1150" s="382" t="str">
        <f t="shared" si="269"/>
        <v>JWWA  B  137</v>
      </c>
      <c r="AD1150" s="382"/>
    </row>
    <row r="1151" spans="1:30" ht="15" customHeight="1">
      <c r="A1151" s="381" t="str">
        <f t="shared" si="260"/>
        <v>017A0110</v>
      </c>
      <c r="B1151" s="548"/>
      <c r="C1151" s="565"/>
      <c r="D1151" s="139" t="s">
        <v>176</v>
      </c>
      <c r="E1151" s="140">
        <v>1</v>
      </c>
      <c r="F1151" s="140">
        <v>10</v>
      </c>
      <c r="G1151" s="555"/>
      <c r="H1151" s="555"/>
      <c r="I1151" s="148" t="str">
        <f t="shared" si="122"/>
        <v>017A0110</v>
      </c>
      <c r="J1151" s="149" t="s">
        <v>690</v>
      </c>
      <c r="K1151" s="149" t="s">
        <v>387</v>
      </c>
      <c r="L1151" s="149" t="s">
        <v>120</v>
      </c>
      <c r="M1151" s="149" t="s">
        <v>356</v>
      </c>
      <c r="N1151" s="149" t="s">
        <v>389</v>
      </c>
      <c r="O1151" s="150" t="s">
        <v>6</v>
      </c>
      <c r="P1151" s="151" t="s">
        <v>162</v>
      </c>
      <c r="Q1151" s="152">
        <v>137</v>
      </c>
      <c r="R1151" s="153"/>
      <c r="S1151" s="154" t="s">
        <v>4434</v>
      </c>
      <c r="T1151" s="388">
        <f t="shared" si="264"/>
        <v>17</v>
      </c>
      <c r="V1151" s="382" t="str">
        <f t="shared" si="261"/>
        <v>JWWA  B  137</v>
      </c>
      <c r="W1151" s="382" t="str">
        <f t="shared" si="269"/>
        <v>JWWA  B  137</v>
      </c>
      <c r="AD1151" s="382"/>
    </row>
    <row r="1152" spans="1:30" ht="15" customHeight="1">
      <c r="A1152" s="381" t="str">
        <f t="shared" si="260"/>
        <v>023A0110</v>
      </c>
      <c r="B1152" s="548"/>
      <c r="C1152" s="565"/>
      <c r="D1152" s="139" t="s">
        <v>176</v>
      </c>
      <c r="E1152" s="140">
        <v>1</v>
      </c>
      <c r="F1152" s="140">
        <v>10</v>
      </c>
      <c r="G1152" s="555"/>
      <c r="H1152" s="555"/>
      <c r="I1152" s="148" t="str">
        <f t="shared" si="122"/>
        <v>023A0110</v>
      </c>
      <c r="J1152" s="149" t="s">
        <v>690</v>
      </c>
      <c r="K1152" s="149" t="s">
        <v>387</v>
      </c>
      <c r="L1152" s="149" t="s">
        <v>120</v>
      </c>
      <c r="M1152" s="149" t="s">
        <v>356</v>
      </c>
      <c r="N1152" s="149" t="s">
        <v>389</v>
      </c>
      <c r="O1152" s="150" t="s">
        <v>6</v>
      </c>
      <c r="P1152" s="439" t="s">
        <v>162</v>
      </c>
      <c r="Q1152" s="440">
        <v>137</v>
      </c>
      <c r="R1152" s="153"/>
      <c r="S1152" s="154" t="s">
        <v>763</v>
      </c>
      <c r="T1152" s="388">
        <f t="shared" si="264"/>
        <v>23</v>
      </c>
      <c r="V1152" s="382" t="str">
        <f t="shared" si="261"/>
        <v>JWWA  B  137</v>
      </c>
      <c r="W1152" s="382" t="str">
        <f t="shared" si="269"/>
        <v>JWWA  B  137</v>
      </c>
      <c r="AD1152" s="382"/>
    </row>
    <row r="1153" spans="1:30" ht="15" customHeight="1">
      <c r="A1153" s="381" t="str">
        <f t="shared" si="260"/>
        <v>025A0106</v>
      </c>
      <c r="B1153" s="548"/>
      <c r="C1153" s="565"/>
      <c r="D1153" s="139" t="s">
        <v>176</v>
      </c>
      <c r="E1153" s="140">
        <v>1</v>
      </c>
      <c r="F1153" s="140">
        <v>6</v>
      </c>
      <c r="G1153" s="556"/>
      <c r="H1153" s="556"/>
      <c r="I1153" s="155" t="str">
        <f t="shared" si="122"/>
        <v>025A0106</v>
      </c>
      <c r="J1153" s="156" t="s">
        <v>690</v>
      </c>
      <c r="K1153" s="156" t="s">
        <v>1622</v>
      </c>
      <c r="L1153" s="155" t="s">
        <v>120</v>
      </c>
      <c r="M1153" s="156" t="s">
        <v>356</v>
      </c>
      <c r="N1153" s="156" t="s">
        <v>389</v>
      </c>
      <c r="O1153" s="157" t="s">
        <v>6</v>
      </c>
      <c r="P1153" s="158" t="s">
        <v>162</v>
      </c>
      <c r="Q1153" s="159">
        <v>137</v>
      </c>
      <c r="R1153" s="160"/>
      <c r="S1153" s="183" t="s">
        <v>881</v>
      </c>
      <c r="T1153" s="389">
        <f t="shared" si="264"/>
        <v>25</v>
      </c>
      <c r="V1153" s="382" t="str">
        <f t="shared" si="261"/>
        <v>JWWA  B  137</v>
      </c>
      <c r="W1153" s="382" t="str">
        <f t="shared" ref="W1153:W1185" si="270">V1153</f>
        <v>JWWA  B  137</v>
      </c>
      <c r="AD1153" s="382"/>
    </row>
    <row r="1154" spans="1:30" ht="15" customHeight="1">
      <c r="A1154" s="381" t="str">
        <f t="shared" si="260"/>
        <v>018A0102</v>
      </c>
      <c r="B1154" s="548"/>
      <c r="C1154" s="565"/>
      <c r="D1154" s="139" t="s">
        <v>176</v>
      </c>
      <c r="E1154" s="140">
        <v>1</v>
      </c>
      <c r="F1154" s="140">
        <v>2</v>
      </c>
      <c r="G1154" s="554" t="s">
        <v>2632</v>
      </c>
      <c r="H1154" s="401" t="s">
        <v>2622</v>
      </c>
      <c r="I1154" s="164" t="str">
        <f t="shared" si="122"/>
        <v>018A0102</v>
      </c>
      <c r="J1154" s="165" t="s">
        <v>908</v>
      </c>
      <c r="K1154" s="165" t="s">
        <v>909</v>
      </c>
      <c r="L1154" s="204" t="s">
        <v>512</v>
      </c>
      <c r="M1154" s="165" t="s">
        <v>356</v>
      </c>
      <c r="N1154" s="165" t="s">
        <v>385</v>
      </c>
      <c r="O1154" s="166" t="s">
        <v>55</v>
      </c>
      <c r="P1154" s="167"/>
      <c r="Q1154" s="168"/>
      <c r="R1154" s="169"/>
      <c r="S1154" s="182" t="s">
        <v>902</v>
      </c>
      <c r="T1154" s="403">
        <f t="shared" si="264"/>
        <v>18</v>
      </c>
      <c r="V1154" s="382" t="str">
        <f t="shared" si="261"/>
        <v xml:space="preserve">指定承認    </v>
      </c>
      <c r="W1154" s="382" t="str">
        <f t="shared" si="270"/>
        <v xml:space="preserve">指定承認    </v>
      </c>
      <c r="AD1154" s="382"/>
    </row>
    <row r="1155" spans="1:30" ht="15" customHeight="1">
      <c r="A1155" s="381" t="str">
        <f t="shared" si="260"/>
        <v>018A0101</v>
      </c>
      <c r="B1155" s="548"/>
      <c r="C1155" s="565"/>
      <c r="D1155" s="139" t="s">
        <v>176</v>
      </c>
      <c r="E1155" s="140">
        <v>1</v>
      </c>
      <c r="F1155" s="140">
        <v>1</v>
      </c>
      <c r="G1155" s="561"/>
      <c r="H1155" s="554" t="s">
        <v>2629</v>
      </c>
      <c r="I1155" s="162" t="str">
        <f t="shared" si="122"/>
        <v>018A0101</v>
      </c>
      <c r="J1155" s="142" t="s">
        <v>908</v>
      </c>
      <c r="K1155" s="142" t="s">
        <v>2631</v>
      </c>
      <c r="L1155" s="141" t="s">
        <v>512</v>
      </c>
      <c r="M1155" s="142" t="s">
        <v>356</v>
      </c>
      <c r="N1155" s="142" t="s">
        <v>386</v>
      </c>
      <c r="O1155" s="143" t="s">
        <v>55</v>
      </c>
      <c r="P1155" s="144"/>
      <c r="Q1155" s="145"/>
      <c r="R1155" s="146"/>
      <c r="S1155" s="147" t="s">
        <v>902</v>
      </c>
      <c r="T1155" s="387">
        <f t="shared" si="264"/>
        <v>18</v>
      </c>
      <c r="V1155" s="382" t="str">
        <f t="shared" si="261"/>
        <v xml:space="preserve">指定承認    </v>
      </c>
      <c r="W1155" s="382" t="str">
        <f t="shared" si="270"/>
        <v xml:space="preserve">指定承認    </v>
      </c>
      <c r="AD1155" s="382"/>
    </row>
    <row r="1156" spans="1:30" ht="15" customHeight="1">
      <c r="A1156" s="381" t="str">
        <f t="shared" si="260"/>
        <v>018A0103</v>
      </c>
      <c r="B1156" s="548"/>
      <c r="C1156" s="565"/>
      <c r="D1156" s="139" t="s">
        <v>176</v>
      </c>
      <c r="E1156" s="140">
        <v>1</v>
      </c>
      <c r="F1156" s="140">
        <v>3</v>
      </c>
      <c r="G1156" s="561"/>
      <c r="H1156" s="555"/>
      <c r="I1156" s="164" t="str">
        <f t="shared" si="122"/>
        <v>018A0103</v>
      </c>
      <c r="J1156" s="176" t="s">
        <v>908</v>
      </c>
      <c r="K1156" s="176" t="s">
        <v>909</v>
      </c>
      <c r="L1156" s="164" t="s">
        <v>512</v>
      </c>
      <c r="M1156" s="176" t="s">
        <v>356</v>
      </c>
      <c r="N1156" s="176" t="s">
        <v>386</v>
      </c>
      <c r="O1156" s="177" t="s">
        <v>55</v>
      </c>
      <c r="P1156" s="178"/>
      <c r="Q1156" s="179"/>
      <c r="R1156" s="180"/>
      <c r="S1156" s="181" t="s">
        <v>902</v>
      </c>
      <c r="T1156" s="400">
        <f t="shared" si="264"/>
        <v>18</v>
      </c>
      <c r="V1156" s="382" t="str">
        <f t="shared" si="261"/>
        <v xml:space="preserve">指定承認    </v>
      </c>
      <c r="W1156" s="382" t="str">
        <f t="shared" si="270"/>
        <v xml:space="preserve">指定承認    </v>
      </c>
      <c r="AD1156" s="382"/>
    </row>
    <row r="1157" spans="1:30" ht="15" customHeight="1">
      <c r="A1157" s="381" t="str">
        <f t="shared" si="260"/>
        <v>018A0104</v>
      </c>
      <c r="B1157" s="548"/>
      <c r="C1157" s="565"/>
      <c r="D1157" s="139" t="s">
        <v>176</v>
      </c>
      <c r="E1157" s="140">
        <v>1</v>
      </c>
      <c r="F1157" s="140">
        <v>4</v>
      </c>
      <c r="G1157" s="562"/>
      <c r="H1157" s="556"/>
      <c r="I1157" s="164" t="str">
        <f t="shared" si="122"/>
        <v>018A0104</v>
      </c>
      <c r="J1157" s="165" t="s">
        <v>908</v>
      </c>
      <c r="K1157" s="165" t="s">
        <v>910</v>
      </c>
      <c r="L1157" s="204" t="s">
        <v>120</v>
      </c>
      <c r="M1157" s="165" t="s">
        <v>356</v>
      </c>
      <c r="N1157" s="165" t="s">
        <v>386</v>
      </c>
      <c r="O1157" s="166" t="s">
        <v>55</v>
      </c>
      <c r="P1157" s="167"/>
      <c r="Q1157" s="168"/>
      <c r="R1157" s="169"/>
      <c r="S1157" s="182" t="s">
        <v>902</v>
      </c>
      <c r="T1157" s="403">
        <f t="shared" si="264"/>
        <v>18</v>
      </c>
      <c r="V1157" s="382" t="str">
        <f t="shared" si="261"/>
        <v xml:space="preserve">指定承認    </v>
      </c>
      <c r="W1157" s="382" t="str">
        <f t="shared" si="270"/>
        <v xml:space="preserve">指定承認    </v>
      </c>
      <c r="AD1157" s="382"/>
    </row>
    <row r="1158" spans="1:30" ht="15" customHeight="1">
      <c r="A1158" s="381" t="str">
        <f t="shared" si="260"/>
        <v>026A0103</v>
      </c>
      <c r="B1158" s="548"/>
      <c r="C1158" s="565"/>
      <c r="D1158" s="139" t="s">
        <v>176</v>
      </c>
      <c r="E1158" s="140">
        <v>1</v>
      </c>
      <c r="F1158" s="140">
        <v>3</v>
      </c>
      <c r="G1158" s="560" t="s">
        <v>2633</v>
      </c>
      <c r="H1158" s="401" t="s">
        <v>2629</v>
      </c>
      <c r="I1158" s="164" t="str">
        <f t="shared" si="122"/>
        <v>026A0103</v>
      </c>
      <c r="J1158" s="165" t="s">
        <v>179</v>
      </c>
      <c r="K1158" s="165" t="s">
        <v>2008</v>
      </c>
      <c r="L1158" s="165" t="s">
        <v>120</v>
      </c>
      <c r="M1158" s="165" t="s">
        <v>356</v>
      </c>
      <c r="N1158" s="165" t="s">
        <v>386</v>
      </c>
      <c r="O1158" s="166" t="s">
        <v>6</v>
      </c>
      <c r="P1158" s="167" t="s">
        <v>162</v>
      </c>
      <c r="Q1158" s="168">
        <v>137</v>
      </c>
      <c r="R1158" s="169"/>
      <c r="S1158" s="182" t="s">
        <v>1966</v>
      </c>
      <c r="T1158" s="403">
        <f t="shared" si="264"/>
        <v>26</v>
      </c>
      <c r="V1158" s="382" t="str">
        <f t="shared" si="261"/>
        <v>JWWA  B  137</v>
      </c>
      <c r="W1158" s="382" t="str">
        <f t="shared" si="270"/>
        <v>JWWA  B  137</v>
      </c>
      <c r="AD1158" s="382"/>
    </row>
    <row r="1159" spans="1:30" ht="15" customHeight="1">
      <c r="A1159" s="381" t="str">
        <f t="shared" si="260"/>
        <v>026A0104</v>
      </c>
      <c r="B1159" s="548"/>
      <c r="C1159" s="582"/>
      <c r="D1159" s="139" t="s">
        <v>176</v>
      </c>
      <c r="E1159" s="140">
        <v>1</v>
      </c>
      <c r="F1159" s="140">
        <v>4</v>
      </c>
      <c r="G1159" s="562"/>
      <c r="H1159" s="401" t="s">
        <v>2630</v>
      </c>
      <c r="I1159" s="164" t="str">
        <f t="shared" ref="I1159:I1181" si="271">IF(OR(D1159="",E1159="",F1159=""),"",TEXT(T1159,"000")&amp;D1159&amp;TEXT(E1159,"00")&amp;TEXT(F1159,"00"))</f>
        <v>026A0104</v>
      </c>
      <c r="J1159" s="165" t="s">
        <v>179</v>
      </c>
      <c r="K1159" s="165" t="s">
        <v>2008</v>
      </c>
      <c r="L1159" s="165" t="s">
        <v>120</v>
      </c>
      <c r="M1159" s="165" t="s">
        <v>356</v>
      </c>
      <c r="N1159" s="165" t="s">
        <v>389</v>
      </c>
      <c r="O1159" s="166" t="s">
        <v>6</v>
      </c>
      <c r="P1159" s="167" t="s">
        <v>162</v>
      </c>
      <c r="Q1159" s="168">
        <v>137</v>
      </c>
      <c r="R1159" s="169"/>
      <c r="S1159" s="182" t="s">
        <v>1966</v>
      </c>
      <c r="T1159" s="403">
        <f t="shared" si="264"/>
        <v>26</v>
      </c>
      <c r="V1159" s="382" t="str">
        <f t="shared" si="261"/>
        <v>JWWA  B  137</v>
      </c>
      <c r="W1159" s="382" t="str">
        <f t="shared" ref="W1159" si="272">V1159</f>
        <v>JWWA  B  137</v>
      </c>
      <c r="AD1159" s="382"/>
    </row>
    <row r="1160" spans="1:30" ht="15" customHeight="1">
      <c r="A1160" s="381" t="str">
        <f t="shared" si="260"/>
        <v>025A0107</v>
      </c>
      <c r="B1160" s="548"/>
      <c r="C1160" s="564" t="s">
        <v>2888</v>
      </c>
      <c r="D1160" s="139" t="s">
        <v>176</v>
      </c>
      <c r="E1160" s="140">
        <v>1</v>
      </c>
      <c r="F1160" s="140">
        <v>7</v>
      </c>
      <c r="G1160" s="560" t="s">
        <v>2634</v>
      </c>
      <c r="H1160" s="554" t="s">
        <v>2622</v>
      </c>
      <c r="I1160" s="162" t="str">
        <f t="shared" si="271"/>
        <v>025A0107</v>
      </c>
      <c r="J1160" s="142" t="s">
        <v>861</v>
      </c>
      <c r="K1160" s="142" t="s">
        <v>1623</v>
      </c>
      <c r="L1160" s="141" t="s">
        <v>512</v>
      </c>
      <c r="M1160" s="142" t="s">
        <v>356</v>
      </c>
      <c r="N1160" s="142" t="s">
        <v>385</v>
      </c>
      <c r="O1160" s="143" t="s">
        <v>55</v>
      </c>
      <c r="P1160" s="144"/>
      <c r="Q1160" s="145"/>
      <c r="R1160" s="146"/>
      <c r="S1160" s="161" t="s">
        <v>881</v>
      </c>
      <c r="T1160" s="387">
        <f t="shared" si="264"/>
        <v>25</v>
      </c>
      <c r="V1160" s="382" t="str">
        <f t="shared" si="261"/>
        <v xml:space="preserve">指定承認    </v>
      </c>
      <c r="W1160" s="382" t="str">
        <f t="shared" si="270"/>
        <v xml:space="preserve">指定承認    </v>
      </c>
      <c r="AD1160" s="382"/>
    </row>
    <row r="1161" spans="1:30" ht="15" customHeight="1">
      <c r="A1161" s="381" t="str">
        <f t="shared" si="260"/>
        <v>026A0105</v>
      </c>
      <c r="B1161" s="548"/>
      <c r="C1161" s="565"/>
      <c r="D1161" s="139" t="s">
        <v>176</v>
      </c>
      <c r="E1161" s="140">
        <v>1</v>
      </c>
      <c r="F1161" s="140">
        <v>5</v>
      </c>
      <c r="G1161" s="561"/>
      <c r="H1161" s="556"/>
      <c r="I1161" s="164" t="str">
        <f t="shared" si="271"/>
        <v>026A0105</v>
      </c>
      <c r="J1161" s="176" t="s">
        <v>861</v>
      </c>
      <c r="K1161" s="176" t="s">
        <v>2008</v>
      </c>
      <c r="L1161" s="164" t="s">
        <v>721</v>
      </c>
      <c r="M1161" s="176" t="s">
        <v>356</v>
      </c>
      <c r="N1161" s="176" t="s">
        <v>385</v>
      </c>
      <c r="O1161" s="177" t="s">
        <v>55</v>
      </c>
      <c r="P1161" s="178"/>
      <c r="Q1161" s="179"/>
      <c r="R1161" s="180"/>
      <c r="S1161" s="181" t="s">
        <v>1966</v>
      </c>
      <c r="T1161" s="400">
        <f t="shared" ref="T1161:T1192" si="273">IF(S1161="","",VLOOKUP(S1161,$AC$7:$AD$80,2,FALSE))</f>
        <v>26</v>
      </c>
      <c r="V1161" s="382" t="str">
        <f t="shared" si="261"/>
        <v xml:space="preserve">指定承認    </v>
      </c>
      <c r="W1161" s="382" t="str">
        <f t="shared" si="270"/>
        <v xml:space="preserve">指定承認    </v>
      </c>
      <c r="AD1161" s="382"/>
    </row>
    <row r="1162" spans="1:30" ht="15" customHeight="1">
      <c r="A1162" s="381" t="str">
        <f t="shared" si="260"/>
        <v>025A0108</v>
      </c>
      <c r="B1162" s="548"/>
      <c r="C1162" s="565"/>
      <c r="D1162" s="139" t="s">
        <v>176</v>
      </c>
      <c r="E1162" s="140">
        <v>1</v>
      </c>
      <c r="F1162" s="140">
        <v>8</v>
      </c>
      <c r="G1162" s="561"/>
      <c r="H1162" s="554" t="s">
        <v>2627</v>
      </c>
      <c r="I1162" s="162" t="str">
        <f t="shared" si="271"/>
        <v>025A0108</v>
      </c>
      <c r="J1162" s="142" t="s">
        <v>861</v>
      </c>
      <c r="K1162" s="142" t="s">
        <v>1623</v>
      </c>
      <c r="L1162" s="141" t="s">
        <v>512</v>
      </c>
      <c r="M1162" s="142" t="s">
        <v>356</v>
      </c>
      <c r="N1162" s="142" t="s">
        <v>388</v>
      </c>
      <c r="O1162" s="143" t="s">
        <v>55</v>
      </c>
      <c r="P1162" s="144"/>
      <c r="Q1162" s="145"/>
      <c r="R1162" s="146"/>
      <c r="S1162" s="161" t="s">
        <v>881</v>
      </c>
      <c r="T1162" s="387">
        <f t="shared" si="273"/>
        <v>25</v>
      </c>
      <c r="V1162" s="382" t="str">
        <f t="shared" si="261"/>
        <v xml:space="preserve">指定承認    </v>
      </c>
      <c r="W1162" s="382" t="str">
        <f t="shared" si="270"/>
        <v xml:space="preserve">指定承認    </v>
      </c>
      <c r="AD1162" s="382"/>
    </row>
    <row r="1163" spans="1:30" ht="15" customHeight="1">
      <c r="A1163" s="381" t="str">
        <f t="shared" si="260"/>
        <v>026A0106</v>
      </c>
      <c r="B1163" s="548"/>
      <c r="C1163" s="565"/>
      <c r="D1163" s="139" t="s">
        <v>176</v>
      </c>
      <c r="E1163" s="140">
        <v>1</v>
      </c>
      <c r="F1163" s="140">
        <v>6</v>
      </c>
      <c r="G1163" s="561"/>
      <c r="H1163" s="556"/>
      <c r="I1163" s="164" t="str">
        <f t="shared" si="271"/>
        <v>026A0106</v>
      </c>
      <c r="J1163" s="176" t="s">
        <v>861</v>
      </c>
      <c r="K1163" s="176" t="s">
        <v>2008</v>
      </c>
      <c r="L1163" s="164" t="s">
        <v>721</v>
      </c>
      <c r="M1163" s="176" t="s">
        <v>356</v>
      </c>
      <c r="N1163" s="176" t="s">
        <v>388</v>
      </c>
      <c r="O1163" s="177" t="s">
        <v>55</v>
      </c>
      <c r="P1163" s="178"/>
      <c r="Q1163" s="179"/>
      <c r="R1163" s="180"/>
      <c r="S1163" s="181" t="s">
        <v>1966</v>
      </c>
      <c r="T1163" s="400">
        <f t="shared" si="273"/>
        <v>26</v>
      </c>
      <c r="V1163" s="382" t="str">
        <f t="shared" si="261"/>
        <v xml:space="preserve">指定承認    </v>
      </c>
      <c r="W1163" s="382" t="str">
        <f t="shared" si="270"/>
        <v xml:space="preserve">指定承認    </v>
      </c>
      <c r="AD1163" s="382"/>
    </row>
    <row r="1164" spans="1:30" ht="15" customHeight="1">
      <c r="A1164" s="381" t="str">
        <f t="shared" si="260"/>
        <v>017A0111</v>
      </c>
      <c r="B1164" s="548"/>
      <c r="C1164" s="565"/>
      <c r="D1164" s="139" t="s">
        <v>176</v>
      </c>
      <c r="E1164" s="140">
        <v>1</v>
      </c>
      <c r="F1164" s="140">
        <v>11</v>
      </c>
      <c r="G1164" s="561"/>
      <c r="H1164" s="554" t="s">
        <v>2629</v>
      </c>
      <c r="I1164" s="162" t="str">
        <f t="shared" si="271"/>
        <v>017A0111</v>
      </c>
      <c r="J1164" s="142" t="s">
        <v>861</v>
      </c>
      <c r="K1164" s="142" t="s">
        <v>862</v>
      </c>
      <c r="L1164" s="142" t="s">
        <v>512</v>
      </c>
      <c r="M1164" s="142" t="s">
        <v>356</v>
      </c>
      <c r="N1164" s="142" t="s">
        <v>386</v>
      </c>
      <c r="O1164" s="143" t="s">
        <v>55</v>
      </c>
      <c r="P1164" s="144"/>
      <c r="Q1164" s="145"/>
      <c r="R1164" s="146"/>
      <c r="S1164" s="190" t="s">
        <v>4434</v>
      </c>
      <c r="T1164" s="387">
        <f t="shared" si="273"/>
        <v>17</v>
      </c>
      <c r="V1164" s="382" t="str">
        <f t="shared" si="261"/>
        <v xml:space="preserve">指定承認    </v>
      </c>
      <c r="W1164" s="382" t="str">
        <f t="shared" si="270"/>
        <v xml:space="preserve">指定承認    </v>
      </c>
      <c r="AD1164" s="382"/>
    </row>
    <row r="1165" spans="1:30" ht="15" customHeight="1">
      <c r="A1165" s="381" t="str">
        <f t="shared" si="260"/>
        <v>025A0109</v>
      </c>
      <c r="B1165" s="548"/>
      <c r="C1165" s="565"/>
      <c r="D1165" s="139" t="s">
        <v>176</v>
      </c>
      <c r="E1165" s="140">
        <v>1</v>
      </c>
      <c r="F1165" s="140">
        <v>9</v>
      </c>
      <c r="G1165" s="561"/>
      <c r="H1165" s="555"/>
      <c r="I1165" s="148" t="str">
        <f t="shared" si="271"/>
        <v>025A0109</v>
      </c>
      <c r="J1165" s="149" t="s">
        <v>861</v>
      </c>
      <c r="K1165" s="149" t="s">
        <v>1624</v>
      </c>
      <c r="L1165" s="148" t="s">
        <v>512</v>
      </c>
      <c r="M1165" s="149" t="s">
        <v>356</v>
      </c>
      <c r="N1165" s="149" t="s">
        <v>386</v>
      </c>
      <c r="O1165" s="150" t="s">
        <v>55</v>
      </c>
      <c r="P1165" s="151"/>
      <c r="Q1165" s="152"/>
      <c r="R1165" s="153"/>
      <c r="S1165" s="154" t="s">
        <v>881</v>
      </c>
      <c r="T1165" s="388">
        <f t="shared" si="273"/>
        <v>25</v>
      </c>
      <c r="V1165" s="382" t="str">
        <f t="shared" si="261"/>
        <v xml:space="preserve">指定承認    </v>
      </c>
      <c r="W1165" s="382" t="str">
        <f t="shared" si="270"/>
        <v xml:space="preserve">指定承認    </v>
      </c>
      <c r="AD1165" s="382"/>
    </row>
    <row r="1166" spans="1:30" ht="15" customHeight="1">
      <c r="A1166" s="381" t="str">
        <f t="shared" si="260"/>
        <v>026A0107</v>
      </c>
      <c r="B1166" s="548"/>
      <c r="C1166" s="565"/>
      <c r="D1166" s="139" t="s">
        <v>176</v>
      </c>
      <c r="E1166" s="140">
        <v>1</v>
      </c>
      <c r="F1166" s="140">
        <v>7</v>
      </c>
      <c r="G1166" s="561"/>
      <c r="H1166" s="556"/>
      <c r="I1166" s="155" t="str">
        <f t="shared" si="271"/>
        <v>026A0107</v>
      </c>
      <c r="J1166" s="156" t="s">
        <v>861</v>
      </c>
      <c r="K1166" s="156" t="s">
        <v>2008</v>
      </c>
      <c r="L1166" s="155" t="s">
        <v>721</v>
      </c>
      <c r="M1166" s="156" t="s">
        <v>356</v>
      </c>
      <c r="N1166" s="156" t="s">
        <v>386</v>
      </c>
      <c r="O1166" s="157" t="s">
        <v>55</v>
      </c>
      <c r="P1166" s="158"/>
      <c r="Q1166" s="159"/>
      <c r="R1166" s="160"/>
      <c r="S1166" s="183" t="s">
        <v>1966</v>
      </c>
      <c r="T1166" s="389">
        <f t="shared" si="273"/>
        <v>26</v>
      </c>
      <c r="V1166" s="382" t="str">
        <f t="shared" si="261"/>
        <v xml:space="preserve">指定承認    </v>
      </c>
      <c r="W1166" s="382" t="str">
        <f t="shared" si="270"/>
        <v xml:space="preserve">指定承認    </v>
      </c>
      <c r="AD1166" s="382"/>
    </row>
    <row r="1167" spans="1:30" ht="15" customHeight="1">
      <c r="A1167" s="381" t="str">
        <f t="shared" si="260"/>
        <v>025A0110</v>
      </c>
      <c r="B1167" s="548"/>
      <c r="C1167" s="565"/>
      <c r="D1167" s="139" t="s">
        <v>176</v>
      </c>
      <c r="E1167" s="140">
        <v>1</v>
      </c>
      <c r="F1167" s="140">
        <v>10</v>
      </c>
      <c r="G1167" s="561"/>
      <c r="H1167" s="554" t="s">
        <v>2630</v>
      </c>
      <c r="I1167" s="162" t="str">
        <f t="shared" si="271"/>
        <v>025A0110</v>
      </c>
      <c r="J1167" s="142" t="s">
        <v>861</v>
      </c>
      <c r="K1167" s="142" t="s">
        <v>1624</v>
      </c>
      <c r="L1167" s="141" t="s">
        <v>512</v>
      </c>
      <c r="M1167" s="142" t="s">
        <v>356</v>
      </c>
      <c r="N1167" s="142" t="s">
        <v>389</v>
      </c>
      <c r="O1167" s="143" t="s">
        <v>55</v>
      </c>
      <c r="P1167" s="144"/>
      <c r="Q1167" s="145"/>
      <c r="R1167" s="146"/>
      <c r="S1167" s="190" t="s">
        <v>881</v>
      </c>
      <c r="T1167" s="387">
        <f t="shared" si="273"/>
        <v>25</v>
      </c>
      <c r="V1167" s="382" t="str">
        <f t="shared" si="261"/>
        <v xml:space="preserve">指定承認    </v>
      </c>
      <c r="W1167" s="382" t="str">
        <f t="shared" si="270"/>
        <v xml:space="preserve">指定承認    </v>
      </c>
      <c r="AD1167" s="382"/>
    </row>
    <row r="1168" spans="1:30" ht="15" customHeight="1">
      <c r="A1168" s="381" t="str">
        <f t="shared" si="260"/>
        <v>026A0108</v>
      </c>
      <c r="B1168" s="548"/>
      <c r="C1168" s="582"/>
      <c r="D1168" s="139" t="s">
        <v>176</v>
      </c>
      <c r="E1168" s="140">
        <v>1</v>
      </c>
      <c r="F1168" s="140">
        <v>8</v>
      </c>
      <c r="G1168" s="562"/>
      <c r="H1168" s="556"/>
      <c r="I1168" s="164" t="str">
        <f t="shared" si="271"/>
        <v>026A0108</v>
      </c>
      <c r="J1168" s="176" t="s">
        <v>861</v>
      </c>
      <c r="K1168" s="176" t="s">
        <v>2008</v>
      </c>
      <c r="L1168" s="164" t="s">
        <v>721</v>
      </c>
      <c r="M1168" s="176" t="s">
        <v>356</v>
      </c>
      <c r="N1168" s="176" t="s">
        <v>389</v>
      </c>
      <c r="O1168" s="177" t="s">
        <v>55</v>
      </c>
      <c r="P1168" s="178"/>
      <c r="Q1168" s="179"/>
      <c r="R1168" s="180"/>
      <c r="S1168" s="181" t="s">
        <v>1966</v>
      </c>
      <c r="T1168" s="400">
        <f t="shared" si="273"/>
        <v>26</v>
      </c>
      <c r="V1168" s="382" t="str">
        <f t="shared" si="261"/>
        <v xml:space="preserve">指定承認    </v>
      </c>
      <c r="W1168" s="382" t="str">
        <f t="shared" si="270"/>
        <v xml:space="preserve">指定承認    </v>
      </c>
      <c r="AD1168" s="382"/>
    </row>
    <row r="1169" spans="1:30" ht="15" customHeight="1">
      <c r="A1169" s="381" t="str">
        <f t="shared" si="260"/>
        <v>017A0201</v>
      </c>
      <c r="B1169" s="548"/>
      <c r="C1169" s="564" t="s">
        <v>2894</v>
      </c>
      <c r="D1169" s="139" t="s">
        <v>176</v>
      </c>
      <c r="E1169" s="140">
        <v>2</v>
      </c>
      <c r="F1169" s="140">
        <v>1</v>
      </c>
      <c r="G1169" s="554" t="s">
        <v>2889</v>
      </c>
      <c r="H1169" s="401" t="s">
        <v>2622</v>
      </c>
      <c r="I1169" s="164" t="str">
        <f t="shared" si="271"/>
        <v>017A0201</v>
      </c>
      <c r="J1169" s="165" t="s">
        <v>864</v>
      </c>
      <c r="K1169" s="165" t="s">
        <v>865</v>
      </c>
      <c r="L1169" s="165" t="s">
        <v>721</v>
      </c>
      <c r="M1169" s="165" t="s">
        <v>356</v>
      </c>
      <c r="N1169" s="165" t="s">
        <v>385</v>
      </c>
      <c r="O1169" s="166" t="s">
        <v>55</v>
      </c>
      <c r="P1169" s="167"/>
      <c r="Q1169" s="168"/>
      <c r="R1169" s="169"/>
      <c r="S1169" s="190" t="s">
        <v>4434</v>
      </c>
      <c r="T1169" s="403">
        <f t="shared" si="273"/>
        <v>17</v>
      </c>
      <c r="V1169" s="382" t="str">
        <f t="shared" si="261"/>
        <v xml:space="preserve">指定承認    </v>
      </c>
      <c r="W1169" s="382" t="str">
        <f t="shared" si="270"/>
        <v xml:space="preserve">指定承認    </v>
      </c>
      <c r="AD1169" s="382"/>
    </row>
    <row r="1170" spans="1:30" ht="15" customHeight="1">
      <c r="A1170" s="381" t="str">
        <f t="shared" si="260"/>
        <v>017A0202</v>
      </c>
      <c r="B1170" s="548"/>
      <c r="C1170" s="565"/>
      <c r="D1170" s="139" t="s">
        <v>176</v>
      </c>
      <c r="E1170" s="140">
        <v>2</v>
      </c>
      <c r="F1170" s="140">
        <v>2</v>
      </c>
      <c r="G1170" s="561"/>
      <c r="H1170" s="401" t="s">
        <v>2627</v>
      </c>
      <c r="I1170" s="164" t="str">
        <f t="shared" si="271"/>
        <v>017A0202</v>
      </c>
      <c r="J1170" s="165" t="s">
        <v>864</v>
      </c>
      <c r="K1170" s="165" t="s">
        <v>865</v>
      </c>
      <c r="L1170" s="165" t="s">
        <v>721</v>
      </c>
      <c r="M1170" s="165" t="s">
        <v>356</v>
      </c>
      <c r="N1170" s="165" t="s">
        <v>388</v>
      </c>
      <c r="O1170" s="166" t="s">
        <v>55</v>
      </c>
      <c r="P1170" s="167"/>
      <c r="Q1170" s="168"/>
      <c r="R1170" s="169"/>
      <c r="S1170" s="190" t="s">
        <v>4434</v>
      </c>
      <c r="T1170" s="403">
        <f t="shared" si="273"/>
        <v>17</v>
      </c>
      <c r="V1170" s="382" t="str">
        <f t="shared" si="261"/>
        <v xml:space="preserve">指定承認    </v>
      </c>
      <c r="W1170" s="382" t="str">
        <f t="shared" si="270"/>
        <v xml:space="preserve">指定承認    </v>
      </c>
      <c r="AD1170" s="382"/>
    </row>
    <row r="1171" spans="1:30" ht="15" customHeight="1">
      <c r="A1171" s="381" t="str">
        <f t="shared" si="260"/>
        <v>017A0203</v>
      </c>
      <c r="B1171" s="548"/>
      <c r="C1171" s="565"/>
      <c r="D1171" s="139" t="s">
        <v>176</v>
      </c>
      <c r="E1171" s="140">
        <v>2</v>
      </c>
      <c r="F1171" s="140">
        <v>3</v>
      </c>
      <c r="G1171" s="561"/>
      <c r="H1171" s="401" t="s">
        <v>2629</v>
      </c>
      <c r="I1171" s="164" t="str">
        <f t="shared" si="271"/>
        <v>017A0203</v>
      </c>
      <c r="J1171" s="165" t="s">
        <v>864</v>
      </c>
      <c r="K1171" s="165" t="s">
        <v>867</v>
      </c>
      <c r="L1171" s="165" t="s">
        <v>721</v>
      </c>
      <c r="M1171" s="165" t="s">
        <v>356</v>
      </c>
      <c r="N1171" s="165" t="s">
        <v>386</v>
      </c>
      <c r="O1171" s="166" t="s">
        <v>55</v>
      </c>
      <c r="P1171" s="167"/>
      <c r="Q1171" s="168"/>
      <c r="R1171" s="169"/>
      <c r="S1171" s="190" t="s">
        <v>4434</v>
      </c>
      <c r="T1171" s="403">
        <f t="shared" si="273"/>
        <v>17</v>
      </c>
      <c r="V1171" s="382" t="str">
        <f t="shared" si="261"/>
        <v xml:space="preserve">指定承認    </v>
      </c>
      <c r="W1171" s="382" t="str">
        <f t="shared" si="270"/>
        <v xml:space="preserve">指定承認    </v>
      </c>
      <c r="AD1171" s="382"/>
    </row>
    <row r="1172" spans="1:30" ht="15" customHeight="1">
      <c r="A1172" s="381" t="str">
        <f t="shared" ref="A1172:A1229" si="274">I1172</f>
        <v>017A0204</v>
      </c>
      <c r="B1172" s="548"/>
      <c r="C1172" s="565"/>
      <c r="D1172" s="139" t="s">
        <v>176</v>
      </c>
      <c r="E1172" s="140">
        <v>2</v>
      </c>
      <c r="F1172" s="140">
        <v>4</v>
      </c>
      <c r="G1172" s="562"/>
      <c r="H1172" s="401" t="s">
        <v>2630</v>
      </c>
      <c r="I1172" s="164" t="str">
        <f t="shared" si="271"/>
        <v>017A0204</v>
      </c>
      <c r="J1172" s="165" t="s">
        <v>864</v>
      </c>
      <c r="K1172" s="165" t="s">
        <v>867</v>
      </c>
      <c r="L1172" s="165" t="s">
        <v>721</v>
      </c>
      <c r="M1172" s="165" t="s">
        <v>356</v>
      </c>
      <c r="N1172" s="165" t="s">
        <v>389</v>
      </c>
      <c r="O1172" s="166" t="s">
        <v>55</v>
      </c>
      <c r="P1172" s="167"/>
      <c r="Q1172" s="168"/>
      <c r="R1172" s="169"/>
      <c r="S1172" s="190" t="s">
        <v>4434</v>
      </c>
      <c r="T1172" s="403">
        <f t="shared" si="273"/>
        <v>17</v>
      </c>
      <c r="V1172" s="382" t="str">
        <f t="shared" si="261"/>
        <v xml:space="preserve">指定承認    </v>
      </c>
      <c r="W1172" s="382" t="str">
        <f t="shared" si="270"/>
        <v xml:space="preserve">指定承認    </v>
      </c>
      <c r="AD1172" s="382"/>
    </row>
    <row r="1173" spans="1:30" ht="15" customHeight="1">
      <c r="A1173" s="381" t="str">
        <f t="shared" si="274"/>
        <v>018A0201</v>
      </c>
      <c r="B1173" s="548"/>
      <c r="C1173" s="565"/>
      <c r="D1173" s="139" t="s">
        <v>176</v>
      </c>
      <c r="E1173" s="140">
        <v>2</v>
      </c>
      <c r="F1173" s="140">
        <v>1</v>
      </c>
      <c r="G1173" s="163" t="s">
        <v>2635</v>
      </c>
      <c r="H1173" s="401" t="s">
        <v>2629</v>
      </c>
      <c r="I1173" s="164" t="str">
        <f t="shared" si="271"/>
        <v>018A0201</v>
      </c>
      <c r="J1173" s="165" t="s">
        <v>912</v>
      </c>
      <c r="K1173" s="165" t="s">
        <v>913</v>
      </c>
      <c r="L1173" s="204" t="s">
        <v>512</v>
      </c>
      <c r="M1173" s="165" t="s">
        <v>356</v>
      </c>
      <c r="N1173" s="165" t="s">
        <v>386</v>
      </c>
      <c r="O1173" s="166" t="s">
        <v>55</v>
      </c>
      <c r="P1173" s="167"/>
      <c r="Q1173" s="168"/>
      <c r="R1173" s="169"/>
      <c r="S1173" s="182" t="s">
        <v>902</v>
      </c>
      <c r="T1173" s="403">
        <f t="shared" si="273"/>
        <v>18</v>
      </c>
      <c r="V1173" s="382" t="str">
        <f t="shared" si="261"/>
        <v xml:space="preserve">指定承認    </v>
      </c>
      <c r="W1173" s="382" t="str">
        <f t="shared" si="270"/>
        <v xml:space="preserve">指定承認    </v>
      </c>
      <c r="AD1173" s="382"/>
    </row>
    <row r="1174" spans="1:30" ht="15" customHeight="1">
      <c r="A1174" s="381" t="str">
        <f t="shared" si="274"/>
        <v>023A0201</v>
      </c>
      <c r="B1174" s="548"/>
      <c r="C1174" s="565"/>
      <c r="D1174" s="139" t="s">
        <v>176</v>
      </c>
      <c r="E1174" s="140">
        <v>2</v>
      </c>
      <c r="F1174" s="140">
        <v>1</v>
      </c>
      <c r="G1174" s="554" t="s">
        <v>2890</v>
      </c>
      <c r="H1174" s="401" t="s">
        <v>2622</v>
      </c>
      <c r="I1174" s="164" t="str">
        <f t="shared" si="271"/>
        <v>023A0201</v>
      </c>
      <c r="J1174" s="165" t="s">
        <v>2637</v>
      </c>
      <c r="K1174" s="165" t="s">
        <v>2638</v>
      </c>
      <c r="L1174" s="165" t="s">
        <v>2639</v>
      </c>
      <c r="M1174" s="165"/>
      <c r="N1174" s="165" t="s">
        <v>2640</v>
      </c>
      <c r="O1174" s="166" t="s">
        <v>2641</v>
      </c>
      <c r="P1174" s="167"/>
      <c r="Q1174" s="168"/>
      <c r="R1174" s="169"/>
      <c r="S1174" s="161" t="s">
        <v>763</v>
      </c>
      <c r="T1174" s="403">
        <f t="shared" si="273"/>
        <v>23</v>
      </c>
      <c r="V1174" s="382" t="str">
        <f t="shared" si="261"/>
        <v xml:space="preserve">指定承認    </v>
      </c>
      <c r="W1174" s="382" t="str">
        <f t="shared" si="270"/>
        <v xml:space="preserve">指定承認    </v>
      </c>
      <c r="AD1174" s="382"/>
    </row>
    <row r="1175" spans="1:30" ht="15" customHeight="1">
      <c r="A1175" s="381" t="str">
        <f t="shared" si="274"/>
        <v>023A0202</v>
      </c>
      <c r="B1175" s="548"/>
      <c r="C1175" s="565"/>
      <c r="D1175" s="139" t="s">
        <v>176</v>
      </c>
      <c r="E1175" s="140">
        <v>2</v>
      </c>
      <c r="F1175" s="140">
        <v>2</v>
      </c>
      <c r="G1175" s="561"/>
      <c r="H1175" s="401" t="s">
        <v>2627</v>
      </c>
      <c r="I1175" s="164" t="str">
        <f t="shared" si="271"/>
        <v>023A0202</v>
      </c>
      <c r="J1175" s="165" t="s">
        <v>2637</v>
      </c>
      <c r="K1175" s="165" t="s">
        <v>2638</v>
      </c>
      <c r="L1175" s="165" t="s">
        <v>2639</v>
      </c>
      <c r="M1175" s="165"/>
      <c r="N1175" s="165" t="s">
        <v>2642</v>
      </c>
      <c r="O1175" s="166" t="s">
        <v>2641</v>
      </c>
      <c r="P1175" s="167"/>
      <c r="Q1175" s="168"/>
      <c r="R1175" s="169"/>
      <c r="S1175" s="182" t="s">
        <v>763</v>
      </c>
      <c r="T1175" s="403">
        <f t="shared" si="273"/>
        <v>23</v>
      </c>
      <c r="V1175" s="382" t="str">
        <f t="shared" si="261"/>
        <v xml:space="preserve">指定承認    </v>
      </c>
      <c r="W1175" s="382" t="str">
        <f t="shared" si="270"/>
        <v xml:space="preserve">指定承認    </v>
      </c>
      <c r="AD1175" s="382"/>
    </row>
    <row r="1176" spans="1:30" ht="15" customHeight="1">
      <c r="A1176" s="381" t="str">
        <f t="shared" si="274"/>
        <v>023A0203</v>
      </c>
      <c r="B1176" s="548"/>
      <c r="C1176" s="565"/>
      <c r="D1176" s="139" t="s">
        <v>176</v>
      </c>
      <c r="E1176" s="140">
        <v>2</v>
      </c>
      <c r="F1176" s="140">
        <v>3</v>
      </c>
      <c r="G1176" s="562"/>
      <c r="H1176" s="401" t="s">
        <v>2629</v>
      </c>
      <c r="I1176" s="164" t="str">
        <f t="shared" si="271"/>
        <v>023A0203</v>
      </c>
      <c r="J1176" s="165" t="s">
        <v>2637</v>
      </c>
      <c r="K1176" s="165" t="s">
        <v>2638</v>
      </c>
      <c r="L1176" s="165" t="s">
        <v>2643</v>
      </c>
      <c r="M1176" s="165"/>
      <c r="N1176" s="165" t="s">
        <v>2644</v>
      </c>
      <c r="O1176" s="166" t="s">
        <v>2641</v>
      </c>
      <c r="P1176" s="167"/>
      <c r="Q1176" s="168"/>
      <c r="R1176" s="169"/>
      <c r="S1176" s="182" t="s">
        <v>763</v>
      </c>
      <c r="T1176" s="403">
        <f t="shared" si="273"/>
        <v>23</v>
      </c>
      <c r="V1176" s="382" t="str">
        <f t="shared" si="261"/>
        <v xml:space="preserve">指定承認    </v>
      </c>
      <c r="W1176" s="382" t="str">
        <f t="shared" si="270"/>
        <v xml:space="preserve">指定承認    </v>
      </c>
      <c r="AD1176" s="382"/>
    </row>
    <row r="1177" spans="1:30" ht="15" customHeight="1">
      <c r="A1177" s="381" t="str">
        <f t="shared" si="274"/>
        <v>023A0204</v>
      </c>
      <c r="B1177" s="548"/>
      <c r="C1177" s="582"/>
      <c r="D1177" s="139" t="s">
        <v>176</v>
      </c>
      <c r="E1177" s="140">
        <v>2</v>
      </c>
      <c r="F1177" s="140">
        <v>4</v>
      </c>
      <c r="G1177" s="142" t="s">
        <v>769</v>
      </c>
      <c r="H1177" s="401" t="s">
        <v>2630</v>
      </c>
      <c r="I1177" s="164" t="str">
        <f t="shared" si="271"/>
        <v>023A0204</v>
      </c>
      <c r="J1177" s="165" t="s">
        <v>2637</v>
      </c>
      <c r="K1177" s="165" t="s">
        <v>2638</v>
      </c>
      <c r="L1177" s="165" t="s">
        <v>2643</v>
      </c>
      <c r="M1177" s="165"/>
      <c r="N1177" s="165" t="s">
        <v>2645</v>
      </c>
      <c r="O1177" s="166" t="s">
        <v>2641</v>
      </c>
      <c r="P1177" s="167"/>
      <c r="Q1177" s="168"/>
      <c r="R1177" s="169"/>
      <c r="S1177" s="202" t="s">
        <v>763</v>
      </c>
      <c r="T1177" s="388">
        <f t="shared" si="273"/>
        <v>23</v>
      </c>
      <c r="V1177" s="382" t="str">
        <f t="shared" si="261"/>
        <v xml:space="preserve">指定承認    </v>
      </c>
      <c r="W1177" s="382" t="str">
        <f t="shared" si="270"/>
        <v xml:space="preserve">指定承認    </v>
      </c>
      <c r="AD1177" s="382"/>
    </row>
    <row r="1178" spans="1:30" ht="15" customHeight="1">
      <c r="A1178" s="381" t="str">
        <f t="shared" si="274"/>
        <v>003A0201</v>
      </c>
      <c r="B1178" s="548"/>
      <c r="C1178" s="564" t="s">
        <v>2893</v>
      </c>
      <c r="D1178" s="139" t="s">
        <v>176</v>
      </c>
      <c r="E1178" s="140">
        <v>2</v>
      </c>
      <c r="F1178" s="140">
        <v>1</v>
      </c>
      <c r="G1178" s="163" t="s">
        <v>3663</v>
      </c>
      <c r="H1178" s="401" t="s">
        <v>2629</v>
      </c>
      <c r="I1178" s="162" t="str">
        <f t="shared" si="271"/>
        <v>003A0201</v>
      </c>
      <c r="J1178" s="142" t="s">
        <v>758</v>
      </c>
      <c r="K1178" s="142" t="s">
        <v>390</v>
      </c>
      <c r="L1178" s="141" t="s">
        <v>391</v>
      </c>
      <c r="M1178" s="141" t="s">
        <v>869</v>
      </c>
      <c r="N1178" s="142" t="s">
        <v>386</v>
      </c>
      <c r="O1178" s="143" t="s">
        <v>55</v>
      </c>
      <c r="P1178" s="144"/>
      <c r="Q1178" s="145"/>
      <c r="R1178" s="146"/>
      <c r="S1178" s="147" t="s">
        <v>354</v>
      </c>
      <c r="T1178" s="387">
        <f t="shared" si="273"/>
        <v>3</v>
      </c>
      <c r="V1178" s="382" t="str">
        <f t="shared" ref="V1178:V1235" si="275">""&amp;O1178&amp;"  "&amp;P1178&amp;"  "&amp;Q1178&amp;""</f>
        <v xml:space="preserve">指定承認    </v>
      </c>
      <c r="W1178" s="382" t="str">
        <f t="shared" si="270"/>
        <v xml:space="preserve">指定承認    </v>
      </c>
      <c r="AD1178" s="382"/>
    </row>
    <row r="1179" spans="1:30" ht="15" customHeight="1">
      <c r="A1179" s="381" t="str">
        <f t="shared" si="274"/>
        <v>004A0201</v>
      </c>
      <c r="B1179" s="559" t="s">
        <v>2895</v>
      </c>
      <c r="C1179" s="565"/>
      <c r="D1179" s="139" t="s">
        <v>176</v>
      </c>
      <c r="E1179" s="140">
        <v>2</v>
      </c>
      <c r="F1179" s="140">
        <v>1</v>
      </c>
      <c r="G1179" s="554" t="s">
        <v>2891</v>
      </c>
      <c r="H1179" s="554" t="s">
        <v>2629</v>
      </c>
      <c r="I1179" s="148" t="str">
        <f t="shared" si="271"/>
        <v>004A0201</v>
      </c>
      <c r="J1179" s="149" t="s">
        <v>758</v>
      </c>
      <c r="K1179" s="149" t="s">
        <v>792</v>
      </c>
      <c r="L1179" s="148" t="s">
        <v>512</v>
      </c>
      <c r="M1179" s="148" t="s">
        <v>868</v>
      </c>
      <c r="N1179" s="149" t="s">
        <v>386</v>
      </c>
      <c r="O1179" s="150" t="s">
        <v>55</v>
      </c>
      <c r="P1179" s="151"/>
      <c r="Q1179" s="152"/>
      <c r="R1179" s="153"/>
      <c r="S1179" s="154" t="s">
        <v>779</v>
      </c>
      <c r="T1179" s="388">
        <f t="shared" si="273"/>
        <v>4</v>
      </c>
      <c r="V1179" s="382" t="str">
        <f t="shared" si="275"/>
        <v xml:space="preserve">指定承認    </v>
      </c>
      <c r="W1179" s="382" t="str">
        <f t="shared" si="270"/>
        <v xml:space="preserve">指定承認    </v>
      </c>
      <c r="AD1179" s="382"/>
    </row>
    <row r="1180" spans="1:30" ht="15" customHeight="1">
      <c r="A1180" s="381" t="str">
        <f t="shared" si="274"/>
        <v>017A0205</v>
      </c>
      <c r="B1180" s="559"/>
      <c r="C1180" s="565"/>
      <c r="D1180" s="139" t="s">
        <v>176</v>
      </c>
      <c r="E1180" s="140">
        <v>2</v>
      </c>
      <c r="F1180" s="140">
        <v>5</v>
      </c>
      <c r="G1180" s="555"/>
      <c r="H1180" s="555"/>
      <c r="I1180" s="148" t="str">
        <f t="shared" si="271"/>
        <v>017A0205</v>
      </c>
      <c r="J1180" s="149" t="s">
        <v>758</v>
      </c>
      <c r="K1180" s="149" t="s">
        <v>870</v>
      </c>
      <c r="L1180" s="149" t="s">
        <v>512</v>
      </c>
      <c r="M1180" s="149" t="s">
        <v>869</v>
      </c>
      <c r="N1180" s="149" t="s">
        <v>386</v>
      </c>
      <c r="O1180" s="150" t="s">
        <v>55</v>
      </c>
      <c r="P1180" s="151"/>
      <c r="Q1180" s="152"/>
      <c r="R1180" s="153"/>
      <c r="S1180" s="154" t="s">
        <v>4434</v>
      </c>
      <c r="T1180" s="388">
        <f t="shared" si="273"/>
        <v>17</v>
      </c>
      <c r="V1180" s="382" t="str">
        <f t="shared" si="275"/>
        <v xml:space="preserve">指定承認    </v>
      </c>
      <c r="W1180" s="382" t="str">
        <f t="shared" si="270"/>
        <v xml:space="preserve">指定承認    </v>
      </c>
      <c r="AD1180" s="382"/>
    </row>
    <row r="1181" spans="1:30" ht="15" customHeight="1">
      <c r="A1181" s="381" t="str">
        <f t="shared" si="274"/>
        <v>023A0205</v>
      </c>
      <c r="B1181" s="559"/>
      <c r="C1181" s="565"/>
      <c r="D1181" s="139" t="s">
        <v>176</v>
      </c>
      <c r="E1181" s="140">
        <v>2</v>
      </c>
      <c r="F1181" s="140">
        <v>5</v>
      </c>
      <c r="G1181" s="555"/>
      <c r="H1181" s="555"/>
      <c r="I1181" s="170" t="str">
        <f t="shared" si="271"/>
        <v>023A0205</v>
      </c>
      <c r="J1181" s="171" t="s">
        <v>2636</v>
      </c>
      <c r="K1181" s="171" t="s">
        <v>2646</v>
      </c>
      <c r="L1181" s="171" t="s">
        <v>2643</v>
      </c>
      <c r="M1181" s="171" t="s">
        <v>2647</v>
      </c>
      <c r="N1181" s="171" t="s">
        <v>2644</v>
      </c>
      <c r="O1181" s="172" t="s">
        <v>2641</v>
      </c>
      <c r="P1181" s="173"/>
      <c r="Q1181" s="174"/>
      <c r="R1181" s="175"/>
      <c r="S1181" s="161" t="s">
        <v>763</v>
      </c>
      <c r="T1181" s="404">
        <f t="shared" si="273"/>
        <v>23</v>
      </c>
      <c r="V1181" s="382" t="str">
        <f t="shared" si="275"/>
        <v xml:space="preserve">指定承認    </v>
      </c>
      <c r="W1181" s="382" t="str">
        <f t="shared" si="270"/>
        <v xml:space="preserve">指定承認    </v>
      </c>
      <c r="AD1181" s="382"/>
    </row>
    <row r="1182" spans="1:30" ht="15" customHeight="1">
      <c r="A1182" s="381" t="str">
        <f t="shared" si="274"/>
        <v>025A0201</v>
      </c>
      <c r="B1182" s="559"/>
      <c r="C1182" s="565"/>
      <c r="D1182" s="139" t="s">
        <v>176</v>
      </c>
      <c r="E1182" s="140">
        <v>2</v>
      </c>
      <c r="F1182" s="140">
        <v>1</v>
      </c>
      <c r="G1182" s="555"/>
      <c r="H1182" s="555"/>
      <c r="I1182" s="164" t="str">
        <f t="shared" si="122"/>
        <v>025A0201</v>
      </c>
      <c r="J1182" s="176" t="s">
        <v>758</v>
      </c>
      <c r="K1182" s="176" t="s">
        <v>1625</v>
      </c>
      <c r="L1182" s="164" t="s">
        <v>391</v>
      </c>
      <c r="M1182" s="164" t="s">
        <v>869</v>
      </c>
      <c r="N1182" s="176" t="s">
        <v>386</v>
      </c>
      <c r="O1182" s="177" t="s">
        <v>55</v>
      </c>
      <c r="P1182" s="178"/>
      <c r="Q1182" s="179"/>
      <c r="R1182" s="180"/>
      <c r="S1182" s="181" t="s">
        <v>881</v>
      </c>
      <c r="T1182" s="400">
        <f t="shared" si="273"/>
        <v>25</v>
      </c>
      <c r="V1182" s="382" t="str">
        <f t="shared" si="275"/>
        <v xml:space="preserve">指定承認    </v>
      </c>
      <c r="W1182" s="382" t="str">
        <f t="shared" si="270"/>
        <v xml:space="preserve">指定承認    </v>
      </c>
      <c r="AD1182" s="382"/>
    </row>
    <row r="1183" spans="1:30" ht="15" customHeight="1">
      <c r="A1183" s="381" t="str">
        <f t="shared" si="274"/>
        <v>033A0201</v>
      </c>
      <c r="B1183" s="559"/>
      <c r="C1183" s="565"/>
      <c r="D1183" s="139" t="s">
        <v>176</v>
      </c>
      <c r="E1183" s="140">
        <v>2</v>
      </c>
      <c r="F1183" s="140">
        <v>1</v>
      </c>
      <c r="G1183" s="555"/>
      <c r="H1183" s="555"/>
      <c r="I1183" s="162" t="str">
        <f t="shared" si="122"/>
        <v>033A0201</v>
      </c>
      <c r="J1183" s="142" t="s">
        <v>758</v>
      </c>
      <c r="K1183" s="142" t="s">
        <v>1962</v>
      </c>
      <c r="L1183" s="141" t="s">
        <v>512</v>
      </c>
      <c r="M1183" s="141" t="s">
        <v>868</v>
      </c>
      <c r="N1183" s="142" t="s">
        <v>386</v>
      </c>
      <c r="O1183" s="143" t="s">
        <v>55</v>
      </c>
      <c r="P1183" s="144"/>
      <c r="Q1183" s="145"/>
      <c r="R1183" s="146"/>
      <c r="S1183" s="147" t="s">
        <v>1234</v>
      </c>
      <c r="T1183" s="387">
        <f t="shared" si="273"/>
        <v>33</v>
      </c>
      <c r="V1183" s="382" t="str">
        <f t="shared" si="275"/>
        <v xml:space="preserve">指定承認    </v>
      </c>
      <c r="W1183" s="382" t="str">
        <f t="shared" si="270"/>
        <v xml:space="preserve">指定承認    </v>
      </c>
      <c r="AD1183" s="382"/>
    </row>
    <row r="1184" spans="1:30" ht="15" customHeight="1">
      <c r="A1184" s="381" t="str">
        <f t="shared" si="274"/>
        <v>033A0203</v>
      </c>
      <c r="B1184" s="559"/>
      <c r="C1184" s="565"/>
      <c r="D1184" s="139" t="s">
        <v>176</v>
      </c>
      <c r="E1184" s="140">
        <v>2</v>
      </c>
      <c r="F1184" s="140">
        <v>3</v>
      </c>
      <c r="G1184" s="555"/>
      <c r="H1184" s="555"/>
      <c r="I1184" s="164" t="str">
        <f t="shared" ref="I1184" si="276">IF(OR(D1184="",E1184="",F1184=""),"",TEXT(T1184,"000")&amp;D1184&amp;TEXT(E1184,"00")&amp;TEXT(F1184,"00"))</f>
        <v>033A0203</v>
      </c>
      <c r="J1184" s="176" t="s">
        <v>758</v>
      </c>
      <c r="K1184" s="176" t="s">
        <v>1962</v>
      </c>
      <c r="L1184" s="164" t="s">
        <v>512</v>
      </c>
      <c r="M1184" s="164" t="s">
        <v>1963</v>
      </c>
      <c r="N1184" s="176" t="s">
        <v>386</v>
      </c>
      <c r="O1184" s="177" t="s">
        <v>55</v>
      </c>
      <c r="P1184" s="178"/>
      <c r="Q1184" s="179"/>
      <c r="R1184" s="180"/>
      <c r="S1184" s="181" t="s">
        <v>1234</v>
      </c>
      <c r="T1184" s="400">
        <f t="shared" si="273"/>
        <v>33</v>
      </c>
      <c r="V1184" s="382" t="str">
        <f t="shared" si="275"/>
        <v xml:space="preserve">指定承認    </v>
      </c>
      <c r="W1184" s="382" t="str">
        <f t="shared" si="270"/>
        <v xml:space="preserve">指定承認    </v>
      </c>
      <c r="AD1184" s="382"/>
    </row>
    <row r="1185" spans="1:30" ht="15" customHeight="1">
      <c r="A1185" s="381" t="str">
        <f t="shared" si="274"/>
        <v>033A0205</v>
      </c>
      <c r="B1185" s="559"/>
      <c r="C1185" s="565"/>
      <c r="D1185" s="139" t="s">
        <v>176</v>
      </c>
      <c r="E1185" s="140">
        <v>2</v>
      </c>
      <c r="F1185" s="140">
        <v>5</v>
      </c>
      <c r="G1185" s="555"/>
      <c r="H1185" s="555"/>
      <c r="I1185" s="162" t="str">
        <f t="shared" si="122"/>
        <v>033A0205</v>
      </c>
      <c r="J1185" s="142" t="s">
        <v>758</v>
      </c>
      <c r="K1185" s="142" t="s">
        <v>1964</v>
      </c>
      <c r="L1185" s="141" t="s">
        <v>120</v>
      </c>
      <c r="M1185" s="141" t="s">
        <v>868</v>
      </c>
      <c r="N1185" s="142" t="s">
        <v>386</v>
      </c>
      <c r="O1185" s="143" t="s">
        <v>55</v>
      </c>
      <c r="P1185" s="144"/>
      <c r="Q1185" s="145"/>
      <c r="R1185" s="146"/>
      <c r="S1185" s="147" t="s">
        <v>1234</v>
      </c>
      <c r="T1185" s="387">
        <f t="shared" si="273"/>
        <v>33</v>
      </c>
      <c r="V1185" s="382" t="str">
        <f t="shared" si="275"/>
        <v xml:space="preserve">指定承認    </v>
      </c>
      <c r="W1185" s="382" t="str">
        <f t="shared" si="270"/>
        <v xml:space="preserve">指定承認    </v>
      </c>
      <c r="AD1185" s="382"/>
    </row>
    <row r="1186" spans="1:30" ht="15" customHeight="1">
      <c r="A1186" s="381" t="str">
        <f t="shared" si="274"/>
        <v>033A0207</v>
      </c>
      <c r="B1186" s="559"/>
      <c r="C1186" s="565"/>
      <c r="D1186" s="139" t="s">
        <v>176</v>
      </c>
      <c r="E1186" s="140">
        <v>2</v>
      </c>
      <c r="F1186" s="140">
        <v>7</v>
      </c>
      <c r="G1186" s="555"/>
      <c r="H1186" s="556"/>
      <c r="I1186" s="164" t="str">
        <f t="shared" si="122"/>
        <v>033A0207</v>
      </c>
      <c r="J1186" s="176" t="s">
        <v>758</v>
      </c>
      <c r="K1186" s="176" t="s">
        <v>1964</v>
      </c>
      <c r="L1186" s="164" t="s">
        <v>120</v>
      </c>
      <c r="M1186" s="164" t="s">
        <v>1963</v>
      </c>
      <c r="N1186" s="176" t="s">
        <v>386</v>
      </c>
      <c r="O1186" s="177" t="s">
        <v>55</v>
      </c>
      <c r="P1186" s="178"/>
      <c r="Q1186" s="179"/>
      <c r="R1186" s="180"/>
      <c r="S1186" s="181" t="s">
        <v>1234</v>
      </c>
      <c r="T1186" s="400">
        <f t="shared" si="273"/>
        <v>33</v>
      </c>
      <c r="V1186" s="382" t="str">
        <f t="shared" si="275"/>
        <v xml:space="preserve">指定承認    </v>
      </c>
      <c r="W1186" s="382" t="str">
        <f t="shared" ref="W1186:W1201" si="277">V1186</f>
        <v xml:space="preserve">指定承認    </v>
      </c>
      <c r="AD1186" s="382"/>
    </row>
    <row r="1187" spans="1:30" ht="15" customHeight="1">
      <c r="A1187" s="381" t="str">
        <f t="shared" si="274"/>
        <v>003A0202</v>
      </c>
      <c r="B1187" s="559"/>
      <c r="C1187" s="565"/>
      <c r="D1187" s="139" t="s">
        <v>176</v>
      </c>
      <c r="E1187" s="140">
        <v>2</v>
      </c>
      <c r="F1187" s="140">
        <v>2</v>
      </c>
      <c r="G1187" s="555"/>
      <c r="H1187" s="554" t="s">
        <v>2630</v>
      </c>
      <c r="I1187" s="162" t="str">
        <f t="shared" ref="I1187:I1534" si="278">IF(OR(D1187="",E1187="",F1187=""),"",TEXT(T1187,"000")&amp;D1187&amp;TEXT(E1187,"00")&amp;TEXT(F1187,"00"))</f>
        <v>003A0202</v>
      </c>
      <c r="J1187" s="142" t="s">
        <v>758</v>
      </c>
      <c r="K1187" s="142" t="s">
        <v>390</v>
      </c>
      <c r="L1187" s="141" t="s">
        <v>391</v>
      </c>
      <c r="M1187" s="141" t="s">
        <v>869</v>
      </c>
      <c r="N1187" s="142" t="s">
        <v>389</v>
      </c>
      <c r="O1187" s="143" t="s">
        <v>55</v>
      </c>
      <c r="P1187" s="144"/>
      <c r="Q1187" s="145"/>
      <c r="R1187" s="146"/>
      <c r="S1187" s="147" t="s">
        <v>354</v>
      </c>
      <c r="T1187" s="387">
        <f t="shared" si="273"/>
        <v>3</v>
      </c>
      <c r="V1187" s="382" t="str">
        <f t="shared" si="275"/>
        <v xml:space="preserve">指定承認    </v>
      </c>
      <c r="W1187" s="382" t="str">
        <f t="shared" si="277"/>
        <v xml:space="preserve">指定承認    </v>
      </c>
      <c r="AD1187" s="382"/>
    </row>
    <row r="1188" spans="1:30" ht="15" customHeight="1">
      <c r="A1188" s="381" t="str">
        <f t="shared" si="274"/>
        <v>004A0202</v>
      </c>
      <c r="B1188" s="559"/>
      <c r="C1188" s="565"/>
      <c r="D1188" s="139" t="s">
        <v>176</v>
      </c>
      <c r="E1188" s="140">
        <v>2</v>
      </c>
      <c r="F1188" s="140">
        <v>2</v>
      </c>
      <c r="G1188" s="555"/>
      <c r="H1188" s="555"/>
      <c r="I1188" s="148" t="str">
        <f t="shared" si="278"/>
        <v>004A0202</v>
      </c>
      <c r="J1188" s="149" t="s">
        <v>758</v>
      </c>
      <c r="K1188" s="149" t="s">
        <v>792</v>
      </c>
      <c r="L1188" s="148" t="s">
        <v>512</v>
      </c>
      <c r="M1188" s="148" t="s">
        <v>868</v>
      </c>
      <c r="N1188" s="149" t="s">
        <v>389</v>
      </c>
      <c r="O1188" s="150" t="s">
        <v>55</v>
      </c>
      <c r="P1188" s="151"/>
      <c r="Q1188" s="152"/>
      <c r="R1188" s="153"/>
      <c r="S1188" s="154" t="s">
        <v>779</v>
      </c>
      <c r="T1188" s="388">
        <f t="shared" si="273"/>
        <v>4</v>
      </c>
      <c r="V1188" s="382" t="str">
        <f t="shared" si="275"/>
        <v xml:space="preserve">指定承認    </v>
      </c>
      <c r="W1188" s="382" t="str">
        <f t="shared" si="277"/>
        <v xml:space="preserve">指定承認    </v>
      </c>
      <c r="AD1188" s="382"/>
    </row>
    <row r="1189" spans="1:30" ht="15" customHeight="1">
      <c r="A1189" s="381" t="str">
        <f t="shared" si="274"/>
        <v>017A0206</v>
      </c>
      <c r="B1189" s="559"/>
      <c r="C1189" s="565"/>
      <c r="D1189" s="139" t="s">
        <v>176</v>
      </c>
      <c r="E1189" s="140">
        <v>2</v>
      </c>
      <c r="F1189" s="140">
        <v>6</v>
      </c>
      <c r="G1189" s="555"/>
      <c r="H1189" s="555"/>
      <c r="I1189" s="148" t="str">
        <f t="shared" si="278"/>
        <v>017A0206</v>
      </c>
      <c r="J1189" s="149" t="s">
        <v>758</v>
      </c>
      <c r="K1189" s="149" t="s">
        <v>870</v>
      </c>
      <c r="L1189" s="149" t="s">
        <v>512</v>
      </c>
      <c r="M1189" s="149" t="s">
        <v>869</v>
      </c>
      <c r="N1189" s="149" t="s">
        <v>389</v>
      </c>
      <c r="O1189" s="150" t="s">
        <v>55</v>
      </c>
      <c r="P1189" s="151"/>
      <c r="Q1189" s="152"/>
      <c r="R1189" s="153"/>
      <c r="S1189" s="154" t="s">
        <v>4434</v>
      </c>
      <c r="T1189" s="388">
        <f t="shared" si="273"/>
        <v>17</v>
      </c>
      <c r="V1189" s="382" t="str">
        <f t="shared" si="275"/>
        <v xml:space="preserve">指定承認    </v>
      </c>
      <c r="W1189" s="382" t="str">
        <f t="shared" si="277"/>
        <v xml:space="preserve">指定承認    </v>
      </c>
      <c r="AD1189" s="382"/>
    </row>
    <row r="1190" spans="1:30" ht="15" customHeight="1">
      <c r="A1190" s="381" t="str">
        <f t="shared" si="274"/>
        <v>023A0206</v>
      </c>
      <c r="B1190" s="559"/>
      <c r="C1190" s="565"/>
      <c r="D1190" s="139" t="s">
        <v>176</v>
      </c>
      <c r="E1190" s="140">
        <v>2</v>
      </c>
      <c r="F1190" s="140">
        <v>6</v>
      </c>
      <c r="G1190" s="555"/>
      <c r="H1190" s="555"/>
      <c r="I1190" s="148" t="str">
        <f t="shared" si="278"/>
        <v>023A0206</v>
      </c>
      <c r="J1190" s="149" t="s">
        <v>2636</v>
      </c>
      <c r="K1190" s="149" t="s">
        <v>2646</v>
      </c>
      <c r="L1190" s="149" t="s">
        <v>2643</v>
      </c>
      <c r="M1190" s="149" t="s">
        <v>2647</v>
      </c>
      <c r="N1190" s="149" t="s">
        <v>2645</v>
      </c>
      <c r="O1190" s="150" t="s">
        <v>2641</v>
      </c>
      <c r="P1190" s="151"/>
      <c r="Q1190" s="152"/>
      <c r="R1190" s="153"/>
      <c r="S1190" s="154" t="s">
        <v>763</v>
      </c>
      <c r="T1190" s="388">
        <f t="shared" si="273"/>
        <v>23</v>
      </c>
      <c r="V1190" s="382" t="str">
        <f t="shared" si="275"/>
        <v xml:space="preserve">指定承認    </v>
      </c>
      <c r="W1190" s="382" t="str">
        <f t="shared" si="277"/>
        <v xml:space="preserve">指定承認    </v>
      </c>
      <c r="AD1190" s="382"/>
    </row>
    <row r="1191" spans="1:30" ht="15" customHeight="1">
      <c r="A1191" s="381" t="str">
        <f t="shared" si="274"/>
        <v>025A0205</v>
      </c>
      <c r="B1191" s="559"/>
      <c r="C1191" s="565"/>
      <c r="D1191" s="139" t="s">
        <v>176</v>
      </c>
      <c r="E1191" s="140">
        <v>2</v>
      </c>
      <c r="F1191" s="140">
        <v>5</v>
      </c>
      <c r="G1191" s="555"/>
      <c r="H1191" s="555"/>
      <c r="I1191" s="155" t="str">
        <f t="shared" si="278"/>
        <v>025A0205</v>
      </c>
      <c r="J1191" s="156" t="s">
        <v>758</v>
      </c>
      <c r="K1191" s="156" t="s">
        <v>1625</v>
      </c>
      <c r="L1191" s="155" t="s">
        <v>391</v>
      </c>
      <c r="M1191" s="155" t="s">
        <v>869</v>
      </c>
      <c r="N1191" s="156" t="s">
        <v>389</v>
      </c>
      <c r="O1191" s="157" t="s">
        <v>55</v>
      </c>
      <c r="P1191" s="158"/>
      <c r="Q1191" s="159"/>
      <c r="R1191" s="160"/>
      <c r="S1191" s="183" t="s">
        <v>881</v>
      </c>
      <c r="T1191" s="389">
        <f t="shared" si="273"/>
        <v>25</v>
      </c>
      <c r="V1191" s="382" t="str">
        <f t="shared" si="275"/>
        <v xml:space="preserve">指定承認    </v>
      </c>
      <c r="W1191" s="382" t="str">
        <f t="shared" si="277"/>
        <v xml:space="preserve">指定承認    </v>
      </c>
      <c r="AD1191" s="382"/>
    </row>
    <row r="1192" spans="1:30" ht="15" customHeight="1">
      <c r="A1192" s="381" t="str">
        <f t="shared" si="274"/>
        <v>033A0202</v>
      </c>
      <c r="B1192" s="559"/>
      <c r="C1192" s="565"/>
      <c r="D1192" s="139" t="s">
        <v>176</v>
      </c>
      <c r="E1192" s="140">
        <v>2</v>
      </c>
      <c r="F1192" s="140">
        <v>2</v>
      </c>
      <c r="G1192" s="555"/>
      <c r="H1192" s="555"/>
      <c r="I1192" s="162" t="str">
        <f t="shared" si="278"/>
        <v>033A0202</v>
      </c>
      <c r="J1192" s="142" t="s">
        <v>758</v>
      </c>
      <c r="K1192" s="142" t="s">
        <v>1962</v>
      </c>
      <c r="L1192" s="141" t="s">
        <v>512</v>
      </c>
      <c r="M1192" s="141" t="s">
        <v>868</v>
      </c>
      <c r="N1192" s="142" t="s">
        <v>389</v>
      </c>
      <c r="O1192" s="143" t="s">
        <v>55</v>
      </c>
      <c r="P1192" s="144"/>
      <c r="Q1192" s="145"/>
      <c r="R1192" s="146"/>
      <c r="S1192" s="147" t="s">
        <v>1234</v>
      </c>
      <c r="T1192" s="387">
        <f t="shared" si="273"/>
        <v>33</v>
      </c>
      <c r="V1192" s="382" t="str">
        <f t="shared" si="275"/>
        <v xml:space="preserve">指定承認    </v>
      </c>
      <c r="W1192" s="382" t="str">
        <f t="shared" si="277"/>
        <v xml:space="preserve">指定承認    </v>
      </c>
      <c r="AD1192" s="382"/>
    </row>
    <row r="1193" spans="1:30" ht="15" customHeight="1">
      <c r="A1193" s="381" t="str">
        <f t="shared" si="274"/>
        <v>033A0204</v>
      </c>
      <c r="B1193" s="559"/>
      <c r="C1193" s="565"/>
      <c r="D1193" s="139" t="s">
        <v>176</v>
      </c>
      <c r="E1193" s="140">
        <v>2</v>
      </c>
      <c r="F1193" s="140">
        <v>4</v>
      </c>
      <c r="G1193" s="555"/>
      <c r="H1193" s="555"/>
      <c r="I1193" s="164" t="str">
        <f t="shared" si="278"/>
        <v>033A0204</v>
      </c>
      <c r="J1193" s="176" t="s">
        <v>758</v>
      </c>
      <c r="K1193" s="176" t="s">
        <v>1962</v>
      </c>
      <c r="L1193" s="164" t="s">
        <v>512</v>
      </c>
      <c r="M1193" s="164" t="s">
        <v>1963</v>
      </c>
      <c r="N1193" s="176" t="s">
        <v>389</v>
      </c>
      <c r="O1193" s="177" t="s">
        <v>55</v>
      </c>
      <c r="P1193" s="178"/>
      <c r="Q1193" s="179"/>
      <c r="R1193" s="180"/>
      <c r="S1193" s="181" t="s">
        <v>1234</v>
      </c>
      <c r="T1193" s="400">
        <f t="shared" ref="T1193:T1202" si="279">IF(S1193="","",VLOOKUP(S1193,$AC$7:$AD$80,2,FALSE))</f>
        <v>33</v>
      </c>
      <c r="V1193" s="382" t="str">
        <f t="shared" si="275"/>
        <v xml:space="preserve">指定承認    </v>
      </c>
      <c r="W1193" s="382" t="str">
        <f t="shared" si="277"/>
        <v xml:space="preserve">指定承認    </v>
      </c>
      <c r="AD1193" s="382"/>
    </row>
    <row r="1194" spans="1:30" ht="15" customHeight="1">
      <c r="A1194" s="381" t="str">
        <f t="shared" si="274"/>
        <v>033A0206</v>
      </c>
      <c r="B1194" s="559"/>
      <c r="C1194" s="565"/>
      <c r="D1194" s="139" t="s">
        <v>176</v>
      </c>
      <c r="E1194" s="140">
        <v>2</v>
      </c>
      <c r="F1194" s="140">
        <v>6</v>
      </c>
      <c r="G1194" s="555"/>
      <c r="H1194" s="555"/>
      <c r="I1194" s="162" t="str">
        <f t="shared" si="278"/>
        <v>033A0206</v>
      </c>
      <c r="J1194" s="142" t="s">
        <v>758</v>
      </c>
      <c r="K1194" s="142" t="s">
        <v>1964</v>
      </c>
      <c r="L1194" s="141" t="s">
        <v>120</v>
      </c>
      <c r="M1194" s="141" t="s">
        <v>868</v>
      </c>
      <c r="N1194" s="142" t="s">
        <v>389</v>
      </c>
      <c r="O1194" s="143" t="s">
        <v>55</v>
      </c>
      <c r="P1194" s="144"/>
      <c r="Q1194" s="145"/>
      <c r="R1194" s="146"/>
      <c r="S1194" s="147" t="s">
        <v>1234</v>
      </c>
      <c r="T1194" s="387">
        <f t="shared" si="279"/>
        <v>33</v>
      </c>
      <c r="V1194" s="382" t="str">
        <f t="shared" si="275"/>
        <v xml:space="preserve">指定承認    </v>
      </c>
      <c r="W1194" s="382" t="str">
        <f t="shared" ref="W1194" si="280">V1194</f>
        <v xml:space="preserve">指定承認    </v>
      </c>
      <c r="AD1194" s="382"/>
    </row>
    <row r="1195" spans="1:30" ht="15" customHeight="1">
      <c r="A1195" s="381" t="str">
        <f t="shared" si="274"/>
        <v>033A0208</v>
      </c>
      <c r="B1195" s="559"/>
      <c r="C1195" s="582"/>
      <c r="D1195" s="139" t="s">
        <v>176</v>
      </c>
      <c r="E1195" s="140">
        <v>2</v>
      </c>
      <c r="F1195" s="140">
        <v>8</v>
      </c>
      <c r="G1195" s="556"/>
      <c r="H1195" s="556"/>
      <c r="I1195" s="164" t="str">
        <f t="shared" si="278"/>
        <v>033A0208</v>
      </c>
      <c r="J1195" s="176" t="s">
        <v>758</v>
      </c>
      <c r="K1195" s="176" t="s">
        <v>1964</v>
      </c>
      <c r="L1195" s="164" t="s">
        <v>120</v>
      </c>
      <c r="M1195" s="164" t="s">
        <v>1963</v>
      </c>
      <c r="N1195" s="176" t="s">
        <v>389</v>
      </c>
      <c r="O1195" s="177" t="s">
        <v>55</v>
      </c>
      <c r="P1195" s="178"/>
      <c r="Q1195" s="179"/>
      <c r="R1195" s="180"/>
      <c r="S1195" s="181" t="s">
        <v>1234</v>
      </c>
      <c r="T1195" s="400">
        <f t="shared" si="279"/>
        <v>33</v>
      </c>
      <c r="V1195" s="382" t="str">
        <f t="shared" si="275"/>
        <v xml:space="preserve">指定承認    </v>
      </c>
      <c r="W1195" s="382" t="str">
        <f t="shared" si="277"/>
        <v xml:space="preserve">指定承認    </v>
      </c>
      <c r="AD1195" s="382"/>
    </row>
    <row r="1196" spans="1:30" ht="15" customHeight="1">
      <c r="A1196" s="381" t="str">
        <f t="shared" si="274"/>
        <v>018A0301</v>
      </c>
      <c r="B1196" s="559"/>
      <c r="C1196" s="631" t="s">
        <v>2892</v>
      </c>
      <c r="D1196" s="139" t="s">
        <v>176</v>
      </c>
      <c r="E1196" s="140">
        <v>3</v>
      </c>
      <c r="F1196" s="140">
        <v>1</v>
      </c>
      <c r="G1196" s="451" t="s">
        <v>2648</v>
      </c>
      <c r="H1196" s="401" t="s">
        <v>2622</v>
      </c>
      <c r="I1196" s="164" t="str">
        <f t="shared" si="278"/>
        <v>018A0301</v>
      </c>
      <c r="J1196" s="165" t="s">
        <v>914</v>
      </c>
      <c r="K1196" s="165" t="s">
        <v>915</v>
      </c>
      <c r="L1196" s="204" t="s">
        <v>512</v>
      </c>
      <c r="M1196" s="165" t="s">
        <v>916</v>
      </c>
      <c r="N1196" s="165" t="s">
        <v>392</v>
      </c>
      <c r="O1196" s="166" t="s">
        <v>55</v>
      </c>
      <c r="P1196" s="158"/>
      <c r="Q1196" s="159"/>
      <c r="R1196" s="160"/>
      <c r="S1196" s="182" t="s">
        <v>902</v>
      </c>
      <c r="T1196" s="403">
        <f t="shared" si="279"/>
        <v>18</v>
      </c>
      <c r="V1196" s="382" t="str">
        <f t="shared" si="275"/>
        <v xml:space="preserve">指定承認    </v>
      </c>
      <c r="W1196" s="382" t="str">
        <f t="shared" si="277"/>
        <v xml:space="preserve">指定承認    </v>
      </c>
      <c r="AD1196" s="382"/>
    </row>
    <row r="1197" spans="1:30" ht="15" customHeight="1">
      <c r="A1197" s="381" t="str">
        <f t="shared" si="274"/>
        <v>003A0401</v>
      </c>
      <c r="B1197" s="559"/>
      <c r="C1197" s="632"/>
      <c r="D1197" s="139" t="s">
        <v>176</v>
      </c>
      <c r="E1197" s="140">
        <v>4</v>
      </c>
      <c r="F1197" s="140">
        <v>1</v>
      </c>
      <c r="G1197" s="560" t="s">
        <v>2649</v>
      </c>
      <c r="H1197" s="554" t="s">
        <v>2650</v>
      </c>
      <c r="I1197" s="162" t="str">
        <f t="shared" si="278"/>
        <v>003A0401</v>
      </c>
      <c r="J1197" s="142" t="s">
        <v>514</v>
      </c>
      <c r="K1197" s="142" t="s">
        <v>517</v>
      </c>
      <c r="L1197" s="141" t="s">
        <v>518</v>
      </c>
      <c r="M1197" s="141" t="s">
        <v>513</v>
      </c>
      <c r="N1197" s="142"/>
      <c r="O1197" s="143" t="s">
        <v>55</v>
      </c>
      <c r="P1197" s="144"/>
      <c r="Q1197" s="145"/>
      <c r="R1197" s="146"/>
      <c r="S1197" s="147" t="s">
        <v>354</v>
      </c>
      <c r="T1197" s="387">
        <f t="shared" si="279"/>
        <v>3</v>
      </c>
      <c r="V1197" s="382" t="str">
        <f t="shared" si="275"/>
        <v xml:space="preserve">指定承認    </v>
      </c>
      <c r="W1197" s="382" t="str">
        <f t="shared" si="277"/>
        <v xml:space="preserve">指定承認    </v>
      </c>
      <c r="AD1197" s="382"/>
    </row>
    <row r="1198" spans="1:30" ht="15" customHeight="1">
      <c r="A1198" s="381" t="str">
        <f t="shared" si="274"/>
        <v>004A0401</v>
      </c>
      <c r="B1198" s="559"/>
      <c r="C1198" s="632"/>
      <c r="D1198" s="139" t="s">
        <v>176</v>
      </c>
      <c r="E1198" s="140">
        <v>4</v>
      </c>
      <c r="F1198" s="140">
        <v>1</v>
      </c>
      <c r="G1198" s="561"/>
      <c r="H1198" s="555"/>
      <c r="I1198" s="148" t="str">
        <f t="shared" si="278"/>
        <v>004A0401</v>
      </c>
      <c r="J1198" s="149" t="s">
        <v>514</v>
      </c>
      <c r="K1198" s="149" t="s">
        <v>793</v>
      </c>
      <c r="L1198" s="148" t="s">
        <v>518</v>
      </c>
      <c r="M1198" s="148" t="s">
        <v>513</v>
      </c>
      <c r="N1198" s="149"/>
      <c r="O1198" s="150" t="s">
        <v>55</v>
      </c>
      <c r="P1198" s="151"/>
      <c r="Q1198" s="152"/>
      <c r="R1198" s="153"/>
      <c r="S1198" s="154" t="s">
        <v>779</v>
      </c>
      <c r="T1198" s="388">
        <f t="shared" si="279"/>
        <v>4</v>
      </c>
      <c r="V1198" s="382" t="str">
        <f t="shared" si="275"/>
        <v xml:space="preserve">指定承認    </v>
      </c>
      <c r="W1198" s="382" t="str">
        <f t="shared" si="277"/>
        <v xml:space="preserve">指定承認    </v>
      </c>
      <c r="AD1198" s="382"/>
    </row>
    <row r="1199" spans="1:30" ht="15" customHeight="1">
      <c r="A1199" s="381" t="str">
        <f t="shared" si="274"/>
        <v>017A0401</v>
      </c>
      <c r="B1199" s="559"/>
      <c r="C1199" s="632"/>
      <c r="D1199" s="139" t="s">
        <v>176</v>
      </c>
      <c r="E1199" s="140">
        <v>4</v>
      </c>
      <c r="F1199" s="140">
        <v>1</v>
      </c>
      <c r="G1199" s="561"/>
      <c r="H1199" s="555"/>
      <c r="I1199" s="148" t="str">
        <f t="shared" si="278"/>
        <v>017A0401</v>
      </c>
      <c r="J1199" s="149" t="s">
        <v>514</v>
      </c>
      <c r="K1199" s="149" t="s">
        <v>871</v>
      </c>
      <c r="L1199" s="149" t="s">
        <v>518</v>
      </c>
      <c r="M1199" s="149" t="s">
        <v>513</v>
      </c>
      <c r="N1199" s="149"/>
      <c r="O1199" s="150" t="s">
        <v>55</v>
      </c>
      <c r="P1199" s="151"/>
      <c r="Q1199" s="152"/>
      <c r="R1199" s="153"/>
      <c r="S1199" s="154" t="s">
        <v>4434</v>
      </c>
      <c r="T1199" s="388">
        <f t="shared" si="279"/>
        <v>17</v>
      </c>
      <c r="V1199" s="382" t="str">
        <f t="shared" si="275"/>
        <v xml:space="preserve">指定承認    </v>
      </c>
      <c r="W1199" s="382" t="str">
        <f t="shared" si="277"/>
        <v xml:space="preserve">指定承認    </v>
      </c>
      <c r="AD1199" s="382"/>
    </row>
    <row r="1200" spans="1:30" ht="15" customHeight="1">
      <c r="A1200" s="381" t="str">
        <f t="shared" si="274"/>
        <v>018A0401</v>
      </c>
      <c r="B1200" s="559"/>
      <c r="C1200" s="632"/>
      <c r="D1200" s="139" t="s">
        <v>176</v>
      </c>
      <c r="E1200" s="140">
        <v>4</v>
      </c>
      <c r="F1200" s="140">
        <v>1</v>
      </c>
      <c r="G1200" s="561"/>
      <c r="H1200" s="555"/>
      <c r="I1200" s="155" t="str">
        <f t="shared" si="278"/>
        <v>018A0401</v>
      </c>
      <c r="J1200" s="156" t="s">
        <v>771</v>
      </c>
      <c r="K1200" s="156" t="s">
        <v>771</v>
      </c>
      <c r="L1200" s="155" t="s">
        <v>920</v>
      </c>
      <c r="M1200" s="155" t="s">
        <v>513</v>
      </c>
      <c r="N1200" s="156"/>
      <c r="O1200" s="157" t="s">
        <v>55</v>
      </c>
      <c r="P1200" s="158"/>
      <c r="Q1200" s="159"/>
      <c r="R1200" s="160"/>
      <c r="S1200" s="183" t="s">
        <v>902</v>
      </c>
      <c r="T1200" s="389">
        <f t="shared" si="279"/>
        <v>18</v>
      </c>
      <c r="V1200" s="382" t="str">
        <f t="shared" si="275"/>
        <v xml:space="preserve">指定承認    </v>
      </c>
      <c r="W1200" s="382" t="str">
        <f t="shared" si="277"/>
        <v xml:space="preserve">指定承認    </v>
      </c>
      <c r="AD1200" s="382"/>
    </row>
    <row r="1201" spans="1:30" ht="15" customHeight="1">
      <c r="A1201" s="381" t="str">
        <f t="shared" si="274"/>
        <v>023A0401</v>
      </c>
      <c r="B1201" s="559"/>
      <c r="C1201" s="632"/>
      <c r="D1201" s="139" t="s">
        <v>176</v>
      </c>
      <c r="E1201" s="140">
        <v>4</v>
      </c>
      <c r="F1201" s="140">
        <v>1</v>
      </c>
      <c r="G1201" s="561"/>
      <c r="H1201" s="556"/>
      <c r="I1201" s="164" t="str">
        <f t="shared" si="278"/>
        <v>023A0401</v>
      </c>
      <c r="J1201" s="176" t="s">
        <v>514</v>
      </c>
      <c r="K1201" s="176" t="s">
        <v>770</v>
      </c>
      <c r="L1201" s="176" t="s">
        <v>518</v>
      </c>
      <c r="M1201" s="176" t="s">
        <v>513</v>
      </c>
      <c r="N1201" s="176"/>
      <c r="O1201" s="177" t="s">
        <v>55</v>
      </c>
      <c r="P1201" s="178"/>
      <c r="Q1201" s="179"/>
      <c r="R1201" s="180"/>
      <c r="S1201" s="181" t="s">
        <v>763</v>
      </c>
      <c r="T1201" s="400">
        <f t="shared" si="279"/>
        <v>23</v>
      </c>
      <c r="V1201" s="382" t="str">
        <f t="shared" si="275"/>
        <v xml:space="preserve">指定承認    </v>
      </c>
      <c r="W1201" s="382" t="str">
        <f t="shared" si="277"/>
        <v xml:space="preserve">指定承認    </v>
      </c>
      <c r="AD1201" s="382"/>
    </row>
    <row r="1202" spans="1:30" ht="15" customHeight="1">
      <c r="A1202" s="381" t="str">
        <f t="shared" si="274"/>
        <v>023A0402</v>
      </c>
      <c r="B1202" s="624"/>
      <c r="C1202" s="633"/>
      <c r="D1202" s="139" t="s">
        <v>176</v>
      </c>
      <c r="E1202" s="140">
        <v>4</v>
      </c>
      <c r="F1202" s="140">
        <v>2</v>
      </c>
      <c r="G1202" s="562"/>
      <c r="H1202" s="431" t="s">
        <v>2651</v>
      </c>
      <c r="I1202" s="155" t="str">
        <f t="shared" si="278"/>
        <v>023A0402</v>
      </c>
      <c r="J1202" s="156" t="s">
        <v>771</v>
      </c>
      <c r="K1202" s="156" t="s">
        <v>772</v>
      </c>
      <c r="L1202" s="156" t="s">
        <v>920</v>
      </c>
      <c r="M1202" s="156" t="s">
        <v>513</v>
      </c>
      <c r="N1202" s="156"/>
      <c r="O1202" s="157" t="s">
        <v>55</v>
      </c>
      <c r="P1202" s="158"/>
      <c r="Q1202" s="159"/>
      <c r="R1202" s="160"/>
      <c r="S1202" s="161" t="s">
        <v>763</v>
      </c>
      <c r="T1202" s="389">
        <f t="shared" si="279"/>
        <v>23</v>
      </c>
      <c r="V1202" s="382" t="str">
        <f t="shared" si="275"/>
        <v xml:space="preserve">指定承認    </v>
      </c>
      <c r="W1202" s="382" t="str">
        <f t="shared" ref="W1202:W1227" si="281">V1202</f>
        <v xml:space="preserve">指定承認    </v>
      </c>
      <c r="AD1202" s="382"/>
    </row>
    <row r="1203" spans="1:30" ht="15" customHeight="1">
      <c r="A1203" s="381">
        <f t="shared" si="274"/>
        <v>0</v>
      </c>
      <c r="B1203" s="557" t="s">
        <v>2652</v>
      </c>
      <c r="C1203" s="558"/>
      <c r="D1203" s="558"/>
      <c r="E1203" s="558"/>
      <c r="F1203" s="558"/>
      <c r="G1203" s="558"/>
      <c r="H1203" s="558"/>
      <c r="I1203" s="558"/>
      <c r="J1203" s="558"/>
      <c r="K1203" s="558"/>
      <c r="L1203" s="558"/>
      <c r="M1203" s="558"/>
      <c r="N1203" s="558"/>
      <c r="O1203" s="558"/>
      <c r="P1203" s="558"/>
      <c r="Q1203" s="558"/>
      <c r="R1203" s="558"/>
      <c r="S1203" s="558"/>
      <c r="T1203" s="432" t="str">
        <f>IF(S1203="","",VLOOKUP(S1203,$AC$7:$AD$69,2,FALSE))</f>
        <v/>
      </c>
      <c r="V1203" s="382" t="str">
        <f t="shared" si="275"/>
        <v xml:space="preserve">    </v>
      </c>
      <c r="W1203" s="382" t="str">
        <f t="shared" si="281"/>
        <v xml:space="preserve">    </v>
      </c>
      <c r="AD1203" s="382"/>
    </row>
    <row r="1204" spans="1:30" ht="15" customHeight="1">
      <c r="A1204" s="381" t="str">
        <f t="shared" si="274"/>
        <v>003A0501</v>
      </c>
      <c r="B1204" s="559" t="s">
        <v>2896</v>
      </c>
      <c r="C1204" s="621" t="s">
        <v>2897</v>
      </c>
      <c r="D1204" s="139" t="s">
        <v>176</v>
      </c>
      <c r="E1204" s="140">
        <v>5</v>
      </c>
      <c r="F1204" s="140">
        <v>1</v>
      </c>
      <c r="G1204" s="560" t="s">
        <v>2653</v>
      </c>
      <c r="H1204" s="554" t="s">
        <v>2427</v>
      </c>
      <c r="I1204" s="204" t="str">
        <f t="shared" si="278"/>
        <v>003A0501</v>
      </c>
      <c r="J1204" s="165" t="s">
        <v>691</v>
      </c>
      <c r="K1204" s="165" t="s">
        <v>515</v>
      </c>
      <c r="L1204" s="204" t="s">
        <v>394</v>
      </c>
      <c r="M1204" s="165" t="s">
        <v>356</v>
      </c>
      <c r="N1204" s="165" t="s">
        <v>664</v>
      </c>
      <c r="O1204" s="166" t="s">
        <v>6</v>
      </c>
      <c r="P1204" s="167" t="s">
        <v>290</v>
      </c>
      <c r="Q1204" s="168">
        <v>126</v>
      </c>
      <c r="R1204" s="169"/>
      <c r="S1204" s="147" t="s">
        <v>354</v>
      </c>
      <c r="T1204" s="403">
        <f t="shared" ref="T1204:T1245" si="282">IF(S1204="","",VLOOKUP(S1204,$AC$7:$AD$80,2,FALSE))</f>
        <v>3</v>
      </c>
      <c r="V1204" s="382" t="str">
        <f t="shared" si="275"/>
        <v>JWWA  B  126</v>
      </c>
      <c r="W1204" s="382" t="str">
        <f t="shared" si="281"/>
        <v>JWWA  B  126</v>
      </c>
      <c r="AD1204" s="382"/>
    </row>
    <row r="1205" spans="1:30" ht="15" customHeight="1">
      <c r="A1205" s="381" t="str">
        <f t="shared" si="274"/>
        <v>004A0501</v>
      </c>
      <c r="B1205" s="559"/>
      <c r="C1205" s="622"/>
      <c r="D1205" s="139" t="s">
        <v>176</v>
      </c>
      <c r="E1205" s="140">
        <v>5</v>
      </c>
      <c r="F1205" s="140">
        <v>1</v>
      </c>
      <c r="G1205" s="561"/>
      <c r="H1205" s="555"/>
      <c r="I1205" s="164" t="str">
        <f t="shared" si="278"/>
        <v>004A0501</v>
      </c>
      <c r="J1205" s="165" t="s">
        <v>691</v>
      </c>
      <c r="K1205" s="165" t="s">
        <v>794</v>
      </c>
      <c r="L1205" s="204" t="s">
        <v>795</v>
      </c>
      <c r="M1205" s="165" t="s">
        <v>356</v>
      </c>
      <c r="N1205" s="165" t="s">
        <v>664</v>
      </c>
      <c r="O1205" s="166" t="s">
        <v>6</v>
      </c>
      <c r="P1205" s="167" t="s">
        <v>162</v>
      </c>
      <c r="Q1205" s="168">
        <v>126</v>
      </c>
      <c r="R1205" s="169"/>
      <c r="S1205" s="182" t="s">
        <v>779</v>
      </c>
      <c r="T1205" s="403">
        <f t="shared" si="282"/>
        <v>4</v>
      </c>
      <c r="V1205" s="382" t="str">
        <f t="shared" si="275"/>
        <v>JWWA  B  126</v>
      </c>
      <c r="W1205" s="382" t="str">
        <f t="shared" si="281"/>
        <v>JWWA  B  126</v>
      </c>
      <c r="AD1205" s="382"/>
    </row>
    <row r="1206" spans="1:30" ht="15" customHeight="1">
      <c r="A1206" s="381" t="str">
        <f t="shared" si="274"/>
        <v>017A0501</v>
      </c>
      <c r="B1206" s="559"/>
      <c r="C1206" s="622"/>
      <c r="D1206" s="139" t="s">
        <v>176</v>
      </c>
      <c r="E1206" s="140">
        <v>5</v>
      </c>
      <c r="F1206" s="140">
        <v>1</v>
      </c>
      <c r="G1206" s="561"/>
      <c r="H1206" s="555"/>
      <c r="I1206" s="162" t="str">
        <f t="shared" si="278"/>
        <v>017A0501</v>
      </c>
      <c r="J1206" s="142" t="s">
        <v>691</v>
      </c>
      <c r="K1206" s="142" t="s">
        <v>872</v>
      </c>
      <c r="L1206" s="142" t="s">
        <v>394</v>
      </c>
      <c r="M1206" s="142" t="s">
        <v>356</v>
      </c>
      <c r="N1206" s="142" t="s">
        <v>664</v>
      </c>
      <c r="O1206" s="143" t="s">
        <v>6</v>
      </c>
      <c r="P1206" s="144" t="s">
        <v>162</v>
      </c>
      <c r="Q1206" s="145">
        <v>126</v>
      </c>
      <c r="R1206" s="146"/>
      <c r="S1206" s="161" t="s">
        <v>4434</v>
      </c>
      <c r="T1206" s="387">
        <f t="shared" si="282"/>
        <v>17</v>
      </c>
      <c r="V1206" s="382" t="str">
        <f t="shared" si="275"/>
        <v>JWWA  B  126</v>
      </c>
      <c r="W1206" s="382" t="str">
        <f t="shared" si="281"/>
        <v>JWWA  B  126</v>
      </c>
      <c r="AD1206" s="382"/>
    </row>
    <row r="1207" spans="1:30" ht="15" customHeight="1">
      <c r="A1207" s="381" t="str">
        <f t="shared" si="274"/>
        <v>018A0501</v>
      </c>
      <c r="B1207" s="559"/>
      <c r="C1207" s="622"/>
      <c r="D1207" s="139" t="s">
        <v>176</v>
      </c>
      <c r="E1207" s="140">
        <v>5</v>
      </c>
      <c r="F1207" s="140">
        <v>1</v>
      </c>
      <c r="G1207" s="561"/>
      <c r="H1207" s="555"/>
      <c r="I1207" s="162" t="str">
        <f t="shared" si="278"/>
        <v>018A0501</v>
      </c>
      <c r="J1207" s="205" t="s">
        <v>691</v>
      </c>
      <c r="K1207" s="205" t="s">
        <v>944</v>
      </c>
      <c r="L1207" s="162" t="s">
        <v>394</v>
      </c>
      <c r="M1207" s="205" t="s">
        <v>356</v>
      </c>
      <c r="N1207" s="205" t="s">
        <v>664</v>
      </c>
      <c r="O1207" s="186" t="s">
        <v>6</v>
      </c>
      <c r="P1207" s="187" t="s">
        <v>162</v>
      </c>
      <c r="Q1207" s="188">
        <v>126</v>
      </c>
      <c r="R1207" s="189"/>
      <c r="S1207" s="190" t="s">
        <v>902</v>
      </c>
      <c r="T1207" s="396">
        <f t="shared" si="282"/>
        <v>18</v>
      </c>
      <c r="V1207" s="382" t="str">
        <f t="shared" si="275"/>
        <v>JWWA  B  126</v>
      </c>
      <c r="W1207" s="382" t="str">
        <f t="shared" si="281"/>
        <v>JWWA  B  126</v>
      </c>
      <c r="AD1207" s="382"/>
    </row>
    <row r="1208" spans="1:30" ht="15" customHeight="1">
      <c r="A1208" s="381" t="str">
        <f t="shared" si="274"/>
        <v>023A0501</v>
      </c>
      <c r="B1208" s="559"/>
      <c r="C1208" s="622"/>
      <c r="D1208" s="139" t="s">
        <v>176</v>
      </c>
      <c r="E1208" s="140">
        <v>5</v>
      </c>
      <c r="F1208" s="140">
        <v>1</v>
      </c>
      <c r="G1208" s="561"/>
      <c r="H1208" s="555"/>
      <c r="I1208" s="164" t="str">
        <f t="shared" si="278"/>
        <v>023A0501</v>
      </c>
      <c r="J1208" s="176" t="s">
        <v>691</v>
      </c>
      <c r="K1208" s="176" t="s">
        <v>776</v>
      </c>
      <c r="L1208" s="176" t="s">
        <v>2087</v>
      </c>
      <c r="M1208" s="176" t="s">
        <v>356</v>
      </c>
      <c r="N1208" s="176" t="s">
        <v>664</v>
      </c>
      <c r="O1208" s="177" t="s">
        <v>6</v>
      </c>
      <c r="P1208" s="453" t="s">
        <v>162</v>
      </c>
      <c r="Q1208" s="411">
        <v>126</v>
      </c>
      <c r="R1208" s="180"/>
      <c r="S1208" s="181" t="s">
        <v>763</v>
      </c>
      <c r="T1208" s="400">
        <f t="shared" si="282"/>
        <v>23</v>
      </c>
      <c r="V1208" s="382" t="str">
        <f t="shared" si="275"/>
        <v>JWWA  B  126</v>
      </c>
      <c r="W1208" s="382" t="str">
        <f t="shared" si="281"/>
        <v>JWWA  B  126</v>
      </c>
      <c r="AD1208" s="382"/>
    </row>
    <row r="1209" spans="1:30" ht="15" customHeight="1">
      <c r="A1209" s="381" t="str">
        <f t="shared" si="274"/>
        <v>025A0501</v>
      </c>
      <c r="B1209" s="559"/>
      <c r="C1209" s="622"/>
      <c r="D1209" s="139" t="s">
        <v>176</v>
      </c>
      <c r="E1209" s="140">
        <v>5</v>
      </c>
      <c r="F1209" s="140">
        <v>1</v>
      </c>
      <c r="G1209" s="561"/>
      <c r="H1209" s="555"/>
      <c r="I1209" s="164" t="str">
        <f t="shared" si="278"/>
        <v>025A0501</v>
      </c>
      <c r="J1209" s="165" t="s">
        <v>691</v>
      </c>
      <c r="K1209" s="165" t="s">
        <v>1643</v>
      </c>
      <c r="L1209" s="204" t="s">
        <v>2067</v>
      </c>
      <c r="M1209" s="165" t="s">
        <v>356</v>
      </c>
      <c r="N1209" s="165" t="s">
        <v>664</v>
      </c>
      <c r="O1209" s="166" t="s">
        <v>6</v>
      </c>
      <c r="P1209" s="167" t="s">
        <v>162</v>
      </c>
      <c r="Q1209" s="168">
        <v>126</v>
      </c>
      <c r="R1209" s="169"/>
      <c r="S1209" s="183" t="s">
        <v>881</v>
      </c>
      <c r="T1209" s="403">
        <f t="shared" si="282"/>
        <v>25</v>
      </c>
      <c r="V1209" s="382" t="str">
        <f t="shared" si="275"/>
        <v>JWWA  B  126</v>
      </c>
      <c r="W1209" s="382" t="str">
        <f t="shared" si="281"/>
        <v>JWWA  B  126</v>
      </c>
      <c r="AD1209" s="382"/>
    </row>
    <row r="1210" spans="1:30" ht="15" customHeight="1">
      <c r="A1210" s="381" t="str">
        <f t="shared" si="274"/>
        <v>026A0501</v>
      </c>
      <c r="B1210" s="559"/>
      <c r="C1210" s="622"/>
      <c r="D1210" s="139" t="s">
        <v>176</v>
      </c>
      <c r="E1210" s="140">
        <v>5</v>
      </c>
      <c r="F1210" s="140">
        <v>1</v>
      </c>
      <c r="G1210" s="561"/>
      <c r="H1210" s="556"/>
      <c r="I1210" s="164" t="str">
        <f t="shared" si="278"/>
        <v>026A0501</v>
      </c>
      <c r="J1210" s="165" t="s">
        <v>691</v>
      </c>
      <c r="K1210" s="165" t="s">
        <v>2009</v>
      </c>
      <c r="L1210" s="165" t="s">
        <v>394</v>
      </c>
      <c r="M1210" s="165" t="s">
        <v>356</v>
      </c>
      <c r="N1210" s="165" t="s">
        <v>664</v>
      </c>
      <c r="O1210" s="166" t="s">
        <v>6</v>
      </c>
      <c r="P1210" s="167" t="s">
        <v>162</v>
      </c>
      <c r="Q1210" s="168">
        <v>126</v>
      </c>
      <c r="R1210" s="169"/>
      <c r="S1210" s="147" t="s">
        <v>1966</v>
      </c>
      <c r="T1210" s="403">
        <f t="shared" si="282"/>
        <v>26</v>
      </c>
      <c r="V1210" s="382" t="str">
        <f t="shared" si="275"/>
        <v>JWWA  B  126</v>
      </c>
      <c r="W1210" s="382" t="str">
        <f t="shared" si="281"/>
        <v>JWWA  B  126</v>
      </c>
      <c r="AD1210" s="382"/>
    </row>
    <row r="1211" spans="1:30" ht="15" customHeight="1">
      <c r="A1211" s="381" t="str">
        <f t="shared" si="274"/>
        <v>003A0502</v>
      </c>
      <c r="B1211" s="559"/>
      <c r="C1211" s="622"/>
      <c r="D1211" s="139" t="s">
        <v>176</v>
      </c>
      <c r="E1211" s="140">
        <v>5</v>
      </c>
      <c r="F1211" s="140">
        <v>2</v>
      </c>
      <c r="G1211" s="561"/>
      <c r="H1211" s="554" t="s">
        <v>2654</v>
      </c>
      <c r="I1211" s="164" t="str">
        <f t="shared" si="278"/>
        <v>003A0502</v>
      </c>
      <c r="J1211" s="165" t="s">
        <v>691</v>
      </c>
      <c r="K1211" s="165" t="s">
        <v>515</v>
      </c>
      <c r="L1211" s="204" t="s">
        <v>394</v>
      </c>
      <c r="M1211" s="165" t="s">
        <v>356</v>
      </c>
      <c r="N1211" s="165" t="s">
        <v>777</v>
      </c>
      <c r="O1211" s="166" t="s">
        <v>6</v>
      </c>
      <c r="P1211" s="167" t="s">
        <v>290</v>
      </c>
      <c r="Q1211" s="168">
        <v>126</v>
      </c>
      <c r="R1211" s="169"/>
      <c r="S1211" s="147" t="s">
        <v>354</v>
      </c>
      <c r="T1211" s="403">
        <f t="shared" si="282"/>
        <v>3</v>
      </c>
      <c r="V1211" s="382" t="str">
        <f t="shared" si="275"/>
        <v>JWWA  B  126</v>
      </c>
      <c r="W1211" s="382" t="str">
        <f t="shared" si="281"/>
        <v>JWWA  B  126</v>
      </c>
      <c r="AD1211" s="382"/>
    </row>
    <row r="1212" spans="1:30" ht="15" customHeight="1">
      <c r="A1212" s="381" t="str">
        <f t="shared" si="274"/>
        <v>004A0502</v>
      </c>
      <c r="B1212" s="559"/>
      <c r="C1212" s="622"/>
      <c r="D1212" s="139" t="s">
        <v>176</v>
      </c>
      <c r="E1212" s="140">
        <v>5</v>
      </c>
      <c r="F1212" s="140">
        <v>2</v>
      </c>
      <c r="G1212" s="561"/>
      <c r="H1212" s="555"/>
      <c r="I1212" s="164" t="str">
        <f t="shared" si="278"/>
        <v>004A0502</v>
      </c>
      <c r="J1212" s="165" t="s">
        <v>691</v>
      </c>
      <c r="K1212" s="165" t="s">
        <v>794</v>
      </c>
      <c r="L1212" s="204" t="s">
        <v>795</v>
      </c>
      <c r="M1212" s="165" t="s">
        <v>356</v>
      </c>
      <c r="N1212" s="165" t="s">
        <v>777</v>
      </c>
      <c r="O1212" s="166" t="s">
        <v>6</v>
      </c>
      <c r="P1212" s="167" t="s">
        <v>162</v>
      </c>
      <c r="Q1212" s="168">
        <v>126</v>
      </c>
      <c r="R1212" s="169"/>
      <c r="S1212" s="182" t="s">
        <v>779</v>
      </c>
      <c r="T1212" s="403">
        <f t="shared" si="282"/>
        <v>4</v>
      </c>
      <c r="V1212" s="382" t="str">
        <f t="shared" si="275"/>
        <v>JWWA  B  126</v>
      </c>
      <c r="W1212" s="382" t="str">
        <f t="shared" si="281"/>
        <v>JWWA  B  126</v>
      </c>
      <c r="AD1212" s="382"/>
    </row>
    <row r="1213" spans="1:30" ht="15" customHeight="1">
      <c r="A1213" s="381" t="str">
        <f t="shared" si="274"/>
        <v>017A0502</v>
      </c>
      <c r="B1213" s="559"/>
      <c r="C1213" s="622"/>
      <c r="D1213" s="139" t="s">
        <v>176</v>
      </c>
      <c r="E1213" s="140">
        <v>5</v>
      </c>
      <c r="F1213" s="140">
        <v>2</v>
      </c>
      <c r="G1213" s="561"/>
      <c r="H1213" s="555"/>
      <c r="I1213" s="162" t="str">
        <f t="shared" si="278"/>
        <v>017A0502</v>
      </c>
      <c r="J1213" s="142" t="s">
        <v>691</v>
      </c>
      <c r="K1213" s="142" t="s">
        <v>872</v>
      </c>
      <c r="L1213" s="142" t="s">
        <v>394</v>
      </c>
      <c r="M1213" s="142" t="s">
        <v>356</v>
      </c>
      <c r="N1213" s="142" t="s">
        <v>777</v>
      </c>
      <c r="O1213" s="143" t="s">
        <v>6</v>
      </c>
      <c r="P1213" s="144" t="s">
        <v>162</v>
      </c>
      <c r="Q1213" s="145">
        <v>126</v>
      </c>
      <c r="R1213" s="146"/>
      <c r="S1213" s="161" t="s">
        <v>4434</v>
      </c>
      <c r="T1213" s="387">
        <f t="shared" si="282"/>
        <v>17</v>
      </c>
      <c r="V1213" s="382" t="str">
        <f t="shared" si="275"/>
        <v>JWWA  B  126</v>
      </c>
      <c r="W1213" s="382" t="str">
        <f t="shared" si="281"/>
        <v>JWWA  B  126</v>
      </c>
      <c r="AD1213" s="382"/>
    </row>
    <row r="1214" spans="1:30" ht="15" customHeight="1">
      <c r="A1214" s="381" t="str">
        <f t="shared" si="274"/>
        <v>018A0502</v>
      </c>
      <c r="B1214" s="559"/>
      <c r="C1214" s="622"/>
      <c r="D1214" s="139" t="s">
        <v>176</v>
      </c>
      <c r="E1214" s="140">
        <v>5</v>
      </c>
      <c r="F1214" s="140">
        <v>2</v>
      </c>
      <c r="G1214" s="561"/>
      <c r="H1214" s="555"/>
      <c r="I1214" s="164" t="str">
        <f t="shared" si="278"/>
        <v>018A0502</v>
      </c>
      <c r="J1214" s="176" t="s">
        <v>691</v>
      </c>
      <c r="K1214" s="176" t="s">
        <v>944</v>
      </c>
      <c r="L1214" s="164" t="s">
        <v>394</v>
      </c>
      <c r="M1214" s="176" t="s">
        <v>356</v>
      </c>
      <c r="N1214" s="176" t="s">
        <v>777</v>
      </c>
      <c r="O1214" s="177" t="s">
        <v>6</v>
      </c>
      <c r="P1214" s="178" t="s">
        <v>162</v>
      </c>
      <c r="Q1214" s="179">
        <v>126</v>
      </c>
      <c r="R1214" s="180"/>
      <c r="S1214" s="181" t="s">
        <v>902</v>
      </c>
      <c r="T1214" s="400">
        <f t="shared" si="282"/>
        <v>18</v>
      </c>
      <c r="V1214" s="382" t="str">
        <f t="shared" si="275"/>
        <v>JWWA  B  126</v>
      </c>
      <c r="W1214" s="382" t="str">
        <f t="shared" si="281"/>
        <v>JWWA  B  126</v>
      </c>
      <c r="AD1214" s="382"/>
    </row>
    <row r="1215" spans="1:30" ht="15" customHeight="1">
      <c r="A1215" s="381" t="str">
        <f t="shared" si="274"/>
        <v>023A0502</v>
      </c>
      <c r="B1215" s="559"/>
      <c r="C1215" s="622"/>
      <c r="D1215" s="139" t="s">
        <v>176</v>
      </c>
      <c r="E1215" s="140">
        <v>5</v>
      </c>
      <c r="F1215" s="140">
        <v>2</v>
      </c>
      <c r="G1215" s="561"/>
      <c r="H1215" s="555"/>
      <c r="I1215" s="164" t="str">
        <f t="shared" si="278"/>
        <v>023A0502</v>
      </c>
      <c r="J1215" s="165" t="s">
        <v>691</v>
      </c>
      <c r="K1215" s="165" t="s">
        <v>776</v>
      </c>
      <c r="L1215" s="165" t="s">
        <v>2087</v>
      </c>
      <c r="M1215" s="165" t="s">
        <v>356</v>
      </c>
      <c r="N1215" s="165" t="s">
        <v>777</v>
      </c>
      <c r="O1215" s="166" t="s">
        <v>6</v>
      </c>
      <c r="P1215" s="449" t="s">
        <v>162</v>
      </c>
      <c r="Q1215" s="450">
        <v>126</v>
      </c>
      <c r="R1215" s="169"/>
      <c r="S1215" s="182" t="s">
        <v>763</v>
      </c>
      <c r="T1215" s="403">
        <f t="shared" si="282"/>
        <v>23</v>
      </c>
      <c r="V1215" s="382" t="str">
        <f t="shared" si="275"/>
        <v>JWWA  B  126</v>
      </c>
      <c r="W1215" s="382" t="str">
        <f t="shared" si="281"/>
        <v>JWWA  B  126</v>
      </c>
      <c r="AD1215" s="382"/>
    </row>
    <row r="1216" spans="1:30" ht="15" customHeight="1">
      <c r="A1216" s="381" t="str">
        <f t="shared" si="274"/>
        <v>017A0508</v>
      </c>
      <c r="B1216" s="559"/>
      <c r="C1216" s="622"/>
      <c r="D1216" s="391" t="s">
        <v>3491</v>
      </c>
      <c r="E1216" s="392">
        <v>5</v>
      </c>
      <c r="F1216" s="392">
        <v>8</v>
      </c>
      <c r="G1216" s="561"/>
      <c r="H1216" s="556"/>
      <c r="I1216" s="164" t="str">
        <f t="shared" si="278"/>
        <v>017A0508</v>
      </c>
      <c r="J1216" s="452" t="s">
        <v>3492</v>
      </c>
      <c r="K1216" s="452" t="s">
        <v>3493</v>
      </c>
      <c r="L1216" s="452" t="s">
        <v>3494</v>
      </c>
      <c r="M1216" s="452" t="s">
        <v>356</v>
      </c>
      <c r="N1216" s="452" t="s">
        <v>777</v>
      </c>
      <c r="O1216" s="143" t="s">
        <v>55</v>
      </c>
      <c r="P1216" s="446"/>
      <c r="Q1216" s="447"/>
      <c r="R1216" s="146"/>
      <c r="S1216" s="161" t="s">
        <v>4434</v>
      </c>
      <c r="T1216" s="403">
        <f t="shared" si="282"/>
        <v>17</v>
      </c>
      <c r="V1216" s="382" t="str">
        <f t="shared" si="275"/>
        <v xml:space="preserve">指定承認    </v>
      </c>
      <c r="W1216" s="382" t="str">
        <f t="shared" si="281"/>
        <v xml:space="preserve">指定承認    </v>
      </c>
      <c r="AD1216" s="382"/>
    </row>
    <row r="1217" spans="1:30" ht="15" customHeight="1">
      <c r="A1217" s="381" t="str">
        <f t="shared" si="274"/>
        <v>004A0503</v>
      </c>
      <c r="B1217" s="559"/>
      <c r="C1217" s="622"/>
      <c r="D1217" s="139" t="s">
        <v>176</v>
      </c>
      <c r="E1217" s="140">
        <v>5</v>
      </c>
      <c r="F1217" s="140">
        <v>3</v>
      </c>
      <c r="G1217" s="561"/>
      <c r="H1217" s="554" t="s">
        <v>2656</v>
      </c>
      <c r="I1217" s="162" t="str">
        <f t="shared" si="278"/>
        <v>004A0503</v>
      </c>
      <c r="J1217" s="142" t="s">
        <v>691</v>
      </c>
      <c r="K1217" s="142" t="s">
        <v>794</v>
      </c>
      <c r="L1217" s="141" t="s">
        <v>795</v>
      </c>
      <c r="M1217" s="142" t="s">
        <v>356</v>
      </c>
      <c r="N1217" s="142" t="s">
        <v>796</v>
      </c>
      <c r="O1217" s="143" t="s">
        <v>55</v>
      </c>
      <c r="P1217" s="144"/>
      <c r="Q1217" s="145"/>
      <c r="R1217" s="146"/>
      <c r="S1217" s="147" t="s">
        <v>779</v>
      </c>
      <c r="T1217" s="387">
        <f t="shared" si="282"/>
        <v>4</v>
      </c>
      <c r="V1217" s="382" t="str">
        <f t="shared" si="275"/>
        <v xml:space="preserve">指定承認    </v>
      </c>
      <c r="W1217" s="382" t="str">
        <f t="shared" si="281"/>
        <v xml:space="preserve">指定承認    </v>
      </c>
      <c r="AD1217" s="382"/>
    </row>
    <row r="1218" spans="1:30" ht="15" customHeight="1">
      <c r="A1218" s="381" t="str">
        <f t="shared" si="274"/>
        <v>017A0503</v>
      </c>
      <c r="B1218" s="559"/>
      <c r="C1218" s="622"/>
      <c r="D1218" s="139" t="s">
        <v>176</v>
      </c>
      <c r="E1218" s="140">
        <v>5</v>
      </c>
      <c r="F1218" s="140">
        <v>3</v>
      </c>
      <c r="G1218" s="561"/>
      <c r="H1218" s="555"/>
      <c r="I1218" s="164" t="str">
        <f t="shared" si="278"/>
        <v>017A0503</v>
      </c>
      <c r="J1218" s="176" t="s">
        <v>691</v>
      </c>
      <c r="K1218" s="176" t="s">
        <v>872</v>
      </c>
      <c r="L1218" s="176" t="s">
        <v>2088</v>
      </c>
      <c r="M1218" s="176" t="s">
        <v>356</v>
      </c>
      <c r="N1218" s="176" t="s">
        <v>796</v>
      </c>
      <c r="O1218" s="177" t="s">
        <v>55</v>
      </c>
      <c r="P1218" s="178"/>
      <c r="Q1218" s="179"/>
      <c r="R1218" s="180"/>
      <c r="S1218" s="181" t="s">
        <v>4434</v>
      </c>
      <c r="T1218" s="400">
        <f t="shared" si="282"/>
        <v>17</v>
      </c>
      <c r="V1218" s="382" t="str">
        <f t="shared" si="275"/>
        <v xml:space="preserve">指定承認    </v>
      </c>
      <c r="W1218" s="382" t="str">
        <f t="shared" si="281"/>
        <v xml:space="preserve">指定承認    </v>
      </c>
      <c r="AD1218" s="382"/>
    </row>
    <row r="1219" spans="1:30" ht="15" customHeight="1">
      <c r="A1219" s="381" t="str">
        <f t="shared" si="274"/>
        <v>023A0503</v>
      </c>
      <c r="B1219" s="559"/>
      <c r="C1219" s="622"/>
      <c r="D1219" s="139" t="s">
        <v>176</v>
      </c>
      <c r="E1219" s="140">
        <v>5</v>
      </c>
      <c r="F1219" s="140">
        <v>3</v>
      </c>
      <c r="G1219" s="561"/>
      <c r="H1219" s="555"/>
      <c r="I1219" s="155" t="str">
        <f t="shared" si="278"/>
        <v>023A0503</v>
      </c>
      <c r="J1219" s="156" t="s">
        <v>691</v>
      </c>
      <c r="K1219" s="156" t="s">
        <v>776</v>
      </c>
      <c r="L1219" s="156" t="s">
        <v>880</v>
      </c>
      <c r="M1219" s="156" t="s">
        <v>356</v>
      </c>
      <c r="N1219" s="156" t="s">
        <v>796</v>
      </c>
      <c r="O1219" s="157" t="s">
        <v>6</v>
      </c>
      <c r="P1219" s="442" t="s">
        <v>162</v>
      </c>
      <c r="Q1219" s="443">
        <v>126</v>
      </c>
      <c r="R1219" s="160"/>
      <c r="S1219" s="183" t="s">
        <v>763</v>
      </c>
      <c r="T1219" s="389">
        <f t="shared" si="282"/>
        <v>23</v>
      </c>
      <c r="V1219" s="382" t="str">
        <f t="shared" si="275"/>
        <v>JWWA  B  126</v>
      </c>
      <c r="W1219" s="382" t="str">
        <f t="shared" ref="W1219" si="283">V1219</f>
        <v>JWWA  B  126</v>
      </c>
      <c r="AD1219" s="382"/>
    </row>
    <row r="1220" spans="1:30" ht="15" customHeight="1">
      <c r="A1220" s="381" t="str">
        <f t="shared" si="274"/>
        <v>025A0502</v>
      </c>
      <c r="B1220" s="559"/>
      <c r="C1220" s="622"/>
      <c r="D1220" s="139" t="s">
        <v>176</v>
      </c>
      <c r="E1220" s="140">
        <v>5</v>
      </c>
      <c r="F1220" s="140">
        <v>2</v>
      </c>
      <c r="G1220" s="561"/>
      <c r="H1220" s="555"/>
      <c r="I1220" s="164" t="str">
        <f t="shared" si="278"/>
        <v>025A0502</v>
      </c>
      <c r="J1220" s="165" t="s">
        <v>691</v>
      </c>
      <c r="K1220" s="165" t="s">
        <v>1643</v>
      </c>
      <c r="L1220" s="204" t="s">
        <v>2091</v>
      </c>
      <c r="M1220" s="165" t="s">
        <v>356</v>
      </c>
      <c r="N1220" s="165" t="s">
        <v>796</v>
      </c>
      <c r="O1220" s="166" t="s">
        <v>55</v>
      </c>
      <c r="P1220" s="167"/>
      <c r="Q1220" s="168"/>
      <c r="R1220" s="169"/>
      <c r="S1220" s="183" t="s">
        <v>881</v>
      </c>
      <c r="T1220" s="403">
        <f t="shared" si="282"/>
        <v>25</v>
      </c>
      <c r="V1220" s="382" t="str">
        <f t="shared" si="275"/>
        <v xml:space="preserve">指定承認    </v>
      </c>
      <c r="W1220" s="382" t="str">
        <f t="shared" si="281"/>
        <v xml:space="preserve">指定承認    </v>
      </c>
      <c r="AD1220" s="382"/>
    </row>
    <row r="1221" spans="1:30" ht="15" customHeight="1">
      <c r="A1221" s="381" t="str">
        <f t="shared" si="274"/>
        <v>025A0503</v>
      </c>
      <c r="B1221" s="559"/>
      <c r="C1221" s="623"/>
      <c r="D1221" s="139" t="s">
        <v>176</v>
      </c>
      <c r="E1221" s="140">
        <v>5</v>
      </c>
      <c r="F1221" s="140">
        <v>3</v>
      </c>
      <c r="G1221" s="562"/>
      <c r="H1221" s="556"/>
      <c r="I1221" s="164" t="str">
        <f t="shared" si="278"/>
        <v>025A0503</v>
      </c>
      <c r="J1221" s="165" t="s">
        <v>691</v>
      </c>
      <c r="K1221" s="165" t="s">
        <v>1643</v>
      </c>
      <c r="L1221" s="204" t="s">
        <v>880</v>
      </c>
      <c r="M1221" s="165" t="s">
        <v>356</v>
      </c>
      <c r="N1221" s="165" t="s">
        <v>796</v>
      </c>
      <c r="O1221" s="166" t="s">
        <v>6</v>
      </c>
      <c r="P1221" s="167" t="s">
        <v>162</v>
      </c>
      <c r="Q1221" s="168">
        <v>126</v>
      </c>
      <c r="R1221" s="169"/>
      <c r="S1221" s="183" t="s">
        <v>881</v>
      </c>
      <c r="T1221" s="403">
        <f t="shared" si="282"/>
        <v>25</v>
      </c>
      <c r="V1221" s="382" t="str">
        <f t="shared" si="275"/>
        <v>JWWA  B  126</v>
      </c>
      <c r="W1221" s="382" t="str">
        <f t="shared" si="281"/>
        <v>JWWA  B  126</v>
      </c>
      <c r="AD1221" s="382"/>
    </row>
    <row r="1222" spans="1:30" ht="15" customHeight="1">
      <c r="A1222" s="381" t="str">
        <f t="shared" si="274"/>
        <v>003A0503</v>
      </c>
      <c r="B1222" s="559"/>
      <c r="C1222" s="564" t="s">
        <v>2897</v>
      </c>
      <c r="D1222" s="139" t="s">
        <v>176</v>
      </c>
      <c r="E1222" s="140">
        <v>5</v>
      </c>
      <c r="F1222" s="140">
        <v>3</v>
      </c>
      <c r="G1222" s="560" t="s">
        <v>2653</v>
      </c>
      <c r="H1222" s="554" t="s">
        <v>2655</v>
      </c>
      <c r="I1222" s="162" t="str">
        <f t="shared" si="278"/>
        <v>003A0503</v>
      </c>
      <c r="J1222" s="142" t="s">
        <v>691</v>
      </c>
      <c r="K1222" s="142" t="s">
        <v>515</v>
      </c>
      <c r="L1222" s="141" t="s">
        <v>2088</v>
      </c>
      <c r="M1222" s="142" t="s">
        <v>356</v>
      </c>
      <c r="N1222" s="142" t="s">
        <v>665</v>
      </c>
      <c r="O1222" s="143" t="s">
        <v>55</v>
      </c>
      <c r="P1222" s="144"/>
      <c r="Q1222" s="145"/>
      <c r="R1222" s="146"/>
      <c r="S1222" s="147" t="s">
        <v>354</v>
      </c>
      <c r="T1222" s="387">
        <f t="shared" si="282"/>
        <v>3</v>
      </c>
      <c r="V1222" s="382" t="str">
        <f t="shared" si="275"/>
        <v xml:space="preserve">指定承認    </v>
      </c>
      <c r="W1222" s="382" t="str">
        <f t="shared" si="281"/>
        <v xml:space="preserve">指定承認    </v>
      </c>
      <c r="AD1222" s="382"/>
    </row>
    <row r="1223" spans="1:30" ht="15" customHeight="1">
      <c r="A1223" s="381" t="str">
        <f t="shared" si="274"/>
        <v>004A0504</v>
      </c>
      <c r="B1223" s="559"/>
      <c r="C1223" s="565"/>
      <c r="D1223" s="139" t="s">
        <v>176</v>
      </c>
      <c r="E1223" s="140">
        <v>5</v>
      </c>
      <c r="F1223" s="140">
        <v>4</v>
      </c>
      <c r="G1223" s="561"/>
      <c r="H1223" s="555"/>
      <c r="I1223" s="148" t="str">
        <f t="shared" si="278"/>
        <v>004A0504</v>
      </c>
      <c r="J1223" s="149" t="s">
        <v>691</v>
      </c>
      <c r="K1223" s="149" t="s">
        <v>794</v>
      </c>
      <c r="L1223" s="148" t="s">
        <v>795</v>
      </c>
      <c r="M1223" s="149" t="s">
        <v>356</v>
      </c>
      <c r="N1223" s="149" t="s">
        <v>665</v>
      </c>
      <c r="O1223" s="150" t="s">
        <v>55</v>
      </c>
      <c r="P1223" s="151"/>
      <c r="Q1223" s="152"/>
      <c r="R1223" s="153"/>
      <c r="S1223" s="154" t="s">
        <v>779</v>
      </c>
      <c r="T1223" s="388">
        <f t="shared" si="282"/>
        <v>4</v>
      </c>
      <c r="V1223" s="382" t="str">
        <f t="shared" si="275"/>
        <v xml:space="preserve">指定承認    </v>
      </c>
      <c r="W1223" s="382" t="str">
        <f t="shared" si="281"/>
        <v xml:space="preserve">指定承認    </v>
      </c>
      <c r="AD1223" s="382"/>
    </row>
    <row r="1224" spans="1:30" ht="15" customHeight="1">
      <c r="A1224" s="381" t="str">
        <f t="shared" si="274"/>
        <v>003A0504</v>
      </c>
      <c r="B1224" s="559"/>
      <c r="C1224" s="565"/>
      <c r="D1224" s="139" t="s">
        <v>176</v>
      </c>
      <c r="E1224" s="140">
        <v>5</v>
      </c>
      <c r="F1224" s="140">
        <v>4</v>
      </c>
      <c r="G1224" s="561"/>
      <c r="H1224" s="555"/>
      <c r="I1224" s="191" t="str">
        <f t="shared" si="278"/>
        <v>003A0504</v>
      </c>
      <c r="J1224" s="390" t="s">
        <v>691</v>
      </c>
      <c r="K1224" s="390" t="s">
        <v>515</v>
      </c>
      <c r="L1224" s="191" t="s">
        <v>880</v>
      </c>
      <c r="M1224" s="390" t="s">
        <v>356</v>
      </c>
      <c r="N1224" s="390" t="s">
        <v>665</v>
      </c>
      <c r="O1224" s="203" t="s">
        <v>6</v>
      </c>
      <c r="P1224" s="192" t="s">
        <v>162</v>
      </c>
      <c r="Q1224" s="193">
        <v>126</v>
      </c>
      <c r="R1224" s="194"/>
      <c r="S1224" s="195" t="s">
        <v>354</v>
      </c>
      <c r="T1224" s="397">
        <f t="shared" si="282"/>
        <v>3</v>
      </c>
      <c r="V1224" s="382" t="str">
        <f t="shared" si="275"/>
        <v>JWWA  B  126</v>
      </c>
      <c r="W1224" s="382" t="str">
        <f t="shared" ref="W1224" si="284">V1224</f>
        <v>JWWA  B  126</v>
      </c>
      <c r="AD1224" s="382"/>
    </row>
    <row r="1225" spans="1:30" ht="15" customHeight="1">
      <c r="A1225" s="381" t="str">
        <f t="shared" si="274"/>
        <v>017A0504</v>
      </c>
      <c r="B1225" s="559"/>
      <c r="C1225" s="565"/>
      <c r="D1225" s="139" t="s">
        <v>176</v>
      </c>
      <c r="E1225" s="140">
        <v>5</v>
      </c>
      <c r="F1225" s="140">
        <v>4</v>
      </c>
      <c r="G1225" s="561"/>
      <c r="H1225" s="555"/>
      <c r="I1225" s="170" t="str">
        <f t="shared" si="278"/>
        <v>017A0504</v>
      </c>
      <c r="J1225" s="171" t="s">
        <v>691</v>
      </c>
      <c r="K1225" s="171" t="s">
        <v>872</v>
      </c>
      <c r="L1225" s="171" t="s">
        <v>880</v>
      </c>
      <c r="M1225" s="171" t="s">
        <v>356</v>
      </c>
      <c r="N1225" s="171" t="s">
        <v>665</v>
      </c>
      <c r="O1225" s="172" t="s">
        <v>6</v>
      </c>
      <c r="P1225" s="173" t="s">
        <v>162</v>
      </c>
      <c r="Q1225" s="174">
        <v>126</v>
      </c>
      <c r="R1225" s="175"/>
      <c r="S1225" s="161" t="s">
        <v>4434</v>
      </c>
      <c r="T1225" s="404">
        <f t="shared" si="282"/>
        <v>17</v>
      </c>
      <c r="V1225" s="382" t="str">
        <f t="shared" si="275"/>
        <v>JWWA  B  126</v>
      </c>
      <c r="W1225" s="382" t="str">
        <f t="shared" si="281"/>
        <v>JWWA  B  126</v>
      </c>
      <c r="AD1225" s="382"/>
    </row>
    <row r="1226" spans="1:30" ht="15" customHeight="1">
      <c r="A1226" s="381" t="str">
        <f t="shared" si="274"/>
        <v>023A0504</v>
      </c>
      <c r="B1226" s="559"/>
      <c r="C1226" s="582"/>
      <c r="D1226" s="139" t="s">
        <v>176</v>
      </c>
      <c r="E1226" s="140">
        <v>5</v>
      </c>
      <c r="F1226" s="140">
        <v>4</v>
      </c>
      <c r="G1226" s="562"/>
      <c r="H1226" s="556"/>
      <c r="I1226" s="164" t="str">
        <f t="shared" si="278"/>
        <v>023A0504</v>
      </c>
      <c r="J1226" s="176" t="s">
        <v>691</v>
      </c>
      <c r="K1226" s="176" t="s">
        <v>776</v>
      </c>
      <c r="L1226" s="176" t="s">
        <v>880</v>
      </c>
      <c r="M1226" s="176" t="s">
        <v>356</v>
      </c>
      <c r="N1226" s="176" t="s">
        <v>665</v>
      </c>
      <c r="O1226" s="177" t="s">
        <v>6</v>
      </c>
      <c r="P1226" s="453" t="s">
        <v>162</v>
      </c>
      <c r="Q1226" s="411">
        <v>126</v>
      </c>
      <c r="R1226" s="180"/>
      <c r="S1226" s="181" t="s">
        <v>763</v>
      </c>
      <c r="T1226" s="400">
        <f t="shared" si="282"/>
        <v>23</v>
      </c>
      <c r="V1226" s="382" t="str">
        <f t="shared" si="275"/>
        <v>JWWA  B  126</v>
      </c>
      <c r="W1226" s="382" t="str">
        <f t="shared" si="281"/>
        <v>JWWA  B  126</v>
      </c>
      <c r="AD1226" s="382"/>
    </row>
    <row r="1227" spans="1:30" ht="15" customHeight="1">
      <c r="A1227" s="381" t="str">
        <f t="shared" si="274"/>
        <v>003A0505</v>
      </c>
      <c r="B1227" s="559"/>
      <c r="C1227" s="621" t="s">
        <v>2898</v>
      </c>
      <c r="D1227" s="139" t="s">
        <v>176</v>
      </c>
      <c r="E1227" s="140">
        <v>5</v>
      </c>
      <c r="F1227" s="140">
        <v>5</v>
      </c>
      <c r="G1227" s="560" t="s">
        <v>2657</v>
      </c>
      <c r="H1227" s="554" t="s">
        <v>2427</v>
      </c>
      <c r="I1227" s="164" t="str">
        <f t="shared" si="278"/>
        <v>003A0505</v>
      </c>
      <c r="J1227" s="165" t="s">
        <v>692</v>
      </c>
      <c r="K1227" s="165" t="s">
        <v>516</v>
      </c>
      <c r="L1227" s="204" t="s">
        <v>394</v>
      </c>
      <c r="M1227" s="165" t="s">
        <v>356</v>
      </c>
      <c r="N1227" s="165" t="s">
        <v>664</v>
      </c>
      <c r="O1227" s="166" t="s">
        <v>6</v>
      </c>
      <c r="P1227" s="167" t="s">
        <v>162</v>
      </c>
      <c r="Q1227" s="168">
        <v>126</v>
      </c>
      <c r="R1227" s="169"/>
      <c r="S1227" s="147" t="s">
        <v>354</v>
      </c>
      <c r="T1227" s="403">
        <f t="shared" si="282"/>
        <v>3</v>
      </c>
      <c r="V1227" s="382" t="str">
        <f t="shared" si="275"/>
        <v>JWWA  B  126</v>
      </c>
      <c r="W1227" s="382" t="str">
        <f t="shared" si="281"/>
        <v>JWWA  B  126</v>
      </c>
      <c r="AD1227" s="382"/>
    </row>
    <row r="1228" spans="1:30" ht="15" customHeight="1">
      <c r="A1228" s="381" t="str">
        <f t="shared" si="274"/>
        <v>004A0505</v>
      </c>
      <c r="B1228" s="559"/>
      <c r="C1228" s="622"/>
      <c r="D1228" s="139" t="s">
        <v>176</v>
      </c>
      <c r="E1228" s="140">
        <v>5</v>
      </c>
      <c r="F1228" s="140">
        <v>5</v>
      </c>
      <c r="G1228" s="561"/>
      <c r="H1228" s="555"/>
      <c r="I1228" s="164" t="str">
        <f t="shared" si="278"/>
        <v>004A0505</v>
      </c>
      <c r="J1228" s="165" t="s">
        <v>692</v>
      </c>
      <c r="K1228" s="165" t="s">
        <v>797</v>
      </c>
      <c r="L1228" s="204" t="s">
        <v>795</v>
      </c>
      <c r="M1228" s="165" t="s">
        <v>356</v>
      </c>
      <c r="N1228" s="165" t="s">
        <v>664</v>
      </c>
      <c r="O1228" s="166" t="s">
        <v>6</v>
      </c>
      <c r="P1228" s="167" t="s">
        <v>162</v>
      </c>
      <c r="Q1228" s="168">
        <v>126</v>
      </c>
      <c r="R1228" s="169"/>
      <c r="S1228" s="182" t="s">
        <v>779</v>
      </c>
      <c r="T1228" s="403">
        <f t="shared" si="282"/>
        <v>4</v>
      </c>
      <c r="V1228" s="382" t="str">
        <f t="shared" si="275"/>
        <v>JWWA  B  126</v>
      </c>
      <c r="W1228" s="382" t="str">
        <f t="shared" ref="W1228:W1263" si="285">V1228</f>
        <v>JWWA  B  126</v>
      </c>
      <c r="AD1228" s="382"/>
    </row>
    <row r="1229" spans="1:30" ht="15" customHeight="1">
      <c r="A1229" s="381" t="str">
        <f t="shared" si="274"/>
        <v>018A0503</v>
      </c>
      <c r="B1229" s="559"/>
      <c r="C1229" s="622"/>
      <c r="D1229" s="139" t="s">
        <v>176</v>
      </c>
      <c r="E1229" s="140">
        <v>5</v>
      </c>
      <c r="F1229" s="140">
        <v>3</v>
      </c>
      <c r="G1229" s="561"/>
      <c r="H1229" s="555"/>
      <c r="I1229" s="164" t="str">
        <f t="shared" si="278"/>
        <v>018A0503</v>
      </c>
      <c r="J1229" s="165" t="s">
        <v>692</v>
      </c>
      <c r="K1229" s="165" t="s">
        <v>945</v>
      </c>
      <c r="L1229" s="204" t="s">
        <v>394</v>
      </c>
      <c r="M1229" s="165" t="s">
        <v>356</v>
      </c>
      <c r="N1229" s="165" t="s">
        <v>664</v>
      </c>
      <c r="O1229" s="166" t="s">
        <v>6</v>
      </c>
      <c r="P1229" s="167" t="s">
        <v>162</v>
      </c>
      <c r="Q1229" s="168">
        <v>126</v>
      </c>
      <c r="R1229" s="169"/>
      <c r="S1229" s="181" t="s">
        <v>902</v>
      </c>
      <c r="T1229" s="403">
        <f t="shared" si="282"/>
        <v>18</v>
      </c>
      <c r="V1229" s="382" t="str">
        <f t="shared" si="275"/>
        <v>JWWA  B  126</v>
      </c>
      <c r="W1229" s="382" t="str">
        <f t="shared" si="285"/>
        <v>JWWA  B  126</v>
      </c>
      <c r="AD1229" s="382"/>
    </row>
    <row r="1230" spans="1:30" ht="15" customHeight="1">
      <c r="A1230" s="381" t="str">
        <f t="shared" ref="A1230:A1272" si="286">I1230</f>
        <v>023A0505</v>
      </c>
      <c r="B1230" s="559"/>
      <c r="C1230" s="622"/>
      <c r="D1230" s="139" t="s">
        <v>176</v>
      </c>
      <c r="E1230" s="140">
        <v>5</v>
      </c>
      <c r="F1230" s="140">
        <v>5</v>
      </c>
      <c r="G1230" s="561"/>
      <c r="H1230" s="555"/>
      <c r="I1230" s="162" t="str">
        <f t="shared" si="278"/>
        <v>023A0505</v>
      </c>
      <c r="J1230" s="142" t="s">
        <v>692</v>
      </c>
      <c r="K1230" s="142" t="s">
        <v>778</v>
      </c>
      <c r="L1230" s="142" t="s">
        <v>2087</v>
      </c>
      <c r="M1230" s="142" t="s">
        <v>356</v>
      </c>
      <c r="N1230" s="142" t="s">
        <v>664</v>
      </c>
      <c r="O1230" s="143" t="s">
        <v>6</v>
      </c>
      <c r="P1230" s="446" t="s">
        <v>162</v>
      </c>
      <c r="Q1230" s="447">
        <v>126</v>
      </c>
      <c r="R1230" s="146"/>
      <c r="S1230" s="195" t="s">
        <v>763</v>
      </c>
      <c r="T1230" s="387">
        <f t="shared" si="282"/>
        <v>23</v>
      </c>
      <c r="V1230" s="382" t="str">
        <f t="shared" si="275"/>
        <v>JWWA  B  126</v>
      </c>
      <c r="W1230" s="382" t="str">
        <f t="shared" si="285"/>
        <v>JWWA  B  126</v>
      </c>
      <c r="AD1230" s="382"/>
    </row>
    <row r="1231" spans="1:30" ht="15" customHeight="1">
      <c r="A1231" s="381" t="str">
        <f t="shared" si="286"/>
        <v>026A0502</v>
      </c>
      <c r="B1231" s="559"/>
      <c r="C1231" s="622"/>
      <c r="D1231" s="139" t="s">
        <v>176</v>
      </c>
      <c r="E1231" s="140">
        <v>5</v>
      </c>
      <c r="F1231" s="140">
        <v>2</v>
      </c>
      <c r="G1231" s="561"/>
      <c r="H1231" s="556"/>
      <c r="I1231" s="164" t="str">
        <f t="shared" si="278"/>
        <v>026A0502</v>
      </c>
      <c r="J1231" s="176" t="s">
        <v>692</v>
      </c>
      <c r="K1231" s="176" t="s">
        <v>2010</v>
      </c>
      <c r="L1231" s="176" t="s">
        <v>394</v>
      </c>
      <c r="M1231" s="176" t="s">
        <v>356</v>
      </c>
      <c r="N1231" s="176" t="s">
        <v>664</v>
      </c>
      <c r="O1231" s="177" t="s">
        <v>6</v>
      </c>
      <c r="P1231" s="178" t="s">
        <v>162</v>
      </c>
      <c r="Q1231" s="179">
        <v>126</v>
      </c>
      <c r="R1231" s="180"/>
      <c r="S1231" s="181" t="s">
        <v>1966</v>
      </c>
      <c r="T1231" s="400">
        <f t="shared" si="282"/>
        <v>26</v>
      </c>
      <c r="V1231" s="382" t="str">
        <f t="shared" si="275"/>
        <v>JWWA  B  126</v>
      </c>
      <c r="W1231" s="382" t="str">
        <f t="shared" si="285"/>
        <v>JWWA  B  126</v>
      </c>
      <c r="AD1231" s="382"/>
    </row>
    <row r="1232" spans="1:30" ht="15" customHeight="1">
      <c r="A1232" s="381" t="str">
        <f t="shared" si="286"/>
        <v>003A0506</v>
      </c>
      <c r="B1232" s="559"/>
      <c r="C1232" s="622"/>
      <c r="D1232" s="139" t="s">
        <v>176</v>
      </c>
      <c r="E1232" s="140">
        <v>5</v>
      </c>
      <c r="F1232" s="140">
        <v>6</v>
      </c>
      <c r="G1232" s="561"/>
      <c r="H1232" s="554" t="s">
        <v>2304</v>
      </c>
      <c r="I1232" s="164" t="str">
        <f t="shared" si="278"/>
        <v>003A0506</v>
      </c>
      <c r="J1232" s="165" t="s">
        <v>692</v>
      </c>
      <c r="K1232" s="165" t="s">
        <v>516</v>
      </c>
      <c r="L1232" s="204" t="s">
        <v>394</v>
      </c>
      <c r="M1232" s="165" t="s">
        <v>356</v>
      </c>
      <c r="N1232" s="165" t="s">
        <v>777</v>
      </c>
      <c r="O1232" s="166" t="s">
        <v>6</v>
      </c>
      <c r="P1232" s="167" t="s">
        <v>162</v>
      </c>
      <c r="Q1232" s="168">
        <v>126</v>
      </c>
      <c r="R1232" s="169"/>
      <c r="S1232" s="147" t="s">
        <v>354</v>
      </c>
      <c r="T1232" s="403">
        <f t="shared" si="282"/>
        <v>3</v>
      </c>
      <c r="V1232" s="382" t="str">
        <f t="shared" si="275"/>
        <v>JWWA  B  126</v>
      </c>
      <c r="W1232" s="382" t="str">
        <f t="shared" si="285"/>
        <v>JWWA  B  126</v>
      </c>
      <c r="AD1232" s="382"/>
    </row>
    <row r="1233" spans="1:30" ht="15" customHeight="1">
      <c r="A1233" s="381" t="str">
        <f t="shared" si="286"/>
        <v>004A0506</v>
      </c>
      <c r="B1233" s="559"/>
      <c r="C1233" s="622"/>
      <c r="D1233" s="139" t="s">
        <v>176</v>
      </c>
      <c r="E1233" s="140">
        <v>5</v>
      </c>
      <c r="F1233" s="140">
        <v>6</v>
      </c>
      <c r="G1233" s="561"/>
      <c r="H1233" s="555"/>
      <c r="I1233" s="164" t="str">
        <f t="shared" si="278"/>
        <v>004A0506</v>
      </c>
      <c r="J1233" s="165" t="s">
        <v>692</v>
      </c>
      <c r="K1233" s="165" t="s">
        <v>797</v>
      </c>
      <c r="L1233" s="204" t="s">
        <v>795</v>
      </c>
      <c r="M1233" s="165" t="s">
        <v>356</v>
      </c>
      <c r="N1233" s="165" t="s">
        <v>777</v>
      </c>
      <c r="O1233" s="166" t="s">
        <v>6</v>
      </c>
      <c r="P1233" s="167" t="s">
        <v>162</v>
      </c>
      <c r="Q1233" s="168">
        <v>126</v>
      </c>
      <c r="R1233" s="169"/>
      <c r="S1233" s="182" t="s">
        <v>779</v>
      </c>
      <c r="T1233" s="403">
        <f t="shared" si="282"/>
        <v>4</v>
      </c>
      <c r="V1233" s="382" t="str">
        <f t="shared" si="275"/>
        <v>JWWA  B  126</v>
      </c>
      <c r="W1233" s="382" t="str">
        <f t="shared" si="285"/>
        <v>JWWA  B  126</v>
      </c>
      <c r="AD1233" s="382"/>
    </row>
    <row r="1234" spans="1:30" ht="15" customHeight="1">
      <c r="A1234" s="381" t="str">
        <f t="shared" si="286"/>
        <v>017A0505</v>
      </c>
      <c r="B1234" s="559"/>
      <c r="C1234" s="622"/>
      <c r="D1234" s="139" t="s">
        <v>176</v>
      </c>
      <c r="E1234" s="140">
        <v>5</v>
      </c>
      <c r="F1234" s="140">
        <v>5</v>
      </c>
      <c r="G1234" s="561"/>
      <c r="H1234" s="555"/>
      <c r="I1234" s="162" t="str">
        <f t="shared" si="278"/>
        <v>017A0505</v>
      </c>
      <c r="J1234" s="142" t="s">
        <v>692</v>
      </c>
      <c r="K1234" s="142" t="s">
        <v>873</v>
      </c>
      <c r="L1234" s="142" t="s">
        <v>394</v>
      </c>
      <c r="M1234" s="142" t="s">
        <v>356</v>
      </c>
      <c r="N1234" s="142" t="s">
        <v>777</v>
      </c>
      <c r="O1234" s="143" t="s">
        <v>6</v>
      </c>
      <c r="P1234" s="144" t="s">
        <v>162</v>
      </c>
      <c r="Q1234" s="145">
        <v>126</v>
      </c>
      <c r="R1234" s="146"/>
      <c r="S1234" s="161" t="s">
        <v>4434</v>
      </c>
      <c r="T1234" s="387">
        <f t="shared" si="282"/>
        <v>17</v>
      </c>
      <c r="V1234" s="382" t="str">
        <f t="shared" si="275"/>
        <v>JWWA  B  126</v>
      </c>
      <c r="W1234" s="382" t="str">
        <f t="shared" si="285"/>
        <v>JWWA  B  126</v>
      </c>
      <c r="AD1234" s="382"/>
    </row>
    <row r="1235" spans="1:30" ht="15" customHeight="1">
      <c r="A1235" s="381" t="str">
        <f t="shared" si="286"/>
        <v>018A0504</v>
      </c>
      <c r="B1235" s="559"/>
      <c r="C1235" s="622"/>
      <c r="D1235" s="139" t="s">
        <v>176</v>
      </c>
      <c r="E1235" s="140">
        <v>5</v>
      </c>
      <c r="F1235" s="140">
        <v>4</v>
      </c>
      <c r="G1235" s="561"/>
      <c r="H1235" s="555"/>
      <c r="I1235" s="164" t="str">
        <f t="shared" si="278"/>
        <v>018A0504</v>
      </c>
      <c r="J1235" s="176" t="s">
        <v>692</v>
      </c>
      <c r="K1235" s="176" t="s">
        <v>945</v>
      </c>
      <c r="L1235" s="164" t="s">
        <v>394</v>
      </c>
      <c r="M1235" s="176" t="s">
        <v>356</v>
      </c>
      <c r="N1235" s="176" t="s">
        <v>777</v>
      </c>
      <c r="O1235" s="177" t="s">
        <v>6</v>
      </c>
      <c r="P1235" s="178" t="s">
        <v>162</v>
      </c>
      <c r="Q1235" s="179">
        <v>126</v>
      </c>
      <c r="R1235" s="180"/>
      <c r="S1235" s="181" t="s">
        <v>902</v>
      </c>
      <c r="T1235" s="400">
        <f t="shared" si="282"/>
        <v>18</v>
      </c>
      <c r="V1235" s="382" t="str">
        <f t="shared" si="275"/>
        <v>JWWA  B  126</v>
      </c>
      <c r="W1235" s="382" t="str">
        <f t="shared" si="285"/>
        <v>JWWA  B  126</v>
      </c>
      <c r="AD1235" s="382"/>
    </row>
    <row r="1236" spans="1:30" ht="15" customHeight="1">
      <c r="A1236" s="381" t="str">
        <f t="shared" si="286"/>
        <v>023A0506</v>
      </c>
      <c r="B1236" s="559" t="s">
        <v>3664</v>
      </c>
      <c r="C1236" s="622"/>
      <c r="D1236" s="139" t="s">
        <v>176</v>
      </c>
      <c r="E1236" s="140">
        <v>5</v>
      </c>
      <c r="F1236" s="140">
        <v>6</v>
      </c>
      <c r="G1236" s="560" t="s">
        <v>2657</v>
      </c>
      <c r="H1236" s="554" t="s">
        <v>2304</v>
      </c>
      <c r="I1236" s="164" t="str">
        <f t="shared" si="278"/>
        <v>023A0506</v>
      </c>
      <c r="J1236" s="165" t="s">
        <v>692</v>
      </c>
      <c r="K1236" s="165" t="s">
        <v>778</v>
      </c>
      <c r="L1236" s="165" t="s">
        <v>2087</v>
      </c>
      <c r="M1236" s="165" t="s">
        <v>356</v>
      </c>
      <c r="N1236" s="165" t="s">
        <v>777</v>
      </c>
      <c r="O1236" s="166" t="s">
        <v>6</v>
      </c>
      <c r="P1236" s="449" t="s">
        <v>162</v>
      </c>
      <c r="Q1236" s="450">
        <v>126</v>
      </c>
      <c r="R1236" s="169"/>
      <c r="S1236" s="147" t="s">
        <v>763</v>
      </c>
      <c r="T1236" s="403">
        <f t="shared" si="282"/>
        <v>23</v>
      </c>
      <c r="V1236" s="382" t="str">
        <f t="shared" ref="V1236:V1278" si="287">""&amp;O1236&amp;"  "&amp;P1236&amp;"  "&amp;Q1236&amp;""</f>
        <v>JWWA  B  126</v>
      </c>
      <c r="W1236" s="382" t="str">
        <f t="shared" ref="W1236:W1237" si="288">V1236</f>
        <v>JWWA  B  126</v>
      </c>
      <c r="AD1236" s="382"/>
    </row>
    <row r="1237" spans="1:30" ht="15" customHeight="1">
      <c r="A1237" s="381" t="str">
        <f t="shared" si="286"/>
        <v>017A0509</v>
      </c>
      <c r="B1237" s="559"/>
      <c r="C1237" s="622"/>
      <c r="D1237" s="391" t="s">
        <v>3491</v>
      </c>
      <c r="E1237" s="392">
        <v>5</v>
      </c>
      <c r="F1237" s="392">
        <v>9</v>
      </c>
      <c r="G1237" s="561"/>
      <c r="H1237" s="556"/>
      <c r="I1237" s="164" t="str">
        <f t="shared" si="278"/>
        <v>017A0509</v>
      </c>
      <c r="J1237" s="452" t="s">
        <v>3495</v>
      </c>
      <c r="K1237" s="452" t="s">
        <v>3496</v>
      </c>
      <c r="L1237" s="452" t="s">
        <v>3494</v>
      </c>
      <c r="M1237" s="452" t="s">
        <v>356</v>
      </c>
      <c r="N1237" s="452" t="s">
        <v>777</v>
      </c>
      <c r="O1237" s="143" t="s">
        <v>55</v>
      </c>
      <c r="P1237" s="446"/>
      <c r="Q1237" s="447"/>
      <c r="R1237" s="146"/>
      <c r="S1237" s="182" t="s">
        <v>4434</v>
      </c>
      <c r="T1237" s="403">
        <f t="shared" si="282"/>
        <v>17</v>
      </c>
      <c r="V1237" s="382" t="str">
        <f t="shared" si="287"/>
        <v xml:space="preserve">指定承認    </v>
      </c>
      <c r="W1237" s="382" t="str">
        <f t="shared" si="288"/>
        <v xml:space="preserve">指定承認    </v>
      </c>
      <c r="AD1237" s="382"/>
    </row>
    <row r="1238" spans="1:30" ht="15" customHeight="1">
      <c r="A1238" s="381" t="str">
        <f t="shared" si="286"/>
        <v>004A0507</v>
      </c>
      <c r="B1238" s="559"/>
      <c r="C1238" s="622"/>
      <c r="D1238" s="139" t="s">
        <v>176</v>
      </c>
      <c r="E1238" s="140">
        <v>5</v>
      </c>
      <c r="F1238" s="140">
        <v>7</v>
      </c>
      <c r="G1238" s="561"/>
      <c r="H1238" s="554" t="s">
        <v>2659</v>
      </c>
      <c r="I1238" s="164" t="str">
        <f t="shared" si="278"/>
        <v>004A0507</v>
      </c>
      <c r="J1238" s="165" t="s">
        <v>692</v>
      </c>
      <c r="K1238" s="165" t="s">
        <v>797</v>
      </c>
      <c r="L1238" s="204" t="s">
        <v>795</v>
      </c>
      <c r="M1238" s="165" t="s">
        <v>356</v>
      </c>
      <c r="N1238" s="165" t="s">
        <v>796</v>
      </c>
      <c r="O1238" s="166" t="s">
        <v>55</v>
      </c>
      <c r="P1238" s="167"/>
      <c r="Q1238" s="168"/>
      <c r="R1238" s="169"/>
      <c r="S1238" s="182" t="s">
        <v>779</v>
      </c>
      <c r="T1238" s="403">
        <f t="shared" si="282"/>
        <v>4</v>
      </c>
      <c r="V1238" s="382" t="str">
        <f t="shared" si="287"/>
        <v xml:space="preserve">指定承認    </v>
      </c>
      <c r="W1238" s="382" t="str">
        <f t="shared" si="285"/>
        <v xml:space="preserve">指定承認    </v>
      </c>
      <c r="AD1238" s="382"/>
    </row>
    <row r="1239" spans="1:30" ht="15" customHeight="1">
      <c r="A1239" s="381" t="str">
        <f t="shared" si="286"/>
        <v>023A0507</v>
      </c>
      <c r="B1239" s="559"/>
      <c r="C1239" s="622"/>
      <c r="D1239" s="139" t="s">
        <v>176</v>
      </c>
      <c r="E1239" s="140">
        <v>5</v>
      </c>
      <c r="F1239" s="140">
        <v>7</v>
      </c>
      <c r="G1239" s="561"/>
      <c r="H1239" s="556"/>
      <c r="I1239" s="164" t="str">
        <f t="shared" si="278"/>
        <v>023A0507</v>
      </c>
      <c r="J1239" s="165" t="s">
        <v>692</v>
      </c>
      <c r="K1239" s="165" t="s">
        <v>778</v>
      </c>
      <c r="L1239" s="165" t="s">
        <v>880</v>
      </c>
      <c r="M1239" s="165" t="s">
        <v>356</v>
      </c>
      <c r="N1239" s="165" t="s">
        <v>796</v>
      </c>
      <c r="O1239" s="166" t="s">
        <v>6</v>
      </c>
      <c r="P1239" s="449" t="s">
        <v>162</v>
      </c>
      <c r="Q1239" s="450">
        <v>126</v>
      </c>
      <c r="R1239" s="169"/>
      <c r="S1239" s="195" t="s">
        <v>763</v>
      </c>
      <c r="T1239" s="403">
        <f t="shared" si="282"/>
        <v>23</v>
      </c>
      <c r="V1239" s="382" t="str">
        <f t="shared" si="287"/>
        <v>JWWA  B  126</v>
      </c>
      <c r="W1239" s="382" t="str">
        <f t="shared" si="285"/>
        <v>JWWA  B  126</v>
      </c>
      <c r="AD1239" s="382"/>
    </row>
    <row r="1240" spans="1:30" ht="15" customHeight="1">
      <c r="A1240" s="381" t="str">
        <f t="shared" si="286"/>
        <v>003A0507</v>
      </c>
      <c r="B1240" s="559"/>
      <c r="C1240" s="622"/>
      <c r="D1240" s="139" t="s">
        <v>176</v>
      </c>
      <c r="E1240" s="140">
        <v>5</v>
      </c>
      <c r="F1240" s="140">
        <v>7</v>
      </c>
      <c r="G1240" s="561"/>
      <c r="H1240" s="554" t="s">
        <v>2658</v>
      </c>
      <c r="I1240" s="162" t="str">
        <f t="shared" si="278"/>
        <v>003A0507</v>
      </c>
      <c r="J1240" s="142" t="s">
        <v>692</v>
      </c>
      <c r="K1240" s="142" t="s">
        <v>516</v>
      </c>
      <c r="L1240" s="141" t="s">
        <v>795</v>
      </c>
      <c r="M1240" s="142" t="s">
        <v>356</v>
      </c>
      <c r="N1240" s="142" t="s">
        <v>665</v>
      </c>
      <c r="O1240" s="143" t="s">
        <v>55</v>
      </c>
      <c r="P1240" s="144"/>
      <c r="Q1240" s="145"/>
      <c r="R1240" s="146"/>
      <c r="S1240" s="147" t="s">
        <v>354</v>
      </c>
      <c r="T1240" s="387">
        <f t="shared" si="282"/>
        <v>3</v>
      </c>
      <c r="V1240" s="382" t="str">
        <f t="shared" si="287"/>
        <v xml:space="preserve">指定承認    </v>
      </c>
      <c r="W1240" s="382" t="str">
        <f t="shared" si="285"/>
        <v xml:space="preserve">指定承認    </v>
      </c>
      <c r="AD1240" s="382"/>
    </row>
    <row r="1241" spans="1:30" ht="15" customHeight="1">
      <c r="A1241" s="381" t="str">
        <f t="shared" si="286"/>
        <v>004A0508</v>
      </c>
      <c r="B1241" s="559"/>
      <c r="C1241" s="622"/>
      <c r="D1241" s="139" t="s">
        <v>176</v>
      </c>
      <c r="E1241" s="140">
        <v>5</v>
      </c>
      <c r="F1241" s="140">
        <v>8</v>
      </c>
      <c r="G1241" s="561"/>
      <c r="H1241" s="555"/>
      <c r="I1241" s="148" t="str">
        <f t="shared" si="278"/>
        <v>004A0508</v>
      </c>
      <c r="J1241" s="149" t="s">
        <v>692</v>
      </c>
      <c r="K1241" s="149" t="s">
        <v>797</v>
      </c>
      <c r="L1241" s="148" t="s">
        <v>795</v>
      </c>
      <c r="M1241" s="149" t="s">
        <v>356</v>
      </c>
      <c r="N1241" s="149" t="s">
        <v>665</v>
      </c>
      <c r="O1241" s="150" t="s">
        <v>55</v>
      </c>
      <c r="P1241" s="151"/>
      <c r="Q1241" s="152"/>
      <c r="R1241" s="153"/>
      <c r="S1241" s="154" t="s">
        <v>779</v>
      </c>
      <c r="T1241" s="388">
        <f t="shared" si="282"/>
        <v>4</v>
      </c>
      <c r="V1241" s="382" t="str">
        <f t="shared" si="287"/>
        <v xml:space="preserve">指定承認    </v>
      </c>
      <c r="W1241" s="382" t="str">
        <f t="shared" si="285"/>
        <v xml:space="preserve">指定承認    </v>
      </c>
      <c r="AD1241" s="382"/>
    </row>
    <row r="1242" spans="1:30" ht="15" customHeight="1">
      <c r="A1242" s="381" t="str">
        <f t="shared" si="286"/>
        <v>017A0506</v>
      </c>
      <c r="B1242" s="559"/>
      <c r="C1242" s="622"/>
      <c r="D1242" s="139" t="s">
        <v>176</v>
      </c>
      <c r="E1242" s="140">
        <v>5</v>
      </c>
      <c r="F1242" s="140">
        <v>6</v>
      </c>
      <c r="G1242" s="561"/>
      <c r="H1242" s="555"/>
      <c r="I1242" s="148" t="str">
        <f t="shared" si="278"/>
        <v>017A0506</v>
      </c>
      <c r="J1242" s="149" t="s">
        <v>692</v>
      </c>
      <c r="K1242" s="149" t="s">
        <v>873</v>
      </c>
      <c r="L1242" s="149" t="s">
        <v>2088</v>
      </c>
      <c r="M1242" s="149" t="s">
        <v>356</v>
      </c>
      <c r="N1242" s="149" t="s">
        <v>665</v>
      </c>
      <c r="O1242" s="150" t="s">
        <v>55</v>
      </c>
      <c r="P1242" s="151"/>
      <c r="Q1242" s="152"/>
      <c r="R1242" s="153"/>
      <c r="S1242" s="154" t="s">
        <v>4434</v>
      </c>
      <c r="T1242" s="388">
        <f t="shared" si="282"/>
        <v>17</v>
      </c>
      <c r="V1242" s="382" t="str">
        <f t="shared" si="287"/>
        <v xml:space="preserve">指定承認    </v>
      </c>
      <c r="W1242" s="382" t="str">
        <f t="shared" si="285"/>
        <v xml:space="preserve">指定承認    </v>
      </c>
      <c r="AD1242" s="382"/>
    </row>
    <row r="1243" spans="1:30" ht="15" customHeight="1">
      <c r="A1243" s="381" t="str">
        <f t="shared" si="286"/>
        <v>003A0508</v>
      </c>
      <c r="B1243" s="559"/>
      <c r="C1243" s="622"/>
      <c r="D1243" s="139" t="s">
        <v>176</v>
      </c>
      <c r="E1243" s="140">
        <v>5</v>
      </c>
      <c r="F1243" s="140">
        <v>8</v>
      </c>
      <c r="G1243" s="561"/>
      <c r="H1243" s="555"/>
      <c r="I1243" s="191" t="str">
        <f t="shared" si="278"/>
        <v>003A0508</v>
      </c>
      <c r="J1243" s="142" t="s">
        <v>691</v>
      </c>
      <c r="K1243" s="142" t="s">
        <v>515</v>
      </c>
      <c r="L1243" s="141" t="s">
        <v>2089</v>
      </c>
      <c r="M1243" s="142" t="s">
        <v>356</v>
      </c>
      <c r="N1243" s="142" t="s">
        <v>665</v>
      </c>
      <c r="O1243" s="143" t="s">
        <v>6</v>
      </c>
      <c r="P1243" s="144" t="s">
        <v>162</v>
      </c>
      <c r="Q1243" s="145">
        <v>126</v>
      </c>
      <c r="R1243" s="146"/>
      <c r="S1243" s="147" t="s">
        <v>354</v>
      </c>
      <c r="T1243" s="387">
        <f t="shared" si="282"/>
        <v>3</v>
      </c>
      <c r="V1243" s="382" t="str">
        <f t="shared" si="287"/>
        <v>JWWA  B  126</v>
      </c>
      <c r="W1243" s="382" t="str">
        <f t="shared" ref="W1243" si="289">V1243</f>
        <v>JWWA  B  126</v>
      </c>
      <c r="AD1243" s="382"/>
    </row>
    <row r="1244" spans="1:30" ht="15" customHeight="1">
      <c r="A1244" s="381" t="str">
        <f t="shared" si="286"/>
        <v>017A0507</v>
      </c>
      <c r="B1244" s="559"/>
      <c r="C1244" s="622"/>
      <c r="D1244" s="139" t="s">
        <v>176</v>
      </c>
      <c r="E1244" s="140">
        <v>5</v>
      </c>
      <c r="F1244" s="140">
        <v>7</v>
      </c>
      <c r="G1244" s="561"/>
      <c r="H1244" s="555"/>
      <c r="I1244" s="162" t="str">
        <f t="shared" si="278"/>
        <v>017A0507</v>
      </c>
      <c r="J1244" s="149" t="s">
        <v>692</v>
      </c>
      <c r="K1244" s="149" t="s">
        <v>873</v>
      </c>
      <c r="L1244" s="149" t="s">
        <v>2089</v>
      </c>
      <c r="M1244" s="149" t="s">
        <v>356</v>
      </c>
      <c r="N1244" s="149" t="s">
        <v>665</v>
      </c>
      <c r="O1244" s="150" t="s">
        <v>6</v>
      </c>
      <c r="P1244" s="151" t="s">
        <v>162</v>
      </c>
      <c r="Q1244" s="152">
        <v>126</v>
      </c>
      <c r="R1244" s="153"/>
      <c r="S1244" s="154" t="s">
        <v>4434</v>
      </c>
      <c r="T1244" s="388">
        <f t="shared" si="282"/>
        <v>17</v>
      </c>
      <c r="V1244" s="382" t="str">
        <f t="shared" si="287"/>
        <v>JWWA  B  126</v>
      </c>
      <c r="W1244" s="382" t="str">
        <f t="shared" si="285"/>
        <v>JWWA  B  126</v>
      </c>
      <c r="AD1244" s="382"/>
    </row>
    <row r="1245" spans="1:30" ht="15" customHeight="1">
      <c r="A1245" s="381" t="str">
        <f t="shared" si="286"/>
        <v>023A0508</v>
      </c>
      <c r="B1245" s="624"/>
      <c r="C1245" s="623"/>
      <c r="D1245" s="139" t="s">
        <v>176</v>
      </c>
      <c r="E1245" s="140">
        <v>5</v>
      </c>
      <c r="F1245" s="140">
        <v>8</v>
      </c>
      <c r="G1245" s="562"/>
      <c r="H1245" s="556"/>
      <c r="I1245" s="164" t="str">
        <f t="shared" ref="I1245" si="290">IF(OR(D1245="",E1245="",F1245=""),"",TEXT(T1245,"000")&amp;D1245&amp;TEXT(E1245,"00")&amp;TEXT(F1245,"00"))</f>
        <v>023A0508</v>
      </c>
      <c r="J1245" s="156" t="s">
        <v>692</v>
      </c>
      <c r="K1245" s="156" t="s">
        <v>778</v>
      </c>
      <c r="L1245" s="156" t="s">
        <v>880</v>
      </c>
      <c r="M1245" s="156" t="s">
        <v>356</v>
      </c>
      <c r="N1245" s="156" t="s">
        <v>665</v>
      </c>
      <c r="O1245" s="157" t="s">
        <v>6</v>
      </c>
      <c r="P1245" s="442" t="s">
        <v>162</v>
      </c>
      <c r="Q1245" s="443">
        <v>126</v>
      </c>
      <c r="R1245" s="160"/>
      <c r="S1245" s="183" t="s">
        <v>763</v>
      </c>
      <c r="T1245" s="389">
        <f t="shared" si="282"/>
        <v>23</v>
      </c>
      <c r="V1245" s="382" t="str">
        <f t="shared" si="287"/>
        <v>JWWA  B  126</v>
      </c>
      <c r="W1245" s="382" t="str">
        <f t="shared" si="285"/>
        <v>JWWA  B  126</v>
      </c>
      <c r="AD1245" s="382"/>
    </row>
    <row r="1246" spans="1:30" ht="15" customHeight="1">
      <c r="A1246" s="381">
        <f t="shared" si="286"/>
        <v>0</v>
      </c>
      <c r="B1246" s="557" t="s">
        <v>2660</v>
      </c>
      <c r="C1246" s="558"/>
      <c r="D1246" s="558"/>
      <c r="E1246" s="558"/>
      <c r="F1246" s="558"/>
      <c r="G1246" s="558"/>
      <c r="H1246" s="558"/>
      <c r="I1246" s="558"/>
      <c r="J1246" s="558"/>
      <c r="K1246" s="558"/>
      <c r="L1246" s="558"/>
      <c r="M1246" s="558"/>
      <c r="N1246" s="558"/>
      <c r="O1246" s="558"/>
      <c r="P1246" s="558"/>
      <c r="Q1246" s="558"/>
      <c r="R1246" s="558"/>
      <c r="S1246" s="558"/>
      <c r="T1246" s="432" t="str">
        <f>IF(S1246="","",VLOOKUP(S1246,$AC$7:$AD$69,2,FALSE))</f>
        <v/>
      </c>
      <c r="V1246" s="382" t="str">
        <f t="shared" si="287"/>
        <v xml:space="preserve">    </v>
      </c>
      <c r="W1246" s="382" t="str">
        <f t="shared" si="285"/>
        <v xml:space="preserve">    </v>
      </c>
      <c r="AD1246" s="382"/>
    </row>
    <row r="1247" spans="1:30" ht="15" customHeight="1">
      <c r="A1247" s="381" t="str">
        <f t="shared" si="286"/>
        <v>003F0101</v>
      </c>
      <c r="B1247" s="559" t="s">
        <v>2901</v>
      </c>
      <c r="C1247" s="621" t="s">
        <v>2900</v>
      </c>
      <c r="D1247" s="139" t="s">
        <v>184</v>
      </c>
      <c r="E1247" s="140">
        <v>1</v>
      </c>
      <c r="F1247" s="140">
        <v>1</v>
      </c>
      <c r="G1247" s="560" t="s">
        <v>2661</v>
      </c>
      <c r="H1247" s="554" t="s">
        <v>2662</v>
      </c>
      <c r="I1247" s="141" t="str">
        <f t="shared" si="278"/>
        <v>003F0101</v>
      </c>
      <c r="J1247" s="142" t="s">
        <v>693</v>
      </c>
      <c r="K1247" s="142" t="s">
        <v>395</v>
      </c>
      <c r="L1247" s="141" t="s">
        <v>120</v>
      </c>
      <c r="M1247" s="142" t="s">
        <v>356</v>
      </c>
      <c r="N1247" s="142" t="s">
        <v>392</v>
      </c>
      <c r="O1247" s="143" t="s">
        <v>6</v>
      </c>
      <c r="P1247" s="144" t="s">
        <v>162</v>
      </c>
      <c r="Q1247" s="145">
        <v>103</v>
      </c>
      <c r="R1247" s="146"/>
      <c r="S1247" s="147" t="s">
        <v>354</v>
      </c>
      <c r="T1247" s="387">
        <f t="shared" ref="T1247:T1263" si="291">IF(S1247="","",VLOOKUP(S1247,$AC$7:$AD$80,2,FALSE))</f>
        <v>3</v>
      </c>
      <c r="V1247" s="382" t="str">
        <f t="shared" si="287"/>
        <v>JWWA  B  103</v>
      </c>
      <c r="W1247" s="382" t="str">
        <f t="shared" si="285"/>
        <v>JWWA  B  103</v>
      </c>
      <c r="AD1247" s="382"/>
    </row>
    <row r="1248" spans="1:30" ht="15" customHeight="1">
      <c r="A1248" s="381" t="str">
        <f t="shared" si="286"/>
        <v>004F0101</v>
      </c>
      <c r="B1248" s="559"/>
      <c r="C1248" s="622"/>
      <c r="D1248" s="139" t="s">
        <v>184</v>
      </c>
      <c r="E1248" s="140">
        <v>1</v>
      </c>
      <c r="F1248" s="140">
        <v>1</v>
      </c>
      <c r="G1248" s="561"/>
      <c r="H1248" s="555"/>
      <c r="I1248" s="148" t="str">
        <f t="shared" si="278"/>
        <v>004F0101</v>
      </c>
      <c r="J1248" s="149" t="s">
        <v>693</v>
      </c>
      <c r="K1248" s="149" t="s">
        <v>395</v>
      </c>
      <c r="L1248" s="148" t="s">
        <v>120</v>
      </c>
      <c r="M1248" s="149" t="s">
        <v>356</v>
      </c>
      <c r="N1248" s="149" t="s">
        <v>392</v>
      </c>
      <c r="O1248" s="150" t="s">
        <v>6</v>
      </c>
      <c r="P1248" s="151" t="s">
        <v>162</v>
      </c>
      <c r="Q1248" s="152">
        <v>103</v>
      </c>
      <c r="R1248" s="153"/>
      <c r="S1248" s="154" t="s">
        <v>779</v>
      </c>
      <c r="T1248" s="388">
        <f t="shared" si="291"/>
        <v>4</v>
      </c>
      <c r="V1248" s="382" t="str">
        <f t="shared" si="287"/>
        <v>JWWA  B  103</v>
      </c>
      <c r="W1248" s="382" t="str">
        <f t="shared" si="285"/>
        <v>JWWA  B  103</v>
      </c>
      <c r="AD1248" s="382"/>
    </row>
    <row r="1249" spans="1:30" ht="15" customHeight="1">
      <c r="A1249" s="381" t="str">
        <f t="shared" si="286"/>
        <v>017F0101</v>
      </c>
      <c r="B1249" s="559"/>
      <c r="C1249" s="622"/>
      <c r="D1249" s="139" t="s">
        <v>184</v>
      </c>
      <c r="E1249" s="140">
        <v>1</v>
      </c>
      <c r="F1249" s="140">
        <v>1</v>
      </c>
      <c r="G1249" s="561"/>
      <c r="H1249" s="555"/>
      <c r="I1249" s="148" t="str">
        <f t="shared" si="278"/>
        <v>017F0101</v>
      </c>
      <c r="J1249" s="149" t="s">
        <v>693</v>
      </c>
      <c r="K1249" s="149" t="s">
        <v>874</v>
      </c>
      <c r="L1249" s="149" t="s">
        <v>120</v>
      </c>
      <c r="M1249" s="149" t="s">
        <v>356</v>
      </c>
      <c r="N1249" s="149" t="s">
        <v>392</v>
      </c>
      <c r="O1249" s="150" t="s">
        <v>6</v>
      </c>
      <c r="P1249" s="151" t="s">
        <v>162</v>
      </c>
      <c r="Q1249" s="152">
        <v>103</v>
      </c>
      <c r="R1249" s="153"/>
      <c r="S1249" s="154" t="s">
        <v>4434</v>
      </c>
      <c r="T1249" s="388">
        <f t="shared" si="291"/>
        <v>17</v>
      </c>
      <c r="V1249" s="382" t="str">
        <f t="shared" si="287"/>
        <v>JWWA  B  103</v>
      </c>
      <c r="W1249" s="382" t="str">
        <f t="shared" si="285"/>
        <v>JWWA  B  103</v>
      </c>
      <c r="AD1249" s="382"/>
    </row>
    <row r="1250" spans="1:30" ht="15" customHeight="1">
      <c r="A1250" s="381" t="str">
        <f t="shared" si="286"/>
        <v>023F0101</v>
      </c>
      <c r="B1250" s="559"/>
      <c r="C1250" s="622"/>
      <c r="D1250" s="139" t="s">
        <v>184</v>
      </c>
      <c r="E1250" s="140">
        <v>1</v>
      </c>
      <c r="F1250" s="140">
        <v>1</v>
      </c>
      <c r="G1250" s="561"/>
      <c r="H1250" s="555"/>
      <c r="I1250" s="148" t="str">
        <f t="shared" si="278"/>
        <v>023F0101</v>
      </c>
      <c r="J1250" s="149" t="s">
        <v>693</v>
      </c>
      <c r="K1250" s="149" t="s">
        <v>773</v>
      </c>
      <c r="L1250" s="149" t="s">
        <v>120</v>
      </c>
      <c r="M1250" s="149" t="s">
        <v>356</v>
      </c>
      <c r="N1250" s="149" t="s">
        <v>392</v>
      </c>
      <c r="O1250" s="150" t="s">
        <v>6</v>
      </c>
      <c r="P1250" s="439" t="s">
        <v>162</v>
      </c>
      <c r="Q1250" s="440">
        <v>103</v>
      </c>
      <c r="R1250" s="153"/>
      <c r="S1250" s="154" t="s">
        <v>763</v>
      </c>
      <c r="T1250" s="388">
        <f t="shared" si="291"/>
        <v>23</v>
      </c>
      <c r="V1250" s="382" t="str">
        <f t="shared" si="287"/>
        <v>JWWA  B  103</v>
      </c>
      <c r="W1250" s="382" t="str">
        <f t="shared" si="285"/>
        <v>JWWA  B  103</v>
      </c>
      <c r="AD1250" s="382"/>
    </row>
    <row r="1251" spans="1:30" ht="15" customHeight="1">
      <c r="A1251" s="381" t="str">
        <f t="shared" si="286"/>
        <v>025F0101</v>
      </c>
      <c r="B1251" s="559"/>
      <c r="C1251" s="622"/>
      <c r="D1251" s="139" t="s">
        <v>184</v>
      </c>
      <c r="E1251" s="140">
        <v>1</v>
      </c>
      <c r="F1251" s="140">
        <v>1</v>
      </c>
      <c r="G1251" s="561"/>
      <c r="H1251" s="555"/>
      <c r="I1251" s="148" t="str">
        <f t="shared" si="278"/>
        <v>025F0101</v>
      </c>
      <c r="J1251" s="149" t="s">
        <v>693</v>
      </c>
      <c r="K1251" s="149" t="s">
        <v>2068</v>
      </c>
      <c r="L1251" s="148" t="s">
        <v>120</v>
      </c>
      <c r="M1251" s="149" t="s">
        <v>356</v>
      </c>
      <c r="N1251" s="149" t="s">
        <v>392</v>
      </c>
      <c r="O1251" s="150" t="s">
        <v>6</v>
      </c>
      <c r="P1251" s="151" t="s">
        <v>162</v>
      </c>
      <c r="Q1251" s="152">
        <v>103</v>
      </c>
      <c r="R1251" s="153"/>
      <c r="S1251" s="154" t="s">
        <v>881</v>
      </c>
      <c r="T1251" s="388">
        <f t="shared" si="291"/>
        <v>25</v>
      </c>
      <c r="V1251" s="382" t="str">
        <f t="shared" si="287"/>
        <v>JWWA  B  103</v>
      </c>
      <c r="W1251" s="382" t="str">
        <f t="shared" ref="W1251:W1256" si="292">V1251</f>
        <v>JWWA  B  103</v>
      </c>
      <c r="AD1251" s="382"/>
    </row>
    <row r="1252" spans="1:30" ht="15" customHeight="1">
      <c r="A1252" s="381" t="str">
        <f t="shared" si="286"/>
        <v>026F0101</v>
      </c>
      <c r="B1252" s="559"/>
      <c r="C1252" s="622"/>
      <c r="D1252" s="139" t="s">
        <v>184</v>
      </c>
      <c r="E1252" s="140">
        <v>1</v>
      </c>
      <c r="F1252" s="140">
        <v>1</v>
      </c>
      <c r="G1252" s="562"/>
      <c r="H1252" s="556"/>
      <c r="I1252" s="155" t="str">
        <f t="shared" si="278"/>
        <v>026F0101</v>
      </c>
      <c r="J1252" s="156" t="s">
        <v>693</v>
      </c>
      <c r="K1252" s="156" t="s">
        <v>2011</v>
      </c>
      <c r="L1252" s="156" t="s">
        <v>120</v>
      </c>
      <c r="M1252" s="156" t="s">
        <v>356</v>
      </c>
      <c r="N1252" s="156" t="s">
        <v>392</v>
      </c>
      <c r="O1252" s="157" t="s">
        <v>6</v>
      </c>
      <c r="P1252" s="158" t="s">
        <v>162</v>
      </c>
      <c r="Q1252" s="159">
        <v>103</v>
      </c>
      <c r="R1252" s="160"/>
      <c r="S1252" s="161" t="s">
        <v>1966</v>
      </c>
      <c r="T1252" s="389">
        <f t="shared" si="291"/>
        <v>26</v>
      </c>
      <c r="V1252" s="382" t="str">
        <f t="shared" si="287"/>
        <v>JWWA  B  103</v>
      </c>
      <c r="W1252" s="382" t="str">
        <f t="shared" si="292"/>
        <v>JWWA  B  103</v>
      </c>
      <c r="AD1252" s="382"/>
    </row>
    <row r="1253" spans="1:30" ht="15" customHeight="1">
      <c r="A1253" s="381" t="str">
        <f t="shared" si="286"/>
        <v>003F0103</v>
      </c>
      <c r="B1253" s="559"/>
      <c r="C1253" s="622"/>
      <c r="D1253" s="139" t="s">
        <v>184</v>
      </c>
      <c r="E1253" s="140">
        <v>1</v>
      </c>
      <c r="F1253" s="140">
        <v>3</v>
      </c>
      <c r="G1253" s="554" t="s">
        <v>2899</v>
      </c>
      <c r="H1253" s="554" t="s">
        <v>2662</v>
      </c>
      <c r="I1253" s="170" t="str">
        <f t="shared" si="278"/>
        <v>003F0103</v>
      </c>
      <c r="J1253" s="142" t="s">
        <v>695</v>
      </c>
      <c r="K1253" s="142" t="s">
        <v>397</v>
      </c>
      <c r="L1253" s="141" t="s">
        <v>120</v>
      </c>
      <c r="M1253" s="142" t="s">
        <v>356</v>
      </c>
      <c r="N1253" s="142" t="s">
        <v>392</v>
      </c>
      <c r="O1253" s="143" t="s">
        <v>55</v>
      </c>
      <c r="P1253" s="173"/>
      <c r="Q1253" s="174"/>
      <c r="R1253" s="175"/>
      <c r="S1253" s="147" t="s">
        <v>354</v>
      </c>
      <c r="T1253" s="404">
        <f t="shared" si="291"/>
        <v>3</v>
      </c>
      <c r="V1253" s="382" t="str">
        <f t="shared" si="287"/>
        <v xml:space="preserve">指定承認    </v>
      </c>
      <c r="W1253" s="382" t="str">
        <f t="shared" si="292"/>
        <v xml:space="preserve">指定承認    </v>
      </c>
      <c r="AD1253" s="382"/>
    </row>
    <row r="1254" spans="1:30" ht="15" customHeight="1">
      <c r="A1254" s="381" t="str">
        <f t="shared" si="286"/>
        <v>004F0103</v>
      </c>
      <c r="B1254" s="559"/>
      <c r="C1254" s="622"/>
      <c r="D1254" s="139" t="s">
        <v>184</v>
      </c>
      <c r="E1254" s="140">
        <v>1</v>
      </c>
      <c r="F1254" s="140">
        <v>3</v>
      </c>
      <c r="G1254" s="561"/>
      <c r="H1254" s="555"/>
      <c r="I1254" s="148" t="str">
        <f t="shared" si="278"/>
        <v>004F0103</v>
      </c>
      <c r="J1254" s="149" t="s">
        <v>695</v>
      </c>
      <c r="K1254" s="149" t="s">
        <v>799</v>
      </c>
      <c r="L1254" s="148" t="s">
        <v>120</v>
      </c>
      <c r="M1254" s="149" t="s">
        <v>356</v>
      </c>
      <c r="N1254" s="149" t="s">
        <v>392</v>
      </c>
      <c r="O1254" s="150" t="s">
        <v>55</v>
      </c>
      <c r="P1254" s="151"/>
      <c r="Q1254" s="152"/>
      <c r="R1254" s="153"/>
      <c r="S1254" s="154" t="s">
        <v>779</v>
      </c>
      <c r="T1254" s="388">
        <f t="shared" si="291"/>
        <v>4</v>
      </c>
      <c r="V1254" s="382" t="str">
        <f t="shared" si="287"/>
        <v xml:space="preserve">指定承認    </v>
      </c>
      <c r="W1254" s="382" t="str">
        <f t="shared" si="292"/>
        <v xml:space="preserve">指定承認    </v>
      </c>
      <c r="AD1254" s="382"/>
    </row>
    <row r="1255" spans="1:30" ht="15" customHeight="1">
      <c r="A1255" s="381" t="str">
        <f t="shared" si="286"/>
        <v>017F0103</v>
      </c>
      <c r="B1255" s="559"/>
      <c r="C1255" s="622"/>
      <c r="D1255" s="139" t="s">
        <v>184</v>
      </c>
      <c r="E1255" s="140">
        <v>1</v>
      </c>
      <c r="F1255" s="140">
        <v>3</v>
      </c>
      <c r="G1255" s="561"/>
      <c r="H1255" s="555"/>
      <c r="I1255" s="148" t="str">
        <f t="shared" si="278"/>
        <v>017F0103</v>
      </c>
      <c r="J1255" s="149" t="s">
        <v>695</v>
      </c>
      <c r="K1255" s="149" t="s">
        <v>876</v>
      </c>
      <c r="L1255" s="149" t="s">
        <v>120</v>
      </c>
      <c r="M1255" s="149" t="s">
        <v>356</v>
      </c>
      <c r="N1255" s="149" t="s">
        <v>392</v>
      </c>
      <c r="O1255" s="150" t="s">
        <v>55</v>
      </c>
      <c r="P1255" s="151"/>
      <c r="Q1255" s="152"/>
      <c r="R1255" s="153"/>
      <c r="S1255" s="154" t="s">
        <v>4434</v>
      </c>
      <c r="T1255" s="388">
        <f t="shared" si="291"/>
        <v>17</v>
      </c>
      <c r="V1255" s="382" t="str">
        <f t="shared" si="287"/>
        <v xml:space="preserve">指定承認    </v>
      </c>
      <c r="W1255" s="382" t="str">
        <f t="shared" si="292"/>
        <v xml:space="preserve">指定承認    </v>
      </c>
      <c r="AD1255" s="382"/>
    </row>
    <row r="1256" spans="1:30" ht="15" customHeight="1">
      <c r="A1256" s="381" t="str">
        <f t="shared" si="286"/>
        <v>023F0103</v>
      </c>
      <c r="B1256" s="559"/>
      <c r="C1256" s="622"/>
      <c r="D1256" s="139" t="s">
        <v>184</v>
      </c>
      <c r="E1256" s="140">
        <v>1</v>
      </c>
      <c r="F1256" s="140">
        <v>3</v>
      </c>
      <c r="G1256" s="561"/>
      <c r="H1256" s="555"/>
      <c r="I1256" s="148" t="str">
        <f t="shared" si="278"/>
        <v>023F0103</v>
      </c>
      <c r="J1256" s="149" t="s">
        <v>695</v>
      </c>
      <c r="K1256" s="149" t="s">
        <v>775</v>
      </c>
      <c r="L1256" s="149" t="s">
        <v>120</v>
      </c>
      <c r="M1256" s="149" t="s">
        <v>356</v>
      </c>
      <c r="N1256" s="149" t="s">
        <v>392</v>
      </c>
      <c r="O1256" s="150" t="s">
        <v>55</v>
      </c>
      <c r="P1256" s="151"/>
      <c r="Q1256" s="152"/>
      <c r="R1256" s="153"/>
      <c r="S1256" s="154" t="s">
        <v>763</v>
      </c>
      <c r="T1256" s="388">
        <f t="shared" si="291"/>
        <v>23</v>
      </c>
      <c r="V1256" s="382" t="str">
        <f t="shared" si="287"/>
        <v xml:space="preserve">指定承認    </v>
      </c>
      <c r="W1256" s="382" t="str">
        <f t="shared" si="292"/>
        <v xml:space="preserve">指定承認    </v>
      </c>
      <c r="AD1256" s="382"/>
    </row>
    <row r="1257" spans="1:30" ht="15" customHeight="1">
      <c r="A1257" s="381" t="str">
        <f t="shared" si="286"/>
        <v>025F0103</v>
      </c>
      <c r="B1257" s="559"/>
      <c r="C1257" s="622"/>
      <c r="D1257" s="139" t="s">
        <v>184</v>
      </c>
      <c r="E1257" s="140">
        <v>1</v>
      </c>
      <c r="F1257" s="140">
        <v>3</v>
      </c>
      <c r="G1257" s="561"/>
      <c r="H1257" s="555"/>
      <c r="I1257" s="162" t="str">
        <f t="shared" si="278"/>
        <v>025F0103</v>
      </c>
      <c r="J1257" s="149" t="s">
        <v>695</v>
      </c>
      <c r="K1257" s="149" t="s">
        <v>2069</v>
      </c>
      <c r="L1257" s="148" t="s">
        <v>120</v>
      </c>
      <c r="M1257" s="149" t="s">
        <v>356</v>
      </c>
      <c r="N1257" s="149" t="s">
        <v>392</v>
      </c>
      <c r="O1257" s="150" t="s">
        <v>55</v>
      </c>
      <c r="P1257" s="151"/>
      <c r="Q1257" s="152"/>
      <c r="R1257" s="153"/>
      <c r="S1257" s="154" t="s">
        <v>881</v>
      </c>
      <c r="T1257" s="388">
        <f t="shared" si="291"/>
        <v>25</v>
      </c>
      <c r="V1257" s="382" t="str">
        <f t="shared" si="287"/>
        <v xml:space="preserve">指定承認    </v>
      </c>
      <c r="W1257" s="382" t="str">
        <f t="shared" si="285"/>
        <v xml:space="preserve">指定承認    </v>
      </c>
      <c r="AD1257" s="382"/>
    </row>
    <row r="1258" spans="1:30" ht="15" customHeight="1">
      <c r="A1258" s="381" t="str">
        <f t="shared" si="286"/>
        <v>026F0103</v>
      </c>
      <c r="B1258" s="559"/>
      <c r="C1258" s="622"/>
      <c r="D1258" s="139" t="s">
        <v>184</v>
      </c>
      <c r="E1258" s="140">
        <v>1</v>
      </c>
      <c r="F1258" s="140">
        <v>3</v>
      </c>
      <c r="G1258" s="562"/>
      <c r="H1258" s="556"/>
      <c r="I1258" s="164" t="str">
        <f t="shared" si="278"/>
        <v>026F0103</v>
      </c>
      <c r="J1258" s="156" t="s">
        <v>695</v>
      </c>
      <c r="K1258" s="156" t="s">
        <v>2013</v>
      </c>
      <c r="L1258" s="156" t="s">
        <v>120</v>
      </c>
      <c r="M1258" s="156" t="s">
        <v>356</v>
      </c>
      <c r="N1258" s="156" t="s">
        <v>392</v>
      </c>
      <c r="O1258" s="157" t="s">
        <v>55</v>
      </c>
      <c r="P1258" s="158"/>
      <c r="Q1258" s="159"/>
      <c r="R1258" s="160"/>
      <c r="S1258" s="161" t="s">
        <v>1966</v>
      </c>
      <c r="T1258" s="389">
        <f t="shared" si="291"/>
        <v>26</v>
      </c>
      <c r="V1258" s="382" t="str">
        <f t="shared" si="287"/>
        <v xml:space="preserve">指定承認    </v>
      </c>
      <c r="W1258" s="382" t="str">
        <f t="shared" si="285"/>
        <v xml:space="preserve">指定承認    </v>
      </c>
      <c r="AD1258" s="382"/>
    </row>
    <row r="1259" spans="1:30" ht="15" customHeight="1">
      <c r="A1259" s="381" t="str">
        <f t="shared" si="286"/>
        <v>003F0102</v>
      </c>
      <c r="B1259" s="559"/>
      <c r="C1259" s="622"/>
      <c r="D1259" s="139" t="s">
        <v>184</v>
      </c>
      <c r="E1259" s="140">
        <v>1</v>
      </c>
      <c r="F1259" s="140">
        <v>2</v>
      </c>
      <c r="G1259" s="560" t="s">
        <v>2663</v>
      </c>
      <c r="H1259" s="554" t="s">
        <v>2662</v>
      </c>
      <c r="I1259" s="162" t="str">
        <f t="shared" si="278"/>
        <v>003F0102</v>
      </c>
      <c r="J1259" s="142" t="s">
        <v>694</v>
      </c>
      <c r="K1259" s="142" t="s">
        <v>396</v>
      </c>
      <c r="L1259" s="141" t="s">
        <v>120</v>
      </c>
      <c r="M1259" s="142" t="s">
        <v>356</v>
      </c>
      <c r="N1259" s="142" t="s">
        <v>392</v>
      </c>
      <c r="O1259" s="143" t="s">
        <v>6</v>
      </c>
      <c r="P1259" s="144" t="s">
        <v>162</v>
      </c>
      <c r="Q1259" s="145">
        <v>135</v>
      </c>
      <c r="R1259" s="146"/>
      <c r="S1259" s="147" t="s">
        <v>354</v>
      </c>
      <c r="T1259" s="387">
        <f t="shared" si="291"/>
        <v>3</v>
      </c>
      <c r="V1259" s="382" t="str">
        <f t="shared" si="287"/>
        <v>JWWA  B  135</v>
      </c>
      <c r="W1259" s="382" t="str">
        <f t="shared" si="285"/>
        <v>JWWA  B  135</v>
      </c>
      <c r="AD1259" s="382"/>
    </row>
    <row r="1260" spans="1:30" ht="15" customHeight="1">
      <c r="A1260" s="381" t="str">
        <f t="shared" si="286"/>
        <v>004F0102</v>
      </c>
      <c r="B1260" s="559"/>
      <c r="C1260" s="622"/>
      <c r="D1260" s="139" t="s">
        <v>184</v>
      </c>
      <c r="E1260" s="140">
        <v>1</v>
      </c>
      <c r="F1260" s="140">
        <v>2</v>
      </c>
      <c r="G1260" s="561"/>
      <c r="H1260" s="555"/>
      <c r="I1260" s="148" t="str">
        <f t="shared" si="278"/>
        <v>004F0102</v>
      </c>
      <c r="J1260" s="149" t="s">
        <v>694</v>
      </c>
      <c r="K1260" s="149" t="s">
        <v>798</v>
      </c>
      <c r="L1260" s="148" t="s">
        <v>120</v>
      </c>
      <c r="M1260" s="149" t="s">
        <v>356</v>
      </c>
      <c r="N1260" s="149" t="s">
        <v>392</v>
      </c>
      <c r="O1260" s="150" t="s">
        <v>6</v>
      </c>
      <c r="P1260" s="151" t="s">
        <v>162</v>
      </c>
      <c r="Q1260" s="152">
        <v>135</v>
      </c>
      <c r="R1260" s="153"/>
      <c r="S1260" s="154" t="s">
        <v>779</v>
      </c>
      <c r="T1260" s="388">
        <f t="shared" si="291"/>
        <v>4</v>
      </c>
      <c r="V1260" s="382" t="str">
        <f t="shared" si="287"/>
        <v>JWWA  B  135</v>
      </c>
      <c r="W1260" s="382" t="str">
        <f t="shared" si="285"/>
        <v>JWWA  B  135</v>
      </c>
      <c r="AD1260" s="382"/>
    </row>
    <row r="1261" spans="1:30" ht="15" customHeight="1">
      <c r="A1261" s="381" t="str">
        <f t="shared" si="286"/>
        <v>017F0102</v>
      </c>
      <c r="B1261" s="559"/>
      <c r="C1261" s="622"/>
      <c r="D1261" s="139" t="s">
        <v>184</v>
      </c>
      <c r="E1261" s="140">
        <v>1</v>
      </c>
      <c r="F1261" s="140">
        <v>2</v>
      </c>
      <c r="G1261" s="561"/>
      <c r="H1261" s="555"/>
      <c r="I1261" s="148" t="str">
        <f t="shared" si="278"/>
        <v>017F0102</v>
      </c>
      <c r="J1261" s="149" t="s">
        <v>694</v>
      </c>
      <c r="K1261" s="149" t="s">
        <v>875</v>
      </c>
      <c r="L1261" s="149" t="s">
        <v>120</v>
      </c>
      <c r="M1261" s="149" t="s">
        <v>356</v>
      </c>
      <c r="N1261" s="149" t="s">
        <v>392</v>
      </c>
      <c r="O1261" s="150" t="s">
        <v>6</v>
      </c>
      <c r="P1261" s="151" t="s">
        <v>162</v>
      </c>
      <c r="Q1261" s="152">
        <v>135</v>
      </c>
      <c r="R1261" s="153"/>
      <c r="S1261" s="154" t="s">
        <v>4434</v>
      </c>
      <c r="T1261" s="388">
        <f t="shared" si="291"/>
        <v>17</v>
      </c>
      <c r="V1261" s="382" t="str">
        <f t="shared" si="287"/>
        <v>JWWA  B  135</v>
      </c>
      <c r="W1261" s="382" t="str">
        <f t="shared" si="285"/>
        <v>JWWA  B  135</v>
      </c>
      <c r="AD1261" s="382"/>
    </row>
    <row r="1262" spans="1:30" ht="15" customHeight="1">
      <c r="A1262" s="381" t="str">
        <f t="shared" si="286"/>
        <v>023F0102</v>
      </c>
      <c r="B1262" s="559"/>
      <c r="C1262" s="622"/>
      <c r="D1262" s="139" t="s">
        <v>184</v>
      </c>
      <c r="E1262" s="140">
        <v>1</v>
      </c>
      <c r="F1262" s="140">
        <v>2</v>
      </c>
      <c r="G1262" s="561"/>
      <c r="H1262" s="555"/>
      <c r="I1262" s="148" t="str">
        <f t="shared" si="278"/>
        <v>023F0102</v>
      </c>
      <c r="J1262" s="149" t="s">
        <v>694</v>
      </c>
      <c r="K1262" s="149" t="s">
        <v>774</v>
      </c>
      <c r="L1262" s="149" t="s">
        <v>120</v>
      </c>
      <c r="M1262" s="149" t="s">
        <v>356</v>
      </c>
      <c r="N1262" s="149" t="s">
        <v>392</v>
      </c>
      <c r="O1262" s="150" t="s">
        <v>6</v>
      </c>
      <c r="P1262" s="439" t="s">
        <v>162</v>
      </c>
      <c r="Q1262" s="440">
        <v>135</v>
      </c>
      <c r="R1262" s="153"/>
      <c r="S1262" s="154" t="s">
        <v>763</v>
      </c>
      <c r="T1262" s="388">
        <f t="shared" si="291"/>
        <v>23</v>
      </c>
      <c r="V1262" s="382" t="str">
        <f t="shared" si="287"/>
        <v>JWWA  B  135</v>
      </c>
      <c r="W1262" s="382" t="str">
        <f t="shared" si="285"/>
        <v>JWWA  B  135</v>
      </c>
      <c r="AD1262" s="382"/>
    </row>
    <row r="1263" spans="1:30" ht="15" customHeight="1">
      <c r="A1263" s="381" t="str">
        <f t="shared" si="286"/>
        <v>026F0102</v>
      </c>
      <c r="B1263" s="559"/>
      <c r="C1263" s="622"/>
      <c r="D1263" s="139" t="s">
        <v>184</v>
      </c>
      <c r="E1263" s="140">
        <v>1</v>
      </c>
      <c r="F1263" s="140">
        <v>2</v>
      </c>
      <c r="G1263" s="562"/>
      <c r="H1263" s="556"/>
      <c r="I1263" s="155" t="str">
        <f t="shared" si="278"/>
        <v>026F0102</v>
      </c>
      <c r="J1263" s="156" t="s">
        <v>694</v>
      </c>
      <c r="K1263" s="156" t="s">
        <v>2012</v>
      </c>
      <c r="L1263" s="156" t="s">
        <v>120</v>
      </c>
      <c r="M1263" s="156" t="s">
        <v>356</v>
      </c>
      <c r="N1263" s="156" t="s">
        <v>392</v>
      </c>
      <c r="O1263" s="157" t="s">
        <v>6</v>
      </c>
      <c r="P1263" s="158" t="s">
        <v>162</v>
      </c>
      <c r="Q1263" s="159">
        <v>135</v>
      </c>
      <c r="R1263" s="160"/>
      <c r="S1263" s="161" t="s">
        <v>1966</v>
      </c>
      <c r="T1263" s="389">
        <f t="shared" si="291"/>
        <v>26</v>
      </c>
      <c r="V1263" s="382" t="str">
        <f t="shared" si="287"/>
        <v>JWWA  B  135</v>
      </c>
      <c r="W1263" s="382" t="str">
        <f t="shared" si="285"/>
        <v>JWWA  B  135</v>
      </c>
      <c r="AD1263" s="382"/>
    </row>
    <row r="1264" spans="1:30" ht="15" customHeight="1">
      <c r="A1264" s="381">
        <f t="shared" si="286"/>
        <v>0</v>
      </c>
      <c r="B1264" s="454"/>
      <c r="C1264" s="455"/>
      <c r="D1264" s="139"/>
      <c r="E1264" s="437"/>
      <c r="F1264" s="437"/>
      <c r="G1264" s="456"/>
      <c r="H1264" s="456"/>
      <c r="I1264" s="457"/>
      <c r="J1264" s="458"/>
      <c r="K1264" s="458"/>
      <c r="L1264" s="458"/>
      <c r="M1264" s="458"/>
      <c r="N1264" s="458"/>
      <c r="O1264" s="139"/>
      <c r="P1264" s="459"/>
      <c r="Q1264" s="459"/>
      <c r="R1264" s="458"/>
      <c r="S1264" s="460"/>
      <c r="T1264" s="461"/>
      <c r="V1264" s="382" t="str">
        <f t="shared" si="287"/>
        <v xml:space="preserve">    </v>
      </c>
      <c r="W1264" s="382" t="str">
        <f t="shared" ref="W1264:W1274" si="293">V1264</f>
        <v xml:space="preserve">    </v>
      </c>
      <c r="AD1264" s="382"/>
    </row>
    <row r="1265" spans="1:30" ht="15" customHeight="1">
      <c r="A1265" s="381">
        <f t="shared" si="286"/>
        <v>0</v>
      </c>
      <c r="B1265" s="557" t="s">
        <v>2665</v>
      </c>
      <c r="C1265" s="558"/>
      <c r="D1265" s="558"/>
      <c r="E1265" s="558"/>
      <c r="F1265" s="558"/>
      <c r="G1265" s="558"/>
      <c r="H1265" s="558"/>
      <c r="I1265" s="558"/>
      <c r="J1265" s="558"/>
      <c r="K1265" s="558"/>
      <c r="L1265" s="558"/>
      <c r="M1265" s="558"/>
      <c r="N1265" s="558"/>
      <c r="O1265" s="558"/>
      <c r="P1265" s="558"/>
      <c r="Q1265" s="558"/>
      <c r="R1265" s="558"/>
      <c r="S1265" s="558"/>
      <c r="T1265" s="385" t="str">
        <f>IF(S1265="","",VLOOKUP(S1265,$AC$7:$AD$69,2,FALSE))</f>
        <v/>
      </c>
      <c r="V1265" s="382" t="str">
        <f t="shared" si="287"/>
        <v xml:space="preserve">    </v>
      </c>
      <c r="W1265" s="382" t="str">
        <f t="shared" si="293"/>
        <v xml:space="preserve">    </v>
      </c>
      <c r="AD1265" s="382"/>
    </row>
    <row r="1266" spans="1:30" ht="15" customHeight="1">
      <c r="A1266" s="462" t="str">
        <f t="shared" si="286"/>
        <v>021B0101</v>
      </c>
      <c r="B1266" s="592" t="s">
        <v>2905</v>
      </c>
      <c r="C1266" s="564" t="s">
        <v>2902</v>
      </c>
      <c r="D1266" s="139" t="s">
        <v>2667</v>
      </c>
      <c r="E1266" s="140">
        <v>1</v>
      </c>
      <c r="F1266" s="140">
        <v>1</v>
      </c>
      <c r="G1266" s="560" t="s">
        <v>2666</v>
      </c>
      <c r="H1266" s="554" t="s">
        <v>2668</v>
      </c>
      <c r="I1266" s="141" t="str">
        <f t="shared" si="278"/>
        <v>021B0101</v>
      </c>
      <c r="J1266" s="142" t="s">
        <v>1646</v>
      </c>
      <c r="K1266" s="142" t="s">
        <v>3675</v>
      </c>
      <c r="L1266" s="141" t="s">
        <v>1647</v>
      </c>
      <c r="M1266" s="142" t="s">
        <v>1658</v>
      </c>
      <c r="N1266" s="142" t="s">
        <v>3689</v>
      </c>
      <c r="O1266" s="143" t="s">
        <v>55</v>
      </c>
      <c r="P1266" s="144"/>
      <c r="Q1266" s="145"/>
      <c r="R1266" s="146"/>
      <c r="S1266" s="147" t="s">
        <v>1768</v>
      </c>
      <c r="T1266" s="387">
        <f t="shared" ref="T1266:T1297" si="294">IF(S1266="","",VLOOKUP(S1266,$AC$7:$AD$80,2,FALSE))</f>
        <v>21</v>
      </c>
      <c r="V1266" s="382" t="str">
        <f t="shared" si="287"/>
        <v xml:space="preserve">指定承認    </v>
      </c>
      <c r="W1266" s="382" t="str">
        <f t="shared" si="293"/>
        <v xml:space="preserve">指定承認    </v>
      </c>
      <c r="AD1266" s="382"/>
    </row>
    <row r="1267" spans="1:30" ht="15" customHeight="1">
      <c r="A1267" s="462" t="str">
        <f t="shared" si="286"/>
        <v>041B0101</v>
      </c>
      <c r="B1267" s="592"/>
      <c r="C1267" s="565"/>
      <c r="D1267" s="139" t="s">
        <v>2667</v>
      </c>
      <c r="E1267" s="140">
        <v>1</v>
      </c>
      <c r="F1267" s="140">
        <v>1</v>
      </c>
      <c r="G1267" s="561"/>
      <c r="H1267" s="556"/>
      <c r="I1267" s="162" t="str">
        <f t="shared" si="278"/>
        <v>041B0101</v>
      </c>
      <c r="J1267" s="205" t="s">
        <v>1646</v>
      </c>
      <c r="K1267" s="205" t="s">
        <v>4288</v>
      </c>
      <c r="L1267" s="162" t="s">
        <v>1647</v>
      </c>
      <c r="M1267" s="205" t="s">
        <v>1658</v>
      </c>
      <c r="N1267" s="205" t="s">
        <v>3689</v>
      </c>
      <c r="O1267" s="186" t="s">
        <v>55</v>
      </c>
      <c r="P1267" s="187"/>
      <c r="Q1267" s="188"/>
      <c r="R1267" s="189"/>
      <c r="S1267" s="190" t="s">
        <v>1649</v>
      </c>
      <c r="T1267" s="396">
        <f t="shared" si="294"/>
        <v>41</v>
      </c>
      <c r="V1267" s="382" t="str">
        <f t="shared" si="287"/>
        <v xml:space="preserve">指定承認    </v>
      </c>
      <c r="W1267" s="382" t="str">
        <f t="shared" si="293"/>
        <v xml:space="preserve">指定承認    </v>
      </c>
      <c r="AD1267" s="382"/>
    </row>
    <row r="1268" spans="1:30" ht="15" customHeight="1">
      <c r="A1268" s="462" t="str">
        <f t="shared" si="286"/>
        <v>041B0102</v>
      </c>
      <c r="B1268" s="592"/>
      <c r="C1268" s="565"/>
      <c r="D1268" s="139" t="s">
        <v>2667</v>
      </c>
      <c r="E1268" s="140">
        <v>1</v>
      </c>
      <c r="F1268" s="140">
        <v>2</v>
      </c>
      <c r="G1268" s="562"/>
      <c r="H1268" s="431" t="s">
        <v>2669</v>
      </c>
      <c r="I1268" s="204" t="str">
        <f t="shared" si="278"/>
        <v>041B0102</v>
      </c>
      <c r="J1268" s="165" t="s">
        <v>1646</v>
      </c>
      <c r="K1268" s="165" t="s">
        <v>1865</v>
      </c>
      <c r="L1268" s="204" t="s">
        <v>1866</v>
      </c>
      <c r="M1268" s="165" t="s">
        <v>1658</v>
      </c>
      <c r="N1268" s="165" t="s">
        <v>1775</v>
      </c>
      <c r="O1268" s="166" t="s">
        <v>55</v>
      </c>
      <c r="P1268" s="167"/>
      <c r="Q1268" s="168"/>
      <c r="R1268" s="169"/>
      <c r="S1268" s="182" t="s">
        <v>1649</v>
      </c>
      <c r="T1268" s="403">
        <f t="shared" si="294"/>
        <v>41</v>
      </c>
      <c r="V1268" s="382" t="str">
        <f t="shared" si="287"/>
        <v xml:space="preserve">指定承認    </v>
      </c>
      <c r="W1268" s="382" t="str">
        <f t="shared" si="293"/>
        <v xml:space="preserve">指定承認    </v>
      </c>
      <c r="AD1268" s="382"/>
    </row>
    <row r="1269" spans="1:30" ht="15" customHeight="1">
      <c r="A1269" s="462" t="str">
        <f t="shared" si="286"/>
        <v>021B0102</v>
      </c>
      <c r="B1269" s="592"/>
      <c r="C1269" s="565"/>
      <c r="D1269" s="139" t="s">
        <v>2667</v>
      </c>
      <c r="E1269" s="140">
        <v>1</v>
      </c>
      <c r="F1269" s="140">
        <v>2</v>
      </c>
      <c r="G1269" s="560" t="s">
        <v>2670</v>
      </c>
      <c r="H1269" s="554" t="s">
        <v>2668</v>
      </c>
      <c r="I1269" s="148" t="str">
        <f t="shared" ref="I1269" si="295">IF(OR(D1269="",E1269="",F1269=""),"",TEXT(T1269,"000")&amp;D1269&amp;TEXT(E1269,"00")&amp;TEXT(F1269,"00"))</f>
        <v>021B0102</v>
      </c>
      <c r="J1269" s="149" t="s">
        <v>1650</v>
      </c>
      <c r="K1269" s="149" t="s">
        <v>3677</v>
      </c>
      <c r="L1269" s="148" t="s">
        <v>701</v>
      </c>
      <c r="M1269" s="149" t="s">
        <v>1658</v>
      </c>
      <c r="N1269" s="149" t="s">
        <v>3690</v>
      </c>
      <c r="O1269" s="150" t="s">
        <v>55</v>
      </c>
      <c r="P1269" s="151"/>
      <c r="Q1269" s="152"/>
      <c r="R1269" s="153"/>
      <c r="S1269" s="154" t="s">
        <v>1768</v>
      </c>
      <c r="T1269" s="388">
        <f t="shared" si="294"/>
        <v>21</v>
      </c>
      <c r="V1269" s="382" t="str">
        <f t="shared" si="287"/>
        <v xml:space="preserve">指定承認    </v>
      </c>
      <c r="W1269" s="382" t="str">
        <f t="shared" si="293"/>
        <v xml:space="preserve">指定承認    </v>
      </c>
      <c r="AD1269" s="382"/>
    </row>
    <row r="1270" spans="1:30" ht="15" customHeight="1">
      <c r="A1270" s="462" t="str">
        <f t="shared" si="286"/>
        <v>041B0103</v>
      </c>
      <c r="B1270" s="592"/>
      <c r="C1270" s="565"/>
      <c r="D1270" s="139" t="s">
        <v>2667</v>
      </c>
      <c r="E1270" s="140">
        <v>1</v>
      </c>
      <c r="F1270" s="140">
        <v>3</v>
      </c>
      <c r="G1270" s="561"/>
      <c r="H1270" s="556"/>
      <c r="I1270" s="155" t="str">
        <f t="shared" si="278"/>
        <v>041B0103</v>
      </c>
      <c r="J1270" s="156" t="s">
        <v>1650</v>
      </c>
      <c r="K1270" s="156" t="s">
        <v>4291</v>
      </c>
      <c r="L1270" s="155" t="s">
        <v>701</v>
      </c>
      <c r="M1270" s="156" t="s">
        <v>1658</v>
      </c>
      <c r="N1270" s="156" t="s">
        <v>3689</v>
      </c>
      <c r="O1270" s="157" t="s">
        <v>55</v>
      </c>
      <c r="P1270" s="158"/>
      <c r="Q1270" s="159"/>
      <c r="R1270" s="160"/>
      <c r="S1270" s="183" t="s">
        <v>1649</v>
      </c>
      <c r="T1270" s="389">
        <f t="shared" si="294"/>
        <v>41</v>
      </c>
      <c r="V1270" s="382" t="str">
        <f t="shared" si="287"/>
        <v xml:space="preserve">指定承認    </v>
      </c>
      <c r="W1270" s="382" t="str">
        <f t="shared" si="293"/>
        <v xml:space="preserve">指定承認    </v>
      </c>
      <c r="AD1270" s="382"/>
    </row>
    <row r="1271" spans="1:30" ht="15" customHeight="1">
      <c r="A1271" s="462" t="str">
        <f t="shared" si="286"/>
        <v>021B0103</v>
      </c>
      <c r="B1271" s="592"/>
      <c r="C1271" s="565"/>
      <c r="D1271" s="139" t="s">
        <v>2667</v>
      </c>
      <c r="E1271" s="140">
        <v>1</v>
      </c>
      <c r="F1271" s="140">
        <v>3</v>
      </c>
      <c r="G1271" s="561"/>
      <c r="H1271" s="554" t="s">
        <v>2669</v>
      </c>
      <c r="I1271" s="148" t="str">
        <f t="shared" si="278"/>
        <v>021B0103</v>
      </c>
      <c r="J1271" s="149" t="s">
        <v>1650</v>
      </c>
      <c r="K1271" s="149" t="s">
        <v>1772</v>
      </c>
      <c r="L1271" s="148" t="s">
        <v>702</v>
      </c>
      <c r="M1271" s="149" t="s">
        <v>1658</v>
      </c>
      <c r="N1271" s="149" t="s">
        <v>1775</v>
      </c>
      <c r="O1271" s="150" t="s">
        <v>55</v>
      </c>
      <c r="P1271" s="151"/>
      <c r="Q1271" s="152"/>
      <c r="R1271" s="153"/>
      <c r="S1271" s="154" t="s">
        <v>1768</v>
      </c>
      <c r="T1271" s="388">
        <f t="shared" si="294"/>
        <v>21</v>
      </c>
      <c r="V1271" s="382" t="str">
        <f t="shared" si="287"/>
        <v xml:space="preserve">指定承認    </v>
      </c>
      <c r="W1271" s="382" t="str">
        <f t="shared" si="293"/>
        <v xml:space="preserve">指定承認    </v>
      </c>
      <c r="AD1271" s="382"/>
    </row>
    <row r="1272" spans="1:30" ht="15" customHeight="1">
      <c r="A1272" s="462" t="str">
        <f t="shared" si="286"/>
        <v>041B0104</v>
      </c>
      <c r="B1272" s="592"/>
      <c r="C1272" s="565"/>
      <c r="D1272" s="139" t="s">
        <v>2667</v>
      </c>
      <c r="E1272" s="140">
        <v>1</v>
      </c>
      <c r="F1272" s="140">
        <v>4</v>
      </c>
      <c r="G1272" s="562"/>
      <c r="H1272" s="556"/>
      <c r="I1272" s="155" t="str">
        <f t="shared" si="278"/>
        <v>041B0104</v>
      </c>
      <c r="J1272" s="156" t="s">
        <v>1650</v>
      </c>
      <c r="K1272" s="156" t="s">
        <v>1868</v>
      </c>
      <c r="L1272" s="155" t="s">
        <v>702</v>
      </c>
      <c r="M1272" s="156" t="s">
        <v>1658</v>
      </c>
      <c r="N1272" s="156" t="s">
        <v>1775</v>
      </c>
      <c r="O1272" s="157" t="s">
        <v>55</v>
      </c>
      <c r="P1272" s="158"/>
      <c r="Q1272" s="159"/>
      <c r="R1272" s="160"/>
      <c r="S1272" s="183" t="s">
        <v>1649</v>
      </c>
      <c r="T1272" s="389">
        <f t="shared" si="294"/>
        <v>41</v>
      </c>
      <c r="V1272" s="382" t="str">
        <f t="shared" si="287"/>
        <v xml:space="preserve">指定承認    </v>
      </c>
      <c r="W1272" s="382" t="str">
        <f t="shared" si="293"/>
        <v xml:space="preserve">指定承認    </v>
      </c>
      <c r="AD1272" s="382"/>
    </row>
    <row r="1273" spans="1:30" ht="15" customHeight="1">
      <c r="A1273" s="462" t="str">
        <f t="shared" ref="A1273:A1316" si="296">I1273</f>
        <v>021B0104</v>
      </c>
      <c r="B1273" s="592"/>
      <c r="C1273" s="565"/>
      <c r="D1273" s="139" t="s">
        <v>2667</v>
      </c>
      <c r="E1273" s="140">
        <v>1</v>
      </c>
      <c r="F1273" s="140">
        <v>4</v>
      </c>
      <c r="G1273" s="560" t="s">
        <v>4296</v>
      </c>
      <c r="H1273" s="554" t="s">
        <v>2671</v>
      </c>
      <c r="I1273" s="162" t="str">
        <f t="shared" si="278"/>
        <v>021B0104</v>
      </c>
      <c r="J1273" s="142" t="s">
        <v>1651</v>
      </c>
      <c r="K1273" s="142" t="s">
        <v>1773</v>
      </c>
      <c r="L1273" s="141" t="s">
        <v>1652</v>
      </c>
      <c r="M1273" s="142" t="s">
        <v>1658</v>
      </c>
      <c r="N1273" s="142" t="s">
        <v>1775</v>
      </c>
      <c r="O1273" s="143" t="s">
        <v>55</v>
      </c>
      <c r="P1273" s="144"/>
      <c r="Q1273" s="145"/>
      <c r="R1273" s="146"/>
      <c r="S1273" s="147" t="s">
        <v>1768</v>
      </c>
      <c r="T1273" s="387">
        <f t="shared" si="294"/>
        <v>21</v>
      </c>
      <c r="V1273" s="382" t="str">
        <f t="shared" si="287"/>
        <v xml:space="preserve">指定承認    </v>
      </c>
      <c r="W1273" s="382" t="str">
        <f t="shared" si="293"/>
        <v xml:space="preserve">指定承認    </v>
      </c>
      <c r="AD1273" s="382"/>
    </row>
    <row r="1274" spans="1:30" ht="15" customHeight="1">
      <c r="A1274" s="462" t="str">
        <f t="shared" si="296"/>
        <v>041B0105</v>
      </c>
      <c r="B1274" s="592"/>
      <c r="C1274" s="582"/>
      <c r="D1274" s="139" t="s">
        <v>2667</v>
      </c>
      <c r="E1274" s="140">
        <v>1</v>
      </c>
      <c r="F1274" s="140">
        <v>5</v>
      </c>
      <c r="G1274" s="562"/>
      <c r="H1274" s="556"/>
      <c r="I1274" s="164" t="str">
        <f t="shared" si="278"/>
        <v>041B0105</v>
      </c>
      <c r="J1274" s="176" t="s">
        <v>1651</v>
      </c>
      <c r="K1274" s="176" t="s">
        <v>1870</v>
      </c>
      <c r="L1274" s="164" t="s">
        <v>1652</v>
      </c>
      <c r="M1274" s="176" t="s">
        <v>1658</v>
      </c>
      <c r="N1274" s="176" t="s">
        <v>1775</v>
      </c>
      <c r="O1274" s="177" t="s">
        <v>55</v>
      </c>
      <c r="P1274" s="178"/>
      <c r="Q1274" s="179"/>
      <c r="R1274" s="180"/>
      <c r="S1274" s="181" t="s">
        <v>1649</v>
      </c>
      <c r="T1274" s="400">
        <f t="shared" si="294"/>
        <v>41</v>
      </c>
      <c r="V1274" s="382" t="str">
        <f t="shared" si="287"/>
        <v xml:space="preserve">指定承認    </v>
      </c>
      <c r="W1274" s="382" t="str">
        <f t="shared" si="293"/>
        <v xml:space="preserve">指定承認    </v>
      </c>
      <c r="AD1274" s="382"/>
    </row>
    <row r="1275" spans="1:30" ht="15" customHeight="1">
      <c r="A1275" s="462" t="str">
        <f t="shared" si="296"/>
        <v>021B0201</v>
      </c>
      <c r="B1275" s="592"/>
      <c r="C1275" s="564" t="s">
        <v>2903</v>
      </c>
      <c r="D1275" s="139" t="s">
        <v>2667</v>
      </c>
      <c r="E1275" s="140">
        <v>2</v>
      </c>
      <c r="F1275" s="140">
        <v>1</v>
      </c>
      <c r="G1275" s="560" t="s">
        <v>2672</v>
      </c>
      <c r="H1275" s="554" t="s">
        <v>2673</v>
      </c>
      <c r="I1275" s="162" t="str">
        <f t="shared" si="278"/>
        <v>021B0201</v>
      </c>
      <c r="J1275" s="142" t="s">
        <v>1653</v>
      </c>
      <c r="K1275" s="142" t="s">
        <v>1777</v>
      </c>
      <c r="L1275" s="141" t="s">
        <v>703</v>
      </c>
      <c r="M1275" s="142" t="s">
        <v>1658</v>
      </c>
      <c r="N1275" s="142" t="s">
        <v>1776</v>
      </c>
      <c r="O1275" s="143" t="s">
        <v>55</v>
      </c>
      <c r="P1275" s="144"/>
      <c r="Q1275" s="145"/>
      <c r="R1275" s="146"/>
      <c r="S1275" s="147" t="s">
        <v>1768</v>
      </c>
      <c r="T1275" s="387">
        <f t="shared" si="294"/>
        <v>21</v>
      </c>
      <c r="V1275" s="382" t="str">
        <f t="shared" si="287"/>
        <v xml:space="preserve">指定承認    </v>
      </c>
      <c r="W1275" s="382" t="str">
        <f t="shared" ref="W1275:W1282" si="297">V1275</f>
        <v xml:space="preserve">指定承認    </v>
      </c>
      <c r="AD1275" s="382"/>
    </row>
    <row r="1276" spans="1:30" ht="15" customHeight="1">
      <c r="A1276" s="462" t="str">
        <f t="shared" si="296"/>
        <v>041B0201</v>
      </c>
      <c r="B1276" s="592"/>
      <c r="C1276" s="565"/>
      <c r="D1276" s="139" t="s">
        <v>2667</v>
      </c>
      <c r="E1276" s="140">
        <v>2</v>
      </c>
      <c r="F1276" s="140">
        <v>1</v>
      </c>
      <c r="G1276" s="561"/>
      <c r="H1276" s="556"/>
      <c r="I1276" s="164" t="str">
        <f t="shared" si="278"/>
        <v>041B0201</v>
      </c>
      <c r="J1276" s="176" t="s">
        <v>1653</v>
      </c>
      <c r="K1276" s="176" t="s">
        <v>1871</v>
      </c>
      <c r="L1276" s="164" t="s">
        <v>703</v>
      </c>
      <c r="M1276" s="176" t="s">
        <v>1658</v>
      </c>
      <c r="N1276" s="176" t="s">
        <v>1776</v>
      </c>
      <c r="O1276" s="177" t="s">
        <v>55</v>
      </c>
      <c r="P1276" s="178"/>
      <c r="Q1276" s="179"/>
      <c r="R1276" s="180"/>
      <c r="S1276" s="181" t="s">
        <v>1649</v>
      </c>
      <c r="T1276" s="400">
        <f t="shared" si="294"/>
        <v>41</v>
      </c>
      <c r="V1276" s="382" t="str">
        <f t="shared" si="287"/>
        <v xml:space="preserve">指定承認    </v>
      </c>
      <c r="W1276" s="382" t="str">
        <f t="shared" si="297"/>
        <v xml:space="preserve">指定承認    </v>
      </c>
      <c r="AD1276" s="382"/>
    </row>
    <row r="1277" spans="1:30" ht="15" customHeight="1">
      <c r="A1277" s="462" t="str">
        <f t="shared" si="296"/>
        <v>041B0202</v>
      </c>
      <c r="B1277" s="592"/>
      <c r="C1277" s="582"/>
      <c r="D1277" s="139" t="s">
        <v>2667</v>
      </c>
      <c r="E1277" s="140">
        <v>2</v>
      </c>
      <c r="F1277" s="140">
        <v>2</v>
      </c>
      <c r="G1277" s="562"/>
      <c r="H1277" s="163" t="s">
        <v>2674</v>
      </c>
      <c r="I1277" s="164" t="str">
        <f t="shared" si="278"/>
        <v>041B0202</v>
      </c>
      <c r="J1277" s="165" t="s">
        <v>1656</v>
      </c>
      <c r="K1277" s="165" t="s">
        <v>1872</v>
      </c>
      <c r="L1277" s="204" t="s">
        <v>1654</v>
      </c>
      <c r="M1277" s="165" t="s">
        <v>1658</v>
      </c>
      <c r="N1277" s="165" t="s">
        <v>1776</v>
      </c>
      <c r="O1277" s="166" t="s">
        <v>55</v>
      </c>
      <c r="P1277" s="167"/>
      <c r="Q1277" s="168"/>
      <c r="R1277" s="169"/>
      <c r="S1277" s="182" t="s">
        <v>1649</v>
      </c>
      <c r="T1277" s="403">
        <f t="shared" si="294"/>
        <v>41</v>
      </c>
      <c r="V1277" s="382" t="str">
        <f t="shared" si="287"/>
        <v xml:space="preserve">指定承認    </v>
      </c>
      <c r="W1277" s="382" t="str">
        <f t="shared" si="297"/>
        <v xml:space="preserve">指定承認    </v>
      </c>
      <c r="AD1277" s="382"/>
    </row>
    <row r="1278" spans="1:30" ht="15" customHeight="1">
      <c r="A1278" s="462" t="str">
        <f t="shared" si="296"/>
        <v>021B0301</v>
      </c>
      <c r="B1278" s="592"/>
      <c r="C1278" s="564" t="s">
        <v>2904</v>
      </c>
      <c r="D1278" s="139" t="s">
        <v>2667</v>
      </c>
      <c r="E1278" s="140">
        <v>3</v>
      </c>
      <c r="F1278" s="140">
        <v>1</v>
      </c>
      <c r="G1278" s="560" t="s">
        <v>2675</v>
      </c>
      <c r="H1278" s="554" t="s">
        <v>2673</v>
      </c>
      <c r="I1278" s="162" t="str">
        <f t="shared" si="278"/>
        <v>021B0301</v>
      </c>
      <c r="J1278" s="142" t="s">
        <v>1779</v>
      </c>
      <c r="K1278" s="142" t="s">
        <v>1778</v>
      </c>
      <c r="L1278" s="141" t="s">
        <v>703</v>
      </c>
      <c r="M1278" s="142" t="s">
        <v>1659</v>
      </c>
      <c r="N1278" s="142" t="s">
        <v>1776</v>
      </c>
      <c r="O1278" s="143" t="s">
        <v>55</v>
      </c>
      <c r="P1278" s="144"/>
      <c r="Q1278" s="145"/>
      <c r="R1278" s="146"/>
      <c r="S1278" s="147" t="s">
        <v>1768</v>
      </c>
      <c r="T1278" s="387">
        <f t="shared" si="294"/>
        <v>21</v>
      </c>
      <c r="V1278" s="382" t="str">
        <f t="shared" si="287"/>
        <v xml:space="preserve">指定承認    </v>
      </c>
      <c r="W1278" s="382" t="str">
        <f t="shared" si="297"/>
        <v xml:space="preserve">指定承認    </v>
      </c>
      <c r="AD1278" s="382"/>
    </row>
    <row r="1279" spans="1:30" ht="15" customHeight="1">
      <c r="A1279" s="462" t="str">
        <f t="shared" si="296"/>
        <v>041B0302</v>
      </c>
      <c r="B1279" s="592"/>
      <c r="C1279" s="565"/>
      <c r="D1279" s="139" t="s">
        <v>162</v>
      </c>
      <c r="E1279" s="140">
        <v>3</v>
      </c>
      <c r="F1279" s="140">
        <v>2</v>
      </c>
      <c r="G1279" s="561"/>
      <c r="H1279" s="556"/>
      <c r="I1279" s="164" t="str">
        <f t="shared" si="278"/>
        <v>041B0302</v>
      </c>
      <c r="J1279" s="176" t="s">
        <v>1779</v>
      </c>
      <c r="K1279" s="176" t="s">
        <v>4383</v>
      </c>
      <c r="L1279" s="164" t="s">
        <v>703</v>
      </c>
      <c r="M1279" s="176" t="s">
        <v>4384</v>
      </c>
      <c r="N1279" s="176" t="s">
        <v>1776</v>
      </c>
      <c r="O1279" s="177" t="s">
        <v>55</v>
      </c>
      <c r="P1279" s="178"/>
      <c r="Q1279" s="179"/>
      <c r="R1279" s="180"/>
      <c r="S1279" s="181" t="s">
        <v>1649</v>
      </c>
      <c r="T1279" s="400">
        <f t="shared" si="294"/>
        <v>41</v>
      </c>
      <c r="V1279" s="382" t="str">
        <f t="shared" ref="V1279" si="298">""&amp;O1279&amp;"  "&amp;P1279&amp;"  "&amp;Q1279&amp;""</f>
        <v xml:space="preserve">指定承認    </v>
      </c>
      <c r="W1279" s="382" t="str">
        <f t="shared" ref="W1279" si="299">V1279</f>
        <v xml:space="preserve">指定承認    </v>
      </c>
      <c r="AD1279" s="382"/>
    </row>
    <row r="1280" spans="1:30" ht="15" customHeight="1">
      <c r="A1280" s="462" t="str">
        <f t="shared" si="296"/>
        <v>041B0301</v>
      </c>
      <c r="B1280" s="593"/>
      <c r="C1280" s="582"/>
      <c r="D1280" s="139" t="s">
        <v>2667</v>
      </c>
      <c r="E1280" s="140">
        <v>3</v>
      </c>
      <c r="F1280" s="140">
        <v>1</v>
      </c>
      <c r="G1280" s="562"/>
      <c r="H1280" s="451" t="s">
        <v>2674</v>
      </c>
      <c r="I1280" s="164" t="str">
        <f t="shared" si="278"/>
        <v>041B0301</v>
      </c>
      <c r="J1280" s="165" t="s">
        <v>1657</v>
      </c>
      <c r="K1280" s="165" t="s">
        <v>1873</v>
      </c>
      <c r="L1280" s="204" t="s">
        <v>1654</v>
      </c>
      <c r="M1280" s="165" t="s">
        <v>1659</v>
      </c>
      <c r="N1280" s="165" t="s">
        <v>1776</v>
      </c>
      <c r="O1280" s="166" t="s">
        <v>55</v>
      </c>
      <c r="P1280" s="167"/>
      <c r="Q1280" s="168"/>
      <c r="R1280" s="169"/>
      <c r="S1280" s="182" t="s">
        <v>1649</v>
      </c>
      <c r="T1280" s="403">
        <f t="shared" si="294"/>
        <v>41</v>
      </c>
      <c r="V1280" s="382" t="str">
        <f t="shared" ref="V1280:V1321" si="300">""&amp;O1280&amp;"  "&amp;P1280&amp;"  "&amp;Q1280&amp;""</f>
        <v xml:space="preserve">指定承認    </v>
      </c>
      <c r="W1280" s="382" t="str">
        <f t="shared" si="297"/>
        <v xml:space="preserve">指定承認    </v>
      </c>
      <c r="AD1280" s="382"/>
    </row>
    <row r="1281" spans="1:30" ht="15" customHeight="1">
      <c r="A1281" s="462" t="str">
        <f t="shared" si="296"/>
        <v>021B0401</v>
      </c>
      <c r="B1281" s="559"/>
      <c r="C1281" s="622"/>
      <c r="D1281" s="139" t="s">
        <v>162</v>
      </c>
      <c r="E1281" s="140">
        <v>4</v>
      </c>
      <c r="F1281" s="140">
        <v>1</v>
      </c>
      <c r="G1281" s="554" t="s">
        <v>2676</v>
      </c>
      <c r="H1281" s="554" t="s">
        <v>2908</v>
      </c>
      <c r="I1281" s="148" t="str">
        <f t="shared" si="278"/>
        <v>021B0401</v>
      </c>
      <c r="J1281" s="149" t="s">
        <v>698</v>
      </c>
      <c r="K1281" s="149" t="s">
        <v>1780</v>
      </c>
      <c r="L1281" s="148" t="s">
        <v>701</v>
      </c>
      <c r="M1281" s="148"/>
      <c r="N1281" s="149" t="s">
        <v>293</v>
      </c>
      <c r="O1281" s="150" t="s">
        <v>55</v>
      </c>
      <c r="P1281" s="151"/>
      <c r="Q1281" s="152"/>
      <c r="R1281" s="153"/>
      <c r="S1281" s="154" t="s">
        <v>1768</v>
      </c>
      <c r="T1281" s="388">
        <f t="shared" si="294"/>
        <v>21</v>
      </c>
      <c r="U1281" s="463"/>
      <c r="V1281" s="463" t="str">
        <f t="shared" si="300"/>
        <v xml:space="preserve">指定承認    </v>
      </c>
      <c r="W1281" s="463" t="str">
        <f t="shared" si="297"/>
        <v xml:space="preserve">指定承認    </v>
      </c>
      <c r="AD1281" s="382"/>
    </row>
    <row r="1282" spans="1:30" ht="15" customHeight="1">
      <c r="A1282" s="462" t="str">
        <f t="shared" si="296"/>
        <v>021B0402</v>
      </c>
      <c r="B1282" s="559"/>
      <c r="C1282" s="622"/>
      <c r="D1282" s="139" t="s">
        <v>162</v>
      </c>
      <c r="E1282" s="140">
        <v>4</v>
      </c>
      <c r="F1282" s="140">
        <v>2</v>
      </c>
      <c r="G1282" s="555"/>
      <c r="H1282" s="555"/>
      <c r="I1282" s="148" t="str">
        <f t="shared" si="278"/>
        <v>021B0402</v>
      </c>
      <c r="J1282" s="149" t="s">
        <v>698</v>
      </c>
      <c r="K1282" s="149" t="s">
        <v>1781</v>
      </c>
      <c r="L1282" s="148" t="s">
        <v>701</v>
      </c>
      <c r="M1282" s="148"/>
      <c r="N1282" s="149" t="s">
        <v>295</v>
      </c>
      <c r="O1282" s="150" t="s">
        <v>55</v>
      </c>
      <c r="P1282" s="151"/>
      <c r="Q1282" s="152"/>
      <c r="R1282" s="153"/>
      <c r="S1282" s="154" t="s">
        <v>1768</v>
      </c>
      <c r="T1282" s="388">
        <f t="shared" si="294"/>
        <v>21</v>
      </c>
      <c r="V1282" s="382" t="str">
        <f t="shared" si="300"/>
        <v xml:space="preserve">指定承認    </v>
      </c>
      <c r="W1282" s="382" t="str">
        <f t="shared" si="297"/>
        <v xml:space="preserve">指定承認    </v>
      </c>
      <c r="AD1282" s="382"/>
    </row>
    <row r="1283" spans="1:30" ht="15" customHeight="1">
      <c r="A1283" s="462" t="str">
        <f t="shared" si="296"/>
        <v>041B0401</v>
      </c>
      <c r="B1283" s="559"/>
      <c r="C1283" s="622"/>
      <c r="D1283" s="139" t="s">
        <v>162</v>
      </c>
      <c r="E1283" s="140">
        <v>4</v>
      </c>
      <c r="F1283" s="140">
        <v>1</v>
      </c>
      <c r="G1283" s="555"/>
      <c r="H1283" s="556"/>
      <c r="I1283" s="155" t="str">
        <f t="shared" si="278"/>
        <v>041B0401</v>
      </c>
      <c r="J1283" s="156" t="s">
        <v>698</v>
      </c>
      <c r="K1283" s="156" t="s">
        <v>1874</v>
      </c>
      <c r="L1283" s="155" t="s">
        <v>701</v>
      </c>
      <c r="M1283" s="155"/>
      <c r="N1283" s="156" t="s">
        <v>295</v>
      </c>
      <c r="O1283" s="157" t="s">
        <v>55</v>
      </c>
      <c r="P1283" s="158"/>
      <c r="Q1283" s="159"/>
      <c r="R1283" s="160"/>
      <c r="S1283" s="183" t="s">
        <v>1649</v>
      </c>
      <c r="T1283" s="389">
        <f t="shared" si="294"/>
        <v>41</v>
      </c>
      <c r="V1283" s="382" t="str">
        <f t="shared" si="300"/>
        <v xml:space="preserve">指定承認    </v>
      </c>
      <c r="W1283" s="382" t="str">
        <f t="shared" ref="W1283:W1291" si="301">V1283</f>
        <v xml:space="preserve">指定承認    </v>
      </c>
      <c r="AD1283" s="382"/>
    </row>
    <row r="1284" spans="1:30" ht="15" customHeight="1">
      <c r="A1284" s="462" t="str">
        <f t="shared" si="296"/>
        <v>021B0406</v>
      </c>
      <c r="B1284" s="559"/>
      <c r="C1284" s="622"/>
      <c r="D1284" s="139" t="s">
        <v>162</v>
      </c>
      <c r="E1284" s="140">
        <v>4</v>
      </c>
      <c r="F1284" s="140">
        <v>6</v>
      </c>
      <c r="G1284" s="555"/>
      <c r="H1284" s="554" t="s">
        <v>2909</v>
      </c>
      <c r="I1284" s="148" t="str">
        <f t="shared" ref="I1284:I1292" si="302">IF(OR(D1284="",E1284="",F1284=""),"",TEXT(T1284,"000")&amp;D1284&amp;TEXT(E1284,"00")&amp;TEXT(F1284,"00"))</f>
        <v>021B0406</v>
      </c>
      <c r="J1284" s="149" t="s">
        <v>699</v>
      </c>
      <c r="K1284" s="149" t="s">
        <v>1786</v>
      </c>
      <c r="L1284" s="148" t="s">
        <v>701</v>
      </c>
      <c r="M1284" s="148"/>
      <c r="N1284" s="149" t="s">
        <v>300</v>
      </c>
      <c r="O1284" s="150" t="s">
        <v>55</v>
      </c>
      <c r="P1284" s="151"/>
      <c r="Q1284" s="152"/>
      <c r="R1284" s="153"/>
      <c r="S1284" s="154" t="s">
        <v>1768</v>
      </c>
      <c r="T1284" s="388">
        <f t="shared" si="294"/>
        <v>21</v>
      </c>
      <c r="V1284" s="382" t="str">
        <f t="shared" si="300"/>
        <v xml:space="preserve">指定承認    </v>
      </c>
      <c r="W1284" s="382" t="str">
        <f t="shared" si="301"/>
        <v xml:space="preserve">指定承認    </v>
      </c>
      <c r="AD1284" s="382"/>
    </row>
    <row r="1285" spans="1:30" ht="15" customHeight="1">
      <c r="A1285" s="462" t="str">
        <f t="shared" si="296"/>
        <v>041B0404</v>
      </c>
      <c r="B1285" s="559"/>
      <c r="C1285" s="622"/>
      <c r="D1285" s="139" t="s">
        <v>162</v>
      </c>
      <c r="E1285" s="140">
        <v>4</v>
      </c>
      <c r="F1285" s="140">
        <v>4</v>
      </c>
      <c r="G1285" s="555"/>
      <c r="H1285" s="555"/>
      <c r="I1285" s="155" t="str">
        <f t="shared" si="302"/>
        <v>041B0404</v>
      </c>
      <c r="J1285" s="156" t="s">
        <v>699</v>
      </c>
      <c r="K1285" s="156" t="s">
        <v>1877</v>
      </c>
      <c r="L1285" s="155" t="s">
        <v>701</v>
      </c>
      <c r="M1285" s="155"/>
      <c r="N1285" s="156" t="s">
        <v>300</v>
      </c>
      <c r="O1285" s="157" t="s">
        <v>55</v>
      </c>
      <c r="P1285" s="158"/>
      <c r="Q1285" s="159"/>
      <c r="R1285" s="160"/>
      <c r="S1285" s="183" t="s">
        <v>1649</v>
      </c>
      <c r="T1285" s="389">
        <f t="shared" si="294"/>
        <v>41</v>
      </c>
      <c r="V1285" s="382" t="str">
        <f t="shared" si="300"/>
        <v xml:space="preserve">指定承認    </v>
      </c>
      <c r="W1285" s="382" t="str">
        <f t="shared" si="301"/>
        <v xml:space="preserve">指定承認    </v>
      </c>
      <c r="AD1285" s="382"/>
    </row>
    <row r="1286" spans="1:30" ht="15" customHeight="1">
      <c r="A1286" s="462" t="str">
        <f t="shared" si="296"/>
        <v>021B0407</v>
      </c>
      <c r="B1286" s="559"/>
      <c r="C1286" s="622"/>
      <c r="D1286" s="139" t="s">
        <v>162</v>
      </c>
      <c r="E1286" s="140">
        <v>4</v>
      </c>
      <c r="F1286" s="140">
        <v>7</v>
      </c>
      <c r="G1286" s="555"/>
      <c r="H1286" s="555"/>
      <c r="I1286" s="148" t="str">
        <f t="shared" si="302"/>
        <v>021B0407</v>
      </c>
      <c r="J1286" s="149" t="s">
        <v>699</v>
      </c>
      <c r="K1286" s="149" t="s">
        <v>1787</v>
      </c>
      <c r="L1286" s="148" t="s">
        <v>701</v>
      </c>
      <c r="M1286" s="148"/>
      <c r="N1286" s="149" t="s">
        <v>301</v>
      </c>
      <c r="O1286" s="150" t="s">
        <v>55</v>
      </c>
      <c r="P1286" s="151"/>
      <c r="Q1286" s="152"/>
      <c r="R1286" s="153"/>
      <c r="S1286" s="154" t="s">
        <v>1768</v>
      </c>
      <c r="T1286" s="388">
        <f t="shared" si="294"/>
        <v>21</v>
      </c>
      <c r="V1286" s="382" t="str">
        <f t="shared" si="300"/>
        <v xml:space="preserve">指定承認    </v>
      </c>
      <c r="W1286" s="382" t="str">
        <f t="shared" si="301"/>
        <v xml:space="preserve">指定承認    </v>
      </c>
      <c r="AD1286" s="382"/>
    </row>
    <row r="1287" spans="1:30" ht="15" customHeight="1">
      <c r="A1287" s="462" t="str">
        <f t="shared" si="296"/>
        <v>041B0405</v>
      </c>
      <c r="B1287" s="559"/>
      <c r="C1287" s="622"/>
      <c r="D1287" s="139" t="s">
        <v>162</v>
      </c>
      <c r="E1287" s="140">
        <v>4</v>
      </c>
      <c r="F1287" s="140">
        <v>5</v>
      </c>
      <c r="G1287" s="555"/>
      <c r="H1287" s="555"/>
      <c r="I1287" s="155" t="str">
        <f t="shared" si="302"/>
        <v>041B0405</v>
      </c>
      <c r="J1287" s="156" t="s">
        <v>699</v>
      </c>
      <c r="K1287" s="156" t="s">
        <v>1878</v>
      </c>
      <c r="L1287" s="155" t="s">
        <v>701</v>
      </c>
      <c r="M1287" s="155"/>
      <c r="N1287" s="156" t="s">
        <v>301</v>
      </c>
      <c r="O1287" s="157" t="s">
        <v>55</v>
      </c>
      <c r="P1287" s="158"/>
      <c r="Q1287" s="159"/>
      <c r="R1287" s="160"/>
      <c r="S1287" s="183" t="s">
        <v>1649</v>
      </c>
      <c r="T1287" s="389">
        <f t="shared" si="294"/>
        <v>41</v>
      </c>
      <c r="V1287" s="382" t="str">
        <f t="shared" si="300"/>
        <v xml:space="preserve">指定承認    </v>
      </c>
      <c r="W1287" s="382" t="str">
        <f t="shared" si="301"/>
        <v xml:space="preserve">指定承認    </v>
      </c>
      <c r="AD1287" s="382"/>
    </row>
    <row r="1288" spans="1:30" ht="15" customHeight="1">
      <c r="A1288" s="462" t="str">
        <f t="shared" si="296"/>
        <v>041B0406</v>
      </c>
      <c r="B1288" s="559"/>
      <c r="C1288" s="622"/>
      <c r="D1288" s="139" t="s">
        <v>162</v>
      </c>
      <c r="E1288" s="140">
        <v>4</v>
      </c>
      <c r="F1288" s="140">
        <v>6</v>
      </c>
      <c r="G1288" s="555"/>
      <c r="H1288" s="555"/>
      <c r="I1288" s="162" t="str">
        <f t="shared" si="302"/>
        <v>041B0406</v>
      </c>
      <c r="J1288" s="205" t="s">
        <v>699</v>
      </c>
      <c r="K1288" s="205" t="s">
        <v>1879</v>
      </c>
      <c r="L1288" s="162" t="s">
        <v>701</v>
      </c>
      <c r="M1288" s="162"/>
      <c r="N1288" s="205" t="s">
        <v>293</v>
      </c>
      <c r="O1288" s="186" t="s">
        <v>55</v>
      </c>
      <c r="P1288" s="187"/>
      <c r="Q1288" s="188"/>
      <c r="R1288" s="189"/>
      <c r="S1288" s="190" t="s">
        <v>1649</v>
      </c>
      <c r="T1288" s="396">
        <f t="shared" si="294"/>
        <v>41</v>
      </c>
      <c r="V1288" s="382" t="str">
        <f t="shared" si="300"/>
        <v xml:space="preserve">指定承認    </v>
      </c>
      <c r="W1288" s="382" t="str">
        <f t="shared" si="301"/>
        <v xml:space="preserve">指定承認    </v>
      </c>
      <c r="AD1288" s="382"/>
    </row>
    <row r="1289" spans="1:30" ht="15" customHeight="1">
      <c r="A1289" s="462" t="str">
        <f t="shared" si="296"/>
        <v>021B0408</v>
      </c>
      <c r="B1289" s="559"/>
      <c r="C1289" s="622"/>
      <c r="D1289" s="139" t="s">
        <v>162</v>
      </c>
      <c r="E1289" s="140">
        <v>4</v>
      </c>
      <c r="F1289" s="140">
        <v>8</v>
      </c>
      <c r="G1289" s="555"/>
      <c r="H1289" s="555"/>
      <c r="I1289" s="148" t="str">
        <f t="shared" si="302"/>
        <v>021B0408</v>
      </c>
      <c r="J1289" s="149" t="s">
        <v>700</v>
      </c>
      <c r="K1289" s="149" t="s">
        <v>1788</v>
      </c>
      <c r="L1289" s="148" t="s">
        <v>701</v>
      </c>
      <c r="M1289" s="148"/>
      <c r="N1289" s="149" t="s">
        <v>304</v>
      </c>
      <c r="O1289" s="150" t="s">
        <v>55</v>
      </c>
      <c r="P1289" s="151"/>
      <c r="Q1289" s="152"/>
      <c r="R1289" s="153"/>
      <c r="S1289" s="154" t="s">
        <v>1768</v>
      </c>
      <c r="T1289" s="388">
        <f t="shared" si="294"/>
        <v>21</v>
      </c>
      <c r="V1289" s="382" t="str">
        <f t="shared" si="300"/>
        <v xml:space="preserve">指定承認    </v>
      </c>
      <c r="W1289" s="382" t="str">
        <f t="shared" si="301"/>
        <v xml:space="preserve">指定承認    </v>
      </c>
      <c r="AD1289" s="382"/>
    </row>
    <row r="1290" spans="1:30" ht="15" customHeight="1">
      <c r="A1290" s="462" t="str">
        <f t="shared" si="296"/>
        <v>041B0407</v>
      </c>
      <c r="B1290" s="559"/>
      <c r="C1290" s="622"/>
      <c r="D1290" s="139" t="s">
        <v>162</v>
      </c>
      <c r="E1290" s="140">
        <v>4</v>
      </c>
      <c r="F1290" s="140">
        <v>7</v>
      </c>
      <c r="G1290" s="555"/>
      <c r="H1290" s="555"/>
      <c r="I1290" s="162" t="str">
        <f t="shared" si="302"/>
        <v>041B0407</v>
      </c>
      <c r="J1290" s="205" t="s">
        <v>700</v>
      </c>
      <c r="K1290" s="205" t="s">
        <v>1880</v>
      </c>
      <c r="L1290" s="162" t="s">
        <v>701</v>
      </c>
      <c r="M1290" s="162"/>
      <c r="N1290" s="205" t="s">
        <v>1882</v>
      </c>
      <c r="O1290" s="186" t="s">
        <v>55</v>
      </c>
      <c r="P1290" s="187"/>
      <c r="Q1290" s="188"/>
      <c r="R1290" s="189"/>
      <c r="S1290" s="190" t="s">
        <v>1649</v>
      </c>
      <c r="T1290" s="396">
        <f t="shared" si="294"/>
        <v>41</v>
      </c>
      <c r="V1290" s="382" t="str">
        <f t="shared" si="300"/>
        <v xml:space="preserve">指定承認    </v>
      </c>
      <c r="W1290" s="382" t="str">
        <f t="shared" si="301"/>
        <v xml:space="preserve">指定承認    </v>
      </c>
      <c r="AD1290" s="382"/>
    </row>
    <row r="1291" spans="1:30" ht="15" customHeight="1">
      <c r="A1291" s="462" t="str">
        <f t="shared" si="296"/>
        <v>021B0409</v>
      </c>
      <c r="B1291" s="559"/>
      <c r="C1291" s="622"/>
      <c r="D1291" s="139" t="s">
        <v>162</v>
      </c>
      <c r="E1291" s="140">
        <v>4</v>
      </c>
      <c r="F1291" s="140">
        <v>9</v>
      </c>
      <c r="G1291" s="555"/>
      <c r="H1291" s="555"/>
      <c r="I1291" s="148" t="str">
        <f t="shared" si="302"/>
        <v>021B0409</v>
      </c>
      <c r="J1291" s="149" t="s">
        <v>700</v>
      </c>
      <c r="K1291" s="149" t="s">
        <v>1789</v>
      </c>
      <c r="L1291" s="148" t="s">
        <v>701</v>
      </c>
      <c r="M1291" s="148"/>
      <c r="N1291" s="149" t="s">
        <v>305</v>
      </c>
      <c r="O1291" s="150" t="s">
        <v>55</v>
      </c>
      <c r="P1291" s="151"/>
      <c r="Q1291" s="152"/>
      <c r="R1291" s="153"/>
      <c r="S1291" s="154" t="s">
        <v>1768</v>
      </c>
      <c r="T1291" s="388">
        <f t="shared" si="294"/>
        <v>21</v>
      </c>
      <c r="V1291" s="382" t="str">
        <f t="shared" si="300"/>
        <v xml:space="preserve">指定承認    </v>
      </c>
      <c r="W1291" s="382" t="str">
        <f t="shared" si="301"/>
        <v xml:space="preserve">指定承認    </v>
      </c>
      <c r="AD1291" s="382"/>
    </row>
    <row r="1292" spans="1:30" ht="15" customHeight="1">
      <c r="A1292" s="462" t="str">
        <f t="shared" si="296"/>
        <v>041B0408</v>
      </c>
      <c r="B1292" s="559"/>
      <c r="C1292" s="622"/>
      <c r="D1292" s="139" t="s">
        <v>162</v>
      </c>
      <c r="E1292" s="140">
        <v>4</v>
      </c>
      <c r="F1292" s="140">
        <v>8</v>
      </c>
      <c r="G1292" s="555"/>
      <c r="H1292" s="556"/>
      <c r="I1292" s="164" t="str">
        <f t="shared" si="302"/>
        <v>041B0408</v>
      </c>
      <c r="J1292" s="176" t="s">
        <v>700</v>
      </c>
      <c r="K1292" s="176" t="s">
        <v>1881</v>
      </c>
      <c r="L1292" s="164" t="s">
        <v>701</v>
      </c>
      <c r="M1292" s="164"/>
      <c r="N1292" s="176" t="s">
        <v>1883</v>
      </c>
      <c r="O1292" s="177" t="s">
        <v>55</v>
      </c>
      <c r="P1292" s="178"/>
      <c r="Q1292" s="179"/>
      <c r="R1292" s="180"/>
      <c r="S1292" s="181" t="s">
        <v>1649</v>
      </c>
      <c r="T1292" s="400">
        <f t="shared" si="294"/>
        <v>41</v>
      </c>
      <c r="V1292" s="382" t="str">
        <f t="shared" si="300"/>
        <v xml:space="preserve">指定承認    </v>
      </c>
      <c r="W1292" s="382" t="str">
        <f t="shared" ref="W1292:W1301" si="303">V1292</f>
        <v xml:space="preserve">指定承認    </v>
      </c>
      <c r="AD1292" s="382"/>
    </row>
    <row r="1293" spans="1:30" ht="15" customHeight="1">
      <c r="A1293" s="462" t="str">
        <f t="shared" si="296"/>
        <v>021B0423</v>
      </c>
      <c r="B1293" s="559"/>
      <c r="C1293" s="622"/>
      <c r="D1293" s="139" t="s">
        <v>162</v>
      </c>
      <c r="E1293" s="140">
        <v>4</v>
      </c>
      <c r="F1293" s="140">
        <v>23</v>
      </c>
      <c r="G1293" s="555"/>
      <c r="H1293" s="554" t="s">
        <v>319</v>
      </c>
      <c r="I1293" s="148" t="str">
        <f t="shared" ref="I1293:I1416" si="304">IF(OR(D1293="",E1293="",F1293=""),"",TEXT(T1293,"000")&amp;D1293&amp;TEXT(E1293,"00")&amp;TEXT(F1293,"00"))</f>
        <v>021B0423</v>
      </c>
      <c r="J1293" s="149" t="s">
        <v>697</v>
      </c>
      <c r="K1293" s="149" t="s">
        <v>1808</v>
      </c>
      <c r="L1293" s="148" t="s">
        <v>701</v>
      </c>
      <c r="M1293" s="148" t="s">
        <v>319</v>
      </c>
      <c r="N1293" s="149" t="s">
        <v>318</v>
      </c>
      <c r="O1293" s="150" t="s">
        <v>55</v>
      </c>
      <c r="P1293" s="151"/>
      <c r="Q1293" s="152"/>
      <c r="R1293" s="153"/>
      <c r="S1293" s="154" t="s">
        <v>1768</v>
      </c>
      <c r="T1293" s="388">
        <f t="shared" si="294"/>
        <v>21</v>
      </c>
      <c r="V1293" s="382" t="str">
        <f t="shared" si="300"/>
        <v xml:space="preserve">指定承認    </v>
      </c>
      <c r="W1293" s="382" t="str">
        <f t="shared" si="303"/>
        <v xml:space="preserve">指定承認    </v>
      </c>
      <c r="X1293" s="463"/>
      <c r="AD1293" s="382"/>
    </row>
    <row r="1294" spans="1:30" ht="15" customHeight="1">
      <c r="A1294" s="462" t="str">
        <f t="shared" si="296"/>
        <v>041B0424</v>
      </c>
      <c r="B1294" s="559"/>
      <c r="C1294" s="622"/>
      <c r="D1294" s="139" t="s">
        <v>162</v>
      </c>
      <c r="E1294" s="140">
        <v>4</v>
      </c>
      <c r="F1294" s="140">
        <v>24</v>
      </c>
      <c r="G1294" s="555"/>
      <c r="H1294" s="556"/>
      <c r="I1294" s="155" t="str">
        <f t="shared" si="304"/>
        <v>041B0424</v>
      </c>
      <c r="J1294" s="156" t="s">
        <v>697</v>
      </c>
      <c r="K1294" s="156" t="s">
        <v>1898</v>
      </c>
      <c r="L1294" s="155" t="s">
        <v>701</v>
      </c>
      <c r="M1294" s="155" t="s">
        <v>319</v>
      </c>
      <c r="N1294" s="156" t="s">
        <v>318</v>
      </c>
      <c r="O1294" s="157" t="s">
        <v>55</v>
      </c>
      <c r="P1294" s="158"/>
      <c r="Q1294" s="159"/>
      <c r="R1294" s="160"/>
      <c r="S1294" s="183" t="s">
        <v>1649</v>
      </c>
      <c r="T1294" s="389">
        <f t="shared" si="294"/>
        <v>41</v>
      </c>
      <c r="V1294" s="382" t="str">
        <f t="shared" si="300"/>
        <v xml:space="preserve">指定承認    </v>
      </c>
      <c r="W1294" s="382" t="str">
        <f t="shared" si="303"/>
        <v xml:space="preserve">指定承認    </v>
      </c>
      <c r="Y1294" s="463"/>
      <c r="Z1294" s="463"/>
      <c r="AD1294" s="382"/>
    </row>
    <row r="1295" spans="1:30" ht="15" customHeight="1">
      <c r="A1295" s="462" t="str">
        <f t="shared" si="296"/>
        <v>021B0424</v>
      </c>
      <c r="B1295" s="559"/>
      <c r="C1295" s="622"/>
      <c r="D1295" s="139" t="s">
        <v>162</v>
      </c>
      <c r="E1295" s="140">
        <v>4</v>
      </c>
      <c r="F1295" s="140">
        <v>24</v>
      </c>
      <c r="G1295" s="555"/>
      <c r="H1295" s="554" t="s">
        <v>2677</v>
      </c>
      <c r="I1295" s="148" t="str">
        <f t="shared" si="304"/>
        <v>021B0424</v>
      </c>
      <c r="J1295" s="149" t="s">
        <v>697</v>
      </c>
      <c r="K1295" s="149" t="s">
        <v>1809</v>
      </c>
      <c r="L1295" s="148" t="s">
        <v>701</v>
      </c>
      <c r="M1295" s="148" t="s">
        <v>321</v>
      </c>
      <c r="N1295" s="149" t="s">
        <v>318</v>
      </c>
      <c r="O1295" s="150" t="s">
        <v>55</v>
      </c>
      <c r="P1295" s="151"/>
      <c r="Q1295" s="152"/>
      <c r="R1295" s="153"/>
      <c r="S1295" s="154" t="s">
        <v>1768</v>
      </c>
      <c r="T1295" s="388">
        <f t="shared" si="294"/>
        <v>21</v>
      </c>
      <c r="V1295" s="382" t="str">
        <f t="shared" si="300"/>
        <v xml:space="preserve">指定承認    </v>
      </c>
      <c r="W1295" s="382" t="str">
        <f t="shared" si="303"/>
        <v xml:space="preserve">指定承認    </v>
      </c>
      <c r="AD1295" s="382"/>
    </row>
    <row r="1296" spans="1:30" ht="15" customHeight="1">
      <c r="A1296" s="462" t="str">
        <f t="shared" si="296"/>
        <v>041B0425</v>
      </c>
      <c r="B1296" s="559"/>
      <c r="C1296" s="622"/>
      <c r="D1296" s="139" t="s">
        <v>162</v>
      </c>
      <c r="E1296" s="140">
        <v>4</v>
      </c>
      <c r="F1296" s="140">
        <v>25</v>
      </c>
      <c r="G1296" s="555"/>
      <c r="H1296" s="555"/>
      <c r="I1296" s="155" t="str">
        <f t="shared" si="304"/>
        <v>041B0425</v>
      </c>
      <c r="J1296" s="156" t="s">
        <v>697</v>
      </c>
      <c r="K1296" s="156" t="s">
        <v>1899</v>
      </c>
      <c r="L1296" s="155" t="s">
        <v>701</v>
      </c>
      <c r="M1296" s="155" t="s">
        <v>321</v>
      </c>
      <c r="N1296" s="156" t="s">
        <v>318</v>
      </c>
      <c r="O1296" s="157" t="s">
        <v>55</v>
      </c>
      <c r="P1296" s="158"/>
      <c r="Q1296" s="159"/>
      <c r="R1296" s="160"/>
      <c r="S1296" s="183" t="s">
        <v>1649</v>
      </c>
      <c r="T1296" s="389">
        <f t="shared" si="294"/>
        <v>41</v>
      </c>
      <c r="V1296" s="382" t="str">
        <f t="shared" si="300"/>
        <v xml:space="preserve">指定承認    </v>
      </c>
      <c r="W1296" s="382" t="str">
        <f t="shared" si="303"/>
        <v xml:space="preserve">指定承認    </v>
      </c>
      <c r="AD1296" s="382"/>
    </row>
    <row r="1297" spans="1:30" ht="15" customHeight="1">
      <c r="A1297" s="462" t="str">
        <f t="shared" si="296"/>
        <v>021B0425</v>
      </c>
      <c r="B1297" s="559"/>
      <c r="C1297" s="622"/>
      <c r="D1297" s="139" t="s">
        <v>162</v>
      </c>
      <c r="E1297" s="140">
        <v>4</v>
      </c>
      <c r="F1297" s="140">
        <v>25</v>
      </c>
      <c r="G1297" s="555"/>
      <c r="H1297" s="555"/>
      <c r="I1297" s="148" t="str">
        <f t="shared" si="304"/>
        <v>021B0425</v>
      </c>
      <c r="J1297" s="149" t="s">
        <v>697</v>
      </c>
      <c r="K1297" s="149" t="s">
        <v>1810</v>
      </c>
      <c r="L1297" s="148" t="s">
        <v>701</v>
      </c>
      <c r="M1297" s="148" t="s">
        <v>321</v>
      </c>
      <c r="N1297" s="149" t="s">
        <v>323</v>
      </c>
      <c r="O1297" s="150" t="s">
        <v>55</v>
      </c>
      <c r="P1297" s="151"/>
      <c r="Q1297" s="152"/>
      <c r="R1297" s="153"/>
      <c r="S1297" s="154" t="s">
        <v>1768</v>
      </c>
      <c r="T1297" s="388">
        <f t="shared" si="294"/>
        <v>21</v>
      </c>
      <c r="V1297" s="382" t="str">
        <f t="shared" si="300"/>
        <v xml:space="preserve">指定承認    </v>
      </c>
      <c r="W1297" s="382" t="str">
        <f t="shared" si="303"/>
        <v xml:space="preserve">指定承認    </v>
      </c>
      <c r="AD1297" s="382"/>
    </row>
    <row r="1298" spans="1:30" ht="15" customHeight="1">
      <c r="A1298" s="462" t="str">
        <f t="shared" si="296"/>
        <v>041B0426</v>
      </c>
      <c r="B1298" s="559"/>
      <c r="C1298" s="622"/>
      <c r="D1298" s="139" t="s">
        <v>162</v>
      </c>
      <c r="E1298" s="140">
        <v>4</v>
      </c>
      <c r="F1298" s="140">
        <v>26</v>
      </c>
      <c r="G1298" s="555"/>
      <c r="H1298" s="556"/>
      <c r="I1298" s="155" t="str">
        <f t="shared" si="304"/>
        <v>041B0426</v>
      </c>
      <c r="J1298" s="156" t="s">
        <v>697</v>
      </c>
      <c r="K1298" s="156" t="s">
        <v>1900</v>
      </c>
      <c r="L1298" s="155" t="s">
        <v>701</v>
      </c>
      <c r="M1298" s="155" t="s">
        <v>321</v>
      </c>
      <c r="N1298" s="156" t="s">
        <v>323</v>
      </c>
      <c r="O1298" s="157" t="s">
        <v>55</v>
      </c>
      <c r="P1298" s="158"/>
      <c r="Q1298" s="159"/>
      <c r="R1298" s="160"/>
      <c r="S1298" s="183" t="s">
        <v>1649</v>
      </c>
      <c r="T1298" s="389">
        <f t="shared" ref="T1298:T1329" si="305">IF(S1298="","",VLOOKUP(S1298,$AC$7:$AD$80,2,FALSE))</f>
        <v>41</v>
      </c>
      <c r="V1298" s="382" t="str">
        <f t="shared" si="300"/>
        <v xml:space="preserve">指定承認    </v>
      </c>
      <c r="W1298" s="382" t="str">
        <f t="shared" si="303"/>
        <v xml:space="preserve">指定承認    </v>
      </c>
      <c r="AD1298" s="382"/>
    </row>
    <row r="1299" spans="1:30" ht="15" customHeight="1">
      <c r="A1299" s="462" t="str">
        <f t="shared" si="296"/>
        <v>021B0426</v>
      </c>
      <c r="B1299" s="559"/>
      <c r="C1299" s="622"/>
      <c r="D1299" s="139" t="s">
        <v>162</v>
      </c>
      <c r="E1299" s="140">
        <v>4</v>
      </c>
      <c r="F1299" s="140">
        <v>26</v>
      </c>
      <c r="G1299" s="555"/>
      <c r="H1299" s="555" t="s">
        <v>4389</v>
      </c>
      <c r="I1299" s="148" t="str">
        <f t="shared" si="304"/>
        <v>021B0426</v>
      </c>
      <c r="J1299" s="149" t="s">
        <v>697</v>
      </c>
      <c r="K1299" s="149" t="s">
        <v>1832</v>
      </c>
      <c r="L1299" s="148" t="s">
        <v>701</v>
      </c>
      <c r="M1299" s="148" t="s">
        <v>327</v>
      </c>
      <c r="N1299" s="149" t="s">
        <v>295</v>
      </c>
      <c r="O1299" s="150" t="s">
        <v>55</v>
      </c>
      <c r="P1299" s="151"/>
      <c r="Q1299" s="152"/>
      <c r="R1299" s="153"/>
      <c r="S1299" s="154" t="s">
        <v>1768</v>
      </c>
      <c r="T1299" s="388">
        <f t="shared" si="305"/>
        <v>21</v>
      </c>
      <c r="V1299" s="382" t="str">
        <f t="shared" si="300"/>
        <v xml:space="preserve">指定承認    </v>
      </c>
      <c r="W1299" s="382" t="str">
        <f t="shared" si="303"/>
        <v xml:space="preserve">指定承認    </v>
      </c>
      <c r="AD1299" s="382"/>
    </row>
    <row r="1300" spans="1:30" ht="15" customHeight="1">
      <c r="A1300" s="462" t="str">
        <f t="shared" si="296"/>
        <v>041B0427</v>
      </c>
      <c r="B1300" s="559"/>
      <c r="C1300" s="622"/>
      <c r="D1300" s="139" t="s">
        <v>162</v>
      </c>
      <c r="E1300" s="140">
        <v>4</v>
      </c>
      <c r="F1300" s="140">
        <v>27</v>
      </c>
      <c r="G1300" s="555"/>
      <c r="H1300" s="555"/>
      <c r="I1300" s="148" t="str">
        <f t="shared" si="304"/>
        <v>041B0427</v>
      </c>
      <c r="J1300" s="149" t="s">
        <v>697</v>
      </c>
      <c r="K1300" s="149" t="s">
        <v>1901</v>
      </c>
      <c r="L1300" s="148" t="s">
        <v>701</v>
      </c>
      <c r="M1300" s="148" t="s">
        <v>327</v>
      </c>
      <c r="N1300" s="149" t="s">
        <v>295</v>
      </c>
      <c r="O1300" s="150" t="s">
        <v>55</v>
      </c>
      <c r="P1300" s="151"/>
      <c r="Q1300" s="152"/>
      <c r="R1300" s="153"/>
      <c r="S1300" s="154" t="s">
        <v>1649</v>
      </c>
      <c r="T1300" s="388">
        <f t="shared" si="305"/>
        <v>41</v>
      </c>
      <c r="V1300" s="382" t="str">
        <f t="shared" si="300"/>
        <v xml:space="preserve">指定承認    </v>
      </c>
      <c r="W1300" s="382" t="str">
        <f t="shared" si="303"/>
        <v xml:space="preserve">指定承認    </v>
      </c>
      <c r="AD1300" s="382"/>
    </row>
    <row r="1301" spans="1:30" ht="15" customHeight="1">
      <c r="A1301" s="462" t="str">
        <f t="shared" si="296"/>
        <v>021B0427</v>
      </c>
      <c r="B1301" s="559"/>
      <c r="C1301" s="622"/>
      <c r="D1301" s="139" t="s">
        <v>162</v>
      </c>
      <c r="E1301" s="140">
        <v>4</v>
      </c>
      <c r="F1301" s="140">
        <v>27</v>
      </c>
      <c r="G1301" s="556"/>
      <c r="H1301" s="556"/>
      <c r="I1301" s="164" t="str">
        <f t="shared" si="304"/>
        <v>021B0427</v>
      </c>
      <c r="J1301" s="176" t="s">
        <v>697</v>
      </c>
      <c r="K1301" s="176" t="s">
        <v>1833</v>
      </c>
      <c r="L1301" s="164" t="s">
        <v>701</v>
      </c>
      <c r="M1301" s="164" t="s">
        <v>327</v>
      </c>
      <c r="N1301" s="176" t="s">
        <v>328</v>
      </c>
      <c r="O1301" s="177" t="s">
        <v>55</v>
      </c>
      <c r="P1301" s="178"/>
      <c r="Q1301" s="179"/>
      <c r="R1301" s="176"/>
      <c r="S1301" s="181" t="s">
        <v>1768</v>
      </c>
      <c r="T1301" s="400">
        <f t="shared" si="305"/>
        <v>21</v>
      </c>
      <c r="V1301" s="382" t="str">
        <f t="shared" si="300"/>
        <v xml:space="preserve">指定承認    </v>
      </c>
      <c r="W1301" s="382" t="str">
        <f t="shared" si="303"/>
        <v xml:space="preserve">指定承認    </v>
      </c>
      <c r="AD1301" s="382"/>
    </row>
    <row r="1302" spans="1:30" ht="15" customHeight="1">
      <c r="A1302" s="381" t="str">
        <f t="shared" si="296"/>
        <v>041B0428</v>
      </c>
      <c r="B1302" s="559" t="s">
        <v>2907</v>
      </c>
      <c r="C1302" s="622" t="s">
        <v>2906</v>
      </c>
      <c r="D1302" s="139" t="s">
        <v>162</v>
      </c>
      <c r="E1302" s="140">
        <v>4</v>
      </c>
      <c r="F1302" s="140">
        <v>28</v>
      </c>
      <c r="G1302" s="554" t="s">
        <v>2676</v>
      </c>
      <c r="H1302" s="554" t="s">
        <v>327</v>
      </c>
      <c r="I1302" s="191" t="str">
        <f t="shared" si="304"/>
        <v>041B0428</v>
      </c>
      <c r="J1302" s="390" t="s">
        <v>697</v>
      </c>
      <c r="K1302" s="390" t="s">
        <v>1902</v>
      </c>
      <c r="L1302" s="191" t="s">
        <v>701</v>
      </c>
      <c r="M1302" s="191" t="s">
        <v>327</v>
      </c>
      <c r="N1302" s="390" t="s">
        <v>328</v>
      </c>
      <c r="O1302" s="203" t="s">
        <v>55</v>
      </c>
      <c r="P1302" s="192"/>
      <c r="Q1302" s="193"/>
      <c r="R1302" s="194"/>
      <c r="S1302" s="195" t="s">
        <v>1649</v>
      </c>
      <c r="T1302" s="397">
        <f t="shared" si="305"/>
        <v>41</v>
      </c>
      <c r="V1302" s="382" t="str">
        <f t="shared" si="300"/>
        <v xml:space="preserve">指定承認    </v>
      </c>
      <c r="W1302" s="382" t="str">
        <f t="shared" ref="W1302:W1307" si="306">V1302</f>
        <v xml:space="preserve">指定承認    </v>
      </c>
      <c r="AD1302" s="382"/>
    </row>
    <row r="1303" spans="1:30" ht="15" customHeight="1">
      <c r="A1303" s="381" t="str">
        <f t="shared" si="296"/>
        <v>021B0428</v>
      </c>
      <c r="B1303" s="559"/>
      <c r="C1303" s="622"/>
      <c r="D1303" s="139" t="s">
        <v>162</v>
      </c>
      <c r="E1303" s="140">
        <v>4</v>
      </c>
      <c r="F1303" s="140">
        <v>28</v>
      </c>
      <c r="G1303" s="555"/>
      <c r="H1303" s="555"/>
      <c r="I1303" s="148" t="str">
        <f t="shared" si="304"/>
        <v>021B0428</v>
      </c>
      <c r="J1303" s="149" t="s">
        <v>697</v>
      </c>
      <c r="K1303" s="149" t="s">
        <v>1834</v>
      </c>
      <c r="L1303" s="148" t="s">
        <v>701</v>
      </c>
      <c r="M1303" s="148" t="s">
        <v>327</v>
      </c>
      <c r="N1303" s="149" t="s">
        <v>323</v>
      </c>
      <c r="O1303" s="150" t="s">
        <v>55</v>
      </c>
      <c r="P1303" s="151"/>
      <c r="Q1303" s="152"/>
      <c r="R1303" s="153"/>
      <c r="S1303" s="154" t="s">
        <v>1768</v>
      </c>
      <c r="T1303" s="388">
        <f t="shared" si="305"/>
        <v>21</v>
      </c>
      <c r="V1303" s="382" t="str">
        <f t="shared" si="300"/>
        <v xml:space="preserve">指定承認    </v>
      </c>
      <c r="W1303" s="382" t="str">
        <f t="shared" si="306"/>
        <v xml:space="preserve">指定承認    </v>
      </c>
      <c r="AD1303" s="382"/>
    </row>
    <row r="1304" spans="1:30" ht="15" customHeight="1">
      <c r="A1304" s="381" t="str">
        <f t="shared" si="296"/>
        <v>041B0429</v>
      </c>
      <c r="B1304" s="559"/>
      <c r="C1304" s="622"/>
      <c r="D1304" s="139" t="s">
        <v>162</v>
      </c>
      <c r="E1304" s="140">
        <v>4</v>
      </c>
      <c r="F1304" s="140">
        <v>29</v>
      </c>
      <c r="G1304" s="555"/>
      <c r="H1304" s="556"/>
      <c r="I1304" s="155" t="str">
        <f t="shared" si="304"/>
        <v>041B0429</v>
      </c>
      <c r="J1304" s="156" t="s">
        <v>697</v>
      </c>
      <c r="K1304" s="156" t="s">
        <v>1903</v>
      </c>
      <c r="L1304" s="155" t="s">
        <v>701</v>
      </c>
      <c r="M1304" s="155" t="s">
        <v>327</v>
      </c>
      <c r="N1304" s="156" t="s">
        <v>323</v>
      </c>
      <c r="O1304" s="157" t="s">
        <v>55</v>
      </c>
      <c r="P1304" s="158"/>
      <c r="Q1304" s="159"/>
      <c r="R1304" s="160"/>
      <c r="S1304" s="183" t="s">
        <v>1649</v>
      </c>
      <c r="T1304" s="389">
        <f t="shared" si="305"/>
        <v>41</v>
      </c>
      <c r="V1304" s="382" t="str">
        <f t="shared" si="300"/>
        <v xml:space="preserve">指定承認    </v>
      </c>
      <c r="W1304" s="382" t="str">
        <f t="shared" si="306"/>
        <v xml:space="preserve">指定承認    </v>
      </c>
      <c r="AD1304" s="382"/>
    </row>
    <row r="1305" spans="1:30" ht="15" customHeight="1">
      <c r="A1305" s="381" t="str">
        <f t="shared" si="296"/>
        <v>021B0429</v>
      </c>
      <c r="B1305" s="559"/>
      <c r="C1305" s="622"/>
      <c r="D1305" s="139" t="s">
        <v>162</v>
      </c>
      <c r="E1305" s="140">
        <v>4</v>
      </c>
      <c r="F1305" s="140">
        <v>29</v>
      </c>
      <c r="G1305" s="555"/>
      <c r="H1305" s="401" t="s">
        <v>330</v>
      </c>
      <c r="I1305" s="148" t="str">
        <f t="shared" si="304"/>
        <v>021B0429</v>
      </c>
      <c r="J1305" s="149" t="s">
        <v>697</v>
      </c>
      <c r="K1305" s="149" t="s">
        <v>1835</v>
      </c>
      <c r="L1305" s="148" t="s">
        <v>701</v>
      </c>
      <c r="M1305" s="148" t="s">
        <v>330</v>
      </c>
      <c r="N1305" s="149" t="s">
        <v>323</v>
      </c>
      <c r="O1305" s="150" t="s">
        <v>55</v>
      </c>
      <c r="P1305" s="151"/>
      <c r="Q1305" s="152"/>
      <c r="R1305" s="153"/>
      <c r="S1305" s="154" t="s">
        <v>1768</v>
      </c>
      <c r="T1305" s="388">
        <f t="shared" si="305"/>
        <v>21</v>
      </c>
      <c r="V1305" s="382" t="str">
        <f t="shared" si="300"/>
        <v xml:space="preserve">指定承認    </v>
      </c>
      <c r="W1305" s="382" t="str">
        <f t="shared" si="306"/>
        <v xml:space="preserve">指定承認    </v>
      </c>
      <c r="AD1305" s="382"/>
    </row>
    <row r="1306" spans="1:30" ht="15" customHeight="1">
      <c r="A1306" s="381" t="str">
        <f t="shared" si="296"/>
        <v>041B0430</v>
      </c>
      <c r="B1306" s="559"/>
      <c r="C1306" s="622"/>
      <c r="D1306" s="139" t="s">
        <v>162</v>
      </c>
      <c r="E1306" s="140">
        <v>4</v>
      </c>
      <c r="F1306" s="140">
        <v>30</v>
      </c>
      <c r="G1306" s="555"/>
      <c r="H1306" s="395"/>
      <c r="I1306" s="155" t="str">
        <f t="shared" si="304"/>
        <v>041B0430</v>
      </c>
      <c r="J1306" s="156" t="s">
        <v>697</v>
      </c>
      <c r="K1306" s="156" t="s">
        <v>1904</v>
      </c>
      <c r="L1306" s="155" t="s">
        <v>701</v>
      </c>
      <c r="M1306" s="155" t="s">
        <v>330</v>
      </c>
      <c r="N1306" s="156" t="s">
        <v>323</v>
      </c>
      <c r="O1306" s="157" t="s">
        <v>55</v>
      </c>
      <c r="P1306" s="158"/>
      <c r="Q1306" s="159"/>
      <c r="R1306" s="160"/>
      <c r="S1306" s="183" t="s">
        <v>1649</v>
      </c>
      <c r="T1306" s="389">
        <f t="shared" si="305"/>
        <v>41</v>
      </c>
      <c r="V1306" s="382" t="str">
        <f t="shared" si="300"/>
        <v xml:space="preserve">指定承認    </v>
      </c>
      <c r="W1306" s="382" t="str">
        <f t="shared" si="306"/>
        <v xml:space="preserve">指定承認    </v>
      </c>
      <c r="AD1306" s="382"/>
    </row>
    <row r="1307" spans="1:30" ht="15" customHeight="1">
      <c r="A1307" s="381" t="str">
        <f t="shared" si="296"/>
        <v>021B0430</v>
      </c>
      <c r="B1307" s="559"/>
      <c r="C1307" s="622"/>
      <c r="D1307" s="139" t="s">
        <v>162</v>
      </c>
      <c r="E1307" s="140">
        <v>4</v>
      </c>
      <c r="F1307" s="140">
        <v>30</v>
      </c>
      <c r="G1307" s="555"/>
      <c r="H1307" s="401" t="s">
        <v>2678</v>
      </c>
      <c r="I1307" s="148" t="str">
        <f t="shared" si="304"/>
        <v>021B0430</v>
      </c>
      <c r="J1307" s="149" t="s">
        <v>697</v>
      </c>
      <c r="K1307" s="149" t="s">
        <v>1836</v>
      </c>
      <c r="L1307" s="148" t="s">
        <v>701</v>
      </c>
      <c r="M1307" s="148" t="s">
        <v>351</v>
      </c>
      <c r="N1307" s="148" t="s">
        <v>332</v>
      </c>
      <c r="O1307" s="150" t="s">
        <v>55</v>
      </c>
      <c r="P1307" s="151"/>
      <c r="Q1307" s="152"/>
      <c r="R1307" s="153"/>
      <c r="S1307" s="154" t="s">
        <v>1768</v>
      </c>
      <c r="T1307" s="388">
        <f t="shared" si="305"/>
        <v>21</v>
      </c>
      <c r="V1307" s="382" t="str">
        <f t="shared" si="300"/>
        <v xml:space="preserve">指定承認    </v>
      </c>
      <c r="W1307" s="382" t="str">
        <f t="shared" si="306"/>
        <v xml:space="preserve">指定承認    </v>
      </c>
      <c r="AD1307" s="382"/>
    </row>
    <row r="1308" spans="1:30" ht="15" customHeight="1">
      <c r="A1308" s="381" t="str">
        <f t="shared" si="296"/>
        <v>041B0431</v>
      </c>
      <c r="B1308" s="559"/>
      <c r="C1308" s="622"/>
      <c r="D1308" s="139" t="s">
        <v>162</v>
      </c>
      <c r="E1308" s="140">
        <v>4</v>
      </c>
      <c r="F1308" s="140">
        <v>31</v>
      </c>
      <c r="G1308" s="556"/>
      <c r="H1308" s="395"/>
      <c r="I1308" s="155" t="str">
        <f t="shared" si="304"/>
        <v>041B0431</v>
      </c>
      <c r="J1308" s="156" t="s">
        <v>697</v>
      </c>
      <c r="K1308" s="156" t="s">
        <v>1905</v>
      </c>
      <c r="L1308" s="155" t="s">
        <v>701</v>
      </c>
      <c r="M1308" s="155" t="s">
        <v>351</v>
      </c>
      <c r="N1308" s="155" t="s">
        <v>332</v>
      </c>
      <c r="O1308" s="157" t="s">
        <v>55</v>
      </c>
      <c r="P1308" s="158"/>
      <c r="Q1308" s="159"/>
      <c r="R1308" s="160"/>
      <c r="S1308" s="183" t="s">
        <v>1649</v>
      </c>
      <c r="T1308" s="389">
        <f t="shared" si="305"/>
        <v>41</v>
      </c>
      <c r="V1308" s="382" t="str">
        <f t="shared" si="300"/>
        <v xml:space="preserve">指定承認    </v>
      </c>
      <c r="W1308" s="382" t="str">
        <f t="shared" ref="W1308:W1329" si="307">V1308</f>
        <v xml:space="preserve">指定承認    </v>
      </c>
      <c r="AD1308" s="382"/>
    </row>
    <row r="1309" spans="1:30" ht="15" customHeight="1">
      <c r="A1309" s="381" t="str">
        <f t="shared" si="296"/>
        <v>021B0403</v>
      </c>
      <c r="B1309" s="559"/>
      <c r="C1309" s="622"/>
      <c r="D1309" s="139" t="s">
        <v>162</v>
      </c>
      <c r="E1309" s="140">
        <v>4</v>
      </c>
      <c r="F1309" s="140">
        <v>3</v>
      </c>
      <c r="G1309" s="401" t="s">
        <v>2679</v>
      </c>
      <c r="H1309" s="401" t="s">
        <v>4093</v>
      </c>
      <c r="I1309" s="164" t="str">
        <f t="shared" si="304"/>
        <v>021B0403</v>
      </c>
      <c r="J1309" s="176" t="s">
        <v>698</v>
      </c>
      <c r="K1309" s="176" t="s">
        <v>1782</v>
      </c>
      <c r="L1309" s="164" t="s">
        <v>702</v>
      </c>
      <c r="M1309" s="164"/>
      <c r="N1309" s="176" t="s">
        <v>293</v>
      </c>
      <c r="O1309" s="177" t="s">
        <v>55</v>
      </c>
      <c r="P1309" s="178"/>
      <c r="Q1309" s="179"/>
      <c r="R1309" s="180"/>
      <c r="S1309" s="181" t="s">
        <v>1768</v>
      </c>
      <c r="T1309" s="403">
        <f t="shared" si="305"/>
        <v>21</v>
      </c>
      <c r="V1309" s="382" t="str">
        <f t="shared" si="300"/>
        <v xml:space="preserve">指定承認    </v>
      </c>
      <c r="W1309" s="382" t="str">
        <f t="shared" si="307"/>
        <v xml:space="preserve">指定承認    </v>
      </c>
      <c r="AD1309" s="382"/>
    </row>
    <row r="1310" spans="1:30" ht="15" customHeight="1">
      <c r="A1310" s="381" t="str">
        <f t="shared" si="296"/>
        <v>021B0410</v>
      </c>
      <c r="B1310" s="559"/>
      <c r="C1310" s="622"/>
      <c r="D1310" s="139" t="s">
        <v>162</v>
      </c>
      <c r="E1310" s="140">
        <v>4</v>
      </c>
      <c r="F1310" s="140">
        <v>10</v>
      </c>
      <c r="G1310" s="402"/>
      <c r="H1310" s="555" t="s">
        <v>4392</v>
      </c>
      <c r="I1310" s="148" t="str">
        <f t="shared" si="304"/>
        <v>021B0410</v>
      </c>
      <c r="J1310" s="149" t="s">
        <v>699</v>
      </c>
      <c r="K1310" s="149" t="s">
        <v>1790</v>
      </c>
      <c r="L1310" s="148" t="s">
        <v>702</v>
      </c>
      <c r="M1310" s="148"/>
      <c r="N1310" s="149" t="s">
        <v>300</v>
      </c>
      <c r="O1310" s="150" t="s">
        <v>55</v>
      </c>
      <c r="P1310" s="151"/>
      <c r="Q1310" s="152"/>
      <c r="R1310" s="153"/>
      <c r="S1310" s="154" t="s">
        <v>1768</v>
      </c>
      <c r="T1310" s="388">
        <f t="shared" si="305"/>
        <v>21</v>
      </c>
      <c r="V1310" s="382" t="str">
        <f t="shared" si="300"/>
        <v xml:space="preserve">指定承認    </v>
      </c>
      <c r="W1310" s="382" t="str">
        <f t="shared" si="307"/>
        <v xml:space="preserve">指定承認    </v>
      </c>
      <c r="AD1310" s="382"/>
    </row>
    <row r="1311" spans="1:30" ht="15" customHeight="1">
      <c r="A1311" s="381" t="str">
        <f t="shared" si="296"/>
        <v>041B0409</v>
      </c>
      <c r="B1311" s="559"/>
      <c r="C1311" s="622"/>
      <c r="D1311" s="139" t="s">
        <v>162</v>
      </c>
      <c r="E1311" s="140">
        <v>4</v>
      </c>
      <c r="F1311" s="140">
        <v>9</v>
      </c>
      <c r="G1311" s="402"/>
      <c r="H1311" s="555"/>
      <c r="I1311" s="197" t="str">
        <f t="shared" si="304"/>
        <v>041B0409</v>
      </c>
      <c r="J1311" s="393" t="s">
        <v>699</v>
      </c>
      <c r="K1311" s="393" t="s">
        <v>1886</v>
      </c>
      <c r="L1311" s="197" t="s">
        <v>702</v>
      </c>
      <c r="M1311" s="197"/>
      <c r="N1311" s="393" t="s">
        <v>300</v>
      </c>
      <c r="O1311" s="198" t="s">
        <v>55</v>
      </c>
      <c r="P1311" s="199"/>
      <c r="Q1311" s="200"/>
      <c r="R1311" s="201"/>
      <c r="S1311" s="202" t="s">
        <v>1649</v>
      </c>
      <c r="T1311" s="388">
        <f t="shared" si="305"/>
        <v>41</v>
      </c>
      <c r="U1311" s="463"/>
      <c r="V1311" s="463" t="str">
        <f t="shared" si="300"/>
        <v xml:space="preserve">指定承認    </v>
      </c>
      <c r="W1311" s="463" t="str">
        <f t="shared" si="307"/>
        <v xml:space="preserve">指定承認    </v>
      </c>
      <c r="AD1311" s="382"/>
    </row>
    <row r="1312" spans="1:30" ht="15" customHeight="1">
      <c r="A1312" s="381" t="str">
        <f t="shared" si="296"/>
        <v>021B0411</v>
      </c>
      <c r="B1312" s="559"/>
      <c r="C1312" s="622"/>
      <c r="D1312" s="139" t="s">
        <v>162</v>
      </c>
      <c r="E1312" s="140">
        <v>4</v>
      </c>
      <c r="F1312" s="140">
        <v>11</v>
      </c>
      <c r="G1312" s="402"/>
      <c r="H1312" s="555"/>
      <c r="I1312" s="148" t="str">
        <f t="shared" si="304"/>
        <v>021B0411</v>
      </c>
      <c r="J1312" s="149" t="s">
        <v>699</v>
      </c>
      <c r="K1312" s="149" t="s">
        <v>1791</v>
      </c>
      <c r="L1312" s="148" t="s">
        <v>702</v>
      </c>
      <c r="M1312" s="148"/>
      <c r="N1312" s="149" t="s">
        <v>301</v>
      </c>
      <c r="O1312" s="150" t="s">
        <v>55</v>
      </c>
      <c r="P1312" s="151"/>
      <c r="Q1312" s="152"/>
      <c r="R1312" s="153"/>
      <c r="S1312" s="154" t="s">
        <v>1768</v>
      </c>
      <c r="T1312" s="388">
        <f t="shared" si="305"/>
        <v>21</v>
      </c>
      <c r="V1312" s="382" t="str">
        <f t="shared" si="300"/>
        <v xml:space="preserve">指定承認    </v>
      </c>
      <c r="W1312" s="382" t="str">
        <f t="shared" si="307"/>
        <v xml:space="preserve">指定承認    </v>
      </c>
      <c r="AD1312" s="382"/>
    </row>
    <row r="1313" spans="1:30" ht="15" customHeight="1">
      <c r="A1313" s="381" t="str">
        <f t="shared" si="296"/>
        <v>041B0410</v>
      </c>
      <c r="B1313" s="559"/>
      <c r="C1313" s="622"/>
      <c r="D1313" s="139" t="s">
        <v>162</v>
      </c>
      <c r="E1313" s="140">
        <v>4</v>
      </c>
      <c r="F1313" s="140">
        <v>10</v>
      </c>
      <c r="G1313" s="402"/>
      <c r="H1313" s="555"/>
      <c r="I1313" s="155" t="str">
        <f t="shared" si="304"/>
        <v>041B0410</v>
      </c>
      <c r="J1313" s="156" t="s">
        <v>699</v>
      </c>
      <c r="K1313" s="156" t="s">
        <v>1887</v>
      </c>
      <c r="L1313" s="155" t="s">
        <v>702</v>
      </c>
      <c r="M1313" s="155"/>
      <c r="N1313" s="156" t="s">
        <v>301</v>
      </c>
      <c r="O1313" s="157" t="s">
        <v>55</v>
      </c>
      <c r="P1313" s="158"/>
      <c r="Q1313" s="159"/>
      <c r="R1313" s="160"/>
      <c r="S1313" s="183" t="s">
        <v>1649</v>
      </c>
      <c r="T1313" s="388">
        <f t="shared" si="305"/>
        <v>41</v>
      </c>
      <c r="V1313" s="382" t="str">
        <f t="shared" si="300"/>
        <v xml:space="preserve">指定承認    </v>
      </c>
      <c r="W1313" s="382" t="str">
        <f t="shared" si="307"/>
        <v xml:space="preserve">指定承認    </v>
      </c>
      <c r="AD1313" s="382"/>
    </row>
    <row r="1314" spans="1:30" ht="15" customHeight="1">
      <c r="A1314" s="381" t="str">
        <f t="shared" si="296"/>
        <v>041B0411</v>
      </c>
      <c r="B1314" s="559"/>
      <c r="C1314" s="622"/>
      <c r="D1314" s="139" t="s">
        <v>162</v>
      </c>
      <c r="E1314" s="140">
        <v>4</v>
      </c>
      <c r="F1314" s="140">
        <v>11</v>
      </c>
      <c r="G1314" s="402"/>
      <c r="H1314" s="555"/>
      <c r="I1314" s="148" t="str">
        <f t="shared" si="304"/>
        <v>041B0411</v>
      </c>
      <c r="J1314" s="205" t="s">
        <v>699</v>
      </c>
      <c r="K1314" s="205" t="s">
        <v>1888</v>
      </c>
      <c r="L1314" s="162" t="s">
        <v>702</v>
      </c>
      <c r="M1314" s="162"/>
      <c r="N1314" s="205" t="s">
        <v>293</v>
      </c>
      <c r="O1314" s="186" t="s">
        <v>55</v>
      </c>
      <c r="P1314" s="187"/>
      <c r="Q1314" s="188"/>
      <c r="R1314" s="189"/>
      <c r="S1314" s="190" t="s">
        <v>1649</v>
      </c>
      <c r="T1314" s="388">
        <f t="shared" si="305"/>
        <v>41</v>
      </c>
      <c r="V1314" s="382" t="str">
        <f t="shared" si="300"/>
        <v xml:space="preserve">指定承認    </v>
      </c>
      <c r="W1314" s="382" t="str">
        <f t="shared" si="307"/>
        <v xml:space="preserve">指定承認    </v>
      </c>
      <c r="AD1314" s="382"/>
    </row>
    <row r="1315" spans="1:30" ht="15" customHeight="1">
      <c r="A1315" s="381" t="str">
        <f t="shared" si="296"/>
        <v>021B0412</v>
      </c>
      <c r="B1315" s="559"/>
      <c r="C1315" s="622"/>
      <c r="D1315" s="139" t="s">
        <v>162</v>
      </c>
      <c r="E1315" s="140">
        <v>4</v>
      </c>
      <c r="F1315" s="140">
        <v>12</v>
      </c>
      <c r="G1315" s="402"/>
      <c r="H1315" s="555"/>
      <c r="I1315" s="148" t="str">
        <f t="shared" si="304"/>
        <v>021B0412</v>
      </c>
      <c r="J1315" s="149" t="s">
        <v>700</v>
      </c>
      <c r="K1315" s="149" t="s">
        <v>1792</v>
      </c>
      <c r="L1315" s="148" t="s">
        <v>702</v>
      </c>
      <c r="M1315" s="148"/>
      <c r="N1315" s="149" t="s">
        <v>1794</v>
      </c>
      <c r="O1315" s="150" t="s">
        <v>55</v>
      </c>
      <c r="P1315" s="151"/>
      <c r="Q1315" s="152"/>
      <c r="R1315" s="153"/>
      <c r="S1315" s="154" t="s">
        <v>1768</v>
      </c>
      <c r="T1315" s="388">
        <f t="shared" si="305"/>
        <v>21</v>
      </c>
      <c r="V1315" s="382" t="str">
        <f t="shared" si="300"/>
        <v xml:space="preserve">指定承認    </v>
      </c>
      <c r="W1315" s="382" t="str">
        <f t="shared" si="307"/>
        <v xml:space="preserve">指定承認    </v>
      </c>
      <c r="AD1315" s="382"/>
    </row>
    <row r="1316" spans="1:30" ht="15" customHeight="1">
      <c r="A1316" s="381" t="str">
        <f t="shared" si="296"/>
        <v>041B0412</v>
      </c>
      <c r="B1316" s="559"/>
      <c r="C1316" s="622"/>
      <c r="D1316" s="139" t="s">
        <v>162</v>
      </c>
      <c r="E1316" s="140">
        <v>4</v>
      </c>
      <c r="F1316" s="140">
        <v>12</v>
      </c>
      <c r="G1316" s="402"/>
      <c r="H1316" s="555"/>
      <c r="I1316" s="170" t="str">
        <f t="shared" si="304"/>
        <v>041B0412</v>
      </c>
      <c r="J1316" s="205" t="s">
        <v>700</v>
      </c>
      <c r="K1316" s="205" t="s">
        <v>1889</v>
      </c>
      <c r="L1316" s="162" t="s">
        <v>702</v>
      </c>
      <c r="M1316" s="162"/>
      <c r="N1316" s="205" t="s">
        <v>1884</v>
      </c>
      <c r="O1316" s="186" t="s">
        <v>55</v>
      </c>
      <c r="P1316" s="187"/>
      <c r="Q1316" s="188"/>
      <c r="R1316" s="189"/>
      <c r="S1316" s="190" t="s">
        <v>1649</v>
      </c>
      <c r="T1316" s="404">
        <f t="shared" si="305"/>
        <v>41</v>
      </c>
      <c r="V1316" s="382" t="str">
        <f t="shared" si="300"/>
        <v xml:space="preserve">指定承認    </v>
      </c>
      <c r="W1316" s="382" t="str">
        <f t="shared" si="307"/>
        <v xml:space="preserve">指定承認    </v>
      </c>
      <c r="AD1316" s="382"/>
    </row>
    <row r="1317" spans="1:30" ht="15" customHeight="1">
      <c r="A1317" s="381" t="str">
        <f t="shared" ref="A1317:A1358" si="308">I1317</f>
        <v>021B0413</v>
      </c>
      <c r="B1317" s="559"/>
      <c r="C1317" s="622"/>
      <c r="D1317" s="139" t="s">
        <v>162</v>
      </c>
      <c r="E1317" s="140">
        <v>4</v>
      </c>
      <c r="F1317" s="140">
        <v>13</v>
      </c>
      <c r="G1317" s="402"/>
      <c r="H1317" s="555"/>
      <c r="I1317" s="162" t="str">
        <f t="shared" si="304"/>
        <v>021B0413</v>
      </c>
      <c r="J1317" s="149" t="s">
        <v>700</v>
      </c>
      <c r="K1317" s="149" t="s">
        <v>1793</v>
      </c>
      <c r="L1317" s="148" t="s">
        <v>702</v>
      </c>
      <c r="M1317" s="148"/>
      <c r="N1317" s="149" t="s">
        <v>1795</v>
      </c>
      <c r="O1317" s="150" t="s">
        <v>55</v>
      </c>
      <c r="P1317" s="151"/>
      <c r="Q1317" s="152"/>
      <c r="R1317" s="153"/>
      <c r="S1317" s="154" t="s">
        <v>1768</v>
      </c>
      <c r="T1317" s="388">
        <f t="shared" si="305"/>
        <v>21</v>
      </c>
      <c r="V1317" s="382" t="str">
        <f t="shared" si="300"/>
        <v xml:space="preserve">指定承認    </v>
      </c>
      <c r="W1317" s="382" t="str">
        <f t="shared" si="307"/>
        <v xml:space="preserve">指定承認    </v>
      </c>
      <c r="AD1317" s="382"/>
    </row>
    <row r="1318" spans="1:30" ht="15" customHeight="1">
      <c r="A1318" s="381" t="str">
        <f t="shared" si="308"/>
        <v>041B0413</v>
      </c>
      <c r="B1318" s="559"/>
      <c r="C1318" s="622"/>
      <c r="D1318" s="139" t="s">
        <v>162</v>
      </c>
      <c r="E1318" s="140">
        <v>4</v>
      </c>
      <c r="F1318" s="140">
        <v>13</v>
      </c>
      <c r="G1318" s="402"/>
      <c r="H1318" s="556"/>
      <c r="I1318" s="164" t="str">
        <f t="shared" si="304"/>
        <v>041B0413</v>
      </c>
      <c r="J1318" s="176" t="s">
        <v>700</v>
      </c>
      <c r="K1318" s="176" t="s">
        <v>1890</v>
      </c>
      <c r="L1318" s="164" t="s">
        <v>702</v>
      </c>
      <c r="M1318" s="164"/>
      <c r="N1318" s="176" t="s">
        <v>1885</v>
      </c>
      <c r="O1318" s="177" t="s">
        <v>55</v>
      </c>
      <c r="P1318" s="178"/>
      <c r="Q1318" s="179"/>
      <c r="R1318" s="180"/>
      <c r="S1318" s="181" t="s">
        <v>1649</v>
      </c>
      <c r="T1318" s="400">
        <f t="shared" si="305"/>
        <v>41</v>
      </c>
      <c r="V1318" s="382" t="str">
        <f t="shared" si="300"/>
        <v xml:space="preserve">指定承認    </v>
      </c>
      <c r="W1318" s="382" t="str">
        <f t="shared" si="307"/>
        <v xml:space="preserve">指定承認    </v>
      </c>
      <c r="AD1318" s="382"/>
    </row>
    <row r="1319" spans="1:30" ht="15" customHeight="1">
      <c r="A1319" s="381" t="str">
        <f t="shared" si="308"/>
        <v>021B0431</v>
      </c>
      <c r="B1319" s="559"/>
      <c r="C1319" s="622"/>
      <c r="D1319" s="139" t="s">
        <v>162</v>
      </c>
      <c r="E1319" s="140">
        <v>4</v>
      </c>
      <c r="F1319" s="140">
        <v>31</v>
      </c>
      <c r="G1319" s="402"/>
      <c r="H1319" s="555" t="s">
        <v>4391</v>
      </c>
      <c r="I1319" s="148" t="str">
        <f t="shared" si="304"/>
        <v>021B0431</v>
      </c>
      <c r="J1319" s="149" t="s">
        <v>697</v>
      </c>
      <c r="K1319" s="149" t="s">
        <v>1828</v>
      </c>
      <c r="L1319" s="148" t="s">
        <v>702</v>
      </c>
      <c r="M1319" s="148" t="s">
        <v>319</v>
      </c>
      <c r="N1319" s="149" t="s">
        <v>318</v>
      </c>
      <c r="O1319" s="150" t="s">
        <v>55</v>
      </c>
      <c r="P1319" s="151"/>
      <c r="Q1319" s="152"/>
      <c r="R1319" s="153"/>
      <c r="S1319" s="154" t="s">
        <v>1768</v>
      </c>
      <c r="T1319" s="388">
        <f t="shared" si="305"/>
        <v>21</v>
      </c>
      <c r="V1319" s="382" t="str">
        <f t="shared" si="300"/>
        <v xml:space="preserve">指定承認    </v>
      </c>
      <c r="W1319" s="382" t="str">
        <f t="shared" si="307"/>
        <v xml:space="preserve">指定承認    </v>
      </c>
      <c r="AD1319" s="382"/>
    </row>
    <row r="1320" spans="1:30" ht="15" customHeight="1">
      <c r="A1320" s="381" t="str">
        <f t="shared" si="308"/>
        <v>041B0432</v>
      </c>
      <c r="B1320" s="559"/>
      <c r="C1320" s="622"/>
      <c r="D1320" s="139" t="s">
        <v>162</v>
      </c>
      <c r="E1320" s="140">
        <v>4</v>
      </c>
      <c r="F1320" s="140">
        <v>32</v>
      </c>
      <c r="G1320" s="402"/>
      <c r="H1320" s="556"/>
      <c r="I1320" s="155" t="str">
        <f t="shared" si="304"/>
        <v>041B0432</v>
      </c>
      <c r="J1320" s="156" t="s">
        <v>697</v>
      </c>
      <c r="K1320" s="156" t="s">
        <v>1906</v>
      </c>
      <c r="L1320" s="155" t="s">
        <v>702</v>
      </c>
      <c r="M1320" s="155" t="s">
        <v>319</v>
      </c>
      <c r="N1320" s="156" t="s">
        <v>318</v>
      </c>
      <c r="O1320" s="157" t="s">
        <v>55</v>
      </c>
      <c r="P1320" s="158"/>
      <c r="Q1320" s="159"/>
      <c r="R1320" s="160"/>
      <c r="S1320" s="183" t="s">
        <v>1649</v>
      </c>
      <c r="T1320" s="389">
        <f t="shared" si="305"/>
        <v>41</v>
      </c>
      <c r="V1320" s="382" t="str">
        <f t="shared" si="300"/>
        <v xml:space="preserve">指定承認    </v>
      </c>
      <c r="W1320" s="382" t="str">
        <f t="shared" ref="W1320" si="309">V1320</f>
        <v xml:space="preserve">指定承認    </v>
      </c>
      <c r="AD1320" s="382"/>
    </row>
    <row r="1321" spans="1:30" ht="15" customHeight="1">
      <c r="A1321" s="381" t="str">
        <f t="shared" si="308"/>
        <v>021B0432</v>
      </c>
      <c r="B1321" s="559"/>
      <c r="C1321" s="622"/>
      <c r="D1321" s="139" t="s">
        <v>162</v>
      </c>
      <c r="E1321" s="140">
        <v>4</v>
      </c>
      <c r="F1321" s="140">
        <v>32</v>
      </c>
      <c r="G1321" s="402"/>
      <c r="H1321" s="554" t="s">
        <v>2677</v>
      </c>
      <c r="I1321" s="191" t="str">
        <f t="shared" si="304"/>
        <v>021B0432</v>
      </c>
      <c r="J1321" s="142" t="s">
        <v>697</v>
      </c>
      <c r="K1321" s="142" t="s">
        <v>1829</v>
      </c>
      <c r="L1321" s="141" t="s">
        <v>702</v>
      </c>
      <c r="M1321" s="141" t="s">
        <v>321</v>
      </c>
      <c r="N1321" s="142" t="s">
        <v>318</v>
      </c>
      <c r="O1321" s="143" t="s">
        <v>55</v>
      </c>
      <c r="P1321" s="144"/>
      <c r="Q1321" s="145"/>
      <c r="R1321" s="146"/>
      <c r="S1321" s="195" t="s">
        <v>1768</v>
      </c>
      <c r="T1321" s="387">
        <f t="shared" si="305"/>
        <v>21</v>
      </c>
      <c r="V1321" s="382" t="str">
        <f t="shared" si="300"/>
        <v xml:space="preserve">指定承認    </v>
      </c>
      <c r="W1321" s="382" t="str">
        <f t="shared" si="307"/>
        <v xml:space="preserve">指定承認    </v>
      </c>
      <c r="AD1321" s="382"/>
    </row>
    <row r="1322" spans="1:30" ht="15" customHeight="1">
      <c r="A1322" s="381" t="str">
        <f t="shared" si="308"/>
        <v>041B0433</v>
      </c>
      <c r="B1322" s="559"/>
      <c r="C1322" s="622"/>
      <c r="D1322" s="139" t="s">
        <v>162</v>
      </c>
      <c r="E1322" s="140">
        <v>4</v>
      </c>
      <c r="F1322" s="140">
        <v>33</v>
      </c>
      <c r="G1322" s="402"/>
      <c r="H1322" s="555"/>
      <c r="I1322" s="148" t="str">
        <f t="shared" si="304"/>
        <v>041B0433</v>
      </c>
      <c r="J1322" s="149" t="s">
        <v>697</v>
      </c>
      <c r="K1322" s="149" t="s">
        <v>1907</v>
      </c>
      <c r="L1322" s="148" t="s">
        <v>702</v>
      </c>
      <c r="M1322" s="148" t="s">
        <v>321</v>
      </c>
      <c r="N1322" s="149" t="s">
        <v>318</v>
      </c>
      <c r="O1322" s="150" t="s">
        <v>55</v>
      </c>
      <c r="P1322" s="151"/>
      <c r="Q1322" s="152"/>
      <c r="R1322" s="153"/>
      <c r="S1322" s="154" t="s">
        <v>1649</v>
      </c>
      <c r="T1322" s="388">
        <f t="shared" si="305"/>
        <v>41</v>
      </c>
      <c r="V1322" s="382" t="str">
        <f t="shared" ref="V1322:V1364" si="310">""&amp;O1322&amp;"  "&amp;P1322&amp;"  "&amp;Q1322&amp;""</f>
        <v xml:space="preserve">指定承認    </v>
      </c>
      <c r="W1322" s="382" t="str">
        <f t="shared" si="307"/>
        <v xml:space="preserve">指定承認    </v>
      </c>
      <c r="AD1322" s="382"/>
    </row>
    <row r="1323" spans="1:30" ht="15" customHeight="1">
      <c r="A1323" s="381" t="str">
        <f t="shared" si="308"/>
        <v>021B0433</v>
      </c>
      <c r="B1323" s="559"/>
      <c r="C1323" s="622"/>
      <c r="D1323" s="139" t="s">
        <v>162</v>
      </c>
      <c r="E1323" s="140">
        <v>4</v>
      </c>
      <c r="F1323" s="140">
        <v>33</v>
      </c>
      <c r="G1323" s="402"/>
      <c r="H1323" s="555"/>
      <c r="I1323" s="148" t="str">
        <f t="shared" si="304"/>
        <v>021B0433</v>
      </c>
      <c r="J1323" s="149" t="s">
        <v>697</v>
      </c>
      <c r="K1323" s="149" t="s">
        <v>1830</v>
      </c>
      <c r="L1323" s="148" t="s">
        <v>702</v>
      </c>
      <c r="M1323" s="148" t="s">
        <v>321</v>
      </c>
      <c r="N1323" s="149" t="s">
        <v>323</v>
      </c>
      <c r="O1323" s="150" t="s">
        <v>55</v>
      </c>
      <c r="P1323" s="151"/>
      <c r="Q1323" s="152"/>
      <c r="R1323" s="153"/>
      <c r="S1323" s="154" t="s">
        <v>1768</v>
      </c>
      <c r="T1323" s="388">
        <f t="shared" si="305"/>
        <v>21</v>
      </c>
      <c r="V1323" s="382" t="str">
        <f t="shared" si="310"/>
        <v xml:space="preserve">指定承認    </v>
      </c>
      <c r="W1323" s="382" t="str">
        <f t="shared" si="307"/>
        <v xml:space="preserve">指定承認    </v>
      </c>
      <c r="X1323" s="463"/>
      <c r="AD1323" s="382"/>
    </row>
    <row r="1324" spans="1:30" ht="15" customHeight="1">
      <c r="A1324" s="381" t="str">
        <f t="shared" si="308"/>
        <v>041B0434</v>
      </c>
      <c r="B1324" s="559"/>
      <c r="C1324" s="622"/>
      <c r="D1324" s="139" t="s">
        <v>162</v>
      </c>
      <c r="E1324" s="140">
        <v>4</v>
      </c>
      <c r="F1324" s="140">
        <v>34</v>
      </c>
      <c r="G1324" s="402"/>
      <c r="H1324" s="556"/>
      <c r="I1324" s="155" t="str">
        <f t="shared" si="304"/>
        <v>041B0434</v>
      </c>
      <c r="J1324" s="156" t="s">
        <v>697</v>
      </c>
      <c r="K1324" s="156" t="s">
        <v>1908</v>
      </c>
      <c r="L1324" s="155" t="s">
        <v>702</v>
      </c>
      <c r="M1324" s="155" t="s">
        <v>321</v>
      </c>
      <c r="N1324" s="156" t="s">
        <v>323</v>
      </c>
      <c r="O1324" s="157" t="s">
        <v>55</v>
      </c>
      <c r="P1324" s="158"/>
      <c r="Q1324" s="159"/>
      <c r="R1324" s="160"/>
      <c r="S1324" s="183" t="s">
        <v>1649</v>
      </c>
      <c r="T1324" s="389">
        <f t="shared" si="305"/>
        <v>41</v>
      </c>
      <c r="V1324" s="382" t="str">
        <f t="shared" si="310"/>
        <v xml:space="preserve">指定承認    </v>
      </c>
      <c r="W1324" s="382" t="str">
        <f t="shared" si="307"/>
        <v xml:space="preserve">指定承認    </v>
      </c>
      <c r="Y1324" s="463"/>
      <c r="AD1324" s="382"/>
    </row>
    <row r="1325" spans="1:30" ht="15" customHeight="1">
      <c r="A1325" s="381" t="str">
        <f t="shared" si="308"/>
        <v>021B0434</v>
      </c>
      <c r="B1325" s="559"/>
      <c r="C1325" s="622"/>
      <c r="D1325" s="139" t="s">
        <v>162</v>
      </c>
      <c r="E1325" s="140">
        <v>4</v>
      </c>
      <c r="F1325" s="140">
        <v>34</v>
      </c>
      <c r="G1325" s="402"/>
      <c r="H1325" s="554" t="s">
        <v>327</v>
      </c>
      <c r="I1325" s="148" t="str">
        <f t="shared" si="304"/>
        <v>021B0434</v>
      </c>
      <c r="J1325" s="149" t="s">
        <v>697</v>
      </c>
      <c r="K1325" s="149" t="s">
        <v>1837</v>
      </c>
      <c r="L1325" s="148" t="s">
        <v>702</v>
      </c>
      <c r="M1325" s="148" t="s">
        <v>327</v>
      </c>
      <c r="N1325" s="149" t="s">
        <v>295</v>
      </c>
      <c r="O1325" s="150" t="s">
        <v>55</v>
      </c>
      <c r="P1325" s="151"/>
      <c r="Q1325" s="152"/>
      <c r="R1325" s="153"/>
      <c r="S1325" s="154" t="s">
        <v>1768</v>
      </c>
      <c r="T1325" s="388">
        <f t="shared" si="305"/>
        <v>21</v>
      </c>
      <c r="V1325" s="382" t="str">
        <f t="shared" si="310"/>
        <v xml:space="preserve">指定承認    </v>
      </c>
      <c r="W1325" s="382" t="str">
        <f t="shared" si="307"/>
        <v xml:space="preserve">指定承認    </v>
      </c>
      <c r="AD1325" s="382"/>
    </row>
    <row r="1326" spans="1:30" ht="15" customHeight="1">
      <c r="A1326" s="381" t="str">
        <f t="shared" si="308"/>
        <v>041B0435</v>
      </c>
      <c r="B1326" s="559"/>
      <c r="C1326" s="622"/>
      <c r="D1326" s="139" t="s">
        <v>162</v>
      </c>
      <c r="E1326" s="140">
        <v>4</v>
      </c>
      <c r="F1326" s="140">
        <v>35</v>
      </c>
      <c r="G1326" s="402"/>
      <c r="H1326" s="555"/>
      <c r="I1326" s="148" t="str">
        <f t="shared" si="304"/>
        <v>041B0435</v>
      </c>
      <c r="J1326" s="149" t="s">
        <v>697</v>
      </c>
      <c r="K1326" s="149" t="s">
        <v>1909</v>
      </c>
      <c r="L1326" s="148" t="s">
        <v>702</v>
      </c>
      <c r="M1326" s="148" t="s">
        <v>327</v>
      </c>
      <c r="N1326" s="149" t="s">
        <v>295</v>
      </c>
      <c r="O1326" s="150" t="s">
        <v>55</v>
      </c>
      <c r="P1326" s="151"/>
      <c r="Q1326" s="152"/>
      <c r="R1326" s="153"/>
      <c r="S1326" s="154" t="s">
        <v>1649</v>
      </c>
      <c r="T1326" s="388">
        <f t="shared" si="305"/>
        <v>41</v>
      </c>
      <c r="V1326" s="382" t="str">
        <f t="shared" si="310"/>
        <v xml:space="preserve">指定承認    </v>
      </c>
      <c r="W1326" s="382" t="str">
        <f t="shared" si="307"/>
        <v xml:space="preserve">指定承認    </v>
      </c>
      <c r="AD1326" s="382"/>
    </row>
    <row r="1327" spans="1:30" ht="15" customHeight="1">
      <c r="A1327" s="381" t="str">
        <f t="shared" si="308"/>
        <v>021B0435</v>
      </c>
      <c r="B1327" s="559"/>
      <c r="C1327" s="622"/>
      <c r="D1327" s="139" t="s">
        <v>162</v>
      </c>
      <c r="E1327" s="140">
        <v>4</v>
      </c>
      <c r="F1327" s="140">
        <v>35</v>
      </c>
      <c r="G1327" s="402"/>
      <c r="H1327" s="555"/>
      <c r="I1327" s="148" t="str">
        <f t="shared" si="304"/>
        <v>021B0435</v>
      </c>
      <c r="J1327" s="149" t="s">
        <v>697</v>
      </c>
      <c r="K1327" s="149" t="s">
        <v>1838</v>
      </c>
      <c r="L1327" s="148" t="s">
        <v>702</v>
      </c>
      <c r="M1327" s="148" t="s">
        <v>327</v>
      </c>
      <c r="N1327" s="149" t="s">
        <v>328</v>
      </c>
      <c r="O1327" s="150" t="s">
        <v>55</v>
      </c>
      <c r="P1327" s="151"/>
      <c r="Q1327" s="152"/>
      <c r="R1327" s="153"/>
      <c r="S1327" s="154" t="s">
        <v>1768</v>
      </c>
      <c r="T1327" s="388">
        <f t="shared" si="305"/>
        <v>21</v>
      </c>
      <c r="V1327" s="382" t="str">
        <f t="shared" si="310"/>
        <v xml:space="preserve">指定承認    </v>
      </c>
      <c r="W1327" s="382" t="str">
        <f t="shared" si="307"/>
        <v xml:space="preserve">指定承認    </v>
      </c>
      <c r="AD1327" s="382"/>
    </row>
    <row r="1328" spans="1:30" ht="15" customHeight="1">
      <c r="A1328" s="381" t="str">
        <f t="shared" si="308"/>
        <v>041B0436</v>
      </c>
      <c r="B1328" s="559"/>
      <c r="C1328" s="622"/>
      <c r="D1328" s="139" t="s">
        <v>162</v>
      </c>
      <c r="E1328" s="140">
        <v>4</v>
      </c>
      <c r="F1328" s="140">
        <v>36</v>
      </c>
      <c r="G1328" s="402"/>
      <c r="H1328" s="555"/>
      <c r="I1328" s="148" t="str">
        <f t="shared" si="304"/>
        <v>041B0436</v>
      </c>
      <c r="J1328" s="149" t="s">
        <v>697</v>
      </c>
      <c r="K1328" s="149" t="s">
        <v>1910</v>
      </c>
      <c r="L1328" s="148" t="s">
        <v>702</v>
      </c>
      <c r="M1328" s="148" t="s">
        <v>327</v>
      </c>
      <c r="N1328" s="149" t="s">
        <v>328</v>
      </c>
      <c r="O1328" s="150" t="s">
        <v>55</v>
      </c>
      <c r="P1328" s="151"/>
      <c r="Q1328" s="152"/>
      <c r="R1328" s="153"/>
      <c r="S1328" s="154" t="s">
        <v>1649</v>
      </c>
      <c r="T1328" s="388">
        <f t="shared" si="305"/>
        <v>41</v>
      </c>
      <c r="V1328" s="382" t="str">
        <f t="shared" si="310"/>
        <v xml:space="preserve">指定承認    </v>
      </c>
      <c r="W1328" s="382" t="str">
        <f t="shared" si="307"/>
        <v xml:space="preserve">指定承認    </v>
      </c>
      <c r="AD1328" s="382"/>
    </row>
    <row r="1329" spans="1:30" ht="15" customHeight="1">
      <c r="A1329" s="381" t="str">
        <f t="shared" si="308"/>
        <v>021B0436</v>
      </c>
      <c r="B1329" s="559"/>
      <c r="C1329" s="622"/>
      <c r="D1329" s="139" t="s">
        <v>162</v>
      </c>
      <c r="E1329" s="140">
        <v>4</v>
      </c>
      <c r="F1329" s="140">
        <v>36</v>
      </c>
      <c r="G1329" s="402"/>
      <c r="H1329" s="555"/>
      <c r="I1329" s="148" t="str">
        <f t="shared" si="304"/>
        <v>021B0436</v>
      </c>
      <c r="J1329" s="149" t="s">
        <v>697</v>
      </c>
      <c r="K1329" s="149" t="s">
        <v>1839</v>
      </c>
      <c r="L1329" s="148" t="s">
        <v>702</v>
      </c>
      <c r="M1329" s="148" t="s">
        <v>327</v>
      </c>
      <c r="N1329" s="149" t="s">
        <v>323</v>
      </c>
      <c r="O1329" s="150" t="s">
        <v>55</v>
      </c>
      <c r="P1329" s="151"/>
      <c r="Q1329" s="152"/>
      <c r="R1329" s="153"/>
      <c r="S1329" s="154" t="s">
        <v>1768</v>
      </c>
      <c r="T1329" s="388">
        <f t="shared" si="305"/>
        <v>21</v>
      </c>
      <c r="V1329" s="382" t="str">
        <f t="shared" si="310"/>
        <v xml:space="preserve">指定承認    </v>
      </c>
      <c r="W1329" s="382" t="str">
        <f t="shared" si="307"/>
        <v xml:space="preserve">指定承認    </v>
      </c>
      <c r="AD1329" s="382"/>
    </row>
    <row r="1330" spans="1:30" ht="15" customHeight="1">
      <c r="A1330" s="381" t="str">
        <f t="shared" si="308"/>
        <v>041B0437</v>
      </c>
      <c r="B1330" s="559"/>
      <c r="C1330" s="622"/>
      <c r="D1330" s="139" t="s">
        <v>162</v>
      </c>
      <c r="E1330" s="140">
        <v>4</v>
      </c>
      <c r="F1330" s="140">
        <v>37</v>
      </c>
      <c r="G1330" s="402"/>
      <c r="H1330" s="556"/>
      <c r="I1330" s="155" t="str">
        <f t="shared" si="304"/>
        <v>041B0437</v>
      </c>
      <c r="J1330" s="156" t="s">
        <v>697</v>
      </c>
      <c r="K1330" s="156" t="s">
        <v>1911</v>
      </c>
      <c r="L1330" s="155" t="s">
        <v>702</v>
      </c>
      <c r="M1330" s="155" t="s">
        <v>327</v>
      </c>
      <c r="N1330" s="156" t="s">
        <v>323</v>
      </c>
      <c r="O1330" s="157" t="s">
        <v>55</v>
      </c>
      <c r="P1330" s="158"/>
      <c r="Q1330" s="159"/>
      <c r="R1330" s="160"/>
      <c r="S1330" s="183" t="s">
        <v>1649</v>
      </c>
      <c r="T1330" s="389">
        <f t="shared" ref="T1330:T1361" si="311">IF(S1330="","",VLOOKUP(S1330,$AC$7:$AD$80,2,FALSE))</f>
        <v>41</v>
      </c>
      <c r="V1330" s="382" t="str">
        <f t="shared" si="310"/>
        <v xml:space="preserve">指定承認    </v>
      </c>
      <c r="W1330" s="382" t="str">
        <f t="shared" ref="W1330:W1343" si="312">V1330</f>
        <v xml:space="preserve">指定承認    </v>
      </c>
      <c r="AD1330" s="382"/>
    </row>
    <row r="1331" spans="1:30" ht="15" customHeight="1">
      <c r="A1331" s="381" t="str">
        <f t="shared" si="308"/>
        <v>021B0437</v>
      </c>
      <c r="B1331" s="559"/>
      <c r="C1331" s="622"/>
      <c r="D1331" s="139" t="s">
        <v>162</v>
      </c>
      <c r="E1331" s="140">
        <v>4</v>
      </c>
      <c r="F1331" s="140">
        <v>37</v>
      </c>
      <c r="G1331" s="402"/>
      <c r="H1331" s="555" t="s">
        <v>4390</v>
      </c>
      <c r="I1331" s="148" t="str">
        <f t="shared" si="304"/>
        <v>021B0437</v>
      </c>
      <c r="J1331" s="149" t="s">
        <v>697</v>
      </c>
      <c r="K1331" s="149" t="s">
        <v>1840</v>
      </c>
      <c r="L1331" s="148" t="s">
        <v>702</v>
      </c>
      <c r="M1331" s="148" t="s">
        <v>330</v>
      </c>
      <c r="N1331" s="149" t="s">
        <v>323</v>
      </c>
      <c r="O1331" s="150" t="s">
        <v>55</v>
      </c>
      <c r="P1331" s="151"/>
      <c r="Q1331" s="152"/>
      <c r="R1331" s="153"/>
      <c r="S1331" s="154" t="s">
        <v>1768</v>
      </c>
      <c r="T1331" s="388">
        <f t="shared" si="311"/>
        <v>21</v>
      </c>
      <c r="V1331" s="382" t="str">
        <f t="shared" si="310"/>
        <v xml:space="preserve">指定承認    </v>
      </c>
      <c r="W1331" s="382" t="str">
        <f t="shared" si="312"/>
        <v xml:space="preserve">指定承認    </v>
      </c>
      <c r="AD1331" s="382"/>
    </row>
    <row r="1332" spans="1:30" ht="15" customHeight="1">
      <c r="A1332" s="381" t="str">
        <f t="shared" si="308"/>
        <v>041B0438</v>
      </c>
      <c r="B1332" s="559"/>
      <c r="C1332" s="622"/>
      <c r="D1332" s="139" t="s">
        <v>162</v>
      </c>
      <c r="E1332" s="140">
        <v>4</v>
      </c>
      <c r="F1332" s="140">
        <v>38</v>
      </c>
      <c r="G1332" s="402"/>
      <c r="H1332" s="556"/>
      <c r="I1332" s="155" t="str">
        <f t="shared" si="304"/>
        <v>041B0438</v>
      </c>
      <c r="J1332" s="156" t="s">
        <v>697</v>
      </c>
      <c r="K1332" s="156" t="s">
        <v>1912</v>
      </c>
      <c r="L1332" s="155" t="s">
        <v>702</v>
      </c>
      <c r="M1332" s="155" t="s">
        <v>330</v>
      </c>
      <c r="N1332" s="156" t="s">
        <v>323</v>
      </c>
      <c r="O1332" s="157" t="s">
        <v>55</v>
      </c>
      <c r="P1332" s="158"/>
      <c r="Q1332" s="159"/>
      <c r="R1332" s="160"/>
      <c r="S1332" s="183" t="s">
        <v>1649</v>
      </c>
      <c r="T1332" s="389">
        <f t="shared" si="311"/>
        <v>41</v>
      </c>
      <c r="V1332" s="382" t="str">
        <f t="shared" si="310"/>
        <v xml:space="preserve">指定承認    </v>
      </c>
      <c r="W1332" s="382" t="str">
        <f t="shared" si="312"/>
        <v xml:space="preserve">指定承認    </v>
      </c>
      <c r="AD1332" s="382"/>
    </row>
    <row r="1333" spans="1:30" ht="15" customHeight="1">
      <c r="A1333" s="381" t="str">
        <f t="shared" si="308"/>
        <v>021B0438</v>
      </c>
      <c r="B1333" s="559"/>
      <c r="C1333" s="622"/>
      <c r="D1333" s="139" t="s">
        <v>162</v>
      </c>
      <c r="E1333" s="140">
        <v>4</v>
      </c>
      <c r="F1333" s="140">
        <v>38</v>
      </c>
      <c r="G1333" s="402"/>
      <c r="H1333" s="555" t="s">
        <v>2678</v>
      </c>
      <c r="I1333" s="148" t="str">
        <f t="shared" si="304"/>
        <v>021B0438</v>
      </c>
      <c r="J1333" s="149" t="s">
        <v>697</v>
      </c>
      <c r="K1333" s="149" t="s">
        <v>3835</v>
      </c>
      <c r="L1333" s="148" t="s">
        <v>702</v>
      </c>
      <c r="M1333" s="148" t="s">
        <v>351</v>
      </c>
      <c r="N1333" s="148" t="s">
        <v>332</v>
      </c>
      <c r="O1333" s="150" t="s">
        <v>55</v>
      </c>
      <c r="P1333" s="151"/>
      <c r="Q1333" s="152"/>
      <c r="R1333" s="153"/>
      <c r="S1333" s="154" t="s">
        <v>1768</v>
      </c>
      <c r="T1333" s="388">
        <f t="shared" si="311"/>
        <v>21</v>
      </c>
      <c r="V1333" s="382" t="str">
        <f t="shared" si="310"/>
        <v xml:space="preserve">指定承認    </v>
      </c>
      <c r="W1333" s="382" t="str">
        <f t="shared" si="312"/>
        <v xml:space="preserve">指定承認    </v>
      </c>
      <c r="AD1333" s="382"/>
    </row>
    <row r="1334" spans="1:30" ht="15" customHeight="1">
      <c r="A1334" s="381" t="str">
        <f t="shared" si="308"/>
        <v>041B0439</v>
      </c>
      <c r="B1334" s="559"/>
      <c r="C1334" s="622"/>
      <c r="D1334" s="139" t="s">
        <v>162</v>
      </c>
      <c r="E1334" s="140">
        <v>4</v>
      </c>
      <c r="F1334" s="140">
        <v>39</v>
      </c>
      <c r="G1334" s="395"/>
      <c r="H1334" s="556"/>
      <c r="I1334" s="155" t="str">
        <f t="shared" si="304"/>
        <v>041B0439</v>
      </c>
      <c r="J1334" s="156" t="s">
        <v>697</v>
      </c>
      <c r="K1334" s="156" t="s">
        <v>1913</v>
      </c>
      <c r="L1334" s="155" t="s">
        <v>702</v>
      </c>
      <c r="M1334" s="155" t="s">
        <v>351</v>
      </c>
      <c r="N1334" s="155" t="s">
        <v>332</v>
      </c>
      <c r="O1334" s="157" t="s">
        <v>55</v>
      </c>
      <c r="P1334" s="158"/>
      <c r="Q1334" s="159"/>
      <c r="R1334" s="160"/>
      <c r="S1334" s="183" t="s">
        <v>1649</v>
      </c>
      <c r="T1334" s="389">
        <f t="shared" si="311"/>
        <v>41</v>
      </c>
      <c r="V1334" s="382" t="str">
        <f t="shared" si="310"/>
        <v xml:space="preserve">指定承認    </v>
      </c>
      <c r="W1334" s="382" t="str">
        <f t="shared" si="312"/>
        <v xml:space="preserve">指定承認    </v>
      </c>
      <c r="AD1334" s="382"/>
    </row>
    <row r="1335" spans="1:30" ht="15" customHeight="1">
      <c r="A1335" s="381" t="str">
        <f t="shared" si="308"/>
        <v>021B0415</v>
      </c>
      <c r="B1335" s="559"/>
      <c r="C1335" s="622"/>
      <c r="D1335" s="139" t="s">
        <v>162</v>
      </c>
      <c r="E1335" s="140">
        <v>4</v>
      </c>
      <c r="F1335" s="140">
        <v>15</v>
      </c>
      <c r="G1335" s="554" t="s">
        <v>2680</v>
      </c>
      <c r="H1335" s="554" t="s">
        <v>2909</v>
      </c>
      <c r="I1335" s="148" t="str">
        <f t="shared" si="304"/>
        <v>021B0415</v>
      </c>
      <c r="J1335" s="149" t="s">
        <v>699</v>
      </c>
      <c r="K1335" s="149" t="s">
        <v>1796</v>
      </c>
      <c r="L1335" s="148" t="s">
        <v>703</v>
      </c>
      <c r="M1335" s="148"/>
      <c r="N1335" s="149" t="s">
        <v>300</v>
      </c>
      <c r="O1335" s="150" t="s">
        <v>55</v>
      </c>
      <c r="P1335" s="151"/>
      <c r="Q1335" s="152"/>
      <c r="R1335" s="153"/>
      <c r="S1335" s="154" t="s">
        <v>1768</v>
      </c>
      <c r="T1335" s="388">
        <f t="shared" si="311"/>
        <v>21</v>
      </c>
      <c r="V1335" s="382" t="str">
        <f t="shared" si="310"/>
        <v xml:space="preserve">指定承認    </v>
      </c>
      <c r="W1335" s="382" t="str">
        <f t="shared" si="312"/>
        <v xml:space="preserve">指定承認    </v>
      </c>
      <c r="AD1335" s="382"/>
    </row>
    <row r="1336" spans="1:30" ht="15" customHeight="1">
      <c r="A1336" s="381" t="str">
        <f t="shared" si="308"/>
        <v>041B0414</v>
      </c>
      <c r="B1336" s="559"/>
      <c r="C1336" s="622"/>
      <c r="D1336" s="139" t="s">
        <v>162</v>
      </c>
      <c r="E1336" s="140">
        <v>4</v>
      </c>
      <c r="F1336" s="140">
        <v>14</v>
      </c>
      <c r="G1336" s="555"/>
      <c r="H1336" s="555"/>
      <c r="I1336" s="155" t="str">
        <f t="shared" si="304"/>
        <v>041B0414</v>
      </c>
      <c r="J1336" s="156" t="s">
        <v>699</v>
      </c>
      <c r="K1336" s="156" t="s">
        <v>1891</v>
      </c>
      <c r="L1336" s="155" t="s">
        <v>703</v>
      </c>
      <c r="M1336" s="155"/>
      <c r="N1336" s="156" t="s">
        <v>300</v>
      </c>
      <c r="O1336" s="157" t="s">
        <v>55</v>
      </c>
      <c r="P1336" s="158"/>
      <c r="Q1336" s="159"/>
      <c r="R1336" s="160"/>
      <c r="S1336" s="183" t="s">
        <v>1649</v>
      </c>
      <c r="T1336" s="389">
        <f t="shared" si="311"/>
        <v>41</v>
      </c>
      <c r="V1336" s="382" t="str">
        <f t="shared" si="310"/>
        <v xml:space="preserve">指定承認    </v>
      </c>
      <c r="W1336" s="382" t="str">
        <f t="shared" si="312"/>
        <v xml:space="preserve">指定承認    </v>
      </c>
      <c r="AD1336" s="382"/>
    </row>
    <row r="1337" spans="1:30" ht="15" customHeight="1">
      <c r="A1337" s="381" t="str">
        <f t="shared" si="308"/>
        <v>021B0416</v>
      </c>
      <c r="B1337" s="559"/>
      <c r="C1337" s="622"/>
      <c r="D1337" s="139" t="s">
        <v>162</v>
      </c>
      <c r="E1337" s="140">
        <v>4</v>
      </c>
      <c r="F1337" s="140">
        <v>16</v>
      </c>
      <c r="G1337" s="555"/>
      <c r="H1337" s="555"/>
      <c r="I1337" s="148" t="str">
        <f t="shared" si="304"/>
        <v>021B0416</v>
      </c>
      <c r="J1337" s="149" t="s">
        <v>699</v>
      </c>
      <c r="K1337" s="149" t="s">
        <v>1797</v>
      </c>
      <c r="L1337" s="148" t="s">
        <v>703</v>
      </c>
      <c r="M1337" s="148"/>
      <c r="N1337" s="149" t="s">
        <v>301</v>
      </c>
      <c r="O1337" s="150" t="s">
        <v>55</v>
      </c>
      <c r="P1337" s="151"/>
      <c r="Q1337" s="152"/>
      <c r="R1337" s="153"/>
      <c r="S1337" s="154" t="s">
        <v>1768</v>
      </c>
      <c r="T1337" s="388">
        <f t="shared" si="311"/>
        <v>21</v>
      </c>
      <c r="V1337" s="382" t="str">
        <f t="shared" si="310"/>
        <v xml:space="preserve">指定承認    </v>
      </c>
      <c r="W1337" s="382" t="str">
        <f t="shared" si="312"/>
        <v xml:space="preserve">指定承認    </v>
      </c>
      <c r="AD1337" s="382"/>
    </row>
    <row r="1338" spans="1:30" ht="15" customHeight="1">
      <c r="A1338" s="381" t="str">
        <f t="shared" si="308"/>
        <v>041B0415</v>
      </c>
      <c r="B1338" s="559"/>
      <c r="C1338" s="622"/>
      <c r="D1338" s="139" t="s">
        <v>162</v>
      </c>
      <c r="E1338" s="140">
        <v>4</v>
      </c>
      <c r="F1338" s="140">
        <v>15</v>
      </c>
      <c r="G1338" s="556"/>
      <c r="H1338" s="556"/>
      <c r="I1338" s="155" t="str">
        <f t="shared" si="304"/>
        <v>041B0415</v>
      </c>
      <c r="J1338" s="156" t="s">
        <v>699</v>
      </c>
      <c r="K1338" s="156" t="s">
        <v>1892</v>
      </c>
      <c r="L1338" s="155" t="s">
        <v>703</v>
      </c>
      <c r="M1338" s="155"/>
      <c r="N1338" s="156" t="s">
        <v>301</v>
      </c>
      <c r="O1338" s="157" t="s">
        <v>55</v>
      </c>
      <c r="P1338" s="158"/>
      <c r="Q1338" s="159"/>
      <c r="R1338" s="160"/>
      <c r="S1338" s="183" t="s">
        <v>1649</v>
      </c>
      <c r="T1338" s="389">
        <f t="shared" si="311"/>
        <v>41</v>
      </c>
      <c r="V1338" s="382" t="str">
        <f t="shared" si="310"/>
        <v xml:space="preserve">指定承認    </v>
      </c>
      <c r="W1338" s="382" t="str">
        <f t="shared" si="312"/>
        <v xml:space="preserve">指定承認    </v>
      </c>
      <c r="AD1338" s="382"/>
    </row>
    <row r="1339" spans="1:30" ht="15" customHeight="1">
      <c r="A1339" s="381" t="str">
        <f t="shared" si="308"/>
        <v>021B0417</v>
      </c>
      <c r="B1339" s="559" t="s">
        <v>2907</v>
      </c>
      <c r="C1339" s="622" t="s">
        <v>2906</v>
      </c>
      <c r="D1339" s="139" t="s">
        <v>162</v>
      </c>
      <c r="E1339" s="140">
        <v>4</v>
      </c>
      <c r="F1339" s="140">
        <v>17</v>
      </c>
      <c r="G1339" s="554" t="s">
        <v>2680</v>
      </c>
      <c r="H1339" s="554" t="s">
        <v>2909</v>
      </c>
      <c r="I1339" s="204" t="str">
        <f t="shared" si="304"/>
        <v>021B0417</v>
      </c>
      <c r="J1339" s="165" t="s">
        <v>700</v>
      </c>
      <c r="K1339" s="165" t="s">
        <v>1798</v>
      </c>
      <c r="L1339" s="204" t="s">
        <v>703</v>
      </c>
      <c r="M1339" s="204"/>
      <c r="N1339" s="165" t="s">
        <v>316</v>
      </c>
      <c r="O1339" s="166" t="s">
        <v>55</v>
      </c>
      <c r="P1339" s="167"/>
      <c r="Q1339" s="168"/>
      <c r="R1339" s="169"/>
      <c r="S1339" s="182" t="s">
        <v>1768</v>
      </c>
      <c r="T1339" s="403">
        <f t="shared" si="311"/>
        <v>21</v>
      </c>
      <c r="V1339" s="382" t="str">
        <f t="shared" si="310"/>
        <v xml:space="preserve">指定承認    </v>
      </c>
      <c r="W1339" s="382" t="str">
        <f t="shared" si="312"/>
        <v xml:space="preserve">指定承認    </v>
      </c>
      <c r="AD1339" s="382"/>
    </row>
    <row r="1340" spans="1:30" ht="15" customHeight="1">
      <c r="A1340" s="381" t="str">
        <f t="shared" si="308"/>
        <v>021B0418</v>
      </c>
      <c r="B1340" s="559"/>
      <c r="C1340" s="622"/>
      <c r="D1340" s="139" t="s">
        <v>162</v>
      </c>
      <c r="E1340" s="140">
        <v>4</v>
      </c>
      <c r="F1340" s="140">
        <v>18</v>
      </c>
      <c r="G1340" s="555"/>
      <c r="H1340" s="556"/>
      <c r="I1340" s="164" t="str">
        <f t="shared" si="304"/>
        <v>021B0418</v>
      </c>
      <c r="J1340" s="176" t="s">
        <v>700</v>
      </c>
      <c r="K1340" s="176" t="s">
        <v>1799</v>
      </c>
      <c r="L1340" s="164" t="s">
        <v>703</v>
      </c>
      <c r="M1340" s="164"/>
      <c r="N1340" s="176" t="s">
        <v>1800</v>
      </c>
      <c r="O1340" s="177" t="s">
        <v>55</v>
      </c>
      <c r="P1340" s="178"/>
      <c r="Q1340" s="179"/>
      <c r="R1340" s="180"/>
      <c r="S1340" s="181" t="s">
        <v>1768</v>
      </c>
      <c r="T1340" s="400">
        <f t="shared" si="311"/>
        <v>21</v>
      </c>
      <c r="V1340" s="382" t="str">
        <f t="shared" si="310"/>
        <v xml:space="preserve">指定承認    </v>
      </c>
      <c r="W1340" s="382" t="str">
        <f t="shared" si="312"/>
        <v xml:space="preserve">指定承認    </v>
      </c>
      <c r="AD1340" s="382"/>
    </row>
    <row r="1341" spans="1:30" ht="15" customHeight="1">
      <c r="A1341" s="381" t="str">
        <f t="shared" si="308"/>
        <v>021B0439</v>
      </c>
      <c r="B1341" s="559"/>
      <c r="C1341" s="622"/>
      <c r="D1341" s="139" t="s">
        <v>162</v>
      </c>
      <c r="E1341" s="140">
        <v>4</v>
      </c>
      <c r="F1341" s="140">
        <v>39</v>
      </c>
      <c r="G1341" s="555"/>
      <c r="H1341" s="555" t="s">
        <v>4391</v>
      </c>
      <c r="I1341" s="162" t="str">
        <f t="shared" si="304"/>
        <v>021B0439</v>
      </c>
      <c r="J1341" s="205" t="s">
        <v>697</v>
      </c>
      <c r="K1341" s="205" t="s">
        <v>1841</v>
      </c>
      <c r="L1341" s="162" t="s">
        <v>703</v>
      </c>
      <c r="M1341" s="162" t="s">
        <v>319</v>
      </c>
      <c r="N1341" s="205" t="s">
        <v>328</v>
      </c>
      <c r="O1341" s="186" t="s">
        <v>55</v>
      </c>
      <c r="P1341" s="187"/>
      <c r="Q1341" s="188"/>
      <c r="R1341" s="189"/>
      <c r="S1341" s="190" t="s">
        <v>1768</v>
      </c>
      <c r="T1341" s="396">
        <f t="shared" si="311"/>
        <v>21</v>
      </c>
      <c r="V1341" s="382" t="str">
        <f t="shared" si="310"/>
        <v xml:space="preserve">指定承認    </v>
      </c>
      <c r="W1341" s="382" t="str">
        <f t="shared" si="312"/>
        <v xml:space="preserve">指定承認    </v>
      </c>
      <c r="AD1341" s="382"/>
    </row>
    <row r="1342" spans="1:30" ht="15" customHeight="1">
      <c r="A1342" s="381" t="str">
        <f t="shared" si="308"/>
        <v>041B0440</v>
      </c>
      <c r="B1342" s="559"/>
      <c r="C1342" s="622"/>
      <c r="D1342" s="139" t="s">
        <v>162</v>
      </c>
      <c r="E1342" s="140">
        <v>4</v>
      </c>
      <c r="F1342" s="140">
        <v>40</v>
      </c>
      <c r="G1342" s="555"/>
      <c r="H1342" s="556"/>
      <c r="I1342" s="164" t="str">
        <f t="shared" si="304"/>
        <v>041B0440</v>
      </c>
      <c r="J1342" s="176" t="s">
        <v>697</v>
      </c>
      <c r="K1342" s="176" t="s">
        <v>1914</v>
      </c>
      <c r="L1342" s="164" t="s">
        <v>703</v>
      </c>
      <c r="M1342" s="164" t="s">
        <v>319</v>
      </c>
      <c r="N1342" s="176" t="s">
        <v>328</v>
      </c>
      <c r="O1342" s="177" t="s">
        <v>55</v>
      </c>
      <c r="P1342" s="178"/>
      <c r="Q1342" s="179"/>
      <c r="R1342" s="180"/>
      <c r="S1342" s="181" t="s">
        <v>1649</v>
      </c>
      <c r="T1342" s="400">
        <f t="shared" si="311"/>
        <v>41</v>
      </c>
      <c r="V1342" s="382" t="str">
        <f t="shared" si="310"/>
        <v xml:space="preserve">指定承認    </v>
      </c>
      <c r="W1342" s="382" t="str">
        <f t="shared" si="312"/>
        <v xml:space="preserve">指定承認    </v>
      </c>
      <c r="AD1342" s="382"/>
    </row>
    <row r="1343" spans="1:30" ht="15" customHeight="1">
      <c r="A1343" s="381" t="str">
        <f t="shared" si="308"/>
        <v>021B0440</v>
      </c>
      <c r="B1343" s="559"/>
      <c r="C1343" s="622"/>
      <c r="D1343" s="139" t="s">
        <v>162</v>
      </c>
      <c r="E1343" s="140">
        <v>4</v>
      </c>
      <c r="F1343" s="140">
        <v>40</v>
      </c>
      <c r="G1343" s="554" t="s">
        <v>2680</v>
      </c>
      <c r="H1343" s="555" t="s">
        <v>4389</v>
      </c>
      <c r="I1343" s="191" t="str">
        <f t="shared" si="304"/>
        <v>021B0440</v>
      </c>
      <c r="J1343" s="390" t="s">
        <v>697</v>
      </c>
      <c r="K1343" s="390" t="s">
        <v>1842</v>
      </c>
      <c r="L1343" s="191" t="s">
        <v>703</v>
      </c>
      <c r="M1343" s="191" t="s">
        <v>327</v>
      </c>
      <c r="N1343" s="390" t="s">
        <v>295</v>
      </c>
      <c r="O1343" s="203" t="s">
        <v>55</v>
      </c>
      <c r="P1343" s="192"/>
      <c r="Q1343" s="193"/>
      <c r="R1343" s="194"/>
      <c r="S1343" s="195" t="s">
        <v>1768</v>
      </c>
      <c r="T1343" s="397">
        <f t="shared" si="311"/>
        <v>21</v>
      </c>
      <c r="V1343" s="382" t="str">
        <f t="shared" si="310"/>
        <v xml:space="preserve">指定承認    </v>
      </c>
      <c r="W1343" s="382" t="str">
        <f t="shared" si="312"/>
        <v xml:space="preserve">指定承認    </v>
      </c>
      <c r="AD1343" s="382"/>
    </row>
    <row r="1344" spans="1:30" ht="15" customHeight="1">
      <c r="A1344" s="381" t="str">
        <f t="shared" si="308"/>
        <v>041B0441</v>
      </c>
      <c r="B1344" s="559"/>
      <c r="C1344" s="622"/>
      <c r="D1344" s="139" t="s">
        <v>162</v>
      </c>
      <c r="E1344" s="140">
        <v>4</v>
      </c>
      <c r="F1344" s="140">
        <v>41</v>
      </c>
      <c r="G1344" s="555"/>
      <c r="H1344" s="555"/>
      <c r="I1344" s="155" t="str">
        <f t="shared" si="304"/>
        <v>041B0441</v>
      </c>
      <c r="J1344" s="156" t="s">
        <v>697</v>
      </c>
      <c r="K1344" s="156" t="s">
        <v>1915</v>
      </c>
      <c r="L1344" s="155" t="s">
        <v>703</v>
      </c>
      <c r="M1344" s="155" t="s">
        <v>327</v>
      </c>
      <c r="N1344" s="156" t="s">
        <v>295</v>
      </c>
      <c r="O1344" s="157" t="s">
        <v>55</v>
      </c>
      <c r="P1344" s="158"/>
      <c r="Q1344" s="159"/>
      <c r="R1344" s="160"/>
      <c r="S1344" s="183" t="s">
        <v>1649</v>
      </c>
      <c r="T1344" s="389">
        <f t="shared" si="311"/>
        <v>41</v>
      </c>
      <c r="V1344" s="382" t="str">
        <f t="shared" si="310"/>
        <v xml:space="preserve">指定承認    </v>
      </c>
      <c r="W1344" s="382" t="str">
        <f t="shared" ref="W1344:W1382" si="313">V1344</f>
        <v xml:space="preserve">指定承認    </v>
      </c>
      <c r="AD1344" s="382"/>
    </row>
    <row r="1345" spans="1:30" ht="15" customHeight="1">
      <c r="A1345" s="381" t="str">
        <f t="shared" si="308"/>
        <v>021B0441</v>
      </c>
      <c r="B1345" s="559"/>
      <c r="C1345" s="622"/>
      <c r="D1345" s="139" t="s">
        <v>162</v>
      </c>
      <c r="E1345" s="140">
        <v>4</v>
      </c>
      <c r="F1345" s="140">
        <v>41</v>
      </c>
      <c r="G1345" s="555"/>
      <c r="H1345" s="555"/>
      <c r="I1345" s="148" t="str">
        <f t="shared" si="304"/>
        <v>021B0441</v>
      </c>
      <c r="J1345" s="149" t="s">
        <v>697</v>
      </c>
      <c r="K1345" s="149" t="s">
        <v>1843</v>
      </c>
      <c r="L1345" s="148" t="s">
        <v>703</v>
      </c>
      <c r="M1345" s="148" t="s">
        <v>327</v>
      </c>
      <c r="N1345" s="149" t="s">
        <v>328</v>
      </c>
      <c r="O1345" s="150" t="s">
        <v>55</v>
      </c>
      <c r="P1345" s="151"/>
      <c r="Q1345" s="152"/>
      <c r="R1345" s="153"/>
      <c r="S1345" s="154" t="s">
        <v>1768</v>
      </c>
      <c r="T1345" s="388">
        <f t="shared" si="311"/>
        <v>21</v>
      </c>
      <c r="V1345" s="382" t="str">
        <f t="shared" si="310"/>
        <v xml:space="preserve">指定承認    </v>
      </c>
      <c r="W1345" s="382" t="str">
        <f t="shared" si="313"/>
        <v xml:space="preserve">指定承認    </v>
      </c>
      <c r="AD1345" s="382"/>
    </row>
    <row r="1346" spans="1:30" ht="15" customHeight="1">
      <c r="A1346" s="381" t="str">
        <f t="shared" si="308"/>
        <v>041B0442</v>
      </c>
      <c r="B1346" s="559"/>
      <c r="C1346" s="622"/>
      <c r="D1346" s="139" t="s">
        <v>162</v>
      </c>
      <c r="E1346" s="140">
        <v>4</v>
      </c>
      <c r="F1346" s="140">
        <v>42</v>
      </c>
      <c r="G1346" s="555"/>
      <c r="H1346" s="555"/>
      <c r="I1346" s="155" t="str">
        <f t="shared" si="304"/>
        <v>041B0442</v>
      </c>
      <c r="J1346" s="156" t="s">
        <v>697</v>
      </c>
      <c r="K1346" s="156" t="s">
        <v>1916</v>
      </c>
      <c r="L1346" s="155" t="s">
        <v>703</v>
      </c>
      <c r="M1346" s="155" t="s">
        <v>327</v>
      </c>
      <c r="N1346" s="156" t="s">
        <v>328</v>
      </c>
      <c r="O1346" s="157" t="s">
        <v>55</v>
      </c>
      <c r="P1346" s="158"/>
      <c r="Q1346" s="159"/>
      <c r="R1346" s="160"/>
      <c r="S1346" s="183" t="s">
        <v>1649</v>
      </c>
      <c r="T1346" s="389">
        <f t="shared" si="311"/>
        <v>41</v>
      </c>
      <c r="V1346" s="382" t="str">
        <f t="shared" si="310"/>
        <v xml:space="preserve">指定承認    </v>
      </c>
      <c r="W1346" s="382" t="str">
        <f t="shared" si="313"/>
        <v xml:space="preserve">指定承認    </v>
      </c>
      <c r="AD1346" s="382"/>
    </row>
    <row r="1347" spans="1:30" ht="15" customHeight="1">
      <c r="A1347" s="381" t="str">
        <f t="shared" si="308"/>
        <v>021B0442</v>
      </c>
      <c r="B1347" s="559"/>
      <c r="C1347" s="622"/>
      <c r="D1347" s="139" t="s">
        <v>162</v>
      </c>
      <c r="E1347" s="140">
        <v>4</v>
      </c>
      <c r="F1347" s="140">
        <v>42</v>
      </c>
      <c r="G1347" s="555"/>
      <c r="H1347" s="555"/>
      <c r="I1347" s="148" t="str">
        <f t="shared" si="304"/>
        <v>021B0442</v>
      </c>
      <c r="J1347" s="149" t="s">
        <v>697</v>
      </c>
      <c r="K1347" s="149" t="s">
        <v>1844</v>
      </c>
      <c r="L1347" s="148" t="s">
        <v>703</v>
      </c>
      <c r="M1347" s="148" t="s">
        <v>327</v>
      </c>
      <c r="N1347" s="149" t="s">
        <v>323</v>
      </c>
      <c r="O1347" s="150" t="s">
        <v>55</v>
      </c>
      <c r="P1347" s="151"/>
      <c r="Q1347" s="152"/>
      <c r="R1347" s="153"/>
      <c r="S1347" s="154" t="s">
        <v>1768</v>
      </c>
      <c r="T1347" s="388">
        <f t="shared" si="311"/>
        <v>21</v>
      </c>
      <c r="V1347" s="382" t="str">
        <f t="shared" si="310"/>
        <v xml:space="preserve">指定承認    </v>
      </c>
      <c r="W1347" s="382" t="str">
        <f t="shared" si="313"/>
        <v xml:space="preserve">指定承認    </v>
      </c>
      <c r="AD1347" s="382"/>
    </row>
    <row r="1348" spans="1:30" ht="15" customHeight="1">
      <c r="A1348" s="381" t="str">
        <f t="shared" si="308"/>
        <v>041B0443</v>
      </c>
      <c r="B1348" s="559"/>
      <c r="C1348" s="622"/>
      <c r="D1348" s="139" t="s">
        <v>162</v>
      </c>
      <c r="E1348" s="140">
        <v>4</v>
      </c>
      <c r="F1348" s="140">
        <v>43</v>
      </c>
      <c r="G1348" s="555"/>
      <c r="H1348" s="556"/>
      <c r="I1348" s="155" t="str">
        <f t="shared" si="304"/>
        <v>041B0443</v>
      </c>
      <c r="J1348" s="156" t="s">
        <v>697</v>
      </c>
      <c r="K1348" s="156" t="s">
        <v>1917</v>
      </c>
      <c r="L1348" s="155" t="s">
        <v>703</v>
      </c>
      <c r="M1348" s="155" t="s">
        <v>327</v>
      </c>
      <c r="N1348" s="156" t="s">
        <v>323</v>
      </c>
      <c r="O1348" s="157" t="s">
        <v>55</v>
      </c>
      <c r="P1348" s="158"/>
      <c r="Q1348" s="159"/>
      <c r="R1348" s="160"/>
      <c r="S1348" s="183" t="s">
        <v>1649</v>
      </c>
      <c r="T1348" s="389">
        <f t="shared" si="311"/>
        <v>41</v>
      </c>
      <c r="V1348" s="382" t="str">
        <f t="shared" si="310"/>
        <v xml:space="preserve">指定承認    </v>
      </c>
      <c r="W1348" s="382" t="str">
        <f t="shared" si="313"/>
        <v xml:space="preserve">指定承認    </v>
      </c>
      <c r="AD1348" s="382"/>
    </row>
    <row r="1349" spans="1:30" ht="15" customHeight="1">
      <c r="A1349" s="381" t="str">
        <f t="shared" si="308"/>
        <v>021B0443</v>
      </c>
      <c r="B1349" s="559"/>
      <c r="C1349" s="622"/>
      <c r="D1349" s="139" t="s">
        <v>162</v>
      </c>
      <c r="E1349" s="140">
        <v>4</v>
      </c>
      <c r="F1349" s="140">
        <v>43</v>
      </c>
      <c r="G1349" s="402"/>
      <c r="H1349" s="555" t="s">
        <v>4390</v>
      </c>
      <c r="I1349" s="148" t="str">
        <f t="shared" si="304"/>
        <v>021B0443</v>
      </c>
      <c r="J1349" s="149" t="s">
        <v>697</v>
      </c>
      <c r="K1349" s="149" t="s">
        <v>1845</v>
      </c>
      <c r="L1349" s="148" t="s">
        <v>703</v>
      </c>
      <c r="M1349" s="148" t="s">
        <v>330</v>
      </c>
      <c r="N1349" s="149" t="s">
        <v>328</v>
      </c>
      <c r="O1349" s="150" t="s">
        <v>55</v>
      </c>
      <c r="P1349" s="151"/>
      <c r="Q1349" s="152"/>
      <c r="R1349" s="153"/>
      <c r="S1349" s="154" t="s">
        <v>1768</v>
      </c>
      <c r="T1349" s="388">
        <f t="shared" si="311"/>
        <v>21</v>
      </c>
      <c r="V1349" s="382" t="str">
        <f t="shared" si="310"/>
        <v xml:space="preserve">指定承認    </v>
      </c>
      <c r="W1349" s="382" t="str">
        <f t="shared" si="313"/>
        <v xml:space="preserve">指定承認    </v>
      </c>
      <c r="AD1349" s="382"/>
    </row>
    <row r="1350" spans="1:30" ht="15" customHeight="1">
      <c r="A1350" s="381" t="str">
        <f t="shared" si="308"/>
        <v>041B0444</v>
      </c>
      <c r="B1350" s="559"/>
      <c r="C1350" s="622"/>
      <c r="D1350" s="139" t="s">
        <v>162</v>
      </c>
      <c r="E1350" s="140">
        <v>4</v>
      </c>
      <c r="F1350" s="140">
        <v>44</v>
      </c>
      <c r="G1350" s="402"/>
      <c r="H1350" s="555"/>
      <c r="I1350" s="155" t="str">
        <f t="shared" si="304"/>
        <v>041B0444</v>
      </c>
      <c r="J1350" s="156" t="s">
        <v>697</v>
      </c>
      <c r="K1350" s="156" t="s">
        <v>1918</v>
      </c>
      <c r="L1350" s="155" t="s">
        <v>703</v>
      </c>
      <c r="M1350" s="155" t="s">
        <v>330</v>
      </c>
      <c r="N1350" s="156" t="s">
        <v>328</v>
      </c>
      <c r="O1350" s="157" t="s">
        <v>55</v>
      </c>
      <c r="P1350" s="158"/>
      <c r="Q1350" s="159"/>
      <c r="R1350" s="160"/>
      <c r="S1350" s="183" t="s">
        <v>1649</v>
      </c>
      <c r="T1350" s="389">
        <f t="shared" si="311"/>
        <v>41</v>
      </c>
      <c r="V1350" s="382" t="str">
        <f t="shared" si="310"/>
        <v xml:space="preserve">指定承認    </v>
      </c>
      <c r="W1350" s="382" t="str">
        <f t="shared" si="313"/>
        <v xml:space="preserve">指定承認    </v>
      </c>
      <c r="AD1350" s="382"/>
    </row>
    <row r="1351" spans="1:30" ht="15" customHeight="1">
      <c r="A1351" s="381" t="str">
        <f t="shared" si="308"/>
        <v>021B0444</v>
      </c>
      <c r="B1351" s="559"/>
      <c r="C1351" s="622"/>
      <c r="D1351" s="139" t="s">
        <v>162</v>
      </c>
      <c r="E1351" s="140">
        <v>4</v>
      </c>
      <c r="F1351" s="140">
        <v>44</v>
      </c>
      <c r="G1351" s="402"/>
      <c r="H1351" s="555"/>
      <c r="I1351" s="148" t="str">
        <f t="shared" si="304"/>
        <v>021B0444</v>
      </c>
      <c r="J1351" s="149" t="s">
        <v>697</v>
      </c>
      <c r="K1351" s="149" t="s">
        <v>1846</v>
      </c>
      <c r="L1351" s="148" t="s">
        <v>703</v>
      </c>
      <c r="M1351" s="148" t="s">
        <v>330</v>
      </c>
      <c r="N1351" s="149" t="s">
        <v>323</v>
      </c>
      <c r="O1351" s="150" t="s">
        <v>55</v>
      </c>
      <c r="P1351" s="151"/>
      <c r="Q1351" s="152"/>
      <c r="R1351" s="153"/>
      <c r="S1351" s="154" t="s">
        <v>1768</v>
      </c>
      <c r="T1351" s="388">
        <f t="shared" si="311"/>
        <v>21</v>
      </c>
      <c r="V1351" s="382" t="str">
        <f t="shared" si="310"/>
        <v xml:space="preserve">指定承認    </v>
      </c>
      <c r="W1351" s="382" t="str">
        <f t="shared" si="313"/>
        <v xml:space="preserve">指定承認    </v>
      </c>
      <c r="AD1351" s="382"/>
    </row>
    <row r="1352" spans="1:30" ht="15" customHeight="1">
      <c r="A1352" s="381" t="str">
        <f t="shared" si="308"/>
        <v>041B0445</v>
      </c>
      <c r="B1352" s="559"/>
      <c r="C1352" s="622"/>
      <c r="D1352" s="139" t="s">
        <v>162</v>
      </c>
      <c r="E1352" s="140">
        <v>4</v>
      </c>
      <c r="F1352" s="140">
        <v>45</v>
      </c>
      <c r="G1352" s="402"/>
      <c r="H1352" s="555"/>
      <c r="I1352" s="155" t="str">
        <f t="shared" si="304"/>
        <v>041B0445</v>
      </c>
      <c r="J1352" s="156" t="s">
        <v>697</v>
      </c>
      <c r="K1352" s="156" t="s">
        <v>1919</v>
      </c>
      <c r="L1352" s="155" t="s">
        <v>703</v>
      </c>
      <c r="M1352" s="155" t="s">
        <v>330</v>
      </c>
      <c r="N1352" s="156" t="s">
        <v>323</v>
      </c>
      <c r="O1352" s="157" t="s">
        <v>55</v>
      </c>
      <c r="P1352" s="158"/>
      <c r="Q1352" s="159"/>
      <c r="R1352" s="160"/>
      <c r="S1352" s="183" t="s">
        <v>1649</v>
      </c>
      <c r="T1352" s="389">
        <f t="shared" si="311"/>
        <v>41</v>
      </c>
      <c r="V1352" s="382" t="str">
        <f t="shared" si="310"/>
        <v xml:space="preserve">指定承認    </v>
      </c>
      <c r="W1352" s="382" t="str">
        <f t="shared" si="313"/>
        <v xml:space="preserve">指定承認    </v>
      </c>
      <c r="AD1352" s="382"/>
    </row>
    <row r="1353" spans="1:30" ht="15" customHeight="1">
      <c r="A1353" s="381" t="str">
        <f t="shared" si="308"/>
        <v>021B0445</v>
      </c>
      <c r="B1353" s="559"/>
      <c r="C1353" s="622"/>
      <c r="D1353" s="139" t="s">
        <v>162</v>
      </c>
      <c r="E1353" s="140">
        <v>4</v>
      </c>
      <c r="F1353" s="140">
        <v>45</v>
      </c>
      <c r="G1353" s="402"/>
      <c r="H1353" s="555"/>
      <c r="I1353" s="148" t="str">
        <f t="shared" si="304"/>
        <v>021B0445</v>
      </c>
      <c r="J1353" s="149" t="s">
        <v>697</v>
      </c>
      <c r="K1353" s="149" t="s">
        <v>1847</v>
      </c>
      <c r="L1353" s="148" t="s">
        <v>703</v>
      </c>
      <c r="M1353" s="148" t="s">
        <v>330</v>
      </c>
      <c r="N1353" s="149" t="s">
        <v>348</v>
      </c>
      <c r="O1353" s="150" t="s">
        <v>55</v>
      </c>
      <c r="P1353" s="151"/>
      <c r="Q1353" s="152"/>
      <c r="R1353" s="153"/>
      <c r="S1353" s="154" t="s">
        <v>1768</v>
      </c>
      <c r="T1353" s="388">
        <f t="shared" si="311"/>
        <v>21</v>
      </c>
      <c r="V1353" s="382" t="str">
        <f t="shared" si="310"/>
        <v xml:space="preserve">指定承認    </v>
      </c>
      <c r="W1353" s="382" t="str">
        <f t="shared" si="313"/>
        <v xml:space="preserve">指定承認    </v>
      </c>
      <c r="AD1353" s="382"/>
    </row>
    <row r="1354" spans="1:30" ht="15" customHeight="1">
      <c r="A1354" s="381" t="str">
        <f t="shared" si="308"/>
        <v>041B0446</v>
      </c>
      <c r="B1354" s="559"/>
      <c r="C1354" s="622"/>
      <c r="D1354" s="139" t="s">
        <v>162</v>
      </c>
      <c r="E1354" s="140">
        <v>4</v>
      </c>
      <c r="F1354" s="140">
        <v>46</v>
      </c>
      <c r="G1354" s="402"/>
      <c r="H1354" s="555"/>
      <c r="I1354" s="155" t="str">
        <f t="shared" si="304"/>
        <v>041B0446</v>
      </c>
      <c r="J1354" s="156" t="s">
        <v>697</v>
      </c>
      <c r="K1354" s="156" t="s">
        <v>1920</v>
      </c>
      <c r="L1354" s="155" t="s">
        <v>703</v>
      </c>
      <c r="M1354" s="155" t="s">
        <v>330</v>
      </c>
      <c r="N1354" s="156" t="s">
        <v>348</v>
      </c>
      <c r="O1354" s="157" t="s">
        <v>55</v>
      </c>
      <c r="P1354" s="158"/>
      <c r="Q1354" s="159"/>
      <c r="R1354" s="160"/>
      <c r="S1354" s="183" t="s">
        <v>1649</v>
      </c>
      <c r="T1354" s="389">
        <f t="shared" si="311"/>
        <v>41</v>
      </c>
      <c r="V1354" s="382" t="str">
        <f t="shared" si="310"/>
        <v xml:space="preserve">指定承認    </v>
      </c>
      <c r="W1354" s="382" t="str">
        <f t="shared" si="313"/>
        <v xml:space="preserve">指定承認    </v>
      </c>
      <c r="AD1354" s="382"/>
    </row>
    <row r="1355" spans="1:30" ht="15" customHeight="1">
      <c r="A1355" s="381" t="str">
        <f t="shared" si="308"/>
        <v>021B0446</v>
      </c>
      <c r="B1355" s="559"/>
      <c r="C1355" s="622"/>
      <c r="D1355" s="139" t="s">
        <v>162</v>
      </c>
      <c r="E1355" s="140">
        <v>4</v>
      </c>
      <c r="F1355" s="140">
        <v>46</v>
      </c>
      <c r="G1355" s="402"/>
      <c r="H1355" s="555"/>
      <c r="I1355" s="148" t="str">
        <f t="shared" si="304"/>
        <v>021B0446</v>
      </c>
      <c r="J1355" s="149" t="s">
        <v>697</v>
      </c>
      <c r="K1355" s="149" t="s">
        <v>1849</v>
      </c>
      <c r="L1355" s="148" t="s">
        <v>703</v>
      </c>
      <c r="M1355" s="148" t="s">
        <v>1848</v>
      </c>
      <c r="N1355" s="149" t="s">
        <v>328</v>
      </c>
      <c r="O1355" s="150" t="s">
        <v>55</v>
      </c>
      <c r="P1355" s="151"/>
      <c r="Q1355" s="152"/>
      <c r="R1355" s="153"/>
      <c r="S1355" s="154" t="s">
        <v>1768</v>
      </c>
      <c r="T1355" s="388">
        <f t="shared" si="311"/>
        <v>21</v>
      </c>
      <c r="V1355" s="382" t="str">
        <f t="shared" si="310"/>
        <v xml:space="preserve">指定承認    </v>
      </c>
      <c r="W1355" s="382" t="str">
        <f t="shared" si="313"/>
        <v xml:space="preserve">指定承認    </v>
      </c>
      <c r="AD1355" s="382"/>
    </row>
    <row r="1356" spans="1:30" ht="15" customHeight="1">
      <c r="A1356" s="381" t="str">
        <f t="shared" si="308"/>
        <v>041B0447</v>
      </c>
      <c r="B1356" s="559"/>
      <c r="C1356" s="622"/>
      <c r="D1356" s="139" t="s">
        <v>162</v>
      </c>
      <c r="E1356" s="140">
        <v>4</v>
      </c>
      <c r="F1356" s="140">
        <v>47</v>
      </c>
      <c r="G1356" s="402"/>
      <c r="H1356" s="556"/>
      <c r="I1356" s="155" t="str">
        <f t="shared" si="304"/>
        <v>041B0447</v>
      </c>
      <c r="J1356" s="156" t="s">
        <v>697</v>
      </c>
      <c r="K1356" s="156" t="s">
        <v>2063</v>
      </c>
      <c r="L1356" s="155" t="s">
        <v>703</v>
      </c>
      <c r="M1356" s="155" t="s">
        <v>1848</v>
      </c>
      <c r="N1356" s="156" t="s">
        <v>328</v>
      </c>
      <c r="O1356" s="157" t="s">
        <v>55</v>
      </c>
      <c r="P1356" s="158"/>
      <c r="Q1356" s="159"/>
      <c r="R1356" s="160"/>
      <c r="S1356" s="183" t="s">
        <v>1649</v>
      </c>
      <c r="T1356" s="389">
        <f t="shared" si="311"/>
        <v>41</v>
      </c>
      <c r="V1356" s="382" t="str">
        <f t="shared" si="310"/>
        <v xml:space="preserve">指定承認    </v>
      </c>
      <c r="W1356" s="382" t="str">
        <f t="shared" ref="W1356:W1375" si="314">V1356</f>
        <v xml:space="preserve">指定承認    </v>
      </c>
      <c r="AD1356" s="382"/>
    </row>
    <row r="1357" spans="1:30" ht="15" customHeight="1">
      <c r="A1357" s="381" t="str">
        <f t="shared" si="308"/>
        <v>021B0447</v>
      </c>
      <c r="B1357" s="559"/>
      <c r="C1357" s="622"/>
      <c r="D1357" s="139" t="s">
        <v>162</v>
      </c>
      <c r="E1357" s="140">
        <v>4</v>
      </c>
      <c r="F1357" s="140">
        <v>47</v>
      </c>
      <c r="G1357" s="402"/>
      <c r="H1357" s="401" t="s">
        <v>2678</v>
      </c>
      <c r="I1357" s="148" t="str">
        <f t="shared" si="304"/>
        <v>021B0447</v>
      </c>
      <c r="J1357" s="149" t="s">
        <v>697</v>
      </c>
      <c r="K1357" s="149" t="s">
        <v>3842</v>
      </c>
      <c r="L1357" s="148" t="s">
        <v>703</v>
      </c>
      <c r="M1357" s="148" t="s">
        <v>351</v>
      </c>
      <c r="N1357" s="148" t="s">
        <v>332</v>
      </c>
      <c r="O1357" s="150" t="s">
        <v>55</v>
      </c>
      <c r="P1357" s="151"/>
      <c r="Q1357" s="152"/>
      <c r="R1357" s="153"/>
      <c r="S1357" s="154" t="s">
        <v>1768</v>
      </c>
      <c r="T1357" s="388">
        <f t="shared" si="311"/>
        <v>21</v>
      </c>
      <c r="V1357" s="382" t="str">
        <f t="shared" si="310"/>
        <v xml:space="preserve">指定承認    </v>
      </c>
      <c r="W1357" s="382" t="str">
        <f t="shared" si="314"/>
        <v xml:space="preserve">指定承認    </v>
      </c>
      <c r="AD1357" s="382"/>
    </row>
    <row r="1358" spans="1:30" ht="15" customHeight="1">
      <c r="A1358" s="381" t="str">
        <f t="shared" si="308"/>
        <v>041B0448</v>
      </c>
      <c r="B1358" s="559"/>
      <c r="C1358" s="622"/>
      <c r="D1358" s="139" t="s">
        <v>162</v>
      </c>
      <c r="E1358" s="140">
        <v>4</v>
      </c>
      <c r="F1358" s="140">
        <v>48</v>
      </c>
      <c r="G1358" s="402"/>
      <c r="H1358" s="395"/>
      <c r="I1358" s="155" t="str">
        <f t="shared" si="304"/>
        <v>041B0448</v>
      </c>
      <c r="J1358" s="156" t="s">
        <v>697</v>
      </c>
      <c r="K1358" s="156" t="s">
        <v>1921</v>
      </c>
      <c r="L1358" s="155" t="s">
        <v>703</v>
      </c>
      <c r="M1358" s="155" t="s">
        <v>351</v>
      </c>
      <c r="N1358" s="155" t="s">
        <v>332</v>
      </c>
      <c r="O1358" s="157" t="s">
        <v>55</v>
      </c>
      <c r="P1358" s="158"/>
      <c r="Q1358" s="159"/>
      <c r="R1358" s="160"/>
      <c r="S1358" s="183" t="s">
        <v>1649</v>
      </c>
      <c r="T1358" s="389">
        <f t="shared" si="311"/>
        <v>41</v>
      </c>
      <c r="V1358" s="382" t="str">
        <f t="shared" si="310"/>
        <v xml:space="preserve">指定承認    </v>
      </c>
      <c r="W1358" s="382" t="str">
        <f t="shared" si="314"/>
        <v xml:space="preserve">指定承認    </v>
      </c>
      <c r="AD1358" s="382"/>
    </row>
    <row r="1359" spans="1:30" ht="15" customHeight="1">
      <c r="A1359" s="381" t="str">
        <f t="shared" ref="A1359:A1431" si="315">I1359</f>
        <v>021B0448</v>
      </c>
      <c r="B1359" s="559"/>
      <c r="C1359" s="622"/>
      <c r="D1359" s="139" t="s">
        <v>162</v>
      </c>
      <c r="E1359" s="140">
        <v>4</v>
      </c>
      <c r="F1359" s="140">
        <v>48</v>
      </c>
      <c r="G1359" s="402"/>
      <c r="H1359" s="401" t="s">
        <v>2681</v>
      </c>
      <c r="I1359" s="148" t="str">
        <f t="shared" si="304"/>
        <v>021B0448</v>
      </c>
      <c r="J1359" s="149" t="s">
        <v>697</v>
      </c>
      <c r="K1359" s="149" t="s">
        <v>3843</v>
      </c>
      <c r="L1359" s="148" t="s">
        <v>703</v>
      </c>
      <c r="M1359" s="148" t="s">
        <v>352</v>
      </c>
      <c r="N1359" s="148" t="s">
        <v>332</v>
      </c>
      <c r="O1359" s="150" t="s">
        <v>55</v>
      </c>
      <c r="P1359" s="151"/>
      <c r="Q1359" s="152"/>
      <c r="R1359" s="153"/>
      <c r="S1359" s="154" t="s">
        <v>1768</v>
      </c>
      <c r="T1359" s="388">
        <f t="shared" si="311"/>
        <v>21</v>
      </c>
      <c r="V1359" s="382" t="str">
        <f t="shared" si="310"/>
        <v xml:space="preserve">指定承認    </v>
      </c>
      <c r="W1359" s="382" t="str">
        <f t="shared" si="314"/>
        <v xml:space="preserve">指定承認    </v>
      </c>
      <c r="AD1359" s="382"/>
    </row>
    <row r="1360" spans="1:30" ht="15" customHeight="1">
      <c r="A1360" s="381" t="str">
        <f t="shared" si="315"/>
        <v>041B0449</v>
      </c>
      <c r="B1360" s="559"/>
      <c r="C1360" s="622"/>
      <c r="D1360" s="139" t="s">
        <v>162</v>
      </c>
      <c r="E1360" s="140">
        <v>4</v>
      </c>
      <c r="F1360" s="140">
        <v>49</v>
      </c>
      <c r="G1360" s="395"/>
      <c r="H1360" s="395"/>
      <c r="I1360" s="155" t="str">
        <f t="shared" si="304"/>
        <v>041B0449</v>
      </c>
      <c r="J1360" s="156" t="s">
        <v>697</v>
      </c>
      <c r="K1360" s="156" t="s">
        <v>2064</v>
      </c>
      <c r="L1360" s="155" t="s">
        <v>703</v>
      </c>
      <c r="M1360" s="155" t="s">
        <v>352</v>
      </c>
      <c r="N1360" s="155" t="s">
        <v>332</v>
      </c>
      <c r="O1360" s="157" t="s">
        <v>55</v>
      </c>
      <c r="P1360" s="158"/>
      <c r="Q1360" s="159"/>
      <c r="R1360" s="160"/>
      <c r="S1360" s="183" t="s">
        <v>1649</v>
      </c>
      <c r="T1360" s="389">
        <f t="shared" si="311"/>
        <v>41</v>
      </c>
      <c r="V1360" s="382" t="str">
        <f t="shared" si="310"/>
        <v xml:space="preserve">指定承認    </v>
      </c>
      <c r="W1360" s="382" t="str">
        <f t="shared" si="314"/>
        <v xml:space="preserve">指定承認    </v>
      </c>
      <c r="AD1360" s="382"/>
    </row>
    <row r="1361" spans="1:30" ht="15" customHeight="1">
      <c r="A1361" s="381" t="str">
        <f t="shared" si="315"/>
        <v>021B0419</v>
      </c>
      <c r="B1361" s="559"/>
      <c r="C1361" s="622"/>
      <c r="D1361" s="139" t="s">
        <v>162</v>
      </c>
      <c r="E1361" s="140">
        <v>4</v>
      </c>
      <c r="F1361" s="140">
        <v>19</v>
      </c>
      <c r="G1361" s="635" t="s">
        <v>2682</v>
      </c>
      <c r="H1361" s="554" t="s">
        <v>2909</v>
      </c>
      <c r="I1361" s="191" t="str">
        <f t="shared" si="304"/>
        <v>021B0419</v>
      </c>
      <c r="J1361" s="390" t="s">
        <v>699</v>
      </c>
      <c r="K1361" s="390" t="s">
        <v>1802</v>
      </c>
      <c r="L1361" s="191" t="s">
        <v>1801</v>
      </c>
      <c r="M1361" s="191"/>
      <c r="N1361" s="390" t="s">
        <v>300</v>
      </c>
      <c r="O1361" s="203" t="s">
        <v>55</v>
      </c>
      <c r="P1361" s="192"/>
      <c r="Q1361" s="193"/>
      <c r="R1361" s="194"/>
      <c r="S1361" s="195" t="s">
        <v>1768</v>
      </c>
      <c r="T1361" s="397">
        <f t="shared" si="311"/>
        <v>21</v>
      </c>
      <c r="V1361" s="382" t="str">
        <f t="shared" si="310"/>
        <v xml:space="preserve">指定承認    </v>
      </c>
      <c r="W1361" s="382" t="str">
        <f t="shared" si="314"/>
        <v xml:space="preserve">指定承認    </v>
      </c>
      <c r="AD1361" s="382"/>
    </row>
    <row r="1362" spans="1:30" ht="15" customHeight="1">
      <c r="A1362" s="381" t="str">
        <f t="shared" si="315"/>
        <v>021B0420</v>
      </c>
      <c r="B1362" s="559"/>
      <c r="C1362" s="622"/>
      <c r="D1362" s="139" t="s">
        <v>162</v>
      </c>
      <c r="E1362" s="140">
        <v>4</v>
      </c>
      <c r="F1362" s="140">
        <v>20</v>
      </c>
      <c r="G1362" s="636"/>
      <c r="H1362" s="561"/>
      <c r="I1362" s="170" t="str">
        <f t="shared" si="304"/>
        <v>021B0420</v>
      </c>
      <c r="J1362" s="171" t="s">
        <v>699</v>
      </c>
      <c r="K1362" s="171" t="s">
        <v>1803</v>
      </c>
      <c r="L1362" s="170" t="s">
        <v>1801</v>
      </c>
      <c r="M1362" s="170"/>
      <c r="N1362" s="171" t="s">
        <v>301</v>
      </c>
      <c r="O1362" s="172" t="s">
        <v>55</v>
      </c>
      <c r="P1362" s="173"/>
      <c r="Q1362" s="174"/>
      <c r="R1362" s="175"/>
      <c r="S1362" s="202" t="s">
        <v>1768</v>
      </c>
      <c r="T1362" s="404">
        <f t="shared" ref="T1362:T1393" si="316">IF(S1362="","",VLOOKUP(S1362,$AC$7:$AD$80,2,FALSE))</f>
        <v>21</v>
      </c>
      <c r="V1362" s="382" t="str">
        <f t="shared" si="310"/>
        <v xml:space="preserve">指定承認    </v>
      </c>
      <c r="W1362" s="382" t="str">
        <f t="shared" si="314"/>
        <v xml:space="preserve">指定承認    </v>
      </c>
      <c r="AD1362" s="382"/>
    </row>
    <row r="1363" spans="1:30" ht="15" customHeight="1">
      <c r="A1363" s="381" t="str">
        <f t="shared" si="315"/>
        <v>041B0416</v>
      </c>
      <c r="B1363" s="559"/>
      <c r="C1363" s="622"/>
      <c r="D1363" s="139" t="s">
        <v>162</v>
      </c>
      <c r="E1363" s="140">
        <v>4</v>
      </c>
      <c r="F1363" s="140">
        <v>16</v>
      </c>
      <c r="G1363" s="636"/>
      <c r="H1363" s="561"/>
      <c r="I1363" s="164" t="str">
        <f t="shared" si="304"/>
        <v>041B0416</v>
      </c>
      <c r="J1363" s="176" t="s">
        <v>699</v>
      </c>
      <c r="K1363" s="176" t="s">
        <v>1893</v>
      </c>
      <c r="L1363" s="164" t="s">
        <v>1801</v>
      </c>
      <c r="M1363" s="164"/>
      <c r="N1363" s="176" t="s">
        <v>301</v>
      </c>
      <c r="O1363" s="177" t="s">
        <v>55</v>
      </c>
      <c r="P1363" s="178"/>
      <c r="Q1363" s="179"/>
      <c r="R1363" s="180"/>
      <c r="S1363" s="181" t="s">
        <v>1649</v>
      </c>
      <c r="T1363" s="400">
        <f t="shared" si="316"/>
        <v>41</v>
      </c>
      <c r="V1363" s="382" t="str">
        <f t="shared" si="310"/>
        <v xml:space="preserve">指定承認    </v>
      </c>
      <c r="W1363" s="382" t="str">
        <f t="shared" si="314"/>
        <v xml:space="preserve">指定承認    </v>
      </c>
      <c r="AD1363" s="382"/>
    </row>
    <row r="1364" spans="1:30" ht="15" customHeight="1">
      <c r="A1364" s="381" t="str">
        <f t="shared" si="315"/>
        <v>021B0421</v>
      </c>
      <c r="B1364" s="559"/>
      <c r="C1364" s="622"/>
      <c r="D1364" s="139" t="s">
        <v>162</v>
      </c>
      <c r="E1364" s="140">
        <v>4</v>
      </c>
      <c r="F1364" s="140">
        <v>21</v>
      </c>
      <c r="G1364" s="636"/>
      <c r="H1364" s="561"/>
      <c r="I1364" s="162" t="str">
        <f t="shared" si="304"/>
        <v>021B0421</v>
      </c>
      <c r="J1364" s="142" t="s">
        <v>700</v>
      </c>
      <c r="K1364" s="142" t="s">
        <v>1804</v>
      </c>
      <c r="L1364" s="141" t="s">
        <v>1801</v>
      </c>
      <c r="M1364" s="141"/>
      <c r="N1364" s="142" t="s">
        <v>1806</v>
      </c>
      <c r="O1364" s="143" t="s">
        <v>55</v>
      </c>
      <c r="P1364" s="144"/>
      <c r="Q1364" s="145"/>
      <c r="R1364" s="146"/>
      <c r="S1364" s="147" t="s">
        <v>1768</v>
      </c>
      <c r="T1364" s="387">
        <f t="shared" si="316"/>
        <v>21</v>
      </c>
      <c r="V1364" s="382" t="str">
        <f t="shared" si="310"/>
        <v xml:space="preserve">指定承認    </v>
      </c>
      <c r="W1364" s="382" t="str">
        <f t="shared" si="314"/>
        <v xml:space="preserve">指定承認    </v>
      </c>
      <c r="AD1364" s="382"/>
    </row>
    <row r="1365" spans="1:30" ht="15" customHeight="1">
      <c r="A1365" s="381" t="str">
        <f t="shared" si="315"/>
        <v>021B0422</v>
      </c>
      <c r="B1365" s="559"/>
      <c r="C1365" s="622"/>
      <c r="D1365" s="139" t="s">
        <v>162</v>
      </c>
      <c r="E1365" s="140">
        <v>4</v>
      </c>
      <c r="F1365" s="140">
        <v>22</v>
      </c>
      <c r="G1365" s="636"/>
      <c r="H1365" s="562"/>
      <c r="I1365" s="164" t="str">
        <f t="shared" si="304"/>
        <v>021B0422</v>
      </c>
      <c r="J1365" s="176" t="s">
        <v>700</v>
      </c>
      <c r="K1365" s="176" t="s">
        <v>1805</v>
      </c>
      <c r="L1365" s="164" t="s">
        <v>1801</v>
      </c>
      <c r="M1365" s="164"/>
      <c r="N1365" s="176" t="s">
        <v>1807</v>
      </c>
      <c r="O1365" s="177" t="s">
        <v>55</v>
      </c>
      <c r="P1365" s="178"/>
      <c r="Q1365" s="179"/>
      <c r="R1365" s="180"/>
      <c r="S1365" s="181" t="s">
        <v>1768</v>
      </c>
      <c r="T1365" s="400">
        <f t="shared" si="316"/>
        <v>21</v>
      </c>
      <c r="V1365" s="382" t="str">
        <f t="shared" ref="V1365:V1437" si="317">""&amp;O1365&amp;"  "&amp;P1365&amp;"  "&amp;Q1365&amp;""</f>
        <v xml:space="preserve">指定承認    </v>
      </c>
      <c r="W1365" s="382" t="str">
        <f t="shared" si="314"/>
        <v xml:space="preserve">指定承認    </v>
      </c>
      <c r="AD1365" s="382"/>
    </row>
    <row r="1366" spans="1:30" ht="15" customHeight="1">
      <c r="A1366" s="381" t="str">
        <f t="shared" si="315"/>
        <v>021B0449</v>
      </c>
      <c r="B1366" s="559"/>
      <c r="C1366" s="622"/>
      <c r="D1366" s="139" t="s">
        <v>162</v>
      </c>
      <c r="E1366" s="140">
        <v>4</v>
      </c>
      <c r="F1366" s="140">
        <v>49</v>
      </c>
      <c r="G1366" s="636"/>
      <c r="H1366" s="554" t="s">
        <v>319</v>
      </c>
      <c r="I1366" s="162" t="str">
        <f t="shared" si="304"/>
        <v>021B0449</v>
      </c>
      <c r="J1366" s="142" t="s">
        <v>697</v>
      </c>
      <c r="K1366" s="142" t="s">
        <v>1852</v>
      </c>
      <c r="L1366" s="141" t="s">
        <v>1801</v>
      </c>
      <c r="M1366" s="141" t="s">
        <v>319</v>
      </c>
      <c r="N1366" s="142" t="s">
        <v>328</v>
      </c>
      <c r="O1366" s="143" t="s">
        <v>55</v>
      </c>
      <c r="P1366" s="144"/>
      <c r="Q1366" s="145"/>
      <c r="R1366" s="146"/>
      <c r="S1366" s="147" t="s">
        <v>1768</v>
      </c>
      <c r="T1366" s="387">
        <f t="shared" si="316"/>
        <v>21</v>
      </c>
      <c r="V1366" s="382" t="str">
        <f t="shared" si="317"/>
        <v xml:space="preserve">指定承認    </v>
      </c>
      <c r="W1366" s="382" t="str">
        <f t="shared" si="314"/>
        <v xml:space="preserve">指定承認    </v>
      </c>
      <c r="AD1366" s="382"/>
    </row>
    <row r="1367" spans="1:30" ht="15" customHeight="1">
      <c r="A1367" s="381" t="str">
        <f t="shared" si="315"/>
        <v>041B0450</v>
      </c>
      <c r="B1367" s="559"/>
      <c r="C1367" s="622"/>
      <c r="D1367" s="139" t="s">
        <v>162</v>
      </c>
      <c r="E1367" s="140">
        <v>4</v>
      </c>
      <c r="F1367" s="140">
        <v>50</v>
      </c>
      <c r="G1367" s="636"/>
      <c r="H1367" s="556"/>
      <c r="I1367" s="164" t="str">
        <f t="shared" si="304"/>
        <v>041B0450</v>
      </c>
      <c r="J1367" s="176" t="s">
        <v>697</v>
      </c>
      <c r="K1367" s="176" t="s">
        <v>1922</v>
      </c>
      <c r="L1367" s="164" t="s">
        <v>1801</v>
      </c>
      <c r="M1367" s="164" t="s">
        <v>319</v>
      </c>
      <c r="N1367" s="176" t="s">
        <v>328</v>
      </c>
      <c r="O1367" s="177" t="s">
        <v>55</v>
      </c>
      <c r="P1367" s="178"/>
      <c r="Q1367" s="179"/>
      <c r="R1367" s="180"/>
      <c r="S1367" s="181" t="s">
        <v>1649</v>
      </c>
      <c r="T1367" s="400">
        <f t="shared" si="316"/>
        <v>41</v>
      </c>
      <c r="V1367" s="382" t="str">
        <f t="shared" si="317"/>
        <v xml:space="preserve">指定承認    </v>
      </c>
      <c r="W1367" s="382" t="str">
        <f t="shared" si="314"/>
        <v xml:space="preserve">指定承認    </v>
      </c>
      <c r="AD1367" s="382"/>
    </row>
    <row r="1368" spans="1:30" ht="15" customHeight="1">
      <c r="A1368" s="381" t="str">
        <f t="shared" si="315"/>
        <v>021B0450</v>
      </c>
      <c r="B1368" s="559"/>
      <c r="C1368" s="622"/>
      <c r="D1368" s="139" t="s">
        <v>162</v>
      </c>
      <c r="E1368" s="140">
        <v>4</v>
      </c>
      <c r="F1368" s="140">
        <v>50</v>
      </c>
      <c r="G1368" s="636"/>
      <c r="H1368" s="554" t="s">
        <v>327</v>
      </c>
      <c r="I1368" s="162" t="str">
        <f t="shared" si="304"/>
        <v>021B0450</v>
      </c>
      <c r="J1368" s="142" t="s">
        <v>697</v>
      </c>
      <c r="K1368" s="142" t="s">
        <v>1853</v>
      </c>
      <c r="L1368" s="141" t="s">
        <v>1801</v>
      </c>
      <c r="M1368" s="141" t="s">
        <v>327</v>
      </c>
      <c r="N1368" s="142" t="s">
        <v>295</v>
      </c>
      <c r="O1368" s="143" t="s">
        <v>55</v>
      </c>
      <c r="P1368" s="144"/>
      <c r="Q1368" s="145"/>
      <c r="R1368" s="146"/>
      <c r="S1368" s="147" t="s">
        <v>1768</v>
      </c>
      <c r="T1368" s="387">
        <f t="shared" si="316"/>
        <v>21</v>
      </c>
      <c r="V1368" s="382" t="str">
        <f t="shared" si="317"/>
        <v xml:space="preserve">指定承認    </v>
      </c>
      <c r="W1368" s="382" t="str">
        <f t="shared" si="314"/>
        <v xml:space="preserve">指定承認    </v>
      </c>
      <c r="AD1368" s="382"/>
    </row>
    <row r="1369" spans="1:30" ht="15" customHeight="1">
      <c r="A1369" s="381" t="str">
        <f t="shared" si="315"/>
        <v>041B0451</v>
      </c>
      <c r="B1369" s="559"/>
      <c r="C1369" s="622"/>
      <c r="D1369" s="139" t="s">
        <v>162</v>
      </c>
      <c r="E1369" s="140">
        <v>4</v>
      </c>
      <c r="F1369" s="140">
        <v>51</v>
      </c>
      <c r="G1369" s="636"/>
      <c r="H1369" s="555"/>
      <c r="I1369" s="164" t="str">
        <f t="shared" si="304"/>
        <v>041B0451</v>
      </c>
      <c r="J1369" s="176" t="s">
        <v>697</v>
      </c>
      <c r="K1369" s="176" t="s">
        <v>1923</v>
      </c>
      <c r="L1369" s="164" t="s">
        <v>1801</v>
      </c>
      <c r="M1369" s="164" t="s">
        <v>327</v>
      </c>
      <c r="N1369" s="176" t="s">
        <v>295</v>
      </c>
      <c r="O1369" s="177" t="s">
        <v>55</v>
      </c>
      <c r="P1369" s="178"/>
      <c r="Q1369" s="179"/>
      <c r="R1369" s="180"/>
      <c r="S1369" s="181" t="s">
        <v>1649</v>
      </c>
      <c r="T1369" s="400">
        <f t="shared" si="316"/>
        <v>41</v>
      </c>
      <c r="V1369" s="382" t="str">
        <f t="shared" si="317"/>
        <v xml:space="preserve">指定承認    </v>
      </c>
      <c r="W1369" s="382" t="str">
        <f t="shared" si="314"/>
        <v xml:space="preserve">指定承認    </v>
      </c>
      <c r="AD1369" s="382"/>
    </row>
    <row r="1370" spans="1:30" ht="15" customHeight="1">
      <c r="A1370" s="381" t="str">
        <f t="shared" si="315"/>
        <v>021B0451</v>
      </c>
      <c r="B1370" s="559"/>
      <c r="C1370" s="622"/>
      <c r="D1370" s="139" t="s">
        <v>162</v>
      </c>
      <c r="E1370" s="140">
        <v>4</v>
      </c>
      <c r="F1370" s="140">
        <v>51</v>
      </c>
      <c r="G1370" s="636"/>
      <c r="H1370" s="555"/>
      <c r="I1370" s="162" t="str">
        <f t="shared" si="304"/>
        <v>021B0451</v>
      </c>
      <c r="J1370" s="142" t="s">
        <v>697</v>
      </c>
      <c r="K1370" s="142" t="s">
        <v>1854</v>
      </c>
      <c r="L1370" s="141" t="s">
        <v>1801</v>
      </c>
      <c r="M1370" s="141" t="s">
        <v>327</v>
      </c>
      <c r="N1370" s="142" t="s">
        <v>328</v>
      </c>
      <c r="O1370" s="143" t="s">
        <v>55</v>
      </c>
      <c r="P1370" s="144"/>
      <c r="Q1370" s="145"/>
      <c r="R1370" s="146"/>
      <c r="S1370" s="147" t="s">
        <v>1768</v>
      </c>
      <c r="T1370" s="387">
        <f t="shared" si="316"/>
        <v>21</v>
      </c>
      <c r="V1370" s="382" t="str">
        <f t="shared" si="317"/>
        <v xml:space="preserve">指定承認    </v>
      </c>
      <c r="W1370" s="382" t="str">
        <f t="shared" si="314"/>
        <v xml:space="preserve">指定承認    </v>
      </c>
      <c r="AD1370" s="382"/>
    </row>
    <row r="1371" spans="1:30" ht="15" customHeight="1">
      <c r="A1371" s="381" t="str">
        <f t="shared" si="315"/>
        <v>041B0452</v>
      </c>
      <c r="B1371" s="559"/>
      <c r="C1371" s="622"/>
      <c r="D1371" s="139" t="s">
        <v>162</v>
      </c>
      <c r="E1371" s="140">
        <v>4</v>
      </c>
      <c r="F1371" s="140">
        <v>52</v>
      </c>
      <c r="G1371" s="636"/>
      <c r="H1371" s="555"/>
      <c r="I1371" s="164" t="str">
        <f t="shared" si="304"/>
        <v>041B0452</v>
      </c>
      <c r="J1371" s="176" t="s">
        <v>697</v>
      </c>
      <c r="K1371" s="176" t="s">
        <v>1924</v>
      </c>
      <c r="L1371" s="164" t="s">
        <v>1801</v>
      </c>
      <c r="M1371" s="164" t="s">
        <v>327</v>
      </c>
      <c r="N1371" s="176" t="s">
        <v>328</v>
      </c>
      <c r="O1371" s="177" t="s">
        <v>55</v>
      </c>
      <c r="P1371" s="178"/>
      <c r="Q1371" s="179"/>
      <c r="R1371" s="180"/>
      <c r="S1371" s="181" t="s">
        <v>1649</v>
      </c>
      <c r="T1371" s="400">
        <f t="shared" si="316"/>
        <v>41</v>
      </c>
      <c r="V1371" s="382" t="str">
        <f t="shared" si="317"/>
        <v xml:space="preserve">指定承認    </v>
      </c>
      <c r="W1371" s="382" t="str">
        <f t="shared" si="314"/>
        <v xml:space="preserve">指定承認    </v>
      </c>
      <c r="AD1371" s="382"/>
    </row>
    <row r="1372" spans="1:30" ht="15" customHeight="1">
      <c r="A1372" s="381" t="str">
        <f t="shared" si="315"/>
        <v>021B0452</v>
      </c>
      <c r="B1372" s="559"/>
      <c r="C1372" s="622"/>
      <c r="D1372" s="139" t="s">
        <v>162</v>
      </c>
      <c r="E1372" s="140">
        <v>4</v>
      </c>
      <c r="F1372" s="140">
        <v>52</v>
      </c>
      <c r="G1372" s="636"/>
      <c r="H1372" s="555"/>
      <c r="I1372" s="162" t="str">
        <f t="shared" si="304"/>
        <v>021B0452</v>
      </c>
      <c r="J1372" s="142" t="s">
        <v>697</v>
      </c>
      <c r="K1372" s="142" t="s">
        <v>1855</v>
      </c>
      <c r="L1372" s="141" t="s">
        <v>1801</v>
      </c>
      <c r="M1372" s="141" t="s">
        <v>327</v>
      </c>
      <c r="N1372" s="142" t="s">
        <v>323</v>
      </c>
      <c r="O1372" s="143" t="s">
        <v>55</v>
      </c>
      <c r="P1372" s="144"/>
      <c r="Q1372" s="145"/>
      <c r="R1372" s="146"/>
      <c r="S1372" s="147" t="s">
        <v>1768</v>
      </c>
      <c r="T1372" s="387">
        <f t="shared" si="316"/>
        <v>21</v>
      </c>
      <c r="V1372" s="382" t="str">
        <f t="shared" si="317"/>
        <v xml:space="preserve">指定承認    </v>
      </c>
      <c r="W1372" s="382" t="str">
        <f t="shared" si="314"/>
        <v xml:space="preserve">指定承認    </v>
      </c>
      <c r="AD1372" s="382"/>
    </row>
    <row r="1373" spans="1:30" ht="15" customHeight="1">
      <c r="A1373" s="381" t="str">
        <f t="shared" si="315"/>
        <v>041B0453</v>
      </c>
      <c r="B1373" s="559"/>
      <c r="C1373" s="622"/>
      <c r="D1373" s="139" t="s">
        <v>162</v>
      </c>
      <c r="E1373" s="140">
        <v>4</v>
      </c>
      <c r="F1373" s="140">
        <v>53</v>
      </c>
      <c r="G1373" s="636"/>
      <c r="H1373" s="556"/>
      <c r="I1373" s="164" t="str">
        <f t="shared" si="304"/>
        <v>041B0453</v>
      </c>
      <c r="J1373" s="176" t="s">
        <v>697</v>
      </c>
      <c r="K1373" s="176" t="s">
        <v>1925</v>
      </c>
      <c r="L1373" s="164" t="s">
        <v>1801</v>
      </c>
      <c r="M1373" s="164" t="s">
        <v>327</v>
      </c>
      <c r="N1373" s="176" t="s">
        <v>323</v>
      </c>
      <c r="O1373" s="177" t="s">
        <v>55</v>
      </c>
      <c r="P1373" s="178"/>
      <c r="Q1373" s="179"/>
      <c r="R1373" s="180"/>
      <c r="S1373" s="181" t="s">
        <v>1649</v>
      </c>
      <c r="T1373" s="400">
        <f t="shared" si="316"/>
        <v>41</v>
      </c>
      <c r="V1373" s="382" t="str">
        <f t="shared" si="317"/>
        <v xml:space="preserve">指定承認    </v>
      </c>
      <c r="W1373" s="382" t="str">
        <f t="shared" si="314"/>
        <v xml:space="preserve">指定承認    </v>
      </c>
      <c r="AD1373" s="382"/>
    </row>
    <row r="1374" spans="1:30" ht="15" customHeight="1">
      <c r="A1374" s="381" t="str">
        <f t="shared" si="315"/>
        <v>021B0453</v>
      </c>
      <c r="B1374" s="559"/>
      <c r="C1374" s="622"/>
      <c r="D1374" s="139" t="s">
        <v>162</v>
      </c>
      <c r="E1374" s="140">
        <v>4</v>
      </c>
      <c r="F1374" s="140">
        <v>53</v>
      </c>
      <c r="G1374" s="636"/>
      <c r="H1374" s="554" t="s">
        <v>330</v>
      </c>
      <c r="I1374" s="162" t="str">
        <f t="shared" si="304"/>
        <v>021B0453</v>
      </c>
      <c r="J1374" s="142" t="s">
        <v>697</v>
      </c>
      <c r="K1374" s="142" t="s">
        <v>1856</v>
      </c>
      <c r="L1374" s="141" t="s">
        <v>1801</v>
      </c>
      <c r="M1374" s="141" t="s">
        <v>330</v>
      </c>
      <c r="N1374" s="142" t="s">
        <v>328</v>
      </c>
      <c r="O1374" s="143" t="s">
        <v>55</v>
      </c>
      <c r="P1374" s="144"/>
      <c r="Q1374" s="145"/>
      <c r="R1374" s="146"/>
      <c r="S1374" s="147" t="s">
        <v>1768</v>
      </c>
      <c r="T1374" s="387">
        <f t="shared" si="316"/>
        <v>21</v>
      </c>
      <c r="V1374" s="382" t="str">
        <f t="shared" si="317"/>
        <v xml:space="preserve">指定承認    </v>
      </c>
      <c r="W1374" s="382" t="str">
        <f t="shared" si="314"/>
        <v xml:space="preserve">指定承認    </v>
      </c>
      <c r="AD1374" s="382"/>
    </row>
    <row r="1375" spans="1:30" ht="15" customHeight="1">
      <c r="A1375" s="381" t="str">
        <f t="shared" si="315"/>
        <v>041B0454</v>
      </c>
      <c r="B1375" s="559"/>
      <c r="C1375" s="622"/>
      <c r="D1375" s="139" t="s">
        <v>162</v>
      </c>
      <c r="E1375" s="140">
        <v>4</v>
      </c>
      <c r="F1375" s="140">
        <v>54</v>
      </c>
      <c r="G1375" s="636"/>
      <c r="H1375" s="555"/>
      <c r="I1375" s="164" t="str">
        <f t="shared" si="304"/>
        <v>041B0454</v>
      </c>
      <c r="J1375" s="176" t="s">
        <v>697</v>
      </c>
      <c r="K1375" s="176" t="s">
        <v>1926</v>
      </c>
      <c r="L1375" s="164" t="s">
        <v>1801</v>
      </c>
      <c r="M1375" s="164" t="s">
        <v>330</v>
      </c>
      <c r="N1375" s="176" t="s">
        <v>328</v>
      </c>
      <c r="O1375" s="177" t="s">
        <v>55</v>
      </c>
      <c r="P1375" s="178"/>
      <c r="Q1375" s="179"/>
      <c r="R1375" s="180"/>
      <c r="S1375" s="181" t="s">
        <v>1649</v>
      </c>
      <c r="T1375" s="400">
        <f t="shared" si="316"/>
        <v>41</v>
      </c>
      <c r="V1375" s="382" t="str">
        <f t="shared" si="317"/>
        <v xml:space="preserve">指定承認    </v>
      </c>
      <c r="W1375" s="382" t="str">
        <f t="shared" si="314"/>
        <v xml:space="preserve">指定承認    </v>
      </c>
      <c r="AD1375" s="382"/>
    </row>
    <row r="1376" spans="1:30" ht="15" customHeight="1">
      <c r="A1376" s="381" t="str">
        <f t="shared" si="315"/>
        <v>021B0454</v>
      </c>
      <c r="B1376" s="559"/>
      <c r="C1376" s="622"/>
      <c r="D1376" s="139" t="s">
        <v>162</v>
      </c>
      <c r="E1376" s="140">
        <v>4</v>
      </c>
      <c r="F1376" s="140">
        <v>54</v>
      </c>
      <c r="G1376" s="636"/>
      <c r="H1376" s="555"/>
      <c r="I1376" s="162" t="str">
        <f t="shared" si="304"/>
        <v>021B0454</v>
      </c>
      <c r="J1376" s="142" t="s">
        <v>697</v>
      </c>
      <c r="K1376" s="142" t="s">
        <v>1857</v>
      </c>
      <c r="L1376" s="141" t="s">
        <v>1801</v>
      </c>
      <c r="M1376" s="141" t="s">
        <v>330</v>
      </c>
      <c r="N1376" s="142" t="s">
        <v>323</v>
      </c>
      <c r="O1376" s="143" t="s">
        <v>55</v>
      </c>
      <c r="P1376" s="144"/>
      <c r="Q1376" s="145"/>
      <c r="R1376" s="146"/>
      <c r="S1376" s="147" t="s">
        <v>1768</v>
      </c>
      <c r="T1376" s="387">
        <f t="shared" si="316"/>
        <v>21</v>
      </c>
      <c r="V1376" s="382" t="str">
        <f t="shared" si="317"/>
        <v xml:space="preserve">指定承認    </v>
      </c>
      <c r="W1376" s="382" t="str">
        <f t="shared" si="313"/>
        <v xml:space="preserve">指定承認    </v>
      </c>
      <c r="AD1376" s="382"/>
    </row>
    <row r="1377" spans="1:30" ht="15" customHeight="1">
      <c r="A1377" s="381" t="str">
        <f t="shared" si="315"/>
        <v>041B0455</v>
      </c>
      <c r="B1377" s="559"/>
      <c r="C1377" s="622"/>
      <c r="D1377" s="139" t="s">
        <v>162</v>
      </c>
      <c r="E1377" s="140">
        <v>4</v>
      </c>
      <c r="F1377" s="140">
        <v>55</v>
      </c>
      <c r="G1377" s="636"/>
      <c r="H1377" s="555"/>
      <c r="I1377" s="164" t="str">
        <f t="shared" si="304"/>
        <v>041B0455</v>
      </c>
      <c r="J1377" s="176" t="s">
        <v>697</v>
      </c>
      <c r="K1377" s="176" t="s">
        <v>1927</v>
      </c>
      <c r="L1377" s="164" t="s">
        <v>1801</v>
      </c>
      <c r="M1377" s="164" t="s">
        <v>330</v>
      </c>
      <c r="N1377" s="176" t="s">
        <v>323</v>
      </c>
      <c r="O1377" s="177" t="s">
        <v>55</v>
      </c>
      <c r="P1377" s="178"/>
      <c r="Q1377" s="179"/>
      <c r="R1377" s="180"/>
      <c r="S1377" s="181" t="s">
        <v>1649</v>
      </c>
      <c r="T1377" s="400">
        <f t="shared" si="316"/>
        <v>41</v>
      </c>
      <c r="V1377" s="382" t="str">
        <f t="shared" si="317"/>
        <v xml:space="preserve">指定承認    </v>
      </c>
      <c r="W1377" s="382" t="str">
        <f t="shared" si="313"/>
        <v xml:space="preserve">指定承認    </v>
      </c>
      <c r="AD1377" s="382"/>
    </row>
    <row r="1378" spans="1:30" ht="15" customHeight="1">
      <c r="A1378" s="381" t="str">
        <f t="shared" si="315"/>
        <v>021B0455</v>
      </c>
      <c r="B1378" s="559"/>
      <c r="C1378" s="622"/>
      <c r="D1378" s="139" t="s">
        <v>162</v>
      </c>
      <c r="E1378" s="140">
        <v>4</v>
      </c>
      <c r="F1378" s="140">
        <v>55</v>
      </c>
      <c r="G1378" s="636"/>
      <c r="H1378" s="555"/>
      <c r="I1378" s="162" t="str">
        <f t="shared" si="304"/>
        <v>021B0455</v>
      </c>
      <c r="J1378" s="142" t="s">
        <v>697</v>
      </c>
      <c r="K1378" s="142" t="s">
        <v>1858</v>
      </c>
      <c r="L1378" s="141" t="s">
        <v>1801</v>
      </c>
      <c r="M1378" s="141" t="s">
        <v>330</v>
      </c>
      <c r="N1378" s="142" t="s">
        <v>348</v>
      </c>
      <c r="O1378" s="143" t="s">
        <v>55</v>
      </c>
      <c r="P1378" s="144"/>
      <c r="Q1378" s="145"/>
      <c r="R1378" s="146"/>
      <c r="S1378" s="147" t="s">
        <v>1768</v>
      </c>
      <c r="T1378" s="387">
        <f t="shared" si="316"/>
        <v>21</v>
      </c>
      <c r="V1378" s="382" t="str">
        <f t="shared" si="317"/>
        <v xml:space="preserve">指定承認    </v>
      </c>
      <c r="W1378" s="382" t="str">
        <f t="shared" si="313"/>
        <v xml:space="preserve">指定承認    </v>
      </c>
      <c r="AD1378" s="382"/>
    </row>
    <row r="1379" spans="1:30" ht="15" customHeight="1">
      <c r="A1379" s="381" t="str">
        <f t="shared" si="315"/>
        <v>041B0456</v>
      </c>
      <c r="B1379" s="559"/>
      <c r="C1379" s="622"/>
      <c r="D1379" s="139" t="s">
        <v>162</v>
      </c>
      <c r="E1379" s="140">
        <v>4</v>
      </c>
      <c r="F1379" s="140">
        <v>56</v>
      </c>
      <c r="G1379" s="636"/>
      <c r="H1379" s="555"/>
      <c r="I1379" s="164" t="str">
        <f t="shared" si="304"/>
        <v>041B0456</v>
      </c>
      <c r="J1379" s="176" t="s">
        <v>697</v>
      </c>
      <c r="K1379" s="176" t="s">
        <v>1928</v>
      </c>
      <c r="L1379" s="164" t="s">
        <v>1801</v>
      </c>
      <c r="M1379" s="164" t="s">
        <v>330</v>
      </c>
      <c r="N1379" s="176" t="s">
        <v>348</v>
      </c>
      <c r="O1379" s="177" t="s">
        <v>55</v>
      </c>
      <c r="P1379" s="178"/>
      <c r="Q1379" s="179"/>
      <c r="R1379" s="180"/>
      <c r="S1379" s="181" t="s">
        <v>1649</v>
      </c>
      <c r="T1379" s="400">
        <f t="shared" si="316"/>
        <v>41</v>
      </c>
      <c r="V1379" s="382" t="str">
        <f t="shared" si="317"/>
        <v xml:space="preserve">指定承認    </v>
      </c>
      <c r="W1379" s="382" t="str">
        <f t="shared" si="313"/>
        <v xml:space="preserve">指定承認    </v>
      </c>
      <c r="AD1379" s="382"/>
    </row>
    <row r="1380" spans="1:30" ht="15" customHeight="1">
      <c r="A1380" s="381" t="str">
        <f t="shared" si="315"/>
        <v>021B0456</v>
      </c>
      <c r="B1380" s="559"/>
      <c r="C1380" s="622"/>
      <c r="D1380" s="139" t="s">
        <v>162</v>
      </c>
      <c r="E1380" s="140">
        <v>4</v>
      </c>
      <c r="F1380" s="140">
        <v>56</v>
      </c>
      <c r="G1380" s="636"/>
      <c r="H1380" s="555"/>
      <c r="I1380" s="162" t="str">
        <f t="shared" si="304"/>
        <v>021B0456</v>
      </c>
      <c r="J1380" s="142" t="s">
        <v>697</v>
      </c>
      <c r="K1380" s="142" t="s">
        <v>1859</v>
      </c>
      <c r="L1380" s="141" t="s">
        <v>1801</v>
      </c>
      <c r="M1380" s="141" t="s">
        <v>1848</v>
      </c>
      <c r="N1380" s="142" t="s">
        <v>328</v>
      </c>
      <c r="O1380" s="143" t="s">
        <v>55</v>
      </c>
      <c r="P1380" s="144"/>
      <c r="Q1380" s="145"/>
      <c r="R1380" s="146"/>
      <c r="S1380" s="147" t="s">
        <v>1768</v>
      </c>
      <c r="T1380" s="387">
        <f t="shared" si="316"/>
        <v>21</v>
      </c>
      <c r="V1380" s="382" t="str">
        <f t="shared" si="317"/>
        <v xml:space="preserve">指定承認    </v>
      </c>
      <c r="W1380" s="382" t="str">
        <f t="shared" si="313"/>
        <v xml:space="preserve">指定承認    </v>
      </c>
      <c r="AD1380" s="382"/>
    </row>
    <row r="1381" spans="1:30" ht="15" customHeight="1">
      <c r="A1381" s="381" t="str">
        <f t="shared" si="315"/>
        <v>041B0457</v>
      </c>
      <c r="B1381" s="559"/>
      <c r="C1381" s="622"/>
      <c r="D1381" s="139" t="s">
        <v>162</v>
      </c>
      <c r="E1381" s="140">
        <v>4</v>
      </c>
      <c r="F1381" s="140">
        <v>57</v>
      </c>
      <c r="G1381" s="636"/>
      <c r="H1381" s="556"/>
      <c r="I1381" s="164" t="str">
        <f t="shared" si="304"/>
        <v>041B0457</v>
      </c>
      <c r="J1381" s="176" t="s">
        <v>697</v>
      </c>
      <c r="K1381" s="176" t="s">
        <v>2065</v>
      </c>
      <c r="L1381" s="164" t="s">
        <v>1801</v>
      </c>
      <c r="M1381" s="164" t="s">
        <v>1848</v>
      </c>
      <c r="N1381" s="176" t="s">
        <v>328</v>
      </c>
      <c r="O1381" s="177" t="s">
        <v>55</v>
      </c>
      <c r="P1381" s="178"/>
      <c r="Q1381" s="179"/>
      <c r="R1381" s="180"/>
      <c r="S1381" s="181" t="s">
        <v>1649</v>
      </c>
      <c r="T1381" s="400">
        <f t="shared" si="316"/>
        <v>41</v>
      </c>
      <c r="V1381" s="382" t="str">
        <f t="shared" si="317"/>
        <v xml:space="preserve">指定承認    </v>
      </c>
      <c r="W1381" s="382" t="str">
        <f t="shared" si="313"/>
        <v xml:space="preserve">指定承認    </v>
      </c>
      <c r="AD1381" s="382"/>
    </row>
    <row r="1382" spans="1:30" ht="15" customHeight="1">
      <c r="A1382" s="381" t="str">
        <f t="shared" si="315"/>
        <v>021B0457</v>
      </c>
      <c r="B1382" s="559"/>
      <c r="C1382" s="622"/>
      <c r="D1382" s="139" t="s">
        <v>162</v>
      </c>
      <c r="E1382" s="140">
        <v>4</v>
      </c>
      <c r="F1382" s="140">
        <v>57</v>
      </c>
      <c r="G1382" s="636"/>
      <c r="H1382" s="554" t="s">
        <v>2678</v>
      </c>
      <c r="I1382" s="162" t="str">
        <f t="shared" si="304"/>
        <v>021B0457</v>
      </c>
      <c r="J1382" s="142" t="s">
        <v>697</v>
      </c>
      <c r="K1382" s="142" t="s">
        <v>3848</v>
      </c>
      <c r="L1382" s="141" t="s">
        <v>1801</v>
      </c>
      <c r="M1382" s="141" t="s">
        <v>351</v>
      </c>
      <c r="N1382" s="141" t="s">
        <v>332</v>
      </c>
      <c r="O1382" s="143" t="s">
        <v>55</v>
      </c>
      <c r="P1382" s="144"/>
      <c r="Q1382" s="145"/>
      <c r="R1382" s="146"/>
      <c r="S1382" s="147" t="s">
        <v>1768</v>
      </c>
      <c r="T1382" s="387">
        <f t="shared" si="316"/>
        <v>21</v>
      </c>
      <c r="V1382" s="382" t="str">
        <f t="shared" si="317"/>
        <v xml:space="preserve">指定承認    </v>
      </c>
      <c r="W1382" s="382" t="str">
        <f t="shared" si="313"/>
        <v xml:space="preserve">指定承認    </v>
      </c>
      <c r="AD1382" s="382"/>
    </row>
    <row r="1383" spans="1:30" ht="15" customHeight="1">
      <c r="A1383" s="381" t="str">
        <f t="shared" si="315"/>
        <v>041B0458</v>
      </c>
      <c r="B1383" s="559"/>
      <c r="C1383" s="622"/>
      <c r="D1383" s="139" t="s">
        <v>162</v>
      </c>
      <c r="E1383" s="140">
        <v>4</v>
      </c>
      <c r="F1383" s="140">
        <v>58</v>
      </c>
      <c r="G1383" s="636"/>
      <c r="H1383" s="556"/>
      <c r="I1383" s="164" t="str">
        <f t="shared" si="304"/>
        <v>041B0458</v>
      </c>
      <c r="J1383" s="176" t="s">
        <v>697</v>
      </c>
      <c r="K1383" s="176" t="s">
        <v>1929</v>
      </c>
      <c r="L1383" s="164" t="s">
        <v>1801</v>
      </c>
      <c r="M1383" s="164" t="s">
        <v>351</v>
      </c>
      <c r="N1383" s="164" t="s">
        <v>332</v>
      </c>
      <c r="O1383" s="177" t="s">
        <v>55</v>
      </c>
      <c r="P1383" s="178"/>
      <c r="Q1383" s="179"/>
      <c r="R1383" s="180"/>
      <c r="S1383" s="181" t="s">
        <v>1649</v>
      </c>
      <c r="T1383" s="400">
        <f t="shared" si="316"/>
        <v>41</v>
      </c>
      <c r="V1383" s="382" t="str">
        <f t="shared" si="317"/>
        <v xml:space="preserve">指定承認    </v>
      </c>
      <c r="W1383" s="382" t="str">
        <f t="shared" ref="W1383:W1412" si="318">V1383</f>
        <v xml:space="preserve">指定承認    </v>
      </c>
      <c r="AD1383" s="382"/>
    </row>
    <row r="1384" spans="1:30" ht="15" customHeight="1">
      <c r="A1384" s="381" t="str">
        <f t="shared" si="315"/>
        <v>021B0458</v>
      </c>
      <c r="B1384" s="559"/>
      <c r="C1384" s="622"/>
      <c r="D1384" s="139" t="s">
        <v>162</v>
      </c>
      <c r="E1384" s="140">
        <v>4</v>
      </c>
      <c r="F1384" s="140">
        <v>58</v>
      </c>
      <c r="G1384" s="636"/>
      <c r="H1384" s="401" t="s">
        <v>2681</v>
      </c>
      <c r="I1384" s="162" t="str">
        <f t="shared" si="304"/>
        <v>021B0458</v>
      </c>
      <c r="J1384" s="142" t="s">
        <v>697</v>
      </c>
      <c r="K1384" s="142" t="s">
        <v>3853</v>
      </c>
      <c r="L1384" s="141" t="s">
        <v>1801</v>
      </c>
      <c r="M1384" s="141" t="s">
        <v>352</v>
      </c>
      <c r="N1384" s="141" t="s">
        <v>332</v>
      </c>
      <c r="O1384" s="143" t="s">
        <v>55</v>
      </c>
      <c r="P1384" s="144"/>
      <c r="Q1384" s="145"/>
      <c r="R1384" s="146"/>
      <c r="S1384" s="147" t="s">
        <v>1768</v>
      </c>
      <c r="T1384" s="387">
        <f t="shared" si="316"/>
        <v>21</v>
      </c>
      <c r="V1384" s="382" t="str">
        <f t="shared" si="317"/>
        <v xml:space="preserve">指定承認    </v>
      </c>
      <c r="W1384" s="382" t="str">
        <f t="shared" si="318"/>
        <v xml:space="preserve">指定承認    </v>
      </c>
      <c r="AD1384" s="382"/>
    </row>
    <row r="1385" spans="1:30" ht="15" customHeight="1">
      <c r="A1385" s="381" t="str">
        <f t="shared" si="315"/>
        <v>041B0459</v>
      </c>
      <c r="B1385" s="592" t="s">
        <v>2911</v>
      </c>
      <c r="C1385" s="565" t="s">
        <v>2910</v>
      </c>
      <c r="D1385" s="139" t="s">
        <v>162</v>
      </c>
      <c r="E1385" s="140">
        <v>4</v>
      </c>
      <c r="F1385" s="140">
        <v>59</v>
      </c>
      <c r="G1385" s="395"/>
      <c r="H1385" s="395"/>
      <c r="I1385" s="164" t="str">
        <f t="shared" si="304"/>
        <v>041B0459</v>
      </c>
      <c r="J1385" s="176" t="s">
        <v>697</v>
      </c>
      <c r="K1385" s="176" t="s">
        <v>2066</v>
      </c>
      <c r="L1385" s="164" t="s">
        <v>1801</v>
      </c>
      <c r="M1385" s="164" t="s">
        <v>352</v>
      </c>
      <c r="N1385" s="164" t="s">
        <v>332</v>
      </c>
      <c r="O1385" s="177" t="s">
        <v>55</v>
      </c>
      <c r="P1385" s="178"/>
      <c r="Q1385" s="179"/>
      <c r="R1385" s="180"/>
      <c r="S1385" s="181" t="s">
        <v>1649</v>
      </c>
      <c r="T1385" s="400">
        <f t="shared" si="316"/>
        <v>41</v>
      </c>
      <c r="V1385" s="382" t="str">
        <f t="shared" si="317"/>
        <v xml:space="preserve">指定承認    </v>
      </c>
      <c r="W1385" s="382" t="str">
        <f t="shared" si="318"/>
        <v xml:space="preserve">指定承認    </v>
      </c>
      <c r="AD1385" s="382"/>
    </row>
    <row r="1386" spans="1:30" ht="15" customHeight="1">
      <c r="A1386" s="381" t="str">
        <f t="shared" si="315"/>
        <v>041B0417</v>
      </c>
      <c r="B1386" s="592"/>
      <c r="C1386" s="565"/>
      <c r="D1386" s="139" t="s">
        <v>162</v>
      </c>
      <c r="E1386" s="140">
        <v>4</v>
      </c>
      <c r="F1386" s="140">
        <v>17</v>
      </c>
      <c r="G1386" s="554" t="s">
        <v>2683</v>
      </c>
      <c r="H1386" s="554" t="s">
        <v>2909</v>
      </c>
      <c r="I1386" s="191" t="str">
        <f t="shared" si="304"/>
        <v>041B0417</v>
      </c>
      <c r="J1386" s="390" t="s">
        <v>699</v>
      </c>
      <c r="K1386" s="390" t="s">
        <v>1895</v>
      </c>
      <c r="L1386" s="191" t="s">
        <v>1894</v>
      </c>
      <c r="M1386" s="191"/>
      <c r="N1386" s="390" t="s">
        <v>300</v>
      </c>
      <c r="O1386" s="203" t="s">
        <v>55</v>
      </c>
      <c r="P1386" s="192"/>
      <c r="Q1386" s="193"/>
      <c r="R1386" s="194"/>
      <c r="S1386" s="195" t="s">
        <v>1649</v>
      </c>
      <c r="T1386" s="397">
        <f t="shared" si="316"/>
        <v>41</v>
      </c>
      <c r="V1386" s="382" t="str">
        <f t="shared" si="317"/>
        <v xml:space="preserve">指定承認    </v>
      </c>
      <c r="W1386" s="382" t="str">
        <f t="shared" si="318"/>
        <v xml:space="preserve">指定承認    </v>
      </c>
      <c r="AD1386" s="382"/>
    </row>
    <row r="1387" spans="1:30" ht="15" customHeight="1">
      <c r="A1387" s="381" t="str">
        <f t="shared" si="315"/>
        <v>041B0418</v>
      </c>
      <c r="B1387" s="592"/>
      <c r="C1387" s="565"/>
      <c r="D1387" s="139" t="s">
        <v>162</v>
      </c>
      <c r="E1387" s="140">
        <v>4</v>
      </c>
      <c r="F1387" s="140">
        <v>18</v>
      </c>
      <c r="G1387" s="555"/>
      <c r="H1387" s="555"/>
      <c r="I1387" s="170" t="str">
        <f t="shared" si="304"/>
        <v>041B0418</v>
      </c>
      <c r="J1387" s="171" t="s">
        <v>699</v>
      </c>
      <c r="K1387" s="171" t="s">
        <v>1896</v>
      </c>
      <c r="L1387" s="170" t="s">
        <v>1894</v>
      </c>
      <c r="M1387" s="170"/>
      <c r="N1387" s="171" t="s">
        <v>301</v>
      </c>
      <c r="O1387" s="172" t="s">
        <v>55</v>
      </c>
      <c r="P1387" s="173"/>
      <c r="Q1387" s="174"/>
      <c r="R1387" s="175"/>
      <c r="S1387" s="161" t="s">
        <v>1649</v>
      </c>
      <c r="T1387" s="404">
        <f t="shared" si="316"/>
        <v>41</v>
      </c>
      <c r="V1387" s="382" t="str">
        <f t="shared" si="317"/>
        <v xml:space="preserve">指定承認    </v>
      </c>
      <c r="W1387" s="382" t="str">
        <f t="shared" si="318"/>
        <v xml:space="preserve">指定承認    </v>
      </c>
      <c r="AD1387" s="382"/>
    </row>
    <row r="1388" spans="1:30" ht="15" customHeight="1">
      <c r="A1388" s="381" t="str">
        <f t="shared" si="315"/>
        <v>041B0419</v>
      </c>
      <c r="B1388" s="592"/>
      <c r="C1388" s="565"/>
      <c r="D1388" s="139" t="s">
        <v>162</v>
      </c>
      <c r="E1388" s="140">
        <v>4</v>
      </c>
      <c r="F1388" s="140">
        <v>19</v>
      </c>
      <c r="G1388" s="555"/>
      <c r="H1388" s="555"/>
      <c r="I1388" s="162" t="str">
        <f t="shared" si="304"/>
        <v>041B0419</v>
      </c>
      <c r="J1388" s="205" t="s">
        <v>699</v>
      </c>
      <c r="K1388" s="205" t="s">
        <v>1897</v>
      </c>
      <c r="L1388" s="162" t="s">
        <v>1894</v>
      </c>
      <c r="M1388" s="162"/>
      <c r="N1388" s="205" t="s">
        <v>293</v>
      </c>
      <c r="O1388" s="186" t="s">
        <v>55</v>
      </c>
      <c r="P1388" s="187"/>
      <c r="Q1388" s="188"/>
      <c r="R1388" s="189"/>
      <c r="S1388" s="190" t="s">
        <v>1649</v>
      </c>
      <c r="T1388" s="396">
        <f t="shared" si="316"/>
        <v>41</v>
      </c>
      <c r="V1388" s="382" t="str">
        <f t="shared" si="317"/>
        <v xml:space="preserve">指定承認    </v>
      </c>
      <c r="W1388" s="382" t="str">
        <f t="shared" si="318"/>
        <v xml:space="preserve">指定承認    </v>
      </c>
      <c r="AD1388" s="382"/>
    </row>
    <row r="1389" spans="1:30" ht="15" customHeight="1">
      <c r="A1389" s="381" t="str">
        <f t="shared" si="315"/>
        <v>041B0420</v>
      </c>
      <c r="B1389" s="592"/>
      <c r="C1389" s="565"/>
      <c r="D1389" s="139" t="s">
        <v>162</v>
      </c>
      <c r="E1389" s="140">
        <v>4</v>
      </c>
      <c r="F1389" s="140">
        <v>20</v>
      </c>
      <c r="G1389" s="555"/>
      <c r="H1389" s="555"/>
      <c r="I1389" s="191" t="str">
        <f t="shared" si="304"/>
        <v>041B0420</v>
      </c>
      <c r="J1389" s="390" t="s">
        <v>700</v>
      </c>
      <c r="K1389" s="390" t="s">
        <v>1930</v>
      </c>
      <c r="L1389" s="191" t="s">
        <v>1894</v>
      </c>
      <c r="M1389" s="191"/>
      <c r="N1389" s="390" t="s">
        <v>1934</v>
      </c>
      <c r="O1389" s="203" t="s">
        <v>55</v>
      </c>
      <c r="P1389" s="192"/>
      <c r="Q1389" s="193"/>
      <c r="R1389" s="194"/>
      <c r="S1389" s="195" t="s">
        <v>1649</v>
      </c>
      <c r="T1389" s="397">
        <f t="shared" si="316"/>
        <v>41</v>
      </c>
      <c r="V1389" s="382" t="str">
        <f t="shared" si="317"/>
        <v xml:space="preserve">指定承認    </v>
      </c>
      <c r="W1389" s="382" t="str">
        <f t="shared" si="318"/>
        <v xml:space="preserve">指定承認    </v>
      </c>
      <c r="AD1389" s="382"/>
    </row>
    <row r="1390" spans="1:30" ht="15" customHeight="1">
      <c r="A1390" s="381" t="str">
        <f t="shared" si="315"/>
        <v>041B0421</v>
      </c>
      <c r="B1390" s="592"/>
      <c r="C1390" s="565"/>
      <c r="D1390" s="139" t="s">
        <v>162</v>
      </c>
      <c r="E1390" s="140">
        <v>4</v>
      </c>
      <c r="F1390" s="140">
        <v>21</v>
      </c>
      <c r="G1390" s="555"/>
      <c r="H1390" s="555"/>
      <c r="I1390" s="162" t="str">
        <f t="shared" si="304"/>
        <v>041B0421</v>
      </c>
      <c r="J1390" s="205" t="s">
        <v>700</v>
      </c>
      <c r="K1390" s="205" t="s">
        <v>1931</v>
      </c>
      <c r="L1390" s="162" t="s">
        <v>1894</v>
      </c>
      <c r="M1390" s="162"/>
      <c r="N1390" s="205" t="s">
        <v>1935</v>
      </c>
      <c r="O1390" s="186" t="s">
        <v>55</v>
      </c>
      <c r="P1390" s="187"/>
      <c r="Q1390" s="188"/>
      <c r="R1390" s="189"/>
      <c r="S1390" s="190" t="s">
        <v>1649</v>
      </c>
      <c r="T1390" s="396">
        <f t="shared" si="316"/>
        <v>41</v>
      </c>
      <c r="V1390" s="382" t="str">
        <f t="shared" si="317"/>
        <v xml:space="preserve">指定承認    </v>
      </c>
      <c r="W1390" s="382" t="str">
        <f t="shared" si="318"/>
        <v xml:space="preserve">指定承認    </v>
      </c>
      <c r="AD1390" s="382"/>
    </row>
    <row r="1391" spans="1:30" ht="15" customHeight="1">
      <c r="A1391" s="381" t="str">
        <f t="shared" si="315"/>
        <v>041B0422</v>
      </c>
      <c r="B1391" s="592"/>
      <c r="C1391" s="565"/>
      <c r="D1391" s="139" t="s">
        <v>162</v>
      </c>
      <c r="E1391" s="140">
        <v>4</v>
      </c>
      <c r="F1391" s="140">
        <v>22</v>
      </c>
      <c r="G1391" s="555"/>
      <c r="H1391" s="555"/>
      <c r="I1391" s="191" t="str">
        <f t="shared" si="304"/>
        <v>041B0422</v>
      </c>
      <c r="J1391" s="390" t="s">
        <v>700</v>
      </c>
      <c r="K1391" s="390" t="s">
        <v>1932</v>
      </c>
      <c r="L1391" s="191" t="s">
        <v>1894</v>
      </c>
      <c r="M1391" s="191"/>
      <c r="N1391" s="390" t="s">
        <v>1936</v>
      </c>
      <c r="O1391" s="203" t="s">
        <v>55</v>
      </c>
      <c r="P1391" s="192"/>
      <c r="Q1391" s="193"/>
      <c r="R1391" s="194"/>
      <c r="S1391" s="195" t="s">
        <v>1649</v>
      </c>
      <c r="T1391" s="397">
        <f t="shared" si="316"/>
        <v>41</v>
      </c>
      <c r="V1391" s="382" t="str">
        <f t="shared" si="317"/>
        <v xml:space="preserve">指定承認    </v>
      </c>
      <c r="W1391" s="382" t="str">
        <f t="shared" si="318"/>
        <v xml:space="preserve">指定承認    </v>
      </c>
      <c r="AD1391" s="382"/>
    </row>
    <row r="1392" spans="1:30" ht="15" customHeight="1">
      <c r="A1392" s="381" t="str">
        <f t="shared" si="315"/>
        <v>041B0423</v>
      </c>
      <c r="B1392" s="592"/>
      <c r="C1392" s="565"/>
      <c r="D1392" s="139" t="s">
        <v>162</v>
      </c>
      <c r="E1392" s="140">
        <v>4</v>
      </c>
      <c r="F1392" s="140">
        <v>23</v>
      </c>
      <c r="G1392" s="555"/>
      <c r="H1392" s="556"/>
      <c r="I1392" s="155" t="str">
        <f t="shared" si="304"/>
        <v>041B0423</v>
      </c>
      <c r="J1392" s="156" t="s">
        <v>700</v>
      </c>
      <c r="K1392" s="156" t="s">
        <v>1933</v>
      </c>
      <c r="L1392" s="155" t="s">
        <v>1894</v>
      </c>
      <c r="M1392" s="155"/>
      <c r="N1392" s="156" t="s">
        <v>1937</v>
      </c>
      <c r="O1392" s="157" t="s">
        <v>55</v>
      </c>
      <c r="P1392" s="158"/>
      <c r="Q1392" s="159"/>
      <c r="R1392" s="160"/>
      <c r="S1392" s="183" t="s">
        <v>1649</v>
      </c>
      <c r="T1392" s="389">
        <f t="shared" si="316"/>
        <v>41</v>
      </c>
      <c r="V1392" s="382" t="str">
        <f t="shared" si="317"/>
        <v xml:space="preserve">指定承認    </v>
      </c>
      <c r="W1392" s="382" t="str">
        <f t="shared" si="318"/>
        <v xml:space="preserve">指定承認    </v>
      </c>
      <c r="AD1392" s="382"/>
    </row>
    <row r="1393" spans="1:30" ht="15" customHeight="1">
      <c r="A1393" s="381" t="str">
        <f t="shared" si="315"/>
        <v>041B0460</v>
      </c>
      <c r="B1393" s="592"/>
      <c r="C1393" s="565"/>
      <c r="D1393" s="139" t="s">
        <v>162</v>
      </c>
      <c r="E1393" s="140">
        <v>4</v>
      </c>
      <c r="F1393" s="140">
        <v>60</v>
      </c>
      <c r="G1393" s="555"/>
      <c r="H1393" s="401" t="s">
        <v>319</v>
      </c>
      <c r="I1393" s="164" t="str">
        <f t="shared" si="304"/>
        <v>041B0460</v>
      </c>
      <c r="J1393" s="165" t="s">
        <v>697</v>
      </c>
      <c r="K1393" s="165" t="s">
        <v>1938</v>
      </c>
      <c r="L1393" s="204" t="s">
        <v>1894</v>
      </c>
      <c r="M1393" s="204" t="s">
        <v>319</v>
      </c>
      <c r="N1393" s="165" t="s">
        <v>328</v>
      </c>
      <c r="O1393" s="166" t="s">
        <v>55</v>
      </c>
      <c r="P1393" s="167"/>
      <c r="Q1393" s="168"/>
      <c r="R1393" s="169"/>
      <c r="S1393" s="181" t="s">
        <v>1649</v>
      </c>
      <c r="T1393" s="403">
        <f t="shared" si="316"/>
        <v>41</v>
      </c>
      <c r="V1393" s="382" t="str">
        <f t="shared" si="317"/>
        <v xml:space="preserve">指定承認    </v>
      </c>
      <c r="W1393" s="382" t="str">
        <f t="shared" si="318"/>
        <v xml:space="preserve">指定承認    </v>
      </c>
      <c r="AD1393" s="382"/>
    </row>
    <row r="1394" spans="1:30" ht="15" customHeight="1">
      <c r="A1394" s="381" t="str">
        <f t="shared" si="315"/>
        <v>041B0461</v>
      </c>
      <c r="B1394" s="592"/>
      <c r="C1394" s="565"/>
      <c r="D1394" s="139" t="s">
        <v>162</v>
      </c>
      <c r="E1394" s="140">
        <v>4</v>
      </c>
      <c r="F1394" s="140">
        <v>61</v>
      </c>
      <c r="G1394" s="555"/>
      <c r="H1394" s="554" t="s">
        <v>327</v>
      </c>
      <c r="I1394" s="162" t="str">
        <f t="shared" si="304"/>
        <v>041B0461</v>
      </c>
      <c r="J1394" s="142" t="s">
        <v>697</v>
      </c>
      <c r="K1394" s="142" t="s">
        <v>1940</v>
      </c>
      <c r="L1394" s="141" t="s">
        <v>1894</v>
      </c>
      <c r="M1394" s="141" t="s">
        <v>327</v>
      </c>
      <c r="N1394" s="142" t="s">
        <v>295</v>
      </c>
      <c r="O1394" s="143" t="s">
        <v>55</v>
      </c>
      <c r="P1394" s="144"/>
      <c r="Q1394" s="145"/>
      <c r="R1394" s="146"/>
      <c r="S1394" s="190" t="s">
        <v>1649</v>
      </c>
      <c r="T1394" s="387">
        <f t="shared" ref="T1394:T1398" si="319">IF(S1394="","",VLOOKUP(S1394,$AC$7:$AD$80,2,FALSE))</f>
        <v>41</v>
      </c>
      <c r="V1394" s="382" t="str">
        <f t="shared" si="317"/>
        <v xml:space="preserve">指定承認    </v>
      </c>
      <c r="W1394" s="382" t="str">
        <f t="shared" si="318"/>
        <v xml:space="preserve">指定承認    </v>
      </c>
      <c r="AD1394" s="382"/>
    </row>
    <row r="1395" spans="1:30" ht="15" customHeight="1">
      <c r="A1395" s="381" t="str">
        <f t="shared" si="315"/>
        <v>041B0462</v>
      </c>
      <c r="B1395" s="592"/>
      <c r="C1395" s="565"/>
      <c r="D1395" s="139" t="s">
        <v>162</v>
      </c>
      <c r="E1395" s="140">
        <v>4</v>
      </c>
      <c r="F1395" s="140">
        <v>62</v>
      </c>
      <c r="G1395" s="555"/>
      <c r="H1395" s="556"/>
      <c r="I1395" s="164" t="str">
        <f t="shared" si="304"/>
        <v>041B0462</v>
      </c>
      <c r="J1395" s="176" t="s">
        <v>697</v>
      </c>
      <c r="K1395" s="176" t="s">
        <v>1939</v>
      </c>
      <c r="L1395" s="164" t="s">
        <v>1894</v>
      </c>
      <c r="M1395" s="164" t="s">
        <v>327</v>
      </c>
      <c r="N1395" s="176" t="s">
        <v>328</v>
      </c>
      <c r="O1395" s="177" t="s">
        <v>55</v>
      </c>
      <c r="P1395" s="178"/>
      <c r="Q1395" s="179"/>
      <c r="R1395" s="180"/>
      <c r="S1395" s="181" t="s">
        <v>1649</v>
      </c>
      <c r="T1395" s="400">
        <f t="shared" si="319"/>
        <v>41</v>
      </c>
      <c r="V1395" s="382" t="str">
        <f t="shared" si="317"/>
        <v xml:space="preserve">指定承認    </v>
      </c>
      <c r="W1395" s="382" t="str">
        <f t="shared" si="318"/>
        <v xml:space="preserve">指定承認    </v>
      </c>
      <c r="AD1395" s="382"/>
    </row>
    <row r="1396" spans="1:30" ht="15" customHeight="1">
      <c r="A1396" s="381" t="str">
        <f t="shared" si="315"/>
        <v>041B0463</v>
      </c>
      <c r="B1396" s="592"/>
      <c r="C1396" s="565"/>
      <c r="D1396" s="139" t="s">
        <v>162</v>
      </c>
      <c r="E1396" s="140">
        <v>4</v>
      </c>
      <c r="F1396" s="140">
        <v>63</v>
      </c>
      <c r="G1396" s="555"/>
      <c r="H1396" s="554" t="s">
        <v>330</v>
      </c>
      <c r="I1396" s="162" t="str">
        <f t="shared" si="304"/>
        <v>041B0463</v>
      </c>
      <c r="J1396" s="142" t="s">
        <v>697</v>
      </c>
      <c r="K1396" s="142" t="s">
        <v>1941</v>
      </c>
      <c r="L1396" s="141" t="s">
        <v>1894</v>
      </c>
      <c r="M1396" s="141" t="s">
        <v>330</v>
      </c>
      <c r="N1396" s="142" t="s">
        <v>328</v>
      </c>
      <c r="O1396" s="143" t="s">
        <v>55</v>
      </c>
      <c r="P1396" s="144"/>
      <c r="Q1396" s="145"/>
      <c r="R1396" s="146"/>
      <c r="S1396" s="190" t="s">
        <v>1649</v>
      </c>
      <c r="T1396" s="387">
        <f t="shared" si="319"/>
        <v>41</v>
      </c>
      <c r="V1396" s="382" t="str">
        <f t="shared" si="317"/>
        <v xml:space="preserve">指定承認    </v>
      </c>
      <c r="W1396" s="382" t="str">
        <f t="shared" si="318"/>
        <v xml:space="preserve">指定承認    </v>
      </c>
      <c r="AD1396" s="382"/>
    </row>
    <row r="1397" spans="1:30" ht="15" customHeight="1">
      <c r="A1397" s="381" t="str">
        <f t="shared" si="315"/>
        <v>041B0464</v>
      </c>
      <c r="B1397" s="592"/>
      <c r="C1397" s="565"/>
      <c r="D1397" s="139" t="s">
        <v>162</v>
      </c>
      <c r="E1397" s="140">
        <v>4</v>
      </c>
      <c r="F1397" s="140">
        <v>64</v>
      </c>
      <c r="G1397" s="555"/>
      <c r="H1397" s="556"/>
      <c r="I1397" s="164" t="str">
        <f t="shared" si="304"/>
        <v>041B0464</v>
      </c>
      <c r="J1397" s="176" t="s">
        <v>697</v>
      </c>
      <c r="K1397" s="176" t="s">
        <v>1942</v>
      </c>
      <c r="L1397" s="164" t="s">
        <v>1894</v>
      </c>
      <c r="M1397" s="164" t="s">
        <v>330</v>
      </c>
      <c r="N1397" s="176" t="s">
        <v>1943</v>
      </c>
      <c r="O1397" s="177" t="s">
        <v>55</v>
      </c>
      <c r="P1397" s="178"/>
      <c r="Q1397" s="179"/>
      <c r="R1397" s="180"/>
      <c r="S1397" s="181" t="s">
        <v>1649</v>
      </c>
      <c r="T1397" s="400">
        <f t="shared" si="319"/>
        <v>41</v>
      </c>
      <c r="V1397" s="382" t="str">
        <f t="shared" si="317"/>
        <v xml:space="preserve">指定承認    </v>
      </c>
      <c r="W1397" s="382" t="str">
        <f t="shared" si="318"/>
        <v xml:space="preserve">指定承認    </v>
      </c>
      <c r="AD1397" s="382"/>
    </row>
    <row r="1398" spans="1:30" ht="15" customHeight="1">
      <c r="A1398" s="381" t="str">
        <f t="shared" si="315"/>
        <v>041B0465</v>
      </c>
      <c r="B1398" s="593"/>
      <c r="C1398" s="582"/>
      <c r="D1398" s="139" t="s">
        <v>162</v>
      </c>
      <c r="E1398" s="140">
        <v>4</v>
      </c>
      <c r="F1398" s="140">
        <v>65</v>
      </c>
      <c r="G1398" s="556"/>
      <c r="H1398" s="401" t="s">
        <v>2684</v>
      </c>
      <c r="I1398" s="164" t="str">
        <f t="shared" si="304"/>
        <v>041B0465</v>
      </c>
      <c r="J1398" s="165" t="s">
        <v>697</v>
      </c>
      <c r="K1398" s="165" t="s">
        <v>1944</v>
      </c>
      <c r="L1398" s="204" t="s">
        <v>1894</v>
      </c>
      <c r="M1398" s="204" t="s">
        <v>1945</v>
      </c>
      <c r="N1398" s="204" t="s">
        <v>332</v>
      </c>
      <c r="O1398" s="166" t="s">
        <v>55</v>
      </c>
      <c r="P1398" s="167"/>
      <c r="Q1398" s="168"/>
      <c r="R1398" s="169"/>
      <c r="S1398" s="181" t="s">
        <v>1649</v>
      </c>
      <c r="T1398" s="403">
        <f t="shared" si="319"/>
        <v>41</v>
      </c>
      <c r="V1398" s="382" t="str">
        <f t="shared" si="317"/>
        <v xml:space="preserve">指定承認    </v>
      </c>
      <c r="W1398" s="382" t="str">
        <f t="shared" si="318"/>
        <v xml:space="preserve">指定承認    </v>
      </c>
      <c r="AD1398" s="382"/>
    </row>
    <row r="1399" spans="1:30" ht="15" customHeight="1">
      <c r="A1399" s="381">
        <f t="shared" si="315"/>
        <v>0</v>
      </c>
      <c r="B1399" s="557" t="s">
        <v>2912</v>
      </c>
      <c r="C1399" s="558"/>
      <c r="D1399" s="558"/>
      <c r="E1399" s="558"/>
      <c r="F1399" s="558"/>
      <c r="G1399" s="558"/>
      <c r="H1399" s="558"/>
      <c r="I1399" s="558"/>
      <c r="J1399" s="558"/>
      <c r="K1399" s="558"/>
      <c r="L1399" s="558"/>
      <c r="M1399" s="558"/>
      <c r="N1399" s="558"/>
      <c r="O1399" s="558"/>
      <c r="P1399" s="558"/>
      <c r="Q1399" s="558"/>
      <c r="R1399" s="558"/>
      <c r="S1399" s="558"/>
      <c r="T1399" s="432" t="str">
        <f>IF(S1399="","",VLOOKUP(S1399,$AC$7:$AD$69,2,FALSE))</f>
        <v/>
      </c>
      <c r="V1399" s="382" t="str">
        <f t="shared" si="317"/>
        <v xml:space="preserve">    </v>
      </c>
      <c r="W1399" s="382" t="str">
        <f t="shared" si="318"/>
        <v xml:space="preserve">    </v>
      </c>
      <c r="AD1399" s="382"/>
    </row>
    <row r="1400" spans="1:30" ht="15" customHeight="1">
      <c r="A1400" s="381" t="str">
        <f t="shared" si="315"/>
        <v>011FT0101</v>
      </c>
      <c r="B1400" s="592" t="s">
        <v>499</v>
      </c>
      <c r="C1400" s="564" t="s">
        <v>2932</v>
      </c>
      <c r="D1400" s="139" t="s">
        <v>498</v>
      </c>
      <c r="E1400" s="140">
        <v>1</v>
      </c>
      <c r="F1400" s="140">
        <v>1</v>
      </c>
      <c r="G1400" s="554" t="s">
        <v>2921</v>
      </c>
      <c r="H1400" s="554" t="s">
        <v>2854</v>
      </c>
      <c r="I1400" s="191" t="str">
        <f t="shared" si="304"/>
        <v>011FT0101</v>
      </c>
      <c r="J1400" s="142" t="s">
        <v>1435</v>
      </c>
      <c r="K1400" s="142" t="s">
        <v>2115</v>
      </c>
      <c r="L1400" s="142" t="s">
        <v>1426</v>
      </c>
      <c r="M1400" s="142" t="s">
        <v>494</v>
      </c>
      <c r="N1400" s="142" t="s">
        <v>1577</v>
      </c>
      <c r="O1400" s="143" t="s">
        <v>55</v>
      </c>
      <c r="P1400" s="144"/>
      <c r="Q1400" s="145"/>
      <c r="R1400" s="146"/>
      <c r="S1400" s="147" t="s">
        <v>2092</v>
      </c>
      <c r="T1400" s="387">
        <f t="shared" ref="T1400:T1431" si="320">IF(S1400="","",VLOOKUP(S1400,$AC$7:$AD$80,2,FALSE))</f>
        <v>11</v>
      </c>
      <c r="V1400" s="382" t="str">
        <f t="shared" si="317"/>
        <v xml:space="preserve">指定承認    </v>
      </c>
      <c r="W1400" s="382" t="str">
        <f t="shared" si="318"/>
        <v xml:space="preserve">指定承認    </v>
      </c>
      <c r="AD1400" s="382"/>
    </row>
    <row r="1401" spans="1:30" ht="15" customHeight="1">
      <c r="A1401" s="381" t="str">
        <f t="shared" si="315"/>
        <v>016FT0101</v>
      </c>
      <c r="B1401" s="592"/>
      <c r="C1401" s="565"/>
      <c r="D1401" s="139" t="s">
        <v>498</v>
      </c>
      <c r="E1401" s="140">
        <v>1</v>
      </c>
      <c r="F1401" s="140">
        <v>1</v>
      </c>
      <c r="G1401" s="561"/>
      <c r="H1401" s="556"/>
      <c r="I1401" s="164" t="str">
        <f t="shared" si="304"/>
        <v>016FT0101</v>
      </c>
      <c r="J1401" s="176" t="s">
        <v>1435</v>
      </c>
      <c r="K1401" s="176" t="s">
        <v>1431</v>
      </c>
      <c r="L1401" s="176" t="s">
        <v>1426</v>
      </c>
      <c r="M1401" s="176" t="s">
        <v>494</v>
      </c>
      <c r="N1401" s="176" t="s">
        <v>1577</v>
      </c>
      <c r="O1401" s="177" t="s">
        <v>55</v>
      </c>
      <c r="P1401" s="178"/>
      <c r="Q1401" s="179"/>
      <c r="R1401" s="180"/>
      <c r="S1401" s="181" t="s">
        <v>1293</v>
      </c>
      <c r="T1401" s="400">
        <f t="shared" si="320"/>
        <v>16</v>
      </c>
      <c r="V1401" s="382" t="str">
        <f t="shared" si="317"/>
        <v xml:space="preserve">指定承認    </v>
      </c>
      <c r="W1401" s="382" t="str">
        <f t="shared" si="318"/>
        <v xml:space="preserve">指定承認    </v>
      </c>
      <c r="AD1401" s="382"/>
    </row>
    <row r="1402" spans="1:30" ht="15" customHeight="1">
      <c r="A1402" s="381" t="str">
        <f t="shared" si="315"/>
        <v>011FT0102</v>
      </c>
      <c r="B1402" s="592"/>
      <c r="C1402" s="565"/>
      <c r="D1402" s="139" t="s">
        <v>498</v>
      </c>
      <c r="E1402" s="140">
        <v>1</v>
      </c>
      <c r="F1402" s="140">
        <v>2</v>
      </c>
      <c r="G1402" s="561"/>
      <c r="H1402" s="554" t="s">
        <v>2855</v>
      </c>
      <c r="I1402" s="162" t="str">
        <f t="shared" si="304"/>
        <v>011FT0102</v>
      </c>
      <c r="J1402" s="142" t="s">
        <v>1436</v>
      </c>
      <c r="K1402" s="142" t="s">
        <v>2114</v>
      </c>
      <c r="L1402" s="142" t="s">
        <v>1429</v>
      </c>
      <c r="M1402" s="142" t="s">
        <v>494</v>
      </c>
      <c r="N1402" s="142" t="s">
        <v>112</v>
      </c>
      <c r="O1402" s="143" t="s">
        <v>55</v>
      </c>
      <c r="P1402" s="144"/>
      <c r="Q1402" s="145"/>
      <c r="R1402" s="146"/>
      <c r="S1402" s="147" t="s">
        <v>2092</v>
      </c>
      <c r="T1402" s="387">
        <f t="shared" si="320"/>
        <v>11</v>
      </c>
      <c r="V1402" s="382" t="str">
        <f t="shared" si="317"/>
        <v xml:space="preserve">指定承認    </v>
      </c>
      <c r="W1402" s="382" t="str">
        <f t="shared" si="318"/>
        <v xml:space="preserve">指定承認    </v>
      </c>
      <c r="AD1402" s="382"/>
    </row>
    <row r="1403" spans="1:30" ht="15" customHeight="1">
      <c r="A1403" s="381" t="str">
        <f t="shared" si="315"/>
        <v>016FT0102</v>
      </c>
      <c r="B1403" s="592"/>
      <c r="C1403" s="565"/>
      <c r="D1403" s="139" t="s">
        <v>498</v>
      </c>
      <c r="E1403" s="140">
        <v>1</v>
      </c>
      <c r="F1403" s="140">
        <v>2</v>
      </c>
      <c r="G1403" s="561"/>
      <c r="H1403" s="556"/>
      <c r="I1403" s="164" t="str">
        <f t="shared" si="304"/>
        <v>016FT0102</v>
      </c>
      <c r="J1403" s="176" t="s">
        <v>1436</v>
      </c>
      <c r="K1403" s="176" t="s">
        <v>1432</v>
      </c>
      <c r="L1403" s="176" t="s">
        <v>1429</v>
      </c>
      <c r="M1403" s="176" t="s">
        <v>494</v>
      </c>
      <c r="N1403" s="176" t="s">
        <v>112</v>
      </c>
      <c r="O1403" s="177" t="s">
        <v>55</v>
      </c>
      <c r="P1403" s="178"/>
      <c r="Q1403" s="179"/>
      <c r="R1403" s="180"/>
      <c r="S1403" s="181" t="s">
        <v>1293</v>
      </c>
      <c r="T1403" s="400">
        <f t="shared" si="320"/>
        <v>16</v>
      </c>
      <c r="V1403" s="382" t="str">
        <f t="shared" si="317"/>
        <v xml:space="preserve">指定承認    </v>
      </c>
      <c r="W1403" s="382" t="str">
        <f t="shared" si="318"/>
        <v xml:space="preserve">指定承認    </v>
      </c>
      <c r="AD1403" s="382"/>
    </row>
    <row r="1404" spans="1:30" ht="15" customHeight="1">
      <c r="A1404" s="381" t="str">
        <f t="shared" si="315"/>
        <v>016FT0103</v>
      </c>
      <c r="B1404" s="592"/>
      <c r="C1404" s="565"/>
      <c r="D1404" s="139" t="s">
        <v>498</v>
      </c>
      <c r="E1404" s="140">
        <v>1</v>
      </c>
      <c r="F1404" s="140">
        <v>3</v>
      </c>
      <c r="G1404" s="561"/>
      <c r="H1404" s="401" t="s">
        <v>2856</v>
      </c>
      <c r="I1404" s="164" t="str">
        <f t="shared" si="304"/>
        <v>016FT0103</v>
      </c>
      <c r="J1404" s="165" t="s">
        <v>1437</v>
      </c>
      <c r="K1404" s="165" t="s">
        <v>1433</v>
      </c>
      <c r="L1404" s="165" t="s">
        <v>1429</v>
      </c>
      <c r="M1404" s="165" t="s">
        <v>494</v>
      </c>
      <c r="N1404" s="165" t="s">
        <v>112</v>
      </c>
      <c r="O1404" s="166" t="s">
        <v>55</v>
      </c>
      <c r="P1404" s="167"/>
      <c r="Q1404" s="168"/>
      <c r="R1404" s="169"/>
      <c r="S1404" s="147" t="s">
        <v>1293</v>
      </c>
      <c r="T1404" s="403">
        <f t="shared" si="320"/>
        <v>16</v>
      </c>
      <c r="V1404" s="382" t="str">
        <f t="shared" si="317"/>
        <v xml:space="preserve">指定承認    </v>
      </c>
      <c r="W1404" s="382" t="str">
        <f t="shared" si="318"/>
        <v xml:space="preserve">指定承認    </v>
      </c>
      <c r="AD1404" s="382"/>
    </row>
    <row r="1405" spans="1:30" ht="15" customHeight="1">
      <c r="A1405" s="381" t="str">
        <f t="shared" si="315"/>
        <v>001FT0101</v>
      </c>
      <c r="B1405" s="592"/>
      <c r="C1405" s="565"/>
      <c r="D1405" s="139" t="s">
        <v>498</v>
      </c>
      <c r="E1405" s="140">
        <v>1</v>
      </c>
      <c r="F1405" s="140">
        <v>1</v>
      </c>
      <c r="G1405" s="561"/>
      <c r="H1405" s="554" t="s">
        <v>2857</v>
      </c>
      <c r="I1405" s="162" t="str">
        <f t="shared" si="304"/>
        <v>001FT0101</v>
      </c>
      <c r="J1405" s="142" t="s">
        <v>759</v>
      </c>
      <c r="K1405" s="142" t="s">
        <v>500</v>
      </c>
      <c r="L1405" s="142" t="s">
        <v>501</v>
      </c>
      <c r="M1405" s="142" t="s">
        <v>760</v>
      </c>
      <c r="N1405" s="142" t="s">
        <v>2920</v>
      </c>
      <c r="O1405" s="143" t="s">
        <v>55</v>
      </c>
      <c r="P1405" s="144"/>
      <c r="Q1405" s="145"/>
      <c r="R1405" s="146"/>
      <c r="S1405" s="147" t="s">
        <v>497</v>
      </c>
      <c r="T1405" s="387">
        <f t="shared" si="320"/>
        <v>1</v>
      </c>
      <c r="V1405" s="382" t="str">
        <f t="shared" si="317"/>
        <v xml:space="preserve">指定承認    </v>
      </c>
      <c r="W1405" s="382" t="str">
        <f t="shared" si="318"/>
        <v xml:space="preserve">指定承認    </v>
      </c>
      <c r="AD1405" s="382"/>
    </row>
    <row r="1406" spans="1:30" ht="15" customHeight="1">
      <c r="A1406" s="381" t="str">
        <f t="shared" si="315"/>
        <v>011FT0103</v>
      </c>
      <c r="B1406" s="592"/>
      <c r="C1406" s="565"/>
      <c r="D1406" s="139" t="s">
        <v>498</v>
      </c>
      <c r="E1406" s="140">
        <v>1</v>
      </c>
      <c r="F1406" s="140">
        <v>3</v>
      </c>
      <c r="G1406" s="561"/>
      <c r="H1406" s="555"/>
      <c r="I1406" s="148" t="str">
        <f t="shared" si="304"/>
        <v>011FT0103</v>
      </c>
      <c r="J1406" s="149" t="s">
        <v>1438</v>
      </c>
      <c r="K1406" s="149" t="s">
        <v>2119</v>
      </c>
      <c r="L1406" s="149" t="s">
        <v>2120</v>
      </c>
      <c r="M1406" s="149" t="s">
        <v>558</v>
      </c>
      <c r="N1406" s="149" t="s">
        <v>1472</v>
      </c>
      <c r="O1406" s="150" t="s">
        <v>55</v>
      </c>
      <c r="P1406" s="151"/>
      <c r="Q1406" s="152"/>
      <c r="R1406" s="153"/>
      <c r="S1406" s="154" t="s">
        <v>2092</v>
      </c>
      <c r="T1406" s="388">
        <f t="shared" si="320"/>
        <v>11</v>
      </c>
      <c r="V1406" s="382" t="str">
        <f t="shared" si="317"/>
        <v xml:space="preserve">指定承認    </v>
      </c>
      <c r="W1406" s="382" t="str">
        <f t="shared" si="318"/>
        <v xml:space="preserve">指定承認    </v>
      </c>
      <c r="AD1406" s="382"/>
    </row>
    <row r="1407" spans="1:30" ht="15" customHeight="1">
      <c r="A1407" s="381" t="str">
        <f t="shared" si="315"/>
        <v>016FT0104</v>
      </c>
      <c r="B1407" s="592"/>
      <c r="C1407" s="565"/>
      <c r="D1407" s="139" t="s">
        <v>498</v>
      </c>
      <c r="E1407" s="140">
        <v>1</v>
      </c>
      <c r="F1407" s="140">
        <v>4</v>
      </c>
      <c r="G1407" s="561"/>
      <c r="H1407" s="555"/>
      <c r="I1407" s="155" t="str">
        <f t="shared" si="304"/>
        <v>016FT0104</v>
      </c>
      <c r="J1407" s="156" t="s">
        <v>1438</v>
      </c>
      <c r="K1407" s="156" t="s">
        <v>1430</v>
      </c>
      <c r="L1407" s="156" t="s">
        <v>3201</v>
      </c>
      <c r="M1407" s="156" t="s">
        <v>558</v>
      </c>
      <c r="N1407" s="156" t="s">
        <v>1442</v>
      </c>
      <c r="O1407" s="157" t="s">
        <v>55</v>
      </c>
      <c r="P1407" s="158"/>
      <c r="Q1407" s="159"/>
      <c r="R1407" s="160"/>
      <c r="S1407" s="161" t="s">
        <v>1293</v>
      </c>
      <c r="T1407" s="389">
        <f t="shared" si="320"/>
        <v>16</v>
      </c>
      <c r="V1407" s="382" t="str">
        <f t="shared" si="317"/>
        <v xml:space="preserve">指定承認    </v>
      </c>
      <c r="W1407" s="382" t="str">
        <f t="shared" si="318"/>
        <v xml:space="preserve">指定承認    </v>
      </c>
      <c r="AD1407" s="382"/>
    </row>
    <row r="1408" spans="1:30" ht="15" customHeight="1">
      <c r="A1408" s="381" t="str">
        <f t="shared" si="315"/>
        <v>011FT0104</v>
      </c>
      <c r="B1408" s="592"/>
      <c r="C1408" s="565"/>
      <c r="D1408" s="139" t="s">
        <v>498</v>
      </c>
      <c r="E1408" s="140">
        <v>1</v>
      </c>
      <c r="F1408" s="140">
        <v>4</v>
      </c>
      <c r="G1408" s="561"/>
      <c r="H1408" s="555"/>
      <c r="I1408" s="162" t="str">
        <f t="shared" si="304"/>
        <v>011FT0104</v>
      </c>
      <c r="J1408" s="142" t="s">
        <v>1438</v>
      </c>
      <c r="K1408" s="142" t="s">
        <v>2119</v>
      </c>
      <c r="L1408" s="142" t="s">
        <v>2121</v>
      </c>
      <c r="M1408" s="142" t="s">
        <v>558</v>
      </c>
      <c r="N1408" s="142" t="s">
        <v>1472</v>
      </c>
      <c r="O1408" s="143" t="s">
        <v>55</v>
      </c>
      <c r="P1408" s="144"/>
      <c r="Q1408" s="145"/>
      <c r="R1408" s="146"/>
      <c r="S1408" s="147" t="s">
        <v>2092</v>
      </c>
      <c r="T1408" s="387">
        <f t="shared" si="320"/>
        <v>11</v>
      </c>
      <c r="V1408" s="382" t="str">
        <f t="shared" si="317"/>
        <v xml:space="preserve">指定承認    </v>
      </c>
      <c r="W1408" s="382" t="str">
        <f t="shared" si="318"/>
        <v xml:space="preserve">指定承認    </v>
      </c>
      <c r="AD1408" s="382"/>
    </row>
    <row r="1409" spans="1:30" ht="15" customHeight="1">
      <c r="A1409" s="381" t="str">
        <f t="shared" si="315"/>
        <v>016FT0105</v>
      </c>
      <c r="B1409" s="592"/>
      <c r="C1409" s="565"/>
      <c r="D1409" s="139" t="s">
        <v>498</v>
      </c>
      <c r="E1409" s="140">
        <v>1</v>
      </c>
      <c r="F1409" s="140">
        <v>5</v>
      </c>
      <c r="G1409" s="561"/>
      <c r="H1409" s="555"/>
      <c r="I1409" s="164" t="str">
        <f t="shared" si="304"/>
        <v>016FT0105</v>
      </c>
      <c r="J1409" s="176" t="s">
        <v>1438</v>
      </c>
      <c r="K1409" s="176" t="s">
        <v>1430</v>
      </c>
      <c r="L1409" s="176" t="s">
        <v>3209</v>
      </c>
      <c r="M1409" s="176" t="s">
        <v>558</v>
      </c>
      <c r="N1409" s="176" t="s">
        <v>1442</v>
      </c>
      <c r="O1409" s="177" t="s">
        <v>55</v>
      </c>
      <c r="P1409" s="178"/>
      <c r="Q1409" s="179"/>
      <c r="R1409" s="180"/>
      <c r="S1409" s="181" t="s">
        <v>1293</v>
      </c>
      <c r="T1409" s="400">
        <f t="shared" si="320"/>
        <v>16</v>
      </c>
      <c r="V1409" s="382" t="str">
        <f t="shared" si="317"/>
        <v xml:space="preserve">指定承認    </v>
      </c>
      <c r="W1409" s="382" t="str">
        <f t="shared" si="318"/>
        <v xml:space="preserve">指定承認    </v>
      </c>
      <c r="AD1409" s="382"/>
    </row>
    <row r="1410" spans="1:30" ht="15" customHeight="1">
      <c r="A1410" s="381" t="str">
        <f t="shared" si="315"/>
        <v>011FT0105</v>
      </c>
      <c r="B1410" s="592"/>
      <c r="C1410" s="565"/>
      <c r="D1410" s="139" t="s">
        <v>498</v>
      </c>
      <c r="E1410" s="140">
        <v>1</v>
      </c>
      <c r="F1410" s="140">
        <v>5</v>
      </c>
      <c r="G1410" s="561"/>
      <c r="H1410" s="555"/>
      <c r="I1410" s="162" t="str">
        <f t="shared" si="304"/>
        <v>011FT0105</v>
      </c>
      <c r="J1410" s="142" t="s">
        <v>1438</v>
      </c>
      <c r="K1410" s="142" t="s">
        <v>2119</v>
      </c>
      <c r="L1410" s="142" t="s">
        <v>2122</v>
      </c>
      <c r="M1410" s="142" t="s">
        <v>558</v>
      </c>
      <c r="N1410" s="142" t="s">
        <v>1472</v>
      </c>
      <c r="O1410" s="143" t="s">
        <v>55</v>
      </c>
      <c r="P1410" s="144"/>
      <c r="Q1410" s="145"/>
      <c r="R1410" s="146"/>
      <c r="S1410" s="147" t="s">
        <v>2092</v>
      </c>
      <c r="T1410" s="387">
        <f t="shared" si="320"/>
        <v>11</v>
      </c>
      <c r="V1410" s="382" t="str">
        <f t="shared" si="317"/>
        <v xml:space="preserve">指定承認    </v>
      </c>
      <c r="W1410" s="382" t="str">
        <f t="shared" si="318"/>
        <v xml:space="preserve">指定承認    </v>
      </c>
      <c r="AD1410" s="382"/>
    </row>
    <row r="1411" spans="1:30" ht="15" customHeight="1">
      <c r="A1411" s="381" t="str">
        <f t="shared" si="315"/>
        <v>016FT0106</v>
      </c>
      <c r="B1411" s="592"/>
      <c r="C1411" s="565"/>
      <c r="D1411" s="139" t="s">
        <v>498</v>
      </c>
      <c r="E1411" s="140">
        <v>1</v>
      </c>
      <c r="F1411" s="140">
        <v>6</v>
      </c>
      <c r="G1411" s="561"/>
      <c r="H1411" s="555"/>
      <c r="I1411" s="164" t="str">
        <f t="shared" si="304"/>
        <v>016FT0106</v>
      </c>
      <c r="J1411" s="176" t="s">
        <v>1438</v>
      </c>
      <c r="K1411" s="176" t="s">
        <v>1430</v>
      </c>
      <c r="L1411" s="176" t="s">
        <v>3210</v>
      </c>
      <c r="M1411" s="176" t="s">
        <v>558</v>
      </c>
      <c r="N1411" s="176" t="s">
        <v>1442</v>
      </c>
      <c r="O1411" s="177" t="s">
        <v>55</v>
      </c>
      <c r="P1411" s="178"/>
      <c r="Q1411" s="179"/>
      <c r="R1411" s="180"/>
      <c r="S1411" s="181" t="s">
        <v>1293</v>
      </c>
      <c r="T1411" s="400">
        <f t="shared" si="320"/>
        <v>16</v>
      </c>
      <c r="V1411" s="382" t="str">
        <f t="shared" si="317"/>
        <v xml:space="preserve">指定承認    </v>
      </c>
      <c r="W1411" s="382" t="str">
        <f t="shared" si="318"/>
        <v xml:space="preserve">指定承認    </v>
      </c>
      <c r="AD1411" s="382"/>
    </row>
    <row r="1412" spans="1:30" ht="15" customHeight="1">
      <c r="A1412" s="381" t="str">
        <f t="shared" si="315"/>
        <v>011FT0106</v>
      </c>
      <c r="B1412" s="592"/>
      <c r="C1412" s="565"/>
      <c r="D1412" s="139" t="s">
        <v>498</v>
      </c>
      <c r="E1412" s="140">
        <v>1</v>
      </c>
      <c r="F1412" s="140">
        <v>6</v>
      </c>
      <c r="G1412" s="561"/>
      <c r="H1412" s="555"/>
      <c r="I1412" s="162" t="str">
        <f t="shared" si="304"/>
        <v>011FT0106</v>
      </c>
      <c r="J1412" s="142" t="s">
        <v>1438</v>
      </c>
      <c r="K1412" s="142" t="s">
        <v>2119</v>
      </c>
      <c r="L1412" s="142" t="s">
        <v>2123</v>
      </c>
      <c r="M1412" s="142" t="s">
        <v>558</v>
      </c>
      <c r="N1412" s="142" t="s">
        <v>1472</v>
      </c>
      <c r="O1412" s="143" t="s">
        <v>55</v>
      </c>
      <c r="P1412" s="144"/>
      <c r="Q1412" s="145"/>
      <c r="R1412" s="146"/>
      <c r="S1412" s="147" t="s">
        <v>2092</v>
      </c>
      <c r="T1412" s="387">
        <f t="shared" si="320"/>
        <v>11</v>
      </c>
      <c r="V1412" s="382" t="str">
        <f t="shared" si="317"/>
        <v xml:space="preserve">指定承認    </v>
      </c>
      <c r="W1412" s="382" t="str">
        <f t="shared" si="318"/>
        <v xml:space="preserve">指定承認    </v>
      </c>
      <c r="AD1412" s="382"/>
    </row>
    <row r="1413" spans="1:30" ht="15" customHeight="1">
      <c r="A1413" s="381" t="str">
        <f t="shared" si="315"/>
        <v>016FT0107</v>
      </c>
      <c r="B1413" s="592"/>
      <c r="C1413" s="565"/>
      <c r="D1413" s="139" t="s">
        <v>498</v>
      </c>
      <c r="E1413" s="140">
        <v>1</v>
      </c>
      <c r="F1413" s="140">
        <v>7</v>
      </c>
      <c r="G1413" s="561"/>
      <c r="H1413" s="555"/>
      <c r="I1413" s="164" t="str">
        <f t="shared" si="304"/>
        <v>016FT0107</v>
      </c>
      <c r="J1413" s="176" t="s">
        <v>1438</v>
      </c>
      <c r="K1413" s="176" t="s">
        <v>1430</v>
      </c>
      <c r="L1413" s="176" t="s">
        <v>3213</v>
      </c>
      <c r="M1413" s="176" t="s">
        <v>558</v>
      </c>
      <c r="N1413" s="176" t="s">
        <v>1442</v>
      </c>
      <c r="O1413" s="177" t="s">
        <v>55</v>
      </c>
      <c r="P1413" s="178"/>
      <c r="Q1413" s="179"/>
      <c r="R1413" s="180"/>
      <c r="S1413" s="181" t="s">
        <v>1293</v>
      </c>
      <c r="T1413" s="400">
        <f t="shared" si="320"/>
        <v>16</v>
      </c>
      <c r="V1413" s="382" t="str">
        <f t="shared" si="317"/>
        <v xml:space="preserve">指定承認    </v>
      </c>
      <c r="W1413" s="382" t="str">
        <f t="shared" ref="W1413" si="321">V1413</f>
        <v xml:space="preserve">指定承認    </v>
      </c>
      <c r="AD1413" s="382"/>
    </row>
    <row r="1414" spans="1:30" ht="15" customHeight="1">
      <c r="A1414" s="381" t="str">
        <f t="shared" si="315"/>
        <v>011FT0107</v>
      </c>
      <c r="B1414" s="592"/>
      <c r="C1414" s="565"/>
      <c r="D1414" s="139" t="s">
        <v>498</v>
      </c>
      <c r="E1414" s="140">
        <v>1</v>
      </c>
      <c r="F1414" s="140">
        <v>7</v>
      </c>
      <c r="G1414" s="561"/>
      <c r="H1414" s="555"/>
      <c r="I1414" s="162" t="str">
        <f t="shared" si="304"/>
        <v>011FT0107</v>
      </c>
      <c r="J1414" s="142" t="s">
        <v>1438</v>
      </c>
      <c r="K1414" s="142" t="s">
        <v>2119</v>
      </c>
      <c r="L1414" s="142" t="s">
        <v>2124</v>
      </c>
      <c r="M1414" s="142" t="s">
        <v>558</v>
      </c>
      <c r="N1414" s="142" t="s">
        <v>1472</v>
      </c>
      <c r="O1414" s="143" t="s">
        <v>55</v>
      </c>
      <c r="P1414" s="144"/>
      <c r="Q1414" s="145"/>
      <c r="R1414" s="146"/>
      <c r="S1414" s="147" t="s">
        <v>2092</v>
      </c>
      <c r="T1414" s="387">
        <f t="shared" si="320"/>
        <v>11</v>
      </c>
      <c r="V1414" s="382" t="str">
        <f t="shared" si="317"/>
        <v xml:space="preserve">指定承認    </v>
      </c>
      <c r="W1414" s="382" t="str">
        <f t="shared" ref="W1414" si="322">V1414</f>
        <v xml:space="preserve">指定承認    </v>
      </c>
      <c r="AD1414" s="382"/>
    </row>
    <row r="1415" spans="1:30" ht="15" customHeight="1">
      <c r="A1415" s="381" t="str">
        <f t="shared" si="315"/>
        <v>016FT0136</v>
      </c>
      <c r="B1415" s="592"/>
      <c r="C1415" s="565"/>
      <c r="D1415" s="139" t="s">
        <v>498</v>
      </c>
      <c r="E1415" s="140">
        <v>1</v>
      </c>
      <c r="F1415" s="140">
        <v>36</v>
      </c>
      <c r="G1415" s="561"/>
      <c r="H1415" s="556"/>
      <c r="I1415" s="164" t="str">
        <f t="shared" ref="I1415" si="323">IF(OR(D1415="",E1415="",F1415=""),"",TEXT(T1415,"000")&amp;D1415&amp;TEXT(E1415,"00")&amp;TEXT(F1415,"00"))</f>
        <v>016FT0136</v>
      </c>
      <c r="J1415" s="176" t="s">
        <v>1438</v>
      </c>
      <c r="K1415" s="176" t="s">
        <v>1430</v>
      </c>
      <c r="L1415" s="176" t="s">
        <v>3215</v>
      </c>
      <c r="M1415" s="176" t="s">
        <v>558</v>
      </c>
      <c r="N1415" s="176" t="s">
        <v>1442</v>
      </c>
      <c r="O1415" s="177" t="s">
        <v>55</v>
      </c>
      <c r="P1415" s="178"/>
      <c r="Q1415" s="179"/>
      <c r="R1415" s="180"/>
      <c r="S1415" s="181" t="s">
        <v>1293</v>
      </c>
      <c r="T1415" s="400">
        <f t="shared" si="320"/>
        <v>16</v>
      </c>
      <c r="V1415" s="382" t="str">
        <f t="shared" si="317"/>
        <v xml:space="preserve">指定承認    </v>
      </c>
      <c r="W1415" s="382" t="str">
        <f t="shared" ref="W1415:W1448" si="324">V1415</f>
        <v xml:space="preserve">指定承認    </v>
      </c>
      <c r="AD1415" s="382"/>
    </row>
    <row r="1416" spans="1:30" ht="15" customHeight="1">
      <c r="A1416" s="381" t="str">
        <f t="shared" si="315"/>
        <v>016FT0112</v>
      </c>
      <c r="B1416" s="592"/>
      <c r="C1416" s="565"/>
      <c r="D1416" s="139" t="s">
        <v>498</v>
      </c>
      <c r="E1416" s="140">
        <v>1</v>
      </c>
      <c r="F1416" s="140">
        <v>12</v>
      </c>
      <c r="G1416" s="561"/>
      <c r="H1416" s="554" t="s">
        <v>2913</v>
      </c>
      <c r="I1416" s="162" t="str">
        <f t="shared" si="304"/>
        <v>016FT0112</v>
      </c>
      <c r="J1416" s="142" t="s">
        <v>1448</v>
      </c>
      <c r="K1416" s="142" t="s">
        <v>1449</v>
      </c>
      <c r="L1416" s="142" t="s">
        <v>487</v>
      </c>
      <c r="M1416" s="142" t="s">
        <v>558</v>
      </c>
      <c r="N1416" s="142" t="s">
        <v>1360</v>
      </c>
      <c r="O1416" s="143" t="s">
        <v>55</v>
      </c>
      <c r="P1416" s="144"/>
      <c r="Q1416" s="145"/>
      <c r="R1416" s="146"/>
      <c r="S1416" s="147" t="s">
        <v>1293</v>
      </c>
      <c r="T1416" s="387">
        <f t="shared" si="320"/>
        <v>16</v>
      </c>
      <c r="V1416" s="382" t="str">
        <f t="shared" si="317"/>
        <v xml:space="preserve">指定承認    </v>
      </c>
      <c r="W1416" s="382" t="str">
        <f t="shared" si="324"/>
        <v xml:space="preserve">指定承認    </v>
      </c>
      <c r="AD1416" s="382"/>
    </row>
    <row r="1417" spans="1:30" ht="15" customHeight="1">
      <c r="A1417" s="381" t="str">
        <f t="shared" si="315"/>
        <v>016FT0113</v>
      </c>
      <c r="B1417" s="592"/>
      <c r="C1417" s="565"/>
      <c r="D1417" s="139" t="s">
        <v>498</v>
      </c>
      <c r="E1417" s="140">
        <v>1</v>
      </c>
      <c r="F1417" s="140">
        <v>13</v>
      </c>
      <c r="G1417" s="561"/>
      <c r="H1417" s="555"/>
      <c r="I1417" s="148" t="str">
        <f t="shared" ref="I1417:I1446" si="325">IF(OR(D1417="",E1417="",F1417=""),"",TEXT(T1417,"000")&amp;D1417&amp;TEXT(E1417,"00")&amp;TEXT(F1417,"00"))</f>
        <v>016FT0113</v>
      </c>
      <c r="J1417" s="149" t="s">
        <v>1448</v>
      </c>
      <c r="K1417" s="149" t="s">
        <v>1449</v>
      </c>
      <c r="L1417" s="149" t="s">
        <v>1439</v>
      </c>
      <c r="M1417" s="149" t="s">
        <v>558</v>
      </c>
      <c r="N1417" s="149" t="s">
        <v>1360</v>
      </c>
      <c r="O1417" s="150" t="s">
        <v>55</v>
      </c>
      <c r="P1417" s="151"/>
      <c r="Q1417" s="152"/>
      <c r="R1417" s="153"/>
      <c r="S1417" s="154" t="s">
        <v>1293</v>
      </c>
      <c r="T1417" s="388">
        <f t="shared" si="320"/>
        <v>16</v>
      </c>
      <c r="V1417" s="382" t="str">
        <f t="shared" si="317"/>
        <v xml:space="preserve">指定承認    </v>
      </c>
      <c r="W1417" s="382" t="str">
        <f t="shared" si="324"/>
        <v xml:space="preserve">指定承認    </v>
      </c>
      <c r="AD1417" s="382"/>
    </row>
    <row r="1418" spans="1:30" ht="15" customHeight="1">
      <c r="A1418" s="381" t="str">
        <f t="shared" si="315"/>
        <v>016FT0114</v>
      </c>
      <c r="B1418" s="592"/>
      <c r="C1418" s="565"/>
      <c r="D1418" s="139" t="s">
        <v>498</v>
      </c>
      <c r="E1418" s="140">
        <v>1</v>
      </c>
      <c r="F1418" s="140">
        <v>14</v>
      </c>
      <c r="G1418" s="561"/>
      <c r="H1418" s="555"/>
      <c r="I1418" s="148" t="str">
        <f t="shared" si="325"/>
        <v>016FT0114</v>
      </c>
      <c r="J1418" s="149" t="s">
        <v>1448</v>
      </c>
      <c r="K1418" s="149" t="s">
        <v>1449</v>
      </c>
      <c r="L1418" s="149" t="s">
        <v>1440</v>
      </c>
      <c r="M1418" s="149" t="s">
        <v>558</v>
      </c>
      <c r="N1418" s="149" t="s">
        <v>1360</v>
      </c>
      <c r="O1418" s="150" t="s">
        <v>55</v>
      </c>
      <c r="P1418" s="151"/>
      <c r="Q1418" s="152"/>
      <c r="R1418" s="153"/>
      <c r="S1418" s="154" t="s">
        <v>1293</v>
      </c>
      <c r="T1418" s="388">
        <f t="shared" si="320"/>
        <v>16</v>
      </c>
      <c r="V1418" s="382" t="str">
        <f t="shared" si="317"/>
        <v xml:space="preserve">指定承認    </v>
      </c>
      <c r="W1418" s="382" t="str">
        <f t="shared" si="324"/>
        <v xml:space="preserve">指定承認    </v>
      </c>
      <c r="AD1418" s="382"/>
    </row>
    <row r="1419" spans="1:30" ht="15" customHeight="1">
      <c r="A1419" s="381" t="str">
        <f t="shared" si="315"/>
        <v>016FT0115</v>
      </c>
      <c r="B1419" s="592"/>
      <c r="C1419" s="565"/>
      <c r="D1419" s="139" t="s">
        <v>498</v>
      </c>
      <c r="E1419" s="140">
        <v>1</v>
      </c>
      <c r="F1419" s="140">
        <v>15</v>
      </c>
      <c r="G1419" s="562"/>
      <c r="H1419" s="556"/>
      <c r="I1419" s="155" t="str">
        <f t="shared" si="325"/>
        <v>016FT0115</v>
      </c>
      <c r="J1419" s="156" t="s">
        <v>1448</v>
      </c>
      <c r="K1419" s="156" t="s">
        <v>1449</v>
      </c>
      <c r="L1419" s="156" t="s">
        <v>1441</v>
      </c>
      <c r="M1419" s="156" t="s">
        <v>558</v>
      </c>
      <c r="N1419" s="156" t="s">
        <v>1360</v>
      </c>
      <c r="O1419" s="157" t="s">
        <v>55</v>
      </c>
      <c r="P1419" s="158"/>
      <c r="Q1419" s="159"/>
      <c r="R1419" s="160"/>
      <c r="S1419" s="161" t="s">
        <v>1293</v>
      </c>
      <c r="T1419" s="389">
        <f t="shared" si="320"/>
        <v>16</v>
      </c>
      <c r="V1419" s="382" t="str">
        <f t="shared" si="317"/>
        <v xml:space="preserve">指定承認    </v>
      </c>
      <c r="W1419" s="382" t="str">
        <f t="shared" si="324"/>
        <v xml:space="preserve">指定承認    </v>
      </c>
      <c r="AD1419" s="382"/>
    </row>
    <row r="1420" spans="1:30" ht="15" customHeight="1">
      <c r="A1420" s="381" t="str">
        <f t="shared" si="315"/>
        <v>011FT0120</v>
      </c>
      <c r="B1420" s="592"/>
      <c r="C1420" s="565"/>
      <c r="D1420" s="139" t="s">
        <v>498</v>
      </c>
      <c r="E1420" s="140">
        <v>1</v>
      </c>
      <c r="F1420" s="140">
        <v>20</v>
      </c>
      <c r="G1420" s="554" t="s">
        <v>4360</v>
      </c>
      <c r="H1420" s="554" t="s">
        <v>4346</v>
      </c>
      <c r="I1420" s="141" t="str">
        <f t="shared" si="325"/>
        <v>011FT0120</v>
      </c>
      <c r="J1420" s="408" t="s">
        <v>4331</v>
      </c>
      <c r="K1420" s="408" t="s">
        <v>4332</v>
      </c>
      <c r="L1420" s="408" t="s">
        <v>4333</v>
      </c>
      <c r="M1420" s="408" t="s">
        <v>1523</v>
      </c>
      <c r="N1420" s="408" t="s">
        <v>4305</v>
      </c>
      <c r="O1420" s="143" t="s">
        <v>55</v>
      </c>
      <c r="P1420" s="144"/>
      <c r="Q1420" s="145"/>
      <c r="R1420" s="146"/>
      <c r="S1420" s="147" t="s">
        <v>2092</v>
      </c>
      <c r="T1420" s="387">
        <f t="shared" si="320"/>
        <v>11</v>
      </c>
      <c r="V1420" s="382" t="str">
        <f t="shared" ref="V1420:V1428" si="326">""&amp;O1420&amp;"  "&amp;P1420&amp;"  "&amp;Q1420&amp;""</f>
        <v xml:space="preserve">指定承認    </v>
      </c>
      <c r="W1420" s="382" t="str">
        <f t="shared" ref="W1420:W1428" si="327">V1420</f>
        <v xml:space="preserve">指定承認    </v>
      </c>
      <c r="AD1420" s="382"/>
    </row>
    <row r="1421" spans="1:30" ht="15" customHeight="1">
      <c r="A1421" s="381" t="str">
        <f t="shared" si="315"/>
        <v>016FT0140</v>
      </c>
      <c r="B1421" s="592"/>
      <c r="C1421" s="565"/>
      <c r="D1421" s="139" t="s">
        <v>498</v>
      </c>
      <c r="E1421" s="140">
        <v>1</v>
      </c>
      <c r="F1421" s="140">
        <v>40</v>
      </c>
      <c r="G1421" s="555"/>
      <c r="H1421" s="555"/>
      <c r="I1421" s="148" t="str">
        <f t="shared" ref="I1421:I1422" si="328">IF(OR(D1421="",E1421="",F1421=""),"",TEXT(T1421,"000")&amp;D1421&amp;TEXT(E1421,"00")&amp;TEXT(F1421,"00"))</f>
        <v>016FT0140</v>
      </c>
      <c r="J1421" s="394" t="s">
        <v>4335</v>
      </c>
      <c r="K1421" s="394" t="s">
        <v>4336</v>
      </c>
      <c r="L1421" s="394" t="s">
        <v>4337</v>
      </c>
      <c r="M1421" s="394" t="s">
        <v>1527</v>
      </c>
      <c r="N1421" s="394" t="s">
        <v>1472</v>
      </c>
      <c r="O1421" s="150" t="s">
        <v>55</v>
      </c>
      <c r="P1421" s="151"/>
      <c r="Q1421" s="152"/>
      <c r="R1421" s="153"/>
      <c r="S1421" s="154" t="s">
        <v>1293</v>
      </c>
      <c r="T1421" s="388">
        <f t="shared" si="320"/>
        <v>16</v>
      </c>
      <c r="V1421" s="382" t="str">
        <f t="shared" si="326"/>
        <v xml:space="preserve">指定承認    </v>
      </c>
      <c r="W1421" s="382" t="str">
        <f t="shared" si="327"/>
        <v xml:space="preserve">指定承認    </v>
      </c>
      <c r="AD1421" s="382"/>
    </row>
    <row r="1422" spans="1:30" ht="15" customHeight="1">
      <c r="A1422" s="381" t="str">
        <f t="shared" si="315"/>
        <v>016FT0136</v>
      </c>
      <c r="B1422" s="592"/>
      <c r="C1422" s="565"/>
      <c r="D1422" s="139" t="s">
        <v>498</v>
      </c>
      <c r="E1422" s="140">
        <v>1</v>
      </c>
      <c r="F1422" s="140">
        <v>36</v>
      </c>
      <c r="G1422" s="555"/>
      <c r="H1422" s="555"/>
      <c r="I1422" s="148" t="str">
        <f t="shared" si="328"/>
        <v>016FT0136</v>
      </c>
      <c r="J1422" s="394" t="s">
        <v>4331</v>
      </c>
      <c r="K1422" s="394" t="s">
        <v>4339</v>
      </c>
      <c r="L1422" s="394" t="s">
        <v>4340</v>
      </c>
      <c r="M1422" s="394" t="s">
        <v>1527</v>
      </c>
      <c r="N1422" s="394" t="s">
        <v>4305</v>
      </c>
      <c r="O1422" s="150" t="s">
        <v>55</v>
      </c>
      <c r="P1422" s="151"/>
      <c r="Q1422" s="152"/>
      <c r="R1422" s="153"/>
      <c r="S1422" s="154" t="s">
        <v>1293</v>
      </c>
      <c r="T1422" s="388">
        <f t="shared" si="320"/>
        <v>16</v>
      </c>
      <c r="V1422" s="382" t="str">
        <f t="shared" si="326"/>
        <v xml:space="preserve">指定承認    </v>
      </c>
      <c r="W1422" s="382" t="str">
        <f t="shared" si="327"/>
        <v xml:space="preserve">指定承認    </v>
      </c>
      <c r="AD1422" s="382"/>
    </row>
    <row r="1423" spans="1:30" ht="15" customHeight="1">
      <c r="A1423" s="381" t="str">
        <f t="shared" si="315"/>
        <v>016FT0141</v>
      </c>
      <c r="B1423" s="592"/>
      <c r="C1423" s="565"/>
      <c r="D1423" s="139" t="s">
        <v>498</v>
      </c>
      <c r="E1423" s="140">
        <v>1</v>
      </c>
      <c r="F1423" s="140">
        <v>41</v>
      </c>
      <c r="G1423" s="555"/>
      <c r="H1423" s="556"/>
      <c r="I1423" s="170" t="str">
        <f t="shared" ref="I1423" si="329">IF(OR(D1423="",E1423="",F1423=""),"",TEXT(T1423,"000")&amp;D1423&amp;TEXT(E1423,"00")&amp;TEXT(F1423,"00"))</f>
        <v>016FT0141</v>
      </c>
      <c r="J1423" s="369" t="s">
        <v>4335</v>
      </c>
      <c r="K1423" s="369" t="s">
        <v>4342</v>
      </c>
      <c r="L1423" s="369" t="s">
        <v>4343</v>
      </c>
      <c r="M1423" s="369" t="s">
        <v>1527</v>
      </c>
      <c r="N1423" s="369" t="s">
        <v>4305</v>
      </c>
      <c r="O1423" s="172" t="s">
        <v>55</v>
      </c>
      <c r="P1423" s="173"/>
      <c r="Q1423" s="174"/>
      <c r="R1423" s="175"/>
      <c r="S1423" s="161" t="s">
        <v>1293</v>
      </c>
      <c r="T1423" s="404">
        <f t="shared" si="320"/>
        <v>16</v>
      </c>
      <c r="V1423" s="382" t="str">
        <f t="shared" si="326"/>
        <v xml:space="preserve">指定承認    </v>
      </c>
      <c r="W1423" s="382" t="str">
        <f t="shared" si="327"/>
        <v xml:space="preserve">指定承認    </v>
      </c>
      <c r="AD1423" s="382"/>
    </row>
    <row r="1424" spans="1:30" ht="15" customHeight="1">
      <c r="A1424" s="381" t="str">
        <f t="shared" si="315"/>
        <v>016FT0138</v>
      </c>
      <c r="B1424" s="592"/>
      <c r="C1424" s="565"/>
      <c r="D1424" s="139" t="s">
        <v>498</v>
      </c>
      <c r="E1424" s="140">
        <v>1</v>
      </c>
      <c r="F1424" s="140">
        <v>38</v>
      </c>
      <c r="G1424" s="555"/>
      <c r="H1424" s="415" t="s">
        <v>4347</v>
      </c>
      <c r="I1424" s="204" t="str">
        <f t="shared" ref="I1424:I1428" si="330">IF(OR(D1424="",E1424="",F1424=""),"",TEXT(T1424,"000")&amp;D1424&amp;TEXT(E1424,"00")&amp;TEXT(F1424,"00"))</f>
        <v>016FT0138</v>
      </c>
      <c r="J1424" s="452" t="s">
        <v>4331</v>
      </c>
      <c r="K1424" s="452" t="s">
        <v>4339</v>
      </c>
      <c r="L1424" s="452" t="s">
        <v>4340</v>
      </c>
      <c r="M1424" s="452" t="s">
        <v>1527</v>
      </c>
      <c r="N1424" s="452" t="s">
        <v>4307</v>
      </c>
      <c r="O1424" s="166" t="s">
        <v>55</v>
      </c>
      <c r="P1424" s="167"/>
      <c r="Q1424" s="168"/>
      <c r="R1424" s="169"/>
      <c r="S1424" s="182" t="s">
        <v>1293</v>
      </c>
      <c r="T1424" s="403">
        <f t="shared" si="320"/>
        <v>16</v>
      </c>
      <c r="V1424" s="382" t="str">
        <f t="shared" si="326"/>
        <v xml:space="preserve">指定承認    </v>
      </c>
      <c r="W1424" s="382" t="str">
        <f t="shared" si="327"/>
        <v xml:space="preserve">指定承認    </v>
      </c>
      <c r="AD1424" s="382"/>
    </row>
    <row r="1425" spans="1:30" ht="15" customHeight="1">
      <c r="A1425" s="381" t="str">
        <f t="shared" si="315"/>
        <v>011FT0121</v>
      </c>
      <c r="B1425" s="592"/>
      <c r="C1425" s="565"/>
      <c r="D1425" s="139" t="s">
        <v>498</v>
      </c>
      <c r="E1425" s="140">
        <v>1</v>
      </c>
      <c r="F1425" s="140">
        <v>21</v>
      </c>
      <c r="G1425" s="555"/>
      <c r="H1425" s="554" t="s">
        <v>4348</v>
      </c>
      <c r="I1425" s="141" t="str">
        <f t="shared" si="330"/>
        <v>011FT0121</v>
      </c>
      <c r="J1425" s="408" t="s">
        <v>4350</v>
      </c>
      <c r="K1425" s="408" t="s">
        <v>4332</v>
      </c>
      <c r="L1425" s="408" t="s">
        <v>4349</v>
      </c>
      <c r="M1425" s="408" t="s">
        <v>1523</v>
      </c>
      <c r="N1425" s="408" t="s">
        <v>4305</v>
      </c>
      <c r="O1425" s="143" t="s">
        <v>55</v>
      </c>
      <c r="P1425" s="144"/>
      <c r="Q1425" s="145"/>
      <c r="R1425" s="146"/>
      <c r="S1425" s="147" t="s">
        <v>2092</v>
      </c>
      <c r="T1425" s="387">
        <f t="shared" si="320"/>
        <v>11</v>
      </c>
      <c r="V1425" s="382" t="str">
        <f t="shared" si="326"/>
        <v xml:space="preserve">指定承認    </v>
      </c>
      <c r="W1425" s="382" t="str">
        <f t="shared" si="327"/>
        <v xml:space="preserve">指定承認    </v>
      </c>
      <c r="AD1425" s="382"/>
    </row>
    <row r="1426" spans="1:30" ht="15" customHeight="1">
      <c r="A1426" s="381" t="str">
        <f t="shared" si="315"/>
        <v>016FT0142</v>
      </c>
      <c r="B1426" s="592"/>
      <c r="C1426" s="565"/>
      <c r="D1426" s="139" t="s">
        <v>498</v>
      </c>
      <c r="E1426" s="140">
        <v>1</v>
      </c>
      <c r="F1426" s="140">
        <v>42</v>
      </c>
      <c r="G1426" s="555"/>
      <c r="H1426" s="556"/>
      <c r="I1426" s="164" t="str">
        <f t="shared" si="330"/>
        <v>016FT0142</v>
      </c>
      <c r="J1426" s="410" t="s">
        <v>4350</v>
      </c>
      <c r="K1426" s="410" t="s">
        <v>4336</v>
      </c>
      <c r="L1426" s="410" t="s">
        <v>4351</v>
      </c>
      <c r="M1426" s="410" t="s">
        <v>1527</v>
      </c>
      <c r="N1426" s="410" t="s">
        <v>1472</v>
      </c>
      <c r="O1426" s="177" t="s">
        <v>55</v>
      </c>
      <c r="P1426" s="178"/>
      <c r="Q1426" s="179"/>
      <c r="R1426" s="180"/>
      <c r="S1426" s="181" t="s">
        <v>1293</v>
      </c>
      <c r="T1426" s="400">
        <f t="shared" si="320"/>
        <v>16</v>
      </c>
      <c r="V1426" s="382" t="str">
        <f t="shared" si="326"/>
        <v xml:space="preserve">指定承認    </v>
      </c>
      <c r="W1426" s="382" t="str">
        <f t="shared" si="327"/>
        <v xml:space="preserve">指定承認    </v>
      </c>
      <c r="AD1426" s="382"/>
    </row>
    <row r="1427" spans="1:30" ht="15" customHeight="1">
      <c r="A1427" s="381" t="str">
        <f t="shared" si="315"/>
        <v>016FT0137</v>
      </c>
      <c r="B1427" s="592"/>
      <c r="C1427" s="565"/>
      <c r="D1427" s="139" t="s">
        <v>498</v>
      </c>
      <c r="E1427" s="140">
        <v>1</v>
      </c>
      <c r="F1427" s="140">
        <v>37</v>
      </c>
      <c r="G1427" s="555"/>
      <c r="H1427" s="379" t="s">
        <v>4354</v>
      </c>
      <c r="I1427" s="170" t="str">
        <f t="shared" si="330"/>
        <v>016FT0137</v>
      </c>
      <c r="J1427" s="452" t="s">
        <v>4356</v>
      </c>
      <c r="K1427" s="452" t="s">
        <v>4339</v>
      </c>
      <c r="L1427" s="452" t="s">
        <v>4357</v>
      </c>
      <c r="M1427" s="452" t="s">
        <v>1527</v>
      </c>
      <c r="N1427" s="452" t="s">
        <v>4305</v>
      </c>
      <c r="O1427" s="177" t="s">
        <v>55</v>
      </c>
      <c r="P1427" s="144"/>
      <c r="Q1427" s="145"/>
      <c r="R1427" s="146"/>
      <c r="S1427" s="181" t="s">
        <v>1293</v>
      </c>
      <c r="T1427" s="400">
        <f t="shared" si="320"/>
        <v>16</v>
      </c>
      <c r="V1427" s="382" t="str">
        <f t="shared" si="326"/>
        <v xml:space="preserve">指定承認    </v>
      </c>
      <c r="W1427" s="382" t="str">
        <f t="shared" si="327"/>
        <v xml:space="preserve">指定承認    </v>
      </c>
      <c r="AD1427" s="382"/>
    </row>
    <row r="1428" spans="1:30" ht="15" customHeight="1">
      <c r="A1428" s="381" t="str">
        <f t="shared" si="315"/>
        <v>016FT0139</v>
      </c>
      <c r="B1428" s="592"/>
      <c r="C1428" s="565"/>
      <c r="D1428" s="139" t="s">
        <v>498</v>
      </c>
      <c r="E1428" s="140">
        <v>1</v>
      </c>
      <c r="F1428" s="140">
        <v>39</v>
      </c>
      <c r="G1428" s="556"/>
      <c r="H1428" s="379" t="s">
        <v>4355</v>
      </c>
      <c r="I1428" s="204" t="str">
        <f t="shared" si="330"/>
        <v>016FT0139</v>
      </c>
      <c r="J1428" s="452" t="s">
        <v>4356</v>
      </c>
      <c r="K1428" s="452" t="s">
        <v>4339</v>
      </c>
      <c r="L1428" s="452" t="s">
        <v>4357</v>
      </c>
      <c r="M1428" s="452" t="s">
        <v>1527</v>
      </c>
      <c r="N1428" s="452" t="s">
        <v>4307</v>
      </c>
      <c r="O1428" s="177" t="s">
        <v>55</v>
      </c>
      <c r="P1428" s="167"/>
      <c r="Q1428" s="168"/>
      <c r="R1428" s="169"/>
      <c r="S1428" s="181" t="s">
        <v>1293</v>
      </c>
      <c r="T1428" s="400">
        <f t="shared" si="320"/>
        <v>16</v>
      </c>
      <c r="V1428" s="382" t="str">
        <f t="shared" si="326"/>
        <v xml:space="preserve">指定承認    </v>
      </c>
      <c r="W1428" s="382" t="str">
        <f t="shared" si="327"/>
        <v xml:space="preserve">指定承認    </v>
      </c>
      <c r="AD1428" s="382"/>
    </row>
    <row r="1429" spans="1:30" ht="15" customHeight="1">
      <c r="A1429" s="381" t="str">
        <f t="shared" si="315"/>
        <v>011FT0108</v>
      </c>
      <c r="B1429" s="592"/>
      <c r="C1429" s="565"/>
      <c r="D1429" s="139" t="s">
        <v>498</v>
      </c>
      <c r="E1429" s="140">
        <v>1</v>
      </c>
      <c r="F1429" s="140">
        <v>8</v>
      </c>
      <c r="G1429" s="554" t="s">
        <v>2922</v>
      </c>
      <c r="H1429" s="554" t="s">
        <v>2917</v>
      </c>
      <c r="I1429" s="170" t="str">
        <f t="shared" si="325"/>
        <v>011FT0108</v>
      </c>
      <c r="J1429" s="142" t="s">
        <v>1462</v>
      </c>
      <c r="K1429" s="142" t="s">
        <v>2115</v>
      </c>
      <c r="L1429" s="142" t="s">
        <v>1456</v>
      </c>
      <c r="M1429" s="142" t="s">
        <v>558</v>
      </c>
      <c r="N1429" s="142" t="s">
        <v>2125</v>
      </c>
      <c r="O1429" s="143" t="s">
        <v>55</v>
      </c>
      <c r="P1429" s="144"/>
      <c r="Q1429" s="145"/>
      <c r="R1429" s="146"/>
      <c r="S1429" s="147" t="s">
        <v>2092</v>
      </c>
      <c r="T1429" s="387">
        <f t="shared" si="320"/>
        <v>11</v>
      </c>
      <c r="V1429" s="382" t="str">
        <f t="shared" si="317"/>
        <v xml:space="preserve">指定承認    </v>
      </c>
      <c r="W1429" s="382" t="str">
        <f t="shared" si="324"/>
        <v xml:space="preserve">指定承認    </v>
      </c>
      <c r="AD1429" s="382"/>
    </row>
    <row r="1430" spans="1:30" ht="15" customHeight="1">
      <c r="A1430" s="381" t="str">
        <f t="shared" si="315"/>
        <v>016FT0119</v>
      </c>
      <c r="B1430" s="592"/>
      <c r="C1430" s="565"/>
      <c r="D1430" s="139" t="s">
        <v>498</v>
      </c>
      <c r="E1430" s="140">
        <v>1</v>
      </c>
      <c r="F1430" s="140">
        <v>19</v>
      </c>
      <c r="G1430" s="561"/>
      <c r="H1430" s="556"/>
      <c r="I1430" s="164" t="str">
        <f t="shared" si="325"/>
        <v>016FT0119</v>
      </c>
      <c r="J1430" s="176" t="s">
        <v>1462</v>
      </c>
      <c r="K1430" s="176" t="s">
        <v>1463</v>
      </c>
      <c r="L1430" s="176" t="s">
        <v>1456</v>
      </c>
      <c r="M1430" s="176" t="s">
        <v>558</v>
      </c>
      <c r="N1430" s="176" t="s">
        <v>1578</v>
      </c>
      <c r="O1430" s="177" t="s">
        <v>55</v>
      </c>
      <c r="P1430" s="178"/>
      <c r="Q1430" s="179"/>
      <c r="R1430" s="180"/>
      <c r="S1430" s="181" t="s">
        <v>1293</v>
      </c>
      <c r="T1430" s="400">
        <f t="shared" si="320"/>
        <v>16</v>
      </c>
      <c r="V1430" s="382" t="str">
        <f t="shared" si="317"/>
        <v xml:space="preserve">指定承認    </v>
      </c>
      <c r="W1430" s="382" t="str">
        <f t="shared" si="324"/>
        <v xml:space="preserve">指定承認    </v>
      </c>
      <c r="AD1430" s="382"/>
    </row>
    <row r="1431" spans="1:30" ht="15" customHeight="1">
      <c r="A1431" s="381" t="str">
        <f t="shared" si="315"/>
        <v>011FT0109</v>
      </c>
      <c r="B1431" s="592"/>
      <c r="C1431" s="565"/>
      <c r="D1431" s="139" t="s">
        <v>498</v>
      </c>
      <c r="E1431" s="140">
        <v>1</v>
      </c>
      <c r="F1431" s="140">
        <v>9</v>
      </c>
      <c r="G1431" s="561"/>
      <c r="H1431" s="554" t="s">
        <v>2915</v>
      </c>
      <c r="I1431" s="162" t="str">
        <f t="shared" si="325"/>
        <v>011FT0109</v>
      </c>
      <c r="J1431" s="142" t="s">
        <v>1457</v>
      </c>
      <c r="K1431" s="142" t="s">
        <v>2114</v>
      </c>
      <c r="L1431" s="142" t="s">
        <v>1461</v>
      </c>
      <c r="M1431" s="142" t="s">
        <v>558</v>
      </c>
      <c r="N1431" s="142" t="s">
        <v>107</v>
      </c>
      <c r="O1431" s="143" t="s">
        <v>55</v>
      </c>
      <c r="P1431" s="144"/>
      <c r="Q1431" s="145"/>
      <c r="R1431" s="146"/>
      <c r="S1431" s="147" t="s">
        <v>2092</v>
      </c>
      <c r="T1431" s="387">
        <f t="shared" si="320"/>
        <v>11</v>
      </c>
      <c r="V1431" s="382" t="str">
        <f t="shared" si="317"/>
        <v xml:space="preserve">指定承認    </v>
      </c>
      <c r="W1431" s="382" t="str">
        <f t="shared" si="324"/>
        <v xml:space="preserve">指定承認    </v>
      </c>
      <c r="AD1431" s="382"/>
    </row>
    <row r="1432" spans="1:30" ht="15" customHeight="1">
      <c r="A1432" s="381" t="str">
        <f t="shared" ref="A1432:A1487" si="331">I1432</f>
        <v>016FT0120</v>
      </c>
      <c r="B1432" s="592"/>
      <c r="C1432" s="565"/>
      <c r="D1432" s="139" t="s">
        <v>498</v>
      </c>
      <c r="E1432" s="140">
        <v>1</v>
      </c>
      <c r="F1432" s="140">
        <v>20</v>
      </c>
      <c r="G1432" s="561"/>
      <c r="H1432" s="556"/>
      <c r="I1432" s="164" t="str">
        <f t="shared" si="325"/>
        <v>016FT0120</v>
      </c>
      <c r="J1432" s="176" t="s">
        <v>1457</v>
      </c>
      <c r="K1432" s="176" t="s">
        <v>1458</v>
      </c>
      <c r="L1432" s="176" t="s">
        <v>1461</v>
      </c>
      <c r="M1432" s="176" t="s">
        <v>558</v>
      </c>
      <c r="N1432" s="176" t="s">
        <v>1360</v>
      </c>
      <c r="O1432" s="177" t="s">
        <v>55</v>
      </c>
      <c r="P1432" s="178"/>
      <c r="Q1432" s="179"/>
      <c r="R1432" s="180"/>
      <c r="S1432" s="181" t="s">
        <v>1293</v>
      </c>
      <c r="T1432" s="400">
        <f t="shared" ref="T1432:T1463" si="332">IF(S1432="","",VLOOKUP(S1432,$AC$7:$AD$80,2,FALSE))</f>
        <v>16</v>
      </c>
      <c r="V1432" s="382" t="str">
        <f t="shared" si="317"/>
        <v xml:space="preserve">指定承認    </v>
      </c>
      <c r="W1432" s="382" t="str">
        <f t="shared" si="324"/>
        <v xml:space="preserve">指定承認    </v>
      </c>
      <c r="AD1432" s="382"/>
    </row>
    <row r="1433" spans="1:30" ht="15" customHeight="1">
      <c r="A1433" s="381" t="str">
        <f t="shared" si="331"/>
        <v>016FT0121</v>
      </c>
      <c r="B1433" s="592"/>
      <c r="C1433" s="565"/>
      <c r="D1433" s="139" t="s">
        <v>498</v>
      </c>
      <c r="E1433" s="140">
        <v>1</v>
      </c>
      <c r="F1433" s="140">
        <v>21</v>
      </c>
      <c r="G1433" s="561"/>
      <c r="H1433" s="401" t="s">
        <v>2856</v>
      </c>
      <c r="I1433" s="164" t="str">
        <f t="shared" si="325"/>
        <v>016FT0121</v>
      </c>
      <c r="J1433" s="165" t="s">
        <v>1460</v>
      </c>
      <c r="K1433" s="165" t="s">
        <v>1459</v>
      </c>
      <c r="L1433" s="165" t="s">
        <v>1461</v>
      </c>
      <c r="M1433" s="165" t="s">
        <v>558</v>
      </c>
      <c r="N1433" s="165" t="s">
        <v>1360</v>
      </c>
      <c r="O1433" s="166" t="s">
        <v>55</v>
      </c>
      <c r="P1433" s="167"/>
      <c r="Q1433" s="168"/>
      <c r="R1433" s="169"/>
      <c r="S1433" s="181" t="s">
        <v>1293</v>
      </c>
      <c r="T1433" s="403">
        <f t="shared" si="332"/>
        <v>16</v>
      </c>
      <c r="V1433" s="382" t="str">
        <f t="shared" si="317"/>
        <v xml:space="preserve">指定承認    </v>
      </c>
      <c r="W1433" s="382" t="str">
        <f t="shared" si="324"/>
        <v xml:space="preserve">指定承認    </v>
      </c>
      <c r="AD1433" s="382"/>
    </row>
    <row r="1434" spans="1:30" ht="15" customHeight="1">
      <c r="A1434" s="381" t="str">
        <f t="shared" si="331"/>
        <v>011FT0110</v>
      </c>
      <c r="B1434" s="592"/>
      <c r="C1434" s="565"/>
      <c r="D1434" s="139" t="s">
        <v>498</v>
      </c>
      <c r="E1434" s="140">
        <v>1</v>
      </c>
      <c r="F1434" s="140">
        <v>10</v>
      </c>
      <c r="G1434" s="561"/>
      <c r="H1434" s="554" t="s">
        <v>2918</v>
      </c>
      <c r="I1434" s="162" t="str">
        <f t="shared" si="325"/>
        <v>011FT0110</v>
      </c>
      <c r="J1434" s="142" t="s">
        <v>1454</v>
      </c>
      <c r="K1434" s="142" t="s">
        <v>2129</v>
      </c>
      <c r="L1434" s="142" t="s">
        <v>2128</v>
      </c>
      <c r="M1434" s="142" t="s">
        <v>558</v>
      </c>
      <c r="N1434" s="142" t="s">
        <v>1526</v>
      </c>
      <c r="O1434" s="143" t="s">
        <v>55</v>
      </c>
      <c r="P1434" s="144"/>
      <c r="Q1434" s="145"/>
      <c r="R1434" s="146"/>
      <c r="S1434" s="147" t="s">
        <v>2092</v>
      </c>
      <c r="T1434" s="387">
        <f t="shared" si="332"/>
        <v>11</v>
      </c>
      <c r="V1434" s="382" t="str">
        <f t="shared" si="317"/>
        <v xml:space="preserve">指定承認    </v>
      </c>
      <c r="W1434" s="382" t="str">
        <f t="shared" si="324"/>
        <v xml:space="preserve">指定承認    </v>
      </c>
      <c r="AD1434" s="382"/>
    </row>
    <row r="1435" spans="1:30" ht="15" customHeight="1">
      <c r="A1435" s="381" t="str">
        <f t="shared" si="331"/>
        <v>016FT0122</v>
      </c>
      <c r="B1435" s="592"/>
      <c r="C1435" s="565"/>
      <c r="D1435" s="139" t="s">
        <v>498</v>
      </c>
      <c r="E1435" s="140">
        <v>1</v>
      </c>
      <c r="F1435" s="140">
        <v>22</v>
      </c>
      <c r="G1435" s="561"/>
      <c r="H1435" s="555"/>
      <c r="I1435" s="164" t="str">
        <f t="shared" si="325"/>
        <v>016FT0122</v>
      </c>
      <c r="J1435" s="176" t="s">
        <v>1454</v>
      </c>
      <c r="K1435" s="176" t="s">
        <v>1455</v>
      </c>
      <c r="L1435" s="176" t="s">
        <v>845</v>
      </c>
      <c r="M1435" s="176" t="s">
        <v>558</v>
      </c>
      <c r="N1435" s="176" t="s">
        <v>1442</v>
      </c>
      <c r="O1435" s="177" t="s">
        <v>55</v>
      </c>
      <c r="P1435" s="178"/>
      <c r="Q1435" s="179"/>
      <c r="R1435" s="180"/>
      <c r="S1435" s="181" t="s">
        <v>1293</v>
      </c>
      <c r="T1435" s="400">
        <f t="shared" si="332"/>
        <v>16</v>
      </c>
      <c r="V1435" s="382" t="str">
        <f t="shared" si="317"/>
        <v xml:space="preserve">指定承認    </v>
      </c>
      <c r="W1435" s="382" t="str">
        <f t="shared" si="324"/>
        <v xml:space="preserve">指定承認    </v>
      </c>
      <c r="AD1435" s="382"/>
    </row>
    <row r="1436" spans="1:30" ht="15" customHeight="1">
      <c r="A1436" s="381" t="str">
        <f t="shared" si="331"/>
        <v>016FT0123</v>
      </c>
      <c r="B1436" s="592"/>
      <c r="C1436" s="565"/>
      <c r="D1436" s="139" t="s">
        <v>498</v>
      </c>
      <c r="E1436" s="140">
        <v>1</v>
      </c>
      <c r="F1436" s="140">
        <v>23</v>
      </c>
      <c r="G1436" s="561"/>
      <c r="H1436" s="555"/>
      <c r="I1436" s="164" t="str">
        <f t="shared" si="325"/>
        <v>016FT0123</v>
      </c>
      <c r="J1436" s="165" t="s">
        <v>1454</v>
      </c>
      <c r="K1436" s="165" t="s">
        <v>1455</v>
      </c>
      <c r="L1436" s="165" t="s">
        <v>1465</v>
      </c>
      <c r="M1436" s="165" t="s">
        <v>558</v>
      </c>
      <c r="N1436" s="165" t="s">
        <v>1442</v>
      </c>
      <c r="O1436" s="166" t="s">
        <v>55</v>
      </c>
      <c r="P1436" s="167"/>
      <c r="Q1436" s="168"/>
      <c r="R1436" s="169"/>
      <c r="S1436" s="181" t="s">
        <v>1293</v>
      </c>
      <c r="T1436" s="403">
        <f t="shared" si="332"/>
        <v>16</v>
      </c>
      <c r="V1436" s="382" t="str">
        <f t="shared" si="317"/>
        <v xml:space="preserve">指定承認    </v>
      </c>
      <c r="W1436" s="382" t="str">
        <f t="shared" si="324"/>
        <v xml:space="preserve">指定承認    </v>
      </c>
      <c r="AD1436" s="382"/>
    </row>
    <row r="1437" spans="1:30" ht="15" customHeight="1">
      <c r="A1437" s="381" t="str">
        <f t="shared" si="331"/>
        <v>016FT0124</v>
      </c>
      <c r="B1437" s="592"/>
      <c r="C1437" s="565"/>
      <c r="D1437" s="139" t="s">
        <v>498</v>
      </c>
      <c r="E1437" s="140">
        <v>1</v>
      </c>
      <c r="F1437" s="140">
        <v>24</v>
      </c>
      <c r="G1437" s="562"/>
      <c r="H1437" s="556"/>
      <c r="I1437" s="164" t="str">
        <f t="shared" si="325"/>
        <v>016FT0124</v>
      </c>
      <c r="J1437" s="165" t="s">
        <v>1454</v>
      </c>
      <c r="K1437" s="165" t="s">
        <v>1455</v>
      </c>
      <c r="L1437" s="165" t="s">
        <v>1466</v>
      </c>
      <c r="M1437" s="165" t="s">
        <v>558</v>
      </c>
      <c r="N1437" s="165" t="s">
        <v>1442</v>
      </c>
      <c r="O1437" s="166" t="s">
        <v>55</v>
      </c>
      <c r="P1437" s="167"/>
      <c r="Q1437" s="168"/>
      <c r="R1437" s="169"/>
      <c r="S1437" s="181" t="s">
        <v>1293</v>
      </c>
      <c r="T1437" s="403">
        <f t="shared" si="332"/>
        <v>16</v>
      </c>
      <c r="V1437" s="382" t="str">
        <f t="shared" si="317"/>
        <v xml:space="preserve">指定承認    </v>
      </c>
      <c r="W1437" s="382" t="str">
        <f t="shared" ref="W1437" si="333">V1437</f>
        <v xml:space="preserve">指定承認    </v>
      </c>
      <c r="AD1437" s="382"/>
    </row>
    <row r="1438" spans="1:30" ht="15" customHeight="1">
      <c r="A1438" s="381" t="str">
        <f t="shared" si="331"/>
        <v>011FT0111</v>
      </c>
      <c r="B1438" s="592"/>
      <c r="C1438" s="565"/>
      <c r="D1438" s="139" t="s">
        <v>498</v>
      </c>
      <c r="E1438" s="140">
        <v>1</v>
      </c>
      <c r="F1438" s="140">
        <v>11</v>
      </c>
      <c r="G1438" s="554" t="s">
        <v>2923</v>
      </c>
      <c r="H1438" s="554" t="s">
        <v>2914</v>
      </c>
      <c r="I1438" s="164" t="str">
        <f t="shared" si="325"/>
        <v>011FT0111</v>
      </c>
      <c r="J1438" s="165" t="s">
        <v>1470</v>
      </c>
      <c r="K1438" s="165" t="s">
        <v>2115</v>
      </c>
      <c r="L1438" s="165" t="s">
        <v>962</v>
      </c>
      <c r="M1438" s="165" t="s">
        <v>494</v>
      </c>
      <c r="N1438" s="165" t="s">
        <v>1577</v>
      </c>
      <c r="O1438" s="166" t="s">
        <v>55</v>
      </c>
      <c r="P1438" s="167"/>
      <c r="Q1438" s="168"/>
      <c r="R1438" s="169"/>
      <c r="S1438" s="147" t="s">
        <v>2092</v>
      </c>
      <c r="T1438" s="403">
        <f t="shared" si="332"/>
        <v>11</v>
      </c>
      <c r="V1438" s="382" t="str">
        <f t="shared" ref="V1438:V1493" si="334">""&amp;O1438&amp;"  "&amp;P1438&amp;"  "&amp;Q1438&amp;""</f>
        <v xml:space="preserve">指定承認    </v>
      </c>
      <c r="W1438" s="382" t="str">
        <f t="shared" si="324"/>
        <v xml:space="preserve">指定承認    </v>
      </c>
      <c r="AD1438" s="382"/>
    </row>
    <row r="1439" spans="1:30" ht="15" customHeight="1">
      <c r="A1439" s="381" t="str">
        <f t="shared" si="331"/>
        <v>011FT0112</v>
      </c>
      <c r="B1439" s="592"/>
      <c r="C1439" s="565"/>
      <c r="D1439" s="139" t="s">
        <v>498</v>
      </c>
      <c r="E1439" s="140">
        <v>1</v>
      </c>
      <c r="F1439" s="140">
        <v>12</v>
      </c>
      <c r="G1439" s="555"/>
      <c r="H1439" s="555"/>
      <c r="I1439" s="162" t="str">
        <f t="shared" si="325"/>
        <v>011FT0112</v>
      </c>
      <c r="J1439" s="142" t="s">
        <v>1470</v>
      </c>
      <c r="K1439" s="142" t="s">
        <v>2115</v>
      </c>
      <c r="L1439" s="142" t="s">
        <v>1426</v>
      </c>
      <c r="M1439" s="142" t="s">
        <v>494</v>
      </c>
      <c r="N1439" s="142" t="s">
        <v>1472</v>
      </c>
      <c r="O1439" s="143" t="s">
        <v>55</v>
      </c>
      <c r="P1439" s="144"/>
      <c r="Q1439" s="145"/>
      <c r="R1439" s="146"/>
      <c r="S1439" s="147" t="s">
        <v>2092</v>
      </c>
      <c r="T1439" s="387">
        <f t="shared" si="332"/>
        <v>11</v>
      </c>
      <c r="V1439" s="382" t="str">
        <f t="shared" si="334"/>
        <v xml:space="preserve">指定承認    </v>
      </c>
      <c r="W1439" s="382" t="str">
        <f t="shared" ref="W1439" si="335">V1439</f>
        <v xml:space="preserve">指定承認    </v>
      </c>
      <c r="AD1439" s="382"/>
    </row>
    <row r="1440" spans="1:30" ht="15" customHeight="1">
      <c r="A1440" s="381" t="str">
        <f t="shared" si="331"/>
        <v>016FT0125</v>
      </c>
      <c r="B1440" s="592"/>
      <c r="C1440" s="565"/>
      <c r="D1440" s="139" t="s">
        <v>498</v>
      </c>
      <c r="E1440" s="140">
        <v>1</v>
      </c>
      <c r="F1440" s="140">
        <v>25</v>
      </c>
      <c r="G1440" s="555"/>
      <c r="H1440" s="556"/>
      <c r="I1440" s="164" t="str">
        <f t="shared" si="325"/>
        <v>016FT0125</v>
      </c>
      <c r="J1440" s="176" t="s">
        <v>1470</v>
      </c>
      <c r="K1440" s="176" t="s">
        <v>1467</v>
      </c>
      <c r="L1440" s="176" t="s">
        <v>1471</v>
      </c>
      <c r="M1440" s="176" t="s">
        <v>494</v>
      </c>
      <c r="N1440" s="176" t="s">
        <v>1577</v>
      </c>
      <c r="O1440" s="177" t="s">
        <v>55</v>
      </c>
      <c r="P1440" s="178"/>
      <c r="Q1440" s="179"/>
      <c r="R1440" s="180"/>
      <c r="S1440" s="181" t="s">
        <v>1293</v>
      </c>
      <c r="T1440" s="400">
        <f t="shared" si="332"/>
        <v>16</v>
      </c>
      <c r="V1440" s="382" t="str">
        <f t="shared" si="334"/>
        <v xml:space="preserve">指定承認    </v>
      </c>
      <c r="W1440" s="382" t="str">
        <f t="shared" ref="W1440" si="336">V1440</f>
        <v xml:space="preserve">指定承認    </v>
      </c>
      <c r="AD1440" s="382"/>
    </row>
    <row r="1441" spans="1:30" ht="15" customHeight="1">
      <c r="A1441" s="381" t="str">
        <f t="shared" si="331"/>
        <v>011FT0113</v>
      </c>
      <c r="B1441" s="592"/>
      <c r="C1441" s="565"/>
      <c r="D1441" s="139" t="s">
        <v>498</v>
      </c>
      <c r="E1441" s="140">
        <v>1</v>
      </c>
      <c r="F1441" s="140">
        <v>13</v>
      </c>
      <c r="G1441" s="555"/>
      <c r="H1441" s="554" t="s">
        <v>2915</v>
      </c>
      <c r="I1441" s="164" t="str">
        <f t="shared" si="325"/>
        <v>011FT0113</v>
      </c>
      <c r="J1441" s="165" t="s">
        <v>1473</v>
      </c>
      <c r="K1441" s="165" t="s">
        <v>2114</v>
      </c>
      <c r="L1441" s="165" t="s">
        <v>962</v>
      </c>
      <c r="M1441" s="165" t="s">
        <v>494</v>
      </c>
      <c r="N1441" s="165" t="s">
        <v>112</v>
      </c>
      <c r="O1441" s="166" t="s">
        <v>55</v>
      </c>
      <c r="P1441" s="167"/>
      <c r="Q1441" s="168"/>
      <c r="R1441" s="169"/>
      <c r="S1441" s="147" t="s">
        <v>2092</v>
      </c>
      <c r="T1441" s="403">
        <f t="shared" si="332"/>
        <v>11</v>
      </c>
      <c r="V1441" s="382" t="str">
        <f t="shared" si="334"/>
        <v xml:space="preserve">指定承認    </v>
      </c>
      <c r="W1441" s="382" t="str">
        <f t="shared" si="324"/>
        <v xml:space="preserve">指定承認    </v>
      </c>
      <c r="AD1441" s="382"/>
    </row>
    <row r="1442" spans="1:30" ht="15" customHeight="1">
      <c r="A1442" s="381" t="str">
        <f t="shared" si="331"/>
        <v>011FT0114</v>
      </c>
      <c r="B1442" s="592"/>
      <c r="C1442" s="565"/>
      <c r="D1442" s="139" t="s">
        <v>498</v>
      </c>
      <c r="E1442" s="140">
        <v>1</v>
      </c>
      <c r="F1442" s="140">
        <v>14</v>
      </c>
      <c r="G1442" s="555"/>
      <c r="H1442" s="555"/>
      <c r="I1442" s="162" t="str">
        <f t="shared" si="325"/>
        <v>011FT0114</v>
      </c>
      <c r="J1442" s="142" t="s">
        <v>1473</v>
      </c>
      <c r="K1442" s="142" t="s">
        <v>2114</v>
      </c>
      <c r="L1442" s="142" t="s">
        <v>2133</v>
      </c>
      <c r="M1442" s="142" t="s">
        <v>494</v>
      </c>
      <c r="N1442" s="142" t="s">
        <v>112</v>
      </c>
      <c r="O1442" s="143" t="s">
        <v>55</v>
      </c>
      <c r="P1442" s="144"/>
      <c r="Q1442" s="145"/>
      <c r="R1442" s="146"/>
      <c r="S1442" s="147" t="s">
        <v>2092</v>
      </c>
      <c r="T1442" s="387">
        <f t="shared" si="332"/>
        <v>11</v>
      </c>
      <c r="V1442" s="382" t="str">
        <f t="shared" si="334"/>
        <v xml:space="preserve">指定承認    </v>
      </c>
      <c r="W1442" s="382" t="str">
        <f t="shared" si="324"/>
        <v xml:space="preserve">指定承認    </v>
      </c>
      <c r="AD1442" s="382"/>
    </row>
    <row r="1443" spans="1:30" ht="15" customHeight="1">
      <c r="A1443" s="381" t="str">
        <f t="shared" si="331"/>
        <v>016FT0126</v>
      </c>
      <c r="B1443" s="592"/>
      <c r="C1443" s="565"/>
      <c r="D1443" s="139" t="s">
        <v>498</v>
      </c>
      <c r="E1443" s="140">
        <v>1</v>
      </c>
      <c r="F1443" s="140">
        <v>26</v>
      </c>
      <c r="G1443" s="555"/>
      <c r="H1443" s="556"/>
      <c r="I1443" s="164" t="str">
        <f t="shared" si="325"/>
        <v>016FT0126</v>
      </c>
      <c r="J1443" s="176" t="s">
        <v>1473</v>
      </c>
      <c r="K1443" s="176" t="s">
        <v>1474</v>
      </c>
      <c r="L1443" s="176" t="s">
        <v>1477</v>
      </c>
      <c r="M1443" s="176" t="s">
        <v>494</v>
      </c>
      <c r="N1443" s="176" t="s">
        <v>112</v>
      </c>
      <c r="O1443" s="177" t="s">
        <v>55</v>
      </c>
      <c r="P1443" s="178"/>
      <c r="Q1443" s="179"/>
      <c r="R1443" s="180"/>
      <c r="S1443" s="181" t="s">
        <v>1293</v>
      </c>
      <c r="T1443" s="400">
        <f t="shared" si="332"/>
        <v>16</v>
      </c>
      <c r="V1443" s="382" t="str">
        <f t="shared" si="334"/>
        <v xml:space="preserve">指定承認    </v>
      </c>
      <c r="W1443" s="382" t="str">
        <f t="shared" ref="W1443" si="337">V1443</f>
        <v xml:space="preserve">指定承認    </v>
      </c>
      <c r="AD1443" s="382"/>
    </row>
    <row r="1444" spans="1:30" ht="15" customHeight="1">
      <c r="A1444" s="381" t="str">
        <f t="shared" si="331"/>
        <v>016FT0127</v>
      </c>
      <c r="B1444" s="592"/>
      <c r="C1444" s="565"/>
      <c r="D1444" s="139" t="s">
        <v>498</v>
      </c>
      <c r="E1444" s="140">
        <v>1</v>
      </c>
      <c r="F1444" s="140">
        <v>27</v>
      </c>
      <c r="G1444" s="555"/>
      <c r="H1444" s="401" t="s">
        <v>2856</v>
      </c>
      <c r="I1444" s="164" t="str">
        <f t="shared" si="325"/>
        <v>016FT0127</v>
      </c>
      <c r="J1444" s="165" t="s">
        <v>1475</v>
      </c>
      <c r="K1444" s="165" t="s">
        <v>1476</v>
      </c>
      <c r="L1444" s="165" t="s">
        <v>1477</v>
      </c>
      <c r="M1444" s="165" t="s">
        <v>494</v>
      </c>
      <c r="N1444" s="165" t="s">
        <v>112</v>
      </c>
      <c r="O1444" s="166" t="s">
        <v>55</v>
      </c>
      <c r="P1444" s="167"/>
      <c r="Q1444" s="168"/>
      <c r="R1444" s="169"/>
      <c r="S1444" s="181" t="s">
        <v>1293</v>
      </c>
      <c r="T1444" s="403">
        <f t="shared" si="332"/>
        <v>16</v>
      </c>
      <c r="V1444" s="382" t="str">
        <f t="shared" si="334"/>
        <v xml:space="preserve">指定承認    </v>
      </c>
      <c r="W1444" s="382" t="str">
        <f t="shared" si="324"/>
        <v xml:space="preserve">指定承認    </v>
      </c>
      <c r="AD1444" s="382"/>
    </row>
    <row r="1445" spans="1:30" ht="15" customHeight="1">
      <c r="A1445" s="381" t="str">
        <f t="shared" si="331"/>
        <v>001FT0102</v>
      </c>
      <c r="B1445" s="592"/>
      <c r="C1445" s="565"/>
      <c r="D1445" s="139" t="s">
        <v>498</v>
      </c>
      <c r="E1445" s="140">
        <v>1</v>
      </c>
      <c r="F1445" s="140">
        <v>2</v>
      </c>
      <c r="G1445" s="555"/>
      <c r="H1445" s="554" t="s">
        <v>2919</v>
      </c>
      <c r="I1445" s="164" t="str">
        <f t="shared" si="325"/>
        <v>001FT0102</v>
      </c>
      <c r="J1445" s="165" t="s">
        <v>761</v>
      </c>
      <c r="K1445" s="165" t="s">
        <v>500</v>
      </c>
      <c r="L1445" s="165" t="s">
        <v>501</v>
      </c>
      <c r="M1445" s="165" t="s">
        <v>760</v>
      </c>
      <c r="N1445" s="142" t="s">
        <v>2920</v>
      </c>
      <c r="O1445" s="166" t="s">
        <v>55</v>
      </c>
      <c r="P1445" s="167"/>
      <c r="Q1445" s="168"/>
      <c r="R1445" s="169"/>
      <c r="S1445" s="147" t="s">
        <v>497</v>
      </c>
      <c r="T1445" s="403">
        <f t="shared" si="332"/>
        <v>1</v>
      </c>
      <c r="V1445" s="382" t="str">
        <f t="shared" si="334"/>
        <v xml:space="preserve">指定承認    </v>
      </c>
      <c r="W1445" s="382" t="str">
        <f t="shared" si="324"/>
        <v xml:space="preserve">指定承認    </v>
      </c>
      <c r="AD1445" s="382"/>
    </row>
    <row r="1446" spans="1:30" ht="15" customHeight="1">
      <c r="A1446" s="381" t="str">
        <f t="shared" si="331"/>
        <v>016FT0128</v>
      </c>
      <c r="B1446" s="592"/>
      <c r="C1446" s="565"/>
      <c r="D1446" s="139" t="s">
        <v>498</v>
      </c>
      <c r="E1446" s="140">
        <v>1</v>
      </c>
      <c r="F1446" s="140">
        <v>28</v>
      </c>
      <c r="G1446" s="555"/>
      <c r="H1446" s="555"/>
      <c r="I1446" s="162" t="str">
        <f t="shared" si="325"/>
        <v>016FT0128</v>
      </c>
      <c r="J1446" s="142" t="s">
        <v>1479</v>
      </c>
      <c r="K1446" s="142" t="s">
        <v>1480</v>
      </c>
      <c r="L1446" s="142" t="s">
        <v>487</v>
      </c>
      <c r="M1446" s="142" t="s">
        <v>558</v>
      </c>
      <c r="N1446" s="142" t="s">
        <v>1442</v>
      </c>
      <c r="O1446" s="143" t="s">
        <v>55</v>
      </c>
      <c r="P1446" s="144"/>
      <c r="Q1446" s="145"/>
      <c r="R1446" s="146"/>
      <c r="S1446" s="147" t="s">
        <v>1293</v>
      </c>
      <c r="T1446" s="387">
        <f t="shared" si="332"/>
        <v>16</v>
      </c>
      <c r="V1446" s="382" t="str">
        <f t="shared" si="334"/>
        <v xml:space="preserve">指定承認    </v>
      </c>
      <c r="W1446" s="382" t="str">
        <f t="shared" si="324"/>
        <v xml:space="preserve">指定承認    </v>
      </c>
      <c r="AD1446" s="382"/>
    </row>
    <row r="1447" spans="1:30" ht="15" customHeight="1">
      <c r="A1447" s="381" t="str">
        <f t="shared" si="331"/>
        <v>016FT0129</v>
      </c>
      <c r="B1447" s="592"/>
      <c r="C1447" s="565"/>
      <c r="D1447" s="139" t="s">
        <v>498</v>
      </c>
      <c r="E1447" s="140">
        <v>1</v>
      </c>
      <c r="F1447" s="140">
        <v>29</v>
      </c>
      <c r="G1447" s="555"/>
      <c r="H1447" s="555"/>
      <c r="I1447" s="148" t="str">
        <f t="shared" si="278"/>
        <v>016FT0129</v>
      </c>
      <c r="J1447" s="149" t="s">
        <v>1479</v>
      </c>
      <c r="K1447" s="149" t="s">
        <v>1480</v>
      </c>
      <c r="L1447" s="149" t="s">
        <v>1439</v>
      </c>
      <c r="M1447" s="149" t="s">
        <v>558</v>
      </c>
      <c r="N1447" s="149" t="s">
        <v>1442</v>
      </c>
      <c r="O1447" s="150" t="s">
        <v>55</v>
      </c>
      <c r="P1447" s="151"/>
      <c r="Q1447" s="152"/>
      <c r="R1447" s="153"/>
      <c r="S1447" s="154" t="s">
        <v>1293</v>
      </c>
      <c r="T1447" s="388">
        <f t="shared" si="332"/>
        <v>16</v>
      </c>
      <c r="V1447" s="382" t="str">
        <f t="shared" si="334"/>
        <v xml:space="preserve">指定承認    </v>
      </c>
      <c r="W1447" s="382" t="str">
        <f t="shared" si="324"/>
        <v xml:space="preserve">指定承認    </v>
      </c>
      <c r="AD1447" s="382"/>
    </row>
    <row r="1448" spans="1:30" ht="15" customHeight="1">
      <c r="A1448" s="381" t="str">
        <f t="shared" si="331"/>
        <v>016FT0130</v>
      </c>
      <c r="B1448" s="592"/>
      <c r="C1448" s="565"/>
      <c r="D1448" s="139" t="s">
        <v>498</v>
      </c>
      <c r="E1448" s="140">
        <v>1</v>
      </c>
      <c r="F1448" s="140">
        <v>30</v>
      </c>
      <c r="G1448" s="555"/>
      <c r="H1448" s="555"/>
      <c r="I1448" s="155" t="str">
        <f t="shared" si="278"/>
        <v>016FT0130</v>
      </c>
      <c r="J1448" s="156" t="s">
        <v>1479</v>
      </c>
      <c r="K1448" s="156" t="s">
        <v>1480</v>
      </c>
      <c r="L1448" s="156" t="s">
        <v>1440</v>
      </c>
      <c r="M1448" s="156" t="s">
        <v>558</v>
      </c>
      <c r="N1448" s="156" t="s">
        <v>1442</v>
      </c>
      <c r="O1448" s="157" t="s">
        <v>55</v>
      </c>
      <c r="P1448" s="158"/>
      <c r="Q1448" s="159"/>
      <c r="R1448" s="160"/>
      <c r="S1448" s="183" t="s">
        <v>1293</v>
      </c>
      <c r="T1448" s="389">
        <f t="shared" si="332"/>
        <v>16</v>
      </c>
      <c r="V1448" s="382" t="str">
        <f t="shared" si="334"/>
        <v xml:space="preserve">指定承認    </v>
      </c>
      <c r="W1448" s="382" t="str">
        <f t="shared" si="324"/>
        <v xml:space="preserve">指定承認    </v>
      </c>
      <c r="AD1448" s="382"/>
    </row>
    <row r="1449" spans="1:30" ht="15" customHeight="1">
      <c r="A1449" s="381" t="str">
        <f t="shared" si="331"/>
        <v>016FT0131</v>
      </c>
      <c r="B1449" s="592"/>
      <c r="C1449" s="565"/>
      <c r="D1449" s="139" t="s">
        <v>498</v>
      </c>
      <c r="E1449" s="140">
        <v>1</v>
      </c>
      <c r="F1449" s="140">
        <v>31</v>
      </c>
      <c r="G1449" s="555"/>
      <c r="H1449" s="556"/>
      <c r="I1449" s="164" t="str">
        <f t="shared" si="278"/>
        <v>016FT0131</v>
      </c>
      <c r="J1449" s="165" t="s">
        <v>1479</v>
      </c>
      <c r="K1449" s="165" t="s">
        <v>1480</v>
      </c>
      <c r="L1449" s="165" t="s">
        <v>1441</v>
      </c>
      <c r="M1449" s="165" t="s">
        <v>558</v>
      </c>
      <c r="N1449" s="165" t="s">
        <v>1442</v>
      </c>
      <c r="O1449" s="166" t="s">
        <v>55</v>
      </c>
      <c r="P1449" s="167"/>
      <c r="Q1449" s="168"/>
      <c r="R1449" s="169"/>
      <c r="S1449" s="181" t="s">
        <v>1293</v>
      </c>
      <c r="T1449" s="403">
        <f t="shared" si="332"/>
        <v>16</v>
      </c>
      <c r="V1449" s="382" t="str">
        <f t="shared" si="334"/>
        <v xml:space="preserve">指定承認    </v>
      </c>
      <c r="W1449" s="382" t="str">
        <f t="shared" ref="W1449:W1470" si="338">V1449</f>
        <v xml:space="preserve">指定承認    </v>
      </c>
      <c r="AD1449" s="382"/>
    </row>
    <row r="1450" spans="1:30" ht="15" customHeight="1">
      <c r="A1450" s="381" t="str">
        <f t="shared" si="331"/>
        <v>016FT0132</v>
      </c>
      <c r="B1450" s="592"/>
      <c r="C1450" s="565"/>
      <c r="D1450" s="139" t="s">
        <v>498</v>
      </c>
      <c r="E1450" s="140">
        <v>1</v>
      </c>
      <c r="F1450" s="140">
        <v>32</v>
      </c>
      <c r="G1450" s="556"/>
      <c r="H1450" s="163" t="s">
        <v>3665</v>
      </c>
      <c r="I1450" s="162" t="str">
        <f t="shared" si="278"/>
        <v>016FT0132</v>
      </c>
      <c r="J1450" s="142" t="s">
        <v>1484</v>
      </c>
      <c r="K1450" s="142" t="s">
        <v>1485</v>
      </c>
      <c r="L1450" s="142" t="s">
        <v>487</v>
      </c>
      <c r="M1450" s="142" t="s">
        <v>558</v>
      </c>
      <c r="N1450" s="142" t="s">
        <v>1360</v>
      </c>
      <c r="O1450" s="143" t="s">
        <v>55</v>
      </c>
      <c r="P1450" s="144"/>
      <c r="Q1450" s="145"/>
      <c r="R1450" s="146"/>
      <c r="S1450" s="190" t="s">
        <v>1293</v>
      </c>
      <c r="T1450" s="387">
        <f t="shared" si="332"/>
        <v>16</v>
      </c>
      <c r="V1450" s="382" t="str">
        <f t="shared" si="334"/>
        <v xml:space="preserve">指定承認    </v>
      </c>
      <c r="W1450" s="382" t="str">
        <f t="shared" si="338"/>
        <v xml:space="preserve">指定承認    </v>
      </c>
      <c r="AD1450" s="382"/>
    </row>
    <row r="1451" spans="1:30" ht="15" customHeight="1">
      <c r="A1451" s="381" t="str">
        <f t="shared" si="331"/>
        <v>016FT0133</v>
      </c>
      <c r="B1451" s="592" t="s">
        <v>2982</v>
      </c>
      <c r="C1451" s="565" t="s">
        <v>2981</v>
      </c>
      <c r="D1451" s="139" t="s">
        <v>498</v>
      </c>
      <c r="E1451" s="140">
        <v>1</v>
      </c>
      <c r="F1451" s="140">
        <v>33</v>
      </c>
      <c r="G1451" s="554" t="s">
        <v>2923</v>
      </c>
      <c r="H1451" s="554" t="s">
        <v>2913</v>
      </c>
      <c r="I1451" s="148" t="str">
        <f t="shared" si="278"/>
        <v>016FT0133</v>
      </c>
      <c r="J1451" s="149" t="s">
        <v>1484</v>
      </c>
      <c r="K1451" s="149" t="s">
        <v>1485</v>
      </c>
      <c r="L1451" s="149" t="s">
        <v>1439</v>
      </c>
      <c r="M1451" s="149" t="s">
        <v>558</v>
      </c>
      <c r="N1451" s="149" t="s">
        <v>1360</v>
      </c>
      <c r="O1451" s="150" t="s">
        <v>55</v>
      </c>
      <c r="P1451" s="151"/>
      <c r="Q1451" s="152"/>
      <c r="R1451" s="153"/>
      <c r="S1451" s="154" t="s">
        <v>1293</v>
      </c>
      <c r="T1451" s="388">
        <f t="shared" si="332"/>
        <v>16</v>
      </c>
      <c r="V1451" s="382" t="str">
        <f t="shared" si="334"/>
        <v xml:space="preserve">指定承認    </v>
      </c>
      <c r="W1451" s="382" t="str">
        <f t="shared" si="338"/>
        <v xml:space="preserve">指定承認    </v>
      </c>
      <c r="AD1451" s="382"/>
    </row>
    <row r="1452" spans="1:30" ht="15" customHeight="1">
      <c r="A1452" s="381" t="str">
        <f t="shared" si="331"/>
        <v>016FT0134</v>
      </c>
      <c r="B1452" s="592"/>
      <c r="C1452" s="565"/>
      <c r="D1452" s="139" t="s">
        <v>498</v>
      </c>
      <c r="E1452" s="140">
        <v>1</v>
      </c>
      <c r="F1452" s="140">
        <v>34</v>
      </c>
      <c r="G1452" s="555"/>
      <c r="H1452" s="561"/>
      <c r="I1452" s="148" t="str">
        <f t="shared" si="278"/>
        <v>016FT0134</v>
      </c>
      <c r="J1452" s="149" t="s">
        <v>1484</v>
      </c>
      <c r="K1452" s="149" t="s">
        <v>1485</v>
      </c>
      <c r="L1452" s="149" t="s">
        <v>1440</v>
      </c>
      <c r="M1452" s="149" t="s">
        <v>558</v>
      </c>
      <c r="N1452" s="149" t="s">
        <v>1360</v>
      </c>
      <c r="O1452" s="150" t="s">
        <v>55</v>
      </c>
      <c r="P1452" s="151"/>
      <c r="Q1452" s="152"/>
      <c r="R1452" s="153"/>
      <c r="S1452" s="154" t="s">
        <v>1293</v>
      </c>
      <c r="T1452" s="388">
        <f t="shared" si="332"/>
        <v>16</v>
      </c>
      <c r="V1452" s="382" t="str">
        <f t="shared" si="334"/>
        <v xml:space="preserve">指定承認    </v>
      </c>
      <c r="W1452" s="382" t="str">
        <f t="shared" si="338"/>
        <v xml:space="preserve">指定承認    </v>
      </c>
      <c r="AD1452" s="382"/>
    </row>
    <row r="1453" spans="1:30" ht="15" customHeight="1">
      <c r="A1453" s="381" t="str">
        <f t="shared" si="331"/>
        <v>016FT0135</v>
      </c>
      <c r="B1453" s="592"/>
      <c r="C1453" s="565"/>
      <c r="D1453" s="139" t="s">
        <v>498</v>
      </c>
      <c r="E1453" s="140">
        <v>1</v>
      </c>
      <c r="F1453" s="140">
        <v>35</v>
      </c>
      <c r="G1453" s="555"/>
      <c r="H1453" s="562"/>
      <c r="I1453" s="155" t="str">
        <f t="shared" si="278"/>
        <v>016FT0135</v>
      </c>
      <c r="J1453" s="156" t="s">
        <v>1484</v>
      </c>
      <c r="K1453" s="156" t="s">
        <v>1485</v>
      </c>
      <c r="L1453" s="156" t="s">
        <v>1441</v>
      </c>
      <c r="M1453" s="156" t="s">
        <v>558</v>
      </c>
      <c r="N1453" s="156" t="s">
        <v>1360</v>
      </c>
      <c r="O1453" s="157" t="s">
        <v>55</v>
      </c>
      <c r="P1453" s="158"/>
      <c r="Q1453" s="159"/>
      <c r="R1453" s="160"/>
      <c r="S1453" s="183" t="s">
        <v>1293</v>
      </c>
      <c r="T1453" s="389">
        <f t="shared" si="332"/>
        <v>16</v>
      </c>
      <c r="V1453" s="382" t="str">
        <f t="shared" si="334"/>
        <v xml:space="preserve">指定承認    </v>
      </c>
      <c r="W1453" s="382" t="str">
        <f t="shared" si="338"/>
        <v xml:space="preserve">指定承認    </v>
      </c>
      <c r="AD1453" s="382"/>
    </row>
    <row r="1454" spans="1:30" ht="15" customHeight="1">
      <c r="A1454" s="381" t="str">
        <f t="shared" si="331"/>
        <v>011FT0115</v>
      </c>
      <c r="B1454" s="592"/>
      <c r="C1454" s="565"/>
      <c r="D1454" s="139" t="s">
        <v>498</v>
      </c>
      <c r="E1454" s="140">
        <v>1</v>
      </c>
      <c r="F1454" s="140">
        <v>15</v>
      </c>
      <c r="G1454" s="555"/>
      <c r="H1454" s="554" t="s">
        <v>2918</v>
      </c>
      <c r="I1454" s="162" t="str">
        <f t="shared" si="278"/>
        <v>011FT0115</v>
      </c>
      <c r="J1454" s="142" t="s">
        <v>2138</v>
      </c>
      <c r="K1454" s="142" t="s">
        <v>2119</v>
      </c>
      <c r="L1454" s="142" t="s">
        <v>2128</v>
      </c>
      <c r="M1454" s="142" t="s">
        <v>558</v>
      </c>
      <c r="N1454" s="142" t="s">
        <v>1472</v>
      </c>
      <c r="O1454" s="143" t="s">
        <v>55</v>
      </c>
      <c r="P1454" s="144"/>
      <c r="Q1454" s="145"/>
      <c r="R1454" s="146"/>
      <c r="S1454" s="147" t="s">
        <v>2092</v>
      </c>
      <c r="T1454" s="387">
        <f t="shared" si="332"/>
        <v>11</v>
      </c>
      <c r="V1454" s="382" t="str">
        <f t="shared" si="334"/>
        <v xml:space="preserve">指定承認    </v>
      </c>
      <c r="W1454" s="382" t="str">
        <f t="shared" si="338"/>
        <v xml:space="preserve">指定承認    </v>
      </c>
      <c r="AD1454" s="382"/>
    </row>
    <row r="1455" spans="1:30" ht="15" customHeight="1">
      <c r="A1455" s="381" t="str">
        <f t="shared" si="331"/>
        <v>011FT0116</v>
      </c>
      <c r="B1455" s="592"/>
      <c r="C1455" s="565"/>
      <c r="D1455" s="139" t="s">
        <v>498</v>
      </c>
      <c r="E1455" s="140">
        <v>1</v>
      </c>
      <c r="F1455" s="140">
        <v>16</v>
      </c>
      <c r="G1455" s="556"/>
      <c r="H1455" s="556"/>
      <c r="I1455" s="164" t="str">
        <f t="shared" si="278"/>
        <v>011FT0116</v>
      </c>
      <c r="J1455" s="176" t="s">
        <v>2138</v>
      </c>
      <c r="K1455" s="176" t="s">
        <v>2119</v>
      </c>
      <c r="L1455" s="176" t="s">
        <v>2137</v>
      </c>
      <c r="M1455" s="176" t="s">
        <v>558</v>
      </c>
      <c r="N1455" s="176" t="s">
        <v>1472</v>
      </c>
      <c r="O1455" s="177" t="s">
        <v>55</v>
      </c>
      <c r="P1455" s="178"/>
      <c r="Q1455" s="179"/>
      <c r="R1455" s="180"/>
      <c r="S1455" s="181" t="s">
        <v>2092</v>
      </c>
      <c r="T1455" s="400">
        <f t="shared" si="332"/>
        <v>11</v>
      </c>
      <c r="V1455" s="382" t="str">
        <f t="shared" si="334"/>
        <v xml:space="preserve">指定承認    </v>
      </c>
      <c r="W1455" s="382" t="str">
        <f t="shared" si="338"/>
        <v xml:space="preserve">指定承認    </v>
      </c>
      <c r="AD1455" s="382"/>
    </row>
    <row r="1456" spans="1:30" ht="15" customHeight="1">
      <c r="A1456" s="381" t="str">
        <f t="shared" si="331"/>
        <v>011FT0117</v>
      </c>
      <c r="B1456" s="592"/>
      <c r="C1456" s="565"/>
      <c r="D1456" s="139" t="s">
        <v>498</v>
      </c>
      <c r="E1456" s="140">
        <v>1</v>
      </c>
      <c r="F1456" s="140">
        <v>17</v>
      </c>
      <c r="G1456" s="554" t="s">
        <v>2924</v>
      </c>
      <c r="H1456" s="554" t="s">
        <v>2918</v>
      </c>
      <c r="I1456" s="162" t="str">
        <f t="shared" si="278"/>
        <v>011FT0117</v>
      </c>
      <c r="J1456" s="142" t="s">
        <v>2139</v>
      </c>
      <c r="K1456" s="142" t="s">
        <v>2119</v>
      </c>
      <c r="L1456" s="142" t="s">
        <v>2140</v>
      </c>
      <c r="M1456" s="142" t="s">
        <v>558</v>
      </c>
      <c r="N1456" s="142" t="s">
        <v>1472</v>
      </c>
      <c r="O1456" s="143" t="s">
        <v>55</v>
      </c>
      <c r="P1456" s="144"/>
      <c r="Q1456" s="145"/>
      <c r="R1456" s="146"/>
      <c r="S1456" s="147" t="s">
        <v>2092</v>
      </c>
      <c r="T1456" s="387">
        <f t="shared" si="332"/>
        <v>11</v>
      </c>
      <c r="V1456" s="382" t="str">
        <f t="shared" si="334"/>
        <v xml:space="preserve">指定承認    </v>
      </c>
      <c r="W1456" s="382" t="str">
        <f t="shared" si="338"/>
        <v xml:space="preserve">指定承認    </v>
      </c>
      <c r="AD1456" s="382"/>
    </row>
    <row r="1457" spans="1:30" ht="15" customHeight="1">
      <c r="A1457" s="381" t="str">
        <f t="shared" si="331"/>
        <v>011FT0118</v>
      </c>
      <c r="B1457" s="592"/>
      <c r="C1457" s="565"/>
      <c r="D1457" s="139" t="s">
        <v>498</v>
      </c>
      <c r="E1457" s="140">
        <v>1</v>
      </c>
      <c r="F1457" s="140">
        <v>18</v>
      </c>
      <c r="G1457" s="561"/>
      <c r="H1457" s="555"/>
      <c r="I1457" s="148" t="str">
        <f t="shared" si="278"/>
        <v>011FT0118</v>
      </c>
      <c r="J1457" s="149" t="s">
        <v>2139</v>
      </c>
      <c r="K1457" s="149" t="s">
        <v>2119</v>
      </c>
      <c r="L1457" s="149" t="s">
        <v>2141</v>
      </c>
      <c r="M1457" s="149" t="s">
        <v>558</v>
      </c>
      <c r="N1457" s="149" t="s">
        <v>1472</v>
      </c>
      <c r="O1457" s="150" t="s">
        <v>55</v>
      </c>
      <c r="P1457" s="151"/>
      <c r="Q1457" s="152"/>
      <c r="R1457" s="153"/>
      <c r="S1457" s="154" t="s">
        <v>2092</v>
      </c>
      <c r="T1457" s="388">
        <f t="shared" si="332"/>
        <v>11</v>
      </c>
      <c r="V1457" s="382" t="str">
        <f t="shared" si="334"/>
        <v xml:space="preserve">指定承認    </v>
      </c>
      <c r="W1457" s="382" t="str">
        <f t="shared" si="338"/>
        <v xml:space="preserve">指定承認    </v>
      </c>
      <c r="AD1457" s="382"/>
    </row>
    <row r="1458" spans="1:30" ht="15" customHeight="1">
      <c r="A1458" s="381" t="str">
        <f t="shared" si="331"/>
        <v>011FT0119</v>
      </c>
      <c r="B1458" s="592"/>
      <c r="C1458" s="565"/>
      <c r="D1458" s="139" t="s">
        <v>498</v>
      </c>
      <c r="E1458" s="140">
        <v>1</v>
      </c>
      <c r="F1458" s="140">
        <v>19</v>
      </c>
      <c r="G1458" s="562"/>
      <c r="H1458" s="556"/>
      <c r="I1458" s="155" t="str">
        <f t="shared" si="278"/>
        <v>011FT0119</v>
      </c>
      <c r="J1458" s="156" t="s">
        <v>2139</v>
      </c>
      <c r="K1458" s="156" t="s">
        <v>2119</v>
      </c>
      <c r="L1458" s="156" t="s">
        <v>1441</v>
      </c>
      <c r="M1458" s="156" t="s">
        <v>558</v>
      </c>
      <c r="N1458" s="156" t="s">
        <v>1472</v>
      </c>
      <c r="O1458" s="157" t="s">
        <v>55</v>
      </c>
      <c r="P1458" s="158"/>
      <c r="Q1458" s="159"/>
      <c r="R1458" s="160"/>
      <c r="S1458" s="161" t="s">
        <v>2092</v>
      </c>
      <c r="T1458" s="389">
        <f t="shared" si="332"/>
        <v>11</v>
      </c>
      <c r="V1458" s="382" t="str">
        <f t="shared" si="334"/>
        <v xml:space="preserve">指定承認    </v>
      </c>
      <c r="W1458" s="382" t="str">
        <f t="shared" si="338"/>
        <v xml:space="preserve">指定承認    </v>
      </c>
      <c r="AD1458" s="382"/>
    </row>
    <row r="1459" spans="1:30" ht="15" customHeight="1">
      <c r="A1459" s="381" t="str">
        <f t="shared" si="331"/>
        <v>016FT0108</v>
      </c>
      <c r="B1459" s="592"/>
      <c r="C1459" s="565"/>
      <c r="D1459" s="139" t="s">
        <v>498</v>
      </c>
      <c r="E1459" s="140">
        <v>1</v>
      </c>
      <c r="F1459" s="140">
        <v>8</v>
      </c>
      <c r="G1459" s="560" t="s">
        <v>2925</v>
      </c>
      <c r="H1459" s="554" t="s">
        <v>2916</v>
      </c>
      <c r="I1459" s="162" t="str">
        <f t="shared" si="278"/>
        <v>016FT0108</v>
      </c>
      <c r="J1459" s="142" t="s">
        <v>1468</v>
      </c>
      <c r="K1459" s="142" t="s">
        <v>1452</v>
      </c>
      <c r="L1459" s="142" t="s">
        <v>1443</v>
      </c>
      <c r="M1459" s="142" t="s">
        <v>558</v>
      </c>
      <c r="N1459" s="142" t="s">
        <v>1442</v>
      </c>
      <c r="O1459" s="143" t="s">
        <v>55</v>
      </c>
      <c r="P1459" s="144"/>
      <c r="Q1459" s="145"/>
      <c r="R1459" s="146"/>
      <c r="S1459" s="195" t="s">
        <v>1293</v>
      </c>
      <c r="T1459" s="387">
        <f t="shared" si="332"/>
        <v>16</v>
      </c>
      <c r="V1459" s="382" t="str">
        <f t="shared" si="334"/>
        <v xml:space="preserve">指定承認    </v>
      </c>
      <c r="W1459" s="382" t="str">
        <f t="shared" si="338"/>
        <v xml:space="preserve">指定承認    </v>
      </c>
      <c r="AD1459" s="382"/>
    </row>
    <row r="1460" spans="1:30" ht="15" customHeight="1">
      <c r="A1460" s="381" t="str">
        <f t="shared" si="331"/>
        <v>016FT0109</v>
      </c>
      <c r="B1460" s="592"/>
      <c r="C1460" s="565"/>
      <c r="D1460" s="139" t="s">
        <v>498</v>
      </c>
      <c r="E1460" s="140">
        <v>1</v>
      </c>
      <c r="F1460" s="140">
        <v>9</v>
      </c>
      <c r="G1460" s="561"/>
      <c r="H1460" s="555"/>
      <c r="I1460" s="148" t="str">
        <f t="shared" si="278"/>
        <v>016FT0109</v>
      </c>
      <c r="J1460" s="149" t="s">
        <v>1468</v>
      </c>
      <c r="K1460" s="149" t="s">
        <v>1452</v>
      </c>
      <c r="L1460" s="149" t="s">
        <v>1444</v>
      </c>
      <c r="M1460" s="149" t="s">
        <v>558</v>
      </c>
      <c r="N1460" s="149" t="s">
        <v>1442</v>
      </c>
      <c r="O1460" s="150" t="s">
        <v>55</v>
      </c>
      <c r="P1460" s="151"/>
      <c r="Q1460" s="152"/>
      <c r="R1460" s="153"/>
      <c r="S1460" s="154" t="s">
        <v>1293</v>
      </c>
      <c r="T1460" s="388">
        <f t="shared" si="332"/>
        <v>16</v>
      </c>
      <c r="V1460" s="382" t="str">
        <f t="shared" si="334"/>
        <v xml:space="preserve">指定承認    </v>
      </c>
      <c r="W1460" s="382" t="str">
        <f t="shared" si="338"/>
        <v xml:space="preserve">指定承認    </v>
      </c>
      <c r="AD1460" s="382"/>
    </row>
    <row r="1461" spans="1:30" ht="15" customHeight="1">
      <c r="A1461" s="381" t="str">
        <f t="shared" si="331"/>
        <v>016FT0110</v>
      </c>
      <c r="B1461" s="592"/>
      <c r="C1461" s="565"/>
      <c r="D1461" s="139" t="s">
        <v>498</v>
      </c>
      <c r="E1461" s="140">
        <v>1</v>
      </c>
      <c r="F1461" s="140">
        <v>10</v>
      </c>
      <c r="G1461" s="561"/>
      <c r="H1461" s="555"/>
      <c r="I1461" s="170" t="str">
        <f t="shared" si="278"/>
        <v>016FT0110</v>
      </c>
      <c r="J1461" s="171" t="s">
        <v>1468</v>
      </c>
      <c r="K1461" s="171" t="s">
        <v>1452</v>
      </c>
      <c r="L1461" s="171" t="s">
        <v>1445</v>
      </c>
      <c r="M1461" s="171" t="s">
        <v>558</v>
      </c>
      <c r="N1461" s="171" t="s">
        <v>1442</v>
      </c>
      <c r="O1461" s="172" t="s">
        <v>55</v>
      </c>
      <c r="P1461" s="173"/>
      <c r="Q1461" s="174"/>
      <c r="R1461" s="175"/>
      <c r="S1461" s="161" t="s">
        <v>1293</v>
      </c>
      <c r="T1461" s="404">
        <f t="shared" si="332"/>
        <v>16</v>
      </c>
      <c r="V1461" s="382" t="str">
        <f t="shared" si="334"/>
        <v xml:space="preserve">指定承認    </v>
      </c>
      <c r="W1461" s="382" t="str">
        <f t="shared" si="338"/>
        <v xml:space="preserve">指定承認    </v>
      </c>
      <c r="AD1461" s="382"/>
    </row>
    <row r="1462" spans="1:30" ht="15" customHeight="1">
      <c r="A1462" s="381" t="str">
        <f t="shared" si="331"/>
        <v>016FT0111</v>
      </c>
      <c r="B1462" s="592"/>
      <c r="C1462" s="565"/>
      <c r="D1462" s="139" t="s">
        <v>498</v>
      </c>
      <c r="E1462" s="140">
        <v>1</v>
      </c>
      <c r="F1462" s="140">
        <v>11</v>
      </c>
      <c r="G1462" s="561"/>
      <c r="H1462" s="556"/>
      <c r="I1462" s="164" t="str">
        <f t="shared" si="278"/>
        <v>016FT0111</v>
      </c>
      <c r="J1462" s="176" t="s">
        <v>1468</v>
      </c>
      <c r="K1462" s="176" t="s">
        <v>1452</v>
      </c>
      <c r="L1462" s="176" t="s">
        <v>1447</v>
      </c>
      <c r="M1462" s="176" t="s">
        <v>558</v>
      </c>
      <c r="N1462" s="176" t="s">
        <v>1442</v>
      </c>
      <c r="O1462" s="177" t="s">
        <v>55</v>
      </c>
      <c r="P1462" s="178"/>
      <c r="Q1462" s="179"/>
      <c r="R1462" s="180"/>
      <c r="S1462" s="181" t="s">
        <v>1293</v>
      </c>
      <c r="T1462" s="400">
        <f t="shared" si="332"/>
        <v>16</v>
      </c>
      <c r="V1462" s="382" t="str">
        <f t="shared" si="334"/>
        <v xml:space="preserve">指定承認    </v>
      </c>
      <c r="W1462" s="382" t="str">
        <f t="shared" si="338"/>
        <v xml:space="preserve">指定承認    </v>
      </c>
      <c r="AD1462" s="382"/>
    </row>
    <row r="1463" spans="1:30" ht="15" customHeight="1">
      <c r="A1463" s="381" t="str">
        <f t="shared" si="331"/>
        <v>016FT0116</v>
      </c>
      <c r="B1463" s="592"/>
      <c r="C1463" s="565"/>
      <c r="D1463" s="139" t="s">
        <v>498</v>
      </c>
      <c r="E1463" s="140">
        <v>1</v>
      </c>
      <c r="F1463" s="140">
        <v>16</v>
      </c>
      <c r="G1463" s="561"/>
      <c r="H1463" s="554" t="s">
        <v>2926</v>
      </c>
      <c r="I1463" s="162" t="str">
        <f t="shared" si="278"/>
        <v>016FT0116</v>
      </c>
      <c r="J1463" s="142" t="s">
        <v>1469</v>
      </c>
      <c r="K1463" s="142" t="s">
        <v>1453</v>
      </c>
      <c r="L1463" s="142" t="s">
        <v>1443</v>
      </c>
      <c r="M1463" s="142" t="s">
        <v>558</v>
      </c>
      <c r="N1463" s="142" t="s">
        <v>1360</v>
      </c>
      <c r="O1463" s="143" t="s">
        <v>55</v>
      </c>
      <c r="P1463" s="144"/>
      <c r="Q1463" s="145"/>
      <c r="R1463" s="146"/>
      <c r="S1463" s="147" t="s">
        <v>1293</v>
      </c>
      <c r="T1463" s="387">
        <f t="shared" si="332"/>
        <v>16</v>
      </c>
      <c r="V1463" s="382" t="str">
        <f t="shared" si="334"/>
        <v xml:space="preserve">指定承認    </v>
      </c>
      <c r="W1463" s="382" t="str">
        <f t="shared" si="338"/>
        <v xml:space="preserve">指定承認    </v>
      </c>
      <c r="AD1463" s="382"/>
    </row>
    <row r="1464" spans="1:30" ht="15" customHeight="1">
      <c r="A1464" s="381" t="str">
        <f t="shared" si="331"/>
        <v>016FT0117</v>
      </c>
      <c r="B1464" s="592"/>
      <c r="C1464" s="565"/>
      <c r="D1464" s="139" t="s">
        <v>498</v>
      </c>
      <c r="E1464" s="140">
        <v>1</v>
      </c>
      <c r="F1464" s="140">
        <v>17</v>
      </c>
      <c r="G1464" s="561"/>
      <c r="H1464" s="555"/>
      <c r="I1464" s="148" t="str">
        <f t="shared" si="278"/>
        <v>016FT0117</v>
      </c>
      <c r="J1464" s="149" t="s">
        <v>1469</v>
      </c>
      <c r="K1464" s="149" t="s">
        <v>1453</v>
      </c>
      <c r="L1464" s="149" t="s">
        <v>1444</v>
      </c>
      <c r="M1464" s="149" t="s">
        <v>558</v>
      </c>
      <c r="N1464" s="149" t="s">
        <v>1360</v>
      </c>
      <c r="O1464" s="150" t="s">
        <v>55</v>
      </c>
      <c r="P1464" s="151"/>
      <c r="Q1464" s="152"/>
      <c r="R1464" s="153"/>
      <c r="S1464" s="154" t="s">
        <v>1293</v>
      </c>
      <c r="T1464" s="388">
        <f t="shared" ref="T1464:T1476" si="339">IF(S1464="","",VLOOKUP(S1464,$AC$7:$AD$80,2,FALSE))</f>
        <v>16</v>
      </c>
      <c r="V1464" s="382" t="str">
        <f t="shared" si="334"/>
        <v xml:space="preserve">指定承認    </v>
      </c>
      <c r="W1464" s="382" t="str">
        <f t="shared" si="338"/>
        <v xml:space="preserve">指定承認    </v>
      </c>
      <c r="AD1464" s="382"/>
    </row>
    <row r="1465" spans="1:30" ht="15" customHeight="1">
      <c r="A1465" s="381" t="str">
        <f t="shared" si="331"/>
        <v>016FT0118</v>
      </c>
      <c r="B1465" s="592"/>
      <c r="C1465" s="582"/>
      <c r="D1465" s="139" t="s">
        <v>498</v>
      </c>
      <c r="E1465" s="140">
        <v>1</v>
      </c>
      <c r="F1465" s="140">
        <v>18</v>
      </c>
      <c r="G1465" s="562"/>
      <c r="H1465" s="555"/>
      <c r="I1465" s="155" t="str">
        <f t="shared" si="278"/>
        <v>016FT0118</v>
      </c>
      <c r="J1465" s="156" t="s">
        <v>1469</v>
      </c>
      <c r="K1465" s="156" t="s">
        <v>1453</v>
      </c>
      <c r="L1465" s="156" t="s">
        <v>1447</v>
      </c>
      <c r="M1465" s="156" t="s">
        <v>558</v>
      </c>
      <c r="N1465" s="156" t="s">
        <v>1360</v>
      </c>
      <c r="O1465" s="157" t="s">
        <v>55</v>
      </c>
      <c r="P1465" s="158"/>
      <c r="Q1465" s="159"/>
      <c r="R1465" s="160"/>
      <c r="S1465" s="161" t="s">
        <v>1293</v>
      </c>
      <c r="T1465" s="389">
        <f t="shared" si="339"/>
        <v>16</v>
      </c>
      <c r="V1465" s="382" t="str">
        <f t="shared" si="334"/>
        <v xml:space="preserve">指定承認    </v>
      </c>
      <c r="W1465" s="382" t="str">
        <f t="shared" si="338"/>
        <v xml:space="preserve">指定承認    </v>
      </c>
      <c r="AD1465" s="382"/>
    </row>
    <row r="1466" spans="1:30" ht="15" customHeight="1">
      <c r="A1466" s="381" t="str">
        <f t="shared" si="331"/>
        <v>002Q0201</v>
      </c>
      <c r="B1466" s="592"/>
      <c r="C1466" s="564" t="s">
        <v>2933</v>
      </c>
      <c r="D1466" s="139" t="s">
        <v>2929</v>
      </c>
      <c r="E1466" s="140">
        <v>2</v>
      </c>
      <c r="F1466" s="140">
        <v>1</v>
      </c>
      <c r="G1466" s="560" t="s">
        <v>2927</v>
      </c>
      <c r="H1466" s="554" t="s">
        <v>2928</v>
      </c>
      <c r="I1466" s="162" t="str">
        <f t="shared" si="278"/>
        <v>002Q0201</v>
      </c>
      <c r="J1466" s="142" t="s">
        <v>1031</v>
      </c>
      <c r="K1466" s="142" t="s">
        <v>1670</v>
      </c>
      <c r="L1466" s="142" t="s">
        <v>2930</v>
      </c>
      <c r="M1466" s="142"/>
      <c r="N1466" s="142"/>
      <c r="O1466" s="143" t="s">
        <v>55</v>
      </c>
      <c r="P1466" s="144"/>
      <c r="Q1466" s="145"/>
      <c r="R1466" s="146"/>
      <c r="S1466" s="147" t="s">
        <v>1672</v>
      </c>
      <c r="T1466" s="387">
        <f t="shared" si="339"/>
        <v>2</v>
      </c>
      <c r="V1466" s="382" t="str">
        <f t="shared" si="334"/>
        <v xml:space="preserve">指定承認    </v>
      </c>
      <c r="W1466" s="382" t="str">
        <f t="shared" si="338"/>
        <v xml:space="preserve">指定承認    </v>
      </c>
      <c r="AD1466" s="382"/>
    </row>
    <row r="1467" spans="1:30" ht="15" customHeight="1">
      <c r="A1467" s="381" t="str">
        <f t="shared" si="331"/>
        <v>013Q0201</v>
      </c>
      <c r="B1467" s="592"/>
      <c r="C1467" s="565"/>
      <c r="D1467" s="139" t="s">
        <v>2929</v>
      </c>
      <c r="E1467" s="140">
        <v>2</v>
      </c>
      <c r="F1467" s="140">
        <v>1</v>
      </c>
      <c r="G1467" s="561"/>
      <c r="H1467" s="555"/>
      <c r="I1467" s="148" t="str">
        <f t="shared" si="278"/>
        <v>013Q0201</v>
      </c>
      <c r="J1467" s="149" t="s">
        <v>1031</v>
      </c>
      <c r="K1467" s="149" t="s">
        <v>2545</v>
      </c>
      <c r="L1467" s="149" t="s">
        <v>2930</v>
      </c>
      <c r="M1467" s="149"/>
      <c r="N1467" s="149"/>
      <c r="O1467" s="150" t="s">
        <v>55</v>
      </c>
      <c r="P1467" s="151"/>
      <c r="Q1467" s="152"/>
      <c r="R1467" s="153"/>
      <c r="S1467" s="154" t="s">
        <v>802</v>
      </c>
      <c r="T1467" s="388">
        <f t="shared" si="339"/>
        <v>13</v>
      </c>
      <c r="V1467" s="382" t="str">
        <f t="shared" si="334"/>
        <v xml:space="preserve">指定承認    </v>
      </c>
      <c r="W1467" s="382" t="str">
        <f t="shared" si="338"/>
        <v xml:space="preserve">指定承認    </v>
      </c>
      <c r="AD1467" s="382"/>
    </row>
    <row r="1468" spans="1:30" ht="15" customHeight="1">
      <c r="A1468" s="381" t="str">
        <f t="shared" si="331"/>
        <v>015Q0201</v>
      </c>
      <c r="B1468" s="592"/>
      <c r="C1468" s="565"/>
      <c r="D1468" s="139" t="s">
        <v>2929</v>
      </c>
      <c r="E1468" s="140">
        <v>2</v>
      </c>
      <c r="F1468" s="140">
        <v>1</v>
      </c>
      <c r="G1468" s="561"/>
      <c r="H1468" s="555"/>
      <c r="I1468" s="164" t="str">
        <f t="shared" si="278"/>
        <v>015Q0201</v>
      </c>
      <c r="J1468" s="176" t="s">
        <v>1031</v>
      </c>
      <c r="K1468" s="176" t="s">
        <v>1631</v>
      </c>
      <c r="L1468" s="176" t="s">
        <v>2930</v>
      </c>
      <c r="M1468" s="176"/>
      <c r="N1468" s="176"/>
      <c r="O1468" s="177" t="s">
        <v>55</v>
      </c>
      <c r="P1468" s="178"/>
      <c r="Q1468" s="179"/>
      <c r="R1468" s="180"/>
      <c r="S1468" s="190" t="s">
        <v>1561</v>
      </c>
      <c r="T1468" s="400">
        <f t="shared" si="339"/>
        <v>15</v>
      </c>
      <c r="V1468" s="382" t="str">
        <f t="shared" si="334"/>
        <v xml:space="preserve">指定承認    </v>
      </c>
      <c r="W1468" s="382" t="str">
        <f t="shared" si="338"/>
        <v xml:space="preserve">指定承認    </v>
      </c>
      <c r="AD1468" s="382"/>
    </row>
    <row r="1469" spans="1:30" ht="15" customHeight="1">
      <c r="A1469" s="381" t="str">
        <f t="shared" si="331"/>
        <v>016FT0201</v>
      </c>
      <c r="B1469" s="592"/>
      <c r="C1469" s="565"/>
      <c r="D1469" s="139" t="s">
        <v>498</v>
      </c>
      <c r="E1469" s="140">
        <v>2</v>
      </c>
      <c r="F1469" s="140">
        <v>1</v>
      </c>
      <c r="G1469" s="561"/>
      <c r="H1469" s="555"/>
      <c r="I1469" s="164" t="str">
        <f t="shared" si="278"/>
        <v>016FT0201</v>
      </c>
      <c r="J1469" s="165" t="s">
        <v>1031</v>
      </c>
      <c r="K1469" s="165" t="s">
        <v>1487</v>
      </c>
      <c r="L1469" s="165" t="s">
        <v>1488</v>
      </c>
      <c r="M1469" s="165"/>
      <c r="N1469" s="165"/>
      <c r="O1469" s="166" t="s">
        <v>55</v>
      </c>
      <c r="P1469" s="167"/>
      <c r="Q1469" s="168"/>
      <c r="R1469" s="169"/>
      <c r="S1469" s="182" t="s">
        <v>1293</v>
      </c>
      <c r="T1469" s="403">
        <f t="shared" si="339"/>
        <v>16</v>
      </c>
      <c r="V1469" s="382" t="str">
        <f t="shared" si="334"/>
        <v xml:space="preserve">指定承認    </v>
      </c>
      <c r="W1469" s="382" t="str">
        <f t="shared" si="338"/>
        <v xml:space="preserve">指定承認    </v>
      </c>
      <c r="AD1469" s="382"/>
    </row>
    <row r="1470" spans="1:30" ht="15" customHeight="1">
      <c r="A1470" s="381" t="str">
        <f t="shared" si="331"/>
        <v>027Q0201</v>
      </c>
      <c r="B1470" s="592"/>
      <c r="C1470" s="565"/>
      <c r="D1470" s="139" t="s">
        <v>2929</v>
      </c>
      <c r="E1470" s="140">
        <v>2</v>
      </c>
      <c r="F1470" s="140">
        <v>1</v>
      </c>
      <c r="G1470" s="561"/>
      <c r="H1470" s="555"/>
      <c r="I1470" s="162" t="str">
        <f t="shared" si="278"/>
        <v>027Q0201</v>
      </c>
      <c r="J1470" s="142" t="s">
        <v>1031</v>
      </c>
      <c r="K1470" s="142" t="s">
        <v>1031</v>
      </c>
      <c r="L1470" s="142" t="s">
        <v>2930</v>
      </c>
      <c r="M1470" s="142"/>
      <c r="N1470" s="142"/>
      <c r="O1470" s="143" t="s">
        <v>55</v>
      </c>
      <c r="P1470" s="144"/>
      <c r="Q1470" s="145"/>
      <c r="R1470" s="146"/>
      <c r="S1470" s="147" t="s">
        <v>1182</v>
      </c>
      <c r="T1470" s="387">
        <f t="shared" si="339"/>
        <v>27</v>
      </c>
      <c r="V1470" s="382" t="str">
        <f t="shared" si="334"/>
        <v xml:space="preserve">指定承認    </v>
      </c>
      <c r="W1470" s="382" t="str">
        <f t="shared" si="338"/>
        <v xml:space="preserve">指定承認    </v>
      </c>
      <c r="AD1470" s="382"/>
    </row>
    <row r="1471" spans="1:30" ht="15" customHeight="1">
      <c r="A1471" s="381" t="str">
        <f t="shared" si="331"/>
        <v>029Q0201</v>
      </c>
      <c r="B1471" s="592"/>
      <c r="C1471" s="565"/>
      <c r="D1471" s="139" t="s">
        <v>2929</v>
      </c>
      <c r="E1471" s="140">
        <v>2</v>
      </c>
      <c r="F1471" s="140">
        <v>1</v>
      </c>
      <c r="G1471" s="561"/>
      <c r="H1471" s="555"/>
      <c r="I1471" s="162" t="str">
        <f t="shared" si="278"/>
        <v>029Q0201</v>
      </c>
      <c r="J1471" s="205" t="s">
        <v>1031</v>
      </c>
      <c r="K1471" s="205" t="s">
        <v>2844</v>
      </c>
      <c r="L1471" s="205" t="s">
        <v>2930</v>
      </c>
      <c r="M1471" s="205"/>
      <c r="N1471" s="205"/>
      <c r="O1471" s="186" t="s">
        <v>55</v>
      </c>
      <c r="P1471" s="187"/>
      <c r="Q1471" s="188"/>
      <c r="R1471" s="189"/>
      <c r="S1471" s="190" t="s">
        <v>2031</v>
      </c>
      <c r="T1471" s="396">
        <f t="shared" si="339"/>
        <v>29</v>
      </c>
      <c r="V1471" s="382" t="str">
        <f t="shared" si="334"/>
        <v xml:space="preserve">指定承認    </v>
      </c>
      <c r="W1471" s="382" t="str">
        <f t="shared" ref="W1471:W1486" si="340">V1471</f>
        <v xml:space="preserve">指定承認    </v>
      </c>
      <c r="AD1471" s="382"/>
    </row>
    <row r="1472" spans="1:30" ht="15" customHeight="1">
      <c r="A1472" s="381" t="str">
        <f t="shared" si="331"/>
        <v>034Q0201</v>
      </c>
      <c r="B1472" s="592"/>
      <c r="C1472" s="565"/>
      <c r="D1472" s="139" t="s">
        <v>2929</v>
      </c>
      <c r="E1472" s="140">
        <v>2</v>
      </c>
      <c r="F1472" s="140">
        <v>1</v>
      </c>
      <c r="G1472" s="561"/>
      <c r="H1472" s="556"/>
      <c r="I1472" s="164" t="str">
        <f t="shared" si="278"/>
        <v>034Q0201</v>
      </c>
      <c r="J1472" s="176" t="s">
        <v>1031</v>
      </c>
      <c r="K1472" s="176" t="s">
        <v>1328</v>
      </c>
      <c r="L1472" s="176" t="s">
        <v>2930</v>
      </c>
      <c r="M1472" s="176"/>
      <c r="N1472" s="176"/>
      <c r="O1472" s="177" t="s">
        <v>55</v>
      </c>
      <c r="P1472" s="178"/>
      <c r="Q1472" s="179"/>
      <c r="R1472" s="180"/>
      <c r="S1472" s="190" t="s">
        <v>1309</v>
      </c>
      <c r="T1472" s="400">
        <f t="shared" si="339"/>
        <v>34</v>
      </c>
      <c r="V1472" s="382" t="str">
        <f t="shared" si="334"/>
        <v xml:space="preserve">指定承認    </v>
      </c>
      <c r="W1472" s="382" t="str">
        <f t="shared" ref="W1472:W1473" si="341">V1472</f>
        <v xml:space="preserve">指定承認    </v>
      </c>
      <c r="AD1472" s="382"/>
    </row>
    <row r="1473" spans="1:30" ht="15" customHeight="1">
      <c r="A1473" s="381" t="str">
        <f t="shared" si="331"/>
        <v>034Q0202</v>
      </c>
      <c r="B1473" s="592"/>
      <c r="C1473" s="565"/>
      <c r="D1473" s="139" t="s">
        <v>2929</v>
      </c>
      <c r="E1473" s="140">
        <v>2</v>
      </c>
      <c r="F1473" s="140">
        <v>2</v>
      </c>
      <c r="G1473" s="561"/>
      <c r="H1473" s="401" t="s">
        <v>1490</v>
      </c>
      <c r="I1473" s="164" t="str">
        <f t="shared" si="278"/>
        <v>034Q0202</v>
      </c>
      <c r="J1473" s="176" t="s">
        <v>1490</v>
      </c>
      <c r="K1473" s="176" t="s">
        <v>1329</v>
      </c>
      <c r="L1473" s="176" t="s">
        <v>2930</v>
      </c>
      <c r="M1473" s="176"/>
      <c r="N1473" s="176"/>
      <c r="O1473" s="177" t="s">
        <v>55</v>
      </c>
      <c r="P1473" s="178"/>
      <c r="Q1473" s="179"/>
      <c r="R1473" s="180"/>
      <c r="S1473" s="182" t="s">
        <v>1309</v>
      </c>
      <c r="T1473" s="400">
        <f t="shared" si="339"/>
        <v>34</v>
      </c>
      <c r="V1473" s="382" t="str">
        <f t="shared" si="334"/>
        <v xml:space="preserve">指定承認    </v>
      </c>
      <c r="W1473" s="382" t="str">
        <f t="shared" si="341"/>
        <v xml:space="preserve">指定承認    </v>
      </c>
      <c r="AD1473" s="382"/>
    </row>
    <row r="1474" spans="1:30" ht="15" customHeight="1">
      <c r="A1474" s="381" t="str">
        <f t="shared" si="331"/>
        <v>011FT0202</v>
      </c>
      <c r="B1474" s="592"/>
      <c r="C1474" s="565"/>
      <c r="D1474" s="139" t="s">
        <v>498</v>
      </c>
      <c r="E1474" s="140">
        <v>2</v>
      </c>
      <c r="F1474" s="140">
        <v>2</v>
      </c>
      <c r="G1474" s="561"/>
      <c r="H1474" s="554" t="s">
        <v>3733</v>
      </c>
      <c r="I1474" s="162" t="str">
        <f t="shared" si="278"/>
        <v>011FT0202</v>
      </c>
      <c r="J1474" s="171" t="s">
        <v>3733</v>
      </c>
      <c r="K1474" s="171" t="s">
        <v>3737</v>
      </c>
      <c r="L1474" s="171" t="s">
        <v>3735</v>
      </c>
      <c r="M1474" s="171" t="s">
        <v>3738</v>
      </c>
      <c r="N1474" s="171"/>
      <c r="O1474" s="172" t="s">
        <v>55</v>
      </c>
      <c r="P1474" s="173"/>
      <c r="Q1474" s="174"/>
      <c r="R1474" s="175"/>
      <c r="S1474" s="147" t="s">
        <v>2092</v>
      </c>
      <c r="T1474" s="387">
        <f t="shared" si="339"/>
        <v>11</v>
      </c>
      <c r="V1474" s="382" t="str">
        <f t="shared" si="334"/>
        <v xml:space="preserve">指定承認    </v>
      </c>
      <c r="W1474" s="382" t="str">
        <f t="shared" si="340"/>
        <v xml:space="preserve">指定承認    </v>
      </c>
      <c r="AD1474" s="382"/>
    </row>
    <row r="1475" spans="1:30" ht="15" customHeight="1">
      <c r="A1475" s="381" t="str">
        <f t="shared" si="331"/>
        <v>016FT0202</v>
      </c>
      <c r="B1475" s="592"/>
      <c r="C1475" s="565"/>
      <c r="D1475" s="139" t="s">
        <v>3739</v>
      </c>
      <c r="E1475" s="140">
        <v>2</v>
      </c>
      <c r="F1475" s="140">
        <v>2</v>
      </c>
      <c r="G1475" s="561"/>
      <c r="H1475" s="556"/>
      <c r="I1475" s="164" t="str">
        <f t="shared" si="278"/>
        <v>016FT0202</v>
      </c>
      <c r="J1475" s="176" t="s">
        <v>3733</v>
      </c>
      <c r="K1475" s="176" t="s">
        <v>3736</v>
      </c>
      <c r="L1475" s="176" t="s">
        <v>3735</v>
      </c>
      <c r="M1475" s="176" t="s">
        <v>3738</v>
      </c>
      <c r="N1475" s="176"/>
      <c r="O1475" s="177" t="s">
        <v>55</v>
      </c>
      <c r="P1475" s="178"/>
      <c r="Q1475" s="179"/>
      <c r="R1475" s="180"/>
      <c r="S1475" s="181" t="s">
        <v>1293</v>
      </c>
      <c r="T1475" s="400">
        <f t="shared" si="339"/>
        <v>16</v>
      </c>
      <c r="V1475" s="382" t="str">
        <f t="shared" si="334"/>
        <v xml:space="preserve">指定承認    </v>
      </c>
      <c r="W1475" s="382" t="str">
        <f t="shared" si="340"/>
        <v xml:space="preserve">指定承認    </v>
      </c>
      <c r="AD1475" s="382"/>
    </row>
    <row r="1476" spans="1:30" ht="15" customHeight="1">
      <c r="A1476" s="381" t="str">
        <f t="shared" si="331"/>
        <v>016Q0203</v>
      </c>
      <c r="B1476" s="593"/>
      <c r="C1476" s="582"/>
      <c r="D1476" s="139" t="s">
        <v>2929</v>
      </c>
      <c r="E1476" s="140">
        <v>2</v>
      </c>
      <c r="F1476" s="140">
        <v>3</v>
      </c>
      <c r="G1476" s="562"/>
      <c r="H1476" s="401" t="s">
        <v>2931</v>
      </c>
      <c r="I1476" s="164" t="str">
        <f t="shared" si="278"/>
        <v>016Q0203</v>
      </c>
      <c r="J1476" s="165" t="s">
        <v>1494</v>
      </c>
      <c r="K1476" s="165" t="s">
        <v>1493</v>
      </c>
      <c r="L1476" s="165" t="s">
        <v>1421</v>
      </c>
      <c r="M1476" s="204"/>
      <c r="N1476" s="204"/>
      <c r="O1476" s="166" t="s">
        <v>55</v>
      </c>
      <c r="P1476" s="167"/>
      <c r="Q1476" s="168"/>
      <c r="R1476" s="169"/>
      <c r="S1476" s="182" t="s">
        <v>1293</v>
      </c>
      <c r="T1476" s="403">
        <f t="shared" si="339"/>
        <v>16</v>
      </c>
      <c r="V1476" s="382" t="str">
        <f t="shared" si="334"/>
        <v xml:space="preserve">指定承認    </v>
      </c>
      <c r="W1476" s="382" t="str">
        <f t="shared" si="340"/>
        <v xml:space="preserve">指定承認    </v>
      </c>
      <c r="AD1476" s="382"/>
    </row>
    <row r="1477" spans="1:30" ht="15" customHeight="1">
      <c r="A1477" s="381">
        <f t="shared" si="331"/>
        <v>0</v>
      </c>
      <c r="B1477" s="557" t="s">
        <v>3402</v>
      </c>
      <c r="C1477" s="558"/>
      <c r="D1477" s="558"/>
      <c r="E1477" s="558"/>
      <c r="F1477" s="558"/>
      <c r="G1477" s="558"/>
      <c r="H1477" s="558"/>
      <c r="I1477" s="558"/>
      <c r="J1477" s="558"/>
      <c r="K1477" s="558"/>
      <c r="L1477" s="558"/>
      <c r="M1477" s="558"/>
      <c r="N1477" s="558"/>
      <c r="O1477" s="558"/>
      <c r="P1477" s="558"/>
      <c r="Q1477" s="558"/>
      <c r="R1477" s="558"/>
      <c r="S1477" s="558"/>
      <c r="T1477" s="432" t="str">
        <f>IF(S1477="","",VLOOKUP(S1477,$AC$7:$AD$69,2,FALSE))</f>
        <v/>
      </c>
      <c r="V1477" s="382" t="str">
        <f t="shared" si="334"/>
        <v xml:space="preserve">    </v>
      </c>
      <c r="W1477" s="382" t="str">
        <f t="shared" si="340"/>
        <v xml:space="preserve">    </v>
      </c>
      <c r="AD1477" s="382"/>
    </row>
    <row r="1478" spans="1:30" ht="15" customHeight="1">
      <c r="A1478" s="381" t="str">
        <f t="shared" si="331"/>
        <v>011FV0101</v>
      </c>
      <c r="B1478" s="559" t="s">
        <v>2941</v>
      </c>
      <c r="C1478" s="621" t="s">
        <v>3403</v>
      </c>
      <c r="D1478" s="139" t="s">
        <v>2934</v>
      </c>
      <c r="E1478" s="140">
        <v>1</v>
      </c>
      <c r="F1478" s="140">
        <v>1</v>
      </c>
      <c r="G1478" s="554" t="s">
        <v>2936</v>
      </c>
      <c r="H1478" s="554" t="s">
        <v>2935</v>
      </c>
      <c r="I1478" s="204" t="str">
        <f t="shared" si="278"/>
        <v>011FV0101</v>
      </c>
      <c r="J1478" s="165" t="s">
        <v>1498</v>
      </c>
      <c r="K1478" s="165" t="s">
        <v>2143</v>
      </c>
      <c r="L1478" s="165" t="s">
        <v>92</v>
      </c>
      <c r="M1478" s="165" t="s">
        <v>494</v>
      </c>
      <c r="N1478" s="165" t="s">
        <v>1472</v>
      </c>
      <c r="O1478" s="166" t="s">
        <v>55</v>
      </c>
      <c r="P1478" s="167"/>
      <c r="Q1478" s="168"/>
      <c r="R1478" s="169"/>
      <c r="S1478" s="147" t="s">
        <v>2092</v>
      </c>
      <c r="T1478" s="403">
        <f t="shared" ref="T1478:T1490" si="342">IF(S1478="","",VLOOKUP(S1478,$AC$7:$AD$80,2,FALSE))</f>
        <v>11</v>
      </c>
      <c r="V1478" s="382" t="str">
        <f t="shared" si="334"/>
        <v xml:space="preserve">指定承認    </v>
      </c>
      <c r="W1478" s="382" t="str">
        <f t="shared" si="340"/>
        <v xml:space="preserve">指定承認    </v>
      </c>
      <c r="AD1478" s="382"/>
    </row>
    <row r="1479" spans="1:30" ht="15" customHeight="1">
      <c r="A1479" s="381" t="str">
        <f t="shared" si="331"/>
        <v>016FV0105</v>
      </c>
      <c r="B1479" s="559"/>
      <c r="C1479" s="622"/>
      <c r="D1479" s="139" t="s">
        <v>2934</v>
      </c>
      <c r="E1479" s="140">
        <v>1</v>
      </c>
      <c r="F1479" s="140">
        <v>5</v>
      </c>
      <c r="G1479" s="555"/>
      <c r="H1479" s="555"/>
      <c r="I1479" s="164" t="str">
        <f t="shared" si="278"/>
        <v>016FV0105</v>
      </c>
      <c r="J1479" s="165" t="s">
        <v>1581</v>
      </c>
      <c r="K1479" s="165" t="s">
        <v>1582</v>
      </c>
      <c r="L1479" s="165" t="s">
        <v>85</v>
      </c>
      <c r="M1479" s="165" t="s">
        <v>494</v>
      </c>
      <c r="N1479" s="165" t="s">
        <v>1472</v>
      </c>
      <c r="O1479" s="166" t="s">
        <v>55</v>
      </c>
      <c r="P1479" s="167"/>
      <c r="Q1479" s="168"/>
      <c r="R1479" s="169"/>
      <c r="S1479" s="147" t="s">
        <v>1293</v>
      </c>
      <c r="T1479" s="403">
        <f t="shared" si="342"/>
        <v>16</v>
      </c>
      <c r="V1479" s="382" t="str">
        <f t="shared" si="334"/>
        <v xml:space="preserve">指定承認    </v>
      </c>
      <c r="W1479" s="382" t="str">
        <f t="shared" si="340"/>
        <v xml:space="preserve">指定承認    </v>
      </c>
      <c r="AD1479" s="382"/>
    </row>
    <row r="1480" spans="1:30" ht="15" customHeight="1">
      <c r="A1480" s="381" t="str">
        <f t="shared" si="331"/>
        <v>016FV0101</v>
      </c>
      <c r="B1480" s="559"/>
      <c r="C1480" s="622"/>
      <c r="D1480" s="139" t="s">
        <v>2934</v>
      </c>
      <c r="E1480" s="140">
        <v>1</v>
      </c>
      <c r="F1480" s="140">
        <v>1</v>
      </c>
      <c r="G1480" s="556"/>
      <c r="H1480" s="556"/>
      <c r="I1480" s="164" t="str">
        <f t="shared" si="278"/>
        <v>016FV0101</v>
      </c>
      <c r="J1480" s="165" t="s">
        <v>1498</v>
      </c>
      <c r="K1480" s="165" t="s">
        <v>1499</v>
      </c>
      <c r="L1480" s="165" t="s">
        <v>92</v>
      </c>
      <c r="M1480" s="165" t="s">
        <v>494</v>
      </c>
      <c r="N1480" s="165" t="s">
        <v>1472</v>
      </c>
      <c r="O1480" s="166" t="s">
        <v>55</v>
      </c>
      <c r="P1480" s="167"/>
      <c r="Q1480" s="168"/>
      <c r="R1480" s="169"/>
      <c r="S1480" s="147" t="s">
        <v>1293</v>
      </c>
      <c r="T1480" s="403">
        <f t="shared" si="342"/>
        <v>16</v>
      </c>
      <c r="V1480" s="382" t="str">
        <f t="shared" si="334"/>
        <v xml:space="preserve">指定承認    </v>
      </c>
      <c r="W1480" s="382" t="str">
        <f t="shared" si="340"/>
        <v xml:space="preserve">指定承認    </v>
      </c>
      <c r="AD1480" s="382"/>
    </row>
    <row r="1481" spans="1:30" ht="15" customHeight="1">
      <c r="A1481" s="381" t="str">
        <f t="shared" si="331"/>
        <v>011FV0102</v>
      </c>
      <c r="B1481" s="559"/>
      <c r="C1481" s="622"/>
      <c r="D1481" s="139" t="s">
        <v>2934</v>
      </c>
      <c r="E1481" s="140">
        <v>1</v>
      </c>
      <c r="F1481" s="140">
        <v>2</v>
      </c>
      <c r="G1481" s="554" t="s">
        <v>2937</v>
      </c>
      <c r="H1481" s="554" t="s">
        <v>2935</v>
      </c>
      <c r="I1481" s="162" t="str">
        <f t="shared" si="278"/>
        <v>011FV0102</v>
      </c>
      <c r="J1481" s="142" t="s">
        <v>1503</v>
      </c>
      <c r="K1481" s="142" t="s">
        <v>2144</v>
      </c>
      <c r="L1481" s="142" t="s">
        <v>78</v>
      </c>
      <c r="M1481" s="142" t="s">
        <v>494</v>
      </c>
      <c r="N1481" s="142" t="s">
        <v>1526</v>
      </c>
      <c r="O1481" s="143" t="s">
        <v>55</v>
      </c>
      <c r="P1481" s="144"/>
      <c r="Q1481" s="145"/>
      <c r="R1481" s="146"/>
      <c r="S1481" s="147" t="s">
        <v>2092</v>
      </c>
      <c r="T1481" s="387">
        <f t="shared" si="342"/>
        <v>11</v>
      </c>
      <c r="V1481" s="382" t="str">
        <f t="shared" si="334"/>
        <v xml:space="preserve">指定承認    </v>
      </c>
      <c r="W1481" s="382" t="str">
        <f t="shared" si="340"/>
        <v xml:space="preserve">指定承認    </v>
      </c>
      <c r="AD1481" s="382"/>
    </row>
    <row r="1482" spans="1:30" ht="15" hidden="1" customHeight="1">
      <c r="A1482" s="381" t="str">
        <f t="shared" si="331"/>
        <v>016FV0103</v>
      </c>
      <c r="B1482" s="559"/>
      <c r="C1482" s="622"/>
      <c r="D1482" s="139" t="s">
        <v>2934</v>
      </c>
      <c r="E1482" s="140">
        <v>1</v>
      </c>
      <c r="F1482" s="140">
        <v>3</v>
      </c>
      <c r="G1482" s="562"/>
      <c r="H1482" s="556"/>
      <c r="I1482" s="164" t="str">
        <f t="shared" si="278"/>
        <v>016FV0103</v>
      </c>
      <c r="J1482" s="176" t="s">
        <v>1503</v>
      </c>
      <c r="K1482" s="176" t="s">
        <v>1504</v>
      </c>
      <c r="L1482" s="176" t="s">
        <v>78</v>
      </c>
      <c r="M1482" s="176" t="s">
        <v>494</v>
      </c>
      <c r="N1482" s="176" t="s">
        <v>1472</v>
      </c>
      <c r="O1482" s="177" t="s">
        <v>55</v>
      </c>
      <c r="P1482" s="178"/>
      <c r="Q1482" s="179"/>
      <c r="R1482" s="180"/>
      <c r="S1482" s="181" t="s">
        <v>1293</v>
      </c>
      <c r="T1482" s="400">
        <f t="shared" si="342"/>
        <v>16</v>
      </c>
      <c r="V1482" s="382" t="str">
        <f t="shared" si="334"/>
        <v xml:space="preserve">指定承認    </v>
      </c>
      <c r="W1482" s="382" t="str">
        <f t="shared" si="340"/>
        <v xml:space="preserve">指定承認    </v>
      </c>
      <c r="AD1482" s="382"/>
    </row>
    <row r="1483" spans="1:30" ht="15" hidden="1" customHeight="1">
      <c r="A1483" s="381" t="str">
        <f t="shared" si="331"/>
        <v>016FV0104</v>
      </c>
      <c r="B1483" s="559"/>
      <c r="C1483" s="622"/>
      <c r="D1483" s="139" t="s">
        <v>2934</v>
      </c>
      <c r="E1483" s="140">
        <v>1</v>
      </c>
      <c r="F1483" s="140">
        <v>4</v>
      </c>
      <c r="G1483" s="163" t="s">
        <v>4068</v>
      </c>
      <c r="H1483" s="401" t="s">
        <v>2935</v>
      </c>
      <c r="I1483" s="164" t="str">
        <f t="shared" si="278"/>
        <v>016FV0104</v>
      </c>
      <c r="J1483" s="165" t="s">
        <v>1580</v>
      </c>
      <c r="K1483" s="165" t="s">
        <v>1505</v>
      </c>
      <c r="L1483" s="165" t="s">
        <v>484</v>
      </c>
      <c r="M1483" s="165" t="s">
        <v>494</v>
      </c>
      <c r="N1483" s="165" t="s">
        <v>1472</v>
      </c>
      <c r="O1483" s="166" t="s">
        <v>55</v>
      </c>
      <c r="P1483" s="167"/>
      <c r="Q1483" s="168"/>
      <c r="R1483" s="169"/>
      <c r="S1483" s="147" t="s">
        <v>1293</v>
      </c>
      <c r="T1483" s="403">
        <f t="shared" si="342"/>
        <v>16</v>
      </c>
      <c r="V1483" s="382" t="str">
        <f t="shared" si="334"/>
        <v xml:space="preserve">指定承認    </v>
      </c>
      <c r="W1483" s="382" t="str">
        <f t="shared" ref="W1483" si="343">V1483</f>
        <v xml:space="preserve">指定承認    </v>
      </c>
      <c r="AD1483" s="382"/>
    </row>
    <row r="1484" spans="1:30" ht="15" hidden="1" customHeight="1">
      <c r="A1484" s="381" t="str">
        <f t="shared" si="331"/>
        <v>011FV0103</v>
      </c>
      <c r="B1484" s="559"/>
      <c r="C1484" s="622"/>
      <c r="D1484" s="139" t="s">
        <v>2934</v>
      </c>
      <c r="E1484" s="140">
        <v>1</v>
      </c>
      <c r="F1484" s="140">
        <v>3</v>
      </c>
      <c r="G1484" s="554" t="s">
        <v>2938</v>
      </c>
      <c r="H1484" s="554" t="s">
        <v>2935</v>
      </c>
      <c r="I1484" s="162" t="str">
        <f t="shared" si="278"/>
        <v>011FV0103</v>
      </c>
      <c r="J1484" s="142" t="s">
        <v>2145</v>
      </c>
      <c r="K1484" s="142" t="s">
        <v>2150</v>
      </c>
      <c r="L1484" s="142" t="s">
        <v>85</v>
      </c>
      <c r="M1484" s="142" t="s">
        <v>494</v>
      </c>
      <c r="N1484" s="142" t="s">
        <v>1472</v>
      </c>
      <c r="O1484" s="143" t="s">
        <v>55</v>
      </c>
      <c r="P1484" s="144"/>
      <c r="Q1484" s="145"/>
      <c r="R1484" s="146"/>
      <c r="S1484" s="147" t="s">
        <v>2092</v>
      </c>
      <c r="T1484" s="387">
        <f t="shared" si="342"/>
        <v>11</v>
      </c>
      <c r="V1484" s="382" t="str">
        <f t="shared" si="334"/>
        <v xml:space="preserve">指定承認    </v>
      </c>
      <c r="W1484" s="382" t="str">
        <f t="shared" si="340"/>
        <v xml:space="preserve">指定承認    </v>
      </c>
      <c r="AD1484" s="382"/>
    </row>
    <row r="1485" spans="1:30" ht="15" hidden="1" customHeight="1">
      <c r="A1485" s="381" t="str">
        <f t="shared" si="331"/>
        <v>011FV0104</v>
      </c>
      <c r="B1485" s="559"/>
      <c r="C1485" s="622"/>
      <c r="D1485" s="139" t="s">
        <v>2934</v>
      </c>
      <c r="E1485" s="140">
        <v>1</v>
      </c>
      <c r="F1485" s="140">
        <v>4</v>
      </c>
      <c r="G1485" s="555"/>
      <c r="H1485" s="555"/>
      <c r="I1485" s="148" t="str">
        <f t="shared" si="278"/>
        <v>011FV0104</v>
      </c>
      <c r="J1485" s="149" t="s">
        <v>2145</v>
      </c>
      <c r="K1485" s="149" t="s">
        <v>2143</v>
      </c>
      <c r="L1485" s="149" t="s">
        <v>78</v>
      </c>
      <c r="M1485" s="149" t="s">
        <v>494</v>
      </c>
      <c r="N1485" s="149" t="s">
        <v>1472</v>
      </c>
      <c r="O1485" s="150" t="s">
        <v>55</v>
      </c>
      <c r="P1485" s="151"/>
      <c r="Q1485" s="152"/>
      <c r="R1485" s="153"/>
      <c r="S1485" s="154" t="s">
        <v>2092</v>
      </c>
      <c r="T1485" s="388">
        <f t="shared" si="342"/>
        <v>11</v>
      </c>
      <c r="V1485" s="382" t="str">
        <f t="shared" si="334"/>
        <v xml:space="preserve">指定承認    </v>
      </c>
      <c r="W1485" s="382" t="str">
        <f t="shared" si="340"/>
        <v xml:space="preserve">指定承認    </v>
      </c>
      <c r="AD1485" s="382"/>
    </row>
    <row r="1486" spans="1:30" ht="15" customHeight="1">
      <c r="A1486" s="381" t="str">
        <f t="shared" si="331"/>
        <v>011FV0105</v>
      </c>
      <c r="B1486" s="559"/>
      <c r="C1486" s="622"/>
      <c r="D1486" s="139" t="s">
        <v>2934</v>
      </c>
      <c r="E1486" s="140">
        <v>1</v>
      </c>
      <c r="F1486" s="140">
        <v>5</v>
      </c>
      <c r="G1486" s="556"/>
      <c r="H1486" s="556"/>
      <c r="I1486" s="155" t="str">
        <f t="shared" si="278"/>
        <v>011FV0105</v>
      </c>
      <c r="J1486" s="156" t="s">
        <v>2145</v>
      </c>
      <c r="K1486" s="156" t="s">
        <v>2147</v>
      </c>
      <c r="L1486" s="156" t="s">
        <v>578</v>
      </c>
      <c r="M1486" s="156" t="s">
        <v>494</v>
      </c>
      <c r="N1486" s="156" t="s">
        <v>1472</v>
      </c>
      <c r="O1486" s="157" t="s">
        <v>55</v>
      </c>
      <c r="P1486" s="158"/>
      <c r="Q1486" s="159"/>
      <c r="R1486" s="160"/>
      <c r="S1486" s="161" t="s">
        <v>2092</v>
      </c>
      <c r="T1486" s="389">
        <f t="shared" si="342"/>
        <v>11</v>
      </c>
      <c r="V1486" s="382" t="str">
        <f t="shared" si="334"/>
        <v xml:space="preserve">指定承認    </v>
      </c>
      <c r="W1486" s="382" t="str">
        <f t="shared" si="340"/>
        <v xml:space="preserve">指定承認    </v>
      </c>
      <c r="AD1486" s="382"/>
    </row>
    <row r="1487" spans="1:30" ht="15" customHeight="1">
      <c r="A1487" s="381" t="str">
        <f t="shared" si="331"/>
        <v>011FV0106</v>
      </c>
      <c r="B1487" s="559"/>
      <c r="C1487" s="622"/>
      <c r="D1487" s="139" t="s">
        <v>2934</v>
      </c>
      <c r="E1487" s="140">
        <v>1</v>
      </c>
      <c r="F1487" s="140">
        <v>6</v>
      </c>
      <c r="G1487" s="554" t="s">
        <v>2939</v>
      </c>
      <c r="H1487" s="554" t="s">
        <v>2935</v>
      </c>
      <c r="I1487" s="162" t="str">
        <f t="shared" si="278"/>
        <v>011FV0106</v>
      </c>
      <c r="J1487" s="142" t="s">
        <v>2146</v>
      </c>
      <c r="K1487" s="142" t="s">
        <v>2150</v>
      </c>
      <c r="L1487" s="142" t="s">
        <v>85</v>
      </c>
      <c r="M1487" s="142" t="s">
        <v>494</v>
      </c>
      <c r="N1487" s="142" t="s">
        <v>1472</v>
      </c>
      <c r="O1487" s="143" t="s">
        <v>55</v>
      </c>
      <c r="P1487" s="144"/>
      <c r="Q1487" s="145"/>
      <c r="R1487" s="146"/>
      <c r="S1487" s="147" t="s">
        <v>2092</v>
      </c>
      <c r="T1487" s="387">
        <f t="shared" si="342"/>
        <v>11</v>
      </c>
      <c r="V1487" s="382" t="str">
        <f t="shared" si="334"/>
        <v xml:space="preserve">指定承認    </v>
      </c>
      <c r="W1487" s="382" t="str">
        <f t="shared" ref="W1487:W1488" si="344">V1487</f>
        <v xml:space="preserve">指定承認    </v>
      </c>
      <c r="AD1487" s="382"/>
    </row>
    <row r="1488" spans="1:30" ht="15" customHeight="1">
      <c r="A1488" s="381" t="str">
        <f t="shared" ref="A1488:A1551" si="345">I1488</f>
        <v>011FV0107</v>
      </c>
      <c r="B1488" s="559"/>
      <c r="C1488" s="622"/>
      <c r="D1488" s="139" t="s">
        <v>2934</v>
      </c>
      <c r="E1488" s="140">
        <v>1</v>
      </c>
      <c r="F1488" s="140">
        <v>7</v>
      </c>
      <c r="G1488" s="562"/>
      <c r="H1488" s="556"/>
      <c r="I1488" s="164" t="str">
        <f t="shared" si="278"/>
        <v>011FV0107</v>
      </c>
      <c r="J1488" s="176" t="s">
        <v>2146</v>
      </c>
      <c r="K1488" s="176" t="s">
        <v>2143</v>
      </c>
      <c r="L1488" s="176" t="s">
        <v>484</v>
      </c>
      <c r="M1488" s="176" t="s">
        <v>494</v>
      </c>
      <c r="N1488" s="176" t="s">
        <v>1472</v>
      </c>
      <c r="O1488" s="177" t="s">
        <v>55</v>
      </c>
      <c r="P1488" s="178"/>
      <c r="Q1488" s="179"/>
      <c r="R1488" s="180"/>
      <c r="S1488" s="181" t="s">
        <v>2092</v>
      </c>
      <c r="T1488" s="400">
        <f t="shared" si="342"/>
        <v>11</v>
      </c>
      <c r="V1488" s="382" t="str">
        <f t="shared" si="334"/>
        <v xml:space="preserve">指定承認    </v>
      </c>
      <c r="W1488" s="382" t="str">
        <f t="shared" si="344"/>
        <v xml:space="preserve">指定承認    </v>
      </c>
      <c r="AD1488" s="382"/>
    </row>
    <row r="1489" spans="1:30" ht="15" customHeight="1">
      <c r="A1489" s="381" t="str">
        <f t="shared" si="345"/>
        <v>016FV0102</v>
      </c>
      <c r="B1489" s="559"/>
      <c r="C1489" s="622"/>
      <c r="D1489" s="139" t="s">
        <v>2934</v>
      </c>
      <c r="E1489" s="140">
        <v>1</v>
      </c>
      <c r="F1489" s="140">
        <v>2</v>
      </c>
      <c r="G1489" s="163" t="s">
        <v>2940</v>
      </c>
      <c r="H1489" s="401" t="s">
        <v>2935</v>
      </c>
      <c r="I1489" s="164" t="str">
        <f t="shared" si="278"/>
        <v>016FV0102</v>
      </c>
      <c r="J1489" s="165" t="s">
        <v>1498</v>
      </c>
      <c r="K1489" s="165" t="s">
        <v>3263</v>
      </c>
      <c r="L1489" s="165" t="s">
        <v>1502</v>
      </c>
      <c r="M1489" s="165" t="s">
        <v>494</v>
      </c>
      <c r="N1489" s="165" t="s">
        <v>1472</v>
      </c>
      <c r="O1489" s="166" t="s">
        <v>55</v>
      </c>
      <c r="P1489" s="167"/>
      <c r="Q1489" s="168"/>
      <c r="R1489" s="169"/>
      <c r="S1489" s="147" t="s">
        <v>1293</v>
      </c>
      <c r="T1489" s="403">
        <f t="shared" si="342"/>
        <v>16</v>
      </c>
      <c r="V1489" s="382" t="str">
        <f t="shared" si="334"/>
        <v xml:space="preserve">指定承認    </v>
      </c>
      <c r="W1489" s="382" t="str">
        <f t="shared" ref="W1489" si="346">V1489</f>
        <v xml:space="preserve">指定承認    </v>
      </c>
      <c r="AD1489" s="382"/>
    </row>
    <row r="1490" spans="1:30" ht="15" customHeight="1">
      <c r="A1490" s="381" t="str">
        <f t="shared" si="345"/>
        <v>016FV0106</v>
      </c>
      <c r="B1490" s="624"/>
      <c r="C1490" s="623"/>
      <c r="D1490" s="139" t="s">
        <v>502</v>
      </c>
      <c r="E1490" s="140">
        <v>1</v>
      </c>
      <c r="F1490" s="140">
        <v>6</v>
      </c>
      <c r="G1490" s="163" t="s">
        <v>3405</v>
      </c>
      <c r="H1490" s="401"/>
      <c r="I1490" s="164" t="str">
        <f t="shared" ref="I1490" si="347">IF(OR(D1490="",E1490="",F1490=""),"",TEXT(T1490,"000")&amp;D1490&amp;TEXT(E1490,"00")&amp;TEXT(F1490,"00"))</f>
        <v>016FV0106</v>
      </c>
      <c r="J1490" s="165" t="s">
        <v>3404</v>
      </c>
      <c r="K1490" s="165" t="s">
        <v>3406</v>
      </c>
      <c r="L1490" s="165" t="s">
        <v>3407</v>
      </c>
      <c r="M1490" s="165" t="s">
        <v>3408</v>
      </c>
      <c r="N1490" s="149" t="s">
        <v>1578</v>
      </c>
      <c r="O1490" s="166" t="s">
        <v>55</v>
      </c>
      <c r="P1490" s="167"/>
      <c r="Q1490" s="168"/>
      <c r="R1490" s="169"/>
      <c r="S1490" s="147" t="s">
        <v>1293</v>
      </c>
      <c r="T1490" s="403">
        <f t="shared" si="342"/>
        <v>16</v>
      </c>
      <c r="V1490" s="382" t="str">
        <f t="shared" si="334"/>
        <v xml:space="preserve">指定承認    </v>
      </c>
      <c r="W1490" s="382" t="str">
        <f t="shared" ref="W1490:W1509" si="348">V1490</f>
        <v xml:space="preserve">指定承認    </v>
      </c>
      <c r="AD1490" s="382"/>
    </row>
    <row r="1491" spans="1:30" ht="15" customHeight="1">
      <c r="A1491" s="381">
        <f t="shared" si="345"/>
        <v>0</v>
      </c>
      <c r="B1491" s="557" t="s">
        <v>2942</v>
      </c>
      <c r="C1491" s="558"/>
      <c r="D1491" s="558"/>
      <c r="E1491" s="558"/>
      <c r="F1491" s="558"/>
      <c r="G1491" s="558"/>
      <c r="H1491" s="558"/>
      <c r="I1491" s="558"/>
      <c r="J1491" s="558"/>
      <c r="K1491" s="558"/>
      <c r="L1491" s="558"/>
      <c r="M1491" s="558"/>
      <c r="N1491" s="558"/>
      <c r="O1491" s="558"/>
      <c r="P1491" s="558"/>
      <c r="Q1491" s="558"/>
      <c r="R1491" s="558"/>
      <c r="S1491" s="558"/>
      <c r="T1491" s="432" t="str">
        <f>IF(S1491="","",VLOOKUP(S1491,$AC$7:$AD$69,2,FALSE))</f>
        <v/>
      </c>
      <c r="V1491" s="382" t="str">
        <f t="shared" si="334"/>
        <v xml:space="preserve">    </v>
      </c>
      <c r="W1491" s="382" t="str">
        <f t="shared" si="348"/>
        <v xml:space="preserve">    </v>
      </c>
      <c r="AD1491" s="382"/>
    </row>
    <row r="1492" spans="1:30" ht="15" customHeight="1">
      <c r="A1492" s="381" t="str">
        <f t="shared" si="345"/>
        <v>033R0101</v>
      </c>
      <c r="B1492" s="559" t="s">
        <v>2983</v>
      </c>
      <c r="C1492" s="621" t="s">
        <v>2984</v>
      </c>
      <c r="D1492" s="139" t="s">
        <v>1229</v>
      </c>
      <c r="E1492" s="140">
        <v>1</v>
      </c>
      <c r="F1492" s="140">
        <v>1</v>
      </c>
      <c r="G1492" s="560" t="s">
        <v>2946</v>
      </c>
      <c r="H1492" s="554" t="s">
        <v>2943</v>
      </c>
      <c r="I1492" s="204" t="str">
        <f t="shared" si="278"/>
        <v>033R0101</v>
      </c>
      <c r="J1492" s="165" t="s">
        <v>1231</v>
      </c>
      <c r="K1492" s="165" t="s">
        <v>1232</v>
      </c>
      <c r="L1492" s="165" t="s">
        <v>1233</v>
      </c>
      <c r="M1492" s="165" t="s">
        <v>513</v>
      </c>
      <c r="N1492" s="165"/>
      <c r="O1492" s="166" t="s">
        <v>55</v>
      </c>
      <c r="P1492" s="167"/>
      <c r="Q1492" s="168"/>
      <c r="R1492" s="169"/>
      <c r="S1492" s="147" t="s">
        <v>1234</v>
      </c>
      <c r="T1492" s="403">
        <f t="shared" ref="T1492:T1523" si="349">IF(S1492="","",VLOOKUP(S1492,$AC$7:$AD$80,2,FALSE))</f>
        <v>33</v>
      </c>
      <c r="V1492" s="382" t="str">
        <f t="shared" si="334"/>
        <v xml:space="preserve">指定承認    </v>
      </c>
      <c r="W1492" s="382" t="str">
        <f t="shared" si="348"/>
        <v xml:space="preserve">指定承認    </v>
      </c>
      <c r="AD1492" s="382"/>
    </row>
    <row r="1493" spans="1:30" ht="15" customHeight="1">
      <c r="A1493" s="381" t="str">
        <f t="shared" si="345"/>
        <v>033R0102</v>
      </c>
      <c r="B1493" s="559"/>
      <c r="C1493" s="622"/>
      <c r="D1493" s="139" t="s">
        <v>1229</v>
      </c>
      <c r="E1493" s="140">
        <v>1</v>
      </c>
      <c r="F1493" s="140">
        <v>2</v>
      </c>
      <c r="G1493" s="561"/>
      <c r="H1493" s="555"/>
      <c r="I1493" s="164" t="str">
        <f t="shared" si="278"/>
        <v>033R0102</v>
      </c>
      <c r="J1493" s="165" t="s">
        <v>1231</v>
      </c>
      <c r="K1493" s="165" t="s">
        <v>1232</v>
      </c>
      <c r="L1493" s="165" t="s">
        <v>1235</v>
      </c>
      <c r="M1493" s="165" t="s">
        <v>513</v>
      </c>
      <c r="N1493" s="165"/>
      <c r="O1493" s="166" t="s">
        <v>55</v>
      </c>
      <c r="P1493" s="167"/>
      <c r="Q1493" s="168"/>
      <c r="R1493" s="169"/>
      <c r="S1493" s="147" t="s">
        <v>1234</v>
      </c>
      <c r="T1493" s="403">
        <f t="shared" si="349"/>
        <v>33</v>
      </c>
      <c r="V1493" s="382" t="str">
        <f t="shared" si="334"/>
        <v xml:space="preserve">指定承認    </v>
      </c>
      <c r="W1493" s="382" t="str">
        <f t="shared" si="348"/>
        <v xml:space="preserve">指定承認    </v>
      </c>
      <c r="AD1493" s="382"/>
    </row>
    <row r="1494" spans="1:30" ht="15" customHeight="1">
      <c r="A1494" s="381" t="str">
        <f t="shared" si="345"/>
        <v>033R0103</v>
      </c>
      <c r="B1494" s="559"/>
      <c r="C1494" s="622"/>
      <c r="D1494" s="139" t="s">
        <v>1229</v>
      </c>
      <c r="E1494" s="140">
        <v>1</v>
      </c>
      <c r="F1494" s="140">
        <v>3</v>
      </c>
      <c r="G1494" s="561"/>
      <c r="H1494" s="555"/>
      <c r="I1494" s="164" t="str">
        <f t="shared" si="278"/>
        <v>033R0103</v>
      </c>
      <c r="J1494" s="165" t="s">
        <v>1231</v>
      </c>
      <c r="K1494" s="165" t="s">
        <v>1232</v>
      </c>
      <c r="L1494" s="165" t="s">
        <v>1236</v>
      </c>
      <c r="M1494" s="165" t="s">
        <v>513</v>
      </c>
      <c r="N1494" s="165"/>
      <c r="O1494" s="166" t="s">
        <v>55</v>
      </c>
      <c r="P1494" s="167"/>
      <c r="Q1494" s="168"/>
      <c r="R1494" s="169"/>
      <c r="S1494" s="147" t="s">
        <v>1234</v>
      </c>
      <c r="T1494" s="403">
        <f t="shared" si="349"/>
        <v>33</v>
      </c>
      <c r="V1494" s="382" t="str">
        <f t="shared" ref="V1494:V1557" si="350">""&amp;O1494&amp;"  "&amp;P1494&amp;"  "&amp;Q1494&amp;""</f>
        <v xml:space="preserve">指定承認    </v>
      </c>
      <c r="W1494" s="382" t="str">
        <f t="shared" si="348"/>
        <v xml:space="preserve">指定承認    </v>
      </c>
      <c r="AD1494" s="382"/>
    </row>
    <row r="1495" spans="1:30" ht="15" customHeight="1">
      <c r="A1495" s="381" t="str">
        <f t="shared" si="345"/>
        <v>033R0104</v>
      </c>
      <c r="B1495" s="559"/>
      <c r="C1495" s="622"/>
      <c r="D1495" s="139" t="s">
        <v>1229</v>
      </c>
      <c r="E1495" s="140">
        <v>1</v>
      </c>
      <c r="F1495" s="140">
        <v>4</v>
      </c>
      <c r="G1495" s="561"/>
      <c r="H1495" s="555"/>
      <c r="I1495" s="164" t="str">
        <f t="shared" si="278"/>
        <v>033R0104</v>
      </c>
      <c r="J1495" s="165" t="s">
        <v>1231</v>
      </c>
      <c r="K1495" s="165" t="s">
        <v>1232</v>
      </c>
      <c r="L1495" s="165" t="s">
        <v>1237</v>
      </c>
      <c r="M1495" s="165" t="s">
        <v>513</v>
      </c>
      <c r="N1495" s="165"/>
      <c r="O1495" s="166" t="s">
        <v>55</v>
      </c>
      <c r="P1495" s="167"/>
      <c r="Q1495" s="168"/>
      <c r="R1495" s="169"/>
      <c r="S1495" s="147" t="s">
        <v>1234</v>
      </c>
      <c r="T1495" s="403">
        <f t="shared" si="349"/>
        <v>33</v>
      </c>
      <c r="V1495" s="382" t="str">
        <f t="shared" si="350"/>
        <v xml:space="preserve">指定承認    </v>
      </c>
      <c r="W1495" s="382" t="str">
        <f t="shared" si="348"/>
        <v xml:space="preserve">指定承認    </v>
      </c>
      <c r="AD1495" s="382"/>
    </row>
    <row r="1496" spans="1:30" ht="15" customHeight="1">
      <c r="A1496" s="381" t="str">
        <f t="shared" si="345"/>
        <v>033R0105</v>
      </c>
      <c r="B1496" s="559"/>
      <c r="C1496" s="622"/>
      <c r="D1496" s="139" t="s">
        <v>1229</v>
      </c>
      <c r="E1496" s="140">
        <v>1</v>
      </c>
      <c r="F1496" s="140">
        <v>5</v>
      </c>
      <c r="G1496" s="561"/>
      <c r="H1496" s="556"/>
      <c r="I1496" s="164" t="str">
        <f t="shared" si="278"/>
        <v>033R0105</v>
      </c>
      <c r="J1496" s="165" t="s">
        <v>1231</v>
      </c>
      <c r="K1496" s="165" t="s">
        <v>1232</v>
      </c>
      <c r="L1496" s="165" t="s">
        <v>1238</v>
      </c>
      <c r="M1496" s="165" t="s">
        <v>513</v>
      </c>
      <c r="N1496" s="165"/>
      <c r="O1496" s="166" t="s">
        <v>55</v>
      </c>
      <c r="P1496" s="167"/>
      <c r="Q1496" s="168"/>
      <c r="R1496" s="169"/>
      <c r="S1496" s="147" t="s">
        <v>1234</v>
      </c>
      <c r="T1496" s="403">
        <f t="shared" si="349"/>
        <v>33</v>
      </c>
      <c r="V1496" s="382" t="str">
        <f t="shared" si="350"/>
        <v xml:space="preserve">指定承認    </v>
      </c>
      <c r="W1496" s="382" t="str">
        <f t="shared" si="348"/>
        <v xml:space="preserve">指定承認    </v>
      </c>
      <c r="AD1496" s="382"/>
    </row>
    <row r="1497" spans="1:30" ht="15" customHeight="1">
      <c r="A1497" s="381" t="str">
        <f t="shared" si="345"/>
        <v>033R0106</v>
      </c>
      <c r="B1497" s="559"/>
      <c r="C1497" s="622"/>
      <c r="D1497" s="139" t="s">
        <v>1229</v>
      </c>
      <c r="E1497" s="140">
        <v>1</v>
      </c>
      <c r="F1497" s="140">
        <v>6</v>
      </c>
      <c r="G1497" s="561"/>
      <c r="H1497" s="554" t="s">
        <v>2944</v>
      </c>
      <c r="I1497" s="164" t="str">
        <f t="shared" si="278"/>
        <v>033R0106</v>
      </c>
      <c r="J1497" s="165" t="s">
        <v>2997</v>
      </c>
      <c r="K1497" s="165" t="s">
        <v>1241</v>
      </c>
      <c r="L1497" s="165" t="s">
        <v>1239</v>
      </c>
      <c r="M1497" s="165" t="s">
        <v>513</v>
      </c>
      <c r="N1497" s="165"/>
      <c r="O1497" s="166" t="s">
        <v>55</v>
      </c>
      <c r="P1497" s="167"/>
      <c r="Q1497" s="168"/>
      <c r="R1497" s="169"/>
      <c r="S1497" s="147" t="s">
        <v>1234</v>
      </c>
      <c r="T1497" s="403">
        <f t="shared" si="349"/>
        <v>33</v>
      </c>
      <c r="V1497" s="382" t="str">
        <f t="shared" si="350"/>
        <v xml:space="preserve">指定承認    </v>
      </c>
      <c r="W1497" s="382" t="str">
        <f t="shared" si="348"/>
        <v xml:space="preserve">指定承認    </v>
      </c>
      <c r="AD1497" s="382"/>
    </row>
    <row r="1498" spans="1:30" ht="15" customHeight="1">
      <c r="A1498" s="381" t="str">
        <f t="shared" si="345"/>
        <v>033R0107</v>
      </c>
      <c r="B1498" s="559"/>
      <c r="C1498" s="622"/>
      <c r="D1498" s="139" t="s">
        <v>1229</v>
      </c>
      <c r="E1498" s="140">
        <v>1</v>
      </c>
      <c r="F1498" s="140">
        <v>7</v>
      </c>
      <c r="G1498" s="561"/>
      <c r="H1498" s="556"/>
      <c r="I1498" s="164" t="str">
        <f t="shared" si="278"/>
        <v>033R0107</v>
      </c>
      <c r="J1498" s="165" t="s">
        <v>2997</v>
      </c>
      <c r="K1498" s="165" t="s">
        <v>1241</v>
      </c>
      <c r="L1498" s="165" t="s">
        <v>1240</v>
      </c>
      <c r="M1498" s="165" t="s">
        <v>513</v>
      </c>
      <c r="N1498" s="165"/>
      <c r="O1498" s="166" t="s">
        <v>55</v>
      </c>
      <c r="P1498" s="167"/>
      <c r="Q1498" s="168"/>
      <c r="R1498" s="169"/>
      <c r="S1498" s="147" t="s">
        <v>1234</v>
      </c>
      <c r="T1498" s="403">
        <f t="shared" si="349"/>
        <v>33</v>
      </c>
      <c r="V1498" s="382" t="str">
        <f t="shared" si="350"/>
        <v xml:space="preserve">指定承認    </v>
      </c>
      <c r="W1498" s="382" t="str">
        <f t="shared" si="348"/>
        <v xml:space="preserve">指定承認    </v>
      </c>
      <c r="AD1498" s="382"/>
    </row>
    <row r="1499" spans="1:30" ht="15" customHeight="1">
      <c r="A1499" s="381" t="str">
        <f t="shared" si="345"/>
        <v>033R0108</v>
      </c>
      <c r="B1499" s="559"/>
      <c r="C1499" s="622"/>
      <c r="D1499" s="139" t="s">
        <v>1229</v>
      </c>
      <c r="E1499" s="140">
        <v>1</v>
      </c>
      <c r="F1499" s="140">
        <v>8</v>
      </c>
      <c r="G1499" s="562"/>
      <c r="H1499" s="401" t="s">
        <v>2945</v>
      </c>
      <c r="I1499" s="164" t="str">
        <f t="shared" si="278"/>
        <v>033R0108</v>
      </c>
      <c r="J1499" s="165" t="s">
        <v>1242</v>
      </c>
      <c r="K1499" s="165" t="s">
        <v>1243</v>
      </c>
      <c r="L1499" s="165" t="s">
        <v>1244</v>
      </c>
      <c r="M1499" s="165" t="s">
        <v>513</v>
      </c>
      <c r="N1499" s="165"/>
      <c r="O1499" s="166" t="s">
        <v>55</v>
      </c>
      <c r="P1499" s="167"/>
      <c r="Q1499" s="168"/>
      <c r="R1499" s="169"/>
      <c r="S1499" s="147" t="s">
        <v>1234</v>
      </c>
      <c r="T1499" s="403">
        <f t="shared" si="349"/>
        <v>33</v>
      </c>
      <c r="V1499" s="382" t="str">
        <f t="shared" si="350"/>
        <v xml:space="preserve">指定承認    </v>
      </c>
      <c r="W1499" s="382" t="str">
        <f t="shared" si="348"/>
        <v xml:space="preserve">指定承認    </v>
      </c>
      <c r="AD1499" s="382"/>
    </row>
    <row r="1500" spans="1:30" ht="15" customHeight="1">
      <c r="A1500" s="381" t="str">
        <f t="shared" si="345"/>
        <v>033R0109</v>
      </c>
      <c r="B1500" s="592" t="s">
        <v>2983</v>
      </c>
      <c r="C1500" s="622" t="s">
        <v>2985</v>
      </c>
      <c r="D1500" s="139" t="s">
        <v>1229</v>
      </c>
      <c r="E1500" s="140">
        <v>1</v>
      </c>
      <c r="F1500" s="140">
        <v>9</v>
      </c>
      <c r="G1500" s="560" t="s">
        <v>2947</v>
      </c>
      <c r="H1500" s="554" t="s">
        <v>2948</v>
      </c>
      <c r="I1500" s="164" t="str">
        <f t="shared" si="278"/>
        <v>033R0109</v>
      </c>
      <c r="J1500" s="165" t="s">
        <v>1245</v>
      </c>
      <c r="K1500" s="165" t="s">
        <v>1246</v>
      </c>
      <c r="L1500" s="165" t="s">
        <v>1244</v>
      </c>
      <c r="M1500" s="165" t="s">
        <v>513</v>
      </c>
      <c r="N1500" s="165"/>
      <c r="O1500" s="166" t="s">
        <v>55</v>
      </c>
      <c r="P1500" s="167"/>
      <c r="Q1500" s="168"/>
      <c r="R1500" s="169"/>
      <c r="S1500" s="147" t="s">
        <v>1234</v>
      </c>
      <c r="T1500" s="403">
        <f t="shared" si="349"/>
        <v>33</v>
      </c>
      <c r="V1500" s="382" t="str">
        <f t="shared" si="350"/>
        <v xml:space="preserve">指定承認    </v>
      </c>
      <c r="W1500" s="382" t="str">
        <f t="shared" si="348"/>
        <v xml:space="preserve">指定承認    </v>
      </c>
      <c r="AD1500" s="382"/>
    </row>
    <row r="1501" spans="1:30" ht="15" customHeight="1">
      <c r="A1501" s="381" t="str">
        <f t="shared" si="345"/>
        <v>033R0110</v>
      </c>
      <c r="B1501" s="592"/>
      <c r="C1501" s="622"/>
      <c r="D1501" s="139" t="s">
        <v>1229</v>
      </c>
      <c r="E1501" s="140">
        <v>1</v>
      </c>
      <c r="F1501" s="140">
        <v>10</v>
      </c>
      <c r="G1501" s="561"/>
      <c r="H1501" s="555"/>
      <c r="I1501" s="164" t="str">
        <f t="shared" si="278"/>
        <v>033R0110</v>
      </c>
      <c r="J1501" s="165" t="s">
        <v>1247</v>
      </c>
      <c r="K1501" s="165" t="s">
        <v>1248</v>
      </c>
      <c r="L1501" s="165" t="s">
        <v>1249</v>
      </c>
      <c r="M1501" s="165" t="s">
        <v>513</v>
      </c>
      <c r="N1501" s="165"/>
      <c r="O1501" s="166" t="s">
        <v>55</v>
      </c>
      <c r="P1501" s="167"/>
      <c r="Q1501" s="168"/>
      <c r="R1501" s="169"/>
      <c r="S1501" s="147" t="s">
        <v>1234</v>
      </c>
      <c r="T1501" s="403">
        <f t="shared" si="349"/>
        <v>33</v>
      </c>
      <c r="V1501" s="382" t="str">
        <f t="shared" si="350"/>
        <v xml:space="preserve">指定承認    </v>
      </c>
      <c r="W1501" s="382" t="str">
        <f t="shared" si="348"/>
        <v xml:space="preserve">指定承認    </v>
      </c>
      <c r="AD1501" s="382"/>
    </row>
    <row r="1502" spans="1:30" ht="15" customHeight="1">
      <c r="A1502" s="381" t="str">
        <f t="shared" si="345"/>
        <v>033R0111</v>
      </c>
      <c r="B1502" s="592"/>
      <c r="C1502" s="622"/>
      <c r="D1502" s="139" t="s">
        <v>1229</v>
      </c>
      <c r="E1502" s="140">
        <v>1</v>
      </c>
      <c r="F1502" s="140">
        <v>11</v>
      </c>
      <c r="G1502" s="561"/>
      <c r="H1502" s="556"/>
      <c r="I1502" s="164" t="str">
        <f t="shared" si="278"/>
        <v>033R0111</v>
      </c>
      <c r="J1502" s="165" t="s">
        <v>1250</v>
      </c>
      <c r="K1502" s="165" t="s">
        <v>1251</v>
      </c>
      <c r="L1502" s="165" t="s">
        <v>1252</v>
      </c>
      <c r="M1502" s="165" t="s">
        <v>513</v>
      </c>
      <c r="N1502" s="165"/>
      <c r="O1502" s="166" t="s">
        <v>55</v>
      </c>
      <c r="P1502" s="167"/>
      <c r="Q1502" s="168"/>
      <c r="R1502" s="169"/>
      <c r="S1502" s="147" t="s">
        <v>1234</v>
      </c>
      <c r="T1502" s="403">
        <f t="shared" si="349"/>
        <v>33</v>
      </c>
      <c r="V1502" s="382" t="str">
        <f t="shared" si="350"/>
        <v xml:space="preserve">指定承認    </v>
      </c>
      <c r="W1502" s="382" t="str">
        <f t="shared" si="348"/>
        <v xml:space="preserve">指定承認    </v>
      </c>
      <c r="AD1502" s="382"/>
    </row>
    <row r="1503" spans="1:30" ht="15" customHeight="1">
      <c r="A1503" s="381" t="str">
        <f t="shared" si="345"/>
        <v>033R0112</v>
      </c>
      <c r="B1503" s="592"/>
      <c r="C1503" s="622"/>
      <c r="D1503" s="139" t="s">
        <v>1229</v>
      </c>
      <c r="E1503" s="140">
        <v>1</v>
      </c>
      <c r="F1503" s="140">
        <v>12</v>
      </c>
      <c r="G1503" s="561"/>
      <c r="H1503" s="401" t="s">
        <v>2949</v>
      </c>
      <c r="I1503" s="164" t="str">
        <f t="shared" si="278"/>
        <v>033R0112</v>
      </c>
      <c r="J1503" s="165" t="s">
        <v>1253</v>
      </c>
      <c r="K1503" s="165" t="s">
        <v>1254</v>
      </c>
      <c r="L1503" s="165" t="s">
        <v>1255</v>
      </c>
      <c r="M1503" s="165" t="s">
        <v>513</v>
      </c>
      <c r="N1503" s="165"/>
      <c r="O1503" s="166" t="s">
        <v>55</v>
      </c>
      <c r="P1503" s="167"/>
      <c r="Q1503" s="168"/>
      <c r="R1503" s="169"/>
      <c r="S1503" s="147" t="s">
        <v>1234</v>
      </c>
      <c r="T1503" s="403">
        <f t="shared" si="349"/>
        <v>33</v>
      </c>
      <c r="V1503" s="382" t="str">
        <f t="shared" si="350"/>
        <v xml:space="preserve">指定承認    </v>
      </c>
      <c r="W1503" s="382" t="str">
        <f t="shared" si="348"/>
        <v xml:space="preserve">指定承認    </v>
      </c>
      <c r="AD1503" s="382"/>
    </row>
    <row r="1504" spans="1:30" ht="15" customHeight="1">
      <c r="A1504" s="381" t="str">
        <f t="shared" si="345"/>
        <v>033R0113</v>
      </c>
      <c r="B1504" s="592"/>
      <c r="C1504" s="622"/>
      <c r="D1504" s="139" t="s">
        <v>1229</v>
      </c>
      <c r="E1504" s="140">
        <v>1</v>
      </c>
      <c r="F1504" s="140">
        <v>13</v>
      </c>
      <c r="G1504" s="562"/>
      <c r="H1504" s="401" t="s">
        <v>2950</v>
      </c>
      <c r="I1504" s="164" t="str">
        <f t="shared" si="278"/>
        <v>033R0113</v>
      </c>
      <c r="J1504" s="165" t="s">
        <v>1256</v>
      </c>
      <c r="K1504" s="165" t="s">
        <v>1257</v>
      </c>
      <c r="L1504" s="165" t="s">
        <v>1258</v>
      </c>
      <c r="M1504" s="165" t="s">
        <v>513</v>
      </c>
      <c r="N1504" s="165"/>
      <c r="O1504" s="166" t="s">
        <v>55</v>
      </c>
      <c r="P1504" s="167"/>
      <c r="Q1504" s="168"/>
      <c r="R1504" s="169"/>
      <c r="S1504" s="147" t="s">
        <v>1234</v>
      </c>
      <c r="T1504" s="403">
        <f t="shared" si="349"/>
        <v>33</v>
      </c>
      <c r="V1504" s="382" t="str">
        <f t="shared" si="350"/>
        <v xml:space="preserve">指定承認    </v>
      </c>
      <c r="W1504" s="382" t="str">
        <f t="shared" si="348"/>
        <v xml:space="preserve">指定承認    </v>
      </c>
      <c r="AD1504" s="382"/>
    </row>
    <row r="1505" spans="1:30" ht="15" customHeight="1">
      <c r="A1505" s="381" t="str">
        <f t="shared" si="345"/>
        <v>033R0114</v>
      </c>
      <c r="B1505" s="592"/>
      <c r="C1505" s="622"/>
      <c r="D1505" s="139" t="s">
        <v>1229</v>
      </c>
      <c r="E1505" s="140">
        <v>1</v>
      </c>
      <c r="F1505" s="140">
        <v>14</v>
      </c>
      <c r="G1505" s="560" t="s">
        <v>2951</v>
      </c>
      <c r="H1505" s="401" t="s">
        <v>2952</v>
      </c>
      <c r="I1505" s="164" t="str">
        <f t="shared" si="278"/>
        <v>033R0114</v>
      </c>
      <c r="J1505" s="165" t="s">
        <v>1259</v>
      </c>
      <c r="K1505" s="165" t="s">
        <v>1260</v>
      </c>
      <c r="L1505" s="165" t="s">
        <v>1261</v>
      </c>
      <c r="M1505" s="165" t="s">
        <v>513</v>
      </c>
      <c r="N1505" s="165"/>
      <c r="O1505" s="166" t="s">
        <v>55</v>
      </c>
      <c r="P1505" s="167"/>
      <c r="Q1505" s="168"/>
      <c r="R1505" s="169"/>
      <c r="S1505" s="147" t="s">
        <v>1234</v>
      </c>
      <c r="T1505" s="403">
        <f t="shared" si="349"/>
        <v>33</v>
      </c>
      <c r="V1505" s="382" t="str">
        <f t="shared" si="350"/>
        <v xml:space="preserve">指定承認    </v>
      </c>
      <c r="W1505" s="382" t="str">
        <f t="shared" ref="W1505" si="351">V1505</f>
        <v xml:space="preserve">指定承認    </v>
      </c>
      <c r="AD1505" s="382"/>
    </row>
    <row r="1506" spans="1:30" ht="15" customHeight="1">
      <c r="A1506" s="381" t="str">
        <f t="shared" si="345"/>
        <v>033R0115</v>
      </c>
      <c r="B1506" s="592"/>
      <c r="C1506" s="622"/>
      <c r="D1506" s="139" t="s">
        <v>1229</v>
      </c>
      <c r="E1506" s="140">
        <v>1</v>
      </c>
      <c r="F1506" s="140">
        <v>15</v>
      </c>
      <c r="G1506" s="561"/>
      <c r="H1506" s="401" t="s">
        <v>2953</v>
      </c>
      <c r="I1506" s="164" t="str">
        <f t="shared" si="278"/>
        <v>033R0115</v>
      </c>
      <c r="J1506" s="165" t="s">
        <v>1262</v>
      </c>
      <c r="K1506" s="165" t="s">
        <v>1263</v>
      </c>
      <c r="L1506" s="165" t="s">
        <v>1244</v>
      </c>
      <c r="M1506" s="165" t="s">
        <v>513</v>
      </c>
      <c r="N1506" s="165"/>
      <c r="O1506" s="166" t="s">
        <v>55</v>
      </c>
      <c r="P1506" s="167"/>
      <c r="Q1506" s="168"/>
      <c r="R1506" s="169"/>
      <c r="S1506" s="147" t="s">
        <v>1234</v>
      </c>
      <c r="T1506" s="403">
        <f t="shared" si="349"/>
        <v>33</v>
      </c>
      <c r="V1506" s="382" t="str">
        <f t="shared" si="350"/>
        <v xml:space="preserve">指定承認    </v>
      </c>
      <c r="W1506" s="382" t="str">
        <f t="shared" si="348"/>
        <v xml:space="preserve">指定承認    </v>
      </c>
      <c r="AD1506" s="382"/>
    </row>
    <row r="1507" spans="1:30" ht="15" customHeight="1">
      <c r="A1507" s="381" t="str">
        <f t="shared" si="345"/>
        <v>033R0132</v>
      </c>
      <c r="B1507" s="592"/>
      <c r="C1507" s="622"/>
      <c r="D1507" s="139" t="s">
        <v>1229</v>
      </c>
      <c r="E1507" s="140">
        <v>1</v>
      </c>
      <c r="F1507" s="140">
        <v>32</v>
      </c>
      <c r="G1507" s="561"/>
      <c r="H1507" s="401" t="s">
        <v>3818</v>
      </c>
      <c r="I1507" s="164" t="str">
        <f t="shared" ref="I1507" si="352">IF(OR(D1507="",E1507="",F1507=""),"",TEXT(T1507,"000")&amp;D1507&amp;TEXT(E1507,"00")&amp;TEXT(F1507,"00"))</f>
        <v>033R0132</v>
      </c>
      <c r="J1507" s="165" t="s">
        <v>3790</v>
      </c>
      <c r="K1507" s="165" t="s">
        <v>3791</v>
      </c>
      <c r="L1507" s="165" t="s">
        <v>1244</v>
      </c>
      <c r="M1507" s="165" t="s">
        <v>513</v>
      </c>
      <c r="N1507" s="165"/>
      <c r="O1507" s="166" t="s">
        <v>55</v>
      </c>
      <c r="P1507" s="167"/>
      <c r="Q1507" s="168"/>
      <c r="R1507" s="169"/>
      <c r="S1507" s="147" t="s">
        <v>1234</v>
      </c>
      <c r="T1507" s="403">
        <f t="shared" si="349"/>
        <v>33</v>
      </c>
      <c r="V1507" s="382" t="str">
        <f t="shared" si="350"/>
        <v xml:space="preserve">指定承認    </v>
      </c>
      <c r="W1507" s="382" t="str">
        <f t="shared" si="348"/>
        <v xml:space="preserve">指定承認    </v>
      </c>
      <c r="AD1507" s="382"/>
    </row>
    <row r="1508" spans="1:30" ht="15" customHeight="1">
      <c r="A1508" s="381" t="str">
        <f t="shared" si="345"/>
        <v>033R0116</v>
      </c>
      <c r="B1508" s="592"/>
      <c r="C1508" s="622"/>
      <c r="D1508" s="139" t="s">
        <v>1229</v>
      </c>
      <c r="E1508" s="140">
        <v>1</v>
      </c>
      <c r="F1508" s="140">
        <v>16</v>
      </c>
      <c r="G1508" s="561"/>
      <c r="H1508" s="401" t="s">
        <v>2954</v>
      </c>
      <c r="I1508" s="164" t="str">
        <f t="shared" si="278"/>
        <v>033R0116</v>
      </c>
      <c r="J1508" s="165" t="s">
        <v>1264</v>
      </c>
      <c r="K1508" s="165" t="s">
        <v>1265</v>
      </c>
      <c r="L1508" s="165" t="s">
        <v>1266</v>
      </c>
      <c r="M1508" s="165" t="s">
        <v>513</v>
      </c>
      <c r="N1508" s="165"/>
      <c r="O1508" s="166" t="s">
        <v>55</v>
      </c>
      <c r="P1508" s="167"/>
      <c r="Q1508" s="168"/>
      <c r="R1508" s="169"/>
      <c r="S1508" s="147" t="s">
        <v>1234</v>
      </c>
      <c r="T1508" s="403">
        <f t="shared" si="349"/>
        <v>33</v>
      </c>
      <c r="V1508" s="382" t="str">
        <f t="shared" si="350"/>
        <v xml:space="preserve">指定承認    </v>
      </c>
      <c r="W1508" s="382" t="str">
        <f t="shared" si="348"/>
        <v xml:space="preserve">指定承認    </v>
      </c>
      <c r="AD1508" s="382"/>
    </row>
    <row r="1509" spans="1:30" ht="15" customHeight="1">
      <c r="A1509" s="381" t="str">
        <f t="shared" si="345"/>
        <v>033R0117</v>
      </c>
      <c r="B1509" s="592"/>
      <c r="C1509" s="622"/>
      <c r="D1509" s="139" t="s">
        <v>1229</v>
      </c>
      <c r="E1509" s="140">
        <v>1</v>
      </c>
      <c r="F1509" s="140">
        <v>17</v>
      </c>
      <c r="G1509" s="561"/>
      <c r="H1509" s="431" t="s">
        <v>2955</v>
      </c>
      <c r="I1509" s="164" t="str">
        <f t="shared" si="278"/>
        <v>033R0117</v>
      </c>
      <c r="J1509" s="165" t="s">
        <v>1267</v>
      </c>
      <c r="K1509" s="165" t="s">
        <v>1268</v>
      </c>
      <c r="L1509" s="165" t="s">
        <v>1252</v>
      </c>
      <c r="M1509" s="165" t="s">
        <v>513</v>
      </c>
      <c r="N1509" s="165"/>
      <c r="O1509" s="166" t="s">
        <v>55</v>
      </c>
      <c r="P1509" s="167"/>
      <c r="Q1509" s="168"/>
      <c r="R1509" s="169"/>
      <c r="S1509" s="147" t="s">
        <v>1234</v>
      </c>
      <c r="T1509" s="403">
        <f t="shared" si="349"/>
        <v>33</v>
      </c>
      <c r="V1509" s="382" t="str">
        <f t="shared" si="350"/>
        <v xml:space="preserve">指定承認    </v>
      </c>
      <c r="W1509" s="382" t="str">
        <f t="shared" si="348"/>
        <v xml:space="preserve">指定承認    </v>
      </c>
      <c r="AD1509" s="382"/>
    </row>
    <row r="1510" spans="1:30" ht="15" customHeight="1">
      <c r="A1510" s="381" t="str">
        <f t="shared" si="345"/>
        <v>033R0118</v>
      </c>
      <c r="B1510" s="592"/>
      <c r="C1510" s="622"/>
      <c r="D1510" s="139" t="s">
        <v>1229</v>
      </c>
      <c r="E1510" s="140">
        <v>1</v>
      </c>
      <c r="F1510" s="140">
        <v>18</v>
      </c>
      <c r="G1510" s="561"/>
      <c r="H1510" s="554" t="s">
        <v>2956</v>
      </c>
      <c r="I1510" s="162" t="str">
        <f t="shared" si="278"/>
        <v>033R0118</v>
      </c>
      <c r="J1510" s="142" t="s">
        <v>1269</v>
      </c>
      <c r="K1510" s="142" t="s">
        <v>1270</v>
      </c>
      <c r="L1510" s="142" t="s">
        <v>1249</v>
      </c>
      <c r="M1510" s="142" t="s">
        <v>513</v>
      </c>
      <c r="N1510" s="142" t="s">
        <v>907</v>
      </c>
      <c r="O1510" s="143" t="s">
        <v>55</v>
      </c>
      <c r="P1510" s="144"/>
      <c r="Q1510" s="145"/>
      <c r="R1510" s="146"/>
      <c r="S1510" s="147" t="s">
        <v>1234</v>
      </c>
      <c r="T1510" s="387">
        <f t="shared" si="349"/>
        <v>33</v>
      </c>
      <c r="V1510" s="382" t="str">
        <f t="shared" si="350"/>
        <v xml:space="preserve">指定承認    </v>
      </c>
      <c r="W1510" s="382" t="str">
        <f t="shared" ref="W1510:W1527" si="353">V1510</f>
        <v xml:space="preserve">指定承認    </v>
      </c>
      <c r="AD1510" s="382"/>
    </row>
    <row r="1511" spans="1:30" ht="15" customHeight="1">
      <c r="A1511" s="381" t="str">
        <f t="shared" si="345"/>
        <v>033R0119</v>
      </c>
      <c r="B1511" s="592"/>
      <c r="C1511" s="622"/>
      <c r="D1511" s="139" t="s">
        <v>1229</v>
      </c>
      <c r="E1511" s="140">
        <v>1</v>
      </c>
      <c r="F1511" s="140">
        <v>19</v>
      </c>
      <c r="G1511" s="561"/>
      <c r="H1511" s="556"/>
      <c r="I1511" s="164" t="str">
        <f t="shared" si="278"/>
        <v>033R0119</v>
      </c>
      <c r="J1511" s="176" t="s">
        <v>1269</v>
      </c>
      <c r="K1511" s="176" t="s">
        <v>1271</v>
      </c>
      <c r="L1511" s="176" t="s">
        <v>1244</v>
      </c>
      <c r="M1511" s="176" t="s">
        <v>513</v>
      </c>
      <c r="N1511" s="176" t="s">
        <v>1175</v>
      </c>
      <c r="O1511" s="177" t="s">
        <v>55</v>
      </c>
      <c r="P1511" s="178"/>
      <c r="Q1511" s="179"/>
      <c r="R1511" s="180"/>
      <c r="S1511" s="181" t="s">
        <v>1234</v>
      </c>
      <c r="T1511" s="400">
        <f t="shared" si="349"/>
        <v>33</v>
      </c>
      <c r="V1511" s="382" t="str">
        <f t="shared" si="350"/>
        <v xml:space="preserve">指定承認    </v>
      </c>
      <c r="W1511" s="382" t="str">
        <f t="shared" ref="W1511" si="354">V1511</f>
        <v xml:space="preserve">指定承認    </v>
      </c>
      <c r="AD1511" s="382"/>
    </row>
    <row r="1512" spans="1:30" ht="15" customHeight="1">
      <c r="A1512" s="381" t="str">
        <f t="shared" si="345"/>
        <v>033R0120</v>
      </c>
      <c r="B1512" s="592"/>
      <c r="C1512" s="622"/>
      <c r="D1512" s="139" t="s">
        <v>1229</v>
      </c>
      <c r="E1512" s="140">
        <v>1</v>
      </c>
      <c r="F1512" s="140">
        <v>20</v>
      </c>
      <c r="G1512" s="561"/>
      <c r="H1512" s="401" t="s">
        <v>2957</v>
      </c>
      <c r="I1512" s="162" t="str">
        <f t="shared" si="278"/>
        <v>033R0120</v>
      </c>
      <c r="J1512" s="165" t="s">
        <v>1272</v>
      </c>
      <c r="K1512" s="165" t="s">
        <v>1273</v>
      </c>
      <c r="L1512" s="165" t="s">
        <v>1244</v>
      </c>
      <c r="M1512" s="165" t="s">
        <v>513</v>
      </c>
      <c r="N1512" s="165"/>
      <c r="O1512" s="166" t="s">
        <v>55</v>
      </c>
      <c r="P1512" s="167"/>
      <c r="Q1512" s="168"/>
      <c r="R1512" s="169"/>
      <c r="S1512" s="147" t="s">
        <v>1234</v>
      </c>
      <c r="T1512" s="403">
        <f t="shared" si="349"/>
        <v>33</v>
      </c>
      <c r="V1512" s="382" t="str">
        <f t="shared" si="350"/>
        <v xml:space="preserve">指定承認    </v>
      </c>
      <c r="W1512" s="382" t="str">
        <f t="shared" ref="W1512" si="355">V1512</f>
        <v xml:space="preserve">指定承認    </v>
      </c>
      <c r="AD1512" s="382"/>
    </row>
    <row r="1513" spans="1:30" ht="15" customHeight="1">
      <c r="A1513" s="381" t="str">
        <f t="shared" si="345"/>
        <v>033R0127</v>
      </c>
      <c r="B1513" s="592"/>
      <c r="C1513" s="622"/>
      <c r="D1513" s="139" t="s">
        <v>1229</v>
      </c>
      <c r="E1513" s="140">
        <v>1</v>
      </c>
      <c r="F1513" s="140">
        <v>27</v>
      </c>
      <c r="G1513" s="561"/>
      <c r="H1513" s="401" t="s">
        <v>3809</v>
      </c>
      <c r="I1513" s="204" t="str">
        <f t="shared" ref="I1513" si="356">IF(OR(D1513="",E1513="",F1513=""),"",TEXT(T1513,"000")&amp;D1513&amp;TEXT(E1513,"00")&amp;TEXT(F1513,"00"))</f>
        <v>033R0127</v>
      </c>
      <c r="J1513" s="165" t="s">
        <v>3810</v>
      </c>
      <c r="K1513" s="165" t="s">
        <v>3776</v>
      </c>
      <c r="L1513" s="165" t="s">
        <v>1244</v>
      </c>
      <c r="M1513" s="165" t="s">
        <v>513</v>
      </c>
      <c r="N1513" s="165"/>
      <c r="O1513" s="166" t="s">
        <v>55</v>
      </c>
      <c r="P1513" s="167"/>
      <c r="Q1513" s="168"/>
      <c r="R1513" s="169"/>
      <c r="S1513" s="147" t="s">
        <v>1234</v>
      </c>
      <c r="T1513" s="403">
        <f t="shared" si="349"/>
        <v>33</v>
      </c>
      <c r="V1513" s="382" t="str">
        <f t="shared" si="350"/>
        <v xml:space="preserve">指定承認    </v>
      </c>
      <c r="W1513" s="382" t="str">
        <f t="shared" si="353"/>
        <v xml:space="preserve">指定承認    </v>
      </c>
      <c r="AD1513" s="382"/>
    </row>
    <row r="1514" spans="1:30" ht="15" customHeight="1">
      <c r="A1514" s="381" t="str">
        <f t="shared" si="345"/>
        <v>033R0128</v>
      </c>
      <c r="B1514" s="592"/>
      <c r="C1514" s="622"/>
      <c r="D1514" s="139" t="s">
        <v>1229</v>
      </c>
      <c r="E1514" s="140">
        <v>1</v>
      </c>
      <c r="F1514" s="140">
        <v>28</v>
      </c>
      <c r="G1514" s="561"/>
      <c r="H1514" s="401" t="s">
        <v>3811</v>
      </c>
      <c r="I1514" s="170" t="str">
        <f t="shared" ref="I1514" si="357">IF(OR(D1514="",E1514="",F1514=""),"",TEXT(T1514,"000")&amp;D1514&amp;TEXT(E1514,"00")&amp;TEXT(F1514,"00"))</f>
        <v>033R0128</v>
      </c>
      <c r="J1514" s="165" t="s">
        <v>3767</v>
      </c>
      <c r="K1514" s="165" t="s">
        <v>3777</v>
      </c>
      <c r="L1514" s="165" t="s">
        <v>1244</v>
      </c>
      <c r="M1514" s="165" t="s">
        <v>513</v>
      </c>
      <c r="N1514" s="165"/>
      <c r="O1514" s="166" t="s">
        <v>55</v>
      </c>
      <c r="P1514" s="167"/>
      <c r="Q1514" s="168"/>
      <c r="R1514" s="169"/>
      <c r="S1514" s="147" t="s">
        <v>1234</v>
      </c>
      <c r="T1514" s="403">
        <f t="shared" si="349"/>
        <v>33</v>
      </c>
      <c r="V1514" s="382" t="str">
        <f t="shared" si="350"/>
        <v xml:space="preserve">指定承認    </v>
      </c>
      <c r="W1514" s="382" t="str">
        <f t="shared" ref="W1514" si="358">V1514</f>
        <v xml:space="preserve">指定承認    </v>
      </c>
      <c r="AD1514" s="382"/>
    </row>
    <row r="1515" spans="1:30" ht="15" customHeight="1">
      <c r="A1515" s="381" t="str">
        <f t="shared" si="345"/>
        <v>033R0121</v>
      </c>
      <c r="B1515" s="592"/>
      <c r="C1515" s="622"/>
      <c r="D1515" s="139" t="s">
        <v>1229</v>
      </c>
      <c r="E1515" s="140">
        <v>1</v>
      </c>
      <c r="F1515" s="140">
        <v>21</v>
      </c>
      <c r="G1515" s="561"/>
      <c r="H1515" s="401" t="s">
        <v>2958</v>
      </c>
      <c r="I1515" s="204" t="str">
        <f t="shared" si="278"/>
        <v>033R0121</v>
      </c>
      <c r="J1515" s="165" t="s">
        <v>1274</v>
      </c>
      <c r="K1515" s="165" t="s">
        <v>1275</v>
      </c>
      <c r="L1515" s="165" t="s">
        <v>1244</v>
      </c>
      <c r="M1515" s="165" t="s">
        <v>513</v>
      </c>
      <c r="N1515" s="165"/>
      <c r="O1515" s="166" t="s">
        <v>55</v>
      </c>
      <c r="P1515" s="167"/>
      <c r="Q1515" s="168"/>
      <c r="R1515" s="169"/>
      <c r="S1515" s="147" t="s">
        <v>1234</v>
      </c>
      <c r="T1515" s="403">
        <f t="shared" si="349"/>
        <v>33</v>
      </c>
      <c r="V1515" s="382" t="str">
        <f t="shared" si="350"/>
        <v xml:space="preserve">指定承認    </v>
      </c>
      <c r="W1515" s="382" t="str">
        <f t="shared" ref="W1515" si="359">V1515</f>
        <v xml:space="preserve">指定承認    </v>
      </c>
      <c r="AD1515" s="382"/>
    </row>
    <row r="1516" spans="1:30" ht="15" customHeight="1">
      <c r="A1516" s="381" t="str">
        <f t="shared" si="345"/>
        <v>033R0129</v>
      </c>
      <c r="B1516" s="592"/>
      <c r="C1516" s="622"/>
      <c r="D1516" s="139" t="s">
        <v>1229</v>
      </c>
      <c r="E1516" s="140">
        <v>1</v>
      </c>
      <c r="F1516" s="140">
        <v>29</v>
      </c>
      <c r="G1516" s="561"/>
      <c r="H1516" s="401" t="s">
        <v>3812</v>
      </c>
      <c r="I1516" s="204" t="str">
        <f t="shared" ref="I1516" si="360">IF(OR(D1516="",E1516="",F1516=""),"",TEXT(T1516,"000")&amp;D1516&amp;TEXT(E1516,"00")&amp;TEXT(F1516,"00"))</f>
        <v>033R0129</v>
      </c>
      <c r="J1516" s="165" t="s">
        <v>3768</v>
      </c>
      <c r="K1516" s="165" t="s">
        <v>3813</v>
      </c>
      <c r="L1516" s="165" t="s">
        <v>1244</v>
      </c>
      <c r="M1516" s="165" t="s">
        <v>513</v>
      </c>
      <c r="N1516" s="165"/>
      <c r="O1516" s="166" t="s">
        <v>55</v>
      </c>
      <c r="P1516" s="167"/>
      <c r="Q1516" s="168"/>
      <c r="R1516" s="169"/>
      <c r="S1516" s="147" t="s">
        <v>1234</v>
      </c>
      <c r="T1516" s="403">
        <f t="shared" si="349"/>
        <v>33</v>
      </c>
      <c r="V1516" s="382" t="str">
        <f t="shared" si="350"/>
        <v xml:space="preserve">指定承認    </v>
      </c>
      <c r="W1516" s="382" t="str">
        <f t="shared" ref="W1516" si="361">V1516</f>
        <v xml:space="preserve">指定承認    </v>
      </c>
      <c r="AD1516" s="382"/>
    </row>
    <row r="1517" spans="1:30" ht="15" customHeight="1">
      <c r="A1517" s="381" t="str">
        <f t="shared" si="345"/>
        <v>033R0130</v>
      </c>
      <c r="B1517" s="592"/>
      <c r="C1517" s="622"/>
      <c r="D1517" s="139" t="s">
        <v>1229</v>
      </c>
      <c r="E1517" s="140">
        <v>1</v>
      </c>
      <c r="F1517" s="140">
        <v>30</v>
      </c>
      <c r="G1517" s="561"/>
      <c r="H1517" s="401" t="s">
        <v>3814</v>
      </c>
      <c r="I1517" s="204" t="str">
        <f t="shared" ref="I1517" si="362">IF(OR(D1517="",E1517="",F1517=""),"",TEXT(T1517,"000")&amp;D1517&amp;TEXT(E1517,"00")&amp;TEXT(F1517,"00"))</f>
        <v>033R0130</v>
      </c>
      <c r="J1517" s="165" t="s">
        <v>3769</v>
      </c>
      <c r="K1517" s="165" t="s">
        <v>3778</v>
      </c>
      <c r="L1517" s="165" t="s">
        <v>1244</v>
      </c>
      <c r="M1517" s="165" t="s">
        <v>513</v>
      </c>
      <c r="N1517" s="165"/>
      <c r="O1517" s="166" t="s">
        <v>55</v>
      </c>
      <c r="P1517" s="167"/>
      <c r="Q1517" s="168"/>
      <c r="R1517" s="169"/>
      <c r="S1517" s="147" t="s">
        <v>1234</v>
      </c>
      <c r="T1517" s="403">
        <f t="shared" si="349"/>
        <v>33</v>
      </c>
      <c r="V1517" s="382" t="str">
        <f t="shared" si="350"/>
        <v xml:space="preserve">指定承認    </v>
      </c>
      <c r="W1517" s="382" t="str">
        <f t="shared" ref="W1517" si="363">V1517</f>
        <v xml:space="preserve">指定承認    </v>
      </c>
      <c r="AD1517" s="382"/>
    </row>
    <row r="1518" spans="1:30" ht="15" customHeight="1">
      <c r="A1518" s="381" t="str">
        <f t="shared" si="345"/>
        <v>033R0131</v>
      </c>
      <c r="B1518" s="592"/>
      <c r="C1518" s="622"/>
      <c r="D1518" s="139" t="s">
        <v>1229</v>
      </c>
      <c r="E1518" s="140">
        <v>1</v>
      </c>
      <c r="F1518" s="140">
        <v>31</v>
      </c>
      <c r="G1518" s="562"/>
      <c r="H1518" s="401" t="s">
        <v>3815</v>
      </c>
      <c r="I1518" s="204" t="str">
        <f t="shared" ref="I1518" si="364">IF(OR(D1518="",E1518="",F1518=""),"",TEXT(T1518,"000")&amp;D1518&amp;TEXT(E1518,"00")&amp;TEXT(F1518,"00"))</f>
        <v>033R0131</v>
      </c>
      <c r="J1518" s="165" t="s">
        <v>3816</v>
      </c>
      <c r="K1518" s="165" t="s">
        <v>3817</v>
      </c>
      <c r="L1518" s="165" t="s">
        <v>3785</v>
      </c>
      <c r="M1518" s="165" t="s">
        <v>513</v>
      </c>
      <c r="N1518" s="165"/>
      <c r="O1518" s="166" t="s">
        <v>55</v>
      </c>
      <c r="P1518" s="167"/>
      <c r="Q1518" s="168"/>
      <c r="R1518" s="169"/>
      <c r="S1518" s="147" t="s">
        <v>1234</v>
      </c>
      <c r="T1518" s="403">
        <f t="shared" si="349"/>
        <v>33</v>
      </c>
      <c r="V1518" s="382" t="str">
        <f t="shared" si="350"/>
        <v xml:space="preserve">指定承認    </v>
      </c>
      <c r="W1518" s="382" t="str">
        <f t="shared" si="353"/>
        <v xml:space="preserve">指定承認    </v>
      </c>
      <c r="AD1518" s="382"/>
    </row>
    <row r="1519" spans="1:30" ht="15" customHeight="1">
      <c r="A1519" s="381" t="str">
        <f t="shared" si="345"/>
        <v>033R0133</v>
      </c>
      <c r="B1519" s="592"/>
      <c r="C1519" s="622"/>
      <c r="D1519" s="139" t="s">
        <v>1229</v>
      </c>
      <c r="E1519" s="140">
        <v>1</v>
      </c>
      <c r="F1519" s="140">
        <v>33</v>
      </c>
      <c r="G1519" s="378" t="s">
        <v>3822</v>
      </c>
      <c r="H1519" s="401" t="s">
        <v>3823</v>
      </c>
      <c r="I1519" s="204" t="str">
        <f t="shared" ref="I1519" si="365">IF(OR(D1519="",E1519="",F1519=""),"",TEXT(T1519,"000")&amp;D1519&amp;TEXT(E1519,"00")&amp;TEXT(F1519,"00"))</f>
        <v>033R0133</v>
      </c>
      <c r="J1519" s="165" t="s">
        <v>3771</v>
      </c>
      <c r="K1519" s="165" t="s">
        <v>3780</v>
      </c>
      <c r="L1519" s="165" t="s">
        <v>3786</v>
      </c>
      <c r="M1519" s="165" t="s">
        <v>513</v>
      </c>
      <c r="N1519" s="165"/>
      <c r="O1519" s="166" t="s">
        <v>55</v>
      </c>
      <c r="P1519" s="167"/>
      <c r="Q1519" s="168"/>
      <c r="R1519" s="169"/>
      <c r="S1519" s="147" t="s">
        <v>1234</v>
      </c>
      <c r="T1519" s="403">
        <f t="shared" si="349"/>
        <v>33</v>
      </c>
      <c r="V1519" s="382" t="str">
        <f t="shared" si="350"/>
        <v xml:space="preserve">指定承認    </v>
      </c>
      <c r="W1519" s="382" t="str">
        <f t="shared" si="353"/>
        <v xml:space="preserve">指定承認    </v>
      </c>
      <c r="AD1519" s="382"/>
    </row>
    <row r="1520" spans="1:30" ht="15" customHeight="1">
      <c r="A1520" s="381" t="str">
        <f t="shared" si="345"/>
        <v>033R0122</v>
      </c>
      <c r="B1520" s="592"/>
      <c r="C1520" s="622"/>
      <c r="D1520" s="139" t="s">
        <v>1229</v>
      </c>
      <c r="E1520" s="140">
        <v>1</v>
      </c>
      <c r="F1520" s="140">
        <v>22</v>
      </c>
      <c r="G1520" s="560" t="s">
        <v>3819</v>
      </c>
      <c r="H1520" s="401" t="s">
        <v>2959</v>
      </c>
      <c r="I1520" s="164" t="str">
        <f t="shared" si="278"/>
        <v>033R0122</v>
      </c>
      <c r="J1520" s="165" t="s">
        <v>1276</v>
      </c>
      <c r="K1520" s="165" t="s">
        <v>1277</v>
      </c>
      <c r="L1520" s="165" t="s">
        <v>1278</v>
      </c>
      <c r="M1520" s="165" t="s">
        <v>513</v>
      </c>
      <c r="N1520" s="165"/>
      <c r="O1520" s="166" t="s">
        <v>55</v>
      </c>
      <c r="P1520" s="167"/>
      <c r="Q1520" s="168"/>
      <c r="R1520" s="169"/>
      <c r="S1520" s="147" t="s">
        <v>1234</v>
      </c>
      <c r="T1520" s="403">
        <f t="shared" si="349"/>
        <v>33</v>
      </c>
      <c r="V1520" s="382" t="str">
        <f t="shared" si="350"/>
        <v xml:space="preserve">指定承認    </v>
      </c>
      <c r="W1520" s="382" t="str">
        <f t="shared" ref="W1520" si="366">V1520</f>
        <v xml:space="preserve">指定承認    </v>
      </c>
      <c r="AD1520" s="382"/>
    </row>
    <row r="1521" spans="1:30" ht="15" customHeight="1">
      <c r="A1521" s="381" t="str">
        <f t="shared" si="345"/>
        <v>033R0123</v>
      </c>
      <c r="B1521" s="592"/>
      <c r="C1521" s="622"/>
      <c r="D1521" s="139" t="s">
        <v>1229</v>
      </c>
      <c r="E1521" s="140">
        <v>1</v>
      </c>
      <c r="F1521" s="140">
        <v>23</v>
      </c>
      <c r="G1521" s="561"/>
      <c r="H1521" s="431" t="s">
        <v>2960</v>
      </c>
      <c r="I1521" s="164" t="str">
        <f t="shared" si="278"/>
        <v>033R0123</v>
      </c>
      <c r="J1521" s="165" t="s">
        <v>1279</v>
      </c>
      <c r="K1521" s="165" t="s">
        <v>1280</v>
      </c>
      <c r="L1521" s="165" t="s">
        <v>1252</v>
      </c>
      <c r="M1521" s="165" t="s">
        <v>513</v>
      </c>
      <c r="N1521" s="165"/>
      <c r="O1521" s="166" t="s">
        <v>55</v>
      </c>
      <c r="P1521" s="167"/>
      <c r="Q1521" s="168"/>
      <c r="R1521" s="169"/>
      <c r="S1521" s="147" t="s">
        <v>1234</v>
      </c>
      <c r="T1521" s="403">
        <f t="shared" si="349"/>
        <v>33</v>
      </c>
      <c r="V1521" s="382" t="str">
        <f t="shared" si="350"/>
        <v xml:space="preserve">指定承認    </v>
      </c>
      <c r="W1521" s="382" t="str">
        <f t="shared" si="353"/>
        <v xml:space="preserve">指定承認    </v>
      </c>
      <c r="AD1521" s="382"/>
    </row>
    <row r="1522" spans="1:30" ht="15" customHeight="1">
      <c r="A1522" s="381" t="str">
        <f t="shared" si="345"/>
        <v>033R0134</v>
      </c>
      <c r="B1522" s="592"/>
      <c r="C1522" s="622"/>
      <c r="D1522" s="139" t="s">
        <v>1229</v>
      </c>
      <c r="E1522" s="140">
        <v>1</v>
      </c>
      <c r="F1522" s="140">
        <v>34</v>
      </c>
      <c r="G1522" s="163" t="s">
        <v>3829</v>
      </c>
      <c r="H1522" s="402" t="s">
        <v>3829</v>
      </c>
      <c r="I1522" s="164" t="str">
        <f t="shared" ref="I1522" si="367">IF(OR(D1522="",E1522="",F1522=""),"",TEXT(T1522,"000")&amp;D1522&amp;TEXT(E1522,"00")&amp;TEXT(F1522,"00"))</f>
        <v>033R0134</v>
      </c>
      <c r="J1522" s="165" t="s">
        <v>3772</v>
      </c>
      <c r="K1522" s="165" t="s">
        <v>3781</v>
      </c>
      <c r="L1522" s="165" t="s">
        <v>3787</v>
      </c>
      <c r="M1522" s="165" t="s">
        <v>513</v>
      </c>
      <c r="N1522" s="165"/>
      <c r="O1522" s="166" t="s">
        <v>55</v>
      </c>
      <c r="P1522" s="167"/>
      <c r="Q1522" s="168"/>
      <c r="R1522" s="169"/>
      <c r="S1522" s="147" t="s">
        <v>1234</v>
      </c>
      <c r="T1522" s="403">
        <f t="shared" si="349"/>
        <v>33</v>
      </c>
      <c r="V1522" s="382" t="str">
        <f t="shared" si="350"/>
        <v xml:space="preserve">指定承認    </v>
      </c>
      <c r="W1522" s="382" t="str">
        <f t="shared" si="353"/>
        <v xml:space="preserve">指定承認    </v>
      </c>
      <c r="AD1522" s="382"/>
    </row>
    <row r="1523" spans="1:30" ht="15" customHeight="1">
      <c r="A1523" s="381" t="str">
        <f t="shared" si="345"/>
        <v>033R0124</v>
      </c>
      <c r="B1523" s="592"/>
      <c r="C1523" s="622"/>
      <c r="D1523" s="139" t="s">
        <v>1229</v>
      </c>
      <c r="E1523" s="140">
        <v>1</v>
      </c>
      <c r="F1523" s="140">
        <v>24</v>
      </c>
      <c r="G1523" s="451" t="s">
        <v>3820</v>
      </c>
      <c r="H1523" s="431" t="s">
        <v>2961</v>
      </c>
      <c r="I1523" s="164" t="str">
        <f t="shared" si="278"/>
        <v>033R0124</v>
      </c>
      <c r="J1523" s="165" t="s">
        <v>1281</v>
      </c>
      <c r="K1523" s="165" t="s">
        <v>1282</v>
      </c>
      <c r="L1523" s="165" t="s">
        <v>1285</v>
      </c>
      <c r="M1523" s="165" t="s">
        <v>513</v>
      </c>
      <c r="N1523" s="165"/>
      <c r="O1523" s="166" t="s">
        <v>55</v>
      </c>
      <c r="P1523" s="167"/>
      <c r="Q1523" s="168"/>
      <c r="R1523" s="169"/>
      <c r="S1523" s="147" t="s">
        <v>1234</v>
      </c>
      <c r="T1523" s="403">
        <f t="shared" si="349"/>
        <v>33</v>
      </c>
      <c r="V1523" s="382" t="str">
        <f t="shared" si="350"/>
        <v xml:space="preserve">指定承認    </v>
      </c>
      <c r="W1523" s="382" t="str">
        <f t="shared" si="353"/>
        <v xml:space="preserve">指定承認    </v>
      </c>
      <c r="AD1523" s="382"/>
    </row>
    <row r="1524" spans="1:30" ht="15" customHeight="1">
      <c r="A1524" s="381" t="str">
        <f t="shared" si="345"/>
        <v>033R0125</v>
      </c>
      <c r="B1524" s="592"/>
      <c r="C1524" s="622"/>
      <c r="D1524" s="139" t="s">
        <v>1229</v>
      </c>
      <c r="E1524" s="140">
        <v>1</v>
      </c>
      <c r="F1524" s="140">
        <v>25</v>
      </c>
      <c r="G1524" s="560" t="s">
        <v>3821</v>
      </c>
      <c r="H1524" s="401" t="s">
        <v>2962</v>
      </c>
      <c r="I1524" s="164" t="str">
        <f t="shared" si="278"/>
        <v>033R0125</v>
      </c>
      <c r="J1524" s="165" t="s">
        <v>1283</v>
      </c>
      <c r="K1524" s="165" t="s">
        <v>1284</v>
      </c>
      <c r="L1524" s="165" t="s">
        <v>1286</v>
      </c>
      <c r="M1524" s="165" t="s">
        <v>513</v>
      </c>
      <c r="N1524" s="165"/>
      <c r="O1524" s="166" t="s">
        <v>55</v>
      </c>
      <c r="P1524" s="167"/>
      <c r="Q1524" s="168"/>
      <c r="R1524" s="169"/>
      <c r="S1524" s="147" t="s">
        <v>1234</v>
      </c>
      <c r="T1524" s="403">
        <f t="shared" ref="T1524:T1546" si="368">IF(S1524="","",VLOOKUP(S1524,$AC$7:$AD$80,2,FALSE))</f>
        <v>33</v>
      </c>
      <c r="V1524" s="382" t="str">
        <f t="shared" si="350"/>
        <v xml:space="preserve">指定承認    </v>
      </c>
      <c r="W1524" s="382" t="str">
        <f t="shared" si="353"/>
        <v xml:space="preserve">指定承認    </v>
      </c>
      <c r="AD1524" s="382"/>
    </row>
    <row r="1525" spans="1:30" ht="15" customHeight="1">
      <c r="A1525" s="381" t="str">
        <f t="shared" si="345"/>
        <v>033R0126</v>
      </c>
      <c r="B1525" s="592"/>
      <c r="C1525" s="622"/>
      <c r="D1525" s="139" t="s">
        <v>1229</v>
      </c>
      <c r="E1525" s="140">
        <v>1</v>
      </c>
      <c r="F1525" s="140">
        <v>26</v>
      </c>
      <c r="G1525" s="562"/>
      <c r="H1525" s="431" t="s">
        <v>2963</v>
      </c>
      <c r="I1525" s="164" t="str">
        <f t="shared" si="278"/>
        <v>033R0126</v>
      </c>
      <c r="J1525" s="165" t="s">
        <v>1287</v>
      </c>
      <c r="K1525" s="165" t="s">
        <v>1284</v>
      </c>
      <c r="L1525" s="165" t="s">
        <v>1286</v>
      </c>
      <c r="M1525" s="165" t="s">
        <v>513</v>
      </c>
      <c r="N1525" s="165"/>
      <c r="O1525" s="166" t="s">
        <v>55</v>
      </c>
      <c r="P1525" s="167"/>
      <c r="Q1525" s="168"/>
      <c r="R1525" s="169"/>
      <c r="S1525" s="147" t="s">
        <v>1234</v>
      </c>
      <c r="T1525" s="403">
        <f t="shared" si="368"/>
        <v>33</v>
      </c>
      <c r="V1525" s="382" t="str">
        <f t="shared" si="350"/>
        <v xml:space="preserve">指定承認    </v>
      </c>
      <c r="W1525" s="382" t="str">
        <f t="shared" ref="W1525" si="369">V1525</f>
        <v xml:space="preserve">指定承認    </v>
      </c>
      <c r="AD1525" s="382"/>
    </row>
    <row r="1526" spans="1:30" ht="15" customHeight="1">
      <c r="A1526" s="381" t="str">
        <f t="shared" si="345"/>
        <v>033R0135</v>
      </c>
      <c r="B1526" s="592"/>
      <c r="C1526" s="622"/>
      <c r="D1526" s="139" t="s">
        <v>1229</v>
      </c>
      <c r="E1526" s="140">
        <v>1</v>
      </c>
      <c r="F1526" s="140">
        <v>35</v>
      </c>
      <c r="G1526" s="560" t="s">
        <v>3825</v>
      </c>
      <c r="H1526" s="431" t="s">
        <v>3828</v>
      </c>
      <c r="I1526" s="164" t="str">
        <f t="shared" si="278"/>
        <v>033R0135</v>
      </c>
      <c r="J1526" s="165" t="s">
        <v>3773</v>
      </c>
      <c r="K1526" s="165" t="s">
        <v>3782</v>
      </c>
      <c r="L1526" s="165" t="s">
        <v>3788</v>
      </c>
      <c r="M1526" s="165"/>
      <c r="N1526" s="165"/>
      <c r="O1526" s="166" t="s">
        <v>55</v>
      </c>
      <c r="P1526" s="167"/>
      <c r="Q1526" s="168"/>
      <c r="R1526" s="169"/>
      <c r="S1526" s="147" t="s">
        <v>1234</v>
      </c>
      <c r="T1526" s="403">
        <f t="shared" si="368"/>
        <v>33</v>
      </c>
      <c r="V1526" s="382" t="str">
        <f t="shared" si="350"/>
        <v xml:space="preserve">指定承認    </v>
      </c>
      <c r="W1526" s="382" t="str">
        <f t="shared" ref="W1526" si="370">V1526</f>
        <v xml:space="preserve">指定承認    </v>
      </c>
      <c r="AD1526" s="382"/>
    </row>
    <row r="1527" spans="1:30" ht="15" customHeight="1">
      <c r="A1527" s="381" t="str">
        <f t="shared" si="345"/>
        <v>033R0136</v>
      </c>
      <c r="B1527" s="592"/>
      <c r="C1527" s="622"/>
      <c r="D1527" s="139" t="s">
        <v>1229</v>
      </c>
      <c r="E1527" s="140">
        <v>1</v>
      </c>
      <c r="F1527" s="140">
        <v>36</v>
      </c>
      <c r="G1527" s="561"/>
      <c r="H1527" s="431" t="s">
        <v>2672</v>
      </c>
      <c r="I1527" s="164" t="str">
        <f t="shared" ref="I1527" si="371">IF(OR(D1527="",E1527="",F1527=""),"",TEXT(T1527,"000")&amp;D1527&amp;TEXT(E1527,"00")&amp;TEXT(F1527,"00"))</f>
        <v>033R0136</v>
      </c>
      <c r="J1527" s="165" t="s">
        <v>3774</v>
      </c>
      <c r="K1527" s="165" t="s">
        <v>3783</v>
      </c>
      <c r="L1527" s="165" t="s">
        <v>3789</v>
      </c>
      <c r="M1527" s="165" t="s">
        <v>3826</v>
      </c>
      <c r="N1527" s="165"/>
      <c r="O1527" s="166" t="s">
        <v>55</v>
      </c>
      <c r="P1527" s="167"/>
      <c r="Q1527" s="168"/>
      <c r="R1527" s="169"/>
      <c r="S1527" s="147" t="s">
        <v>1234</v>
      </c>
      <c r="T1527" s="403">
        <f t="shared" si="368"/>
        <v>33</v>
      </c>
      <c r="V1527" s="382" t="str">
        <f t="shared" si="350"/>
        <v xml:space="preserve">指定承認    </v>
      </c>
      <c r="W1527" s="382" t="str">
        <f t="shared" si="353"/>
        <v xml:space="preserve">指定承認    </v>
      </c>
      <c r="AD1527" s="382"/>
    </row>
    <row r="1528" spans="1:30" ht="15" customHeight="1">
      <c r="A1528" s="381" t="str">
        <f t="shared" si="345"/>
        <v>033R0137</v>
      </c>
      <c r="B1528" s="593"/>
      <c r="C1528" s="623"/>
      <c r="D1528" s="139" t="s">
        <v>1229</v>
      </c>
      <c r="E1528" s="140">
        <v>1</v>
      </c>
      <c r="F1528" s="140">
        <v>37</v>
      </c>
      <c r="G1528" s="562"/>
      <c r="H1528" s="431" t="s">
        <v>3827</v>
      </c>
      <c r="I1528" s="164" t="str">
        <f t="shared" ref="I1528" si="372">IF(OR(D1528="",E1528="",F1528=""),"",TEXT(T1528,"000")&amp;D1528&amp;TEXT(E1528,"00")&amp;TEXT(F1528,"00"))</f>
        <v>033R0137</v>
      </c>
      <c r="J1528" s="165" t="s">
        <v>3775</v>
      </c>
      <c r="K1528" s="165" t="s">
        <v>3784</v>
      </c>
      <c r="L1528" s="165" t="s">
        <v>3789</v>
      </c>
      <c r="M1528" s="165" t="s">
        <v>3826</v>
      </c>
      <c r="N1528" s="165"/>
      <c r="O1528" s="166" t="s">
        <v>55</v>
      </c>
      <c r="P1528" s="167"/>
      <c r="Q1528" s="168"/>
      <c r="R1528" s="169"/>
      <c r="S1528" s="147" t="s">
        <v>1234</v>
      </c>
      <c r="T1528" s="403">
        <f t="shared" si="368"/>
        <v>33</v>
      </c>
      <c r="V1528" s="382" t="str">
        <f t="shared" si="350"/>
        <v xml:space="preserve">指定承認    </v>
      </c>
      <c r="W1528" s="382" t="str">
        <f t="shared" ref="W1528:W1531" si="373">V1528</f>
        <v xml:space="preserve">指定承認    </v>
      </c>
      <c r="AD1528" s="382"/>
    </row>
    <row r="1529" spans="1:30" ht="15" customHeight="1">
      <c r="A1529" s="381" t="str">
        <f t="shared" si="345"/>
        <v>002R0201</v>
      </c>
      <c r="B1529" s="634" t="s">
        <v>2986</v>
      </c>
      <c r="C1529" s="621" t="s">
        <v>2987</v>
      </c>
      <c r="D1529" s="139" t="s">
        <v>1229</v>
      </c>
      <c r="E1529" s="140">
        <v>2</v>
      </c>
      <c r="F1529" s="140">
        <v>1</v>
      </c>
      <c r="G1529" s="560" t="s">
        <v>2964</v>
      </c>
      <c r="H1529" s="554" t="s">
        <v>2959</v>
      </c>
      <c r="I1529" s="162" t="str">
        <f t="shared" si="278"/>
        <v>002R0201</v>
      </c>
      <c r="J1529" s="142" t="s">
        <v>1677</v>
      </c>
      <c r="K1529" s="142" t="s">
        <v>1679</v>
      </c>
      <c r="L1529" s="142" t="s">
        <v>1678</v>
      </c>
      <c r="M1529" s="142" t="s">
        <v>1684</v>
      </c>
      <c r="N1529" s="142"/>
      <c r="O1529" s="143" t="s">
        <v>239</v>
      </c>
      <c r="P1529" s="144"/>
      <c r="Q1529" s="145"/>
      <c r="R1529" s="146"/>
      <c r="S1529" s="147" t="s">
        <v>1672</v>
      </c>
      <c r="T1529" s="387">
        <f t="shared" si="368"/>
        <v>2</v>
      </c>
      <c r="V1529" s="382" t="str">
        <f t="shared" si="350"/>
        <v xml:space="preserve">JWWA認証    </v>
      </c>
      <c r="W1529" s="382" t="str">
        <f t="shared" si="373"/>
        <v xml:space="preserve">JWWA認証    </v>
      </c>
      <c r="AD1529" s="382"/>
    </row>
    <row r="1530" spans="1:30" ht="15" customHeight="1">
      <c r="A1530" s="381" t="str">
        <f t="shared" si="345"/>
        <v>002R0202</v>
      </c>
      <c r="B1530" s="559"/>
      <c r="C1530" s="622"/>
      <c r="D1530" s="139" t="s">
        <v>1229</v>
      </c>
      <c r="E1530" s="140">
        <v>2</v>
      </c>
      <c r="F1530" s="140">
        <v>2</v>
      </c>
      <c r="G1530" s="561"/>
      <c r="H1530" s="555"/>
      <c r="I1530" s="148" t="str">
        <f t="shared" si="278"/>
        <v>002R0202</v>
      </c>
      <c r="J1530" s="149" t="s">
        <v>1677</v>
      </c>
      <c r="K1530" s="149" t="s">
        <v>1680</v>
      </c>
      <c r="L1530" s="149" t="s">
        <v>1678</v>
      </c>
      <c r="M1530" s="149" t="s">
        <v>1684</v>
      </c>
      <c r="N1530" s="149"/>
      <c r="O1530" s="150" t="s">
        <v>239</v>
      </c>
      <c r="P1530" s="151"/>
      <c r="Q1530" s="152"/>
      <c r="R1530" s="153"/>
      <c r="S1530" s="154" t="s">
        <v>1672</v>
      </c>
      <c r="T1530" s="388">
        <f t="shared" si="368"/>
        <v>2</v>
      </c>
      <c r="V1530" s="382" t="str">
        <f t="shared" si="350"/>
        <v xml:space="preserve">JWWA認証    </v>
      </c>
      <c r="W1530" s="382" t="str">
        <f t="shared" si="373"/>
        <v xml:space="preserve">JWWA認証    </v>
      </c>
      <c r="AD1530" s="382"/>
    </row>
    <row r="1531" spans="1:30" ht="15" customHeight="1">
      <c r="A1531" s="381" t="str">
        <f t="shared" si="345"/>
        <v>002R0203</v>
      </c>
      <c r="B1531" s="559"/>
      <c r="C1531" s="622"/>
      <c r="D1531" s="139" t="s">
        <v>1229</v>
      </c>
      <c r="E1531" s="140">
        <v>2</v>
      </c>
      <c r="F1531" s="140">
        <v>3</v>
      </c>
      <c r="G1531" s="561"/>
      <c r="H1531" s="555"/>
      <c r="I1531" s="148" t="str">
        <f t="shared" si="278"/>
        <v>002R0203</v>
      </c>
      <c r="J1531" s="149" t="s">
        <v>1677</v>
      </c>
      <c r="K1531" s="149" t="s">
        <v>1681</v>
      </c>
      <c r="L1531" s="149" t="s">
        <v>1678</v>
      </c>
      <c r="M1531" s="149" t="s">
        <v>1684</v>
      </c>
      <c r="N1531" s="149"/>
      <c r="O1531" s="150" t="s">
        <v>239</v>
      </c>
      <c r="P1531" s="151"/>
      <c r="Q1531" s="152"/>
      <c r="R1531" s="153"/>
      <c r="S1531" s="154" t="s">
        <v>1672</v>
      </c>
      <c r="T1531" s="388">
        <f t="shared" si="368"/>
        <v>2</v>
      </c>
      <c r="V1531" s="382" t="str">
        <f t="shared" si="350"/>
        <v xml:space="preserve">JWWA認証    </v>
      </c>
      <c r="W1531" s="382" t="str">
        <f t="shared" si="373"/>
        <v xml:space="preserve">JWWA認証    </v>
      </c>
      <c r="AD1531" s="382"/>
    </row>
    <row r="1532" spans="1:30" ht="15" customHeight="1">
      <c r="A1532" s="381" t="str">
        <f t="shared" si="345"/>
        <v>002R0204</v>
      </c>
      <c r="B1532" s="559"/>
      <c r="C1532" s="622"/>
      <c r="D1532" s="139" t="s">
        <v>1229</v>
      </c>
      <c r="E1532" s="140">
        <v>2</v>
      </c>
      <c r="F1532" s="140">
        <v>4</v>
      </c>
      <c r="G1532" s="561"/>
      <c r="H1532" s="555"/>
      <c r="I1532" s="148" t="str">
        <f t="shared" si="278"/>
        <v>002R0204</v>
      </c>
      <c r="J1532" s="149" t="s">
        <v>1677</v>
      </c>
      <c r="K1532" s="149" t="s">
        <v>1682</v>
      </c>
      <c r="L1532" s="149" t="s">
        <v>1678</v>
      </c>
      <c r="M1532" s="149" t="s">
        <v>1684</v>
      </c>
      <c r="N1532" s="149"/>
      <c r="O1532" s="150" t="s">
        <v>239</v>
      </c>
      <c r="P1532" s="178"/>
      <c r="Q1532" s="179"/>
      <c r="R1532" s="180"/>
      <c r="S1532" s="181" t="s">
        <v>1672</v>
      </c>
      <c r="T1532" s="400">
        <f t="shared" si="368"/>
        <v>2</v>
      </c>
      <c r="V1532" s="382" t="str">
        <f t="shared" si="350"/>
        <v xml:space="preserve">JWWA認証    </v>
      </c>
      <c r="W1532" s="382" t="str">
        <f t="shared" ref="W1532:W1536" si="374">V1532</f>
        <v xml:space="preserve">JWWA認証    </v>
      </c>
      <c r="AD1532" s="382"/>
    </row>
    <row r="1533" spans="1:30" ht="15" customHeight="1">
      <c r="A1533" s="381" t="str">
        <f t="shared" si="345"/>
        <v>002R0205</v>
      </c>
      <c r="B1533" s="559"/>
      <c r="C1533" s="622"/>
      <c r="D1533" s="139" t="s">
        <v>1229</v>
      </c>
      <c r="E1533" s="140">
        <v>2</v>
      </c>
      <c r="F1533" s="140">
        <v>5</v>
      </c>
      <c r="G1533" s="561"/>
      <c r="H1533" s="555"/>
      <c r="I1533" s="155" t="str">
        <f t="shared" si="278"/>
        <v>002R0205</v>
      </c>
      <c r="J1533" s="156" t="s">
        <v>1677</v>
      </c>
      <c r="K1533" s="156" t="s">
        <v>1683</v>
      </c>
      <c r="L1533" s="156" t="s">
        <v>1678</v>
      </c>
      <c r="M1533" s="156" t="s">
        <v>1684</v>
      </c>
      <c r="N1533" s="156"/>
      <c r="O1533" s="157" t="s">
        <v>239</v>
      </c>
      <c r="P1533" s="158"/>
      <c r="Q1533" s="159"/>
      <c r="R1533" s="160"/>
      <c r="S1533" s="161" t="s">
        <v>1672</v>
      </c>
      <c r="T1533" s="389">
        <f t="shared" si="368"/>
        <v>2</v>
      </c>
      <c r="V1533" s="382" t="str">
        <f t="shared" si="350"/>
        <v xml:space="preserve">JWWA認証    </v>
      </c>
      <c r="W1533" s="382" t="str">
        <f t="shared" si="374"/>
        <v xml:space="preserve">JWWA認証    </v>
      </c>
      <c r="AD1533" s="382"/>
    </row>
    <row r="1534" spans="1:30" ht="15" customHeight="1">
      <c r="A1534" s="381" t="str">
        <f t="shared" si="345"/>
        <v>046R0201</v>
      </c>
      <c r="B1534" s="559"/>
      <c r="C1534" s="622"/>
      <c r="D1534" s="139" t="s">
        <v>1229</v>
      </c>
      <c r="E1534" s="140">
        <v>2</v>
      </c>
      <c r="F1534" s="140">
        <v>1</v>
      </c>
      <c r="G1534" s="561"/>
      <c r="H1534" s="555"/>
      <c r="I1534" s="191" t="str">
        <f t="shared" si="278"/>
        <v>046R0201</v>
      </c>
      <c r="J1534" s="142" t="s">
        <v>1677</v>
      </c>
      <c r="K1534" s="142" t="s">
        <v>2969</v>
      </c>
      <c r="L1534" s="142" t="s">
        <v>1678</v>
      </c>
      <c r="M1534" s="142" t="s">
        <v>1684</v>
      </c>
      <c r="N1534" s="142"/>
      <c r="O1534" s="143" t="s">
        <v>239</v>
      </c>
      <c r="P1534" s="173"/>
      <c r="Q1534" s="174"/>
      <c r="R1534" s="175"/>
      <c r="S1534" s="147" t="s">
        <v>2176</v>
      </c>
      <c r="T1534" s="404">
        <f t="shared" si="368"/>
        <v>46</v>
      </c>
      <c r="V1534" s="382" t="str">
        <f t="shared" si="350"/>
        <v xml:space="preserve">JWWA認証    </v>
      </c>
      <c r="W1534" s="382" t="str">
        <f t="shared" si="374"/>
        <v xml:space="preserve">JWWA認証    </v>
      </c>
      <c r="AD1534" s="382"/>
    </row>
    <row r="1535" spans="1:30" ht="15" customHeight="1">
      <c r="A1535" s="381" t="str">
        <f t="shared" si="345"/>
        <v>046R0202</v>
      </c>
      <c r="B1535" s="559"/>
      <c r="C1535" s="622"/>
      <c r="D1535" s="139" t="s">
        <v>1229</v>
      </c>
      <c r="E1535" s="140">
        <v>2</v>
      </c>
      <c r="F1535" s="140">
        <v>2</v>
      </c>
      <c r="G1535" s="561"/>
      <c r="H1535" s="555"/>
      <c r="I1535" s="148" t="str">
        <f t="shared" ref="I1535:I1538" si="375">IF(OR(D1535="",E1535="",F1535=""),"",TEXT(T1535,"000")&amp;D1535&amp;TEXT(E1535,"00")&amp;TEXT(F1535,"00"))</f>
        <v>046R0202</v>
      </c>
      <c r="J1535" s="149" t="s">
        <v>1677</v>
      </c>
      <c r="K1535" s="149" t="s">
        <v>2970</v>
      </c>
      <c r="L1535" s="149" t="s">
        <v>1678</v>
      </c>
      <c r="M1535" s="149" t="s">
        <v>1684</v>
      </c>
      <c r="N1535" s="149"/>
      <c r="O1535" s="150" t="s">
        <v>239</v>
      </c>
      <c r="P1535" s="151"/>
      <c r="Q1535" s="152"/>
      <c r="R1535" s="153"/>
      <c r="S1535" s="154" t="s">
        <v>2176</v>
      </c>
      <c r="T1535" s="388">
        <f t="shared" si="368"/>
        <v>46</v>
      </c>
      <c r="V1535" s="382" t="str">
        <f t="shared" si="350"/>
        <v xml:space="preserve">JWWA認証    </v>
      </c>
      <c r="W1535" s="382" t="str">
        <f t="shared" si="374"/>
        <v xml:space="preserve">JWWA認証    </v>
      </c>
      <c r="AD1535" s="382"/>
    </row>
    <row r="1536" spans="1:30" ht="15" customHeight="1">
      <c r="A1536" s="381" t="str">
        <f t="shared" si="345"/>
        <v>046R0203</v>
      </c>
      <c r="B1536" s="559"/>
      <c r="C1536" s="622"/>
      <c r="D1536" s="139" t="s">
        <v>1229</v>
      </c>
      <c r="E1536" s="140">
        <v>2</v>
      </c>
      <c r="F1536" s="140">
        <v>3</v>
      </c>
      <c r="G1536" s="561"/>
      <c r="H1536" s="555"/>
      <c r="I1536" s="170" t="str">
        <f t="shared" si="375"/>
        <v>046R0203</v>
      </c>
      <c r="J1536" s="171" t="s">
        <v>1677</v>
      </c>
      <c r="K1536" s="171" t="s">
        <v>2970</v>
      </c>
      <c r="L1536" s="171" t="s">
        <v>1678</v>
      </c>
      <c r="M1536" s="171" t="s">
        <v>1684</v>
      </c>
      <c r="N1536" s="171"/>
      <c r="O1536" s="172" t="s">
        <v>239</v>
      </c>
      <c r="P1536" s="173"/>
      <c r="Q1536" s="174"/>
      <c r="R1536" s="175"/>
      <c r="S1536" s="161" t="s">
        <v>2176</v>
      </c>
      <c r="T1536" s="404">
        <f t="shared" si="368"/>
        <v>46</v>
      </c>
      <c r="V1536" s="382" t="str">
        <f t="shared" si="350"/>
        <v xml:space="preserve">JWWA認証    </v>
      </c>
      <c r="W1536" s="382" t="str">
        <f t="shared" si="374"/>
        <v xml:space="preserve">JWWA認証    </v>
      </c>
      <c r="AD1536" s="382"/>
    </row>
    <row r="1537" spans="1:30" ht="15" customHeight="1">
      <c r="A1537" s="381" t="str">
        <f t="shared" si="345"/>
        <v>046R0204</v>
      </c>
      <c r="B1537" s="559"/>
      <c r="C1537" s="622"/>
      <c r="D1537" s="139" t="s">
        <v>1229</v>
      </c>
      <c r="E1537" s="140">
        <v>2</v>
      </c>
      <c r="F1537" s="140">
        <v>4</v>
      </c>
      <c r="G1537" s="561"/>
      <c r="H1537" s="555"/>
      <c r="I1537" s="141" t="str">
        <f t="shared" si="375"/>
        <v>046R0204</v>
      </c>
      <c r="J1537" s="142" t="s">
        <v>1677</v>
      </c>
      <c r="K1537" s="142" t="s">
        <v>2971</v>
      </c>
      <c r="L1537" s="142" t="s">
        <v>511</v>
      </c>
      <c r="M1537" s="142" t="s">
        <v>1684</v>
      </c>
      <c r="N1537" s="142"/>
      <c r="O1537" s="143" t="s">
        <v>239</v>
      </c>
      <c r="P1537" s="144"/>
      <c r="Q1537" s="145"/>
      <c r="R1537" s="146"/>
      <c r="S1537" s="147" t="s">
        <v>2176</v>
      </c>
      <c r="T1537" s="387">
        <f t="shared" si="368"/>
        <v>46</v>
      </c>
      <c r="V1537" s="382" t="str">
        <f t="shared" si="350"/>
        <v xml:space="preserve">JWWA認証    </v>
      </c>
      <c r="W1537" s="382" t="str">
        <f t="shared" ref="W1537:W1557" si="376">V1537</f>
        <v xml:space="preserve">JWWA認証    </v>
      </c>
      <c r="AD1537" s="382"/>
    </row>
    <row r="1538" spans="1:30" ht="15" customHeight="1">
      <c r="A1538" s="381" t="str">
        <f t="shared" si="345"/>
        <v>046R0205</v>
      </c>
      <c r="B1538" s="559"/>
      <c r="C1538" s="622"/>
      <c r="D1538" s="139" t="s">
        <v>1229</v>
      </c>
      <c r="E1538" s="140">
        <v>2</v>
      </c>
      <c r="F1538" s="140">
        <v>5</v>
      </c>
      <c r="G1538" s="562"/>
      <c r="H1538" s="556"/>
      <c r="I1538" s="164" t="str">
        <f t="shared" si="375"/>
        <v>046R0205</v>
      </c>
      <c r="J1538" s="176" t="s">
        <v>1677</v>
      </c>
      <c r="K1538" s="176" t="s">
        <v>2972</v>
      </c>
      <c r="L1538" s="176" t="s">
        <v>511</v>
      </c>
      <c r="M1538" s="176" t="s">
        <v>1684</v>
      </c>
      <c r="N1538" s="176"/>
      <c r="O1538" s="177" t="s">
        <v>239</v>
      </c>
      <c r="P1538" s="178"/>
      <c r="Q1538" s="179"/>
      <c r="R1538" s="180"/>
      <c r="S1538" s="181" t="s">
        <v>2176</v>
      </c>
      <c r="T1538" s="400">
        <f t="shared" si="368"/>
        <v>46</v>
      </c>
      <c r="V1538" s="382" t="str">
        <f t="shared" si="350"/>
        <v xml:space="preserve">JWWA認証    </v>
      </c>
      <c r="W1538" s="382" t="str">
        <f t="shared" si="376"/>
        <v xml:space="preserve">JWWA認証    </v>
      </c>
      <c r="AD1538" s="382"/>
    </row>
    <row r="1539" spans="1:30" ht="15" customHeight="1">
      <c r="A1539" s="381" t="str">
        <f t="shared" si="345"/>
        <v>002R0206</v>
      </c>
      <c r="B1539" s="559"/>
      <c r="C1539" s="622"/>
      <c r="D1539" s="139" t="s">
        <v>1229</v>
      </c>
      <c r="E1539" s="140">
        <v>2</v>
      </c>
      <c r="F1539" s="140">
        <v>6</v>
      </c>
      <c r="G1539" s="560" t="s">
        <v>2965</v>
      </c>
      <c r="H1539" s="554" t="s">
        <v>2966</v>
      </c>
      <c r="I1539" s="162" t="str">
        <f t="shared" ref="I1539:I1543" si="377">IF(OR(D1539="",E1539="",F1539=""),"",TEXT(T1539,"000")&amp;D1539&amp;TEXT(E1539,"00")&amp;TEXT(F1539,"00"))</f>
        <v>002R0206</v>
      </c>
      <c r="J1539" s="142" t="s">
        <v>1685</v>
      </c>
      <c r="K1539" s="142" t="s">
        <v>1686</v>
      </c>
      <c r="L1539" s="142" t="s">
        <v>1678</v>
      </c>
      <c r="M1539" s="142" t="s">
        <v>1684</v>
      </c>
      <c r="N1539" s="142"/>
      <c r="O1539" s="143" t="s">
        <v>239</v>
      </c>
      <c r="P1539" s="144"/>
      <c r="Q1539" s="145"/>
      <c r="R1539" s="146"/>
      <c r="S1539" s="147" t="s">
        <v>1672</v>
      </c>
      <c r="T1539" s="387">
        <f t="shared" si="368"/>
        <v>2</v>
      </c>
      <c r="V1539" s="382" t="str">
        <f t="shared" si="350"/>
        <v xml:space="preserve">JWWA認証    </v>
      </c>
      <c r="W1539" s="382" t="str">
        <f t="shared" si="376"/>
        <v xml:space="preserve">JWWA認証    </v>
      </c>
      <c r="AD1539" s="382"/>
    </row>
    <row r="1540" spans="1:30" ht="15" customHeight="1">
      <c r="A1540" s="381" t="str">
        <f t="shared" si="345"/>
        <v>027R0203</v>
      </c>
      <c r="B1540" s="559"/>
      <c r="C1540" s="622"/>
      <c r="D1540" s="139" t="s">
        <v>1229</v>
      </c>
      <c r="E1540" s="140">
        <v>2</v>
      </c>
      <c r="F1540" s="140">
        <v>3</v>
      </c>
      <c r="G1540" s="561"/>
      <c r="H1540" s="555"/>
      <c r="I1540" s="148" t="str">
        <f t="shared" si="377"/>
        <v>027R0203</v>
      </c>
      <c r="J1540" s="149" t="s">
        <v>1685</v>
      </c>
      <c r="K1540" s="149" t="s">
        <v>1757</v>
      </c>
      <c r="L1540" s="149" t="s">
        <v>1678</v>
      </c>
      <c r="M1540" s="149" t="s">
        <v>1684</v>
      </c>
      <c r="N1540" s="149" t="s">
        <v>895</v>
      </c>
      <c r="O1540" s="150" t="s">
        <v>239</v>
      </c>
      <c r="P1540" s="151"/>
      <c r="Q1540" s="152"/>
      <c r="R1540" s="153"/>
      <c r="S1540" s="154" t="s">
        <v>1182</v>
      </c>
      <c r="T1540" s="388">
        <f t="shared" si="368"/>
        <v>27</v>
      </c>
      <c r="V1540" s="382" t="str">
        <f t="shared" si="350"/>
        <v xml:space="preserve">JWWA認証    </v>
      </c>
      <c r="W1540" s="382" t="str">
        <f t="shared" si="376"/>
        <v xml:space="preserve">JWWA認証    </v>
      </c>
      <c r="AD1540" s="382"/>
    </row>
    <row r="1541" spans="1:30" ht="15" customHeight="1">
      <c r="A1541" s="381" t="str">
        <f t="shared" si="345"/>
        <v>029R0201</v>
      </c>
      <c r="B1541" s="559"/>
      <c r="C1541" s="622"/>
      <c r="D1541" s="139" t="s">
        <v>1229</v>
      </c>
      <c r="E1541" s="140">
        <v>2</v>
      </c>
      <c r="F1541" s="140">
        <v>1</v>
      </c>
      <c r="G1541" s="561"/>
      <c r="H1541" s="555"/>
      <c r="I1541" s="148" t="str">
        <f t="shared" si="377"/>
        <v>029R0201</v>
      </c>
      <c r="J1541" s="149" t="s">
        <v>1685</v>
      </c>
      <c r="K1541" s="149" t="s">
        <v>2052</v>
      </c>
      <c r="L1541" s="149" t="s">
        <v>1678</v>
      </c>
      <c r="M1541" s="149" t="s">
        <v>1684</v>
      </c>
      <c r="N1541" s="149"/>
      <c r="O1541" s="150" t="s">
        <v>239</v>
      </c>
      <c r="P1541" s="151"/>
      <c r="Q1541" s="152"/>
      <c r="R1541" s="153"/>
      <c r="S1541" s="154" t="s">
        <v>2031</v>
      </c>
      <c r="T1541" s="388">
        <f t="shared" si="368"/>
        <v>29</v>
      </c>
      <c r="V1541" s="382" t="str">
        <f t="shared" si="350"/>
        <v xml:space="preserve">JWWA認証    </v>
      </c>
      <c r="W1541" s="382" t="str">
        <f t="shared" si="376"/>
        <v xml:space="preserve">JWWA認証    </v>
      </c>
      <c r="AD1541" s="382"/>
    </row>
    <row r="1542" spans="1:30" ht="15" customHeight="1">
      <c r="A1542" s="381" t="str">
        <f t="shared" si="345"/>
        <v>046R0206</v>
      </c>
      <c r="B1542" s="559"/>
      <c r="C1542" s="622"/>
      <c r="D1542" s="139" t="s">
        <v>1229</v>
      </c>
      <c r="E1542" s="140">
        <v>2</v>
      </c>
      <c r="F1542" s="140">
        <v>6</v>
      </c>
      <c r="G1542" s="561"/>
      <c r="H1542" s="555"/>
      <c r="I1542" s="148" t="str">
        <f t="shared" si="377"/>
        <v>046R0206</v>
      </c>
      <c r="J1542" s="149" t="s">
        <v>1685</v>
      </c>
      <c r="K1542" s="149" t="s">
        <v>2973</v>
      </c>
      <c r="L1542" s="149" t="s">
        <v>1678</v>
      </c>
      <c r="M1542" s="149" t="s">
        <v>1684</v>
      </c>
      <c r="N1542" s="149"/>
      <c r="O1542" s="150" t="s">
        <v>239</v>
      </c>
      <c r="P1542" s="151"/>
      <c r="Q1542" s="152"/>
      <c r="R1542" s="153"/>
      <c r="S1542" s="154" t="s">
        <v>2176</v>
      </c>
      <c r="T1542" s="388">
        <f t="shared" si="368"/>
        <v>46</v>
      </c>
      <c r="V1542" s="382" t="str">
        <f t="shared" si="350"/>
        <v xml:space="preserve">JWWA認証    </v>
      </c>
      <c r="W1542" s="382" t="str">
        <f t="shared" si="376"/>
        <v xml:space="preserve">JWWA認証    </v>
      </c>
      <c r="AD1542" s="382"/>
    </row>
    <row r="1543" spans="1:30" ht="15" customHeight="1">
      <c r="A1543" s="381" t="str">
        <f t="shared" si="345"/>
        <v>046R0207</v>
      </c>
      <c r="B1543" s="559"/>
      <c r="C1543" s="622"/>
      <c r="D1543" s="139" t="s">
        <v>1229</v>
      </c>
      <c r="E1543" s="140">
        <v>2</v>
      </c>
      <c r="F1543" s="140">
        <v>7</v>
      </c>
      <c r="G1543" s="561"/>
      <c r="H1543" s="555"/>
      <c r="I1543" s="148" t="str">
        <f t="shared" si="377"/>
        <v>046R0207</v>
      </c>
      <c r="J1543" s="149" t="s">
        <v>1685</v>
      </c>
      <c r="K1543" s="149" t="s">
        <v>2974</v>
      </c>
      <c r="L1543" s="149" t="s">
        <v>1678</v>
      </c>
      <c r="M1543" s="149" t="s">
        <v>1684</v>
      </c>
      <c r="N1543" s="149"/>
      <c r="O1543" s="150" t="s">
        <v>239</v>
      </c>
      <c r="P1543" s="151"/>
      <c r="Q1543" s="152"/>
      <c r="R1543" s="153"/>
      <c r="S1543" s="154" t="s">
        <v>2176</v>
      </c>
      <c r="T1543" s="388">
        <f t="shared" si="368"/>
        <v>46</v>
      </c>
      <c r="V1543" s="382" t="str">
        <f t="shared" si="350"/>
        <v xml:space="preserve">JWWA認証    </v>
      </c>
      <c r="W1543" s="382" t="str">
        <f t="shared" si="376"/>
        <v xml:space="preserve">JWWA認証    </v>
      </c>
      <c r="AD1543" s="382"/>
    </row>
    <row r="1544" spans="1:30" ht="15" customHeight="1">
      <c r="A1544" s="381" t="str">
        <f t="shared" si="345"/>
        <v>046R0208</v>
      </c>
      <c r="B1544" s="559"/>
      <c r="C1544" s="622"/>
      <c r="D1544" s="139" t="s">
        <v>1229</v>
      </c>
      <c r="E1544" s="140">
        <v>2</v>
      </c>
      <c r="F1544" s="140">
        <v>8</v>
      </c>
      <c r="G1544" s="561"/>
      <c r="H1544" s="555"/>
      <c r="I1544" s="148" t="str">
        <f t="shared" si="122"/>
        <v>046R0208</v>
      </c>
      <c r="J1544" s="149" t="s">
        <v>1685</v>
      </c>
      <c r="K1544" s="149" t="s">
        <v>2975</v>
      </c>
      <c r="L1544" s="149" t="s">
        <v>1678</v>
      </c>
      <c r="M1544" s="149" t="s">
        <v>1684</v>
      </c>
      <c r="N1544" s="149"/>
      <c r="O1544" s="150" t="s">
        <v>239</v>
      </c>
      <c r="P1544" s="151"/>
      <c r="Q1544" s="152"/>
      <c r="R1544" s="153"/>
      <c r="S1544" s="154" t="s">
        <v>2176</v>
      </c>
      <c r="T1544" s="388">
        <f t="shared" si="368"/>
        <v>46</v>
      </c>
      <c r="V1544" s="382" t="str">
        <f t="shared" si="350"/>
        <v xml:space="preserve">JWWA認証    </v>
      </c>
      <c r="W1544" s="382" t="str">
        <f t="shared" si="376"/>
        <v xml:space="preserve">JWWA認証    </v>
      </c>
      <c r="AD1544" s="382"/>
    </row>
    <row r="1545" spans="1:30" ht="15" customHeight="1">
      <c r="A1545" s="381" t="str">
        <f t="shared" si="345"/>
        <v>046R0209</v>
      </c>
      <c r="B1545" s="559"/>
      <c r="C1545" s="622"/>
      <c r="D1545" s="139" t="s">
        <v>1229</v>
      </c>
      <c r="E1545" s="140">
        <v>2</v>
      </c>
      <c r="F1545" s="140">
        <v>9</v>
      </c>
      <c r="G1545" s="561"/>
      <c r="H1545" s="555"/>
      <c r="I1545" s="155" t="str">
        <f t="shared" si="122"/>
        <v>046R0209</v>
      </c>
      <c r="J1545" s="156" t="s">
        <v>1685</v>
      </c>
      <c r="K1545" s="156" t="s">
        <v>2976</v>
      </c>
      <c r="L1545" s="156" t="s">
        <v>1678</v>
      </c>
      <c r="M1545" s="156" t="s">
        <v>1684</v>
      </c>
      <c r="N1545" s="156"/>
      <c r="O1545" s="157" t="s">
        <v>239</v>
      </c>
      <c r="P1545" s="158"/>
      <c r="Q1545" s="159"/>
      <c r="R1545" s="160"/>
      <c r="S1545" s="161" t="s">
        <v>2176</v>
      </c>
      <c r="T1545" s="389">
        <f t="shared" si="368"/>
        <v>46</v>
      </c>
      <c r="V1545" s="382" t="str">
        <f t="shared" si="350"/>
        <v xml:space="preserve">JWWA認証    </v>
      </c>
      <c r="W1545" s="382" t="str">
        <f t="shared" si="376"/>
        <v xml:space="preserve">JWWA認証    </v>
      </c>
      <c r="AD1545" s="382"/>
    </row>
    <row r="1546" spans="1:30" ht="15" customHeight="1">
      <c r="A1546" s="381" t="str">
        <f t="shared" si="345"/>
        <v>046R0210</v>
      </c>
      <c r="B1546" s="624"/>
      <c r="C1546" s="622"/>
      <c r="D1546" s="139" t="s">
        <v>1229</v>
      </c>
      <c r="E1546" s="140">
        <v>2</v>
      </c>
      <c r="F1546" s="140">
        <v>10</v>
      </c>
      <c r="G1546" s="562"/>
      <c r="H1546" s="556"/>
      <c r="I1546" s="164" t="str">
        <f t="shared" si="122"/>
        <v>046R0210</v>
      </c>
      <c r="J1546" s="165" t="s">
        <v>1685</v>
      </c>
      <c r="K1546" s="165" t="s">
        <v>2977</v>
      </c>
      <c r="L1546" s="165" t="s">
        <v>511</v>
      </c>
      <c r="M1546" s="165" t="s">
        <v>1684</v>
      </c>
      <c r="N1546" s="165"/>
      <c r="O1546" s="166" t="s">
        <v>239</v>
      </c>
      <c r="P1546" s="167"/>
      <c r="Q1546" s="168"/>
      <c r="R1546" s="169"/>
      <c r="S1546" s="182" t="s">
        <v>2176</v>
      </c>
      <c r="T1546" s="403">
        <f t="shared" si="368"/>
        <v>46</v>
      </c>
      <c r="V1546" s="382" t="str">
        <f t="shared" si="350"/>
        <v xml:space="preserve">JWWA認証    </v>
      </c>
      <c r="W1546" s="382" t="str">
        <f t="shared" si="376"/>
        <v xml:space="preserve">JWWA認証    </v>
      </c>
      <c r="AD1546" s="382"/>
    </row>
    <row r="1547" spans="1:30" ht="15" customHeight="1">
      <c r="A1547" s="381">
        <f t="shared" si="345"/>
        <v>0</v>
      </c>
      <c r="B1547" s="557" t="s">
        <v>3267</v>
      </c>
      <c r="C1547" s="558"/>
      <c r="D1547" s="558"/>
      <c r="E1547" s="558"/>
      <c r="F1547" s="558"/>
      <c r="G1547" s="558"/>
      <c r="H1547" s="558"/>
      <c r="I1547" s="558"/>
      <c r="J1547" s="558"/>
      <c r="K1547" s="558"/>
      <c r="L1547" s="558"/>
      <c r="M1547" s="558"/>
      <c r="N1547" s="558"/>
      <c r="O1547" s="558"/>
      <c r="P1547" s="558"/>
      <c r="Q1547" s="558"/>
      <c r="R1547" s="558"/>
      <c r="S1547" s="558"/>
      <c r="T1547" s="432" t="str">
        <f>IF(S1547="","",VLOOKUP(S1547,$AC$7:$AD$69,2,FALSE))</f>
        <v/>
      </c>
      <c r="V1547" s="382" t="str">
        <f t="shared" si="350"/>
        <v xml:space="preserve">    </v>
      </c>
      <c r="W1547" s="382" t="str">
        <f t="shared" si="376"/>
        <v xml:space="preserve">    </v>
      </c>
      <c r="AD1547" s="382"/>
    </row>
    <row r="1548" spans="1:30" ht="15" customHeight="1">
      <c r="A1548" s="381" t="str">
        <f t="shared" si="345"/>
        <v>002Q0101</v>
      </c>
      <c r="B1548" s="559" t="s">
        <v>3321</v>
      </c>
      <c r="C1548" s="621" t="s">
        <v>3320</v>
      </c>
      <c r="D1548" s="139" t="s">
        <v>3268</v>
      </c>
      <c r="E1548" s="140">
        <v>1</v>
      </c>
      <c r="F1548" s="140">
        <v>1</v>
      </c>
      <c r="G1548" s="560" t="s">
        <v>3269</v>
      </c>
      <c r="H1548" s="554" t="s">
        <v>3271</v>
      </c>
      <c r="I1548" s="141" t="str">
        <f t="shared" ref="I1548:I1629" si="378">IF(OR(D1548="",E1548="",F1548=""),"",TEXT(T1548,"000")&amp;D1548&amp;TEXT(E1548,"00")&amp;TEXT(F1548,"00"))</f>
        <v>002Q0101</v>
      </c>
      <c r="J1548" s="142" t="s">
        <v>1029</v>
      </c>
      <c r="K1548" s="142" t="s">
        <v>3908</v>
      </c>
      <c r="L1548" s="142" t="s">
        <v>3272</v>
      </c>
      <c r="M1548" s="142" t="s">
        <v>923</v>
      </c>
      <c r="N1548" s="142" t="s">
        <v>924</v>
      </c>
      <c r="O1548" s="143" t="s">
        <v>6</v>
      </c>
      <c r="P1548" s="144" t="s">
        <v>3273</v>
      </c>
      <c r="Q1548" s="145">
        <v>117</v>
      </c>
      <c r="R1548" s="146"/>
      <c r="S1548" s="147" t="s">
        <v>1672</v>
      </c>
      <c r="T1548" s="387">
        <f t="shared" ref="T1548:T1579" si="379">IF(S1548="","",VLOOKUP(S1548,$AC$7:$AD$80,2,FALSE))</f>
        <v>2</v>
      </c>
      <c r="V1548" s="382" t="str">
        <f t="shared" si="350"/>
        <v>JWWA  B  117</v>
      </c>
      <c r="W1548" s="382" t="str">
        <f t="shared" ref="W1548" si="380">V1548</f>
        <v>JWWA  B  117</v>
      </c>
      <c r="AD1548" s="382"/>
    </row>
    <row r="1549" spans="1:30" ht="15" customHeight="1">
      <c r="A1549" s="381" t="str">
        <f t="shared" si="345"/>
        <v>013Q0101</v>
      </c>
      <c r="B1549" s="559"/>
      <c r="C1549" s="622"/>
      <c r="D1549" s="139" t="s">
        <v>3268</v>
      </c>
      <c r="E1549" s="140">
        <v>1</v>
      </c>
      <c r="F1549" s="140">
        <v>1</v>
      </c>
      <c r="G1549" s="561"/>
      <c r="H1549" s="555"/>
      <c r="I1549" s="148" t="str">
        <f t="shared" si="378"/>
        <v>013Q0101</v>
      </c>
      <c r="J1549" s="149" t="s">
        <v>1029</v>
      </c>
      <c r="K1549" s="149" t="s">
        <v>922</v>
      </c>
      <c r="L1549" s="149" t="s">
        <v>3274</v>
      </c>
      <c r="M1549" s="149" t="s">
        <v>923</v>
      </c>
      <c r="N1549" s="149" t="s">
        <v>924</v>
      </c>
      <c r="O1549" s="150" t="s">
        <v>6</v>
      </c>
      <c r="P1549" s="151" t="s">
        <v>3273</v>
      </c>
      <c r="Q1549" s="152">
        <v>117</v>
      </c>
      <c r="R1549" s="153"/>
      <c r="S1549" s="154" t="s">
        <v>802</v>
      </c>
      <c r="T1549" s="388">
        <f t="shared" si="379"/>
        <v>13</v>
      </c>
      <c r="V1549" s="382" t="str">
        <f t="shared" si="350"/>
        <v>JWWA  B  117</v>
      </c>
      <c r="W1549" s="382" t="str">
        <f t="shared" ref="W1549" si="381">V1549</f>
        <v>JWWA  B  117</v>
      </c>
      <c r="AD1549" s="382"/>
    </row>
    <row r="1550" spans="1:30" ht="15" customHeight="1">
      <c r="A1550" s="381" t="str">
        <f t="shared" si="345"/>
        <v>027Q0101</v>
      </c>
      <c r="B1550" s="559"/>
      <c r="C1550" s="622"/>
      <c r="D1550" s="139" t="s">
        <v>3268</v>
      </c>
      <c r="E1550" s="140">
        <v>1</v>
      </c>
      <c r="F1550" s="140">
        <v>1</v>
      </c>
      <c r="G1550" s="561"/>
      <c r="H1550" s="555"/>
      <c r="I1550" s="148" t="str">
        <f t="shared" ref="I1550" si="382">IF(OR(D1550="",E1550="",F1550=""),"",TEXT(T1550,"000")&amp;D1550&amp;TEXT(E1550,"00")&amp;TEXT(F1550,"00"))</f>
        <v>027Q0101</v>
      </c>
      <c r="J1550" s="149" t="s">
        <v>1029</v>
      </c>
      <c r="K1550" s="149" t="s">
        <v>1749</v>
      </c>
      <c r="L1550" s="149" t="s">
        <v>3272</v>
      </c>
      <c r="M1550" s="149" t="s">
        <v>923</v>
      </c>
      <c r="N1550" s="149" t="s">
        <v>924</v>
      </c>
      <c r="O1550" s="150" t="s">
        <v>6</v>
      </c>
      <c r="P1550" s="151" t="s">
        <v>3273</v>
      </c>
      <c r="Q1550" s="152">
        <v>117</v>
      </c>
      <c r="R1550" s="153"/>
      <c r="S1550" s="154" t="s">
        <v>1182</v>
      </c>
      <c r="T1550" s="388">
        <f t="shared" si="379"/>
        <v>27</v>
      </c>
      <c r="V1550" s="382" t="str">
        <f t="shared" si="350"/>
        <v>JWWA  B  117</v>
      </c>
      <c r="W1550" s="382" t="str">
        <f t="shared" ref="W1550" si="383">V1550</f>
        <v>JWWA  B  117</v>
      </c>
      <c r="AD1550" s="382"/>
    </row>
    <row r="1551" spans="1:30" ht="15" customHeight="1">
      <c r="A1551" s="381" t="str">
        <f t="shared" si="345"/>
        <v>029Q0101</v>
      </c>
      <c r="B1551" s="559"/>
      <c r="C1551" s="622"/>
      <c r="D1551" s="139" t="s">
        <v>3268</v>
      </c>
      <c r="E1551" s="140">
        <v>1</v>
      </c>
      <c r="F1551" s="140">
        <v>1</v>
      </c>
      <c r="G1551" s="561"/>
      <c r="H1551" s="555"/>
      <c r="I1551" s="148" t="str">
        <f t="shared" ref="I1551" si="384">IF(OR(D1551="",E1551="",F1551=""),"",TEXT(T1551,"000")&amp;D1551&amp;TEXT(E1551,"00")&amp;TEXT(F1551,"00"))</f>
        <v>029Q0101</v>
      </c>
      <c r="J1551" s="149" t="s">
        <v>1029</v>
      </c>
      <c r="K1551" s="149" t="s">
        <v>2034</v>
      </c>
      <c r="L1551" s="149" t="s">
        <v>3274</v>
      </c>
      <c r="M1551" s="149" t="s">
        <v>923</v>
      </c>
      <c r="N1551" s="149" t="s">
        <v>924</v>
      </c>
      <c r="O1551" s="150" t="s">
        <v>6</v>
      </c>
      <c r="P1551" s="151" t="s">
        <v>3273</v>
      </c>
      <c r="Q1551" s="152">
        <v>117</v>
      </c>
      <c r="R1551" s="153"/>
      <c r="S1551" s="154" t="s">
        <v>2031</v>
      </c>
      <c r="T1551" s="388">
        <f t="shared" si="379"/>
        <v>29</v>
      </c>
      <c r="V1551" s="382" t="str">
        <f t="shared" si="350"/>
        <v>JWWA  B  117</v>
      </c>
      <c r="W1551" s="382" t="str">
        <f t="shared" si="376"/>
        <v>JWWA  B  117</v>
      </c>
      <c r="AD1551" s="382"/>
    </row>
    <row r="1552" spans="1:30" ht="15" customHeight="1">
      <c r="A1552" s="381" t="str">
        <f t="shared" ref="A1552:A1615" si="385">I1552</f>
        <v>034Q0101</v>
      </c>
      <c r="B1552" s="559"/>
      <c r="C1552" s="622"/>
      <c r="D1552" s="139" t="s">
        <v>3268</v>
      </c>
      <c r="E1552" s="140">
        <v>1</v>
      </c>
      <c r="F1552" s="140">
        <v>1</v>
      </c>
      <c r="G1552" s="561"/>
      <c r="H1552" s="555"/>
      <c r="I1552" s="148" t="str">
        <f t="shared" ref="I1552" si="386">IF(OR(D1552="",E1552="",F1552=""),"",TEXT(T1552,"000")&amp;D1552&amp;TEXT(E1552,"00")&amp;TEXT(F1552,"00"))</f>
        <v>034Q0101</v>
      </c>
      <c r="J1552" s="149" t="s">
        <v>1029</v>
      </c>
      <c r="K1552" s="149" t="s">
        <v>1322</v>
      </c>
      <c r="L1552" s="149" t="s">
        <v>3277</v>
      </c>
      <c r="M1552" s="149" t="s">
        <v>923</v>
      </c>
      <c r="N1552" s="149" t="s">
        <v>924</v>
      </c>
      <c r="O1552" s="150" t="s">
        <v>6</v>
      </c>
      <c r="P1552" s="151" t="s">
        <v>3273</v>
      </c>
      <c r="Q1552" s="152">
        <v>117</v>
      </c>
      <c r="R1552" s="153"/>
      <c r="S1552" s="154" t="s">
        <v>1309</v>
      </c>
      <c r="T1552" s="388">
        <f t="shared" si="379"/>
        <v>34</v>
      </c>
      <c r="V1552" s="382" t="str">
        <f t="shared" si="350"/>
        <v>JWWA  B  117</v>
      </c>
      <c r="W1552" s="382" t="str">
        <f t="shared" si="376"/>
        <v>JWWA  B  117</v>
      </c>
      <c r="AD1552" s="382"/>
    </row>
    <row r="1553" spans="1:30" ht="15" customHeight="1">
      <c r="A1553" s="381" t="str">
        <f t="shared" si="385"/>
        <v>013Q0102</v>
      </c>
      <c r="B1553" s="559"/>
      <c r="C1553" s="622"/>
      <c r="D1553" s="139" t="s">
        <v>3268</v>
      </c>
      <c r="E1553" s="140">
        <v>1</v>
      </c>
      <c r="F1553" s="140">
        <v>2</v>
      </c>
      <c r="G1553" s="561"/>
      <c r="H1553" s="555"/>
      <c r="I1553" s="148" t="str">
        <f t="shared" si="378"/>
        <v>013Q0102</v>
      </c>
      <c r="J1553" s="149" t="s">
        <v>1029</v>
      </c>
      <c r="K1553" s="149" t="s">
        <v>925</v>
      </c>
      <c r="L1553" s="149" t="s">
        <v>3275</v>
      </c>
      <c r="M1553" s="149" t="s">
        <v>923</v>
      </c>
      <c r="N1553" s="149" t="s">
        <v>924</v>
      </c>
      <c r="O1553" s="150" t="s">
        <v>6</v>
      </c>
      <c r="P1553" s="151" t="s">
        <v>3273</v>
      </c>
      <c r="Q1553" s="152">
        <v>117</v>
      </c>
      <c r="R1553" s="153"/>
      <c r="S1553" s="154" t="s">
        <v>802</v>
      </c>
      <c r="T1553" s="388">
        <f t="shared" si="379"/>
        <v>13</v>
      </c>
      <c r="V1553" s="382" t="str">
        <f t="shared" si="350"/>
        <v>JWWA  B  117</v>
      </c>
      <c r="W1553" s="382" t="str">
        <f t="shared" ref="W1553" si="387">V1553</f>
        <v>JWWA  B  117</v>
      </c>
      <c r="AD1553" s="382"/>
    </row>
    <row r="1554" spans="1:30" ht="15" customHeight="1">
      <c r="A1554" s="381" t="str">
        <f t="shared" si="385"/>
        <v>015Q0101</v>
      </c>
      <c r="B1554" s="559"/>
      <c r="C1554" s="622"/>
      <c r="D1554" s="139" t="s">
        <v>3268</v>
      </c>
      <c r="E1554" s="140">
        <v>1</v>
      </c>
      <c r="F1554" s="140">
        <v>1</v>
      </c>
      <c r="G1554" s="561"/>
      <c r="H1554" s="555"/>
      <c r="I1554" s="148" t="str">
        <f t="shared" ref="I1554" si="388">IF(OR(D1554="",E1554="",F1554=""),"",TEXT(T1554,"000")&amp;D1554&amp;TEXT(E1554,"00")&amp;TEXT(F1554,"00"))</f>
        <v>015Q0101</v>
      </c>
      <c r="J1554" s="149" t="s">
        <v>1029</v>
      </c>
      <c r="K1554" s="149" t="s">
        <v>2188</v>
      </c>
      <c r="L1554" s="149" t="s">
        <v>3272</v>
      </c>
      <c r="M1554" s="149" t="s">
        <v>923</v>
      </c>
      <c r="N1554" s="149" t="s">
        <v>924</v>
      </c>
      <c r="O1554" s="150" t="s">
        <v>6</v>
      </c>
      <c r="P1554" s="151" t="s">
        <v>3273</v>
      </c>
      <c r="Q1554" s="152">
        <v>117</v>
      </c>
      <c r="R1554" s="153"/>
      <c r="S1554" s="154" t="s">
        <v>1561</v>
      </c>
      <c r="T1554" s="388">
        <f t="shared" si="379"/>
        <v>15</v>
      </c>
      <c r="V1554" s="382" t="str">
        <f t="shared" si="350"/>
        <v>JWWA  B  117</v>
      </c>
      <c r="W1554" s="382" t="str">
        <f t="shared" si="376"/>
        <v>JWWA  B  117</v>
      </c>
      <c r="AD1554" s="382"/>
    </row>
    <row r="1555" spans="1:30" ht="15" customHeight="1">
      <c r="A1555" s="381" t="str">
        <f t="shared" si="385"/>
        <v>029Q0102</v>
      </c>
      <c r="B1555" s="559"/>
      <c r="C1555" s="622"/>
      <c r="D1555" s="139" t="s">
        <v>3268</v>
      </c>
      <c r="E1555" s="140">
        <v>1</v>
      </c>
      <c r="F1555" s="140">
        <v>2</v>
      </c>
      <c r="G1555" s="561"/>
      <c r="H1555" s="555"/>
      <c r="I1555" s="155" t="str">
        <f t="shared" ref="I1555" si="389">IF(OR(D1555="",E1555="",F1555=""),"",TEXT(T1555,"000")&amp;D1555&amp;TEXT(E1555,"00")&amp;TEXT(F1555,"00"))</f>
        <v>029Q0102</v>
      </c>
      <c r="J1555" s="156" t="s">
        <v>1029</v>
      </c>
      <c r="K1555" s="156" t="s">
        <v>2033</v>
      </c>
      <c r="L1555" s="156" t="s">
        <v>3275</v>
      </c>
      <c r="M1555" s="156" t="s">
        <v>923</v>
      </c>
      <c r="N1555" s="156" t="s">
        <v>924</v>
      </c>
      <c r="O1555" s="157" t="s">
        <v>6</v>
      </c>
      <c r="P1555" s="158" t="s">
        <v>3273</v>
      </c>
      <c r="Q1555" s="159">
        <v>117</v>
      </c>
      <c r="R1555" s="160"/>
      <c r="S1555" s="161" t="s">
        <v>2031</v>
      </c>
      <c r="T1555" s="389">
        <f t="shared" si="379"/>
        <v>29</v>
      </c>
      <c r="V1555" s="382" t="str">
        <f t="shared" si="350"/>
        <v>JWWA  B  117</v>
      </c>
      <c r="W1555" s="382" t="str">
        <f t="shared" si="376"/>
        <v>JWWA  B  117</v>
      </c>
      <c r="AD1555" s="382"/>
    </row>
    <row r="1556" spans="1:30" ht="15" customHeight="1">
      <c r="A1556" s="381" t="str">
        <f t="shared" si="385"/>
        <v>002Q0102</v>
      </c>
      <c r="B1556" s="559"/>
      <c r="C1556" s="622"/>
      <c r="D1556" s="139" t="s">
        <v>3268</v>
      </c>
      <c r="E1556" s="140">
        <v>1</v>
      </c>
      <c r="F1556" s="140">
        <v>2</v>
      </c>
      <c r="G1556" s="561"/>
      <c r="H1556" s="555"/>
      <c r="I1556" s="162" t="str">
        <f t="shared" si="378"/>
        <v>002Q0102</v>
      </c>
      <c r="J1556" s="142" t="s">
        <v>1029</v>
      </c>
      <c r="K1556" s="142" t="s">
        <v>3908</v>
      </c>
      <c r="L1556" s="142" t="s">
        <v>3276</v>
      </c>
      <c r="M1556" s="142" t="s">
        <v>923</v>
      </c>
      <c r="N1556" s="142" t="s">
        <v>924</v>
      </c>
      <c r="O1556" s="143" t="s">
        <v>55</v>
      </c>
      <c r="P1556" s="144"/>
      <c r="Q1556" s="145"/>
      <c r="R1556" s="146"/>
      <c r="S1556" s="147" t="s">
        <v>1672</v>
      </c>
      <c r="T1556" s="387">
        <f t="shared" si="379"/>
        <v>2</v>
      </c>
      <c r="V1556" s="382" t="str">
        <f t="shared" si="350"/>
        <v xml:space="preserve">指定承認    </v>
      </c>
      <c r="W1556" s="382" t="str">
        <f t="shared" si="376"/>
        <v xml:space="preserve">指定承認    </v>
      </c>
      <c r="AD1556" s="382"/>
    </row>
    <row r="1557" spans="1:30" ht="15" customHeight="1">
      <c r="A1557" s="381" t="str">
        <f t="shared" si="385"/>
        <v>013Q0103</v>
      </c>
      <c r="B1557" s="559"/>
      <c r="C1557" s="622"/>
      <c r="D1557" s="139" t="s">
        <v>3268</v>
      </c>
      <c r="E1557" s="140">
        <v>1</v>
      </c>
      <c r="F1557" s="140">
        <v>3</v>
      </c>
      <c r="G1557" s="561"/>
      <c r="H1557" s="555"/>
      <c r="I1557" s="148" t="str">
        <f t="shared" si="378"/>
        <v>013Q0103</v>
      </c>
      <c r="J1557" s="149" t="s">
        <v>1029</v>
      </c>
      <c r="K1557" s="149" t="s">
        <v>925</v>
      </c>
      <c r="L1557" s="149" t="s">
        <v>3276</v>
      </c>
      <c r="M1557" s="149" t="s">
        <v>923</v>
      </c>
      <c r="N1557" s="149" t="s">
        <v>924</v>
      </c>
      <c r="O1557" s="150" t="s">
        <v>55</v>
      </c>
      <c r="P1557" s="151"/>
      <c r="Q1557" s="152"/>
      <c r="R1557" s="153"/>
      <c r="S1557" s="154" t="s">
        <v>802</v>
      </c>
      <c r="T1557" s="388">
        <f t="shared" si="379"/>
        <v>13</v>
      </c>
      <c r="V1557" s="382" t="str">
        <f t="shared" si="350"/>
        <v xml:space="preserve">指定承認    </v>
      </c>
      <c r="W1557" s="382" t="str">
        <f t="shared" si="376"/>
        <v xml:space="preserve">指定承認    </v>
      </c>
      <c r="AD1557" s="382"/>
    </row>
    <row r="1558" spans="1:30" ht="15" customHeight="1">
      <c r="A1558" s="381" t="str">
        <f t="shared" si="385"/>
        <v>015Q0102</v>
      </c>
      <c r="B1558" s="559"/>
      <c r="C1558" s="622"/>
      <c r="D1558" s="139" t="s">
        <v>3268</v>
      </c>
      <c r="E1558" s="140">
        <v>1</v>
      </c>
      <c r="F1558" s="140">
        <v>2</v>
      </c>
      <c r="G1558" s="561"/>
      <c r="H1558" s="555"/>
      <c r="I1558" s="148" t="str">
        <f t="shared" si="378"/>
        <v>015Q0102</v>
      </c>
      <c r="J1558" s="149" t="s">
        <v>1029</v>
      </c>
      <c r="K1558" s="149" t="s">
        <v>2189</v>
      </c>
      <c r="L1558" s="149" t="s">
        <v>3276</v>
      </c>
      <c r="M1558" s="149" t="s">
        <v>923</v>
      </c>
      <c r="N1558" s="149" t="s">
        <v>924</v>
      </c>
      <c r="O1558" s="150" t="s">
        <v>55</v>
      </c>
      <c r="P1558" s="151"/>
      <c r="Q1558" s="152"/>
      <c r="R1558" s="153"/>
      <c r="S1558" s="154" t="s">
        <v>1561</v>
      </c>
      <c r="T1558" s="388">
        <f t="shared" si="379"/>
        <v>15</v>
      </c>
      <c r="V1558" s="382" t="str">
        <f t="shared" ref="V1558:V1621" si="390">""&amp;O1558&amp;"  "&amp;P1558&amp;"  "&amp;Q1558&amp;""</f>
        <v xml:space="preserve">指定承認    </v>
      </c>
      <c r="W1558" s="382" t="str">
        <f t="shared" ref="W1558:W1567" si="391">V1558</f>
        <v xml:space="preserve">指定承認    </v>
      </c>
      <c r="AD1558" s="382"/>
    </row>
    <row r="1559" spans="1:30" ht="15" customHeight="1">
      <c r="A1559" s="381" t="str">
        <f t="shared" si="385"/>
        <v>027Q0102</v>
      </c>
      <c r="B1559" s="559"/>
      <c r="C1559" s="622"/>
      <c r="D1559" s="139" t="s">
        <v>3268</v>
      </c>
      <c r="E1559" s="140">
        <v>1</v>
      </c>
      <c r="F1559" s="140">
        <v>2</v>
      </c>
      <c r="G1559" s="561"/>
      <c r="H1559" s="555"/>
      <c r="I1559" s="148" t="str">
        <f t="shared" si="378"/>
        <v>027Q0102</v>
      </c>
      <c r="J1559" s="149" t="s">
        <v>1029</v>
      </c>
      <c r="K1559" s="149" t="s">
        <v>1750</v>
      </c>
      <c r="L1559" s="149" t="s">
        <v>3276</v>
      </c>
      <c r="M1559" s="149" t="s">
        <v>923</v>
      </c>
      <c r="N1559" s="149" t="s">
        <v>924</v>
      </c>
      <c r="O1559" s="150" t="s">
        <v>55</v>
      </c>
      <c r="P1559" s="151"/>
      <c r="Q1559" s="152"/>
      <c r="R1559" s="153"/>
      <c r="S1559" s="154" t="s">
        <v>1182</v>
      </c>
      <c r="T1559" s="388">
        <f t="shared" si="379"/>
        <v>27</v>
      </c>
      <c r="V1559" s="382" t="str">
        <f t="shared" si="390"/>
        <v xml:space="preserve">指定承認    </v>
      </c>
      <c r="W1559" s="382" t="str">
        <f t="shared" si="391"/>
        <v xml:space="preserve">指定承認    </v>
      </c>
      <c r="AD1559" s="382"/>
    </row>
    <row r="1560" spans="1:30" ht="15" customHeight="1">
      <c r="A1560" s="381" t="str">
        <f t="shared" si="385"/>
        <v>029Q0103</v>
      </c>
      <c r="B1560" s="559"/>
      <c r="C1560" s="622"/>
      <c r="D1560" s="139" t="s">
        <v>3268</v>
      </c>
      <c r="E1560" s="140">
        <v>1</v>
      </c>
      <c r="F1560" s="140">
        <v>3</v>
      </c>
      <c r="G1560" s="561"/>
      <c r="H1560" s="555"/>
      <c r="I1560" s="148" t="str">
        <f t="shared" si="378"/>
        <v>029Q0103</v>
      </c>
      <c r="J1560" s="149" t="s">
        <v>1029</v>
      </c>
      <c r="K1560" s="149" t="s">
        <v>2033</v>
      </c>
      <c r="L1560" s="149" t="s">
        <v>3276</v>
      </c>
      <c r="M1560" s="149" t="s">
        <v>923</v>
      </c>
      <c r="N1560" s="149" t="s">
        <v>924</v>
      </c>
      <c r="O1560" s="150" t="s">
        <v>55</v>
      </c>
      <c r="P1560" s="151"/>
      <c r="Q1560" s="152"/>
      <c r="R1560" s="153"/>
      <c r="S1560" s="154" t="s">
        <v>2031</v>
      </c>
      <c r="T1560" s="388">
        <f t="shared" si="379"/>
        <v>29</v>
      </c>
      <c r="V1560" s="382" t="str">
        <f t="shared" si="390"/>
        <v xml:space="preserve">指定承認    </v>
      </c>
      <c r="W1560" s="382" t="str">
        <f t="shared" si="391"/>
        <v xml:space="preserve">指定承認    </v>
      </c>
      <c r="AD1560" s="382"/>
    </row>
    <row r="1561" spans="1:30" ht="15" customHeight="1">
      <c r="A1561" s="381" t="str">
        <f t="shared" si="385"/>
        <v>034Q0103</v>
      </c>
      <c r="B1561" s="559"/>
      <c r="C1561" s="622"/>
      <c r="D1561" s="139" t="s">
        <v>3268</v>
      </c>
      <c r="E1561" s="140">
        <v>1</v>
      </c>
      <c r="F1561" s="140">
        <v>3</v>
      </c>
      <c r="G1561" s="562"/>
      <c r="H1561" s="556"/>
      <c r="I1561" s="155" t="str">
        <f t="shared" si="378"/>
        <v>034Q0103</v>
      </c>
      <c r="J1561" s="156" t="s">
        <v>1029</v>
      </c>
      <c r="K1561" s="156" t="s">
        <v>1322</v>
      </c>
      <c r="L1561" s="156" t="s">
        <v>3276</v>
      </c>
      <c r="M1561" s="156" t="s">
        <v>923</v>
      </c>
      <c r="N1561" s="156" t="s">
        <v>924</v>
      </c>
      <c r="O1561" s="157" t="s">
        <v>55</v>
      </c>
      <c r="P1561" s="158"/>
      <c r="Q1561" s="159"/>
      <c r="R1561" s="160"/>
      <c r="S1561" s="161" t="s">
        <v>1309</v>
      </c>
      <c r="T1561" s="389">
        <f t="shared" si="379"/>
        <v>34</v>
      </c>
      <c r="V1561" s="382" t="str">
        <f t="shared" si="390"/>
        <v xml:space="preserve">指定承認    </v>
      </c>
      <c r="W1561" s="382" t="str">
        <f t="shared" si="391"/>
        <v xml:space="preserve">指定承認    </v>
      </c>
      <c r="AD1561" s="382"/>
    </row>
    <row r="1562" spans="1:30" ht="15" customHeight="1">
      <c r="A1562" s="381" t="str">
        <f t="shared" si="385"/>
        <v>002Q0104</v>
      </c>
      <c r="B1562" s="559"/>
      <c r="C1562" s="622"/>
      <c r="D1562" s="139" t="s">
        <v>3268</v>
      </c>
      <c r="E1562" s="140">
        <v>1</v>
      </c>
      <c r="F1562" s="140">
        <v>4</v>
      </c>
      <c r="G1562" s="560" t="s">
        <v>3269</v>
      </c>
      <c r="H1562" s="554" t="s">
        <v>3271</v>
      </c>
      <c r="I1562" s="162" t="str">
        <f t="shared" si="378"/>
        <v>002Q0104</v>
      </c>
      <c r="J1562" s="142" t="s">
        <v>3278</v>
      </c>
      <c r="K1562" s="142" t="s">
        <v>3909</v>
      </c>
      <c r="L1562" s="142" t="s">
        <v>3279</v>
      </c>
      <c r="M1562" s="142" t="s">
        <v>3280</v>
      </c>
      <c r="N1562" s="142" t="s">
        <v>3270</v>
      </c>
      <c r="O1562" s="143" t="s">
        <v>6</v>
      </c>
      <c r="P1562" s="144" t="s">
        <v>3273</v>
      </c>
      <c r="Q1562" s="145">
        <v>117</v>
      </c>
      <c r="R1562" s="146"/>
      <c r="S1562" s="147" t="s">
        <v>1672</v>
      </c>
      <c r="T1562" s="387">
        <f t="shared" si="379"/>
        <v>2</v>
      </c>
      <c r="V1562" s="382" t="str">
        <f t="shared" si="390"/>
        <v>JWWA  B  117</v>
      </c>
      <c r="W1562" s="382" t="str">
        <f t="shared" si="391"/>
        <v>JWWA  B  117</v>
      </c>
      <c r="AD1562" s="382"/>
    </row>
    <row r="1563" spans="1:30" ht="15" customHeight="1">
      <c r="A1563" s="381" t="str">
        <f t="shared" si="385"/>
        <v>013Q0104</v>
      </c>
      <c r="B1563" s="559"/>
      <c r="C1563" s="622"/>
      <c r="D1563" s="139" t="s">
        <v>3268</v>
      </c>
      <c r="E1563" s="140">
        <v>1</v>
      </c>
      <c r="F1563" s="140">
        <v>4</v>
      </c>
      <c r="G1563" s="561"/>
      <c r="H1563" s="555"/>
      <c r="I1563" s="148" t="str">
        <f t="shared" si="378"/>
        <v>013Q0104</v>
      </c>
      <c r="J1563" s="149" t="s">
        <v>1029</v>
      </c>
      <c r="K1563" s="149" t="s">
        <v>925</v>
      </c>
      <c r="L1563" s="149" t="s">
        <v>3281</v>
      </c>
      <c r="M1563" s="149" t="s">
        <v>923</v>
      </c>
      <c r="N1563" s="149" t="s">
        <v>924</v>
      </c>
      <c r="O1563" s="150" t="s">
        <v>6</v>
      </c>
      <c r="P1563" s="151" t="s">
        <v>3273</v>
      </c>
      <c r="Q1563" s="152">
        <v>117</v>
      </c>
      <c r="R1563" s="153"/>
      <c r="S1563" s="154" t="s">
        <v>802</v>
      </c>
      <c r="T1563" s="388">
        <f t="shared" si="379"/>
        <v>13</v>
      </c>
      <c r="V1563" s="382" t="str">
        <f t="shared" si="390"/>
        <v>JWWA  B  117</v>
      </c>
      <c r="W1563" s="382" t="str">
        <f t="shared" si="391"/>
        <v>JWWA  B  117</v>
      </c>
      <c r="AD1563" s="382"/>
    </row>
    <row r="1564" spans="1:30" ht="15" customHeight="1">
      <c r="A1564" s="381" t="str">
        <f t="shared" si="385"/>
        <v>015Q0103</v>
      </c>
      <c r="B1564" s="559"/>
      <c r="C1564" s="622"/>
      <c r="D1564" s="139" t="s">
        <v>3268</v>
      </c>
      <c r="E1564" s="140">
        <v>1</v>
      </c>
      <c r="F1564" s="140">
        <v>3</v>
      </c>
      <c r="G1564" s="561"/>
      <c r="H1564" s="555"/>
      <c r="I1564" s="148" t="str">
        <f t="shared" si="378"/>
        <v>015Q0103</v>
      </c>
      <c r="J1564" s="149" t="s">
        <v>1029</v>
      </c>
      <c r="K1564" s="149" t="s">
        <v>2189</v>
      </c>
      <c r="L1564" s="149" t="s">
        <v>3282</v>
      </c>
      <c r="M1564" s="149" t="s">
        <v>923</v>
      </c>
      <c r="N1564" s="149" t="s">
        <v>924</v>
      </c>
      <c r="O1564" s="150" t="s">
        <v>6</v>
      </c>
      <c r="P1564" s="151" t="s">
        <v>3273</v>
      </c>
      <c r="Q1564" s="152">
        <v>117</v>
      </c>
      <c r="R1564" s="153"/>
      <c r="S1564" s="154" t="s">
        <v>1561</v>
      </c>
      <c r="T1564" s="388">
        <f t="shared" si="379"/>
        <v>15</v>
      </c>
      <c r="V1564" s="382" t="str">
        <f t="shared" si="390"/>
        <v>JWWA  B  117</v>
      </c>
      <c r="W1564" s="382" t="str">
        <f t="shared" si="391"/>
        <v>JWWA  B  117</v>
      </c>
      <c r="AD1564" s="382"/>
    </row>
    <row r="1565" spans="1:30" ht="15" customHeight="1">
      <c r="A1565" s="381" t="str">
        <f t="shared" si="385"/>
        <v>027Q0103</v>
      </c>
      <c r="B1565" s="559"/>
      <c r="C1565" s="622"/>
      <c r="D1565" s="139" t="s">
        <v>3268</v>
      </c>
      <c r="E1565" s="140">
        <v>1</v>
      </c>
      <c r="F1565" s="140">
        <v>3</v>
      </c>
      <c r="G1565" s="561"/>
      <c r="H1565" s="555"/>
      <c r="I1565" s="148" t="str">
        <f t="shared" si="378"/>
        <v>027Q0103</v>
      </c>
      <c r="J1565" s="149" t="s">
        <v>1029</v>
      </c>
      <c r="K1565" s="149" t="s">
        <v>1750</v>
      </c>
      <c r="L1565" s="149" t="s">
        <v>3282</v>
      </c>
      <c r="M1565" s="149" t="s">
        <v>923</v>
      </c>
      <c r="N1565" s="149" t="s">
        <v>924</v>
      </c>
      <c r="O1565" s="150" t="s">
        <v>6</v>
      </c>
      <c r="P1565" s="151" t="s">
        <v>3273</v>
      </c>
      <c r="Q1565" s="152">
        <v>117</v>
      </c>
      <c r="R1565" s="153"/>
      <c r="S1565" s="154" t="s">
        <v>1182</v>
      </c>
      <c r="T1565" s="388">
        <f t="shared" si="379"/>
        <v>27</v>
      </c>
      <c r="V1565" s="382" t="str">
        <f t="shared" si="390"/>
        <v>JWWA  B  117</v>
      </c>
      <c r="W1565" s="382" t="str">
        <f t="shared" si="391"/>
        <v>JWWA  B  117</v>
      </c>
      <c r="AD1565" s="382"/>
    </row>
    <row r="1566" spans="1:30" ht="15" customHeight="1">
      <c r="A1566" s="381" t="str">
        <f t="shared" si="385"/>
        <v>029Q0104</v>
      </c>
      <c r="B1566" s="559"/>
      <c r="C1566" s="622"/>
      <c r="D1566" s="139" t="s">
        <v>3268</v>
      </c>
      <c r="E1566" s="140">
        <v>1</v>
      </c>
      <c r="F1566" s="140">
        <v>4</v>
      </c>
      <c r="G1566" s="561"/>
      <c r="H1566" s="555"/>
      <c r="I1566" s="148" t="str">
        <f t="shared" si="378"/>
        <v>029Q0104</v>
      </c>
      <c r="J1566" s="149" t="s">
        <v>1029</v>
      </c>
      <c r="K1566" s="149" t="s">
        <v>2033</v>
      </c>
      <c r="L1566" s="149" t="s">
        <v>3281</v>
      </c>
      <c r="M1566" s="149" t="s">
        <v>923</v>
      </c>
      <c r="N1566" s="149" t="s">
        <v>924</v>
      </c>
      <c r="O1566" s="150" t="s">
        <v>6</v>
      </c>
      <c r="P1566" s="151" t="s">
        <v>3273</v>
      </c>
      <c r="Q1566" s="152">
        <v>117</v>
      </c>
      <c r="R1566" s="153"/>
      <c r="S1566" s="154" t="s">
        <v>2031</v>
      </c>
      <c r="T1566" s="388">
        <f t="shared" si="379"/>
        <v>29</v>
      </c>
      <c r="V1566" s="382" t="str">
        <f t="shared" si="390"/>
        <v>JWWA  B  117</v>
      </c>
      <c r="W1566" s="382" t="str">
        <f t="shared" si="391"/>
        <v>JWWA  B  117</v>
      </c>
      <c r="AD1566" s="382"/>
    </row>
    <row r="1567" spans="1:30" ht="15" customHeight="1">
      <c r="A1567" s="381" t="str">
        <f t="shared" si="385"/>
        <v>034Q0102</v>
      </c>
      <c r="B1567" s="559"/>
      <c r="C1567" s="622"/>
      <c r="D1567" s="139" t="s">
        <v>3268</v>
      </c>
      <c r="E1567" s="140">
        <v>1</v>
      </c>
      <c r="F1567" s="140">
        <v>2</v>
      </c>
      <c r="G1567" s="562"/>
      <c r="H1567" s="556"/>
      <c r="I1567" s="155" t="str">
        <f t="shared" ref="I1567" si="392">IF(OR(D1567="",E1567="",F1567=""),"",TEXT(T1567,"000")&amp;D1567&amp;TEXT(E1567,"00")&amp;TEXT(F1567,"00"))</f>
        <v>034Q0102</v>
      </c>
      <c r="J1567" s="156" t="s">
        <v>1029</v>
      </c>
      <c r="K1567" s="156" t="s">
        <v>1322</v>
      </c>
      <c r="L1567" s="156" t="s">
        <v>3292</v>
      </c>
      <c r="M1567" s="156" t="s">
        <v>923</v>
      </c>
      <c r="N1567" s="156" t="s">
        <v>924</v>
      </c>
      <c r="O1567" s="157" t="s">
        <v>6</v>
      </c>
      <c r="P1567" s="158" t="s">
        <v>3273</v>
      </c>
      <c r="Q1567" s="159">
        <v>117</v>
      </c>
      <c r="R1567" s="160"/>
      <c r="S1567" s="161" t="s">
        <v>1309</v>
      </c>
      <c r="T1567" s="389">
        <f t="shared" si="379"/>
        <v>34</v>
      </c>
      <c r="V1567" s="382" t="str">
        <f t="shared" si="390"/>
        <v>JWWA  B  117</v>
      </c>
      <c r="W1567" s="382" t="str">
        <f t="shared" si="391"/>
        <v>JWWA  B  117</v>
      </c>
      <c r="AD1567" s="382"/>
    </row>
    <row r="1568" spans="1:30" ht="15" customHeight="1">
      <c r="A1568" s="381" t="str">
        <f t="shared" si="385"/>
        <v>013Q0105</v>
      </c>
      <c r="B1568" s="559" t="s">
        <v>3321</v>
      </c>
      <c r="C1568" s="622" t="s">
        <v>3320</v>
      </c>
      <c r="D1568" s="139" t="s">
        <v>3268</v>
      </c>
      <c r="E1568" s="140">
        <v>1</v>
      </c>
      <c r="F1568" s="140">
        <v>5</v>
      </c>
      <c r="G1568" s="560" t="s">
        <v>3269</v>
      </c>
      <c r="H1568" s="554" t="s">
        <v>2480</v>
      </c>
      <c r="I1568" s="162" t="str">
        <f t="shared" si="378"/>
        <v>013Q0105</v>
      </c>
      <c r="J1568" s="142" t="s">
        <v>1029</v>
      </c>
      <c r="K1568" s="142" t="s">
        <v>3283</v>
      </c>
      <c r="L1568" s="142" t="s">
        <v>3284</v>
      </c>
      <c r="M1568" s="142" t="s">
        <v>923</v>
      </c>
      <c r="N1568" s="142" t="s">
        <v>924</v>
      </c>
      <c r="O1568" s="143" t="s">
        <v>55</v>
      </c>
      <c r="P1568" s="144"/>
      <c r="Q1568" s="145"/>
      <c r="R1568" s="146"/>
      <c r="S1568" s="147" t="s">
        <v>802</v>
      </c>
      <c r="T1568" s="387">
        <f t="shared" si="379"/>
        <v>13</v>
      </c>
      <c r="V1568" s="382" t="str">
        <f t="shared" si="390"/>
        <v xml:space="preserve">指定承認    </v>
      </c>
      <c r="W1568" s="382" t="str">
        <f t="shared" ref="W1568:W1577" si="393">V1568</f>
        <v xml:space="preserve">指定承認    </v>
      </c>
      <c r="AD1568" s="382"/>
    </row>
    <row r="1569" spans="1:30" ht="15" customHeight="1">
      <c r="A1569" s="381" t="str">
        <f t="shared" si="385"/>
        <v>015Q0104</v>
      </c>
      <c r="B1569" s="559"/>
      <c r="C1569" s="622"/>
      <c r="D1569" s="139" t="s">
        <v>3268</v>
      </c>
      <c r="E1569" s="140">
        <v>1</v>
      </c>
      <c r="F1569" s="140">
        <v>4</v>
      </c>
      <c r="G1569" s="561"/>
      <c r="H1569" s="555"/>
      <c r="I1569" s="148" t="str">
        <f t="shared" si="378"/>
        <v>015Q0104</v>
      </c>
      <c r="J1569" s="149" t="s">
        <v>1029</v>
      </c>
      <c r="K1569" s="149" t="s">
        <v>2190</v>
      </c>
      <c r="L1569" s="149" t="s">
        <v>3285</v>
      </c>
      <c r="M1569" s="149" t="s">
        <v>923</v>
      </c>
      <c r="N1569" s="149" t="s">
        <v>924</v>
      </c>
      <c r="O1569" s="150" t="s">
        <v>55</v>
      </c>
      <c r="P1569" s="151"/>
      <c r="Q1569" s="152"/>
      <c r="R1569" s="153"/>
      <c r="S1569" s="154" t="s">
        <v>1561</v>
      </c>
      <c r="T1569" s="388">
        <f t="shared" si="379"/>
        <v>15</v>
      </c>
      <c r="V1569" s="382" t="str">
        <f t="shared" si="390"/>
        <v xml:space="preserve">指定承認    </v>
      </c>
      <c r="W1569" s="382" t="str">
        <f t="shared" si="393"/>
        <v xml:space="preserve">指定承認    </v>
      </c>
      <c r="AD1569" s="382"/>
    </row>
    <row r="1570" spans="1:30" ht="15" customHeight="1">
      <c r="A1570" s="381" t="str">
        <f t="shared" si="385"/>
        <v>027Q0104</v>
      </c>
      <c r="B1570" s="559"/>
      <c r="C1570" s="622"/>
      <c r="D1570" s="139" t="s">
        <v>3268</v>
      </c>
      <c r="E1570" s="140">
        <v>1</v>
      </c>
      <c r="F1570" s="140">
        <v>4</v>
      </c>
      <c r="G1570" s="561"/>
      <c r="H1570" s="555"/>
      <c r="I1570" s="148" t="str">
        <f t="shared" si="378"/>
        <v>027Q0104</v>
      </c>
      <c r="J1570" s="149" t="s">
        <v>1029</v>
      </c>
      <c r="K1570" s="149" t="s">
        <v>1751</v>
      </c>
      <c r="L1570" s="149" t="s">
        <v>3285</v>
      </c>
      <c r="M1570" s="149" t="s">
        <v>923</v>
      </c>
      <c r="N1570" s="149" t="s">
        <v>924</v>
      </c>
      <c r="O1570" s="150" t="s">
        <v>55</v>
      </c>
      <c r="P1570" s="151"/>
      <c r="Q1570" s="152"/>
      <c r="R1570" s="153"/>
      <c r="S1570" s="154" t="s">
        <v>1182</v>
      </c>
      <c r="T1570" s="388">
        <f t="shared" si="379"/>
        <v>27</v>
      </c>
      <c r="V1570" s="382" t="str">
        <f t="shared" si="390"/>
        <v xml:space="preserve">指定承認    </v>
      </c>
      <c r="W1570" s="382" t="str">
        <f t="shared" si="393"/>
        <v xml:space="preserve">指定承認    </v>
      </c>
      <c r="AD1570" s="382"/>
    </row>
    <row r="1571" spans="1:30" ht="15" customHeight="1">
      <c r="A1571" s="381" t="str">
        <f t="shared" si="385"/>
        <v>029Q0105</v>
      </c>
      <c r="B1571" s="559"/>
      <c r="C1571" s="622"/>
      <c r="D1571" s="139" t="s">
        <v>3268</v>
      </c>
      <c r="E1571" s="140">
        <v>1</v>
      </c>
      <c r="F1571" s="140">
        <v>5</v>
      </c>
      <c r="G1571" s="561"/>
      <c r="H1571" s="556"/>
      <c r="I1571" s="155" t="str">
        <f t="shared" si="378"/>
        <v>029Q0105</v>
      </c>
      <c r="J1571" s="156" t="s">
        <v>1029</v>
      </c>
      <c r="K1571" s="156" t="s">
        <v>2032</v>
      </c>
      <c r="L1571" s="156" t="s">
        <v>3284</v>
      </c>
      <c r="M1571" s="156" t="s">
        <v>923</v>
      </c>
      <c r="N1571" s="156" t="s">
        <v>924</v>
      </c>
      <c r="O1571" s="157" t="s">
        <v>55</v>
      </c>
      <c r="P1571" s="158"/>
      <c r="Q1571" s="159"/>
      <c r="R1571" s="160"/>
      <c r="S1571" s="161" t="s">
        <v>2031</v>
      </c>
      <c r="T1571" s="389">
        <f t="shared" si="379"/>
        <v>29</v>
      </c>
      <c r="V1571" s="382" t="str">
        <f t="shared" si="390"/>
        <v xml:space="preserve">指定承認    </v>
      </c>
      <c r="W1571" s="382" t="str">
        <f t="shared" si="393"/>
        <v xml:space="preserve">指定承認    </v>
      </c>
      <c r="AD1571" s="382"/>
    </row>
    <row r="1572" spans="1:30" ht="15" customHeight="1">
      <c r="A1572" s="381" t="str">
        <f t="shared" si="385"/>
        <v>013Q0106</v>
      </c>
      <c r="B1572" s="559"/>
      <c r="C1572" s="622"/>
      <c r="D1572" s="139" t="s">
        <v>3268</v>
      </c>
      <c r="E1572" s="140">
        <v>1</v>
      </c>
      <c r="F1572" s="140">
        <v>6</v>
      </c>
      <c r="G1572" s="561"/>
      <c r="H1572" s="560" t="s">
        <v>3286</v>
      </c>
      <c r="I1572" s="162" t="str">
        <f t="shared" si="378"/>
        <v>013Q0106</v>
      </c>
      <c r="J1572" s="142" t="s">
        <v>1032</v>
      </c>
      <c r="K1572" s="142" t="s">
        <v>926</v>
      </c>
      <c r="L1572" s="142" t="s">
        <v>3287</v>
      </c>
      <c r="M1572" s="142" t="s">
        <v>923</v>
      </c>
      <c r="N1572" s="142" t="s">
        <v>3288</v>
      </c>
      <c r="O1572" s="143" t="s">
        <v>788</v>
      </c>
      <c r="P1572" s="144" t="s">
        <v>3273</v>
      </c>
      <c r="Q1572" s="145">
        <v>20</v>
      </c>
      <c r="R1572" s="146"/>
      <c r="S1572" s="147" t="s">
        <v>802</v>
      </c>
      <c r="T1572" s="387">
        <f t="shared" si="379"/>
        <v>13</v>
      </c>
      <c r="V1572" s="382" t="str">
        <f t="shared" si="390"/>
        <v>PTC  B  20</v>
      </c>
      <c r="W1572" s="382" t="str">
        <f t="shared" si="393"/>
        <v>PTC  B  20</v>
      </c>
      <c r="AD1572" s="382"/>
    </row>
    <row r="1573" spans="1:30" ht="15" customHeight="1">
      <c r="A1573" s="381" t="str">
        <f t="shared" si="385"/>
        <v>015Q0110</v>
      </c>
      <c r="B1573" s="559"/>
      <c r="C1573" s="622"/>
      <c r="D1573" s="139" t="s">
        <v>3268</v>
      </c>
      <c r="E1573" s="140">
        <v>1</v>
      </c>
      <c r="F1573" s="140">
        <v>10</v>
      </c>
      <c r="G1573" s="561"/>
      <c r="H1573" s="561"/>
      <c r="I1573" s="148" t="str">
        <f t="shared" si="378"/>
        <v>015Q0110</v>
      </c>
      <c r="J1573" s="149" t="s">
        <v>1032</v>
      </c>
      <c r="K1573" s="149" t="s">
        <v>1630</v>
      </c>
      <c r="L1573" s="149" t="s">
        <v>3287</v>
      </c>
      <c r="M1573" s="149" t="s">
        <v>923</v>
      </c>
      <c r="N1573" s="149" t="s">
        <v>3288</v>
      </c>
      <c r="O1573" s="150" t="s">
        <v>788</v>
      </c>
      <c r="P1573" s="151" t="s">
        <v>3273</v>
      </c>
      <c r="Q1573" s="152">
        <v>20</v>
      </c>
      <c r="R1573" s="153"/>
      <c r="S1573" s="154" t="s">
        <v>1561</v>
      </c>
      <c r="T1573" s="388">
        <f t="shared" si="379"/>
        <v>15</v>
      </c>
      <c r="V1573" s="382" t="str">
        <f t="shared" si="390"/>
        <v>PTC  B  20</v>
      </c>
      <c r="W1573" s="382" t="str">
        <f t="shared" si="393"/>
        <v>PTC  B  20</v>
      </c>
      <c r="AD1573" s="382"/>
    </row>
    <row r="1574" spans="1:30" ht="15" customHeight="1">
      <c r="A1574" s="381" t="str">
        <f t="shared" si="385"/>
        <v>027Q0105</v>
      </c>
      <c r="B1574" s="559"/>
      <c r="C1574" s="622"/>
      <c r="D1574" s="139" t="s">
        <v>3268</v>
      </c>
      <c r="E1574" s="140">
        <v>1</v>
      </c>
      <c r="F1574" s="140">
        <v>5</v>
      </c>
      <c r="G1574" s="561"/>
      <c r="H1574" s="561"/>
      <c r="I1574" s="148" t="str">
        <f t="shared" si="378"/>
        <v>027Q0105</v>
      </c>
      <c r="J1574" s="149" t="s">
        <v>1032</v>
      </c>
      <c r="K1574" s="149" t="s">
        <v>1752</v>
      </c>
      <c r="L1574" s="149" t="s">
        <v>3287</v>
      </c>
      <c r="M1574" s="149" t="s">
        <v>923</v>
      </c>
      <c r="N1574" s="149" t="s">
        <v>3288</v>
      </c>
      <c r="O1574" s="150" t="s">
        <v>788</v>
      </c>
      <c r="P1574" s="151" t="s">
        <v>3273</v>
      </c>
      <c r="Q1574" s="152">
        <v>20</v>
      </c>
      <c r="R1574" s="153"/>
      <c r="S1574" s="154" t="s">
        <v>1182</v>
      </c>
      <c r="T1574" s="388">
        <f t="shared" si="379"/>
        <v>27</v>
      </c>
      <c r="V1574" s="382" t="str">
        <f t="shared" si="390"/>
        <v>PTC  B  20</v>
      </c>
      <c r="W1574" s="382" t="str">
        <f t="shared" si="393"/>
        <v>PTC  B  20</v>
      </c>
      <c r="AD1574" s="382"/>
    </row>
    <row r="1575" spans="1:30" ht="15" customHeight="1">
      <c r="A1575" s="381" t="str">
        <f t="shared" si="385"/>
        <v>029Q0106</v>
      </c>
      <c r="B1575" s="559"/>
      <c r="C1575" s="622"/>
      <c r="D1575" s="139" t="s">
        <v>3268</v>
      </c>
      <c r="E1575" s="140">
        <v>1</v>
      </c>
      <c r="F1575" s="140">
        <v>6</v>
      </c>
      <c r="G1575" s="561"/>
      <c r="H1575" s="561"/>
      <c r="I1575" s="148" t="str">
        <f t="shared" si="378"/>
        <v>029Q0106</v>
      </c>
      <c r="J1575" s="149" t="s">
        <v>1032</v>
      </c>
      <c r="K1575" s="149" t="s">
        <v>2049</v>
      </c>
      <c r="L1575" s="149" t="s">
        <v>3289</v>
      </c>
      <c r="M1575" s="149" t="s">
        <v>923</v>
      </c>
      <c r="N1575" s="149" t="s">
        <v>3288</v>
      </c>
      <c r="O1575" s="150" t="s">
        <v>788</v>
      </c>
      <c r="P1575" s="151" t="s">
        <v>3273</v>
      </c>
      <c r="Q1575" s="152">
        <v>20</v>
      </c>
      <c r="R1575" s="153"/>
      <c r="S1575" s="154" t="s">
        <v>2031</v>
      </c>
      <c r="T1575" s="388">
        <f t="shared" si="379"/>
        <v>29</v>
      </c>
      <c r="V1575" s="382" t="str">
        <f t="shared" si="390"/>
        <v>PTC  B  20</v>
      </c>
      <c r="W1575" s="382" t="str">
        <f t="shared" si="393"/>
        <v>PTC  B  20</v>
      </c>
      <c r="AD1575" s="382"/>
    </row>
    <row r="1576" spans="1:30" ht="15" customHeight="1">
      <c r="A1576" s="381" t="str">
        <f t="shared" si="385"/>
        <v>029Q0107</v>
      </c>
      <c r="B1576" s="559"/>
      <c r="C1576" s="622"/>
      <c r="D1576" s="139" t="s">
        <v>3268</v>
      </c>
      <c r="E1576" s="140">
        <v>1</v>
      </c>
      <c r="F1576" s="140">
        <v>7</v>
      </c>
      <c r="G1576" s="561"/>
      <c r="H1576" s="561"/>
      <c r="I1576" s="148" t="str">
        <f t="shared" si="378"/>
        <v>029Q0107</v>
      </c>
      <c r="J1576" s="149" t="s">
        <v>1032</v>
      </c>
      <c r="K1576" s="149" t="s">
        <v>2048</v>
      </c>
      <c r="L1576" s="149" t="s">
        <v>3290</v>
      </c>
      <c r="M1576" s="149" t="s">
        <v>923</v>
      </c>
      <c r="N1576" s="149" t="s">
        <v>3288</v>
      </c>
      <c r="O1576" s="150" t="s">
        <v>788</v>
      </c>
      <c r="P1576" s="151" t="s">
        <v>3273</v>
      </c>
      <c r="Q1576" s="152">
        <v>20</v>
      </c>
      <c r="R1576" s="153"/>
      <c r="S1576" s="154" t="s">
        <v>2031</v>
      </c>
      <c r="T1576" s="388">
        <f t="shared" si="379"/>
        <v>29</v>
      </c>
      <c r="V1576" s="382" t="str">
        <f t="shared" si="390"/>
        <v>PTC  B  20</v>
      </c>
      <c r="W1576" s="382" t="str">
        <f t="shared" si="393"/>
        <v>PTC  B  20</v>
      </c>
      <c r="AD1576" s="382"/>
    </row>
    <row r="1577" spans="1:30" ht="15" customHeight="1">
      <c r="A1577" s="381" t="str">
        <f t="shared" si="385"/>
        <v>034Q0104</v>
      </c>
      <c r="B1577" s="559"/>
      <c r="C1577" s="622"/>
      <c r="D1577" s="139" t="s">
        <v>3268</v>
      </c>
      <c r="E1577" s="140">
        <v>1</v>
      </c>
      <c r="F1577" s="140">
        <v>4</v>
      </c>
      <c r="G1577" s="561"/>
      <c r="H1577" s="562"/>
      <c r="I1577" s="155" t="str">
        <f t="shared" si="378"/>
        <v>034Q0104</v>
      </c>
      <c r="J1577" s="156" t="s">
        <v>1032</v>
      </c>
      <c r="K1577" s="156" t="s">
        <v>1324</v>
      </c>
      <c r="L1577" s="156" t="s">
        <v>3291</v>
      </c>
      <c r="M1577" s="156" t="s">
        <v>923</v>
      </c>
      <c r="N1577" s="156" t="s">
        <v>1323</v>
      </c>
      <c r="O1577" s="157" t="s">
        <v>788</v>
      </c>
      <c r="P1577" s="158" t="s">
        <v>3273</v>
      </c>
      <c r="Q1577" s="159">
        <v>20</v>
      </c>
      <c r="R1577" s="160"/>
      <c r="S1577" s="161" t="s">
        <v>1309</v>
      </c>
      <c r="T1577" s="389">
        <f t="shared" si="379"/>
        <v>34</v>
      </c>
      <c r="V1577" s="382" t="str">
        <f t="shared" si="390"/>
        <v>PTC  B  20</v>
      </c>
      <c r="W1577" s="382" t="str">
        <f t="shared" si="393"/>
        <v>PTC  B  20</v>
      </c>
      <c r="AD1577" s="382"/>
    </row>
    <row r="1578" spans="1:30" ht="15" customHeight="1">
      <c r="A1578" s="381" t="str">
        <f t="shared" si="385"/>
        <v>002Q0107</v>
      </c>
      <c r="B1578" s="559"/>
      <c r="C1578" s="622"/>
      <c r="D1578" s="139" t="s">
        <v>3268</v>
      </c>
      <c r="E1578" s="140">
        <v>1</v>
      </c>
      <c r="F1578" s="140">
        <v>7</v>
      </c>
      <c r="G1578" s="561"/>
      <c r="H1578" s="560" t="s">
        <v>3293</v>
      </c>
      <c r="I1578" s="162" t="str">
        <f t="shared" si="378"/>
        <v>002Q0107</v>
      </c>
      <c r="J1578" s="142" t="s">
        <v>1033</v>
      </c>
      <c r="K1578" s="142" t="s">
        <v>3910</v>
      </c>
      <c r="L1578" s="142" t="s">
        <v>3294</v>
      </c>
      <c r="M1578" s="142" t="s">
        <v>923</v>
      </c>
      <c r="N1578" s="142" t="s">
        <v>928</v>
      </c>
      <c r="O1578" s="143" t="s">
        <v>6</v>
      </c>
      <c r="P1578" s="144" t="s">
        <v>3273</v>
      </c>
      <c r="Q1578" s="145">
        <v>117</v>
      </c>
      <c r="R1578" s="146"/>
      <c r="S1578" s="147" t="s">
        <v>1672</v>
      </c>
      <c r="T1578" s="387">
        <f t="shared" si="379"/>
        <v>2</v>
      </c>
      <c r="V1578" s="382" t="str">
        <f t="shared" si="390"/>
        <v>JWWA  B  117</v>
      </c>
      <c r="W1578" s="382" t="str">
        <f t="shared" ref="W1578:W1594" si="394">V1578</f>
        <v>JWWA  B  117</v>
      </c>
      <c r="AD1578" s="382"/>
    </row>
    <row r="1579" spans="1:30" ht="15" customHeight="1">
      <c r="A1579" s="381" t="str">
        <f t="shared" si="385"/>
        <v>013Q0108</v>
      </c>
      <c r="B1579" s="559"/>
      <c r="C1579" s="622"/>
      <c r="D1579" s="139" t="s">
        <v>3268</v>
      </c>
      <c r="E1579" s="140">
        <v>1</v>
      </c>
      <c r="F1579" s="140">
        <v>8</v>
      </c>
      <c r="G1579" s="561"/>
      <c r="H1579" s="561"/>
      <c r="I1579" s="148" t="str">
        <f t="shared" si="378"/>
        <v>013Q0108</v>
      </c>
      <c r="J1579" s="149" t="s">
        <v>1033</v>
      </c>
      <c r="K1579" s="149" t="s">
        <v>929</v>
      </c>
      <c r="L1579" s="149" t="s">
        <v>3294</v>
      </c>
      <c r="M1579" s="149" t="s">
        <v>923</v>
      </c>
      <c r="N1579" s="149" t="s">
        <v>928</v>
      </c>
      <c r="O1579" s="150" t="s">
        <v>6</v>
      </c>
      <c r="P1579" s="151" t="s">
        <v>3273</v>
      </c>
      <c r="Q1579" s="152">
        <v>117</v>
      </c>
      <c r="R1579" s="153"/>
      <c r="S1579" s="154" t="s">
        <v>802</v>
      </c>
      <c r="T1579" s="388">
        <f t="shared" si="379"/>
        <v>13</v>
      </c>
      <c r="V1579" s="382" t="str">
        <f t="shared" si="390"/>
        <v>JWWA  B  117</v>
      </c>
      <c r="W1579" s="382" t="str">
        <f t="shared" si="394"/>
        <v>JWWA  B  117</v>
      </c>
      <c r="AD1579" s="382"/>
    </row>
    <row r="1580" spans="1:30" ht="15" customHeight="1">
      <c r="A1580" s="381" t="str">
        <f t="shared" si="385"/>
        <v>015Q0105</v>
      </c>
      <c r="B1580" s="559"/>
      <c r="C1580" s="622"/>
      <c r="D1580" s="139" t="s">
        <v>3268</v>
      </c>
      <c r="E1580" s="140">
        <v>1</v>
      </c>
      <c r="F1580" s="140">
        <v>5</v>
      </c>
      <c r="G1580" s="561"/>
      <c r="H1580" s="561"/>
      <c r="I1580" s="148" t="str">
        <f t="shared" si="378"/>
        <v>015Q0105</v>
      </c>
      <c r="J1580" s="149" t="s">
        <v>1033</v>
      </c>
      <c r="K1580" s="149" t="s">
        <v>2191</v>
      </c>
      <c r="L1580" s="149" t="s">
        <v>3294</v>
      </c>
      <c r="M1580" s="149" t="s">
        <v>923</v>
      </c>
      <c r="N1580" s="149" t="s">
        <v>928</v>
      </c>
      <c r="O1580" s="150" t="s">
        <v>6</v>
      </c>
      <c r="P1580" s="151" t="s">
        <v>3273</v>
      </c>
      <c r="Q1580" s="152">
        <v>117</v>
      </c>
      <c r="R1580" s="153"/>
      <c r="S1580" s="154" t="s">
        <v>1561</v>
      </c>
      <c r="T1580" s="388">
        <f t="shared" ref="T1580:T1611" si="395">IF(S1580="","",VLOOKUP(S1580,$AC$7:$AD$80,2,FALSE))</f>
        <v>15</v>
      </c>
      <c r="V1580" s="382" t="str">
        <f t="shared" si="390"/>
        <v>JWWA  B  117</v>
      </c>
      <c r="W1580" s="382" t="str">
        <f t="shared" si="394"/>
        <v>JWWA  B  117</v>
      </c>
      <c r="AD1580" s="382"/>
    </row>
    <row r="1581" spans="1:30" ht="15" customHeight="1">
      <c r="A1581" s="381" t="str">
        <f t="shared" si="385"/>
        <v>027Q0106</v>
      </c>
      <c r="B1581" s="559"/>
      <c r="C1581" s="622"/>
      <c r="D1581" s="139" t="s">
        <v>3268</v>
      </c>
      <c r="E1581" s="140">
        <v>1</v>
      </c>
      <c r="F1581" s="140">
        <v>6</v>
      </c>
      <c r="G1581" s="561"/>
      <c r="H1581" s="561"/>
      <c r="I1581" s="148" t="str">
        <f t="shared" si="378"/>
        <v>027Q0106</v>
      </c>
      <c r="J1581" s="149" t="s">
        <v>1033</v>
      </c>
      <c r="K1581" s="149" t="s">
        <v>1750</v>
      </c>
      <c r="L1581" s="149" t="s">
        <v>3294</v>
      </c>
      <c r="M1581" s="149" t="s">
        <v>923</v>
      </c>
      <c r="N1581" s="149" t="s">
        <v>928</v>
      </c>
      <c r="O1581" s="150" t="s">
        <v>6</v>
      </c>
      <c r="P1581" s="151" t="s">
        <v>3273</v>
      </c>
      <c r="Q1581" s="152">
        <v>117</v>
      </c>
      <c r="R1581" s="153"/>
      <c r="S1581" s="154" t="s">
        <v>1182</v>
      </c>
      <c r="T1581" s="388">
        <f t="shared" si="395"/>
        <v>27</v>
      </c>
      <c r="V1581" s="382" t="str">
        <f t="shared" si="390"/>
        <v>JWWA  B  117</v>
      </c>
      <c r="W1581" s="382" t="str">
        <f t="shared" si="394"/>
        <v>JWWA  B  117</v>
      </c>
      <c r="AD1581" s="382"/>
    </row>
    <row r="1582" spans="1:30" ht="15" customHeight="1">
      <c r="A1582" s="381" t="str">
        <f t="shared" si="385"/>
        <v>029Q0108</v>
      </c>
      <c r="B1582" s="559"/>
      <c r="C1582" s="622"/>
      <c r="D1582" s="139" t="s">
        <v>3268</v>
      </c>
      <c r="E1582" s="140">
        <v>1</v>
      </c>
      <c r="F1582" s="140">
        <v>8</v>
      </c>
      <c r="G1582" s="561"/>
      <c r="H1582" s="561"/>
      <c r="I1582" s="148" t="str">
        <f t="shared" si="378"/>
        <v>029Q0108</v>
      </c>
      <c r="J1582" s="149" t="s">
        <v>1033</v>
      </c>
      <c r="K1582" s="149" t="s">
        <v>2582</v>
      </c>
      <c r="L1582" s="149" t="s">
        <v>3295</v>
      </c>
      <c r="M1582" s="149" t="s">
        <v>923</v>
      </c>
      <c r="N1582" s="149" t="s">
        <v>928</v>
      </c>
      <c r="O1582" s="150" t="s">
        <v>6</v>
      </c>
      <c r="P1582" s="151" t="s">
        <v>3273</v>
      </c>
      <c r="Q1582" s="152">
        <v>117</v>
      </c>
      <c r="R1582" s="153"/>
      <c r="S1582" s="154" t="s">
        <v>2031</v>
      </c>
      <c r="T1582" s="388">
        <f t="shared" si="395"/>
        <v>29</v>
      </c>
      <c r="V1582" s="382" t="str">
        <f t="shared" si="390"/>
        <v>JWWA  B  117</v>
      </c>
      <c r="W1582" s="382" t="str">
        <f t="shared" si="394"/>
        <v>JWWA  B  117</v>
      </c>
      <c r="AD1582" s="382"/>
    </row>
    <row r="1583" spans="1:30" ht="15" customHeight="1">
      <c r="A1583" s="381" t="str">
        <f t="shared" si="385"/>
        <v>034Q0105</v>
      </c>
      <c r="B1583" s="559"/>
      <c r="C1583" s="622"/>
      <c r="D1583" s="139" t="s">
        <v>3268</v>
      </c>
      <c r="E1583" s="140">
        <v>1</v>
      </c>
      <c r="F1583" s="140">
        <v>5</v>
      </c>
      <c r="G1583" s="561"/>
      <c r="H1583" s="561"/>
      <c r="I1583" s="148" t="str">
        <f t="shared" si="378"/>
        <v>034Q0105</v>
      </c>
      <c r="J1583" s="149" t="s">
        <v>1033</v>
      </c>
      <c r="K1583" s="149" t="s">
        <v>1325</v>
      </c>
      <c r="L1583" s="149" t="s">
        <v>3296</v>
      </c>
      <c r="M1583" s="149" t="s">
        <v>923</v>
      </c>
      <c r="N1583" s="149" t="s">
        <v>1326</v>
      </c>
      <c r="O1583" s="150" t="s">
        <v>6</v>
      </c>
      <c r="P1583" s="151" t="s">
        <v>3273</v>
      </c>
      <c r="Q1583" s="152">
        <v>117</v>
      </c>
      <c r="R1583" s="153"/>
      <c r="S1583" s="154" t="s">
        <v>1309</v>
      </c>
      <c r="T1583" s="388">
        <f t="shared" si="395"/>
        <v>34</v>
      </c>
      <c r="V1583" s="382" t="str">
        <f t="shared" si="390"/>
        <v>JWWA  B  117</v>
      </c>
      <c r="W1583" s="382" t="str">
        <f t="shared" si="394"/>
        <v>JWWA  B  117</v>
      </c>
      <c r="AD1583" s="382"/>
    </row>
    <row r="1584" spans="1:30" ht="15" customHeight="1">
      <c r="A1584" s="381" t="str">
        <f t="shared" si="385"/>
        <v>002Q0106</v>
      </c>
      <c r="B1584" s="559"/>
      <c r="C1584" s="622"/>
      <c r="D1584" s="139" t="s">
        <v>3268</v>
      </c>
      <c r="E1584" s="140">
        <v>1</v>
      </c>
      <c r="F1584" s="140">
        <v>6</v>
      </c>
      <c r="G1584" s="561"/>
      <c r="H1584" s="561"/>
      <c r="I1584" s="148" t="str">
        <f t="shared" si="378"/>
        <v>002Q0106</v>
      </c>
      <c r="J1584" s="149" t="s">
        <v>1033</v>
      </c>
      <c r="K1584" s="149" t="s">
        <v>1669</v>
      </c>
      <c r="L1584" s="149" t="s">
        <v>3297</v>
      </c>
      <c r="M1584" s="149" t="s">
        <v>923</v>
      </c>
      <c r="N1584" s="149" t="s">
        <v>928</v>
      </c>
      <c r="O1584" s="150" t="s">
        <v>55</v>
      </c>
      <c r="P1584" s="151"/>
      <c r="Q1584" s="152"/>
      <c r="R1584" s="153"/>
      <c r="S1584" s="154" t="s">
        <v>1672</v>
      </c>
      <c r="T1584" s="388">
        <f t="shared" si="395"/>
        <v>2</v>
      </c>
      <c r="V1584" s="382" t="str">
        <f t="shared" si="390"/>
        <v xml:space="preserve">指定承認    </v>
      </c>
      <c r="W1584" s="382" t="str">
        <f t="shared" si="394"/>
        <v xml:space="preserve">指定承認    </v>
      </c>
      <c r="AD1584" s="382"/>
    </row>
    <row r="1585" spans="1:30" ht="15" customHeight="1">
      <c r="A1585" s="381" t="str">
        <f t="shared" si="385"/>
        <v>013Q0109</v>
      </c>
      <c r="B1585" s="559"/>
      <c r="C1585" s="622"/>
      <c r="D1585" s="139" t="s">
        <v>3268</v>
      </c>
      <c r="E1585" s="140">
        <v>1</v>
      </c>
      <c r="F1585" s="140">
        <v>9</v>
      </c>
      <c r="G1585" s="561"/>
      <c r="H1585" s="561"/>
      <c r="I1585" s="148" t="str">
        <f t="shared" si="378"/>
        <v>013Q0109</v>
      </c>
      <c r="J1585" s="149" t="s">
        <v>1033</v>
      </c>
      <c r="K1585" s="149" t="s">
        <v>3283</v>
      </c>
      <c r="L1585" s="149" t="s">
        <v>3297</v>
      </c>
      <c r="M1585" s="149" t="s">
        <v>923</v>
      </c>
      <c r="N1585" s="149" t="s">
        <v>928</v>
      </c>
      <c r="O1585" s="150" t="s">
        <v>55</v>
      </c>
      <c r="P1585" s="151"/>
      <c r="Q1585" s="152"/>
      <c r="R1585" s="153"/>
      <c r="S1585" s="154" t="s">
        <v>802</v>
      </c>
      <c r="T1585" s="388">
        <f t="shared" si="395"/>
        <v>13</v>
      </c>
      <c r="V1585" s="382" t="str">
        <f t="shared" si="390"/>
        <v xml:space="preserve">指定承認    </v>
      </c>
      <c r="W1585" s="382" t="str">
        <f t="shared" si="394"/>
        <v xml:space="preserve">指定承認    </v>
      </c>
      <c r="AD1585" s="382"/>
    </row>
    <row r="1586" spans="1:30" ht="15" customHeight="1">
      <c r="A1586" s="381" t="str">
        <f t="shared" si="385"/>
        <v>015Q0106</v>
      </c>
      <c r="B1586" s="559"/>
      <c r="C1586" s="622"/>
      <c r="D1586" s="139" t="s">
        <v>3268</v>
      </c>
      <c r="E1586" s="140">
        <v>1</v>
      </c>
      <c r="F1586" s="140">
        <v>6</v>
      </c>
      <c r="G1586" s="561"/>
      <c r="H1586" s="561"/>
      <c r="I1586" s="148" t="str">
        <f t="shared" si="378"/>
        <v>015Q0106</v>
      </c>
      <c r="J1586" s="149" t="s">
        <v>1033</v>
      </c>
      <c r="K1586" s="149" t="s">
        <v>2191</v>
      </c>
      <c r="L1586" s="149" t="s">
        <v>3297</v>
      </c>
      <c r="M1586" s="149" t="s">
        <v>923</v>
      </c>
      <c r="N1586" s="149" t="s">
        <v>928</v>
      </c>
      <c r="O1586" s="150" t="s">
        <v>55</v>
      </c>
      <c r="P1586" s="151"/>
      <c r="Q1586" s="152"/>
      <c r="R1586" s="153"/>
      <c r="S1586" s="154" t="s">
        <v>1561</v>
      </c>
      <c r="T1586" s="388">
        <f t="shared" si="395"/>
        <v>15</v>
      </c>
      <c r="V1586" s="382" t="str">
        <f t="shared" si="390"/>
        <v xml:space="preserve">指定承認    </v>
      </c>
      <c r="W1586" s="382" t="str">
        <f t="shared" si="394"/>
        <v xml:space="preserve">指定承認    </v>
      </c>
      <c r="AD1586" s="382"/>
    </row>
    <row r="1587" spans="1:30" ht="15" customHeight="1">
      <c r="A1587" s="381" t="str">
        <f t="shared" si="385"/>
        <v>027Q0109</v>
      </c>
      <c r="B1587" s="559"/>
      <c r="C1587" s="622"/>
      <c r="D1587" s="139" t="s">
        <v>3268</v>
      </c>
      <c r="E1587" s="140">
        <v>1</v>
      </c>
      <c r="F1587" s="140">
        <v>9</v>
      </c>
      <c r="G1587" s="561"/>
      <c r="H1587" s="561"/>
      <c r="I1587" s="148" t="str">
        <f t="shared" si="378"/>
        <v>027Q0109</v>
      </c>
      <c r="J1587" s="149" t="s">
        <v>1033</v>
      </c>
      <c r="K1587" s="149" t="s">
        <v>1750</v>
      </c>
      <c r="L1587" s="149" t="s">
        <v>3298</v>
      </c>
      <c r="M1587" s="149" t="s">
        <v>923</v>
      </c>
      <c r="N1587" s="149" t="s">
        <v>928</v>
      </c>
      <c r="O1587" s="150" t="s">
        <v>55</v>
      </c>
      <c r="P1587" s="151"/>
      <c r="Q1587" s="152"/>
      <c r="R1587" s="153"/>
      <c r="S1587" s="154" t="s">
        <v>1182</v>
      </c>
      <c r="T1587" s="388">
        <f t="shared" si="395"/>
        <v>27</v>
      </c>
      <c r="V1587" s="382" t="str">
        <f t="shared" si="390"/>
        <v xml:space="preserve">指定承認    </v>
      </c>
      <c r="W1587" s="382" t="str">
        <f t="shared" si="394"/>
        <v xml:space="preserve">指定承認    </v>
      </c>
      <c r="AD1587" s="382"/>
    </row>
    <row r="1588" spans="1:30" ht="15" customHeight="1">
      <c r="A1588" s="381" t="str">
        <f t="shared" si="385"/>
        <v>034Q0109</v>
      </c>
      <c r="B1588" s="559"/>
      <c r="C1588" s="622"/>
      <c r="D1588" s="139" t="s">
        <v>3268</v>
      </c>
      <c r="E1588" s="140">
        <v>1</v>
      </c>
      <c r="F1588" s="140">
        <v>9</v>
      </c>
      <c r="G1588" s="561"/>
      <c r="H1588" s="561"/>
      <c r="I1588" s="155" t="str">
        <f t="shared" si="378"/>
        <v>034Q0109</v>
      </c>
      <c r="J1588" s="156" t="s">
        <v>1033</v>
      </c>
      <c r="K1588" s="156" t="s">
        <v>1325</v>
      </c>
      <c r="L1588" s="156" t="s">
        <v>3298</v>
      </c>
      <c r="M1588" s="156" t="s">
        <v>923</v>
      </c>
      <c r="N1588" s="156" t="s">
        <v>1326</v>
      </c>
      <c r="O1588" s="157" t="s">
        <v>55</v>
      </c>
      <c r="P1588" s="158"/>
      <c r="Q1588" s="159"/>
      <c r="R1588" s="160"/>
      <c r="S1588" s="161" t="s">
        <v>1309</v>
      </c>
      <c r="T1588" s="389">
        <f t="shared" si="395"/>
        <v>34</v>
      </c>
      <c r="V1588" s="382" t="str">
        <f t="shared" si="390"/>
        <v xml:space="preserve">指定承認    </v>
      </c>
      <c r="W1588" s="382" t="str">
        <f t="shared" si="394"/>
        <v xml:space="preserve">指定承認    </v>
      </c>
      <c r="AD1588" s="382"/>
    </row>
    <row r="1589" spans="1:30" ht="15" customHeight="1">
      <c r="A1589" s="381" t="str">
        <f t="shared" si="385"/>
        <v>002Q0109</v>
      </c>
      <c r="B1589" s="559"/>
      <c r="C1589" s="622"/>
      <c r="D1589" s="139" t="s">
        <v>3300</v>
      </c>
      <c r="E1589" s="140">
        <v>1</v>
      </c>
      <c r="F1589" s="140">
        <v>9</v>
      </c>
      <c r="G1589" s="561"/>
      <c r="H1589" s="561"/>
      <c r="I1589" s="162" t="str">
        <f t="shared" si="378"/>
        <v>002Q0109</v>
      </c>
      <c r="J1589" s="142" t="s">
        <v>1033</v>
      </c>
      <c r="K1589" s="142" t="s">
        <v>3910</v>
      </c>
      <c r="L1589" s="142" t="s">
        <v>3301</v>
      </c>
      <c r="M1589" s="142" t="s">
        <v>923</v>
      </c>
      <c r="N1589" s="142" t="s">
        <v>928</v>
      </c>
      <c r="O1589" s="143" t="s">
        <v>6</v>
      </c>
      <c r="P1589" s="144" t="s">
        <v>3273</v>
      </c>
      <c r="Q1589" s="145">
        <v>117</v>
      </c>
      <c r="R1589" s="146"/>
      <c r="S1589" s="147" t="s">
        <v>1672</v>
      </c>
      <c r="T1589" s="387">
        <f t="shared" si="395"/>
        <v>2</v>
      </c>
      <c r="V1589" s="382" t="str">
        <f t="shared" si="390"/>
        <v>JWWA  B  117</v>
      </c>
      <c r="W1589" s="382" t="str">
        <f t="shared" si="394"/>
        <v>JWWA  B  117</v>
      </c>
      <c r="AD1589" s="382"/>
    </row>
    <row r="1590" spans="1:30" ht="15" customHeight="1">
      <c r="A1590" s="381" t="str">
        <f t="shared" si="385"/>
        <v>013Q0110</v>
      </c>
      <c r="B1590" s="559"/>
      <c r="C1590" s="622"/>
      <c r="D1590" s="139" t="s">
        <v>3268</v>
      </c>
      <c r="E1590" s="140">
        <v>1</v>
      </c>
      <c r="F1590" s="140">
        <v>10</v>
      </c>
      <c r="G1590" s="561"/>
      <c r="H1590" s="561"/>
      <c r="I1590" s="148" t="str">
        <f t="shared" si="378"/>
        <v>013Q0110</v>
      </c>
      <c r="J1590" s="149" t="s">
        <v>1033</v>
      </c>
      <c r="K1590" s="149" t="s">
        <v>929</v>
      </c>
      <c r="L1590" s="149" t="s">
        <v>3302</v>
      </c>
      <c r="M1590" s="149" t="s">
        <v>923</v>
      </c>
      <c r="N1590" s="149" t="s">
        <v>928</v>
      </c>
      <c r="O1590" s="150" t="s">
        <v>6</v>
      </c>
      <c r="P1590" s="151" t="s">
        <v>3273</v>
      </c>
      <c r="Q1590" s="152">
        <v>117</v>
      </c>
      <c r="R1590" s="153"/>
      <c r="S1590" s="154" t="s">
        <v>802</v>
      </c>
      <c r="T1590" s="388">
        <f t="shared" si="395"/>
        <v>13</v>
      </c>
      <c r="V1590" s="382" t="str">
        <f t="shared" si="390"/>
        <v>JWWA  B  117</v>
      </c>
      <c r="W1590" s="382" t="str">
        <f t="shared" si="394"/>
        <v>JWWA  B  117</v>
      </c>
      <c r="AD1590" s="382"/>
    </row>
    <row r="1591" spans="1:30" ht="15" customHeight="1">
      <c r="A1591" s="381" t="str">
        <f t="shared" si="385"/>
        <v>015Q0107</v>
      </c>
      <c r="B1591" s="559"/>
      <c r="C1591" s="622"/>
      <c r="D1591" s="139" t="s">
        <v>3268</v>
      </c>
      <c r="E1591" s="140">
        <v>1</v>
      </c>
      <c r="F1591" s="140">
        <v>7</v>
      </c>
      <c r="G1591" s="561"/>
      <c r="H1591" s="561"/>
      <c r="I1591" s="148" t="str">
        <f t="shared" si="378"/>
        <v>015Q0107</v>
      </c>
      <c r="J1591" s="149" t="s">
        <v>1033</v>
      </c>
      <c r="K1591" s="149" t="s">
        <v>2191</v>
      </c>
      <c r="L1591" s="149" t="s">
        <v>3301</v>
      </c>
      <c r="M1591" s="149" t="s">
        <v>923</v>
      </c>
      <c r="N1591" s="149" t="s">
        <v>928</v>
      </c>
      <c r="O1591" s="150" t="s">
        <v>6</v>
      </c>
      <c r="P1591" s="151" t="s">
        <v>3273</v>
      </c>
      <c r="Q1591" s="152">
        <v>117</v>
      </c>
      <c r="R1591" s="153"/>
      <c r="S1591" s="154" t="s">
        <v>1561</v>
      </c>
      <c r="T1591" s="388">
        <f t="shared" si="395"/>
        <v>15</v>
      </c>
      <c r="V1591" s="382" t="str">
        <f t="shared" si="390"/>
        <v>JWWA  B  117</v>
      </c>
      <c r="W1591" s="382" t="str">
        <f t="shared" si="394"/>
        <v>JWWA  B  117</v>
      </c>
      <c r="AD1591" s="382"/>
    </row>
    <row r="1592" spans="1:30" ht="15" customHeight="1">
      <c r="A1592" s="381" t="str">
        <f t="shared" si="385"/>
        <v>027Q0110</v>
      </c>
      <c r="B1592" s="559"/>
      <c r="C1592" s="622"/>
      <c r="D1592" s="139" t="s">
        <v>3268</v>
      </c>
      <c r="E1592" s="140">
        <v>1</v>
      </c>
      <c r="F1592" s="140">
        <v>10</v>
      </c>
      <c r="G1592" s="561"/>
      <c r="H1592" s="561"/>
      <c r="I1592" s="148" t="str">
        <f t="shared" si="378"/>
        <v>027Q0110</v>
      </c>
      <c r="J1592" s="149" t="s">
        <v>1033</v>
      </c>
      <c r="K1592" s="149" t="s">
        <v>1750</v>
      </c>
      <c r="L1592" s="149" t="s">
        <v>3303</v>
      </c>
      <c r="M1592" s="149" t="s">
        <v>923</v>
      </c>
      <c r="N1592" s="149" t="s">
        <v>928</v>
      </c>
      <c r="O1592" s="150" t="s">
        <v>6</v>
      </c>
      <c r="P1592" s="151" t="s">
        <v>3273</v>
      </c>
      <c r="Q1592" s="152">
        <v>117</v>
      </c>
      <c r="R1592" s="153"/>
      <c r="S1592" s="154" t="s">
        <v>1182</v>
      </c>
      <c r="T1592" s="388">
        <f t="shared" si="395"/>
        <v>27</v>
      </c>
      <c r="V1592" s="382" t="str">
        <f t="shared" si="390"/>
        <v>JWWA  B  117</v>
      </c>
      <c r="W1592" s="382" t="str">
        <f t="shared" si="394"/>
        <v>JWWA  B  117</v>
      </c>
      <c r="AD1592" s="382"/>
    </row>
    <row r="1593" spans="1:30" ht="15" customHeight="1">
      <c r="A1593" s="381" t="str">
        <f t="shared" si="385"/>
        <v>029Q0109</v>
      </c>
      <c r="B1593" s="559"/>
      <c r="C1593" s="622"/>
      <c r="D1593" s="139" t="s">
        <v>3268</v>
      </c>
      <c r="E1593" s="140">
        <v>1</v>
      </c>
      <c r="F1593" s="140">
        <v>9</v>
      </c>
      <c r="G1593" s="561"/>
      <c r="H1593" s="561"/>
      <c r="I1593" s="148" t="str">
        <f t="shared" si="378"/>
        <v>029Q0109</v>
      </c>
      <c r="J1593" s="149" t="s">
        <v>1033</v>
      </c>
      <c r="K1593" s="149" t="s">
        <v>2582</v>
      </c>
      <c r="L1593" s="149" t="s">
        <v>3299</v>
      </c>
      <c r="M1593" s="149" t="s">
        <v>923</v>
      </c>
      <c r="N1593" s="149" t="s">
        <v>928</v>
      </c>
      <c r="O1593" s="150" t="s">
        <v>6</v>
      </c>
      <c r="P1593" s="151" t="s">
        <v>3273</v>
      </c>
      <c r="Q1593" s="152">
        <v>117</v>
      </c>
      <c r="R1593" s="153"/>
      <c r="S1593" s="154" t="s">
        <v>2031</v>
      </c>
      <c r="T1593" s="388">
        <f t="shared" si="395"/>
        <v>29</v>
      </c>
      <c r="V1593" s="382" t="str">
        <f t="shared" si="390"/>
        <v>JWWA  B  117</v>
      </c>
      <c r="W1593" s="382" t="str">
        <f t="shared" si="394"/>
        <v>JWWA  B  117</v>
      </c>
      <c r="AD1593" s="382"/>
    </row>
    <row r="1594" spans="1:30" ht="15" customHeight="1">
      <c r="A1594" s="381" t="str">
        <f t="shared" si="385"/>
        <v>034Q0106</v>
      </c>
      <c r="B1594" s="559"/>
      <c r="C1594" s="622"/>
      <c r="D1594" s="139" t="s">
        <v>3268</v>
      </c>
      <c r="E1594" s="140">
        <v>1</v>
      </c>
      <c r="F1594" s="140">
        <v>6</v>
      </c>
      <c r="G1594" s="561"/>
      <c r="H1594" s="561"/>
      <c r="I1594" s="148" t="str">
        <f t="shared" si="378"/>
        <v>034Q0106</v>
      </c>
      <c r="J1594" s="149" t="s">
        <v>1033</v>
      </c>
      <c r="K1594" s="149" t="s">
        <v>1325</v>
      </c>
      <c r="L1594" s="149" t="s">
        <v>3305</v>
      </c>
      <c r="M1594" s="149" t="s">
        <v>923</v>
      </c>
      <c r="N1594" s="149" t="s">
        <v>1326</v>
      </c>
      <c r="O1594" s="150" t="s">
        <v>6</v>
      </c>
      <c r="P1594" s="151" t="s">
        <v>3273</v>
      </c>
      <c r="Q1594" s="152">
        <v>117</v>
      </c>
      <c r="R1594" s="153"/>
      <c r="S1594" s="154" t="s">
        <v>1309</v>
      </c>
      <c r="T1594" s="388">
        <f t="shared" si="395"/>
        <v>34</v>
      </c>
      <c r="V1594" s="382" t="str">
        <f t="shared" si="390"/>
        <v>JWWA  B  117</v>
      </c>
      <c r="W1594" s="382" t="str">
        <f t="shared" si="394"/>
        <v>JWWA  B  117</v>
      </c>
      <c r="AD1594" s="382"/>
    </row>
    <row r="1595" spans="1:30" ht="15" customHeight="1">
      <c r="A1595" s="381" t="str">
        <f t="shared" si="385"/>
        <v>013Q0111</v>
      </c>
      <c r="B1595" s="559"/>
      <c r="C1595" s="622"/>
      <c r="D1595" s="139" t="s">
        <v>3268</v>
      </c>
      <c r="E1595" s="140">
        <v>1</v>
      </c>
      <c r="F1595" s="140">
        <v>11</v>
      </c>
      <c r="G1595" s="561"/>
      <c r="H1595" s="561"/>
      <c r="I1595" s="148" t="str">
        <f t="shared" si="378"/>
        <v>013Q0111</v>
      </c>
      <c r="J1595" s="149" t="s">
        <v>1033</v>
      </c>
      <c r="K1595" s="149" t="s">
        <v>930</v>
      </c>
      <c r="L1595" s="149" t="s">
        <v>3275</v>
      </c>
      <c r="M1595" s="149" t="s">
        <v>923</v>
      </c>
      <c r="N1595" s="149" t="s">
        <v>928</v>
      </c>
      <c r="O1595" s="150" t="s">
        <v>6</v>
      </c>
      <c r="P1595" s="151" t="s">
        <v>3273</v>
      </c>
      <c r="Q1595" s="152">
        <v>117</v>
      </c>
      <c r="R1595" s="153"/>
      <c r="S1595" s="154" t="s">
        <v>802</v>
      </c>
      <c r="T1595" s="388">
        <f t="shared" si="395"/>
        <v>13</v>
      </c>
      <c r="V1595" s="382" t="str">
        <f t="shared" si="390"/>
        <v>JWWA  B  117</v>
      </c>
      <c r="W1595" s="382" t="str">
        <f t="shared" ref="W1595:W1608" si="396">V1595</f>
        <v>JWWA  B  117</v>
      </c>
      <c r="AD1595" s="382"/>
    </row>
    <row r="1596" spans="1:30" ht="15" customHeight="1">
      <c r="A1596" s="381" t="str">
        <f t="shared" si="385"/>
        <v>029Q0110</v>
      </c>
      <c r="B1596" s="559"/>
      <c r="C1596" s="622"/>
      <c r="D1596" s="139" t="s">
        <v>3268</v>
      </c>
      <c r="E1596" s="140">
        <v>1</v>
      </c>
      <c r="F1596" s="140">
        <v>10</v>
      </c>
      <c r="G1596" s="561"/>
      <c r="H1596" s="561"/>
      <c r="I1596" s="148" t="str">
        <f t="shared" si="378"/>
        <v>029Q0110</v>
      </c>
      <c r="J1596" s="149" t="s">
        <v>1033</v>
      </c>
      <c r="K1596" s="149" t="s">
        <v>2583</v>
      </c>
      <c r="L1596" s="149" t="s">
        <v>3304</v>
      </c>
      <c r="M1596" s="149" t="s">
        <v>923</v>
      </c>
      <c r="N1596" s="149" t="s">
        <v>928</v>
      </c>
      <c r="O1596" s="150" t="s">
        <v>6</v>
      </c>
      <c r="P1596" s="151" t="s">
        <v>3273</v>
      </c>
      <c r="Q1596" s="152">
        <v>117</v>
      </c>
      <c r="R1596" s="153"/>
      <c r="S1596" s="154" t="s">
        <v>2031</v>
      </c>
      <c r="T1596" s="388">
        <f t="shared" si="395"/>
        <v>29</v>
      </c>
      <c r="V1596" s="382" t="str">
        <f t="shared" si="390"/>
        <v>JWWA  B  117</v>
      </c>
      <c r="W1596" s="382" t="str">
        <f t="shared" si="396"/>
        <v>JWWA  B  117</v>
      </c>
      <c r="AD1596" s="382"/>
    </row>
    <row r="1597" spans="1:30" ht="15" customHeight="1">
      <c r="A1597" s="381" t="str">
        <f t="shared" si="385"/>
        <v>034Q0107</v>
      </c>
      <c r="B1597" s="559"/>
      <c r="C1597" s="622"/>
      <c r="D1597" s="139" t="s">
        <v>3268</v>
      </c>
      <c r="E1597" s="140">
        <v>1</v>
      </c>
      <c r="F1597" s="140">
        <v>7</v>
      </c>
      <c r="G1597" s="561"/>
      <c r="H1597" s="561"/>
      <c r="I1597" s="148" t="str">
        <f t="shared" si="378"/>
        <v>034Q0107</v>
      </c>
      <c r="J1597" s="149" t="s">
        <v>1033</v>
      </c>
      <c r="K1597" s="149" t="s">
        <v>1325</v>
      </c>
      <c r="L1597" s="149" t="s">
        <v>3275</v>
      </c>
      <c r="M1597" s="149" t="s">
        <v>923</v>
      </c>
      <c r="N1597" s="149" t="s">
        <v>1326</v>
      </c>
      <c r="O1597" s="150" t="s">
        <v>6</v>
      </c>
      <c r="P1597" s="151" t="s">
        <v>3273</v>
      </c>
      <c r="Q1597" s="152">
        <v>117</v>
      </c>
      <c r="R1597" s="153"/>
      <c r="S1597" s="154" t="s">
        <v>1309</v>
      </c>
      <c r="T1597" s="388">
        <f t="shared" si="395"/>
        <v>34</v>
      </c>
      <c r="V1597" s="382" t="str">
        <f t="shared" si="390"/>
        <v>JWWA  B  117</v>
      </c>
      <c r="W1597" s="382" t="str">
        <f t="shared" si="396"/>
        <v>JWWA  B  117</v>
      </c>
      <c r="AD1597" s="382"/>
    </row>
    <row r="1598" spans="1:30" ht="15" customHeight="1">
      <c r="A1598" s="381" t="str">
        <f t="shared" si="385"/>
        <v>002Q0110</v>
      </c>
      <c r="B1598" s="559"/>
      <c r="C1598" s="622"/>
      <c r="D1598" s="139" t="s">
        <v>3268</v>
      </c>
      <c r="E1598" s="140">
        <v>1</v>
      </c>
      <c r="F1598" s="140">
        <v>10</v>
      </c>
      <c r="G1598" s="561"/>
      <c r="H1598" s="561"/>
      <c r="I1598" s="148" t="str">
        <f t="shared" si="378"/>
        <v>002Q0110</v>
      </c>
      <c r="J1598" s="149" t="s">
        <v>1033</v>
      </c>
      <c r="K1598" s="149" t="s">
        <v>1669</v>
      </c>
      <c r="L1598" s="149" t="s">
        <v>3276</v>
      </c>
      <c r="M1598" s="149" t="s">
        <v>923</v>
      </c>
      <c r="N1598" s="149" t="s">
        <v>928</v>
      </c>
      <c r="O1598" s="150" t="s">
        <v>55</v>
      </c>
      <c r="P1598" s="151"/>
      <c r="Q1598" s="152"/>
      <c r="R1598" s="153"/>
      <c r="S1598" s="154" t="s">
        <v>1672</v>
      </c>
      <c r="T1598" s="388">
        <f t="shared" si="395"/>
        <v>2</v>
      </c>
      <c r="V1598" s="382" t="str">
        <f t="shared" si="390"/>
        <v xml:space="preserve">指定承認    </v>
      </c>
      <c r="W1598" s="382" t="str">
        <f t="shared" si="396"/>
        <v xml:space="preserve">指定承認    </v>
      </c>
      <c r="AD1598" s="382"/>
    </row>
    <row r="1599" spans="1:30" ht="15" customHeight="1">
      <c r="A1599" s="381" t="str">
        <f t="shared" si="385"/>
        <v>013Q0112</v>
      </c>
      <c r="B1599" s="559"/>
      <c r="C1599" s="622"/>
      <c r="D1599" s="139" t="s">
        <v>3268</v>
      </c>
      <c r="E1599" s="140">
        <v>1</v>
      </c>
      <c r="F1599" s="140">
        <v>12</v>
      </c>
      <c r="G1599" s="561"/>
      <c r="H1599" s="561"/>
      <c r="I1599" s="148" t="str">
        <f t="shared" si="378"/>
        <v>013Q0112</v>
      </c>
      <c r="J1599" s="149" t="s">
        <v>1033</v>
      </c>
      <c r="K1599" s="149" t="s">
        <v>3306</v>
      </c>
      <c r="L1599" s="149" t="s">
        <v>3276</v>
      </c>
      <c r="M1599" s="149" t="s">
        <v>923</v>
      </c>
      <c r="N1599" s="149" t="s">
        <v>928</v>
      </c>
      <c r="O1599" s="150" t="s">
        <v>55</v>
      </c>
      <c r="P1599" s="151"/>
      <c r="Q1599" s="152"/>
      <c r="R1599" s="153"/>
      <c r="S1599" s="154" t="s">
        <v>802</v>
      </c>
      <c r="T1599" s="388">
        <f t="shared" si="395"/>
        <v>13</v>
      </c>
      <c r="V1599" s="382" t="str">
        <f t="shared" si="390"/>
        <v xml:space="preserve">指定承認    </v>
      </c>
      <c r="W1599" s="382" t="str">
        <f t="shared" si="396"/>
        <v xml:space="preserve">指定承認    </v>
      </c>
      <c r="AD1599" s="382"/>
    </row>
    <row r="1600" spans="1:30" ht="15" customHeight="1">
      <c r="A1600" s="381" t="str">
        <f t="shared" si="385"/>
        <v>015Q0108</v>
      </c>
      <c r="B1600" s="559"/>
      <c r="C1600" s="622"/>
      <c r="D1600" s="139" t="s">
        <v>3268</v>
      </c>
      <c r="E1600" s="140">
        <v>1</v>
      </c>
      <c r="F1600" s="140">
        <v>8</v>
      </c>
      <c r="G1600" s="561"/>
      <c r="H1600" s="561"/>
      <c r="I1600" s="148" t="str">
        <f t="shared" si="378"/>
        <v>015Q0108</v>
      </c>
      <c r="J1600" s="149" t="s">
        <v>1033</v>
      </c>
      <c r="K1600" s="149" t="s">
        <v>2191</v>
      </c>
      <c r="L1600" s="149" t="s">
        <v>3276</v>
      </c>
      <c r="M1600" s="149" t="s">
        <v>923</v>
      </c>
      <c r="N1600" s="149" t="s">
        <v>928</v>
      </c>
      <c r="O1600" s="150" t="s">
        <v>55</v>
      </c>
      <c r="P1600" s="151"/>
      <c r="Q1600" s="152"/>
      <c r="R1600" s="153"/>
      <c r="S1600" s="154" t="s">
        <v>1561</v>
      </c>
      <c r="T1600" s="388">
        <f t="shared" si="395"/>
        <v>15</v>
      </c>
      <c r="V1600" s="382" t="str">
        <f t="shared" si="390"/>
        <v xml:space="preserve">指定承認    </v>
      </c>
      <c r="W1600" s="382" t="str">
        <f t="shared" si="396"/>
        <v xml:space="preserve">指定承認    </v>
      </c>
      <c r="AD1600" s="382"/>
    </row>
    <row r="1601" spans="1:30" ht="15" customHeight="1">
      <c r="A1601" s="381" t="str">
        <f t="shared" si="385"/>
        <v>027Q0111</v>
      </c>
      <c r="B1601" s="559"/>
      <c r="C1601" s="622"/>
      <c r="D1601" s="139" t="s">
        <v>3268</v>
      </c>
      <c r="E1601" s="140">
        <v>1</v>
      </c>
      <c r="F1601" s="140">
        <v>11</v>
      </c>
      <c r="G1601" s="561"/>
      <c r="H1601" s="561"/>
      <c r="I1601" s="148" t="str">
        <f t="shared" si="378"/>
        <v>027Q0111</v>
      </c>
      <c r="J1601" s="149" t="s">
        <v>1033</v>
      </c>
      <c r="K1601" s="149" t="s">
        <v>1750</v>
      </c>
      <c r="L1601" s="149" t="s">
        <v>3276</v>
      </c>
      <c r="M1601" s="149" t="s">
        <v>923</v>
      </c>
      <c r="N1601" s="149" t="s">
        <v>928</v>
      </c>
      <c r="O1601" s="150" t="s">
        <v>55</v>
      </c>
      <c r="P1601" s="151"/>
      <c r="Q1601" s="152"/>
      <c r="R1601" s="153"/>
      <c r="S1601" s="154" t="s">
        <v>1182</v>
      </c>
      <c r="T1601" s="388">
        <f t="shared" si="395"/>
        <v>27</v>
      </c>
      <c r="V1601" s="382" t="str">
        <f t="shared" si="390"/>
        <v xml:space="preserve">指定承認    </v>
      </c>
      <c r="W1601" s="382" t="str">
        <f t="shared" si="396"/>
        <v xml:space="preserve">指定承認    </v>
      </c>
      <c r="AD1601" s="382"/>
    </row>
    <row r="1602" spans="1:30" ht="15" customHeight="1">
      <c r="A1602" s="381" t="str">
        <f t="shared" si="385"/>
        <v>029Q0111</v>
      </c>
      <c r="B1602" s="559"/>
      <c r="C1602" s="622"/>
      <c r="D1602" s="139" t="s">
        <v>3268</v>
      </c>
      <c r="E1602" s="140">
        <v>1</v>
      </c>
      <c r="F1602" s="140">
        <v>11</v>
      </c>
      <c r="G1602" s="561"/>
      <c r="H1602" s="561"/>
      <c r="I1602" s="148" t="str">
        <f t="shared" si="378"/>
        <v>029Q0111</v>
      </c>
      <c r="J1602" s="149" t="s">
        <v>1033</v>
      </c>
      <c r="K1602" s="149" t="s">
        <v>2583</v>
      </c>
      <c r="L1602" s="149" t="s">
        <v>3276</v>
      </c>
      <c r="M1602" s="149" t="s">
        <v>923</v>
      </c>
      <c r="N1602" s="149" t="s">
        <v>928</v>
      </c>
      <c r="O1602" s="150" t="s">
        <v>55</v>
      </c>
      <c r="P1602" s="151"/>
      <c r="Q1602" s="152"/>
      <c r="R1602" s="153"/>
      <c r="S1602" s="154" t="s">
        <v>2031</v>
      </c>
      <c r="T1602" s="388">
        <f t="shared" si="395"/>
        <v>29</v>
      </c>
      <c r="V1602" s="382" t="str">
        <f t="shared" si="390"/>
        <v xml:space="preserve">指定承認    </v>
      </c>
      <c r="W1602" s="382" t="str">
        <f t="shared" si="396"/>
        <v xml:space="preserve">指定承認    </v>
      </c>
      <c r="AD1602" s="382"/>
    </row>
    <row r="1603" spans="1:30" ht="15" customHeight="1">
      <c r="A1603" s="381" t="str">
        <f t="shared" si="385"/>
        <v>034Q0110</v>
      </c>
      <c r="B1603" s="559"/>
      <c r="C1603" s="622"/>
      <c r="D1603" s="139" t="s">
        <v>3268</v>
      </c>
      <c r="E1603" s="140">
        <v>1</v>
      </c>
      <c r="F1603" s="140">
        <v>10</v>
      </c>
      <c r="G1603" s="561"/>
      <c r="H1603" s="561"/>
      <c r="I1603" s="155" t="str">
        <f t="shared" si="378"/>
        <v>034Q0110</v>
      </c>
      <c r="J1603" s="156" t="s">
        <v>1033</v>
      </c>
      <c r="K1603" s="156" t="s">
        <v>1325</v>
      </c>
      <c r="L1603" s="156" t="s">
        <v>3276</v>
      </c>
      <c r="M1603" s="156" t="s">
        <v>923</v>
      </c>
      <c r="N1603" s="156" t="s">
        <v>1326</v>
      </c>
      <c r="O1603" s="157" t="s">
        <v>55</v>
      </c>
      <c r="P1603" s="158"/>
      <c r="Q1603" s="159"/>
      <c r="R1603" s="160"/>
      <c r="S1603" s="161" t="s">
        <v>1309</v>
      </c>
      <c r="T1603" s="389">
        <f t="shared" si="395"/>
        <v>34</v>
      </c>
      <c r="V1603" s="382" t="str">
        <f t="shared" si="390"/>
        <v xml:space="preserve">指定承認    </v>
      </c>
      <c r="W1603" s="382" t="str">
        <f t="shared" si="396"/>
        <v xml:space="preserve">指定承認    </v>
      </c>
      <c r="AD1603" s="382"/>
    </row>
    <row r="1604" spans="1:30" ht="15" customHeight="1">
      <c r="A1604" s="381" t="str">
        <f t="shared" si="385"/>
        <v>002Q0111</v>
      </c>
      <c r="B1604" s="559"/>
      <c r="C1604" s="622"/>
      <c r="D1604" s="139" t="s">
        <v>3268</v>
      </c>
      <c r="E1604" s="140">
        <v>1</v>
      </c>
      <c r="F1604" s="140">
        <v>11</v>
      </c>
      <c r="G1604" s="561"/>
      <c r="H1604" s="561"/>
      <c r="I1604" s="162" t="str">
        <f t="shared" si="378"/>
        <v>002Q0111</v>
      </c>
      <c r="J1604" s="142" t="s">
        <v>1033</v>
      </c>
      <c r="K1604" s="142" t="s">
        <v>3910</v>
      </c>
      <c r="L1604" s="142" t="s">
        <v>3307</v>
      </c>
      <c r="M1604" s="142" t="s">
        <v>923</v>
      </c>
      <c r="N1604" s="142" t="s">
        <v>928</v>
      </c>
      <c r="O1604" s="143" t="s">
        <v>6</v>
      </c>
      <c r="P1604" s="144" t="s">
        <v>3273</v>
      </c>
      <c r="Q1604" s="145">
        <v>117</v>
      </c>
      <c r="R1604" s="146"/>
      <c r="S1604" s="147" t="s">
        <v>1672</v>
      </c>
      <c r="T1604" s="387">
        <f t="shared" si="395"/>
        <v>2</v>
      </c>
      <c r="V1604" s="382" t="str">
        <f t="shared" si="390"/>
        <v>JWWA  B  117</v>
      </c>
      <c r="W1604" s="382" t="str">
        <f t="shared" si="396"/>
        <v>JWWA  B  117</v>
      </c>
      <c r="AD1604" s="382"/>
    </row>
    <row r="1605" spans="1:30" ht="15" customHeight="1">
      <c r="A1605" s="381" t="str">
        <f t="shared" si="385"/>
        <v>013Q0113</v>
      </c>
      <c r="B1605" s="559"/>
      <c r="C1605" s="622"/>
      <c r="D1605" s="139" t="s">
        <v>3268</v>
      </c>
      <c r="E1605" s="140">
        <v>1</v>
      </c>
      <c r="F1605" s="140">
        <v>13</v>
      </c>
      <c r="G1605" s="561"/>
      <c r="H1605" s="561"/>
      <c r="I1605" s="148" t="str">
        <f t="shared" si="378"/>
        <v>013Q0113</v>
      </c>
      <c r="J1605" s="149" t="s">
        <v>1033</v>
      </c>
      <c r="K1605" s="149" t="s">
        <v>3306</v>
      </c>
      <c r="L1605" s="149" t="s">
        <v>3308</v>
      </c>
      <c r="M1605" s="149" t="s">
        <v>923</v>
      </c>
      <c r="N1605" s="149" t="s">
        <v>928</v>
      </c>
      <c r="O1605" s="150" t="s">
        <v>6</v>
      </c>
      <c r="P1605" s="151" t="s">
        <v>3273</v>
      </c>
      <c r="Q1605" s="152">
        <v>117</v>
      </c>
      <c r="R1605" s="153"/>
      <c r="S1605" s="154" t="s">
        <v>802</v>
      </c>
      <c r="T1605" s="388">
        <f t="shared" si="395"/>
        <v>13</v>
      </c>
      <c r="V1605" s="382" t="str">
        <f t="shared" si="390"/>
        <v>JWWA  B  117</v>
      </c>
      <c r="W1605" s="382" t="str">
        <f t="shared" si="396"/>
        <v>JWWA  B  117</v>
      </c>
      <c r="AD1605" s="382"/>
    </row>
    <row r="1606" spans="1:30" ht="15" customHeight="1">
      <c r="A1606" s="381" t="str">
        <f t="shared" si="385"/>
        <v>015Q0109</v>
      </c>
      <c r="B1606" s="559"/>
      <c r="C1606" s="622"/>
      <c r="D1606" s="139" t="s">
        <v>3268</v>
      </c>
      <c r="E1606" s="140">
        <v>1</v>
      </c>
      <c r="F1606" s="140">
        <v>9</v>
      </c>
      <c r="G1606" s="561"/>
      <c r="H1606" s="561"/>
      <c r="I1606" s="148" t="str">
        <f t="shared" si="378"/>
        <v>015Q0109</v>
      </c>
      <c r="J1606" s="149" t="s">
        <v>1033</v>
      </c>
      <c r="K1606" s="149" t="s">
        <v>2191</v>
      </c>
      <c r="L1606" s="149" t="s">
        <v>3307</v>
      </c>
      <c r="M1606" s="149" t="s">
        <v>923</v>
      </c>
      <c r="N1606" s="149" t="s">
        <v>928</v>
      </c>
      <c r="O1606" s="150" t="s">
        <v>6</v>
      </c>
      <c r="P1606" s="151" t="s">
        <v>3273</v>
      </c>
      <c r="Q1606" s="152">
        <v>117</v>
      </c>
      <c r="R1606" s="153"/>
      <c r="S1606" s="154" t="s">
        <v>1561</v>
      </c>
      <c r="T1606" s="388">
        <f t="shared" si="395"/>
        <v>15</v>
      </c>
      <c r="V1606" s="382" t="str">
        <f t="shared" si="390"/>
        <v>JWWA  B  117</v>
      </c>
      <c r="W1606" s="382" t="str">
        <f t="shared" si="396"/>
        <v>JWWA  B  117</v>
      </c>
      <c r="AD1606" s="382"/>
    </row>
    <row r="1607" spans="1:30" ht="15" customHeight="1">
      <c r="A1607" s="381" t="str">
        <f t="shared" si="385"/>
        <v>027Q0112</v>
      </c>
      <c r="B1607" s="559"/>
      <c r="C1607" s="622"/>
      <c r="D1607" s="139" t="s">
        <v>3268</v>
      </c>
      <c r="E1607" s="140">
        <v>1</v>
      </c>
      <c r="F1607" s="140">
        <v>12</v>
      </c>
      <c r="G1607" s="561"/>
      <c r="H1607" s="561"/>
      <c r="I1607" s="148" t="str">
        <f t="shared" si="378"/>
        <v>027Q0112</v>
      </c>
      <c r="J1607" s="149" t="s">
        <v>1033</v>
      </c>
      <c r="K1607" s="149" t="s">
        <v>1750</v>
      </c>
      <c r="L1607" s="149" t="s">
        <v>3307</v>
      </c>
      <c r="M1607" s="149" t="s">
        <v>923</v>
      </c>
      <c r="N1607" s="149" t="s">
        <v>928</v>
      </c>
      <c r="O1607" s="150" t="s">
        <v>6</v>
      </c>
      <c r="P1607" s="151" t="s">
        <v>3273</v>
      </c>
      <c r="Q1607" s="152">
        <v>117</v>
      </c>
      <c r="R1607" s="153"/>
      <c r="S1607" s="154" t="s">
        <v>1182</v>
      </c>
      <c r="T1607" s="388">
        <f t="shared" si="395"/>
        <v>27</v>
      </c>
      <c r="V1607" s="382" t="str">
        <f t="shared" si="390"/>
        <v>JWWA  B  117</v>
      </c>
      <c r="W1607" s="382" t="str">
        <f t="shared" si="396"/>
        <v>JWWA  B  117</v>
      </c>
      <c r="AD1607" s="382"/>
    </row>
    <row r="1608" spans="1:30" ht="15" customHeight="1">
      <c r="A1608" s="381" t="str">
        <f t="shared" si="385"/>
        <v>029Q0112</v>
      </c>
      <c r="B1608" s="559"/>
      <c r="C1608" s="622"/>
      <c r="D1608" s="139" t="s">
        <v>3268</v>
      </c>
      <c r="E1608" s="140">
        <v>1</v>
      </c>
      <c r="F1608" s="140">
        <v>12</v>
      </c>
      <c r="G1608" s="561"/>
      <c r="H1608" s="561"/>
      <c r="I1608" s="148" t="str">
        <f t="shared" si="378"/>
        <v>029Q0112</v>
      </c>
      <c r="J1608" s="149" t="s">
        <v>1033</v>
      </c>
      <c r="K1608" s="149" t="s">
        <v>2583</v>
      </c>
      <c r="L1608" s="149" t="s">
        <v>3307</v>
      </c>
      <c r="M1608" s="149" t="s">
        <v>923</v>
      </c>
      <c r="N1608" s="149" t="s">
        <v>928</v>
      </c>
      <c r="O1608" s="150" t="s">
        <v>6</v>
      </c>
      <c r="P1608" s="151" t="s">
        <v>3273</v>
      </c>
      <c r="Q1608" s="152">
        <v>117</v>
      </c>
      <c r="R1608" s="153"/>
      <c r="S1608" s="154" t="s">
        <v>2031</v>
      </c>
      <c r="T1608" s="388">
        <f t="shared" si="395"/>
        <v>29</v>
      </c>
      <c r="V1608" s="382" t="str">
        <f t="shared" si="390"/>
        <v>JWWA  B  117</v>
      </c>
      <c r="W1608" s="382" t="str">
        <f t="shared" si="396"/>
        <v>JWWA  B  117</v>
      </c>
      <c r="AD1608" s="382"/>
    </row>
    <row r="1609" spans="1:30" ht="15" customHeight="1">
      <c r="A1609" s="381" t="str">
        <f t="shared" si="385"/>
        <v>034Q0108</v>
      </c>
      <c r="B1609" s="559"/>
      <c r="C1609" s="622"/>
      <c r="D1609" s="139" t="s">
        <v>3268</v>
      </c>
      <c r="E1609" s="140">
        <v>1</v>
      </c>
      <c r="F1609" s="140">
        <v>8</v>
      </c>
      <c r="G1609" s="561"/>
      <c r="H1609" s="562"/>
      <c r="I1609" s="155" t="str">
        <f t="shared" si="378"/>
        <v>034Q0108</v>
      </c>
      <c r="J1609" s="156" t="s">
        <v>1033</v>
      </c>
      <c r="K1609" s="156" t="s">
        <v>1325</v>
      </c>
      <c r="L1609" s="156" t="s">
        <v>3309</v>
      </c>
      <c r="M1609" s="156" t="s">
        <v>923</v>
      </c>
      <c r="N1609" s="156" t="s">
        <v>1326</v>
      </c>
      <c r="O1609" s="157" t="s">
        <v>6</v>
      </c>
      <c r="P1609" s="158" t="s">
        <v>3273</v>
      </c>
      <c r="Q1609" s="159">
        <v>117</v>
      </c>
      <c r="R1609" s="160"/>
      <c r="S1609" s="161" t="s">
        <v>1309</v>
      </c>
      <c r="T1609" s="389">
        <f t="shared" si="395"/>
        <v>34</v>
      </c>
      <c r="V1609" s="382" t="str">
        <f t="shared" si="390"/>
        <v>JWWA  B  117</v>
      </c>
      <c r="W1609" s="382" t="str">
        <f t="shared" ref="W1609:W1632" si="397">V1609</f>
        <v>JWWA  B  117</v>
      </c>
      <c r="AD1609" s="382"/>
    </row>
    <row r="1610" spans="1:30" ht="15" customHeight="1">
      <c r="A1610" s="381" t="str">
        <f t="shared" si="385"/>
        <v>013Q0107</v>
      </c>
      <c r="B1610" s="559"/>
      <c r="C1610" s="622"/>
      <c r="D1610" s="139" t="s">
        <v>3268</v>
      </c>
      <c r="E1610" s="140">
        <v>1</v>
      </c>
      <c r="F1610" s="140">
        <v>7</v>
      </c>
      <c r="G1610" s="561"/>
      <c r="H1610" s="163" t="s">
        <v>3310</v>
      </c>
      <c r="I1610" s="164" t="str">
        <f t="shared" si="378"/>
        <v>013Q0107</v>
      </c>
      <c r="J1610" s="165" t="s">
        <v>2030</v>
      </c>
      <c r="K1610" s="165" t="s">
        <v>2029</v>
      </c>
      <c r="L1610" s="165" t="s">
        <v>3311</v>
      </c>
      <c r="M1610" s="165" t="s">
        <v>923</v>
      </c>
      <c r="N1610" s="165" t="s">
        <v>2181</v>
      </c>
      <c r="O1610" s="166" t="s">
        <v>55</v>
      </c>
      <c r="P1610" s="167"/>
      <c r="Q1610" s="168"/>
      <c r="R1610" s="169"/>
      <c r="S1610" s="147" t="s">
        <v>802</v>
      </c>
      <c r="T1610" s="403">
        <f t="shared" si="395"/>
        <v>13</v>
      </c>
      <c r="V1610" s="382" t="str">
        <f t="shared" si="390"/>
        <v xml:space="preserve">指定承認    </v>
      </c>
      <c r="AD1610" s="382"/>
    </row>
    <row r="1611" spans="1:30" ht="15" customHeight="1">
      <c r="A1611" s="381" t="str">
        <f t="shared" si="385"/>
        <v>013Q0114</v>
      </c>
      <c r="B1611" s="559"/>
      <c r="C1611" s="622"/>
      <c r="D1611" s="139" t="s">
        <v>3268</v>
      </c>
      <c r="E1611" s="140">
        <v>1</v>
      </c>
      <c r="F1611" s="140">
        <v>14</v>
      </c>
      <c r="G1611" s="561"/>
      <c r="H1611" s="560" t="s">
        <v>3312</v>
      </c>
      <c r="I1611" s="162" t="str">
        <f t="shared" si="378"/>
        <v>013Q0114</v>
      </c>
      <c r="J1611" s="142" t="s">
        <v>1155</v>
      </c>
      <c r="K1611" s="142" t="s">
        <v>3283</v>
      </c>
      <c r="L1611" s="142" t="s">
        <v>3313</v>
      </c>
      <c r="M1611" s="142" t="s">
        <v>933</v>
      </c>
      <c r="N1611" s="142" t="s">
        <v>3872</v>
      </c>
      <c r="O1611" s="143" t="s">
        <v>6</v>
      </c>
      <c r="P1611" s="144" t="s">
        <v>3273</v>
      </c>
      <c r="Q1611" s="145">
        <v>136</v>
      </c>
      <c r="R1611" s="146"/>
      <c r="S1611" s="147" t="s">
        <v>802</v>
      </c>
      <c r="T1611" s="387">
        <f t="shared" si="395"/>
        <v>13</v>
      </c>
      <c r="V1611" s="382" t="str">
        <f t="shared" si="390"/>
        <v>JWWA  B  136</v>
      </c>
      <c r="W1611" s="382" t="str">
        <f t="shared" si="397"/>
        <v>JWWA  B  136</v>
      </c>
      <c r="AD1611" s="382"/>
    </row>
    <row r="1612" spans="1:30" ht="15" customHeight="1">
      <c r="A1612" s="381" t="str">
        <f t="shared" si="385"/>
        <v>015Q0111</v>
      </c>
      <c r="B1612" s="559"/>
      <c r="C1612" s="622"/>
      <c r="D1612" s="139" t="s">
        <v>714</v>
      </c>
      <c r="E1612" s="140">
        <v>1</v>
      </c>
      <c r="F1612" s="140">
        <v>11</v>
      </c>
      <c r="G1612" s="561"/>
      <c r="H1612" s="561"/>
      <c r="I1612" s="148" t="str">
        <f t="shared" ref="I1612" si="398">IF(OR(D1612="",E1612="",F1612=""),"",TEXT(T1612,"000")&amp;D1612&amp;TEXT(E1612,"00")&amp;TEXT(F1612,"00"))</f>
        <v>015Q0111</v>
      </c>
      <c r="J1612" s="149" t="s">
        <v>1155</v>
      </c>
      <c r="K1612" s="149" t="s">
        <v>3063</v>
      </c>
      <c r="L1612" s="149" t="s">
        <v>2725</v>
      </c>
      <c r="M1612" s="149" t="s">
        <v>933</v>
      </c>
      <c r="N1612" s="149" t="s">
        <v>1337</v>
      </c>
      <c r="O1612" s="150" t="s">
        <v>6</v>
      </c>
      <c r="P1612" s="151" t="s">
        <v>162</v>
      </c>
      <c r="Q1612" s="152">
        <v>136</v>
      </c>
      <c r="R1612" s="153"/>
      <c r="S1612" s="154" t="s">
        <v>1561</v>
      </c>
      <c r="T1612" s="388">
        <f t="shared" ref="T1612:T1649" si="399">IF(S1612="","",VLOOKUP(S1612,$AC$7:$AD$80,2,FALSE))</f>
        <v>15</v>
      </c>
      <c r="V1612" s="382" t="str">
        <f t="shared" si="390"/>
        <v>JWWA  B  136</v>
      </c>
      <c r="W1612" s="382" t="str">
        <f t="shared" si="397"/>
        <v>JWWA  B  136</v>
      </c>
      <c r="AD1612" s="382"/>
    </row>
    <row r="1613" spans="1:30" ht="15" customHeight="1">
      <c r="A1613" s="381" t="str">
        <f t="shared" si="385"/>
        <v>034Q0111</v>
      </c>
      <c r="B1613" s="559"/>
      <c r="C1613" s="622"/>
      <c r="D1613" s="139" t="s">
        <v>3268</v>
      </c>
      <c r="E1613" s="140">
        <v>1</v>
      </c>
      <c r="F1613" s="140">
        <v>11</v>
      </c>
      <c r="G1613" s="561"/>
      <c r="H1613" s="561"/>
      <c r="I1613" s="148" t="str">
        <f t="shared" si="378"/>
        <v>034Q0111</v>
      </c>
      <c r="J1613" s="149" t="s">
        <v>1155</v>
      </c>
      <c r="K1613" s="149" t="s">
        <v>1336</v>
      </c>
      <c r="L1613" s="149" t="s">
        <v>3296</v>
      </c>
      <c r="M1613" s="149" t="s">
        <v>923</v>
      </c>
      <c r="N1613" s="149" t="s">
        <v>1337</v>
      </c>
      <c r="O1613" s="150" t="s">
        <v>6</v>
      </c>
      <c r="P1613" s="151" t="s">
        <v>3273</v>
      </c>
      <c r="Q1613" s="152">
        <v>136</v>
      </c>
      <c r="R1613" s="153"/>
      <c r="S1613" s="154" t="s">
        <v>1309</v>
      </c>
      <c r="T1613" s="388">
        <f t="shared" si="399"/>
        <v>34</v>
      </c>
      <c r="V1613" s="382" t="str">
        <f t="shared" si="390"/>
        <v>JWWA  B  136</v>
      </c>
      <c r="W1613" s="382" t="str">
        <f t="shared" si="397"/>
        <v>JWWA  B  136</v>
      </c>
      <c r="AD1613" s="382"/>
    </row>
    <row r="1614" spans="1:30" ht="15" customHeight="1">
      <c r="A1614" s="381" t="str">
        <f t="shared" si="385"/>
        <v>034Q0113</v>
      </c>
      <c r="B1614" s="559"/>
      <c r="C1614" s="622"/>
      <c r="D1614" s="139" t="s">
        <v>3268</v>
      </c>
      <c r="E1614" s="140">
        <v>1</v>
      </c>
      <c r="F1614" s="140">
        <v>13</v>
      </c>
      <c r="G1614" s="561"/>
      <c r="H1614" s="561"/>
      <c r="I1614" s="148" t="str">
        <f t="shared" si="378"/>
        <v>034Q0113</v>
      </c>
      <c r="J1614" s="149" t="s">
        <v>1155</v>
      </c>
      <c r="K1614" s="149" t="s">
        <v>1336</v>
      </c>
      <c r="L1614" s="149" t="s">
        <v>3298</v>
      </c>
      <c r="M1614" s="149" t="s">
        <v>923</v>
      </c>
      <c r="N1614" s="149" t="s">
        <v>1337</v>
      </c>
      <c r="O1614" s="150" t="s">
        <v>55</v>
      </c>
      <c r="P1614" s="151"/>
      <c r="Q1614" s="152"/>
      <c r="R1614" s="153"/>
      <c r="S1614" s="154" t="s">
        <v>1309</v>
      </c>
      <c r="T1614" s="388">
        <f t="shared" si="399"/>
        <v>34</v>
      </c>
      <c r="V1614" s="382" t="str">
        <f t="shared" si="390"/>
        <v xml:space="preserve">指定承認    </v>
      </c>
      <c r="W1614" s="382" t="str">
        <f t="shared" si="397"/>
        <v xml:space="preserve">指定承認    </v>
      </c>
      <c r="AD1614" s="382"/>
    </row>
    <row r="1615" spans="1:30" ht="15" customHeight="1">
      <c r="A1615" s="381" t="str">
        <f t="shared" si="385"/>
        <v>034Q0112</v>
      </c>
      <c r="B1615" s="559"/>
      <c r="C1615" s="622"/>
      <c r="D1615" s="139" t="s">
        <v>3268</v>
      </c>
      <c r="E1615" s="140">
        <v>1</v>
      </c>
      <c r="F1615" s="140">
        <v>12</v>
      </c>
      <c r="G1615" s="562"/>
      <c r="H1615" s="562"/>
      <c r="I1615" s="155" t="str">
        <f t="shared" si="378"/>
        <v>034Q0112</v>
      </c>
      <c r="J1615" s="156" t="s">
        <v>1155</v>
      </c>
      <c r="K1615" s="156" t="s">
        <v>1336</v>
      </c>
      <c r="L1615" s="156" t="s">
        <v>3284</v>
      </c>
      <c r="M1615" s="156" t="s">
        <v>923</v>
      </c>
      <c r="N1615" s="156" t="s">
        <v>1337</v>
      </c>
      <c r="O1615" s="157" t="s">
        <v>6</v>
      </c>
      <c r="P1615" s="158" t="s">
        <v>3273</v>
      </c>
      <c r="Q1615" s="159">
        <v>136</v>
      </c>
      <c r="R1615" s="160"/>
      <c r="S1615" s="161" t="s">
        <v>1309</v>
      </c>
      <c r="T1615" s="389">
        <f t="shared" si="399"/>
        <v>34</v>
      </c>
      <c r="V1615" s="382" t="str">
        <f t="shared" si="390"/>
        <v>JWWA  B  136</v>
      </c>
      <c r="W1615" s="382" t="str">
        <f t="shared" si="397"/>
        <v>JWWA  B  136</v>
      </c>
      <c r="AD1615" s="382"/>
    </row>
    <row r="1616" spans="1:30" ht="15" customHeight="1">
      <c r="A1616" s="381" t="str">
        <f t="shared" ref="A1616:A1686" si="400">I1616</f>
        <v>002Q0201</v>
      </c>
      <c r="B1616" s="559"/>
      <c r="C1616" s="622"/>
      <c r="D1616" s="139" t="s">
        <v>3744</v>
      </c>
      <c r="E1616" s="140">
        <v>2</v>
      </c>
      <c r="F1616" s="140">
        <v>1</v>
      </c>
      <c r="G1616" s="560" t="s">
        <v>3743</v>
      </c>
      <c r="H1616" s="560" t="s">
        <v>1031</v>
      </c>
      <c r="I1616" s="162" t="str">
        <f t="shared" si="378"/>
        <v>002Q0201</v>
      </c>
      <c r="J1616" s="171" t="s">
        <v>1031</v>
      </c>
      <c r="K1616" s="171" t="s">
        <v>3745</v>
      </c>
      <c r="L1616" s="171" t="s">
        <v>3746</v>
      </c>
      <c r="M1616" s="171"/>
      <c r="N1616" s="171"/>
      <c r="O1616" s="172" t="s">
        <v>55</v>
      </c>
      <c r="P1616" s="173"/>
      <c r="Q1616" s="174"/>
      <c r="R1616" s="175"/>
      <c r="S1616" s="195" t="s">
        <v>1672</v>
      </c>
      <c r="T1616" s="387">
        <f t="shared" si="399"/>
        <v>2</v>
      </c>
      <c r="V1616" s="382" t="str">
        <f t="shared" si="390"/>
        <v xml:space="preserve">指定承認    </v>
      </c>
      <c r="W1616" s="382" t="str">
        <f t="shared" ref="W1616" si="401">V1616</f>
        <v xml:space="preserve">指定承認    </v>
      </c>
      <c r="AD1616" s="382"/>
    </row>
    <row r="1617" spans="1:30" ht="15" customHeight="1">
      <c r="A1617" s="381" t="str">
        <f t="shared" si="400"/>
        <v>013Q0201</v>
      </c>
      <c r="B1617" s="559"/>
      <c r="C1617" s="622"/>
      <c r="D1617" s="139" t="s">
        <v>3744</v>
      </c>
      <c r="E1617" s="140">
        <v>2</v>
      </c>
      <c r="F1617" s="140">
        <v>1</v>
      </c>
      <c r="G1617" s="561"/>
      <c r="H1617" s="561"/>
      <c r="I1617" s="148" t="str">
        <f t="shared" si="378"/>
        <v>013Q0201</v>
      </c>
      <c r="J1617" s="149" t="s">
        <v>1031</v>
      </c>
      <c r="K1617" s="149" t="s">
        <v>2545</v>
      </c>
      <c r="L1617" s="149" t="s">
        <v>3746</v>
      </c>
      <c r="M1617" s="149"/>
      <c r="N1617" s="149"/>
      <c r="O1617" s="150" t="s">
        <v>55</v>
      </c>
      <c r="P1617" s="151"/>
      <c r="Q1617" s="152"/>
      <c r="R1617" s="153"/>
      <c r="S1617" s="154" t="s">
        <v>802</v>
      </c>
      <c r="T1617" s="388">
        <f t="shared" si="399"/>
        <v>13</v>
      </c>
      <c r="V1617" s="382" t="str">
        <f t="shared" si="390"/>
        <v xml:space="preserve">指定承認    </v>
      </c>
      <c r="W1617" s="382" t="str">
        <f t="shared" ref="W1617" si="402">V1617</f>
        <v xml:space="preserve">指定承認    </v>
      </c>
      <c r="AD1617" s="382"/>
    </row>
    <row r="1618" spans="1:30" ht="15" customHeight="1">
      <c r="A1618" s="381" t="str">
        <f t="shared" si="400"/>
        <v>015Q0201</v>
      </c>
      <c r="B1618" s="559"/>
      <c r="C1618" s="622"/>
      <c r="D1618" s="139" t="s">
        <v>3744</v>
      </c>
      <c r="E1618" s="140">
        <v>2</v>
      </c>
      <c r="F1618" s="140">
        <v>1</v>
      </c>
      <c r="G1618" s="561"/>
      <c r="H1618" s="561"/>
      <c r="I1618" s="170" t="str">
        <f t="shared" si="378"/>
        <v>015Q0201</v>
      </c>
      <c r="J1618" s="171" t="s">
        <v>1031</v>
      </c>
      <c r="K1618" s="171" t="s">
        <v>1631</v>
      </c>
      <c r="L1618" s="171" t="s">
        <v>3746</v>
      </c>
      <c r="M1618" s="171"/>
      <c r="N1618" s="171"/>
      <c r="O1618" s="172" t="s">
        <v>55</v>
      </c>
      <c r="P1618" s="173"/>
      <c r="Q1618" s="174"/>
      <c r="R1618" s="175"/>
      <c r="S1618" s="161" t="s">
        <v>1561</v>
      </c>
      <c r="T1618" s="404">
        <f t="shared" si="399"/>
        <v>15</v>
      </c>
      <c r="V1618" s="382" t="str">
        <f t="shared" si="390"/>
        <v xml:space="preserve">指定承認    </v>
      </c>
      <c r="W1618" s="382" t="str">
        <f t="shared" ref="W1618" si="403">V1618</f>
        <v xml:space="preserve">指定承認    </v>
      </c>
      <c r="AD1618" s="382"/>
    </row>
    <row r="1619" spans="1:30" ht="15" customHeight="1">
      <c r="A1619" s="381" t="str">
        <f t="shared" si="400"/>
        <v>027Q0201</v>
      </c>
      <c r="B1619" s="559"/>
      <c r="C1619" s="622"/>
      <c r="D1619" s="139" t="s">
        <v>3744</v>
      </c>
      <c r="E1619" s="140">
        <v>2</v>
      </c>
      <c r="F1619" s="140">
        <v>1</v>
      </c>
      <c r="G1619" s="561"/>
      <c r="H1619" s="561"/>
      <c r="I1619" s="204" t="str">
        <f t="shared" si="378"/>
        <v>027Q0201</v>
      </c>
      <c r="J1619" s="165" t="s">
        <v>1031</v>
      </c>
      <c r="K1619" s="165" t="s">
        <v>1031</v>
      </c>
      <c r="L1619" s="165" t="s">
        <v>279</v>
      </c>
      <c r="M1619" s="165"/>
      <c r="N1619" s="165"/>
      <c r="O1619" s="166" t="s">
        <v>55</v>
      </c>
      <c r="P1619" s="167"/>
      <c r="Q1619" s="168"/>
      <c r="R1619" s="169"/>
      <c r="S1619" s="182" t="s">
        <v>1182</v>
      </c>
      <c r="T1619" s="403">
        <f t="shared" si="399"/>
        <v>27</v>
      </c>
      <c r="V1619" s="382" t="str">
        <f t="shared" si="390"/>
        <v xml:space="preserve">指定承認    </v>
      </c>
      <c r="W1619" s="382" t="str">
        <f t="shared" ref="W1619" si="404">V1619</f>
        <v xml:space="preserve">指定承認    </v>
      </c>
      <c r="AD1619" s="382"/>
    </row>
    <row r="1620" spans="1:30" ht="15" customHeight="1">
      <c r="A1620" s="381" t="str">
        <f t="shared" si="400"/>
        <v>029Q0201</v>
      </c>
      <c r="B1620" s="559"/>
      <c r="C1620" s="622"/>
      <c r="D1620" s="139" t="s">
        <v>3744</v>
      </c>
      <c r="E1620" s="140">
        <v>2</v>
      </c>
      <c r="F1620" s="140">
        <v>1</v>
      </c>
      <c r="G1620" s="561"/>
      <c r="H1620" s="561"/>
      <c r="I1620" s="170" t="str">
        <f t="shared" si="378"/>
        <v>029Q0201</v>
      </c>
      <c r="J1620" s="171" t="s">
        <v>1031</v>
      </c>
      <c r="K1620" s="171" t="s">
        <v>2844</v>
      </c>
      <c r="L1620" s="171" t="s">
        <v>3746</v>
      </c>
      <c r="M1620" s="171"/>
      <c r="N1620" s="171"/>
      <c r="O1620" s="172" t="s">
        <v>55</v>
      </c>
      <c r="P1620" s="173"/>
      <c r="Q1620" s="174"/>
      <c r="R1620" s="175"/>
      <c r="S1620" s="161" t="s">
        <v>2031</v>
      </c>
      <c r="T1620" s="404">
        <f t="shared" si="399"/>
        <v>29</v>
      </c>
      <c r="V1620" s="382" t="str">
        <f t="shared" si="390"/>
        <v xml:space="preserve">指定承認    </v>
      </c>
      <c r="W1620" s="382" t="str">
        <f t="shared" ref="W1620" si="405">V1620</f>
        <v xml:space="preserve">指定承認    </v>
      </c>
      <c r="AD1620" s="382"/>
    </row>
    <row r="1621" spans="1:30" ht="15" customHeight="1">
      <c r="A1621" s="381" t="str">
        <f t="shared" si="400"/>
        <v>034Q0201</v>
      </c>
      <c r="B1621" s="559"/>
      <c r="C1621" s="622"/>
      <c r="D1621" s="139" t="s">
        <v>3744</v>
      </c>
      <c r="E1621" s="140">
        <v>2</v>
      </c>
      <c r="F1621" s="140">
        <v>1</v>
      </c>
      <c r="G1621" s="561"/>
      <c r="H1621" s="562"/>
      <c r="I1621" s="164" t="str">
        <f t="shared" si="378"/>
        <v>034Q0201</v>
      </c>
      <c r="J1621" s="176" t="s">
        <v>1031</v>
      </c>
      <c r="K1621" s="176" t="s">
        <v>1328</v>
      </c>
      <c r="L1621" s="176" t="s">
        <v>3746</v>
      </c>
      <c r="M1621" s="176"/>
      <c r="N1621" s="176"/>
      <c r="O1621" s="177" t="s">
        <v>55</v>
      </c>
      <c r="P1621" s="178"/>
      <c r="Q1621" s="179"/>
      <c r="R1621" s="180"/>
      <c r="S1621" s="181" t="s">
        <v>1309</v>
      </c>
      <c r="T1621" s="400">
        <f t="shared" si="399"/>
        <v>34</v>
      </c>
      <c r="V1621" s="382" t="str">
        <f t="shared" si="390"/>
        <v xml:space="preserve">指定承認    </v>
      </c>
      <c r="W1621" s="382" t="str">
        <f t="shared" si="397"/>
        <v xml:space="preserve">指定承認    </v>
      </c>
      <c r="AD1621" s="382"/>
    </row>
    <row r="1622" spans="1:30" ht="15" customHeight="1">
      <c r="A1622" s="381" t="str">
        <f t="shared" si="400"/>
        <v>013Q0202</v>
      </c>
      <c r="B1622" s="559"/>
      <c r="C1622" s="622"/>
      <c r="D1622" s="139" t="s">
        <v>714</v>
      </c>
      <c r="E1622" s="140">
        <v>2</v>
      </c>
      <c r="F1622" s="140">
        <v>2</v>
      </c>
      <c r="G1622" s="561"/>
      <c r="H1622" s="560" t="s">
        <v>3748</v>
      </c>
      <c r="I1622" s="531" t="str">
        <f t="shared" si="378"/>
        <v>013Q0202</v>
      </c>
      <c r="J1622" s="481" t="s">
        <v>4604</v>
      </c>
      <c r="K1622" s="481" t="s">
        <v>4605</v>
      </c>
      <c r="L1622" s="481" t="s">
        <v>279</v>
      </c>
      <c r="M1622" s="538"/>
      <c r="N1622" s="538"/>
      <c r="O1622" s="483" t="s">
        <v>55</v>
      </c>
      <c r="P1622" s="484"/>
      <c r="Q1622" s="485"/>
      <c r="R1622" s="498"/>
      <c r="S1622" s="520" t="s">
        <v>802</v>
      </c>
      <c r="T1622" s="508">
        <f t="shared" si="399"/>
        <v>13</v>
      </c>
      <c r="V1622" s="382" t="str">
        <f t="shared" ref="V1622" si="406">""&amp;O1622&amp;"  "&amp;P1622&amp;"  "&amp;Q1622&amp;""</f>
        <v xml:space="preserve">指定承認    </v>
      </c>
      <c r="W1622" s="382" t="str">
        <f t="shared" ref="W1622" si="407">V1622</f>
        <v xml:space="preserve">指定承認    </v>
      </c>
      <c r="AD1622" s="382"/>
    </row>
    <row r="1623" spans="1:30" ht="15" customHeight="1">
      <c r="A1623" s="381" t="str">
        <f t="shared" si="400"/>
        <v>015Q0202</v>
      </c>
      <c r="B1623" s="559"/>
      <c r="C1623" s="622"/>
      <c r="D1623" s="139" t="s">
        <v>714</v>
      </c>
      <c r="E1623" s="140">
        <v>2</v>
      </c>
      <c r="F1623" s="140">
        <v>2</v>
      </c>
      <c r="G1623" s="561"/>
      <c r="H1623" s="561"/>
      <c r="I1623" s="531" t="str">
        <f t="shared" si="378"/>
        <v>015Q0202</v>
      </c>
      <c r="J1623" s="509" t="s">
        <v>4604</v>
      </c>
      <c r="K1623" s="509" t="s">
        <v>4606</v>
      </c>
      <c r="L1623" s="509" t="s">
        <v>279</v>
      </c>
      <c r="M1623" s="538"/>
      <c r="N1623" s="538"/>
      <c r="O1623" s="483" t="s">
        <v>55</v>
      </c>
      <c r="P1623" s="484"/>
      <c r="Q1623" s="485"/>
      <c r="R1623" s="498"/>
      <c r="S1623" s="518" t="s">
        <v>1561</v>
      </c>
      <c r="T1623" s="508">
        <f t="shared" si="399"/>
        <v>15</v>
      </c>
      <c r="V1623" s="382" t="str">
        <f t="shared" ref="V1623" si="408">""&amp;O1623&amp;"  "&amp;P1623&amp;"  "&amp;Q1623&amp;""</f>
        <v xml:space="preserve">指定承認    </v>
      </c>
      <c r="W1623" s="382" t="str">
        <f t="shared" ref="W1623" si="409">V1623</f>
        <v xml:space="preserve">指定承認    </v>
      </c>
      <c r="AD1623" s="382"/>
    </row>
    <row r="1624" spans="1:30" ht="15" customHeight="1">
      <c r="A1624" s="381" t="str">
        <f t="shared" si="400"/>
        <v>027Q0202</v>
      </c>
      <c r="B1624" s="559"/>
      <c r="C1624" s="622"/>
      <c r="D1624" s="139" t="s">
        <v>714</v>
      </c>
      <c r="E1624" s="140">
        <v>2</v>
      </c>
      <c r="F1624" s="140">
        <v>2</v>
      </c>
      <c r="G1624" s="561"/>
      <c r="H1624" s="561"/>
      <c r="I1624" s="531" t="str">
        <f t="shared" si="378"/>
        <v>027Q0202</v>
      </c>
      <c r="J1624" s="509" t="s">
        <v>4604</v>
      </c>
      <c r="K1624" s="509" t="s">
        <v>1490</v>
      </c>
      <c r="L1624" s="509" t="s">
        <v>279</v>
      </c>
      <c r="M1624" s="538"/>
      <c r="N1624" s="538"/>
      <c r="O1624" s="483" t="s">
        <v>55</v>
      </c>
      <c r="P1624" s="484"/>
      <c r="Q1624" s="485"/>
      <c r="R1624" s="498"/>
      <c r="S1624" s="518" t="s">
        <v>1182</v>
      </c>
      <c r="T1624" s="508">
        <f t="shared" si="399"/>
        <v>27</v>
      </c>
      <c r="V1624" s="382" t="str">
        <f t="shared" ref="V1624" si="410">""&amp;O1624&amp;"  "&amp;P1624&amp;"  "&amp;Q1624&amp;""</f>
        <v xml:space="preserve">指定承認    </v>
      </c>
      <c r="W1624" s="382" t="str">
        <f t="shared" ref="W1624" si="411">V1624</f>
        <v xml:space="preserve">指定承認    </v>
      </c>
      <c r="AD1624" s="382"/>
    </row>
    <row r="1625" spans="1:30" ht="15" customHeight="1">
      <c r="A1625" s="381" t="str">
        <f t="shared" si="400"/>
        <v>034Q0202</v>
      </c>
      <c r="B1625" s="559"/>
      <c r="C1625" s="623"/>
      <c r="D1625" s="139" t="s">
        <v>3744</v>
      </c>
      <c r="E1625" s="140">
        <v>2</v>
      </c>
      <c r="F1625" s="140">
        <v>2</v>
      </c>
      <c r="G1625" s="561"/>
      <c r="H1625" s="562"/>
      <c r="I1625" s="164" t="str">
        <f t="shared" si="378"/>
        <v>034Q0202</v>
      </c>
      <c r="J1625" s="176" t="s">
        <v>3748</v>
      </c>
      <c r="K1625" s="176" t="s">
        <v>3749</v>
      </c>
      <c r="L1625" s="176" t="s">
        <v>279</v>
      </c>
      <c r="M1625" s="176"/>
      <c r="N1625" s="176"/>
      <c r="O1625" s="177" t="s">
        <v>55</v>
      </c>
      <c r="P1625" s="178"/>
      <c r="Q1625" s="179"/>
      <c r="R1625" s="180"/>
      <c r="S1625" s="181" t="s">
        <v>1309</v>
      </c>
      <c r="T1625" s="400">
        <f t="shared" si="399"/>
        <v>34</v>
      </c>
      <c r="V1625" s="382" t="str">
        <f t="shared" ref="V1625:V1692" si="412">""&amp;O1625&amp;"  "&amp;P1625&amp;"  "&amp;Q1625&amp;""</f>
        <v xml:space="preserve">指定承認    </v>
      </c>
      <c r="W1625" s="382" t="str">
        <f t="shared" si="397"/>
        <v xml:space="preserve">指定承認    </v>
      </c>
      <c r="AD1625" s="382"/>
    </row>
    <row r="1626" spans="1:30" ht="15" customHeight="1">
      <c r="A1626" s="381" t="str">
        <f t="shared" si="400"/>
        <v>013Q0203</v>
      </c>
      <c r="B1626" s="559"/>
      <c r="C1626" s="510"/>
      <c r="D1626" s="139" t="s">
        <v>714</v>
      </c>
      <c r="E1626" s="140">
        <v>2</v>
      </c>
      <c r="F1626" s="140">
        <v>3</v>
      </c>
      <c r="G1626" s="561"/>
      <c r="H1626" s="560" t="s">
        <v>4607</v>
      </c>
      <c r="I1626" s="531" t="str">
        <f t="shared" si="378"/>
        <v>013Q0203</v>
      </c>
      <c r="J1626" s="481" t="s">
        <v>3736</v>
      </c>
      <c r="K1626" s="481" t="s">
        <v>4608</v>
      </c>
      <c r="L1626" s="481" t="s">
        <v>279</v>
      </c>
      <c r="M1626" s="538"/>
      <c r="N1626" s="538"/>
      <c r="O1626" s="483" t="s">
        <v>55</v>
      </c>
      <c r="P1626" s="173"/>
      <c r="Q1626" s="174"/>
      <c r="R1626" s="175"/>
      <c r="S1626" s="520" t="s">
        <v>802</v>
      </c>
      <c r="T1626" s="508">
        <f t="shared" ref="T1626:T1628" si="413">IF(S1626="","",VLOOKUP(S1626,$AC$7:$AD$80,2,FALSE))</f>
        <v>13</v>
      </c>
      <c r="V1626" s="382" t="str">
        <f t="shared" ref="V1626:V1628" si="414">""&amp;O1626&amp;"  "&amp;P1626&amp;"  "&amp;Q1626&amp;""</f>
        <v xml:space="preserve">指定承認    </v>
      </c>
      <c r="W1626" s="382" t="str">
        <f t="shared" ref="W1626:W1628" si="415">V1626</f>
        <v xml:space="preserve">指定承認    </v>
      </c>
      <c r="AD1626" s="382"/>
    </row>
    <row r="1627" spans="1:30" ht="15" customHeight="1">
      <c r="A1627" s="381" t="str">
        <f t="shared" si="400"/>
        <v>015Q0203</v>
      </c>
      <c r="B1627" s="559"/>
      <c r="C1627" s="510"/>
      <c r="D1627" s="139" t="s">
        <v>714</v>
      </c>
      <c r="E1627" s="140">
        <v>2</v>
      </c>
      <c r="F1627" s="140">
        <v>3</v>
      </c>
      <c r="G1627" s="561"/>
      <c r="H1627" s="561"/>
      <c r="I1627" s="531" t="str">
        <f t="shared" si="378"/>
        <v>015Q0203</v>
      </c>
      <c r="J1627" s="512" t="s">
        <v>3736</v>
      </c>
      <c r="K1627" s="512" t="s">
        <v>3736</v>
      </c>
      <c r="L1627" s="512" t="s">
        <v>279</v>
      </c>
      <c r="M1627" s="539"/>
      <c r="N1627" s="539"/>
      <c r="O1627" s="514" t="s">
        <v>55</v>
      </c>
      <c r="P1627" s="151"/>
      <c r="Q1627" s="152"/>
      <c r="R1627" s="153"/>
      <c r="S1627" s="518" t="s">
        <v>1561</v>
      </c>
      <c r="T1627" s="508">
        <f t="shared" si="413"/>
        <v>15</v>
      </c>
      <c r="V1627" s="382" t="str">
        <f t="shared" si="414"/>
        <v xml:space="preserve">指定承認    </v>
      </c>
      <c r="W1627" s="382" t="str">
        <f t="shared" si="415"/>
        <v xml:space="preserve">指定承認    </v>
      </c>
      <c r="AD1627" s="382"/>
    </row>
    <row r="1628" spans="1:30" ht="15" customHeight="1">
      <c r="A1628" s="381" t="str">
        <f t="shared" si="400"/>
        <v>027Q0203</v>
      </c>
      <c r="B1628" s="559"/>
      <c r="C1628" s="510"/>
      <c r="D1628" s="139" t="s">
        <v>714</v>
      </c>
      <c r="E1628" s="140">
        <v>2</v>
      </c>
      <c r="F1628" s="140">
        <v>3</v>
      </c>
      <c r="G1628" s="562"/>
      <c r="H1628" s="562"/>
      <c r="I1628" s="531" t="str">
        <f t="shared" si="378"/>
        <v>027Q0203</v>
      </c>
      <c r="J1628" s="521" t="s">
        <v>3736</v>
      </c>
      <c r="K1628" s="521" t="s">
        <v>3733</v>
      </c>
      <c r="L1628" s="521" t="s">
        <v>279</v>
      </c>
      <c r="M1628" s="538"/>
      <c r="N1628" s="538"/>
      <c r="O1628" s="483" t="s">
        <v>55</v>
      </c>
      <c r="P1628" s="173"/>
      <c r="Q1628" s="174"/>
      <c r="R1628" s="175"/>
      <c r="S1628" s="518" t="s">
        <v>1182</v>
      </c>
      <c r="T1628" s="508">
        <f t="shared" si="413"/>
        <v>27</v>
      </c>
      <c r="V1628" s="382" t="str">
        <f t="shared" si="414"/>
        <v xml:space="preserve">指定承認    </v>
      </c>
      <c r="W1628" s="382" t="str">
        <f t="shared" si="415"/>
        <v xml:space="preserve">指定承認    </v>
      </c>
      <c r="AD1628" s="382"/>
    </row>
    <row r="1629" spans="1:30" ht="15" customHeight="1">
      <c r="A1629" s="381" t="str">
        <f t="shared" si="400"/>
        <v>002Q0301</v>
      </c>
      <c r="B1629" s="559"/>
      <c r="C1629" s="621" t="s">
        <v>3322</v>
      </c>
      <c r="D1629" s="139" t="s">
        <v>3268</v>
      </c>
      <c r="E1629" s="140">
        <v>3</v>
      </c>
      <c r="F1629" s="140">
        <v>1</v>
      </c>
      <c r="G1629" s="560" t="s">
        <v>3314</v>
      </c>
      <c r="H1629" s="560" t="s">
        <v>3315</v>
      </c>
      <c r="I1629" s="191" t="str">
        <f t="shared" si="378"/>
        <v>002Q0301</v>
      </c>
      <c r="J1629" s="142" t="s">
        <v>1030</v>
      </c>
      <c r="K1629" s="142" t="s">
        <v>1671</v>
      </c>
      <c r="L1629" s="142" t="s">
        <v>3316</v>
      </c>
      <c r="M1629" s="142" t="s">
        <v>933</v>
      </c>
      <c r="N1629" s="142"/>
      <c r="O1629" s="143" t="s">
        <v>55</v>
      </c>
      <c r="P1629" s="144"/>
      <c r="Q1629" s="145"/>
      <c r="R1629" s="146"/>
      <c r="S1629" s="147" t="s">
        <v>1672</v>
      </c>
      <c r="T1629" s="387">
        <f t="shared" si="399"/>
        <v>2</v>
      </c>
      <c r="V1629" s="382" t="str">
        <f t="shared" si="412"/>
        <v xml:space="preserve">指定承認    </v>
      </c>
      <c r="W1629" s="382" t="str">
        <f t="shared" si="397"/>
        <v xml:space="preserve">指定承認    </v>
      </c>
      <c r="AD1629" s="382"/>
    </row>
    <row r="1630" spans="1:30" ht="15" customHeight="1">
      <c r="A1630" s="381" t="str">
        <f t="shared" si="400"/>
        <v>013Q0301</v>
      </c>
      <c r="B1630" s="559"/>
      <c r="C1630" s="622"/>
      <c r="D1630" s="139" t="s">
        <v>3317</v>
      </c>
      <c r="E1630" s="140">
        <v>3</v>
      </c>
      <c r="F1630" s="140">
        <v>1</v>
      </c>
      <c r="G1630" s="561"/>
      <c r="H1630" s="561"/>
      <c r="I1630" s="148" t="str">
        <f t="shared" ref="I1630:I1716" si="416">IF(OR(D1630="",E1630="",F1630=""),"",TEXT(T1630,"000")&amp;D1630&amp;TEXT(E1630,"00")&amp;TEXT(F1630,"00"))</f>
        <v>013Q0301</v>
      </c>
      <c r="J1630" s="149" t="s">
        <v>1030</v>
      </c>
      <c r="K1630" s="149" t="s">
        <v>3318</v>
      </c>
      <c r="L1630" s="149" t="s">
        <v>3316</v>
      </c>
      <c r="M1630" s="149" t="s">
        <v>933</v>
      </c>
      <c r="N1630" s="149"/>
      <c r="O1630" s="150" t="s">
        <v>55</v>
      </c>
      <c r="P1630" s="151"/>
      <c r="Q1630" s="152"/>
      <c r="R1630" s="153"/>
      <c r="S1630" s="154" t="s">
        <v>802</v>
      </c>
      <c r="T1630" s="388">
        <f t="shared" si="399"/>
        <v>13</v>
      </c>
      <c r="V1630" s="382" t="str">
        <f t="shared" si="412"/>
        <v xml:space="preserve">指定承認    </v>
      </c>
      <c r="W1630" s="382" t="str">
        <f t="shared" si="397"/>
        <v xml:space="preserve">指定承認    </v>
      </c>
      <c r="AD1630" s="382"/>
    </row>
    <row r="1631" spans="1:30" ht="15" customHeight="1">
      <c r="A1631" s="381" t="str">
        <f t="shared" si="400"/>
        <v>015Q0301</v>
      </c>
      <c r="B1631" s="559"/>
      <c r="C1631" s="622"/>
      <c r="D1631" s="139" t="s">
        <v>3268</v>
      </c>
      <c r="E1631" s="140">
        <v>3</v>
      </c>
      <c r="F1631" s="140">
        <v>1</v>
      </c>
      <c r="G1631" s="561"/>
      <c r="H1631" s="561"/>
      <c r="I1631" s="148" t="str">
        <f t="shared" si="416"/>
        <v>015Q0301</v>
      </c>
      <c r="J1631" s="149" t="s">
        <v>1030</v>
      </c>
      <c r="K1631" s="149" t="s">
        <v>1632</v>
      </c>
      <c r="L1631" s="149" t="s">
        <v>3316</v>
      </c>
      <c r="M1631" s="149" t="s">
        <v>933</v>
      </c>
      <c r="N1631" s="149"/>
      <c r="O1631" s="150" t="s">
        <v>55</v>
      </c>
      <c r="P1631" s="151"/>
      <c r="Q1631" s="152"/>
      <c r="R1631" s="153"/>
      <c r="S1631" s="154" t="s">
        <v>1561</v>
      </c>
      <c r="T1631" s="388">
        <f t="shared" si="399"/>
        <v>15</v>
      </c>
      <c r="V1631" s="382" t="str">
        <f t="shared" si="412"/>
        <v xml:space="preserve">指定承認    </v>
      </c>
      <c r="W1631" s="382" t="str">
        <f t="shared" si="397"/>
        <v xml:space="preserve">指定承認    </v>
      </c>
      <c r="AD1631" s="382"/>
    </row>
    <row r="1632" spans="1:30" ht="15" customHeight="1">
      <c r="A1632" s="381" t="str">
        <f t="shared" si="400"/>
        <v>027Q0301</v>
      </c>
      <c r="B1632" s="559"/>
      <c r="C1632" s="622"/>
      <c r="D1632" s="139" t="s">
        <v>3268</v>
      </c>
      <c r="E1632" s="140">
        <v>3</v>
      </c>
      <c r="F1632" s="140">
        <v>1</v>
      </c>
      <c r="G1632" s="561"/>
      <c r="H1632" s="561"/>
      <c r="I1632" s="170" t="str">
        <f t="shared" si="416"/>
        <v>027Q0301</v>
      </c>
      <c r="J1632" s="171" t="s">
        <v>1030</v>
      </c>
      <c r="K1632" s="171" t="s">
        <v>3319</v>
      </c>
      <c r="L1632" s="171" t="s">
        <v>3316</v>
      </c>
      <c r="M1632" s="171" t="s">
        <v>933</v>
      </c>
      <c r="N1632" s="171"/>
      <c r="O1632" s="172" t="s">
        <v>55</v>
      </c>
      <c r="P1632" s="173"/>
      <c r="Q1632" s="174"/>
      <c r="R1632" s="175"/>
      <c r="S1632" s="161" t="s">
        <v>1182</v>
      </c>
      <c r="T1632" s="404">
        <f t="shared" si="399"/>
        <v>27</v>
      </c>
      <c r="V1632" s="382" t="str">
        <f t="shared" si="412"/>
        <v xml:space="preserve">指定承認    </v>
      </c>
      <c r="W1632" s="382" t="str">
        <f t="shared" si="397"/>
        <v xml:space="preserve">指定承認    </v>
      </c>
      <c r="AD1632" s="382"/>
    </row>
    <row r="1633" spans="1:30" ht="15" customHeight="1">
      <c r="A1633" s="381" t="str">
        <f t="shared" si="400"/>
        <v>029Q0301</v>
      </c>
      <c r="B1633" s="559"/>
      <c r="C1633" s="622"/>
      <c r="D1633" s="139" t="s">
        <v>3268</v>
      </c>
      <c r="E1633" s="140">
        <v>3</v>
      </c>
      <c r="F1633" s="140">
        <v>1</v>
      </c>
      <c r="G1633" s="561"/>
      <c r="H1633" s="561"/>
      <c r="I1633" s="148" t="str">
        <f t="shared" si="416"/>
        <v>029Q0301</v>
      </c>
      <c r="J1633" s="149" t="s">
        <v>1030</v>
      </c>
      <c r="K1633" s="149" t="s">
        <v>2050</v>
      </c>
      <c r="L1633" s="149" t="s">
        <v>3316</v>
      </c>
      <c r="M1633" s="149" t="s">
        <v>933</v>
      </c>
      <c r="N1633" s="149"/>
      <c r="O1633" s="150" t="s">
        <v>55</v>
      </c>
      <c r="P1633" s="151"/>
      <c r="Q1633" s="152"/>
      <c r="R1633" s="153"/>
      <c r="S1633" s="154" t="s">
        <v>2031</v>
      </c>
      <c r="T1633" s="388">
        <f t="shared" si="399"/>
        <v>29</v>
      </c>
      <c r="V1633" s="382" t="str">
        <f t="shared" si="412"/>
        <v xml:space="preserve">指定承認    </v>
      </c>
      <c r="W1633" s="382" t="str">
        <f t="shared" ref="W1633:W1644" si="417">V1633</f>
        <v xml:space="preserve">指定承認    </v>
      </c>
      <c r="AD1633" s="382"/>
    </row>
    <row r="1634" spans="1:30" ht="15" customHeight="1">
      <c r="A1634" s="381" t="str">
        <f t="shared" si="400"/>
        <v>034Q0301</v>
      </c>
      <c r="B1634" s="559"/>
      <c r="C1634" s="623"/>
      <c r="D1634" s="139" t="s">
        <v>3268</v>
      </c>
      <c r="E1634" s="140">
        <v>3</v>
      </c>
      <c r="F1634" s="140">
        <v>1</v>
      </c>
      <c r="G1634" s="562"/>
      <c r="H1634" s="562"/>
      <c r="I1634" s="155" t="str">
        <f t="shared" si="416"/>
        <v>034Q0301</v>
      </c>
      <c r="J1634" s="156" t="s">
        <v>1330</v>
      </c>
      <c r="K1634" s="156" t="s">
        <v>3319</v>
      </c>
      <c r="L1634" s="156" t="s">
        <v>3316</v>
      </c>
      <c r="M1634" s="156" t="s">
        <v>933</v>
      </c>
      <c r="N1634" s="156"/>
      <c r="O1634" s="157" t="s">
        <v>55</v>
      </c>
      <c r="P1634" s="158"/>
      <c r="Q1634" s="159"/>
      <c r="R1634" s="160"/>
      <c r="S1634" s="161" t="s">
        <v>1309</v>
      </c>
      <c r="T1634" s="389">
        <f t="shared" si="399"/>
        <v>34</v>
      </c>
      <c r="V1634" s="382" t="str">
        <f t="shared" si="412"/>
        <v xml:space="preserve">指定承認    </v>
      </c>
      <c r="W1634" s="382" t="str">
        <f t="shared" si="417"/>
        <v xml:space="preserve">指定承認    </v>
      </c>
      <c r="AD1634" s="382"/>
    </row>
    <row r="1635" spans="1:30" ht="15" customHeight="1">
      <c r="A1635" s="381" t="str">
        <f t="shared" si="400"/>
        <v>013Q0401</v>
      </c>
      <c r="B1635" s="559"/>
      <c r="C1635" s="564" t="s">
        <v>3329</v>
      </c>
      <c r="D1635" s="139" t="s">
        <v>3323</v>
      </c>
      <c r="E1635" s="140">
        <v>4</v>
      </c>
      <c r="F1635" s="140">
        <v>1</v>
      </c>
      <c r="G1635" s="560" t="s">
        <v>3327</v>
      </c>
      <c r="H1635" s="560" t="s">
        <v>3328</v>
      </c>
      <c r="I1635" s="162" t="str">
        <f t="shared" si="416"/>
        <v>013Q0401</v>
      </c>
      <c r="J1635" s="142" t="s">
        <v>1034</v>
      </c>
      <c r="K1635" s="142" t="s">
        <v>935</v>
      </c>
      <c r="L1635" s="142" t="s">
        <v>3324</v>
      </c>
      <c r="M1635" s="142" t="s">
        <v>892</v>
      </c>
      <c r="N1635" s="142"/>
      <c r="O1635" s="143" t="s">
        <v>239</v>
      </c>
      <c r="P1635" s="144"/>
      <c r="Q1635" s="145"/>
      <c r="R1635" s="146"/>
      <c r="S1635" s="147" t="s">
        <v>802</v>
      </c>
      <c r="T1635" s="387">
        <f t="shared" si="399"/>
        <v>13</v>
      </c>
      <c r="V1635" s="382" t="str">
        <f t="shared" si="412"/>
        <v xml:space="preserve">JWWA認証    </v>
      </c>
      <c r="W1635" s="382" t="str">
        <f t="shared" si="417"/>
        <v xml:space="preserve">JWWA認証    </v>
      </c>
      <c r="AD1635" s="382"/>
    </row>
    <row r="1636" spans="1:30" ht="15" customHeight="1">
      <c r="A1636" s="381" t="str">
        <f t="shared" si="400"/>
        <v>015Q0401</v>
      </c>
      <c r="B1636" s="559"/>
      <c r="C1636" s="565"/>
      <c r="D1636" s="139" t="s">
        <v>3323</v>
      </c>
      <c r="E1636" s="140">
        <v>4</v>
      </c>
      <c r="F1636" s="140">
        <v>1</v>
      </c>
      <c r="G1636" s="561"/>
      <c r="H1636" s="561"/>
      <c r="I1636" s="148" t="str">
        <f t="shared" si="416"/>
        <v>015Q0401</v>
      </c>
      <c r="J1636" s="149" t="s">
        <v>1034</v>
      </c>
      <c r="K1636" s="149" t="s">
        <v>1633</v>
      </c>
      <c r="L1636" s="149" t="s">
        <v>3324</v>
      </c>
      <c r="M1636" s="149" t="s">
        <v>892</v>
      </c>
      <c r="N1636" s="149"/>
      <c r="O1636" s="150" t="s">
        <v>239</v>
      </c>
      <c r="P1636" s="151"/>
      <c r="Q1636" s="152"/>
      <c r="R1636" s="153"/>
      <c r="S1636" s="154" t="s">
        <v>1561</v>
      </c>
      <c r="T1636" s="388">
        <f t="shared" si="399"/>
        <v>15</v>
      </c>
      <c r="V1636" s="382" t="str">
        <f t="shared" si="412"/>
        <v xml:space="preserve">JWWA認証    </v>
      </c>
      <c r="W1636" s="382" t="str">
        <f t="shared" si="417"/>
        <v xml:space="preserve">JWWA認証    </v>
      </c>
      <c r="AD1636" s="382"/>
    </row>
    <row r="1637" spans="1:30" ht="15" customHeight="1">
      <c r="A1637" s="381" t="str">
        <f t="shared" si="400"/>
        <v>027Q0401</v>
      </c>
      <c r="B1637" s="559"/>
      <c r="C1637" s="565"/>
      <c r="D1637" s="139" t="s">
        <v>3323</v>
      </c>
      <c r="E1637" s="140">
        <v>4</v>
      </c>
      <c r="F1637" s="140">
        <v>1</v>
      </c>
      <c r="G1637" s="561"/>
      <c r="H1637" s="561"/>
      <c r="I1637" s="148" t="str">
        <f t="shared" si="416"/>
        <v>027Q0401</v>
      </c>
      <c r="J1637" s="149" t="s">
        <v>1034</v>
      </c>
      <c r="K1637" s="149" t="s">
        <v>1753</v>
      </c>
      <c r="L1637" s="149" t="s">
        <v>3324</v>
      </c>
      <c r="M1637" s="149" t="s">
        <v>892</v>
      </c>
      <c r="N1637" s="149"/>
      <c r="O1637" s="150" t="s">
        <v>239</v>
      </c>
      <c r="P1637" s="151"/>
      <c r="Q1637" s="152"/>
      <c r="R1637" s="153"/>
      <c r="S1637" s="154" t="s">
        <v>1182</v>
      </c>
      <c r="T1637" s="388">
        <f t="shared" si="399"/>
        <v>27</v>
      </c>
      <c r="V1637" s="382" t="str">
        <f t="shared" si="412"/>
        <v xml:space="preserve">JWWA認証    </v>
      </c>
      <c r="W1637" s="382" t="str">
        <f t="shared" si="417"/>
        <v xml:space="preserve">JWWA認証    </v>
      </c>
      <c r="AD1637" s="382"/>
    </row>
    <row r="1638" spans="1:30" ht="15" customHeight="1">
      <c r="A1638" s="381" t="str">
        <f t="shared" si="400"/>
        <v>029Q0401</v>
      </c>
      <c r="B1638" s="559"/>
      <c r="C1638" s="565"/>
      <c r="D1638" s="139" t="s">
        <v>3323</v>
      </c>
      <c r="E1638" s="140">
        <v>4</v>
      </c>
      <c r="F1638" s="140">
        <v>1</v>
      </c>
      <c r="G1638" s="562"/>
      <c r="H1638" s="562"/>
      <c r="I1638" s="148" t="str">
        <f t="shared" si="416"/>
        <v>029Q0401</v>
      </c>
      <c r="J1638" s="149" t="s">
        <v>1034</v>
      </c>
      <c r="K1638" s="149" t="s">
        <v>2051</v>
      </c>
      <c r="L1638" s="149" t="s">
        <v>3324</v>
      </c>
      <c r="M1638" s="149" t="s">
        <v>892</v>
      </c>
      <c r="N1638" s="149"/>
      <c r="O1638" s="150" t="s">
        <v>239</v>
      </c>
      <c r="P1638" s="151"/>
      <c r="Q1638" s="152"/>
      <c r="R1638" s="153"/>
      <c r="S1638" s="154" t="s">
        <v>2031</v>
      </c>
      <c r="T1638" s="388">
        <f t="shared" si="399"/>
        <v>29</v>
      </c>
      <c r="V1638" s="382" t="str">
        <f t="shared" si="412"/>
        <v xml:space="preserve">JWWA認証    </v>
      </c>
      <c r="W1638" s="382" t="str">
        <f t="shared" si="417"/>
        <v xml:space="preserve">JWWA認証    </v>
      </c>
      <c r="AD1638" s="382"/>
    </row>
    <row r="1639" spans="1:30" ht="15" customHeight="1">
      <c r="A1639" s="381" t="str">
        <f t="shared" si="400"/>
        <v>034Q0401</v>
      </c>
      <c r="B1639" s="559" t="s">
        <v>3321</v>
      </c>
      <c r="C1639" s="564" t="s">
        <v>3329</v>
      </c>
      <c r="D1639" s="139" t="s">
        <v>3323</v>
      </c>
      <c r="E1639" s="140">
        <v>4</v>
      </c>
      <c r="F1639" s="140">
        <v>1</v>
      </c>
      <c r="G1639" s="560" t="s">
        <v>3327</v>
      </c>
      <c r="H1639" s="560" t="s">
        <v>3328</v>
      </c>
      <c r="I1639" s="155" t="str">
        <f t="shared" si="416"/>
        <v>034Q0401</v>
      </c>
      <c r="J1639" s="156" t="s">
        <v>1034</v>
      </c>
      <c r="K1639" s="156" t="s">
        <v>1331</v>
      </c>
      <c r="L1639" s="156" t="s">
        <v>3325</v>
      </c>
      <c r="M1639" s="156" t="s">
        <v>892</v>
      </c>
      <c r="N1639" s="156"/>
      <c r="O1639" s="157" t="s">
        <v>239</v>
      </c>
      <c r="P1639" s="158"/>
      <c r="Q1639" s="159"/>
      <c r="R1639" s="160"/>
      <c r="S1639" s="161" t="s">
        <v>1309</v>
      </c>
      <c r="T1639" s="389">
        <f t="shared" si="399"/>
        <v>34</v>
      </c>
      <c r="V1639" s="382" t="str">
        <f t="shared" si="412"/>
        <v xml:space="preserve">JWWA認証    </v>
      </c>
      <c r="W1639" s="382" t="str">
        <f t="shared" si="417"/>
        <v xml:space="preserve">JWWA認証    </v>
      </c>
      <c r="AD1639" s="382"/>
    </row>
    <row r="1640" spans="1:30" ht="15" customHeight="1">
      <c r="A1640" s="381" t="str">
        <f t="shared" si="400"/>
        <v>013Q0402</v>
      </c>
      <c r="B1640" s="559"/>
      <c r="C1640" s="565"/>
      <c r="D1640" s="139" t="s">
        <v>3323</v>
      </c>
      <c r="E1640" s="140">
        <v>4</v>
      </c>
      <c r="F1640" s="140">
        <v>2</v>
      </c>
      <c r="G1640" s="561"/>
      <c r="H1640" s="561"/>
      <c r="I1640" s="162" t="str">
        <f t="shared" si="416"/>
        <v>013Q0402</v>
      </c>
      <c r="J1640" s="142" t="s">
        <v>1034</v>
      </c>
      <c r="K1640" s="142" t="s">
        <v>937</v>
      </c>
      <c r="L1640" s="142" t="s">
        <v>3326</v>
      </c>
      <c r="M1640" s="142" t="s">
        <v>936</v>
      </c>
      <c r="N1640" s="142"/>
      <c r="O1640" s="143" t="s">
        <v>239</v>
      </c>
      <c r="P1640" s="144"/>
      <c r="Q1640" s="145"/>
      <c r="R1640" s="146"/>
      <c r="S1640" s="147" t="s">
        <v>802</v>
      </c>
      <c r="T1640" s="387">
        <f t="shared" si="399"/>
        <v>13</v>
      </c>
      <c r="V1640" s="382" t="str">
        <f t="shared" si="412"/>
        <v xml:space="preserve">JWWA認証    </v>
      </c>
      <c r="W1640" s="382" t="str">
        <f t="shared" si="417"/>
        <v xml:space="preserve">JWWA認証    </v>
      </c>
      <c r="AD1640" s="382"/>
    </row>
    <row r="1641" spans="1:30" ht="15" customHeight="1">
      <c r="A1641" s="381" t="str">
        <f t="shared" si="400"/>
        <v>015Q0402</v>
      </c>
      <c r="B1641" s="559"/>
      <c r="C1641" s="565"/>
      <c r="D1641" s="139" t="s">
        <v>3323</v>
      </c>
      <c r="E1641" s="140">
        <v>4</v>
      </c>
      <c r="F1641" s="140">
        <v>2</v>
      </c>
      <c r="G1641" s="561"/>
      <c r="H1641" s="561"/>
      <c r="I1641" s="148" t="str">
        <f t="shared" si="416"/>
        <v>015Q0402</v>
      </c>
      <c r="J1641" s="149" t="s">
        <v>1034</v>
      </c>
      <c r="K1641" s="149" t="s">
        <v>1634</v>
      </c>
      <c r="L1641" s="149" t="s">
        <v>3326</v>
      </c>
      <c r="M1641" s="149" t="s">
        <v>936</v>
      </c>
      <c r="N1641" s="149"/>
      <c r="O1641" s="150" t="s">
        <v>239</v>
      </c>
      <c r="P1641" s="151"/>
      <c r="Q1641" s="152"/>
      <c r="R1641" s="153"/>
      <c r="S1641" s="154" t="s">
        <v>1561</v>
      </c>
      <c r="T1641" s="388">
        <f t="shared" si="399"/>
        <v>15</v>
      </c>
      <c r="V1641" s="382" t="str">
        <f t="shared" si="412"/>
        <v xml:space="preserve">JWWA認証    </v>
      </c>
      <c r="W1641" s="382" t="str">
        <f t="shared" si="417"/>
        <v xml:space="preserve">JWWA認証    </v>
      </c>
      <c r="AD1641" s="382"/>
    </row>
    <row r="1642" spans="1:30" ht="15" customHeight="1">
      <c r="A1642" s="381" t="str">
        <f t="shared" si="400"/>
        <v>027Q0402</v>
      </c>
      <c r="B1642" s="559"/>
      <c r="C1642" s="565"/>
      <c r="D1642" s="139" t="s">
        <v>3323</v>
      </c>
      <c r="E1642" s="140">
        <v>4</v>
      </c>
      <c r="F1642" s="140">
        <v>2</v>
      </c>
      <c r="G1642" s="562"/>
      <c r="H1642" s="562"/>
      <c r="I1642" s="155" t="str">
        <f t="shared" si="416"/>
        <v>027Q0402</v>
      </c>
      <c r="J1642" s="156" t="s">
        <v>1034</v>
      </c>
      <c r="K1642" s="156" t="s">
        <v>1754</v>
      </c>
      <c r="L1642" s="156" t="s">
        <v>3326</v>
      </c>
      <c r="M1642" s="156" t="s">
        <v>936</v>
      </c>
      <c r="N1642" s="156"/>
      <c r="O1642" s="157" t="s">
        <v>239</v>
      </c>
      <c r="P1642" s="158"/>
      <c r="Q1642" s="159"/>
      <c r="R1642" s="160"/>
      <c r="S1642" s="161" t="s">
        <v>1182</v>
      </c>
      <c r="T1642" s="389">
        <f t="shared" si="399"/>
        <v>27</v>
      </c>
      <c r="V1642" s="382" t="str">
        <f t="shared" si="412"/>
        <v xml:space="preserve">JWWA認証    </v>
      </c>
      <c r="W1642" s="382" t="str">
        <f t="shared" si="417"/>
        <v xml:space="preserve">JWWA認証    </v>
      </c>
      <c r="AD1642" s="382"/>
    </row>
    <row r="1643" spans="1:30" ht="15" customHeight="1">
      <c r="A1643" s="381" t="str">
        <f t="shared" si="400"/>
        <v>013H0210</v>
      </c>
      <c r="B1643" s="559"/>
      <c r="C1643" s="621" t="s">
        <v>3359</v>
      </c>
      <c r="D1643" s="139" t="s">
        <v>3332</v>
      </c>
      <c r="E1643" s="140">
        <v>2</v>
      </c>
      <c r="F1643" s="140">
        <v>10</v>
      </c>
      <c r="G1643" s="560" t="s">
        <v>3330</v>
      </c>
      <c r="H1643" s="554" t="s">
        <v>3666</v>
      </c>
      <c r="I1643" s="162" t="str">
        <f t="shared" si="416"/>
        <v>013H0210</v>
      </c>
      <c r="J1643" s="142" t="s">
        <v>812</v>
      </c>
      <c r="K1643" s="142" t="s">
        <v>813</v>
      </c>
      <c r="L1643" s="142" t="s">
        <v>3331</v>
      </c>
      <c r="M1643" s="142" t="s">
        <v>2526</v>
      </c>
      <c r="N1643" s="142"/>
      <c r="O1643" s="143" t="s">
        <v>239</v>
      </c>
      <c r="P1643" s="144"/>
      <c r="Q1643" s="145"/>
      <c r="R1643" s="146"/>
      <c r="S1643" s="147" t="s">
        <v>802</v>
      </c>
      <c r="T1643" s="387">
        <f t="shared" si="399"/>
        <v>13</v>
      </c>
      <c r="V1643" s="382" t="str">
        <f t="shared" si="412"/>
        <v xml:space="preserve">JWWA認証    </v>
      </c>
      <c r="W1643" s="382" t="str">
        <f t="shared" si="417"/>
        <v xml:space="preserve">JWWA認証    </v>
      </c>
      <c r="AD1643" s="382"/>
    </row>
    <row r="1644" spans="1:30" ht="15" customHeight="1">
      <c r="A1644" s="381" t="str">
        <f t="shared" si="400"/>
        <v>027H0204</v>
      </c>
      <c r="B1644" s="559"/>
      <c r="C1644" s="622"/>
      <c r="D1644" s="139" t="s">
        <v>3332</v>
      </c>
      <c r="E1644" s="140">
        <v>2</v>
      </c>
      <c r="F1644" s="140">
        <v>4</v>
      </c>
      <c r="G1644" s="561"/>
      <c r="H1644" s="555"/>
      <c r="I1644" s="148" t="str">
        <f t="shared" si="416"/>
        <v>027H0204</v>
      </c>
      <c r="J1644" s="149" t="s">
        <v>812</v>
      </c>
      <c r="K1644" s="149" t="s">
        <v>1740</v>
      </c>
      <c r="L1644" s="149" t="s">
        <v>3331</v>
      </c>
      <c r="M1644" s="149" t="s">
        <v>2527</v>
      </c>
      <c r="N1644" s="149"/>
      <c r="O1644" s="150" t="s">
        <v>239</v>
      </c>
      <c r="P1644" s="151"/>
      <c r="Q1644" s="152"/>
      <c r="R1644" s="153"/>
      <c r="S1644" s="154" t="s">
        <v>1182</v>
      </c>
      <c r="T1644" s="388">
        <f t="shared" si="399"/>
        <v>27</v>
      </c>
      <c r="V1644" s="382" t="str">
        <f t="shared" si="412"/>
        <v xml:space="preserve">JWWA認証    </v>
      </c>
      <c r="W1644" s="382" t="str">
        <f t="shared" si="417"/>
        <v xml:space="preserve">JWWA認証    </v>
      </c>
      <c r="AD1644" s="382"/>
    </row>
    <row r="1645" spans="1:30" ht="15" customHeight="1">
      <c r="A1645" s="381" t="str">
        <f t="shared" si="400"/>
        <v>029H0203</v>
      </c>
      <c r="B1645" s="559"/>
      <c r="C1645" s="622"/>
      <c r="D1645" s="139" t="s">
        <v>3332</v>
      </c>
      <c r="E1645" s="140">
        <v>2</v>
      </c>
      <c r="F1645" s="140">
        <v>3</v>
      </c>
      <c r="G1645" s="561"/>
      <c r="H1645" s="555"/>
      <c r="I1645" s="148" t="str">
        <f t="shared" si="416"/>
        <v>029H0203</v>
      </c>
      <c r="J1645" s="149" t="s">
        <v>812</v>
      </c>
      <c r="K1645" s="149" t="s">
        <v>2045</v>
      </c>
      <c r="L1645" s="149" t="s">
        <v>3331</v>
      </c>
      <c r="M1645" s="149" t="s">
        <v>2526</v>
      </c>
      <c r="N1645" s="149"/>
      <c r="O1645" s="150" t="s">
        <v>6</v>
      </c>
      <c r="P1645" s="151" t="s">
        <v>3333</v>
      </c>
      <c r="Q1645" s="152">
        <v>116</v>
      </c>
      <c r="R1645" s="153"/>
      <c r="S1645" s="154" t="s">
        <v>2031</v>
      </c>
      <c r="T1645" s="388">
        <f t="shared" si="399"/>
        <v>29</v>
      </c>
      <c r="V1645" s="382" t="str">
        <f t="shared" si="412"/>
        <v>JWWA  B  116</v>
      </c>
      <c r="W1645" s="382" t="str">
        <f t="shared" ref="W1645:W1657" si="418">V1645</f>
        <v>JWWA  B  116</v>
      </c>
      <c r="AD1645" s="382"/>
    </row>
    <row r="1646" spans="1:30" ht="15" customHeight="1">
      <c r="A1646" s="381" t="str">
        <f t="shared" si="400"/>
        <v>034H0209</v>
      </c>
      <c r="B1646" s="559"/>
      <c r="C1646" s="622"/>
      <c r="D1646" s="139" t="s">
        <v>3332</v>
      </c>
      <c r="E1646" s="140">
        <v>2</v>
      </c>
      <c r="F1646" s="140">
        <v>9</v>
      </c>
      <c r="G1646" s="561"/>
      <c r="H1646" s="556"/>
      <c r="I1646" s="155" t="str">
        <f t="shared" si="416"/>
        <v>034H0209</v>
      </c>
      <c r="J1646" s="156" t="s">
        <v>812</v>
      </c>
      <c r="K1646" s="156" t="s">
        <v>1313</v>
      </c>
      <c r="L1646" s="156" t="s">
        <v>3331</v>
      </c>
      <c r="M1646" s="156" t="s">
        <v>2527</v>
      </c>
      <c r="N1646" s="156"/>
      <c r="O1646" s="157" t="s">
        <v>239</v>
      </c>
      <c r="P1646" s="158"/>
      <c r="Q1646" s="159"/>
      <c r="R1646" s="160"/>
      <c r="S1646" s="161" t="s">
        <v>1309</v>
      </c>
      <c r="T1646" s="389">
        <f t="shared" si="399"/>
        <v>34</v>
      </c>
      <c r="V1646" s="382" t="str">
        <f t="shared" si="412"/>
        <v xml:space="preserve">JWWA認証    </v>
      </c>
      <c r="W1646" s="382" t="str">
        <f t="shared" si="418"/>
        <v xml:space="preserve">JWWA認証    </v>
      </c>
      <c r="AD1646" s="382"/>
    </row>
    <row r="1647" spans="1:30" ht="15" customHeight="1">
      <c r="A1647" s="381" t="str">
        <f t="shared" si="400"/>
        <v>013H0220</v>
      </c>
      <c r="B1647" s="559"/>
      <c r="C1647" s="622"/>
      <c r="D1647" s="139" t="s">
        <v>3334</v>
      </c>
      <c r="E1647" s="140">
        <v>2</v>
      </c>
      <c r="F1647" s="140">
        <v>20</v>
      </c>
      <c r="G1647" s="561"/>
      <c r="H1647" s="554" t="s">
        <v>3667</v>
      </c>
      <c r="I1647" s="162" t="str">
        <f t="shared" si="416"/>
        <v>013H0220</v>
      </c>
      <c r="J1647" s="142" t="s">
        <v>812</v>
      </c>
      <c r="K1647" s="142" t="s">
        <v>827</v>
      </c>
      <c r="L1647" s="142" t="s">
        <v>3335</v>
      </c>
      <c r="M1647" s="142" t="s">
        <v>818</v>
      </c>
      <c r="N1647" s="142"/>
      <c r="O1647" s="143" t="s">
        <v>239</v>
      </c>
      <c r="P1647" s="144"/>
      <c r="Q1647" s="145"/>
      <c r="R1647" s="146"/>
      <c r="S1647" s="147" t="s">
        <v>802</v>
      </c>
      <c r="T1647" s="387">
        <f t="shared" si="399"/>
        <v>13</v>
      </c>
      <c r="V1647" s="382" t="str">
        <f t="shared" si="412"/>
        <v xml:space="preserve">JWWA認証    </v>
      </c>
      <c r="W1647" s="382" t="str">
        <f t="shared" si="418"/>
        <v xml:space="preserve">JWWA認証    </v>
      </c>
      <c r="AD1647" s="382"/>
    </row>
    <row r="1648" spans="1:30" ht="15" customHeight="1">
      <c r="A1648" s="381" t="str">
        <f t="shared" si="400"/>
        <v>015H0215</v>
      </c>
      <c r="B1648" s="559"/>
      <c r="C1648" s="622"/>
      <c r="D1648" s="139" t="s">
        <v>3334</v>
      </c>
      <c r="E1648" s="140">
        <v>2</v>
      </c>
      <c r="F1648" s="140">
        <v>15</v>
      </c>
      <c r="G1648" s="561"/>
      <c r="H1648" s="555"/>
      <c r="I1648" s="148" t="str">
        <f t="shared" si="416"/>
        <v>015H0215</v>
      </c>
      <c r="J1648" s="149" t="s">
        <v>812</v>
      </c>
      <c r="K1648" s="149" t="s">
        <v>1573</v>
      </c>
      <c r="L1648" s="149" t="s">
        <v>3336</v>
      </c>
      <c r="M1648" s="149" t="s">
        <v>818</v>
      </c>
      <c r="N1648" s="149"/>
      <c r="O1648" s="150" t="s">
        <v>239</v>
      </c>
      <c r="P1648" s="151"/>
      <c r="Q1648" s="152"/>
      <c r="R1648" s="153"/>
      <c r="S1648" s="154" t="s">
        <v>1561</v>
      </c>
      <c r="T1648" s="388">
        <f t="shared" si="399"/>
        <v>15</v>
      </c>
      <c r="V1648" s="382" t="str">
        <f t="shared" si="412"/>
        <v xml:space="preserve">JWWA認証    </v>
      </c>
      <c r="W1648" s="382" t="str">
        <f t="shared" si="418"/>
        <v xml:space="preserve">JWWA認証    </v>
      </c>
      <c r="AD1648" s="382"/>
    </row>
    <row r="1649" spans="1:30" ht="15" customHeight="1">
      <c r="A1649" s="381" t="str">
        <f t="shared" si="400"/>
        <v>015H0216</v>
      </c>
      <c r="B1649" s="559"/>
      <c r="C1649" s="622"/>
      <c r="D1649" s="139" t="s">
        <v>3334</v>
      </c>
      <c r="E1649" s="140">
        <v>2</v>
      </c>
      <c r="F1649" s="140">
        <v>16</v>
      </c>
      <c r="G1649" s="561"/>
      <c r="H1649" s="555"/>
      <c r="I1649" s="148" t="str">
        <f t="shared" si="416"/>
        <v>015H0216</v>
      </c>
      <c r="J1649" s="149" t="s">
        <v>812</v>
      </c>
      <c r="K1649" s="149" t="s">
        <v>1574</v>
      </c>
      <c r="L1649" s="149" t="s">
        <v>3337</v>
      </c>
      <c r="M1649" s="149" t="s">
        <v>818</v>
      </c>
      <c r="N1649" s="149"/>
      <c r="O1649" s="150" t="s">
        <v>239</v>
      </c>
      <c r="P1649" s="151"/>
      <c r="Q1649" s="152"/>
      <c r="R1649" s="153"/>
      <c r="S1649" s="154" t="s">
        <v>1561</v>
      </c>
      <c r="T1649" s="388">
        <f t="shared" si="399"/>
        <v>15</v>
      </c>
      <c r="V1649" s="382" t="str">
        <f t="shared" si="412"/>
        <v xml:space="preserve">JWWA認証    </v>
      </c>
      <c r="W1649" s="382" t="str">
        <f t="shared" si="418"/>
        <v xml:space="preserve">JWWA認証    </v>
      </c>
      <c r="AD1649" s="382"/>
    </row>
    <row r="1650" spans="1:30" ht="15" customHeight="1">
      <c r="A1650" s="381" t="str">
        <f t="shared" si="400"/>
        <v>027H0224</v>
      </c>
      <c r="B1650" s="559"/>
      <c r="C1650" s="622"/>
      <c r="D1650" s="139" t="s">
        <v>3334</v>
      </c>
      <c r="E1650" s="140">
        <v>2</v>
      </c>
      <c r="F1650" s="140">
        <v>24</v>
      </c>
      <c r="G1650" s="561"/>
      <c r="H1650" s="555"/>
      <c r="I1650" s="148" t="str">
        <f t="shared" si="416"/>
        <v>027H0224</v>
      </c>
      <c r="J1650" s="149" t="s">
        <v>812</v>
      </c>
      <c r="K1650" s="149" t="s">
        <v>1747</v>
      </c>
      <c r="L1650" s="149" t="s">
        <v>3335</v>
      </c>
      <c r="M1650" s="149" t="s">
        <v>818</v>
      </c>
      <c r="N1650" s="149"/>
      <c r="O1650" s="150" t="s">
        <v>239</v>
      </c>
      <c r="P1650" s="151"/>
      <c r="Q1650" s="152"/>
      <c r="R1650" s="153"/>
      <c r="S1650" s="154" t="s">
        <v>1182</v>
      </c>
      <c r="T1650" s="388">
        <f t="shared" ref="T1650:T1681" si="419">IF(S1650="","",VLOOKUP(S1650,$AC$7:$AD$80,2,FALSE))</f>
        <v>27</v>
      </c>
      <c r="V1650" s="382" t="str">
        <f t="shared" si="412"/>
        <v xml:space="preserve">JWWA認証    </v>
      </c>
      <c r="W1650" s="382" t="str">
        <f t="shared" si="418"/>
        <v xml:space="preserve">JWWA認証    </v>
      </c>
      <c r="AD1650" s="382"/>
    </row>
    <row r="1651" spans="1:30" ht="15" customHeight="1">
      <c r="A1651" s="381" t="str">
        <f t="shared" si="400"/>
        <v>029H0213</v>
      </c>
      <c r="B1651" s="559"/>
      <c r="C1651" s="622"/>
      <c r="D1651" s="139" t="s">
        <v>3334</v>
      </c>
      <c r="E1651" s="140">
        <v>2</v>
      </c>
      <c r="F1651" s="140">
        <v>13</v>
      </c>
      <c r="G1651" s="561"/>
      <c r="H1651" s="555"/>
      <c r="I1651" s="148" t="str">
        <f t="shared" si="416"/>
        <v>029H0213</v>
      </c>
      <c r="J1651" s="149" t="s">
        <v>812</v>
      </c>
      <c r="K1651" s="149" t="s">
        <v>2039</v>
      </c>
      <c r="L1651" s="149" t="s">
        <v>3335</v>
      </c>
      <c r="M1651" s="149" t="s">
        <v>818</v>
      </c>
      <c r="N1651" s="149"/>
      <c r="O1651" s="150" t="s">
        <v>239</v>
      </c>
      <c r="P1651" s="151"/>
      <c r="Q1651" s="152"/>
      <c r="R1651" s="153"/>
      <c r="S1651" s="154" t="s">
        <v>2031</v>
      </c>
      <c r="T1651" s="388">
        <f t="shared" si="419"/>
        <v>29</v>
      </c>
      <c r="V1651" s="382" t="str">
        <f t="shared" si="412"/>
        <v xml:space="preserve">JWWA認証    </v>
      </c>
      <c r="W1651" s="382" t="str">
        <f t="shared" si="418"/>
        <v xml:space="preserve">JWWA認証    </v>
      </c>
      <c r="AD1651" s="382"/>
    </row>
    <row r="1652" spans="1:30" ht="15" customHeight="1">
      <c r="A1652" s="381" t="str">
        <f t="shared" si="400"/>
        <v>034H0222</v>
      </c>
      <c r="B1652" s="559"/>
      <c r="C1652" s="622"/>
      <c r="D1652" s="139" t="s">
        <v>3334</v>
      </c>
      <c r="E1652" s="140">
        <v>2</v>
      </c>
      <c r="F1652" s="140">
        <v>22</v>
      </c>
      <c r="G1652" s="561"/>
      <c r="H1652" s="556"/>
      <c r="I1652" s="155" t="str">
        <f t="shared" si="416"/>
        <v>034H0222</v>
      </c>
      <c r="J1652" s="156" t="s">
        <v>812</v>
      </c>
      <c r="K1652" s="156" t="s">
        <v>1319</v>
      </c>
      <c r="L1652" s="156" t="s">
        <v>3335</v>
      </c>
      <c r="M1652" s="156" t="s">
        <v>2528</v>
      </c>
      <c r="N1652" s="156"/>
      <c r="O1652" s="157" t="s">
        <v>239</v>
      </c>
      <c r="P1652" s="158"/>
      <c r="Q1652" s="159"/>
      <c r="R1652" s="160"/>
      <c r="S1652" s="161" t="s">
        <v>1309</v>
      </c>
      <c r="T1652" s="389">
        <f t="shared" si="419"/>
        <v>34</v>
      </c>
      <c r="V1652" s="382" t="str">
        <f t="shared" si="412"/>
        <v xml:space="preserve">JWWA認証    </v>
      </c>
      <c r="W1652" s="382" t="str">
        <f t="shared" si="418"/>
        <v xml:space="preserve">JWWA認証    </v>
      </c>
      <c r="AD1652" s="382"/>
    </row>
    <row r="1653" spans="1:30" ht="15" customHeight="1">
      <c r="A1653" s="381" t="str">
        <f t="shared" si="400"/>
        <v>014Q0501</v>
      </c>
      <c r="B1653" s="559"/>
      <c r="C1653" s="622"/>
      <c r="D1653" s="139" t="s">
        <v>3339</v>
      </c>
      <c r="E1653" s="140">
        <v>5</v>
      </c>
      <c r="F1653" s="140">
        <v>1</v>
      </c>
      <c r="G1653" s="561"/>
      <c r="H1653" s="163" t="s">
        <v>3340</v>
      </c>
      <c r="I1653" s="164" t="str">
        <f t="shared" si="416"/>
        <v>014Q0501</v>
      </c>
      <c r="J1653" s="165" t="s">
        <v>715</v>
      </c>
      <c r="K1653" s="165" t="s">
        <v>716</v>
      </c>
      <c r="L1653" s="165" t="s">
        <v>3341</v>
      </c>
      <c r="M1653" s="165" t="s">
        <v>356</v>
      </c>
      <c r="N1653" s="165"/>
      <c r="O1653" s="166" t="s">
        <v>239</v>
      </c>
      <c r="P1653" s="167"/>
      <c r="Q1653" s="168"/>
      <c r="R1653" s="169"/>
      <c r="S1653" s="147" t="s">
        <v>567</v>
      </c>
      <c r="T1653" s="403">
        <f t="shared" si="419"/>
        <v>14</v>
      </c>
      <c r="V1653" s="382" t="str">
        <f t="shared" si="412"/>
        <v xml:space="preserve">JWWA認証    </v>
      </c>
      <c r="W1653" s="382" t="str">
        <f t="shared" si="418"/>
        <v xml:space="preserve">JWWA認証    </v>
      </c>
      <c r="AD1653" s="382"/>
    </row>
    <row r="1654" spans="1:30" ht="15" customHeight="1">
      <c r="A1654" s="381" t="str">
        <f t="shared" si="400"/>
        <v>014Q0503</v>
      </c>
      <c r="B1654" s="559"/>
      <c r="C1654" s="622"/>
      <c r="D1654" s="139" t="s">
        <v>3339</v>
      </c>
      <c r="E1654" s="140">
        <v>5</v>
      </c>
      <c r="F1654" s="140">
        <v>3</v>
      </c>
      <c r="G1654" s="561"/>
      <c r="H1654" s="560" t="s">
        <v>3338</v>
      </c>
      <c r="I1654" s="162" t="str">
        <f t="shared" si="416"/>
        <v>014Q0503</v>
      </c>
      <c r="J1654" s="142" t="s">
        <v>722</v>
      </c>
      <c r="K1654" s="142" t="s">
        <v>723</v>
      </c>
      <c r="L1654" s="142" t="s">
        <v>3335</v>
      </c>
      <c r="M1654" s="142" t="s">
        <v>356</v>
      </c>
      <c r="N1654" s="142"/>
      <c r="O1654" s="143" t="s">
        <v>239</v>
      </c>
      <c r="P1654" s="144"/>
      <c r="Q1654" s="145"/>
      <c r="R1654" s="146"/>
      <c r="S1654" s="147" t="s">
        <v>567</v>
      </c>
      <c r="T1654" s="387">
        <f t="shared" si="419"/>
        <v>14</v>
      </c>
      <c r="V1654" s="382" t="str">
        <f t="shared" si="412"/>
        <v xml:space="preserve">JWWA認証    </v>
      </c>
      <c r="W1654" s="382" t="str">
        <f t="shared" si="418"/>
        <v xml:space="preserve">JWWA認証    </v>
      </c>
      <c r="AD1654" s="382"/>
    </row>
    <row r="1655" spans="1:30" ht="15" customHeight="1">
      <c r="A1655" s="381" t="str">
        <f t="shared" si="400"/>
        <v>015Q0501</v>
      </c>
      <c r="B1655" s="559"/>
      <c r="C1655" s="622"/>
      <c r="D1655" s="139" t="s">
        <v>3339</v>
      </c>
      <c r="E1655" s="140">
        <v>5</v>
      </c>
      <c r="F1655" s="140">
        <v>1</v>
      </c>
      <c r="G1655" s="561"/>
      <c r="H1655" s="561"/>
      <c r="I1655" s="148" t="str">
        <f t="shared" si="416"/>
        <v>015Q0501</v>
      </c>
      <c r="J1655" s="149" t="s">
        <v>1635</v>
      </c>
      <c r="K1655" s="149" t="s">
        <v>1637</v>
      </c>
      <c r="L1655" s="149" t="s">
        <v>3335</v>
      </c>
      <c r="M1655" s="149" t="s">
        <v>1636</v>
      </c>
      <c r="N1655" s="149"/>
      <c r="O1655" s="150" t="s">
        <v>239</v>
      </c>
      <c r="P1655" s="151"/>
      <c r="Q1655" s="152"/>
      <c r="R1655" s="153"/>
      <c r="S1655" s="154" t="s">
        <v>1561</v>
      </c>
      <c r="T1655" s="388">
        <f t="shared" si="419"/>
        <v>15</v>
      </c>
      <c r="V1655" s="382" t="str">
        <f t="shared" si="412"/>
        <v xml:space="preserve">JWWA認証    </v>
      </c>
      <c r="W1655" s="382" t="str">
        <f t="shared" si="418"/>
        <v xml:space="preserve">JWWA認証    </v>
      </c>
      <c r="AD1655" s="382"/>
    </row>
    <row r="1656" spans="1:30" ht="15" customHeight="1">
      <c r="A1656" s="381" t="str">
        <f t="shared" si="400"/>
        <v>027Q0501</v>
      </c>
      <c r="B1656" s="559"/>
      <c r="C1656" s="622"/>
      <c r="D1656" s="139" t="s">
        <v>3339</v>
      </c>
      <c r="E1656" s="140">
        <v>5</v>
      </c>
      <c r="F1656" s="140">
        <v>1</v>
      </c>
      <c r="G1656" s="561"/>
      <c r="H1656" s="562"/>
      <c r="I1656" s="155" t="str">
        <f t="shared" si="416"/>
        <v>027Q0501</v>
      </c>
      <c r="J1656" s="156" t="s">
        <v>1635</v>
      </c>
      <c r="K1656" s="156" t="s">
        <v>1755</v>
      </c>
      <c r="L1656" s="156" t="s">
        <v>3335</v>
      </c>
      <c r="M1656" s="156" t="s">
        <v>1636</v>
      </c>
      <c r="N1656" s="156"/>
      <c r="O1656" s="157" t="s">
        <v>239</v>
      </c>
      <c r="P1656" s="158"/>
      <c r="Q1656" s="159"/>
      <c r="R1656" s="160"/>
      <c r="S1656" s="161" t="s">
        <v>1182</v>
      </c>
      <c r="T1656" s="389">
        <f t="shared" si="419"/>
        <v>27</v>
      </c>
      <c r="V1656" s="382" t="str">
        <f t="shared" si="412"/>
        <v xml:space="preserve">JWWA認証    </v>
      </c>
      <c r="W1656" s="382" t="str">
        <f t="shared" si="418"/>
        <v xml:space="preserve">JWWA認証    </v>
      </c>
      <c r="AD1656" s="382"/>
    </row>
    <row r="1657" spans="1:30" ht="15" customHeight="1">
      <c r="A1657" s="381" t="str">
        <f t="shared" si="400"/>
        <v>015P0401</v>
      </c>
      <c r="B1657" s="559"/>
      <c r="C1657" s="622"/>
      <c r="D1657" s="139" t="s">
        <v>3345</v>
      </c>
      <c r="E1657" s="140">
        <v>4</v>
      </c>
      <c r="F1657" s="140">
        <v>1</v>
      </c>
      <c r="G1657" s="561"/>
      <c r="H1657" s="560" t="s">
        <v>3286</v>
      </c>
      <c r="I1657" s="162" t="str">
        <f t="shared" si="416"/>
        <v>015P0401</v>
      </c>
      <c r="J1657" s="142" t="s">
        <v>2196</v>
      </c>
      <c r="K1657" s="142" t="s">
        <v>2193</v>
      </c>
      <c r="L1657" s="142" t="s">
        <v>3346</v>
      </c>
      <c r="M1657" s="142"/>
      <c r="N1657" s="142"/>
      <c r="O1657" s="143" t="s">
        <v>788</v>
      </c>
      <c r="P1657" s="144" t="s">
        <v>3347</v>
      </c>
      <c r="Q1657" s="145">
        <v>24</v>
      </c>
      <c r="R1657" s="146"/>
      <c r="S1657" s="147" t="s">
        <v>1561</v>
      </c>
      <c r="T1657" s="387">
        <f t="shared" si="419"/>
        <v>15</v>
      </c>
      <c r="V1657" s="382" t="str">
        <f t="shared" si="412"/>
        <v>PTC  B  24</v>
      </c>
      <c r="W1657" s="382" t="str">
        <f t="shared" si="418"/>
        <v>PTC  B  24</v>
      </c>
      <c r="AD1657" s="382"/>
    </row>
    <row r="1658" spans="1:30" ht="15" customHeight="1">
      <c r="A1658" s="381" t="str">
        <f t="shared" si="400"/>
        <v>015P0402</v>
      </c>
      <c r="B1658" s="559"/>
      <c r="C1658" s="622"/>
      <c r="D1658" s="139" t="s">
        <v>3345</v>
      </c>
      <c r="E1658" s="140">
        <v>4</v>
      </c>
      <c r="F1658" s="140">
        <v>2</v>
      </c>
      <c r="G1658" s="561"/>
      <c r="H1658" s="562"/>
      <c r="I1658" s="164" t="str">
        <f t="shared" si="416"/>
        <v>015P0402</v>
      </c>
      <c r="J1658" s="176" t="s">
        <v>3348</v>
      </c>
      <c r="K1658" s="176" t="s">
        <v>2194</v>
      </c>
      <c r="L1658" s="176" t="s">
        <v>3346</v>
      </c>
      <c r="M1658" s="176" t="s">
        <v>2197</v>
      </c>
      <c r="N1658" s="176"/>
      <c r="O1658" s="177" t="s">
        <v>788</v>
      </c>
      <c r="P1658" s="178" t="s">
        <v>3347</v>
      </c>
      <c r="Q1658" s="179">
        <v>24</v>
      </c>
      <c r="R1658" s="180"/>
      <c r="S1658" s="181" t="s">
        <v>1561</v>
      </c>
      <c r="T1658" s="400">
        <f t="shared" si="419"/>
        <v>15</v>
      </c>
      <c r="V1658" s="382" t="str">
        <f t="shared" si="412"/>
        <v>PTC  B  24</v>
      </c>
      <c r="W1658" s="382" t="str">
        <f t="shared" ref="W1658:W1671" si="420">V1658</f>
        <v>PTC  B  24</v>
      </c>
      <c r="AD1658" s="382"/>
    </row>
    <row r="1659" spans="1:30" ht="15" customHeight="1">
      <c r="A1659" s="381" t="str">
        <f t="shared" si="400"/>
        <v>014Q0505</v>
      </c>
      <c r="B1659" s="559"/>
      <c r="C1659" s="623"/>
      <c r="D1659" s="139" t="s">
        <v>3339</v>
      </c>
      <c r="E1659" s="140">
        <v>5</v>
      </c>
      <c r="F1659" s="140">
        <v>5</v>
      </c>
      <c r="G1659" s="562"/>
      <c r="H1659" s="163" t="s">
        <v>3342</v>
      </c>
      <c r="I1659" s="164" t="str">
        <f t="shared" si="416"/>
        <v>014Q0505</v>
      </c>
      <c r="J1659" s="165" t="s">
        <v>727</v>
      </c>
      <c r="K1659" s="165" t="s">
        <v>729</v>
      </c>
      <c r="L1659" s="165" t="s">
        <v>3335</v>
      </c>
      <c r="M1659" s="165" t="s">
        <v>356</v>
      </c>
      <c r="N1659" s="165"/>
      <c r="O1659" s="166" t="s">
        <v>239</v>
      </c>
      <c r="P1659" s="167"/>
      <c r="Q1659" s="168"/>
      <c r="R1659" s="169"/>
      <c r="S1659" s="147" t="s">
        <v>567</v>
      </c>
      <c r="T1659" s="403">
        <f t="shared" si="419"/>
        <v>14</v>
      </c>
      <c r="V1659" s="382" t="str">
        <f t="shared" si="412"/>
        <v xml:space="preserve">JWWA認証    </v>
      </c>
      <c r="W1659" s="382" t="str">
        <f t="shared" si="420"/>
        <v xml:space="preserve">JWWA認証    </v>
      </c>
      <c r="AD1659" s="382"/>
    </row>
    <row r="1660" spans="1:30" ht="15" customHeight="1">
      <c r="A1660" s="381" t="str">
        <f t="shared" si="400"/>
        <v>013H0208</v>
      </c>
      <c r="B1660" s="559"/>
      <c r="C1660" s="621" t="s">
        <v>3360</v>
      </c>
      <c r="D1660" s="139" t="s">
        <v>3334</v>
      </c>
      <c r="E1660" s="140">
        <v>2</v>
      </c>
      <c r="F1660" s="140">
        <v>8</v>
      </c>
      <c r="G1660" s="560" t="s">
        <v>3343</v>
      </c>
      <c r="H1660" s="554" t="s">
        <v>3666</v>
      </c>
      <c r="I1660" s="162" t="str">
        <f t="shared" si="416"/>
        <v>013H0208</v>
      </c>
      <c r="J1660" s="142" t="s">
        <v>810</v>
      </c>
      <c r="K1660" s="142" t="s">
        <v>811</v>
      </c>
      <c r="L1660" s="142" t="s">
        <v>3335</v>
      </c>
      <c r="M1660" s="142" t="s">
        <v>2526</v>
      </c>
      <c r="N1660" s="142"/>
      <c r="O1660" s="143" t="s">
        <v>239</v>
      </c>
      <c r="P1660" s="144"/>
      <c r="Q1660" s="145"/>
      <c r="R1660" s="146"/>
      <c r="S1660" s="147" t="s">
        <v>802</v>
      </c>
      <c r="T1660" s="387">
        <f t="shared" si="419"/>
        <v>13</v>
      </c>
      <c r="V1660" s="382" t="str">
        <f t="shared" si="412"/>
        <v xml:space="preserve">JWWA認証    </v>
      </c>
      <c r="W1660" s="382" t="str">
        <f t="shared" si="420"/>
        <v xml:space="preserve">JWWA認証    </v>
      </c>
      <c r="AD1660" s="382"/>
    </row>
    <row r="1661" spans="1:30" ht="15" customHeight="1">
      <c r="A1661" s="381" t="str">
        <f t="shared" si="400"/>
        <v>015H0204</v>
      </c>
      <c r="B1661" s="559"/>
      <c r="C1661" s="622"/>
      <c r="D1661" s="139" t="s">
        <v>3334</v>
      </c>
      <c r="E1661" s="140">
        <v>2</v>
      </c>
      <c r="F1661" s="140">
        <v>4</v>
      </c>
      <c r="G1661" s="561"/>
      <c r="H1661" s="561"/>
      <c r="I1661" s="148" t="str">
        <f t="shared" si="416"/>
        <v>015H0204</v>
      </c>
      <c r="J1661" s="149" t="s">
        <v>810</v>
      </c>
      <c r="K1661" s="149" t="s">
        <v>2184</v>
      </c>
      <c r="L1661" s="149" t="s">
        <v>3335</v>
      </c>
      <c r="M1661" s="149" t="s">
        <v>2526</v>
      </c>
      <c r="N1661" s="149"/>
      <c r="O1661" s="150" t="s">
        <v>239</v>
      </c>
      <c r="P1661" s="151"/>
      <c r="Q1661" s="152"/>
      <c r="R1661" s="153"/>
      <c r="S1661" s="154" t="s">
        <v>1561</v>
      </c>
      <c r="T1661" s="388">
        <f t="shared" si="419"/>
        <v>15</v>
      </c>
      <c r="V1661" s="382" t="str">
        <f t="shared" si="412"/>
        <v xml:space="preserve">JWWA認証    </v>
      </c>
      <c r="W1661" s="382" t="str">
        <f t="shared" si="420"/>
        <v xml:space="preserve">JWWA認証    </v>
      </c>
      <c r="AD1661" s="382"/>
    </row>
    <row r="1662" spans="1:30" ht="15" customHeight="1">
      <c r="A1662" s="381" t="str">
        <f t="shared" si="400"/>
        <v>027H0205</v>
      </c>
      <c r="B1662" s="559"/>
      <c r="C1662" s="622"/>
      <c r="D1662" s="139" t="s">
        <v>3334</v>
      </c>
      <c r="E1662" s="140">
        <v>2</v>
      </c>
      <c r="F1662" s="140">
        <v>5</v>
      </c>
      <c r="G1662" s="561"/>
      <c r="H1662" s="561"/>
      <c r="I1662" s="148" t="str">
        <f t="shared" si="416"/>
        <v>027H0205</v>
      </c>
      <c r="J1662" s="149" t="s">
        <v>2260</v>
      </c>
      <c r="K1662" s="149" t="s">
        <v>2259</v>
      </c>
      <c r="L1662" s="149" t="s">
        <v>3335</v>
      </c>
      <c r="M1662" s="149" t="s">
        <v>2527</v>
      </c>
      <c r="N1662" s="149"/>
      <c r="O1662" s="150" t="s">
        <v>239</v>
      </c>
      <c r="P1662" s="151"/>
      <c r="Q1662" s="152"/>
      <c r="R1662" s="153"/>
      <c r="S1662" s="154" t="s">
        <v>1182</v>
      </c>
      <c r="T1662" s="388">
        <f t="shared" si="419"/>
        <v>27</v>
      </c>
      <c r="V1662" s="382" t="str">
        <f t="shared" si="412"/>
        <v xml:space="preserve">JWWA認証    </v>
      </c>
      <c r="W1662" s="382" t="str">
        <f t="shared" si="420"/>
        <v xml:space="preserve">JWWA認証    </v>
      </c>
      <c r="AD1662" s="382"/>
    </row>
    <row r="1663" spans="1:30" ht="15" customHeight="1">
      <c r="A1663" s="381" t="str">
        <f t="shared" si="400"/>
        <v>029H0204</v>
      </c>
      <c r="B1663" s="559"/>
      <c r="C1663" s="622"/>
      <c r="D1663" s="139" t="s">
        <v>3334</v>
      </c>
      <c r="E1663" s="140">
        <v>2</v>
      </c>
      <c r="F1663" s="140">
        <v>4</v>
      </c>
      <c r="G1663" s="561"/>
      <c r="H1663" s="561"/>
      <c r="I1663" s="148" t="str">
        <f t="shared" si="416"/>
        <v>029H0204</v>
      </c>
      <c r="J1663" s="149" t="s">
        <v>810</v>
      </c>
      <c r="K1663" s="149" t="s">
        <v>2044</v>
      </c>
      <c r="L1663" s="149" t="s">
        <v>3335</v>
      </c>
      <c r="M1663" s="149" t="s">
        <v>2526</v>
      </c>
      <c r="N1663" s="149"/>
      <c r="O1663" s="150" t="s">
        <v>6</v>
      </c>
      <c r="P1663" s="151" t="s">
        <v>162</v>
      </c>
      <c r="Q1663" s="152">
        <v>116</v>
      </c>
      <c r="R1663" s="153"/>
      <c r="S1663" s="154" t="s">
        <v>2031</v>
      </c>
      <c r="T1663" s="388">
        <f t="shared" si="419"/>
        <v>29</v>
      </c>
      <c r="V1663" s="382" t="str">
        <f t="shared" si="412"/>
        <v>JWWA  B  116</v>
      </c>
      <c r="W1663" s="382" t="str">
        <f t="shared" si="420"/>
        <v>JWWA  B  116</v>
      </c>
      <c r="AD1663" s="382"/>
    </row>
    <row r="1664" spans="1:30" ht="15" customHeight="1">
      <c r="A1664" s="381" t="str">
        <f t="shared" si="400"/>
        <v>034H0203</v>
      </c>
      <c r="B1664" s="559"/>
      <c r="C1664" s="622"/>
      <c r="D1664" s="139" t="s">
        <v>3334</v>
      </c>
      <c r="E1664" s="140">
        <v>2</v>
      </c>
      <c r="F1664" s="140">
        <v>3</v>
      </c>
      <c r="G1664" s="561"/>
      <c r="H1664" s="562"/>
      <c r="I1664" s="155" t="str">
        <f t="shared" si="416"/>
        <v>034H0203</v>
      </c>
      <c r="J1664" s="156" t="s">
        <v>810</v>
      </c>
      <c r="K1664" s="156" t="s">
        <v>2531</v>
      </c>
      <c r="L1664" s="156" t="s">
        <v>3335</v>
      </c>
      <c r="M1664" s="156" t="s">
        <v>2527</v>
      </c>
      <c r="N1664" s="156"/>
      <c r="O1664" s="157" t="s">
        <v>239</v>
      </c>
      <c r="P1664" s="158"/>
      <c r="Q1664" s="159"/>
      <c r="R1664" s="160"/>
      <c r="S1664" s="161" t="s">
        <v>1309</v>
      </c>
      <c r="T1664" s="389">
        <f t="shared" si="419"/>
        <v>34</v>
      </c>
      <c r="V1664" s="382" t="str">
        <f t="shared" si="412"/>
        <v xml:space="preserve">JWWA認証    </v>
      </c>
      <c r="W1664" s="382" t="str">
        <f t="shared" si="420"/>
        <v xml:space="preserve">JWWA認証    </v>
      </c>
      <c r="AD1664" s="382"/>
    </row>
    <row r="1665" spans="1:30" ht="15" customHeight="1">
      <c r="A1665" s="381" t="str">
        <f t="shared" si="400"/>
        <v>013H0219</v>
      </c>
      <c r="B1665" s="559"/>
      <c r="C1665" s="622"/>
      <c r="D1665" s="139" t="s">
        <v>3334</v>
      </c>
      <c r="E1665" s="140">
        <v>2</v>
      </c>
      <c r="F1665" s="140">
        <v>19</v>
      </c>
      <c r="G1665" s="561"/>
      <c r="H1665" s="554" t="s">
        <v>3667</v>
      </c>
      <c r="I1665" s="162" t="str">
        <f t="shared" si="416"/>
        <v>013H0219</v>
      </c>
      <c r="J1665" s="142" t="s">
        <v>810</v>
      </c>
      <c r="K1665" s="142" t="s">
        <v>826</v>
      </c>
      <c r="L1665" s="142" t="s">
        <v>3335</v>
      </c>
      <c r="M1665" s="142" t="s">
        <v>818</v>
      </c>
      <c r="N1665" s="142"/>
      <c r="O1665" s="143" t="s">
        <v>239</v>
      </c>
      <c r="P1665" s="144"/>
      <c r="Q1665" s="145"/>
      <c r="R1665" s="146"/>
      <c r="S1665" s="147" t="s">
        <v>802</v>
      </c>
      <c r="T1665" s="387">
        <f t="shared" si="419"/>
        <v>13</v>
      </c>
      <c r="V1665" s="382" t="str">
        <f t="shared" si="412"/>
        <v xml:space="preserve">JWWA認証    </v>
      </c>
      <c r="W1665" s="382" t="str">
        <f t="shared" si="420"/>
        <v xml:space="preserve">JWWA認証    </v>
      </c>
      <c r="AD1665" s="382"/>
    </row>
    <row r="1666" spans="1:30" ht="15" customHeight="1">
      <c r="A1666" s="381" t="str">
        <f t="shared" si="400"/>
        <v>015H0217</v>
      </c>
      <c r="B1666" s="559"/>
      <c r="C1666" s="622"/>
      <c r="D1666" s="139" t="s">
        <v>3334</v>
      </c>
      <c r="E1666" s="140">
        <v>2</v>
      </c>
      <c r="F1666" s="140">
        <v>17</v>
      </c>
      <c r="G1666" s="561"/>
      <c r="H1666" s="555"/>
      <c r="I1666" s="148" t="str">
        <f t="shared" si="416"/>
        <v>015H0217</v>
      </c>
      <c r="J1666" s="149" t="s">
        <v>810</v>
      </c>
      <c r="K1666" s="149" t="s">
        <v>2186</v>
      </c>
      <c r="L1666" s="149" t="s">
        <v>3336</v>
      </c>
      <c r="M1666" s="149" t="s">
        <v>818</v>
      </c>
      <c r="N1666" s="149"/>
      <c r="O1666" s="150" t="s">
        <v>239</v>
      </c>
      <c r="P1666" s="151"/>
      <c r="Q1666" s="152"/>
      <c r="R1666" s="153"/>
      <c r="S1666" s="154" t="s">
        <v>1561</v>
      </c>
      <c r="T1666" s="388">
        <f t="shared" si="419"/>
        <v>15</v>
      </c>
      <c r="V1666" s="382" t="str">
        <f t="shared" si="412"/>
        <v xml:space="preserve">JWWA認証    </v>
      </c>
      <c r="W1666" s="382" t="str">
        <f t="shared" si="420"/>
        <v xml:space="preserve">JWWA認証    </v>
      </c>
      <c r="AD1666" s="382"/>
    </row>
    <row r="1667" spans="1:30" ht="15" customHeight="1">
      <c r="A1667" s="381" t="str">
        <f t="shared" si="400"/>
        <v>015H0219</v>
      </c>
      <c r="B1667" s="559"/>
      <c r="C1667" s="622"/>
      <c r="D1667" s="139" t="s">
        <v>3334</v>
      </c>
      <c r="E1667" s="140">
        <v>2</v>
      </c>
      <c r="F1667" s="140">
        <v>19</v>
      </c>
      <c r="G1667" s="561"/>
      <c r="H1667" s="555"/>
      <c r="I1667" s="148" t="str">
        <f t="shared" si="416"/>
        <v>015H0219</v>
      </c>
      <c r="J1667" s="149" t="s">
        <v>810</v>
      </c>
      <c r="K1667" s="149" t="s">
        <v>2187</v>
      </c>
      <c r="L1667" s="149" t="s">
        <v>3337</v>
      </c>
      <c r="M1667" s="149" t="s">
        <v>818</v>
      </c>
      <c r="N1667" s="149"/>
      <c r="O1667" s="150" t="s">
        <v>239</v>
      </c>
      <c r="P1667" s="151"/>
      <c r="Q1667" s="152"/>
      <c r="R1667" s="153"/>
      <c r="S1667" s="154" t="s">
        <v>1561</v>
      </c>
      <c r="T1667" s="388">
        <f t="shared" si="419"/>
        <v>15</v>
      </c>
      <c r="V1667" s="382" t="str">
        <f t="shared" si="412"/>
        <v xml:space="preserve">JWWA認証    </v>
      </c>
      <c r="W1667" s="382" t="str">
        <f t="shared" si="420"/>
        <v xml:space="preserve">JWWA認証    </v>
      </c>
      <c r="AD1667" s="382"/>
    </row>
    <row r="1668" spans="1:30" ht="15" customHeight="1">
      <c r="A1668" s="381" t="str">
        <f t="shared" si="400"/>
        <v>027H0217</v>
      </c>
      <c r="B1668" s="559"/>
      <c r="C1668" s="622"/>
      <c r="D1668" s="139" t="s">
        <v>3334</v>
      </c>
      <c r="E1668" s="140">
        <v>2</v>
      </c>
      <c r="F1668" s="140">
        <v>17</v>
      </c>
      <c r="G1668" s="561"/>
      <c r="H1668" s="555"/>
      <c r="I1668" s="148" t="str">
        <f t="shared" si="416"/>
        <v>027H0217</v>
      </c>
      <c r="J1668" s="149" t="s">
        <v>2266</v>
      </c>
      <c r="K1668" s="149" t="s">
        <v>2267</v>
      </c>
      <c r="L1668" s="149" t="s">
        <v>3335</v>
      </c>
      <c r="M1668" s="149" t="s">
        <v>818</v>
      </c>
      <c r="N1668" s="149"/>
      <c r="O1668" s="150" t="s">
        <v>239</v>
      </c>
      <c r="P1668" s="151"/>
      <c r="Q1668" s="152"/>
      <c r="R1668" s="153"/>
      <c r="S1668" s="154" t="s">
        <v>1182</v>
      </c>
      <c r="T1668" s="388">
        <f t="shared" si="419"/>
        <v>27</v>
      </c>
      <c r="V1668" s="382" t="str">
        <f t="shared" si="412"/>
        <v xml:space="preserve">JWWA認証    </v>
      </c>
      <c r="W1668" s="382" t="str">
        <f t="shared" si="420"/>
        <v xml:space="preserve">JWWA認証    </v>
      </c>
      <c r="AD1668" s="382"/>
    </row>
    <row r="1669" spans="1:30" ht="15" customHeight="1">
      <c r="A1669" s="381" t="str">
        <f t="shared" si="400"/>
        <v>029H0214</v>
      </c>
      <c r="B1669" s="559"/>
      <c r="C1669" s="622"/>
      <c r="D1669" s="139" t="s">
        <v>3334</v>
      </c>
      <c r="E1669" s="140">
        <v>2</v>
      </c>
      <c r="F1669" s="140">
        <v>14</v>
      </c>
      <c r="G1669" s="561"/>
      <c r="H1669" s="555"/>
      <c r="I1669" s="148" t="str">
        <f t="shared" si="416"/>
        <v>029H0214</v>
      </c>
      <c r="J1669" s="149" t="s">
        <v>810</v>
      </c>
      <c r="K1669" s="149" t="s">
        <v>2038</v>
      </c>
      <c r="L1669" s="149" t="s">
        <v>3335</v>
      </c>
      <c r="M1669" s="149" t="s">
        <v>818</v>
      </c>
      <c r="N1669" s="149"/>
      <c r="O1669" s="150" t="s">
        <v>239</v>
      </c>
      <c r="P1669" s="151"/>
      <c r="Q1669" s="152"/>
      <c r="R1669" s="153"/>
      <c r="S1669" s="154" t="s">
        <v>2031</v>
      </c>
      <c r="T1669" s="388">
        <f t="shared" si="419"/>
        <v>29</v>
      </c>
      <c r="V1669" s="382" t="str">
        <f t="shared" si="412"/>
        <v xml:space="preserve">JWWA認証    </v>
      </c>
      <c r="W1669" s="382" t="str">
        <f t="shared" si="420"/>
        <v xml:space="preserve">JWWA認証    </v>
      </c>
      <c r="AD1669" s="382"/>
    </row>
    <row r="1670" spans="1:30" ht="15" customHeight="1">
      <c r="A1670" s="381" t="str">
        <f t="shared" si="400"/>
        <v>034H0216</v>
      </c>
      <c r="B1670" s="559"/>
      <c r="C1670" s="622"/>
      <c r="D1670" s="139" t="s">
        <v>3334</v>
      </c>
      <c r="E1670" s="140">
        <v>2</v>
      </c>
      <c r="F1670" s="140">
        <v>16</v>
      </c>
      <c r="G1670" s="561"/>
      <c r="H1670" s="556"/>
      <c r="I1670" s="155" t="str">
        <f t="shared" si="416"/>
        <v>034H0216</v>
      </c>
      <c r="J1670" s="156" t="s">
        <v>810</v>
      </c>
      <c r="K1670" s="156" t="s">
        <v>2536</v>
      </c>
      <c r="L1670" s="156" t="s">
        <v>3335</v>
      </c>
      <c r="M1670" s="156" t="s">
        <v>2528</v>
      </c>
      <c r="N1670" s="156"/>
      <c r="O1670" s="157" t="s">
        <v>239</v>
      </c>
      <c r="P1670" s="158"/>
      <c r="Q1670" s="159"/>
      <c r="R1670" s="160"/>
      <c r="S1670" s="161" t="s">
        <v>1309</v>
      </c>
      <c r="T1670" s="389">
        <f t="shared" si="419"/>
        <v>34</v>
      </c>
      <c r="V1670" s="382" t="str">
        <f t="shared" si="412"/>
        <v xml:space="preserve">JWWA認証    </v>
      </c>
      <c r="W1670" s="382" t="str">
        <f t="shared" si="420"/>
        <v xml:space="preserve">JWWA認証    </v>
      </c>
      <c r="AD1670" s="382"/>
    </row>
    <row r="1671" spans="1:30" ht="15" customHeight="1">
      <c r="A1671" s="381" t="str">
        <f t="shared" si="400"/>
        <v>014Q0502</v>
      </c>
      <c r="B1671" s="559"/>
      <c r="C1671" s="622"/>
      <c r="D1671" s="139" t="s">
        <v>3339</v>
      </c>
      <c r="E1671" s="140">
        <v>5</v>
      </c>
      <c r="F1671" s="140">
        <v>2</v>
      </c>
      <c r="G1671" s="561"/>
      <c r="H1671" s="163" t="s">
        <v>3340</v>
      </c>
      <c r="I1671" s="164" t="str">
        <f t="shared" si="416"/>
        <v>014Q0502</v>
      </c>
      <c r="J1671" s="165" t="s">
        <v>719</v>
      </c>
      <c r="K1671" s="165" t="s">
        <v>720</v>
      </c>
      <c r="L1671" s="165" t="s">
        <v>3354</v>
      </c>
      <c r="M1671" s="165" t="s">
        <v>356</v>
      </c>
      <c r="N1671" s="165"/>
      <c r="O1671" s="166" t="s">
        <v>239</v>
      </c>
      <c r="P1671" s="167"/>
      <c r="Q1671" s="168"/>
      <c r="R1671" s="169"/>
      <c r="S1671" s="147" t="s">
        <v>567</v>
      </c>
      <c r="T1671" s="403">
        <f t="shared" si="419"/>
        <v>14</v>
      </c>
      <c r="V1671" s="382" t="str">
        <f t="shared" si="412"/>
        <v xml:space="preserve">JWWA認証    </v>
      </c>
      <c r="W1671" s="382" t="str">
        <f t="shared" si="420"/>
        <v xml:space="preserve">JWWA認証    </v>
      </c>
      <c r="AD1671" s="382"/>
    </row>
    <row r="1672" spans="1:30" ht="15" customHeight="1">
      <c r="A1672" s="381" t="str">
        <f t="shared" si="400"/>
        <v>014Q0504</v>
      </c>
      <c r="B1672" s="559"/>
      <c r="C1672" s="622"/>
      <c r="D1672" s="139" t="s">
        <v>3339</v>
      </c>
      <c r="E1672" s="140">
        <v>5</v>
      </c>
      <c r="F1672" s="140">
        <v>4</v>
      </c>
      <c r="G1672" s="561"/>
      <c r="H1672" s="163" t="s">
        <v>3349</v>
      </c>
      <c r="I1672" s="164" t="str">
        <f t="shared" si="416"/>
        <v>014Q0504</v>
      </c>
      <c r="J1672" s="165" t="s">
        <v>726</v>
      </c>
      <c r="K1672" s="165" t="s">
        <v>724</v>
      </c>
      <c r="L1672" s="165" t="s">
        <v>3336</v>
      </c>
      <c r="M1672" s="165" t="s">
        <v>356</v>
      </c>
      <c r="N1672" s="165"/>
      <c r="O1672" s="166" t="s">
        <v>239</v>
      </c>
      <c r="P1672" s="167"/>
      <c r="Q1672" s="168"/>
      <c r="R1672" s="169"/>
      <c r="S1672" s="147" t="s">
        <v>567</v>
      </c>
      <c r="T1672" s="403">
        <f t="shared" si="419"/>
        <v>14</v>
      </c>
      <c r="V1672" s="382" t="str">
        <f t="shared" si="412"/>
        <v xml:space="preserve">JWWA認証    </v>
      </c>
      <c r="W1672" s="382" t="str">
        <f t="shared" ref="W1672:W1694" si="421">V1672</f>
        <v xml:space="preserve">JWWA認証    </v>
      </c>
      <c r="AD1672" s="382"/>
    </row>
    <row r="1673" spans="1:30" ht="15" customHeight="1">
      <c r="A1673" s="381" t="str">
        <f t="shared" si="400"/>
        <v>014Q0506</v>
      </c>
      <c r="B1673" s="559"/>
      <c r="C1673" s="622"/>
      <c r="D1673" s="139" t="s">
        <v>3339</v>
      </c>
      <c r="E1673" s="140">
        <v>5</v>
      </c>
      <c r="F1673" s="140">
        <v>6</v>
      </c>
      <c r="G1673" s="562"/>
      <c r="H1673" s="163" t="s">
        <v>3350</v>
      </c>
      <c r="I1673" s="164" t="str">
        <f t="shared" si="416"/>
        <v>014Q0506</v>
      </c>
      <c r="J1673" s="165" t="s">
        <v>728</v>
      </c>
      <c r="K1673" s="165" t="s">
        <v>730</v>
      </c>
      <c r="L1673" s="165" t="s">
        <v>3336</v>
      </c>
      <c r="M1673" s="165" t="s">
        <v>356</v>
      </c>
      <c r="N1673" s="165"/>
      <c r="O1673" s="166" t="s">
        <v>239</v>
      </c>
      <c r="P1673" s="167"/>
      <c r="Q1673" s="168"/>
      <c r="R1673" s="169"/>
      <c r="S1673" s="147" t="s">
        <v>567</v>
      </c>
      <c r="T1673" s="403">
        <f t="shared" si="419"/>
        <v>14</v>
      </c>
      <c r="V1673" s="382" t="str">
        <f t="shared" si="412"/>
        <v xml:space="preserve">JWWA認証    </v>
      </c>
      <c r="W1673" s="382" t="str">
        <f t="shared" si="421"/>
        <v xml:space="preserve">JWWA認証    </v>
      </c>
      <c r="AD1673" s="382"/>
    </row>
    <row r="1674" spans="1:30" ht="15" customHeight="1">
      <c r="A1674" s="381" t="str">
        <f t="shared" si="400"/>
        <v>013H0209</v>
      </c>
      <c r="B1674" s="559"/>
      <c r="C1674" s="622"/>
      <c r="D1674" s="139" t="s">
        <v>3334</v>
      </c>
      <c r="E1674" s="140">
        <v>2</v>
      </c>
      <c r="F1674" s="140">
        <v>9</v>
      </c>
      <c r="G1674" s="560" t="s">
        <v>3351</v>
      </c>
      <c r="H1674" s="554" t="s">
        <v>3666</v>
      </c>
      <c r="I1674" s="162" t="str">
        <f t="shared" si="416"/>
        <v>013H0209</v>
      </c>
      <c r="J1674" s="142" t="s">
        <v>2698</v>
      </c>
      <c r="K1674" s="142" t="s">
        <v>2699</v>
      </c>
      <c r="L1674" s="142" t="s">
        <v>3344</v>
      </c>
      <c r="M1674" s="142" t="s">
        <v>2526</v>
      </c>
      <c r="N1674" s="142"/>
      <c r="O1674" s="143" t="s">
        <v>239</v>
      </c>
      <c r="P1674" s="144"/>
      <c r="Q1674" s="145"/>
      <c r="R1674" s="146"/>
      <c r="S1674" s="147" t="s">
        <v>802</v>
      </c>
      <c r="T1674" s="387">
        <f t="shared" si="419"/>
        <v>13</v>
      </c>
      <c r="V1674" s="382" t="str">
        <f t="shared" si="412"/>
        <v xml:space="preserve">JWWA認証    </v>
      </c>
      <c r="W1674" s="382" t="str">
        <f t="shared" si="421"/>
        <v xml:space="preserve">JWWA認証    </v>
      </c>
      <c r="AD1674" s="382"/>
    </row>
    <row r="1675" spans="1:30" ht="15" customHeight="1">
      <c r="A1675" s="381" t="str">
        <f t="shared" si="400"/>
        <v>015H0205</v>
      </c>
      <c r="B1675" s="559"/>
      <c r="C1675" s="622"/>
      <c r="D1675" s="139" t="s">
        <v>3334</v>
      </c>
      <c r="E1675" s="140">
        <v>2</v>
      </c>
      <c r="F1675" s="140">
        <v>5</v>
      </c>
      <c r="G1675" s="561"/>
      <c r="H1675" s="561"/>
      <c r="I1675" s="148" t="str">
        <f t="shared" si="416"/>
        <v>015H0205</v>
      </c>
      <c r="J1675" s="149" t="s">
        <v>2698</v>
      </c>
      <c r="K1675" s="149" t="s">
        <v>2738</v>
      </c>
      <c r="L1675" s="149" t="s">
        <v>3344</v>
      </c>
      <c r="M1675" s="149" t="s">
        <v>2526</v>
      </c>
      <c r="N1675" s="149"/>
      <c r="O1675" s="150" t="s">
        <v>239</v>
      </c>
      <c r="P1675" s="151"/>
      <c r="Q1675" s="152"/>
      <c r="R1675" s="153"/>
      <c r="S1675" s="154" t="s">
        <v>1561</v>
      </c>
      <c r="T1675" s="388">
        <f t="shared" si="419"/>
        <v>15</v>
      </c>
      <c r="V1675" s="382" t="str">
        <f t="shared" si="412"/>
        <v xml:space="preserve">JWWA認証    </v>
      </c>
      <c r="W1675" s="382" t="str">
        <f t="shared" si="421"/>
        <v xml:space="preserve">JWWA認証    </v>
      </c>
      <c r="AD1675" s="382"/>
    </row>
    <row r="1676" spans="1:30" ht="15" customHeight="1">
      <c r="A1676" s="381" t="str">
        <f t="shared" si="400"/>
        <v>029H0210</v>
      </c>
      <c r="B1676" s="559"/>
      <c r="C1676" s="622"/>
      <c r="D1676" s="139" t="s">
        <v>3352</v>
      </c>
      <c r="E1676" s="140">
        <v>2</v>
      </c>
      <c r="F1676" s="140">
        <v>10</v>
      </c>
      <c r="G1676" s="561"/>
      <c r="H1676" s="561"/>
      <c r="I1676" s="148" t="str">
        <f t="shared" si="416"/>
        <v>029H0210</v>
      </c>
      <c r="J1676" s="149" t="s">
        <v>2786</v>
      </c>
      <c r="K1676" s="149" t="s">
        <v>2042</v>
      </c>
      <c r="L1676" s="149" t="s">
        <v>3344</v>
      </c>
      <c r="M1676" s="149" t="s">
        <v>2526</v>
      </c>
      <c r="N1676" s="149"/>
      <c r="O1676" s="150" t="s">
        <v>6</v>
      </c>
      <c r="P1676" s="151" t="s">
        <v>162</v>
      </c>
      <c r="Q1676" s="152">
        <v>116</v>
      </c>
      <c r="R1676" s="153"/>
      <c r="S1676" s="154" t="s">
        <v>2031</v>
      </c>
      <c r="T1676" s="388">
        <f t="shared" si="419"/>
        <v>29</v>
      </c>
      <c r="V1676" s="382" t="str">
        <f t="shared" si="412"/>
        <v>JWWA  B  116</v>
      </c>
      <c r="W1676" s="382" t="str">
        <f t="shared" si="421"/>
        <v>JWWA  B  116</v>
      </c>
      <c r="AD1676" s="382"/>
    </row>
    <row r="1677" spans="1:30" ht="15" customHeight="1">
      <c r="A1677" s="381" t="str">
        <f t="shared" si="400"/>
        <v>034H0204</v>
      </c>
      <c r="B1677" s="559"/>
      <c r="C1677" s="622"/>
      <c r="D1677" s="139" t="s">
        <v>3334</v>
      </c>
      <c r="E1677" s="140">
        <v>2</v>
      </c>
      <c r="F1677" s="140">
        <v>4</v>
      </c>
      <c r="G1677" s="561"/>
      <c r="H1677" s="562"/>
      <c r="I1677" s="155" t="str">
        <f t="shared" si="416"/>
        <v>034H0204</v>
      </c>
      <c r="J1677" s="156" t="s">
        <v>831</v>
      </c>
      <c r="K1677" s="156" t="s">
        <v>2532</v>
      </c>
      <c r="L1677" s="156" t="s">
        <v>3344</v>
      </c>
      <c r="M1677" s="156" t="s">
        <v>2527</v>
      </c>
      <c r="N1677" s="156"/>
      <c r="O1677" s="157" t="s">
        <v>239</v>
      </c>
      <c r="P1677" s="158"/>
      <c r="Q1677" s="159"/>
      <c r="R1677" s="160"/>
      <c r="S1677" s="161" t="s">
        <v>1309</v>
      </c>
      <c r="T1677" s="389">
        <f t="shared" si="419"/>
        <v>34</v>
      </c>
      <c r="V1677" s="382" t="str">
        <f t="shared" si="412"/>
        <v xml:space="preserve">JWWA認証    </v>
      </c>
      <c r="W1677" s="382" t="str">
        <f t="shared" si="421"/>
        <v xml:space="preserve">JWWA認証    </v>
      </c>
      <c r="AD1677" s="382"/>
    </row>
    <row r="1678" spans="1:30" ht="15" customHeight="1">
      <c r="A1678" s="381" t="str">
        <f t="shared" si="400"/>
        <v>013H0223</v>
      </c>
      <c r="B1678" s="559"/>
      <c r="C1678" s="622"/>
      <c r="D1678" s="139" t="s">
        <v>3334</v>
      </c>
      <c r="E1678" s="140">
        <v>2</v>
      </c>
      <c r="F1678" s="140">
        <v>23</v>
      </c>
      <c r="G1678" s="561"/>
      <c r="H1678" s="554" t="s">
        <v>3667</v>
      </c>
      <c r="I1678" s="162" t="str">
        <f t="shared" si="416"/>
        <v>013H0223</v>
      </c>
      <c r="J1678" s="142" t="s">
        <v>831</v>
      </c>
      <c r="K1678" s="142" t="s">
        <v>2706</v>
      </c>
      <c r="L1678" s="142" t="s">
        <v>3353</v>
      </c>
      <c r="M1678" s="142" t="s">
        <v>818</v>
      </c>
      <c r="N1678" s="142"/>
      <c r="O1678" s="143" t="s">
        <v>239</v>
      </c>
      <c r="P1678" s="144"/>
      <c r="Q1678" s="145"/>
      <c r="R1678" s="146"/>
      <c r="S1678" s="147" t="s">
        <v>802</v>
      </c>
      <c r="T1678" s="387">
        <f t="shared" si="419"/>
        <v>13</v>
      </c>
      <c r="V1678" s="382" t="str">
        <f t="shared" si="412"/>
        <v xml:space="preserve">JWWA認証    </v>
      </c>
      <c r="W1678" s="382" t="str">
        <f t="shared" si="421"/>
        <v xml:space="preserve">JWWA認証    </v>
      </c>
      <c r="AD1678" s="382"/>
    </row>
    <row r="1679" spans="1:30" ht="15" customHeight="1">
      <c r="A1679" s="381" t="str">
        <f t="shared" si="400"/>
        <v>015H0218</v>
      </c>
      <c r="B1679" s="559"/>
      <c r="C1679" s="622"/>
      <c r="D1679" s="139" t="s">
        <v>3334</v>
      </c>
      <c r="E1679" s="140">
        <v>2</v>
      </c>
      <c r="F1679" s="140">
        <v>18</v>
      </c>
      <c r="G1679" s="561"/>
      <c r="H1679" s="555"/>
      <c r="I1679" s="148" t="str">
        <f t="shared" si="416"/>
        <v>015H0218</v>
      </c>
      <c r="J1679" s="149" t="s">
        <v>2698</v>
      </c>
      <c r="K1679" s="149" t="s">
        <v>2750</v>
      </c>
      <c r="L1679" s="149" t="s">
        <v>3344</v>
      </c>
      <c r="M1679" s="149" t="s">
        <v>818</v>
      </c>
      <c r="N1679" s="149"/>
      <c r="O1679" s="150" t="s">
        <v>239</v>
      </c>
      <c r="P1679" s="151"/>
      <c r="Q1679" s="152"/>
      <c r="R1679" s="153"/>
      <c r="S1679" s="154" t="s">
        <v>1561</v>
      </c>
      <c r="T1679" s="388">
        <f t="shared" si="419"/>
        <v>15</v>
      </c>
      <c r="V1679" s="382" t="str">
        <f t="shared" si="412"/>
        <v xml:space="preserve">JWWA認証    </v>
      </c>
      <c r="W1679" s="382" t="str">
        <f t="shared" si="421"/>
        <v xml:space="preserve">JWWA認証    </v>
      </c>
      <c r="AD1679" s="382"/>
    </row>
    <row r="1680" spans="1:30" ht="15" customHeight="1">
      <c r="A1680" s="381" t="str">
        <f t="shared" si="400"/>
        <v>027H0218</v>
      </c>
      <c r="B1680" s="559"/>
      <c r="C1680" s="622"/>
      <c r="D1680" s="139" t="s">
        <v>3334</v>
      </c>
      <c r="E1680" s="140">
        <v>2</v>
      </c>
      <c r="F1680" s="140">
        <v>18</v>
      </c>
      <c r="G1680" s="561"/>
      <c r="H1680" s="555"/>
      <c r="I1680" s="148" t="str">
        <f t="shared" si="416"/>
        <v>027H0218</v>
      </c>
      <c r="J1680" s="149" t="s">
        <v>2786</v>
      </c>
      <c r="K1680" s="149" t="s">
        <v>2787</v>
      </c>
      <c r="L1680" s="149" t="s">
        <v>3344</v>
      </c>
      <c r="M1680" s="149" t="s">
        <v>818</v>
      </c>
      <c r="N1680" s="149"/>
      <c r="O1680" s="150" t="s">
        <v>239</v>
      </c>
      <c r="P1680" s="151"/>
      <c r="Q1680" s="152"/>
      <c r="R1680" s="153"/>
      <c r="S1680" s="154" t="s">
        <v>1182</v>
      </c>
      <c r="T1680" s="388">
        <f t="shared" si="419"/>
        <v>27</v>
      </c>
      <c r="V1680" s="382" t="str">
        <f t="shared" si="412"/>
        <v xml:space="preserve">JWWA認証    </v>
      </c>
      <c r="W1680" s="382" t="str">
        <f t="shared" si="421"/>
        <v xml:space="preserve">JWWA認証    </v>
      </c>
      <c r="AD1680" s="382"/>
    </row>
    <row r="1681" spans="1:30" ht="15" customHeight="1">
      <c r="A1681" s="381" t="str">
        <f t="shared" si="400"/>
        <v>029H0215</v>
      </c>
      <c r="B1681" s="559"/>
      <c r="C1681" s="622"/>
      <c r="D1681" s="139" t="s">
        <v>3334</v>
      </c>
      <c r="E1681" s="140">
        <v>2</v>
      </c>
      <c r="F1681" s="140">
        <v>15</v>
      </c>
      <c r="G1681" s="561"/>
      <c r="H1681" s="555"/>
      <c r="I1681" s="148" t="str">
        <f t="shared" si="416"/>
        <v>029H0215</v>
      </c>
      <c r="J1681" s="149" t="s">
        <v>2698</v>
      </c>
      <c r="K1681" s="149" t="s">
        <v>2825</v>
      </c>
      <c r="L1681" s="149" t="s">
        <v>3344</v>
      </c>
      <c r="M1681" s="149" t="s">
        <v>818</v>
      </c>
      <c r="N1681" s="149"/>
      <c r="O1681" s="150" t="s">
        <v>239</v>
      </c>
      <c r="P1681" s="151"/>
      <c r="Q1681" s="152"/>
      <c r="R1681" s="153"/>
      <c r="S1681" s="154" t="s">
        <v>2031</v>
      </c>
      <c r="T1681" s="388">
        <f t="shared" si="419"/>
        <v>29</v>
      </c>
      <c r="V1681" s="382" t="str">
        <f t="shared" si="412"/>
        <v xml:space="preserve">JWWA認証    </v>
      </c>
      <c r="W1681" s="382" t="str">
        <f t="shared" si="421"/>
        <v xml:space="preserve">JWWA認証    </v>
      </c>
      <c r="AD1681" s="382"/>
    </row>
    <row r="1682" spans="1:30" ht="15" customHeight="1">
      <c r="A1682" s="381" t="str">
        <f t="shared" si="400"/>
        <v>034H0217</v>
      </c>
      <c r="B1682" s="559"/>
      <c r="C1682" s="622"/>
      <c r="D1682" s="139" t="s">
        <v>3334</v>
      </c>
      <c r="E1682" s="140">
        <v>2</v>
      </c>
      <c r="F1682" s="140">
        <v>17</v>
      </c>
      <c r="G1682" s="562"/>
      <c r="H1682" s="556"/>
      <c r="I1682" s="155" t="str">
        <f t="shared" si="416"/>
        <v>034H0217</v>
      </c>
      <c r="J1682" s="156" t="s">
        <v>2698</v>
      </c>
      <c r="K1682" s="156" t="s">
        <v>2808</v>
      </c>
      <c r="L1682" s="156" t="s">
        <v>3344</v>
      </c>
      <c r="M1682" s="156" t="s">
        <v>2528</v>
      </c>
      <c r="N1682" s="156"/>
      <c r="O1682" s="157" t="s">
        <v>239</v>
      </c>
      <c r="P1682" s="158"/>
      <c r="Q1682" s="159"/>
      <c r="R1682" s="160"/>
      <c r="S1682" s="161" t="s">
        <v>1309</v>
      </c>
      <c r="T1682" s="389">
        <f t="shared" ref="T1682:T1708" si="422">IF(S1682="","",VLOOKUP(S1682,$AC$7:$AD$80,2,FALSE))</f>
        <v>34</v>
      </c>
      <c r="V1682" s="382" t="str">
        <f t="shared" si="412"/>
        <v xml:space="preserve">JWWA認証    </v>
      </c>
      <c r="W1682" s="382" t="str">
        <f t="shared" si="421"/>
        <v xml:space="preserve">JWWA認証    </v>
      </c>
      <c r="AD1682" s="382"/>
    </row>
    <row r="1683" spans="1:30" ht="15" customHeight="1">
      <c r="A1683" s="381" t="str">
        <f t="shared" si="400"/>
        <v>014M0601</v>
      </c>
      <c r="B1683" s="559"/>
      <c r="C1683" s="623"/>
      <c r="D1683" s="139" t="s">
        <v>3357</v>
      </c>
      <c r="E1683" s="140">
        <v>6</v>
      </c>
      <c r="F1683" s="140">
        <v>1</v>
      </c>
      <c r="G1683" s="163" t="s">
        <v>3356</v>
      </c>
      <c r="H1683" s="163" t="s">
        <v>3355</v>
      </c>
      <c r="I1683" s="164" t="str">
        <f t="shared" si="416"/>
        <v>014M0601</v>
      </c>
      <c r="J1683" s="165" t="s">
        <v>711</v>
      </c>
      <c r="K1683" s="165" t="s">
        <v>3358</v>
      </c>
      <c r="L1683" s="165" t="s">
        <v>3335</v>
      </c>
      <c r="M1683" s="165" t="s">
        <v>356</v>
      </c>
      <c r="N1683" s="165"/>
      <c r="O1683" s="166" t="s">
        <v>239</v>
      </c>
      <c r="P1683" s="167"/>
      <c r="Q1683" s="168"/>
      <c r="R1683" s="169"/>
      <c r="S1683" s="147" t="s">
        <v>567</v>
      </c>
      <c r="T1683" s="403">
        <f t="shared" si="422"/>
        <v>14</v>
      </c>
      <c r="V1683" s="382" t="str">
        <f t="shared" si="412"/>
        <v xml:space="preserve">JWWA認証    </v>
      </c>
      <c r="W1683" s="382" t="str">
        <f t="shared" si="421"/>
        <v xml:space="preserve">JWWA認証    </v>
      </c>
      <c r="AD1683" s="382"/>
    </row>
    <row r="1684" spans="1:30" ht="15" customHeight="1">
      <c r="A1684" s="381" t="str">
        <f t="shared" si="400"/>
        <v>021Q0601</v>
      </c>
      <c r="B1684" s="559"/>
      <c r="C1684" s="621" t="s">
        <v>3374</v>
      </c>
      <c r="D1684" s="139" t="s">
        <v>3339</v>
      </c>
      <c r="E1684" s="140">
        <v>6</v>
      </c>
      <c r="F1684" s="140">
        <v>1</v>
      </c>
      <c r="G1684" s="560" t="s">
        <v>3361</v>
      </c>
      <c r="H1684" s="560" t="s">
        <v>3365</v>
      </c>
      <c r="I1684" s="162" t="str">
        <f t="shared" si="416"/>
        <v>021Q0601</v>
      </c>
      <c r="J1684" s="142" t="s">
        <v>1661</v>
      </c>
      <c r="K1684" s="142" t="s">
        <v>3362</v>
      </c>
      <c r="L1684" s="142"/>
      <c r="M1684" s="142" t="s">
        <v>1557</v>
      </c>
      <c r="N1684" s="142" t="s">
        <v>2210</v>
      </c>
      <c r="O1684" s="143" t="s">
        <v>55</v>
      </c>
      <c r="P1684" s="144"/>
      <c r="Q1684" s="145"/>
      <c r="R1684" s="146"/>
      <c r="S1684" s="147" t="s">
        <v>1768</v>
      </c>
      <c r="T1684" s="387">
        <f t="shared" si="422"/>
        <v>21</v>
      </c>
      <c r="V1684" s="382" t="str">
        <f t="shared" si="412"/>
        <v xml:space="preserve">指定承認    </v>
      </c>
      <c r="W1684" s="382" t="str">
        <f t="shared" si="421"/>
        <v xml:space="preserve">指定承認    </v>
      </c>
      <c r="AD1684" s="382"/>
    </row>
    <row r="1685" spans="1:30" ht="15" customHeight="1">
      <c r="A1685" s="381" t="str">
        <f t="shared" si="400"/>
        <v>041Q0601</v>
      </c>
      <c r="B1685" s="559"/>
      <c r="C1685" s="622"/>
      <c r="D1685" s="139" t="s">
        <v>3339</v>
      </c>
      <c r="E1685" s="140">
        <v>6</v>
      </c>
      <c r="F1685" s="140">
        <v>1</v>
      </c>
      <c r="G1685" s="561"/>
      <c r="H1685" s="561"/>
      <c r="I1685" s="164" t="str">
        <f t="shared" si="416"/>
        <v>041Q0601</v>
      </c>
      <c r="J1685" s="176" t="s">
        <v>1661</v>
      </c>
      <c r="K1685" s="176" t="s">
        <v>3363</v>
      </c>
      <c r="L1685" s="164" t="s">
        <v>3364</v>
      </c>
      <c r="M1685" s="176" t="s">
        <v>1557</v>
      </c>
      <c r="N1685" s="176" t="s">
        <v>1946</v>
      </c>
      <c r="O1685" s="177" t="s">
        <v>55</v>
      </c>
      <c r="P1685" s="178"/>
      <c r="Q1685" s="179"/>
      <c r="R1685" s="180"/>
      <c r="S1685" s="181" t="s">
        <v>1649</v>
      </c>
      <c r="T1685" s="400">
        <f t="shared" si="422"/>
        <v>41</v>
      </c>
      <c r="V1685" s="382" t="str">
        <f t="shared" si="412"/>
        <v xml:space="preserve">指定承認    </v>
      </c>
      <c r="W1685" s="382" t="str">
        <f t="shared" si="421"/>
        <v xml:space="preserve">指定承認    </v>
      </c>
      <c r="AD1685" s="382"/>
    </row>
    <row r="1686" spans="1:30" ht="15" customHeight="1">
      <c r="A1686" s="381" t="str">
        <f t="shared" si="400"/>
        <v>041Q0604</v>
      </c>
      <c r="B1686" s="559"/>
      <c r="C1686" s="622"/>
      <c r="D1686" s="139" t="s">
        <v>714</v>
      </c>
      <c r="E1686" s="140">
        <v>6</v>
      </c>
      <c r="F1686" s="140">
        <v>4</v>
      </c>
      <c r="G1686" s="561"/>
      <c r="H1686" s="561"/>
      <c r="I1686" s="489" t="str">
        <f t="shared" si="416"/>
        <v>041Q0604</v>
      </c>
      <c r="J1686" s="509" t="s">
        <v>1661</v>
      </c>
      <c r="K1686" s="509" t="s">
        <v>4609</v>
      </c>
      <c r="L1686" s="530" t="s">
        <v>4610</v>
      </c>
      <c r="M1686" s="509"/>
      <c r="N1686" s="509" t="s">
        <v>1774</v>
      </c>
      <c r="O1686" s="491" t="s">
        <v>55</v>
      </c>
      <c r="P1686" s="535"/>
      <c r="Q1686" s="536"/>
      <c r="R1686" s="540" t="s">
        <v>1644</v>
      </c>
      <c r="S1686" s="495" t="s">
        <v>1649</v>
      </c>
      <c r="T1686" s="496">
        <f t="shared" ref="T1686" si="423">IF(S1686="","",VLOOKUP(S1686,$AC$7:$AD$80,2,FALSE))</f>
        <v>41</v>
      </c>
      <c r="V1686" s="382" t="str">
        <f t="shared" ref="V1686" si="424">""&amp;O1686&amp;"  "&amp;P1686&amp;"  "&amp;Q1686&amp;""</f>
        <v xml:space="preserve">指定承認    </v>
      </c>
      <c r="W1686" s="382" t="str">
        <f t="shared" ref="W1686" si="425">V1686</f>
        <v xml:space="preserve">指定承認    </v>
      </c>
      <c r="AD1686" s="382"/>
    </row>
    <row r="1687" spans="1:30" ht="15" customHeight="1">
      <c r="A1687" s="381" t="str">
        <f t="shared" ref="A1687:A1720" si="426">I1687</f>
        <v>021Q0642</v>
      </c>
      <c r="B1687" s="559"/>
      <c r="C1687" s="622"/>
      <c r="D1687" s="391" t="s">
        <v>714</v>
      </c>
      <c r="E1687" s="392">
        <v>6</v>
      </c>
      <c r="F1687" s="392">
        <v>42</v>
      </c>
      <c r="G1687" s="561"/>
      <c r="H1687" s="561"/>
      <c r="I1687" s="162" t="str">
        <f t="shared" ref="I1687:I1689" si="427">IF(OR(D1687="",E1687="",F1687=""),"",TEXT(T1687,"000")&amp;D1687&amp;TEXT(E1687,"00")&amp;TEXT(F1687,"00"))</f>
        <v>021Q0642</v>
      </c>
      <c r="J1687" s="408" t="s">
        <v>3582</v>
      </c>
      <c r="K1687" s="408" t="s">
        <v>3583</v>
      </c>
      <c r="L1687" s="412" t="s">
        <v>3580</v>
      </c>
      <c r="M1687" s="408"/>
      <c r="N1687" s="408" t="s">
        <v>1774</v>
      </c>
      <c r="O1687" s="186" t="s">
        <v>55</v>
      </c>
      <c r="P1687" s="187"/>
      <c r="Q1687" s="188"/>
      <c r="R1687" s="189"/>
      <c r="S1687" s="147" t="s">
        <v>1768</v>
      </c>
      <c r="T1687" s="396">
        <f t="shared" si="422"/>
        <v>21</v>
      </c>
      <c r="V1687" s="382" t="str">
        <f t="shared" si="412"/>
        <v xml:space="preserve">指定承認    </v>
      </c>
      <c r="W1687" s="382" t="str">
        <f t="shared" si="421"/>
        <v xml:space="preserve">指定承認    </v>
      </c>
      <c r="AD1687" s="382"/>
    </row>
    <row r="1688" spans="1:30" ht="15" customHeight="1">
      <c r="A1688" s="381" t="str">
        <f t="shared" si="426"/>
        <v>041Q0604</v>
      </c>
      <c r="B1688" s="559"/>
      <c r="C1688" s="622"/>
      <c r="D1688" s="391" t="s">
        <v>714</v>
      </c>
      <c r="E1688" s="392">
        <v>6</v>
      </c>
      <c r="F1688" s="392">
        <v>4</v>
      </c>
      <c r="G1688" s="561"/>
      <c r="H1688" s="561"/>
      <c r="I1688" s="162" t="str">
        <f t="shared" si="427"/>
        <v>041Q0604</v>
      </c>
      <c r="J1688" s="394" t="s">
        <v>1661</v>
      </c>
      <c r="K1688" s="394" t="s">
        <v>3584</v>
      </c>
      <c r="L1688" s="464" t="s">
        <v>3580</v>
      </c>
      <c r="M1688" s="394"/>
      <c r="N1688" s="394" t="s">
        <v>1774</v>
      </c>
      <c r="O1688" s="150" t="s">
        <v>55</v>
      </c>
      <c r="P1688" s="151"/>
      <c r="Q1688" s="152"/>
      <c r="R1688" s="153"/>
      <c r="S1688" s="190" t="s">
        <v>1649</v>
      </c>
      <c r="T1688" s="396">
        <f t="shared" si="422"/>
        <v>41</v>
      </c>
      <c r="V1688" s="382" t="str">
        <f t="shared" si="412"/>
        <v xml:space="preserve">指定承認    </v>
      </c>
      <c r="W1688" s="382" t="str">
        <f t="shared" si="421"/>
        <v xml:space="preserve">指定承認    </v>
      </c>
      <c r="AD1688" s="382"/>
    </row>
    <row r="1689" spans="1:30" ht="15" customHeight="1">
      <c r="A1689" s="381" t="str">
        <f t="shared" si="426"/>
        <v>041Q0605</v>
      </c>
      <c r="B1689" s="559"/>
      <c r="C1689" s="622"/>
      <c r="D1689" s="391" t="s">
        <v>714</v>
      </c>
      <c r="E1689" s="392">
        <v>6</v>
      </c>
      <c r="F1689" s="392">
        <v>5</v>
      </c>
      <c r="G1689" s="561"/>
      <c r="H1689" s="562"/>
      <c r="I1689" s="162" t="str">
        <f t="shared" si="427"/>
        <v>041Q0605</v>
      </c>
      <c r="J1689" s="465" t="s">
        <v>3582</v>
      </c>
      <c r="K1689" s="465" t="s">
        <v>3585</v>
      </c>
      <c r="L1689" s="466" t="s">
        <v>3580</v>
      </c>
      <c r="M1689" s="465"/>
      <c r="N1689" s="465" t="s">
        <v>1774</v>
      </c>
      <c r="O1689" s="172" t="s">
        <v>55</v>
      </c>
      <c r="P1689" s="173"/>
      <c r="Q1689" s="174"/>
      <c r="R1689" s="175"/>
      <c r="S1689" s="181" t="s">
        <v>1649</v>
      </c>
      <c r="T1689" s="396">
        <f t="shared" si="422"/>
        <v>41</v>
      </c>
      <c r="V1689" s="382" t="str">
        <f t="shared" si="412"/>
        <v xml:space="preserve">指定承認    </v>
      </c>
      <c r="W1689" s="382" t="str">
        <f t="shared" si="421"/>
        <v xml:space="preserve">指定承認    </v>
      </c>
      <c r="AD1689" s="382"/>
    </row>
    <row r="1690" spans="1:30" ht="15" customHeight="1">
      <c r="A1690" s="381" t="str">
        <f t="shared" si="426"/>
        <v>035Q0602</v>
      </c>
      <c r="B1690" s="559"/>
      <c r="C1690" s="622"/>
      <c r="D1690" s="139" t="s">
        <v>3339</v>
      </c>
      <c r="E1690" s="140">
        <v>6</v>
      </c>
      <c r="F1690" s="140">
        <v>2</v>
      </c>
      <c r="G1690" s="561"/>
      <c r="H1690" s="554" t="s">
        <v>3668</v>
      </c>
      <c r="I1690" s="191" t="str">
        <f t="shared" si="416"/>
        <v>035Q0602</v>
      </c>
      <c r="J1690" s="142" t="s">
        <v>1555</v>
      </c>
      <c r="K1690" s="142" t="s">
        <v>1821</v>
      </c>
      <c r="L1690" s="142" t="s">
        <v>3367</v>
      </c>
      <c r="M1690" s="142" t="s">
        <v>3368</v>
      </c>
      <c r="N1690" s="142" t="s">
        <v>1946</v>
      </c>
      <c r="O1690" s="143" t="s">
        <v>55</v>
      </c>
      <c r="P1690" s="144"/>
      <c r="Q1690" s="145"/>
      <c r="R1690" s="146"/>
      <c r="S1690" s="147" t="s">
        <v>1816</v>
      </c>
      <c r="T1690" s="387">
        <f t="shared" si="422"/>
        <v>35</v>
      </c>
      <c r="V1690" s="382" t="str">
        <f t="shared" si="412"/>
        <v xml:space="preserve">指定承認    </v>
      </c>
      <c r="W1690" s="382" t="str">
        <f t="shared" si="421"/>
        <v xml:space="preserve">指定承認    </v>
      </c>
      <c r="AD1690" s="382"/>
    </row>
    <row r="1691" spans="1:30" ht="15" customHeight="1">
      <c r="A1691" s="381" t="str">
        <f t="shared" si="426"/>
        <v>040Q0601</v>
      </c>
      <c r="B1691" s="559"/>
      <c r="C1691" s="622"/>
      <c r="D1691" s="139" t="s">
        <v>3339</v>
      </c>
      <c r="E1691" s="140">
        <v>6</v>
      </c>
      <c r="F1691" s="140">
        <v>1</v>
      </c>
      <c r="G1691" s="561"/>
      <c r="H1691" s="562"/>
      <c r="I1691" s="164" t="str">
        <f t="shared" si="416"/>
        <v>040Q0601</v>
      </c>
      <c r="J1691" s="176" t="s">
        <v>1555</v>
      </c>
      <c r="K1691" s="176" t="s">
        <v>1558</v>
      </c>
      <c r="L1691" s="176" t="s">
        <v>3369</v>
      </c>
      <c r="M1691" s="176" t="s">
        <v>3368</v>
      </c>
      <c r="N1691" s="176" t="s">
        <v>1946</v>
      </c>
      <c r="O1691" s="177" t="s">
        <v>55</v>
      </c>
      <c r="P1691" s="178"/>
      <c r="Q1691" s="179"/>
      <c r="R1691" s="180"/>
      <c r="S1691" s="181" t="s">
        <v>1546</v>
      </c>
      <c r="T1691" s="400">
        <f t="shared" si="422"/>
        <v>40</v>
      </c>
      <c r="V1691" s="382" t="str">
        <f t="shared" si="412"/>
        <v xml:space="preserve">指定承認    </v>
      </c>
      <c r="W1691" s="382" t="str">
        <f t="shared" si="421"/>
        <v xml:space="preserve">指定承認    </v>
      </c>
      <c r="AD1691" s="382"/>
    </row>
    <row r="1692" spans="1:30" ht="15" customHeight="1">
      <c r="A1692" s="381" t="str">
        <f t="shared" si="426"/>
        <v>040Q0602</v>
      </c>
      <c r="B1692" s="559"/>
      <c r="C1692" s="622"/>
      <c r="D1692" s="139" t="s">
        <v>3339</v>
      </c>
      <c r="E1692" s="140">
        <v>6</v>
      </c>
      <c r="F1692" s="140">
        <v>2</v>
      </c>
      <c r="G1692" s="562"/>
      <c r="H1692" s="163" t="s">
        <v>3366</v>
      </c>
      <c r="I1692" s="164" t="str">
        <f t="shared" si="416"/>
        <v>040Q0602</v>
      </c>
      <c r="J1692" s="165" t="s">
        <v>1555</v>
      </c>
      <c r="K1692" s="165" t="s">
        <v>1559</v>
      </c>
      <c r="L1692" s="165" t="s">
        <v>3369</v>
      </c>
      <c r="M1692" s="165" t="s">
        <v>1552</v>
      </c>
      <c r="N1692" s="165" t="s">
        <v>2210</v>
      </c>
      <c r="O1692" s="166" t="s">
        <v>55</v>
      </c>
      <c r="P1692" s="167"/>
      <c r="Q1692" s="168"/>
      <c r="R1692" s="169"/>
      <c r="S1692" s="182" t="s">
        <v>1546</v>
      </c>
      <c r="T1692" s="403">
        <f t="shared" si="422"/>
        <v>40</v>
      </c>
      <c r="V1692" s="382" t="str">
        <f t="shared" si="412"/>
        <v xml:space="preserve">指定承認    </v>
      </c>
      <c r="W1692" s="382" t="str">
        <f t="shared" si="421"/>
        <v xml:space="preserve">指定承認    </v>
      </c>
      <c r="AD1692" s="382"/>
    </row>
    <row r="1693" spans="1:30" ht="15" customHeight="1">
      <c r="A1693" s="381" t="str">
        <f t="shared" si="426"/>
        <v>021Q0604</v>
      </c>
      <c r="B1693" s="559"/>
      <c r="C1693" s="622"/>
      <c r="D1693" s="139" t="s">
        <v>3339</v>
      </c>
      <c r="E1693" s="140">
        <v>6</v>
      </c>
      <c r="F1693" s="140">
        <v>4</v>
      </c>
      <c r="G1693" s="554" t="s">
        <v>3669</v>
      </c>
      <c r="H1693" s="560" t="s">
        <v>3370</v>
      </c>
      <c r="I1693" s="162" t="str">
        <f t="shared" si="416"/>
        <v>021Q0604</v>
      </c>
      <c r="J1693" s="142" t="s">
        <v>2206</v>
      </c>
      <c r="K1693" s="142" t="s">
        <v>3371</v>
      </c>
      <c r="L1693" s="141" t="s">
        <v>701</v>
      </c>
      <c r="M1693" s="142" t="s">
        <v>3372</v>
      </c>
      <c r="N1693" s="142" t="s">
        <v>3373</v>
      </c>
      <c r="O1693" s="143" t="s">
        <v>55</v>
      </c>
      <c r="P1693" s="144"/>
      <c r="Q1693" s="145"/>
      <c r="R1693" s="146"/>
      <c r="S1693" s="147" t="s">
        <v>1768</v>
      </c>
      <c r="T1693" s="387">
        <f t="shared" si="422"/>
        <v>21</v>
      </c>
      <c r="V1693" s="382" t="str">
        <f t="shared" ref="V1693:V1720" si="428">""&amp;O1693&amp;"  "&amp;P1693&amp;"  "&amp;Q1693&amp;""</f>
        <v xml:space="preserve">指定承認    </v>
      </c>
      <c r="W1693" s="382" t="str">
        <f t="shared" si="421"/>
        <v xml:space="preserve">指定承認    </v>
      </c>
      <c r="AD1693" s="382"/>
    </row>
    <row r="1694" spans="1:30" ht="15" customHeight="1">
      <c r="A1694" s="381" t="str">
        <f t="shared" si="426"/>
        <v>041Q0603</v>
      </c>
      <c r="B1694" s="559"/>
      <c r="C1694" s="622"/>
      <c r="D1694" s="139" t="s">
        <v>3339</v>
      </c>
      <c r="E1694" s="140">
        <v>6</v>
      </c>
      <c r="F1694" s="140">
        <v>3</v>
      </c>
      <c r="G1694" s="561"/>
      <c r="H1694" s="561"/>
      <c r="I1694" s="164" t="str">
        <f t="shared" si="416"/>
        <v>041Q0603</v>
      </c>
      <c r="J1694" s="176" t="s">
        <v>2206</v>
      </c>
      <c r="K1694" s="176" t="s">
        <v>3877</v>
      </c>
      <c r="L1694" s="164" t="s">
        <v>701</v>
      </c>
      <c r="M1694" s="176" t="s">
        <v>3372</v>
      </c>
      <c r="N1694" s="176" t="s">
        <v>3373</v>
      </c>
      <c r="O1694" s="177" t="s">
        <v>55</v>
      </c>
      <c r="P1694" s="178"/>
      <c r="Q1694" s="179"/>
      <c r="R1694" s="180"/>
      <c r="S1694" s="181" t="s">
        <v>1649</v>
      </c>
      <c r="T1694" s="400">
        <f t="shared" si="422"/>
        <v>41</v>
      </c>
      <c r="V1694" s="382" t="str">
        <f t="shared" si="428"/>
        <v xml:space="preserve">指定承認    </v>
      </c>
      <c r="W1694" s="382" t="str">
        <f t="shared" si="421"/>
        <v xml:space="preserve">指定承認    </v>
      </c>
      <c r="AD1694" s="382"/>
    </row>
    <row r="1695" spans="1:30" ht="15" customHeight="1">
      <c r="A1695" s="381" t="str">
        <f t="shared" si="426"/>
        <v>021Q0643</v>
      </c>
      <c r="B1695" s="559"/>
      <c r="C1695" s="622"/>
      <c r="D1695" s="391" t="s">
        <v>714</v>
      </c>
      <c r="E1695" s="392">
        <v>6</v>
      </c>
      <c r="F1695" s="392">
        <v>43</v>
      </c>
      <c r="G1695" s="561"/>
      <c r="H1695" s="561"/>
      <c r="I1695" s="162" t="str">
        <f t="shared" ref="I1695" si="429">IF(OR(D1695="",E1695="",F1695=""),"",TEXT(T1695,"000")&amp;D1695&amp;TEXT(E1695,"00")&amp;TEXT(F1695,"00"))</f>
        <v>021Q0643</v>
      </c>
      <c r="J1695" s="408" t="s">
        <v>4295</v>
      </c>
      <c r="K1695" s="408" t="s">
        <v>3579</v>
      </c>
      <c r="L1695" s="412" t="s">
        <v>3580</v>
      </c>
      <c r="M1695" s="408" t="s">
        <v>3372</v>
      </c>
      <c r="N1695" s="408" t="s">
        <v>1774</v>
      </c>
      <c r="O1695" s="186" t="s">
        <v>55</v>
      </c>
      <c r="P1695" s="187"/>
      <c r="Q1695" s="188"/>
      <c r="R1695" s="189"/>
      <c r="S1695" s="147" t="s">
        <v>1768</v>
      </c>
      <c r="T1695" s="396">
        <f t="shared" si="422"/>
        <v>21</v>
      </c>
      <c r="V1695" s="382" t="str">
        <f t="shared" si="428"/>
        <v xml:space="preserve">指定承認    </v>
      </c>
      <c r="W1695" s="382" t="str">
        <f t="shared" ref="W1695:W1702" si="430">V1695</f>
        <v xml:space="preserve">指定承認    </v>
      </c>
      <c r="AD1695" s="382"/>
    </row>
    <row r="1696" spans="1:30" ht="15" customHeight="1">
      <c r="A1696" s="381" t="str">
        <f t="shared" si="426"/>
        <v>041Q0606</v>
      </c>
      <c r="B1696" s="559"/>
      <c r="C1696" s="622"/>
      <c r="D1696" s="391" t="s">
        <v>714</v>
      </c>
      <c r="E1696" s="392">
        <v>6</v>
      </c>
      <c r="F1696" s="392">
        <v>6</v>
      </c>
      <c r="G1696" s="562"/>
      <c r="H1696" s="562"/>
      <c r="I1696" s="164" t="str">
        <f t="shared" ref="I1696" si="431">IF(OR(D1696="",E1696="",F1696=""),"",TEXT(T1696,"000")&amp;D1696&amp;TEXT(E1696,"00")&amp;TEXT(F1696,"00"))</f>
        <v>041Q0606</v>
      </c>
      <c r="J1696" s="410" t="s">
        <v>4295</v>
      </c>
      <c r="K1696" s="410" t="s">
        <v>3581</v>
      </c>
      <c r="L1696" s="413" t="s">
        <v>3580</v>
      </c>
      <c r="M1696" s="410" t="s">
        <v>3372</v>
      </c>
      <c r="N1696" s="410" t="s">
        <v>1774</v>
      </c>
      <c r="O1696" s="177" t="s">
        <v>55</v>
      </c>
      <c r="P1696" s="178"/>
      <c r="Q1696" s="179"/>
      <c r="R1696" s="180"/>
      <c r="S1696" s="181" t="s">
        <v>1649</v>
      </c>
      <c r="T1696" s="400">
        <f t="shared" si="422"/>
        <v>41</v>
      </c>
      <c r="V1696" s="382" t="str">
        <f t="shared" si="428"/>
        <v xml:space="preserve">指定承認    </v>
      </c>
      <c r="W1696" s="382" t="str">
        <f t="shared" si="430"/>
        <v xml:space="preserve">指定承認    </v>
      </c>
      <c r="AD1696" s="382"/>
    </row>
    <row r="1697" spans="1:30" ht="15" customHeight="1">
      <c r="A1697" s="381" t="str">
        <f t="shared" si="426"/>
        <v>021B0464</v>
      </c>
      <c r="B1697" s="559"/>
      <c r="C1697" s="621" t="s">
        <v>2910</v>
      </c>
      <c r="D1697" s="391" t="s">
        <v>162</v>
      </c>
      <c r="E1697" s="392">
        <v>4</v>
      </c>
      <c r="F1697" s="392">
        <v>64</v>
      </c>
      <c r="G1697" s="554" t="s">
        <v>3672</v>
      </c>
      <c r="H1697" s="554" t="s">
        <v>3670</v>
      </c>
      <c r="I1697" s="170" t="str">
        <f t="shared" si="416"/>
        <v>021B0464</v>
      </c>
      <c r="J1697" s="408" t="s">
        <v>3586</v>
      </c>
      <c r="K1697" s="408" t="s">
        <v>3587</v>
      </c>
      <c r="L1697" s="412" t="s">
        <v>3588</v>
      </c>
      <c r="M1697" s="412"/>
      <c r="N1697" s="408" t="s">
        <v>300</v>
      </c>
      <c r="O1697" s="143" t="s">
        <v>55</v>
      </c>
      <c r="P1697" s="173"/>
      <c r="Q1697" s="174"/>
      <c r="R1697" s="175"/>
      <c r="S1697" s="190" t="s">
        <v>1768</v>
      </c>
      <c r="T1697" s="404">
        <f t="shared" si="422"/>
        <v>21</v>
      </c>
      <c r="V1697" s="382" t="str">
        <f t="shared" si="428"/>
        <v xml:space="preserve">指定承認    </v>
      </c>
      <c r="W1697" s="382" t="str">
        <f t="shared" si="430"/>
        <v xml:space="preserve">指定承認    </v>
      </c>
      <c r="AD1697" s="382"/>
    </row>
    <row r="1698" spans="1:30" ht="15" customHeight="1">
      <c r="A1698" s="381" t="str">
        <f t="shared" si="426"/>
        <v>021B0465</v>
      </c>
      <c r="B1698" s="559"/>
      <c r="C1698" s="622"/>
      <c r="D1698" s="391" t="s">
        <v>162</v>
      </c>
      <c r="E1698" s="392">
        <v>4</v>
      </c>
      <c r="F1698" s="392">
        <v>65</v>
      </c>
      <c r="G1698" s="555"/>
      <c r="H1698" s="555"/>
      <c r="I1698" s="204" t="str">
        <f t="shared" si="416"/>
        <v>021B0465</v>
      </c>
      <c r="J1698" s="452" t="s">
        <v>3586</v>
      </c>
      <c r="K1698" s="452" t="s">
        <v>3589</v>
      </c>
      <c r="L1698" s="467" t="s">
        <v>3588</v>
      </c>
      <c r="M1698" s="467"/>
      <c r="N1698" s="452" t="s">
        <v>301</v>
      </c>
      <c r="O1698" s="166" t="s">
        <v>55</v>
      </c>
      <c r="P1698" s="167"/>
      <c r="Q1698" s="168"/>
      <c r="R1698" s="169"/>
      <c r="S1698" s="182" t="s">
        <v>1768</v>
      </c>
      <c r="T1698" s="403">
        <f t="shared" si="422"/>
        <v>21</v>
      </c>
      <c r="V1698" s="382" t="str">
        <f t="shared" si="428"/>
        <v xml:space="preserve">指定承認    </v>
      </c>
      <c r="W1698" s="382" t="str">
        <f t="shared" si="430"/>
        <v xml:space="preserve">指定承認    </v>
      </c>
      <c r="AD1698" s="382"/>
    </row>
    <row r="1699" spans="1:30" ht="15" customHeight="1">
      <c r="A1699" s="381" t="str">
        <f t="shared" si="426"/>
        <v>021B0466</v>
      </c>
      <c r="B1699" s="559"/>
      <c r="C1699" s="622"/>
      <c r="D1699" s="391" t="s">
        <v>162</v>
      </c>
      <c r="E1699" s="392">
        <v>4</v>
      </c>
      <c r="F1699" s="392">
        <v>66</v>
      </c>
      <c r="G1699" s="555"/>
      <c r="H1699" s="555"/>
      <c r="I1699" s="204" t="str">
        <f t="shared" si="416"/>
        <v>021B0466</v>
      </c>
      <c r="J1699" s="452" t="s">
        <v>3586</v>
      </c>
      <c r="K1699" s="452" t="s">
        <v>3590</v>
      </c>
      <c r="L1699" s="467" t="s">
        <v>3588</v>
      </c>
      <c r="M1699" s="467"/>
      <c r="N1699" s="452" t="s">
        <v>293</v>
      </c>
      <c r="O1699" s="166" t="s">
        <v>55</v>
      </c>
      <c r="P1699" s="167"/>
      <c r="Q1699" s="168"/>
      <c r="R1699" s="169"/>
      <c r="S1699" s="182" t="s">
        <v>1768</v>
      </c>
      <c r="T1699" s="403">
        <f t="shared" si="422"/>
        <v>21</v>
      </c>
      <c r="V1699" s="382" t="str">
        <f t="shared" si="428"/>
        <v xml:space="preserve">指定承認    </v>
      </c>
      <c r="W1699" s="382" t="str">
        <f t="shared" si="430"/>
        <v xml:space="preserve">指定承認    </v>
      </c>
      <c r="AD1699" s="382"/>
    </row>
    <row r="1700" spans="1:30" ht="15" customHeight="1">
      <c r="A1700" s="381" t="str">
        <f t="shared" si="426"/>
        <v>021B0467</v>
      </c>
      <c r="B1700" s="559"/>
      <c r="C1700" s="622"/>
      <c r="D1700" s="391" t="s">
        <v>162</v>
      </c>
      <c r="E1700" s="392">
        <v>4</v>
      </c>
      <c r="F1700" s="392">
        <v>67</v>
      </c>
      <c r="G1700" s="555"/>
      <c r="H1700" s="555"/>
      <c r="I1700" s="141" t="str">
        <f t="shared" si="416"/>
        <v>021B0467</v>
      </c>
      <c r="J1700" s="408" t="s">
        <v>3591</v>
      </c>
      <c r="K1700" s="408" t="s">
        <v>3592</v>
      </c>
      <c r="L1700" s="412" t="s">
        <v>3588</v>
      </c>
      <c r="M1700" s="412"/>
      <c r="N1700" s="142" t="s">
        <v>3594</v>
      </c>
      <c r="O1700" s="143" t="s">
        <v>55</v>
      </c>
      <c r="P1700" s="144"/>
      <c r="Q1700" s="145"/>
      <c r="R1700" s="146"/>
      <c r="S1700" s="147" t="s">
        <v>1768</v>
      </c>
      <c r="T1700" s="387">
        <f t="shared" si="422"/>
        <v>21</v>
      </c>
      <c r="V1700" s="382" t="str">
        <f t="shared" si="428"/>
        <v xml:space="preserve">指定承認    </v>
      </c>
      <c r="W1700" s="382" t="str">
        <f t="shared" si="430"/>
        <v xml:space="preserve">指定承認    </v>
      </c>
      <c r="AD1700" s="382"/>
    </row>
    <row r="1701" spans="1:30" ht="15" customHeight="1">
      <c r="A1701" s="381" t="str">
        <f t="shared" si="426"/>
        <v>021B0468</v>
      </c>
      <c r="B1701" s="559"/>
      <c r="C1701" s="622"/>
      <c r="D1701" s="391" t="s">
        <v>162</v>
      </c>
      <c r="E1701" s="392">
        <v>4</v>
      </c>
      <c r="F1701" s="392">
        <v>68</v>
      </c>
      <c r="G1701" s="555"/>
      <c r="H1701" s="556"/>
      <c r="I1701" s="164" t="str">
        <f t="shared" si="416"/>
        <v>021B0468</v>
      </c>
      <c r="J1701" s="410" t="s">
        <v>3591</v>
      </c>
      <c r="K1701" s="410" t="s">
        <v>3593</v>
      </c>
      <c r="L1701" s="413" t="s">
        <v>3588</v>
      </c>
      <c r="M1701" s="413"/>
      <c r="N1701" s="176" t="s">
        <v>3595</v>
      </c>
      <c r="O1701" s="177" t="s">
        <v>55</v>
      </c>
      <c r="P1701" s="178"/>
      <c r="Q1701" s="179"/>
      <c r="R1701" s="180"/>
      <c r="S1701" s="181" t="s">
        <v>1768</v>
      </c>
      <c r="T1701" s="400">
        <f t="shared" si="422"/>
        <v>21</v>
      </c>
      <c r="V1701" s="382" t="str">
        <f t="shared" si="428"/>
        <v xml:space="preserve">指定承認    </v>
      </c>
      <c r="W1701" s="382" t="str">
        <f t="shared" si="430"/>
        <v xml:space="preserve">指定承認    </v>
      </c>
      <c r="AD1701" s="382"/>
    </row>
    <row r="1702" spans="1:30" ht="15" customHeight="1">
      <c r="A1702" s="381" t="str">
        <f t="shared" si="426"/>
        <v>041B0471</v>
      </c>
      <c r="B1702" s="559"/>
      <c r="C1702" s="622"/>
      <c r="D1702" s="391" t="s">
        <v>162</v>
      </c>
      <c r="E1702" s="392">
        <v>4</v>
      </c>
      <c r="F1702" s="392">
        <v>71</v>
      </c>
      <c r="G1702" s="555"/>
      <c r="H1702" s="554" t="s">
        <v>3671</v>
      </c>
      <c r="I1702" s="170" t="str">
        <f t="shared" si="416"/>
        <v>041B0471</v>
      </c>
      <c r="J1702" s="408" t="s">
        <v>3596</v>
      </c>
      <c r="K1702" s="408" t="s">
        <v>3597</v>
      </c>
      <c r="L1702" s="412" t="s">
        <v>3588</v>
      </c>
      <c r="M1702" s="412"/>
      <c r="N1702" s="408" t="s">
        <v>300</v>
      </c>
      <c r="O1702" s="143" t="s">
        <v>55</v>
      </c>
      <c r="P1702" s="144"/>
      <c r="Q1702" s="145"/>
      <c r="R1702" s="146"/>
      <c r="S1702" s="147" t="s">
        <v>1649</v>
      </c>
      <c r="T1702" s="387">
        <f t="shared" si="422"/>
        <v>41</v>
      </c>
      <c r="V1702" s="382" t="str">
        <f t="shared" si="428"/>
        <v xml:space="preserve">指定承認    </v>
      </c>
      <c r="W1702" s="382" t="str">
        <f t="shared" si="430"/>
        <v xml:space="preserve">指定承認    </v>
      </c>
      <c r="AD1702" s="382"/>
    </row>
    <row r="1703" spans="1:30" ht="15" customHeight="1">
      <c r="A1703" s="381" t="str">
        <f t="shared" si="426"/>
        <v>041B0472</v>
      </c>
      <c r="B1703" s="559"/>
      <c r="C1703" s="622"/>
      <c r="D1703" s="391" t="s">
        <v>162</v>
      </c>
      <c r="E1703" s="392">
        <v>4</v>
      </c>
      <c r="F1703" s="392">
        <v>72</v>
      </c>
      <c r="G1703" s="555"/>
      <c r="H1703" s="555"/>
      <c r="I1703" s="204" t="str">
        <f t="shared" si="416"/>
        <v>041B0472</v>
      </c>
      <c r="J1703" s="452" t="s">
        <v>3596</v>
      </c>
      <c r="K1703" s="452" t="s">
        <v>3598</v>
      </c>
      <c r="L1703" s="467" t="s">
        <v>3588</v>
      </c>
      <c r="M1703" s="467"/>
      <c r="N1703" s="452" t="s">
        <v>301</v>
      </c>
      <c r="O1703" s="166" t="s">
        <v>55</v>
      </c>
      <c r="P1703" s="167"/>
      <c r="Q1703" s="168"/>
      <c r="R1703" s="169"/>
      <c r="S1703" s="182" t="s">
        <v>1649</v>
      </c>
      <c r="T1703" s="403">
        <f t="shared" si="422"/>
        <v>41</v>
      </c>
      <c r="V1703" s="382" t="str">
        <f t="shared" si="428"/>
        <v xml:space="preserve">指定承認    </v>
      </c>
      <c r="W1703" s="382" t="str">
        <f t="shared" ref="W1703:W1716" si="432">V1703</f>
        <v xml:space="preserve">指定承認    </v>
      </c>
      <c r="AD1703" s="382"/>
    </row>
    <row r="1704" spans="1:30" ht="15" customHeight="1">
      <c r="A1704" s="381" t="str">
        <f t="shared" si="426"/>
        <v>041B0473</v>
      </c>
      <c r="B1704" s="559"/>
      <c r="C1704" s="622"/>
      <c r="D1704" s="391" t="s">
        <v>162</v>
      </c>
      <c r="E1704" s="392">
        <v>4</v>
      </c>
      <c r="F1704" s="392">
        <v>73</v>
      </c>
      <c r="G1704" s="555"/>
      <c r="H1704" s="555"/>
      <c r="I1704" s="155" t="str">
        <f t="shared" si="416"/>
        <v>041B0473</v>
      </c>
      <c r="J1704" s="465" t="s">
        <v>3596</v>
      </c>
      <c r="K1704" s="465" t="s">
        <v>3599</v>
      </c>
      <c r="L1704" s="466" t="s">
        <v>3588</v>
      </c>
      <c r="M1704" s="466"/>
      <c r="N1704" s="465" t="s">
        <v>293</v>
      </c>
      <c r="O1704" s="172" t="s">
        <v>55</v>
      </c>
      <c r="P1704" s="173"/>
      <c r="Q1704" s="174"/>
      <c r="R1704" s="175"/>
      <c r="S1704" s="161" t="s">
        <v>1649</v>
      </c>
      <c r="T1704" s="404">
        <f t="shared" si="422"/>
        <v>41</v>
      </c>
      <c r="V1704" s="382" t="str">
        <f t="shared" si="428"/>
        <v xml:space="preserve">指定承認    </v>
      </c>
      <c r="W1704" s="382" t="str">
        <f t="shared" si="432"/>
        <v xml:space="preserve">指定承認    </v>
      </c>
      <c r="AD1704" s="382"/>
    </row>
    <row r="1705" spans="1:30" ht="15" customHeight="1">
      <c r="A1705" s="381" t="str">
        <f t="shared" si="426"/>
        <v>041B0474</v>
      </c>
      <c r="B1705" s="559"/>
      <c r="C1705" s="622"/>
      <c r="D1705" s="391" t="s">
        <v>162</v>
      </c>
      <c r="E1705" s="392">
        <v>4</v>
      </c>
      <c r="F1705" s="392">
        <v>74</v>
      </c>
      <c r="G1705" s="555"/>
      <c r="H1705" s="555"/>
      <c r="I1705" s="170" t="str">
        <f t="shared" si="416"/>
        <v>041B0474</v>
      </c>
      <c r="J1705" s="408" t="s">
        <v>3600</v>
      </c>
      <c r="K1705" s="408" t="s">
        <v>3601</v>
      </c>
      <c r="L1705" s="412" t="s">
        <v>3588</v>
      </c>
      <c r="M1705" s="171"/>
      <c r="N1705" s="205" t="s">
        <v>3594</v>
      </c>
      <c r="O1705" s="143" t="s">
        <v>55</v>
      </c>
      <c r="P1705" s="192"/>
      <c r="Q1705" s="193"/>
      <c r="R1705" s="194"/>
      <c r="S1705" s="195" t="s">
        <v>1649</v>
      </c>
      <c r="T1705" s="397">
        <f t="shared" si="422"/>
        <v>41</v>
      </c>
      <c r="V1705" s="382" t="str">
        <f t="shared" si="428"/>
        <v xml:space="preserve">指定承認    </v>
      </c>
      <c r="W1705" s="382" t="str">
        <f t="shared" si="432"/>
        <v xml:space="preserve">指定承認    </v>
      </c>
      <c r="AD1705" s="382"/>
    </row>
    <row r="1706" spans="1:30" ht="15" customHeight="1">
      <c r="A1706" s="381" t="str">
        <f t="shared" si="426"/>
        <v>041B0475</v>
      </c>
      <c r="B1706" s="559"/>
      <c r="C1706" s="622"/>
      <c r="D1706" s="391" t="s">
        <v>162</v>
      </c>
      <c r="E1706" s="392">
        <v>4</v>
      </c>
      <c r="F1706" s="392">
        <v>75</v>
      </c>
      <c r="G1706" s="555"/>
      <c r="H1706" s="556"/>
      <c r="I1706" s="164" t="str">
        <f t="shared" si="416"/>
        <v>041B0475</v>
      </c>
      <c r="J1706" s="410" t="s">
        <v>3600</v>
      </c>
      <c r="K1706" s="410" t="s">
        <v>3602</v>
      </c>
      <c r="L1706" s="413" t="s">
        <v>3588</v>
      </c>
      <c r="M1706" s="176"/>
      <c r="N1706" s="176" t="s">
        <v>3595</v>
      </c>
      <c r="O1706" s="177" t="s">
        <v>55</v>
      </c>
      <c r="P1706" s="178"/>
      <c r="Q1706" s="179"/>
      <c r="R1706" s="180"/>
      <c r="S1706" s="190" t="s">
        <v>1649</v>
      </c>
      <c r="T1706" s="396">
        <f t="shared" si="422"/>
        <v>41</v>
      </c>
      <c r="V1706" s="382" t="str">
        <f t="shared" si="428"/>
        <v xml:space="preserve">指定承認    </v>
      </c>
      <c r="W1706" s="382" t="str">
        <f t="shared" si="432"/>
        <v xml:space="preserve">指定承認    </v>
      </c>
      <c r="AD1706" s="382"/>
    </row>
    <row r="1707" spans="1:30" ht="15" customHeight="1">
      <c r="A1707" s="381" t="str">
        <f t="shared" si="426"/>
        <v>021B0459</v>
      </c>
      <c r="B1707" s="559"/>
      <c r="C1707" s="622"/>
      <c r="D1707" s="391" t="s">
        <v>162</v>
      </c>
      <c r="E1707" s="392">
        <v>4</v>
      </c>
      <c r="F1707" s="392">
        <v>59</v>
      </c>
      <c r="G1707" s="555"/>
      <c r="H1707" s="560" t="s">
        <v>3603</v>
      </c>
      <c r="I1707" s="170" t="str">
        <f t="shared" si="416"/>
        <v>021B0459</v>
      </c>
      <c r="J1707" s="408" t="s">
        <v>3604</v>
      </c>
      <c r="K1707" s="408" t="s">
        <v>3605</v>
      </c>
      <c r="L1707" s="412" t="s">
        <v>3588</v>
      </c>
      <c r="M1707" s="412" t="s">
        <v>319</v>
      </c>
      <c r="N1707" s="408" t="s">
        <v>318</v>
      </c>
      <c r="O1707" s="172" t="s">
        <v>55</v>
      </c>
      <c r="P1707" s="173"/>
      <c r="Q1707" s="174"/>
      <c r="R1707" s="175"/>
      <c r="S1707" s="147" t="s">
        <v>1768</v>
      </c>
      <c r="T1707" s="387">
        <f t="shared" si="422"/>
        <v>21</v>
      </c>
      <c r="V1707" s="382" t="str">
        <f t="shared" si="428"/>
        <v xml:space="preserve">指定承認    </v>
      </c>
      <c r="W1707" s="382" t="str">
        <f t="shared" si="432"/>
        <v xml:space="preserve">指定承認    </v>
      </c>
      <c r="AD1707" s="382"/>
    </row>
    <row r="1708" spans="1:30" ht="15" customHeight="1">
      <c r="A1708" s="381" t="str">
        <f t="shared" si="426"/>
        <v>041B0466</v>
      </c>
      <c r="B1708" s="559"/>
      <c r="C1708" s="622"/>
      <c r="D1708" s="391" t="s">
        <v>162</v>
      </c>
      <c r="E1708" s="392">
        <v>4</v>
      </c>
      <c r="F1708" s="392">
        <v>66</v>
      </c>
      <c r="G1708" s="555"/>
      <c r="H1708" s="562"/>
      <c r="I1708" s="164" t="str">
        <f t="shared" si="416"/>
        <v>041B0466</v>
      </c>
      <c r="J1708" s="410" t="s">
        <v>3604</v>
      </c>
      <c r="K1708" s="410" t="s">
        <v>3606</v>
      </c>
      <c r="L1708" s="413" t="s">
        <v>3588</v>
      </c>
      <c r="M1708" s="413" t="s">
        <v>319</v>
      </c>
      <c r="N1708" s="410" t="s">
        <v>318</v>
      </c>
      <c r="O1708" s="186" t="s">
        <v>55</v>
      </c>
      <c r="P1708" s="187"/>
      <c r="Q1708" s="188"/>
      <c r="R1708" s="189"/>
      <c r="S1708" s="190" t="s">
        <v>1649</v>
      </c>
      <c r="T1708" s="396">
        <f t="shared" si="422"/>
        <v>41</v>
      </c>
      <c r="V1708" s="382" t="str">
        <f t="shared" si="428"/>
        <v xml:space="preserve">指定承認    </v>
      </c>
      <c r="W1708" s="382" t="str">
        <f t="shared" si="432"/>
        <v xml:space="preserve">指定承認    </v>
      </c>
      <c r="AD1708" s="382"/>
    </row>
    <row r="1709" spans="1:30" ht="15" customHeight="1">
      <c r="A1709" s="381" t="str">
        <f t="shared" si="426"/>
        <v>021B0460</v>
      </c>
      <c r="B1709" s="559"/>
      <c r="C1709" s="622"/>
      <c r="D1709" s="391" t="s">
        <v>162</v>
      </c>
      <c r="E1709" s="392">
        <v>4</v>
      </c>
      <c r="F1709" s="392">
        <v>60</v>
      </c>
      <c r="G1709" s="555"/>
      <c r="H1709" s="560" t="s">
        <v>327</v>
      </c>
      <c r="I1709" s="170" t="str">
        <f t="shared" si="416"/>
        <v>021B0460</v>
      </c>
      <c r="J1709" s="408" t="s">
        <v>3604</v>
      </c>
      <c r="K1709" s="408" t="s">
        <v>3608</v>
      </c>
      <c r="L1709" s="412" t="s">
        <v>3588</v>
      </c>
      <c r="M1709" s="412" t="s">
        <v>327</v>
      </c>
      <c r="N1709" s="408" t="s">
        <v>295</v>
      </c>
      <c r="O1709" s="143" t="s">
        <v>55</v>
      </c>
      <c r="P1709" s="144"/>
      <c r="Q1709" s="145"/>
      <c r="R1709" s="146"/>
      <c r="S1709" s="147" t="s">
        <v>1768</v>
      </c>
      <c r="T1709" s="387">
        <f t="shared" ref="T1709:T1716" si="433">IF(S1709="","",VLOOKUP(S1709,$AC$7:$AD$80,2,FALSE))</f>
        <v>21</v>
      </c>
      <c r="V1709" s="382" t="str">
        <f t="shared" si="428"/>
        <v xml:space="preserve">指定承認    </v>
      </c>
      <c r="W1709" s="382" t="str">
        <f t="shared" si="432"/>
        <v xml:space="preserve">指定承認    </v>
      </c>
      <c r="AD1709" s="382"/>
    </row>
    <row r="1710" spans="1:30" ht="15" customHeight="1">
      <c r="A1710" s="381" t="str">
        <f t="shared" si="426"/>
        <v>041B0467</v>
      </c>
      <c r="B1710" s="559"/>
      <c r="C1710" s="622"/>
      <c r="D1710" s="391" t="s">
        <v>162</v>
      </c>
      <c r="E1710" s="392">
        <v>4</v>
      </c>
      <c r="F1710" s="392">
        <v>67</v>
      </c>
      <c r="G1710" s="555"/>
      <c r="H1710" s="561"/>
      <c r="I1710" s="162" t="str">
        <f t="shared" si="416"/>
        <v>041B0467</v>
      </c>
      <c r="J1710" s="416" t="s">
        <v>3604</v>
      </c>
      <c r="K1710" s="416" t="s">
        <v>3607</v>
      </c>
      <c r="L1710" s="468" t="s">
        <v>3588</v>
      </c>
      <c r="M1710" s="468" t="s">
        <v>327</v>
      </c>
      <c r="N1710" s="416" t="s">
        <v>295</v>
      </c>
      <c r="O1710" s="186" t="s">
        <v>55</v>
      </c>
      <c r="P1710" s="187"/>
      <c r="Q1710" s="188"/>
      <c r="R1710" s="189"/>
      <c r="S1710" s="190" t="s">
        <v>1649</v>
      </c>
      <c r="T1710" s="396">
        <f t="shared" si="433"/>
        <v>41</v>
      </c>
      <c r="V1710" s="382" t="str">
        <f t="shared" si="428"/>
        <v xml:space="preserve">指定承認    </v>
      </c>
      <c r="W1710" s="382" t="str">
        <f t="shared" si="432"/>
        <v xml:space="preserve">指定承認    </v>
      </c>
      <c r="AD1710" s="382"/>
    </row>
    <row r="1711" spans="1:30" ht="15" customHeight="1">
      <c r="A1711" s="381" t="str">
        <f t="shared" si="426"/>
        <v>021B0461</v>
      </c>
      <c r="B1711" s="559"/>
      <c r="C1711" s="622"/>
      <c r="D1711" s="391" t="s">
        <v>162</v>
      </c>
      <c r="E1711" s="392">
        <v>4</v>
      </c>
      <c r="F1711" s="392">
        <v>61</v>
      </c>
      <c r="G1711" s="555"/>
      <c r="H1711" s="561"/>
      <c r="I1711" s="191" t="str">
        <f t="shared" si="416"/>
        <v>021B0461</v>
      </c>
      <c r="J1711" s="469" t="s">
        <v>3604</v>
      </c>
      <c r="K1711" s="469" t="s">
        <v>3609</v>
      </c>
      <c r="L1711" s="470" t="s">
        <v>3588</v>
      </c>
      <c r="M1711" s="470" t="s">
        <v>327</v>
      </c>
      <c r="N1711" s="469" t="s">
        <v>328</v>
      </c>
      <c r="O1711" s="203" t="s">
        <v>55</v>
      </c>
      <c r="P1711" s="192"/>
      <c r="Q1711" s="193"/>
      <c r="R1711" s="194"/>
      <c r="S1711" s="195" t="s">
        <v>1768</v>
      </c>
      <c r="T1711" s="397">
        <f t="shared" si="433"/>
        <v>21</v>
      </c>
      <c r="V1711" s="382" t="str">
        <f t="shared" si="428"/>
        <v xml:space="preserve">指定承認    </v>
      </c>
      <c r="W1711" s="382" t="str">
        <f t="shared" si="432"/>
        <v xml:space="preserve">指定承認    </v>
      </c>
      <c r="AD1711" s="382"/>
    </row>
    <row r="1712" spans="1:30" ht="15" customHeight="1">
      <c r="A1712" s="381" t="str">
        <f t="shared" si="426"/>
        <v>041B0468</v>
      </c>
      <c r="B1712" s="559"/>
      <c r="C1712" s="622"/>
      <c r="D1712" s="391" t="s">
        <v>162</v>
      </c>
      <c r="E1712" s="392">
        <v>4</v>
      </c>
      <c r="F1712" s="392">
        <v>68</v>
      </c>
      <c r="G1712" s="555"/>
      <c r="H1712" s="561"/>
      <c r="I1712" s="164" t="str">
        <f t="shared" si="416"/>
        <v>041B0468</v>
      </c>
      <c r="J1712" s="410" t="s">
        <v>3604</v>
      </c>
      <c r="K1712" s="410" t="s">
        <v>3610</v>
      </c>
      <c r="L1712" s="413" t="s">
        <v>3588</v>
      </c>
      <c r="M1712" s="413" t="s">
        <v>327</v>
      </c>
      <c r="N1712" s="410" t="s">
        <v>328</v>
      </c>
      <c r="O1712" s="177" t="s">
        <v>55</v>
      </c>
      <c r="P1712" s="178"/>
      <c r="Q1712" s="179"/>
      <c r="R1712" s="180"/>
      <c r="S1712" s="181" t="s">
        <v>1649</v>
      </c>
      <c r="T1712" s="400">
        <f t="shared" si="433"/>
        <v>41</v>
      </c>
      <c r="V1712" s="382" t="str">
        <f t="shared" si="428"/>
        <v xml:space="preserve">指定承認    </v>
      </c>
      <c r="W1712" s="382" t="str">
        <f t="shared" si="432"/>
        <v xml:space="preserve">指定承認    </v>
      </c>
      <c r="AD1712" s="382"/>
    </row>
    <row r="1713" spans="1:30" ht="15" customHeight="1">
      <c r="A1713" s="381" t="str">
        <f t="shared" si="426"/>
        <v>021B0462</v>
      </c>
      <c r="B1713" s="559"/>
      <c r="C1713" s="622"/>
      <c r="D1713" s="391" t="s">
        <v>162</v>
      </c>
      <c r="E1713" s="392">
        <v>4</v>
      </c>
      <c r="F1713" s="392">
        <v>62</v>
      </c>
      <c r="G1713" s="555"/>
      <c r="H1713" s="561"/>
      <c r="I1713" s="197" t="str">
        <f t="shared" si="416"/>
        <v>021B0462</v>
      </c>
      <c r="J1713" s="399" t="s">
        <v>3604</v>
      </c>
      <c r="K1713" s="399" t="s">
        <v>3612</v>
      </c>
      <c r="L1713" s="471" t="s">
        <v>3588</v>
      </c>
      <c r="M1713" s="471" t="s">
        <v>327</v>
      </c>
      <c r="N1713" s="399" t="s">
        <v>323</v>
      </c>
      <c r="O1713" s="198" t="s">
        <v>55</v>
      </c>
      <c r="P1713" s="199"/>
      <c r="Q1713" s="200"/>
      <c r="R1713" s="201"/>
      <c r="S1713" s="202" t="s">
        <v>1768</v>
      </c>
      <c r="T1713" s="398">
        <f t="shared" si="433"/>
        <v>21</v>
      </c>
      <c r="V1713" s="382" t="str">
        <f t="shared" si="428"/>
        <v xml:space="preserve">指定承認    </v>
      </c>
      <c r="W1713" s="382" t="str">
        <f t="shared" si="432"/>
        <v xml:space="preserve">指定承認    </v>
      </c>
      <c r="AD1713" s="382"/>
    </row>
    <row r="1714" spans="1:30" ht="15" customHeight="1">
      <c r="A1714" s="381" t="str">
        <f t="shared" si="426"/>
        <v>041B0469</v>
      </c>
      <c r="B1714" s="559"/>
      <c r="C1714" s="622"/>
      <c r="D1714" s="391" t="s">
        <v>162</v>
      </c>
      <c r="E1714" s="392">
        <v>4</v>
      </c>
      <c r="F1714" s="392">
        <v>69</v>
      </c>
      <c r="G1714" s="555"/>
      <c r="H1714" s="562"/>
      <c r="I1714" s="155" t="str">
        <f t="shared" si="416"/>
        <v>041B0469</v>
      </c>
      <c r="J1714" s="465" t="s">
        <v>3604</v>
      </c>
      <c r="K1714" s="465" t="s">
        <v>3611</v>
      </c>
      <c r="L1714" s="466" t="s">
        <v>3588</v>
      </c>
      <c r="M1714" s="466" t="s">
        <v>327</v>
      </c>
      <c r="N1714" s="465" t="s">
        <v>323</v>
      </c>
      <c r="O1714" s="172" t="s">
        <v>55</v>
      </c>
      <c r="P1714" s="173"/>
      <c r="Q1714" s="174"/>
      <c r="R1714" s="175"/>
      <c r="S1714" s="161" t="s">
        <v>1649</v>
      </c>
      <c r="T1714" s="404">
        <f t="shared" si="433"/>
        <v>41</v>
      </c>
      <c r="V1714" s="382" t="str">
        <f t="shared" si="428"/>
        <v xml:space="preserve">指定承認    </v>
      </c>
      <c r="W1714" s="382" t="str">
        <f t="shared" si="432"/>
        <v xml:space="preserve">指定承認    </v>
      </c>
      <c r="AD1714" s="382"/>
    </row>
    <row r="1715" spans="1:30" ht="15" customHeight="1">
      <c r="A1715" s="381" t="str">
        <f t="shared" si="426"/>
        <v>021B0463</v>
      </c>
      <c r="B1715" s="559"/>
      <c r="C1715" s="622"/>
      <c r="D1715" s="391" t="s">
        <v>162</v>
      </c>
      <c r="E1715" s="392">
        <v>4</v>
      </c>
      <c r="F1715" s="392">
        <v>63</v>
      </c>
      <c r="G1715" s="555"/>
      <c r="H1715" s="560" t="s">
        <v>3615</v>
      </c>
      <c r="I1715" s="170" t="str">
        <f t="shared" si="416"/>
        <v>021B0463</v>
      </c>
      <c r="J1715" s="408" t="s">
        <v>3604</v>
      </c>
      <c r="K1715" s="408" t="s">
        <v>3613</v>
      </c>
      <c r="L1715" s="412" t="s">
        <v>3588</v>
      </c>
      <c r="M1715" s="412" t="s">
        <v>352</v>
      </c>
      <c r="N1715" s="412" t="s">
        <v>332</v>
      </c>
      <c r="O1715" s="143" t="s">
        <v>55</v>
      </c>
      <c r="P1715" s="144"/>
      <c r="Q1715" s="145"/>
      <c r="R1715" s="146"/>
      <c r="S1715" s="147" t="s">
        <v>1768</v>
      </c>
      <c r="T1715" s="387">
        <f t="shared" si="433"/>
        <v>21</v>
      </c>
      <c r="V1715" s="382" t="str">
        <f t="shared" si="428"/>
        <v xml:space="preserve">指定承認    </v>
      </c>
      <c r="W1715" s="382" t="str">
        <f t="shared" si="432"/>
        <v xml:space="preserve">指定承認    </v>
      </c>
      <c r="AD1715" s="382"/>
    </row>
    <row r="1716" spans="1:30" ht="15" customHeight="1">
      <c r="A1716" s="381" t="str">
        <f t="shared" si="426"/>
        <v>041B0470</v>
      </c>
      <c r="B1716" s="559"/>
      <c r="C1716" s="622"/>
      <c r="D1716" s="391" t="s">
        <v>162</v>
      </c>
      <c r="E1716" s="392">
        <v>4</v>
      </c>
      <c r="F1716" s="392">
        <v>70</v>
      </c>
      <c r="G1716" s="556"/>
      <c r="H1716" s="562"/>
      <c r="I1716" s="164" t="str">
        <f t="shared" si="416"/>
        <v>041B0470</v>
      </c>
      <c r="J1716" s="410" t="s">
        <v>3604</v>
      </c>
      <c r="K1716" s="410" t="s">
        <v>3614</v>
      </c>
      <c r="L1716" s="413" t="s">
        <v>3588</v>
      </c>
      <c r="M1716" s="413" t="s">
        <v>352</v>
      </c>
      <c r="N1716" s="413" t="s">
        <v>332</v>
      </c>
      <c r="O1716" s="177" t="s">
        <v>55</v>
      </c>
      <c r="P1716" s="178"/>
      <c r="Q1716" s="179"/>
      <c r="R1716" s="180"/>
      <c r="S1716" s="181" t="s">
        <v>1649</v>
      </c>
      <c r="T1716" s="400">
        <f t="shared" si="433"/>
        <v>41</v>
      </c>
      <c r="V1716" s="382" t="str">
        <f t="shared" si="428"/>
        <v xml:space="preserve">指定承認    </v>
      </c>
      <c r="W1716" s="382" t="str">
        <f t="shared" si="432"/>
        <v xml:space="preserve">指定承認    </v>
      </c>
      <c r="AD1716" s="382"/>
    </row>
    <row r="1717" spans="1:30" ht="15" customHeight="1">
      <c r="A1717" s="381" t="str">
        <f t="shared" si="426"/>
        <v>031E0203</v>
      </c>
      <c r="B1717" s="559"/>
      <c r="C1717" s="564" t="s">
        <v>3375</v>
      </c>
      <c r="D1717" s="139" t="s">
        <v>3381</v>
      </c>
      <c r="E1717" s="140">
        <v>2</v>
      </c>
      <c r="F1717" s="140">
        <v>3</v>
      </c>
      <c r="G1717" s="560" t="s">
        <v>2471</v>
      </c>
      <c r="H1717" s="554" t="s">
        <v>2472</v>
      </c>
      <c r="I1717" s="162" t="str">
        <f t="shared" ref="I1717:I1720" si="434">IF(OR(D1717="",E1717="",F1717=""),"",TEXT(T1717,"000")&amp;D1717&amp;TEXT(E1717,"00")&amp;TEXT(F1717,"00"))</f>
        <v>031E0203</v>
      </c>
      <c r="J1717" s="142" t="s">
        <v>1617</v>
      </c>
      <c r="K1717" s="142" t="s">
        <v>1619</v>
      </c>
      <c r="L1717" s="142" t="s">
        <v>1613</v>
      </c>
      <c r="M1717" s="142" t="s">
        <v>1614</v>
      </c>
      <c r="N1717" s="142"/>
      <c r="O1717" s="143" t="s">
        <v>55</v>
      </c>
      <c r="P1717" s="144"/>
      <c r="Q1717" s="145"/>
      <c r="R1717" s="146"/>
      <c r="S1717" s="147" t="s">
        <v>1589</v>
      </c>
      <c r="T1717" s="396">
        <f>IF(S1717="","",VLOOKUP(S1717,$AC$7:$AD$69,2,FALSE))</f>
        <v>31</v>
      </c>
      <c r="V1717" s="382" t="str">
        <f t="shared" si="428"/>
        <v xml:space="preserve">指定承認    </v>
      </c>
      <c r="W1717" s="382" t="str">
        <f t="shared" ref="W1717:W1720" si="435">V1717</f>
        <v xml:space="preserve">指定承認    </v>
      </c>
      <c r="AD1717" s="382"/>
    </row>
    <row r="1718" spans="1:30" ht="15" customHeight="1">
      <c r="A1718" s="381" t="str">
        <f t="shared" si="426"/>
        <v>044E0203</v>
      </c>
      <c r="B1718" s="559"/>
      <c r="C1718" s="565"/>
      <c r="D1718" s="139" t="s">
        <v>3381</v>
      </c>
      <c r="E1718" s="140">
        <v>2</v>
      </c>
      <c r="F1718" s="140">
        <v>3</v>
      </c>
      <c r="G1718" s="561"/>
      <c r="H1718" s="556"/>
      <c r="I1718" s="164" t="str">
        <f t="shared" si="434"/>
        <v>044E0203</v>
      </c>
      <c r="J1718" s="176" t="s">
        <v>3382</v>
      </c>
      <c r="K1718" s="176" t="s">
        <v>3383</v>
      </c>
      <c r="L1718" s="176" t="s">
        <v>1613</v>
      </c>
      <c r="M1718" s="176" t="s">
        <v>1614</v>
      </c>
      <c r="N1718" s="176"/>
      <c r="O1718" s="177" t="s">
        <v>55</v>
      </c>
      <c r="P1718" s="178"/>
      <c r="Q1718" s="179"/>
      <c r="R1718" s="180"/>
      <c r="S1718" s="181" t="s">
        <v>2026</v>
      </c>
      <c r="T1718" s="400">
        <f>IF(S1718="","",VLOOKUP(S1718,$AC$7:$AD$69,2,FALSE))</f>
        <v>44</v>
      </c>
      <c r="V1718" s="382" t="str">
        <f t="shared" si="428"/>
        <v xml:space="preserve">指定承認    </v>
      </c>
      <c r="W1718" s="382" t="str">
        <f t="shared" si="435"/>
        <v xml:space="preserve">指定承認    </v>
      </c>
      <c r="AD1718" s="382"/>
    </row>
    <row r="1719" spans="1:30" ht="15" customHeight="1">
      <c r="A1719" s="381" t="str">
        <f t="shared" si="426"/>
        <v>031E0204</v>
      </c>
      <c r="B1719" s="559"/>
      <c r="C1719" s="565"/>
      <c r="D1719" s="139" t="s">
        <v>3381</v>
      </c>
      <c r="E1719" s="140">
        <v>2</v>
      </c>
      <c r="F1719" s="140">
        <v>4</v>
      </c>
      <c r="G1719" s="561"/>
      <c r="H1719" s="554" t="s">
        <v>2473</v>
      </c>
      <c r="I1719" s="162" t="str">
        <f t="shared" si="434"/>
        <v>031E0204</v>
      </c>
      <c r="J1719" s="486" t="s">
        <v>1617</v>
      </c>
      <c r="K1719" s="142" t="s">
        <v>1620</v>
      </c>
      <c r="L1719" s="142" t="s">
        <v>1613</v>
      </c>
      <c r="M1719" s="142" t="s">
        <v>1614</v>
      </c>
      <c r="N1719" s="142"/>
      <c r="O1719" s="143" t="s">
        <v>55</v>
      </c>
      <c r="P1719" s="144"/>
      <c r="Q1719" s="145"/>
      <c r="R1719" s="146"/>
      <c r="S1719" s="147" t="s">
        <v>1589</v>
      </c>
      <c r="T1719" s="396">
        <f>IF(S1719="","",VLOOKUP(S1719,$AC$7:$AD$69,2,FALSE))</f>
        <v>31</v>
      </c>
      <c r="V1719" s="382" t="str">
        <f t="shared" si="428"/>
        <v xml:space="preserve">指定承認    </v>
      </c>
      <c r="W1719" s="382" t="str">
        <f t="shared" si="435"/>
        <v xml:space="preserve">指定承認    </v>
      </c>
      <c r="AD1719" s="382"/>
    </row>
    <row r="1720" spans="1:30" ht="15" customHeight="1">
      <c r="A1720" s="381" t="str">
        <f t="shared" si="426"/>
        <v>044E0204</v>
      </c>
      <c r="B1720" s="624"/>
      <c r="C1720" s="582"/>
      <c r="D1720" s="139" t="s">
        <v>3381</v>
      </c>
      <c r="E1720" s="140">
        <v>2</v>
      </c>
      <c r="F1720" s="140">
        <v>4</v>
      </c>
      <c r="G1720" s="562"/>
      <c r="H1720" s="556"/>
      <c r="I1720" s="164" t="str">
        <f t="shared" si="434"/>
        <v>044E0204</v>
      </c>
      <c r="J1720" s="541" t="s">
        <v>3382</v>
      </c>
      <c r="K1720" s="176" t="s">
        <v>3384</v>
      </c>
      <c r="L1720" s="176" t="s">
        <v>1613</v>
      </c>
      <c r="M1720" s="176" t="s">
        <v>1614</v>
      </c>
      <c r="N1720" s="176"/>
      <c r="O1720" s="177" t="s">
        <v>55</v>
      </c>
      <c r="P1720" s="178"/>
      <c r="Q1720" s="179"/>
      <c r="R1720" s="180"/>
      <c r="S1720" s="181" t="s">
        <v>2026</v>
      </c>
      <c r="T1720" s="400">
        <f>IF(S1720="","",VLOOKUP(S1720,$AC$7:$AD$69,2,FALSE))</f>
        <v>44</v>
      </c>
      <c r="V1720" s="382" t="str">
        <f t="shared" si="428"/>
        <v xml:space="preserve">指定承認    </v>
      </c>
      <c r="W1720" s="382" t="str">
        <f t="shared" si="435"/>
        <v xml:space="preserve">指定承認    </v>
      </c>
      <c r="AD1720" s="382"/>
    </row>
    <row r="1721" spans="1:30" ht="15" customHeight="1">
      <c r="C1721" s="438"/>
      <c r="D1721" s="420"/>
      <c r="E1721" s="420"/>
      <c r="F1721" s="420"/>
      <c r="G1721" s="438"/>
      <c r="H1721" s="438"/>
      <c r="AD1721" s="382"/>
    </row>
    <row r="1722" spans="1:30" ht="15" customHeight="1">
      <c r="AD1722" s="382"/>
    </row>
    <row r="1723" spans="1:30" ht="15" customHeight="1">
      <c r="AD1723" s="382"/>
    </row>
    <row r="1724" spans="1:30" ht="15" customHeight="1">
      <c r="AD1724" s="382"/>
    </row>
    <row r="1725" spans="1:30" ht="15" customHeight="1">
      <c r="AD1725" s="382"/>
    </row>
    <row r="1726" spans="1:30" ht="15" customHeight="1">
      <c r="AD1726" s="382"/>
    </row>
    <row r="1727" spans="1:30" ht="15" customHeight="1">
      <c r="AD1727" s="382"/>
    </row>
    <row r="1728" spans="1:30" ht="15" customHeight="1">
      <c r="AD1728" s="382"/>
    </row>
    <row r="1729" spans="30:30" ht="15" customHeight="1">
      <c r="AD1729" s="382"/>
    </row>
    <row r="1730" spans="30:30" ht="15" customHeight="1">
      <c r="AD1730" s="382"/>
    </row>
    <row r="1731" spans="30:30" ht="15" customHeight="1">
      <c r="AD1731" s="382"/>
    </row>
    <row r="1732" spans="30:30" ht="15" customHeight="1">
      <c r="AD1732" s="382"/>
    </row>
    <row r="1733" spans="30:30" ht="15" customHeight="1">
      <c r="AD1733" s="382"/>
    </row>
  </sheetData>
  <sheetProtection algorithmName="SHA-512" hashValue="QxTTtYuWTUXjGjBFTSI7K95QidCca1Ld3mHau/mNXh+JG8AyEv9W8h1appOtoEKepMEuqrh3m/F0XvWo1BkCmg==" saltValue="ybYiUVwyEIen8DxsapjxOg==" spinCount="100000" sheet="1" autoFilter="0"/>
  <mergeCells count="844">
    <mergeCell ref="H870:H874"/>
    <mergeCell ref="H688:H689"/>
    <mergeCell ref="B877:B923"/>
    <mergeCell ref="G877:G916"/>
    <mergeCell ref="B925:B934"/>
    <mergeCell ref="B935:B962"/>
    <mergeCell ref="C930:C934"/>
    <mergeCell ref="C935:C947"/>
    <mergeCell ref="G930:G934"/>
    <mergeCell ref="G935:G941"/>
    <mergeCell ref="H875:H876"/>
    <mergeCell ref="H877:H878"/>
    <mergeCell ref="H908:H912"/>
    <mergeCell ref="G855:G876"/>
    <mergeCell ref="C819:C876"/>
    <mergeCell ref="C877:C916"/>
    <mergeCell ref="H948:H949"/>
    <mergeCell ref="H930:H931"/>
    <mergeCell ref="H837:H839"/>
    <mergeCell ref="H844:H849"/>
    <mergeCell ref="H850:H854"/>
    <mergeCell ref="H940:H941"/>
    <mergeCell ref="B924:S924"/>
    <mergeCell ref="H885:H889"/>
    <mergeCell ref="H950:H951"/>
    <mergeCell ref="B299:B340"/>
    <mergeCell ref="G236:G238"/>
    <mergeCell ref="G269:G271"/>
    <mergeCell ref="G262:G264"/>
    <mergeCell ref="G257:G261"/>
    <mergeCell ref="G242:G256"/>
    <mergeCell ref="C645:C667"/>
    <mergeCell ref="B645:B667"/>
    <mergeCell ref="H804:H809"/>
    <mergeCell ref="C668:C675"/>
    <mergeCell ref="H665:H666"/>
    <mergeCell ref="G668:G671"/>
    <mergeCell ref="H663:H664"/>
    <mergeCell ref="G650:G653"/>
    <mergeCell ref="B668:B675"/>
    <mergeCell ref="H660:H661"/>
    <mergeCell ref="H669:H671"/>
    <mergeCell ref="H798:H803"/>
    <mergeCell ref="G703:G712"/>
    <mergeCell ref="G724:G760"/>
    <mergeCell ref="C703:C760"/>
    <mergeCell ref="C681:C683"/>
    <mergeCell ref="H681:H683"/>
    <mergeCell ref="G681:G683"/>
    <mergeCell ref="C123:C180"/>
    <mergeCell ref="G161:G168"/>
    <mergeCell ref="H161:H164"/>
    <mergeCell ref="B123:B180"/>
    <mergeCell ref="H409:H412"/>
    <mergeCell ref="H197:H202"/>
    <mergeCell ref="H211:H214"/>
    <mergeCell ref="H215:H216"/>
    <mergeCell ref="H217:H218"/>
    <mergeCell ref="H221:H222"/>
    <mergeCell ref="H223:H224"/>
    <mergeCell ref="H236:H238"/>
    <mergeCell ref="C225:C238"/>
    <mergeCell ref="B221:B238"/>
    <mergeCell ref="C239:C291"/>
    <mergeCell ref="B239:B296"/>
    <mergeCell ref="C292:C296"/>
    <mergeCell ref="C297:C298"/>
    <mergeCell ref="B297:B298"/>
    <mergeCell ref="G227:G229"/>
    <mergeCell ref="G353:G354"/>
    <mergeCell ref="B341:B354"/>
    <mergeCell ref="C343:C354"/>
    <mergeCell ref="C301:C330"/>
    <mergeCell ref="B1265:S1265"/>
    <mergeCell ref="G45:G60"/>
    <mergeCell ref="H45:H52"/>
    <mergeCell ref="H53:H60"/>
    <mergeCell ref="H8:H11"/>
    <mergeCell ref="H12:H17"/>
    <mergeCell ref="G8:G17"/>
    <mergeCell ref="C8:C17"/>
    <mergeCell ref="H18:H26"/>
    <mergeCell ref="G18:G26"/>
    <mergeCell ref="H27:H35"/>
    <mergeCell ref="H36:H44"/>
    <mergeCell ref="G27:G44"/>
    <mergeCell ref="C355:C368"/>
    <mergeCell ref="B355:B376"/>
    <mergeCell ref="B377:B412"/>
    <mergeCell ref="C381:C412"/>
    <mergeCell ref="G409:G412"/>
    <mergeCell ref="H118:H122"/>
    <mergeCell ref="G118:G122"/>
    <mergeCell ref="C65:C122"/>
    <mergeCell ref="B65:B122"/>
    <mergeCell ref="G123:G125"/>
    <mergeCell ref="H110:H117"/>
    <mergeCell ref="B1246:S1246"/>
    <mergeCell ref="H1253:H1258"/>
    <mergeCell ref="G1253:G1258"/>
    <mergeCell ref="H1259:H1263"/>
    <mergeCell ref="H1247:H1252"/>
    <mergeCell ref="C1247:C1263"/>
    <mergeCell ref="G1247:G1252"/>
    <mergeCell ref="G1259:G1263"/>
    <mergeCell ref="B1247:B1263"/>
    <mergeCell ref="B529:B586"/>
    <mergeCell ref="G558:G569"/>
    <mergeCell ref="H558:H561"/>
    <mergeCell ref="C413:C424"/>
    <mergeCell ref="H562:H565"/>
    <mergeCell ref="G529:G537"/>
    <mergeCell ref="H529:H532"/>
    <mergeCell ref="G461:G466"/>
    <mergeCell ref="C471:C481"/>
    <mergeCell ref="C529:C586"/>
    <mergeCell ref="C1717:C1720"/>
    <mergeCell ref="B1697:B1720"/>
    <mergeCell ref="H1702:H1706"/>
    <mergeCell ref="C1697:C1716"/>
    <mergeCell ref="G1717:G1720"/>
    <mergeCell ref="H1717:H1718"/>
    <mergeCell ref="H1719:H1720"/>
    <mergeCell ref="H1697:H1701"/>
    <mergeCell ref="H1660:H1664"/>
    <mergeCell ref="H1665:H1670"/>
    <mergeCell ref="G1660:G1673"/>
    <mergeCell ref="G1674:G1682"/>
    <mergeCell ref="H1674:H1677"/>
    <mergeCell ref="H1678:H1682"/>
    <mergeCell ref="H1707:H1708"/>
    <mergeCell ref="H1709:H1714"/>
    <mergeCell ref="H1715:H1716"/>
    <mergeCell ref="G1697:G1716"/>
    <mergeCell ref="B1639:B1696"/>
    <mergeCell ref="C1684:C1696"/>
    <mergeCell ref="C1643:C1659"/>
    <mergeCell ref="C1660:C1683"/>
    <mergeCell ref="G1684:G1692"/>
    <mergeCell ref="H1684:H1689"/>
    <mergeCell ref="H1690:H1691"/>
    <mergeCell ref="H278:H279"/>
    <mergeCell ref="H248:H250"/>
    <mergeCell ref="G1478:G1480"/>
    <mergeCell ref="H1639:H1642"/>
    <mergeCell ref="G1639:G1642"/>
    <mergeCell ref="H429:H430"/>
    <mergeCell ref="G467:G470"/>
    <mergeCell ref="G471:G474"/>
    <mergeCell ref="G570:G586"/>
    <mergeCell ref="H582:H586"/>
    <mergeCell ref="G482:G490"/>
    <mergeCell ref="B519:S519"/>
    <mergeCell ref="C520:C525"/>
    <mergeCell ref="G495:G497"/>
    <mergeCell ref="C526:C528"/>
    <mergeCell ref="B520:B528"/>
    <mergeCell ref="B413:B430"/>
    <mergeCell ref="H1497:H1498"/>
    <mergeCell ref="H1500:H1502"/>
    <mergeCell ref="G1487:G1488"/>
    <mergeCell ref="B1491:S1491"/>
    <mergeCell ref="G1492:G1499"/>
    <mergeCell ref="G1500:G1504"/>
    <mergeCell ref="C1500:C1528"/>
    <mergeCell ref="B1500:B1528"/>
    <mergeCell ref="B1478:B1490"/>
    <mergeCell ref="G1484:G1486"/>
    <mergeCell ref="G1505:G1518"/>
    <mergeCell ref="G1526:G1528"/>
    <mergeCell ref="G1693:G1696"/>
    <mergeCell ref="H1693:H1696"/>
    <mergeCell ref="H1643:H1646"/>
    <mergeCell ref="H1647:H1652"/>
    <mergeCell ref="H1654:H1656"/>
    <mergeCell ref="H1657:H1658"/>
    <mergeCell ref="G1643:G1659"/>
    <mergeCell ref="C1478:C1490"/>
    <mergeCell ref="B1492:B1499"/>
    <mergeCell ref="C1568:C1625"/>
    <mergeCell ref="H1616:H1621"/>
    <mergeCell ref="G1635:G1638"/>
    <mergeCell ref="H1635:H1638"/>
    <mergeCell ref="G1633:G1634"/>
    <mergeCell ref="H1633:H1634"/>
    <mergeCell ref="C1629:C1634"/>
    <mergeCell ref="H1622:H1625"/>
    <mergeCell ref="G1616:G1628"/>
    <mergeCell ref="H1626:H1628"/>
    <mergeCell ref="C1635:C1638"/>
    <mergeCell ref="C1639:C1642"/>
    <mergeCell ref="C1492:C1499"/>
    <mergeCell ref="G1524:G1525"/>
    <mergeCell ref="H1492:H1496"/>
    <mergeCell ref="H1459:H1462"/>
    <mergeCell ref="G1275:G1277"/>
    <mergeCell ref="B1400:B1450"/>
    <mergeCell ref="H1429:H1430"/>
    <mergeCell ref="H1431:H1432"/>
    <mergeCell ref="H1299:H1301"/>
    <mergeCell ref="G1269:G1272"/>
    <mergeCell ref="C1266:C1274"/>
    <mergeCell ref="G1266:G1268"/>
    <mergeCell ref="H1266:H1267"/>
    <mergeCell ref="H1349:H1356"/>
    <mergeCell ref="H1361:H1365"/>
    <mergeCell ref="C1385:C1398"/>
    <mergeCell ref="H1343:H1348"/>
    <mergeCell ref="G1339:G1342"/>
    <mergeCell ref="H1400:H1401"/>
    <mergeCell ref="H1402:H1403"/>
    <mergeCell ref="H1405:H1415"/>
    <mergeCell ref="C1278:C1280"/>
    <mergeCell ref="C1302:C1338"/>
    <mergeCell ref="G1278:G1280"/>
    <mergeCell ref="G1273:G1274"/>
    <mergeCell ref="H1273:H1274"/>
    <mergeCell ref="B1266:B1280"/>
    <mergeCell ref="H1331:H1332"/>
    <mergeCell ref="H1333:H1334"/>
    <mergeCell ref="H1310:H1318"/>
    <mergeCell ref="H1278:H1279"/>
    <mergeCell ref="G1335:G1338"/>
    <mergeCell ref="H1335:H1338"/>
    <mergeCell ref="H1325:H1330"/>
    <mergeCell ref="H1295:H1298"/>
    <mergeCell ref="H1293:H1294"/>
    <mergeCell ref="H1284:H1292"/>
    <mergeCell ref="H1281:H1283"/>
    <mergeCell ref="G1281:G1301"/>
    <mergeCell ref="G1174:G1176"/>
    <mergeCell ref="C1196:C1202"/>
    <mergeCell ref="G1236:G1245"/>
    <mergeCell ref="G1197:G1202"/>
    <mergeCell ref="B1204:B1235"/>
    <mergeCell ref="G1122:G1129"/>
    <mergeCell ref="H1319:H1320"/>
    <mergeCell ref="H1321:H1324"/>
    <mergeCell ref="H1302:H1304"/>
    <mergeCell ref="G1302:G1308"/>
    <mergeCell ref="C1275:C1277"/>
    <mergeCell ref="H1271:H1272"/>
    <mergeCell ref="H1275:H1276"/>
    <mergeCell ref="C1281:C1301"/>
    <mergeCell ref="H1227:H1231"/>
    <mergeCell ref="H1232:H1235"/>
    <mergeCell ref="H1236:H1237"/>
    <mergeCell ref="H1197:H1201"/>
    <mergeCell ref="H1204:H1210"/>
    <mergeCell ref="H1217:H1221"/>
    <mergeCell ref="H1222:H1226"/>
    <mergeCell ref="H1238:H1239"/>
    <mergeCell ref="H1240:H1245"/>
    <mergeCell ref="H1211:H1216"/>
    <mergeCell ref="B1179:B1202"/>
    <mergeCell ref="G1204:G1221"/>
    <mergeCell ref="G1222:G1226"/>
    <mergeCell ref="C1222:C1226"/>
    <mergeCell ref="C1204:C1221"/>
    <mergeCell ref="B1236:B1245"/>
    <mergeCell ref="C1227:C1235"/>
    <mergeCell ref="C1236:C1245"/>
    <mergeCell ref="G1227:G1235"/>
    <mergeCell ref="C1178:C1195"/>
    <mergeCell ref="G554:G557"/>
    <mergeCell ref="G605:G615"/>
    <mergeCell ref="H453:H455"/>
    <mergeCell ref="C506:C514"/>
    <mergeCell ref="G595:G598"/>
    <mergeCell ref="G1105:G1107"/>
    <mergeCell ref="G425:G430"/>
    <mergeCell ref="C587:C644"/>
    <mergeCell ref="H1014:H1015"/>
    <mergeCell ref="C482:C490"/>
    <mergeCell ref="H445:H446"/>
    <mergeCell ref="G442:G446"/>
    <mergeCell ref="H447:H449"/>
    <mergeCell ref="H936:H937"/>
    <mergeCell ref="H938:H939"/>
    <mergeCell ref="H942:H943"/>
    <mergeCell ref="H944:H945"/>
    <mergeCell ref="H925:H927"/>
    <mergeCell ref="H1068:H1069"/>
    <mergeCell ref="G1068:G1071"/>
    <mergeCell ref="H1070:H1071"/>
    <mergeCell ref="C447:C470"/>
    <mergeCell ref="C684:C702"/>
    <mergeCell ref="G768:G791"/>
    <mergeCell ref="H413:H415"/>
    <mergeCell ref="H355:H356"/>
    <mergeCell ref="B471:B518"/>
    <mergeCell ref="G491:G494"/>
    <mergeCell ref="H487:H488"/>
    <mergeCell ref="G357:G358"/>
    <mergeCell ref="H357:H358"/>
    <mergeCell ref="H371:H372"/>
    <mergeCell ref="G404:G406"/>
    <mergeCell ref="H450:H452"/>
    <mergeCell ref="H461:H464"/>
    <mergeCell ref="H465:H466"/>
    <mergeCell ref="H404:H406"/>
    <mergeCell ref="H393:H395"/>
    <mergeCell ref="H373:H374"/>
    <mergeCell ref="B431:B470"/>
    <mergeCell ref="B1399:S1399"/>
    <mergeCell ref="H627:H629"/>
    <mergeCell ref="H595:H598"/>
    <mergeCell ref="H603:H604"/>
    <mergeCell ref="G603:G604"/>
    <mergeCell ref="H605:H608"/>
    <mergeCell ref="H609:H612"/>
    <mergeCell ref="H621:H623"/>
    <mergeCell ref="H570:H573"/>
    <mergeCell ref="H624:H626"/>
    <mergeCell ref="G621:G632"/>
    <mergeCell ref="G616:G620"/>
    <mergeCell ref="H591:H592"/>
    <mergeCell ref="B587:B644"/>
    <mergeCell ref="H630:H632"/>
    <mergeCell ref="C1110:C1121"/>
    <mergeCell ref="B1203:S1203"/>
    <mergeCell ref="H1167:H1168"/>
    <mergeCell ref="G1169:G1172"/>
    <mergeCell ref="C1169:C1177"/>
    <mergeCell ref="H1110:H1117"/>
    <mergeCell ref="H1141:H1153"/>
    <mergeCell ref="H1126:H1129"/>
    <mergeCell ref="B1110:B1121"/>
    <mergeCell ref="G1629:G1632"/>
    <mergeCell ref="B1281:B1301"/>
    <mergeCell ref="B1302:B1338"/>
    <mergeCell ref="H1438:H1440"/>
    <mergeCell ref="H1441:H1443"/>
    <mergeCell ref="G1438:G1450"/>
    <mergeCell ref="C1339:C1384"/>
    <mergeCell ref="H1382:H1383"/>
    <mergeCell ref="H1396:H1397"/>
    <mergeCell ref="H1374:H1381"/>
    <mergeCell ref="B1339:B1384"/>
    <mergeCell ref="G1361:G1384"/>
    <mergeCell ref="H1341:H1342"/>
    <mergeCell ref="H1366:H1367"/>
    <mergeCell ref="H1368:H1373"/>
    <mergeCell ref="H1339:H1340"/>
    <mergeCell ref="H1416:H1419"/>
    <mergeCell ref="G1343:G1348"/>
    <mergeCell ref="G1386:G1398"/>
    <mergeCell ref="H1386:H1392"/>
    <mergeCell ref="H1394:H1395"/>
    <mergeCell ref="C1400:C1450"/>
    <mergeCell ref="G1420:G1428"/>
    <mergeCell ref="H1420:H1423"/>
    <mergeCell ref="H1451:H1453"/>
    <mergeCell ref="B1451:B1476"/>
    <mergeCell ref="B1547:S1547"/>
    <mergeCell ref="H1572:H1577"/>
    <mergeCell ref="H1578:H1609"/>
    <mergeCell ref="H1611:H1615"/>
    <mergeCell ref="H1548:H1561"/>
    <mergeCell ref="G1548:G1561"/>
    <mergeCell ref="B1529:B1546"/>
    <mergeCell ref="C1529:C1546"/>
    <mergeCell ref="H1510:H1511"/>
    <mergeCell ref="G1520:G1521"/>
    <mergeCell ref="H1529:H1538"/>
    <mergeCell ref="G1529:G1538"/>
    <mergeCell ref="H1539:H1546"/>
    <mergeCell ref="G1539:G1546"/>
    <mergeCell ref="B1548:B1567"/>
    <mergeCell ref="C1548:C1567"/>
    <mergeCell ref="H1562:H1567"/>
    <mergeCell ref="H1568:H1571"/>
    <mergeCell ref="G1562:G1567"/>
    <mergeCell ref="G1568:G1615"/>
    <mergeCell ref="B1568:B1638"/>
    <mergeCell ref="H1629:H1632"/>
    <mergeCell ref="C1451:C1465"/>
    <mergeCell ref="G1459:G1465"/>
    <mergeCell ref="G1451:G1455"/>
    <mergeCell ref="G1466:G1476"/>
    <mergeCell ref="H1466:H1472"/>
    <mergeCell ref="C1466:C1476"/>
    <mergeCell ref="B1385:B1398"/>
    <mergeCell ref="H1118:H1121"/>
    <mergeCell ref="H1122:H1125"/>
    <mergeCell ref="H1162:H1163"/>
    <mergeCell ref="H1164:H1166"/>
    <mergeCell ref="G1110:G1121"/>
    <mergeCell ref="H1187:H1195"/>
    <mergeCell ref="G1179:G1195"/>
    <mergeCell ref="H1179:H1186"/>
    <mergeCell ref="H1474:H1475"/>
    <mergeCell ref="H1425:H1426"/>
    <mergeCell ref="H1454:H1455"/>
    <mergeCell ref="G1429:G1437"/>
    <mergeCell ref="G1400:G1419"/>
    <mergeCell ref="H1456:H1458"/>
    <mergeCell ref="H1463:H1465"/>
    <mergeCell ref="H1434:H1437"/>
    <mergeCell ref="G1456:G1458"/>
    <mergeCell ref="B1051:B1107"/>
    <mergeCell ref="G1024:G1032"/>
    <mergeCell ref="H1062:H1067"/>
    <mergeCell ref="C1092:C1104"/>
    <mergeCell ref="H1160:H1161"/>
    <mergeCell ref="C1105:C1107"/>
    <mergeCell ref="G1158:G1159"/>
    <mergeCell ref="G1154:G1157"/>
    <mergeCell ref="H1155:H1157"/>
    <mergeCell ref="C1122:C1159"/>
    <mergeCell ref="C1051:C1091"/>
    <mergeCell ref="C1160:C1168"/>
    <mergeCell ref="G1160:G1168"/>
    <mergeCell ref="G1100:G1104"/>
    <mergeCell ref="H1033:H1044"/>
    <mergeCell ref="H1029:H1032"/>
    <mergeCell ref="H1075:H1081"/>
    <mergeCell ref="G1082:G1084"/>
    <mergeCell ref="G1051:G1061"/>
    <mergeCell ref="G1062:G1067"/>
    <mergeCell ref="G1089:G1091"/>
    <mergeCell ref="G1086:G1087"/>
    <mergeCell ref="H1086:H1087"/>
    <mergeCell ref="G1075:G1081"/>
    <mergeCell ref="H1100:H1104"/>
    <mergeCell ref="H1089:H1091"/>
    <mergeCell ref="H1092:H1096"/>
    <mergeCell ref="H1097:H1099"/>
    <mergeCell ref="G1092:G1099"/>
    <mergeCell ref="H1082:H1084"/>
    <mergeCell ref="H1051:H1061"/>
    <mergeCell ref="G1072:G1074"/>
    <mergeCell ref="H1016:H1018"/>
    <mergeCell ref="G1016:G1018"/>
    <mergeCell ref="G1014:G1015"/>
    <mergeCell ref="H1005:H1006"/>
    <mergeCell ref="G1003:G1006"/>
    <mergeCell ref="C1000:C1002"/>
    <mergeCell ref="H1000:H1001"/>
    <mergeCell ref="G1021:G1023"/>
    <mergeCell ref="B1020:S1020"/>
    <mergeCell ref="C1021:C1050"/>
    <mergeCell ref="B1021:B1050"/>
    <mergeCell ref="G966:G968"/>
    <mergeCell ref="H966:H968"/>
    <mergeCell ref="G969:G979"/>
    <mergeCell ref="H969:H971"/>
    <mergeCell ref="G1000:G1002"/>
    <mergeCell ref="G993:G995"/>
    <mergeCell ref="H993:H995"/>
    <mergeCell ref="C980:C984"/>
    <mergeCell ref="C993:C998"/>
    <mergeCell ref="C966:C979"/>
    <mergeCell ref="C986:C992"/>
    <mergeCell ref="H975:H976"/>
    <mergeCell ref="H989:H992"/>
    <mergeCell ref="G989:G992"/>
    <mergeCell ref="B985:S985"/>
    <mergeCell ref="B986:B998"/>
    <mergeCell ref="H879:H881"/>
    <mergeCell ref="H882:H884"/>
    <mergeCell ref="G917:G918"/>
    <mergeCell ref="G919:G923"/>
    <mergeCell ref="G980:G984"/>
    <mergeCell ref="H980:H984"/>
    <mergeCell ref="H972:H974"/>
    <mergeCell ref="G942:G947"/>
    <mergeCell ref="H613:H615"/>
    <mergeCell ref="H913:H916"/>
    <mergeCell ref="H840:H842"/>
    <mergeCell ref="H860:H864"/>
    <mergeCell ref="H890:H894"/>
    <mergeCell ref="H855:H859"/>
    <mergeCell ref="H825:H830"/>
    <mergeCell ref="H792:H797"/>
    <mergeCell ref="H831:H836"/>
    <mergeCell ref="G684:G702"/>
    <mergeCell ref="H733:H735"/>
    <mergeCell ref="H736:H738"/>
    <mergeCell ref="H740:H742"/>
    <mergeCell ref="H743:H745"/>
    <mergeCell ref="H746:H748"/>
    <mergeCell ref="H749:H751"/>
    <mergeCell ref="H533:H535"/>
    <mergeCell ref="G599:G602"/>
    <mergeCell ref="H599:H602"/>
    <mergeCell ref="H643:H644"/>
    <mergeCell ref="G637:G641"/>
    <mergeCell ref="H646:H648"/>
    <mergeCell ref="G645:G648"/>
    <mergeCell ref="G676:G679"/>
    <mergeCell ref="H676:H677"/>
    <mergeCell ref="H678:H679"/>
    <mergeCell ref="G658:G667"/>
    <mergeCell ref="H617:H620"/>
    <mergeCell ref="G642:G644"/>
    <mergeCell ref="H633:H636"/>
    <mergeCell ref="G633:G636"/>
    <mergeCell ref="H637:H638"/>
    <mergeCell ref="H639:H641"/>
    <mergeCell ref="H593:H594"/>
    <mergeCell ref="H566:H569"/>
    <mergeCell ref="G672:G674"/>
    <mergeCell ref="H673:H674"/>
    <mergeCell ref="H587:H588"/>
    <mergeCell ref="G656:G657"/>
    <mergeCell ref="H589:H590"/>
    <mergeCell ref="H262:H264"/>
    <mergeCell ref="H265:H268"/>
    <mergeCell ref="H381:H383"/>
    <mergeCell ref="G381:G383"/>
    <mergeCell ref="H384:H386"/>
    <mergeCell ref="G384:G389"/>
    <mergeCell ref="H387:H389"/>
    <mergeCell ref="H272:H274"/>
    <mergeCell ref="H269:H271"/>
    <mergeCell ref="G275:G279"/>
    <mergeCell ref="H351:H352"/>
    <mergeCell ref="H367:H368"/>
    <mergeCell ref="H353:H354"/>
    <mergeCell ref="G355:G356"/>
    <mergeCell ref="H365:H366"/>
    <mergeCell ref="H369:H370"/>
    <mergeCell ref="G331:G338"/>
    <mergeCell ref="G272:G274"/>
    <mergeCell ref="G265:G268"/>
    <mergeCell ref="G288:G291"/>
    <mergeCell ref="H288:H289"/>
    <mergeCell ref="H323:H324"/>
    <mergeCell ref="G325:G326"/>
    <mergeCell ref="H325:H326"/>
    <mergeCell ref="B4:C6"/>
    <mergeCell ref="L4:L6"/>
    <mergeCell ref="J4:J6"/>
    <mergeCell ref="K4:K6"/>
    <mergeCell ref="G4:G6"/>
    <mergeCell ref="I4:I6"/>
    <mergeCell ref="H86:H93"/>
    <mergeCell ref="H78:H85"/>
    <mergeCell ref="B7:S7"/>
    <mergeCell ref="D5:D6"/>
    <mergeCell ref="E5:E6"/>
    <mergeCell ref="F5:F6"/>
    <mergeCell ref="D4:F4"/>
    <mergeCell ref="H65:H69"/>
    <mergeCell ref="H70:H77"/>
    <mergeCell ref="G65:G101"/>
    <mergeCell ref="H94:H101"/>
    <mergeCell ref="G61:G64"/>
    <mergeCell ref="H61:H64"/>
    <mergeCell ref="C18:C64"/>
    <mergeCell ref="B8:B64"/>
    <mergeCell ref="H260:H261"/>
    <mergeCell ref="T5:T6"/>
    <mergeCell ref="M4:M6"/>
    <mergeCell ref="O4:O6"/>
    <mergeCell ref="P4:Q6"/>
    <mergeCell ref="R4:R6"/>
    <mergeCell ref="N4:N6"/>
    <mergeCell ref="H4:H6"/>
    <mergeCell ref="S5:S6"/>
    <mergeCell ref="S4:T4"/>
    <mergeCell ref="H123:H125"/>
    <mergeCell ref="G219:G220"/>
    <mergeCell ref="G221:G224"/>
    <mergeCell ref="G225:G226"/>
    <mergeCell ref="H233:H235"/>
    <mergeCell ref="H203:H206"/>
    <mergeCell ref="H193:H194"/>
    <mergeCell ref="H225:H226"/>
    <mergeCell ref="H227:H229"/>
    <mergeCell ref="H195:H196"/>
    <mergeCell ref="H207:H210"/>
    <mergeCell ref="H230:H232"/>
    <mergeCell ref="G193:G196"/>
    <mergeCell ref="G230:G235"/>
    <mergeCell ref="G526:G528"/>
    <mergeCell ref="H526:H528"/>
    <mergeCell ref="G713:G723"/>
    <mergeCell ref="B2:S2"/>
    <mergeCell ref="H1487:H1488"/>
    <mergeCell ref="B1477:S1477"/>
    <mergeCell ref="H1484:H1486"/>
    <mergeCell ref="H1478:H1480"/>
    <mergeCell ref="G1481:G1482"/>
    <mergeCell ref="H1481:H1482"/>
    <mergeCell ref="H1445:H1449"/>
    <mergeCell ref="H552:H553"/>
    <mergeCell ref="H816:H818"/>
    <mergeCell ref="H819:H824"/>
    <mergeCell ref="B676:B679"/>
    <mergeCell ref="H457:H459"/>
    <mergeCell ref="C917:C923"/>
    <mergeCell ref="G587:G594"/>
    <mergeCell ref="C676:C679"/>
    <mergeCell ref="B680:S680"/>
    <mergeCell ref="H425:H426"/>
    <mergeCell ref="H427:H428"/>
    <mergeCell ref="C221:C224"/>
    <mergeCell ref="G323:G324"/>
    <mergeCell ref="H319:H320"/>
    <mergeCell ref="H520:H523"/>
    <mergeCell ref="G520:G525"/>
    <mergeCell ref="H578:H581"/>
    <mergeCell ref="G538:G543"/>
    <mergeCell ref="H554:H557"/>
    <mergeCell ref="G550:G553"/>
    <mergeCell ref="H574:H577"/>
    <mergeCell ref="H442:H444"/>
    <mergeCell ref="H524:H525"/>
    <mergeCell ref="G506:G510"/>
    <mergeCell ref="G511:G514"/>
    <mergeCell ref="H511:H513"/>
    <mergeCell ref="H335:H336"/>
    <mergeCell ref="H402:H403"/>
    <mergeCell ref="H337:H338"/>
    <mergeCell ref="G339:G340"/>
    <mergeCell ref="H339:H340"/>
    <mergeCell ref="H423:H424"/>
    <mergeCell ref="H416:H418"/>
    <mergeCell ref="G416:G418"/>
    <mergeCell ref="G419:G422"/>
    <mergeCell ref="G453:G460"/>
    <mergeCell ref="G407:G408"/>
    <mergeCell ref="C431:C446"/>
    <mergeCell ref="C491:C494"/>
    <mergeCell ref="C495:C505"/>
    <mergeCell ref="H239:H241"/>
    <mergeCell ref="H242:H244"/>
    <mergeCell ref="H257:H259"/>
    <mergeCell ref="H254:H256"/>
    <mergeCell ref="G239:G241"/>
    <mergeCell ref="H245:H247"/>
    <mergeCell ref="H251:H253"/>
    <mergeCell ref="H471:H472"/>
    <mergeCell ref="H489:H490"/>
    <mergeCell ref="H504:H505"/>
    <mergeCell ref="G498:G505"/>
    <mergeCell ref="C299:C300"/>
    <mergeCell ref="G299:G300"/>
    <mergeCell ref="H299:H300"/>
    <mergeCell ref="G301:G302"/>
    <mergeCell ref="H301:H302"/>
    <mergeCell ref="G303:G304"/>
    <mergeCell ref="H303:H304"/>
    <mergeCell ref="G305:G308"/>
    <mergeCell ref="H311:H312"/>
    <mergeCell ref="G309:G318"/>
    <mergeCell ref="H317:H318"/>
    <mergeCell ref="H275:H277"/>
    <mergeCell ref="H315:H316"/>
    <mergeCell ref="G319:G320"/>
    <mergeCell ref="G280:G284"/>
    <mergeCell ref="H280:H282"/>
    <mergeCell ref="G285:G287"/>
    <mergeCell ref="H285:H287"/>
    <mergeCell ref="H333:H334"/>
    <mergeCell ref="H290:H291"/>
    <mergeCell ref="H321:H322"/>
    <mergeCell ref="G321:G322"/>
    <mergeCell ref="H309:H310"/>
    <mergeCell ref="H313:H314"/>
    <mergeCell ref="H283:H284"/>
    <mergeCell ref="G329:G330"/>
    <mergeCell ref="H329:H330"/>
    <mergeCell ref="G297:G298"/>
    <mergeCell ref="H297:H298"/>
    <mergeCell ref="G292:G296"/>
    <mergeCell ref="H292:H293"/>
    <mergeCell ref="H294:H295"/>
    <mergeCell ref="G327:G328"/>
    <mergeCell ref="H327:H328"/>
    <mergeCell ref="H305:H306"/>
    <mergeCell ref="H307:H308"/>
    <mergeCell ref="H375:H376"/>
    <mergeCell ref="H390:H392"/>
    <mergeCell ref="H144:H152"/>
    <mergeCell ref="C369:C376"/>
    <mergeCell ref="C341:C342"/>
    <mergeCell ref="G377:G380"/>
    <mergeCell ref="H377:H378"/>
    <mergeCell ref="H379:H380"/>
    <mergeCell ref="C331:C340"/>
    <mergeCell ref="G375:G376"/>
    <mergeCell ref="G369:G374"/>
    <mergeCell ref="G341:G342"/>
    <mergeCell ref="H341:H342"/>
    <mergeCell ref="G343:G344"/>
    <mergeCell ref="H343:H344"/>
    <mergeCell ref="G345:G352"/>
    <mergeCell ref="H345:H346"/>
    <mergeCell ref="H347:H348"/>
    <mergeCell ref="H349:H350"/>
    <mergeCell ref="H331:H332"/>
    <mergeCell ref="G365:G368"/>
    <mergeCell ref="G390:G403"/>
    <mergeCell ref="C181:C196"/>
    <mergeCell ref="B181:B220"/>
    <mergeCell ref="C197:C220"/>
    <mergeCell ref="G169:G180"/>
    <mergeCell ref="H177:H180"/>
    <mergeCell ref="G181:G184"/>
    <mergeCell ref="G102:G117"/>
    <mergeCell ref="H102:H109"/>
    <mergeCell ref="H126:H133"/>
    <mergeCell ref="G126:G135"/>
    <mergeCell ref="H181:H184"/>
    <mergeCell ref="H157:H160"/>
    <mergeCell ref="G144:G152"/>
    <mergeCell ref="H169:H176"/>
    <mergeCell ref="G153:G160"/>
    <mergeCell ref="G136:G143"/>
    <mergeCell ref="H134:H135"/>
    <mergeCell ref="H136:H143"/>
    <mergeCell ref="H165:H168"/>
    <mergeCell ref="H153:H156"/>
    <mergeCell ref="H185:H192"/>
    <mergeCell ref="G185:G192"/>
    <mergeCell ref="G197:G218"/>
    <mergeCell ref="H219:H220"/>
    <mergeCell ref="H495:H497"/>
    <mergeCell ref="H506:H510"/>
    <mergeCell ref="H498:H499"/>
    <mergeCell ref="H500:H501"/>
    <mergeCell ref="H502:H503"/>
    <mergeCell ref="G359:G360"/>
    <mergeCell ref="G361:G362"/>
    <mergeCell ref="H359:H360"/>
    <mergeCell ref="H361:H362"/>
    <mergeCell ref="G363:G364"/>
    <mergeCell ref="H363:H364"/>
    <mergeCell ref="H492:H494"/>
    <mergeCell ref="H473:H474"/>
    <mergeCell ref="H482:H486"/>
    <mergeCell ref="G447:G452"/>
    <mergeCell ref="H419:H422"/>
    <mergeCell ref="G431:G441"/>
    <mergeCell ref="H396:H398"/>
    <mergeCell ref="H399:H401"/>
    <mergeCell ref="H438:H441"/>
    <mergeCell ref="H431:H437"/>
    <mergeCell ref="G423:G424"/>
    <mergeCell ref="H407:H408"/>
    <mergeCell ref="G413:G415"/>
    <mergeCell ref="C425:C430"/>
    <mergeCell ref="C377:C380"/>
    <mergeCell ref="H1269:H1270"/>
    <mergeCell ref="G475:G481"/>
    <mergeCell ref="H475:H481"/>
    <mergeCell ref="H928:H929"/>
    <mergeCell ref="H536:H537"/>
    <mergeCell ref="H538:H539"/>
    <mergeCell ref="C515:C518"/>
    <mergeCell ref="G515:G518"/>
    <mergeCell ref="H515:H518"/>
    <mergeCell ref="H550:H551"/>
    <mergeCell ref="G544:G549"/>
    <mergeCell ref="H544:H545"/>
    <mergeCell ref="H547:H548"/>
    <mergeCell ref="H541:H542"/>
    <mergeCell ref="H658:H659"/>
    <mergeCell ref="G986:G988"/>
    <mergeCell ref="H764:H765"/>
    <mergeCell ref="H766:H767"/>
    <mergeCell ref="H768:H769"/>
    <mergeCell ref="H770:H771"/>
    <mergeCell ref="H772:H773"/>
    <mergeCell ref="H774:H775"/>
    <mergeCell ref="H868:H869"/>
    <mergeCell ref="G792:G818"/>
    <mergeCell ref="G819:G854"/>
    <mergeCell ref="C761:C818"/>
    <mergeCell ref="H690:H691"/>
    <mergeCell ref="H692:H693"/>
    <mergeCell ref="H694:H695"/>
    <mergeCell ref="H696:H697"/>
    <mergeCell ref="H698:H699"/>
    <mergeCell ref="H700:H701"/>
    <mergeCell ref="H703:H704"/>
    <mergeCell ref="H705:H706"/>
    <mergeCell ref="H707:H708"/>
    <mergeCell ref="G761:G767"/>
    <mergeCell ref="B761:B818"/>
    <mergeCell ref="B819:B867"/>
    <mergeCell ref="B681:B702"/>
    <mergeCell ref="B703:B760"/>
    <mergeCell ref="H810:H815"/>
    <mergeCell ref="H776:H777"/>
    <mergeCell ref="H778:H779"/>
    <mergeCell ref="H780:H781"/>
    <mergeCell ref="H782:H783"/>
    <mergeCell ref="H784:H785"/>
    <mergeCell ref="H786:H787"/>
    <mergeCell ref="H788:H789"/>
    <mergeCell ref="H790:H791"/>
    <mergeCell ref="H752:H754"/>
    <mergeCell ref="H755:H756"/>
    <mergeCell ref="H757:H760"/>
    <mergeCell ref="H761:H763"/>
    <mergeCell ref="H710:H711"/>
    <mergeCell ref="H724:H726"/>
    <mergeCell ref="H727:H729"/>
    <mergeCell ref="H730:H732"/>
    <mergeCell ref="H865:H867"/>
    <mergeCell ref="H684:H685"/>
    <mergeCell ref="H686:H687"/>
    <mergeCell ref="H905:H907"/>
    <mergeCell ref="G963:G965"/>
    <mergeCell ref="H963:H965"/>
    <mergeCell ref="C955:C965"/>
    <mergeCell ref="H895:H899"/>
    <mergeCell ref="G925:G929"/>
    <mergeCell ref="C948:C954"/>
    <mergeCell ref="C925:C929"/>
    <mergeCell ref="H946:H947"/>
    <mergeCell ref="H952:H953"/>
    <mergeCell ref="H900:H904"/>
    <mergeCell ref="G948:G954"/>
    <mergeCell ref="G955:G961"/>
    <mergeCell ref="H932:H933"/>
    <mergeCell ref="H1021:H1023"/>
    <mergeCell ref="H1024:H1028"/>
    <mergeCell ref="H1130:H1139"/>
    <mergeCell ref="G1130:G1153"/>
    <mergeCell ref="H986:H988"/>
    <mergeCell ref="H1003:H1004"/>
    <mergeCell ref="H977:H979"/>
    <mergeCell ref="B999:S999"/>
    <mergeCell ref="B1000:B1010"/>
    <mergeCell ref="H1105:H1106"/>
    <mergeCell ref="G996:G998"/>
    <mergeCell ref="H996:H998"/>
    <mergeCell ref="H1007:H1008"/>
    <mergeCell ref="H1009:H1010"/>
    <mergeCell ref="H1012:H1013"/>
    <mergeCell ref="B1011:B1019"/>
    <mergeCell ref="C1007:C1010"/>
    <mergeCell ref="C1011:C1019"/>
    <mergeCell ref="G1007:G1010"/>
    <mergeCell ref="B1109:S1109"/>
    <mergeCell ref="C1003:C1006"/>
    <mergeCell ref="H1072:H1074"/>
    <mergeCell ref="H1045:H1050"/>
    <mergeCell ref="G1033:G1050"/>
  </mergeCells>
  <phoneticPr fontId="1"/>
  <conditionalFormatting sqref="I33">
    <cfRule type="duplicateValues" dxfId="73" priority="19"/>
  </conditionalFormatting>
  <conditionalFormatting sqref="I41">
    <cfRule type="duplicateValues" dxfId="72" priority="18"/>
  </conditionalFormatting>
  <conditionalFormatting sqref="I217:I218">
    <cfRule type="duplicateValues" dxfId="71" priority="17"/>
  </conditionalFormatting>
  <conditionalFormatting sqref="I227">
    <cfRule type="duplicateValues" dxfId="70" priority="53"/>
  </conditionalFormatting>
  <conditionalFormatting sqref="I428">
    <cfRule type="duplicateValues" dxfId="69" priority="76"/>
  </conditionalFormatting>
  <conditionalFormatting sqref="I465:I466">
    <cfRule type="duplicateValues" dxfId="68" priority="50"/>
  </conditionalFormatting>
  <conditionalFormatting sqref="I479">
    <cfRule type="duplicateValues" dxfId="67" priority="10"/>
  </conditionalFormatting>
  <conditionalFormatting sqref="I480:I481">
    <cfRule type="duplicateValues" dxfId="66" priority="11"/>
  </conditionalFormatting>
  <conditionalFormatting sqref="I500">
    <cfRule type="duplicateValues" dxfId="65" priority="16"/>
  </conditionalFormatting>
  <conditionalFormatting sqref="I501">
    <cfRule type="duplicateValues" dxfId="64" priority="15"/>
  </conditionalFormatting>
  <conditionalFormatting sqref="I503">
    <cfRule type="duplicateValues" dxfId="63" priority="14"/>
  </conditionalFormatting>
  <conditionalFormatting sqref="I504">
    <cfRule type="duplicateValues" dxfId="62" priority="13"/>
  </conditionalFormatting>
  <conditionalFormatting sqref="I505">
    <cfRule type="duplicateValues" dxfId="61" priority="12"/>
  </conditionalFormatting>
  <conditionalFormatting sqref="I508">
    <cfRule type="duplicateValues" dxfId="60" priority="49"/>
  </conditionalFormatting>
  <conditionalFormatting sqref="I541">
    <cfRule type="duplicateValues" dxfId="59" priority="48"/>
  </conditionalFormatting>
  <conditionalFormatting sqref="I879">
    <cfRule type="duplicateValues" dxfId="58" priority="47"/>
  </conditionalFormatting>
  <conditionalFormatting sqref="I882">
    <cfRule type="duplicateValues" dxfId="57" priority="46"/>
  </conditionalFormatting>
  <conditionalFormatting sqref="I1085">
    <cfRule type="duplicateValues" dxfId="56" priority="1"/>
  </conditionalFormatting>
  <conditionalFormatting sqref="I1088">
    <cfRule type="duplicateValues" dxfId="55" priority="2"/>
  </conditionalFormatting>
  <conditionalFormatting sqref="I1415">
    <cfRule type="duplicateValues" dxfId="54" priority="45"/>
  </conditionalFormatting>
  <conditionalFormatting sqref="I1420">
    <cfRule type="duplicateValues" dxfId="53" priority="9"/>
  </conditionalFormatting>
  <conditionalFormatting sqref="I1421:I1422">
    <cfRule type="duplicateValues" dxfId="52" priority="8"/>
  </conditionalFormatting>
  <conditionalFormatting sqref="I1423">
    <cfRule type="duplicateValues" dxfId="51" priority="7"/>
  </conditionalFormatting>
  <conditionalFormatting sqref="I1424">
    <cfRule type="duplicateValues" dxfId="50" priority="6"/>
  </conditionalFormatting>
  <conditionalFormatting sqref="I1425">
    <cfRule type="duplicateValues" dxfId="49" priority="5"/>
  </conditionalFormatting>
  <conditionalFormatting sqref="I1426">
    <cfRule type="duplicateValues" dxfId="48" priority="4"/>
  </conditionalFormatting>
  <conditionalFormatting sqref="I1427:I1428">
    <cfRule type="duplicateValues" dxfId="47" priority="3"/>
  </conditionalFormatting>
  <conditionalFormatting sqref="I1490">
    <cfRule type="duplicateValues" dxfId="46" priority="35"/>
  </conditionalFormatting>
  <conditionalFormatting sqref="I1492:I1506 I1400:I1414 I1110:I1202 I429:I464 I520:I540 I986:I998 I1247:I1264 I1478:I1489 I1000:I1019 I228:I427 I1204:I1245 I925:I984 I509:I518 I1416:I1419 I1515 I1520:I1521 I1508:I1512 I1529:I1546 I1523:I1525 I8:I32 I34:I40 I42:I216 I219:I226 I467:I478 I502 I506:I507 I482:I499 I1429:I1476 I1089:I1108 I1086:I1087 I1266:I1398 I1021:I1084 I542:I923">
    <cfRule type="duplicateValues" dxfId="45" priority="206"/>
  </conditionalFormatting>
  <conditionalFormatting sqref="I1507">
    <cfRule type="duplicateValues" dxfId="44" priority="26"/>
  </conditionalFormatting>
  <conditionalFormatting sqref="I1513">
    <cfRule type="duplicateValues" dxfId="43" priority="31"/>
  </conditionalFormatting>
  <conditionalFormatting sqref="I1514">
    <cfRule type="duplicateValues" dxfId="42" priority="30"/>
  </conditionalFormatting>
  <conditionalFormatting sqref="I1516">
    <cfRule type="duplicateValues" dxfId="41" priority="29"/>
  </conditionalFormatting>
  <conditionalFormatting sqref="I1517">
    <cfRule type="duplicateValues" dxfId="40" priority="28"/>
  </conditionalFormatting>
  <conditionalFormatting sqref="I1518">
    <cfRule type="duplicateValues" dxfId="39" priority="27"/>
  </conditionalFormatting>
  <conditionalFormatting sqref="I1519">
    <cfRule type="duplicateValues" dxfId="38" priority="25"/>
  </conditionalFormatting>
  <conditionalFormatting sqref="I1522">
    <cfRule type="duplicateValues" dxfId="37" priority="21"/>
  </conditionalFormatting>
  <conditionalFormatting sqref="I1526">
    <cfRule type="duplicateValues" dxfId="36" priority="22"/>
  </conditionalFormatting>
  <conditionalFormatting sqref="I1527">
    <cfRule type="duplicateValues" dxfId="35" priority="24"/>
  </conditionalFormatting>
  <conditionalFormatting sqref="I1528">
    <cfRule type="duplicateValues" dxfId="34" priority="23"/>
  </conditionalFormatting>
  <conditionalFormatting sqref="I1548:I1549 I1556:I1566 I1553 I1690:I1694 I1697:I1716 I1568:I1686">
    <cfRule type="duplicateValues" dxfId="33" priority="208"/>
  </conditionalFormatting>
  <conditionalFormatting sqref="I1550">
    <cfRule type="duplicateValues" dxfId="32" priority="42"/>
  </conditionalFormatting>
  <conditionalFormatting sqref="I1551">
    <cfRule type="duplicateValues" dxfId="31" priority="41"/>
  </conditionalFormatting>
  <conditionalFormatting sqref="I1552">
    <cfRule type="duplicateValues" dxfId="30" priority="40"/>
  </conditionalFormatting>
  <conditionalFormatting sqref="I1554">
    <cfRule type="duplicateValues" dxfId="29" priority="43"/>
  </conditionalFormatting>
  <conditionalFormatting sqref="I1555">
    <cfRule type="duplicateValues" dxfId="28" priority="39"/>
  </conditionalFormatting>
  <conditionalFormatting sqref="I1567">
    <cfRule type="duplicateValues" dxfId="27" priority="38"/>
  </conditionalFormatting>
  <conditionalFormatting sqref="I1687:I1689">
    <cfRule type="duplicateValues" dxfId="26" priority="32"/>
  </conditionalFormatting>
  <conditionalFormatting sqref="I1695">
    <cfRule type="duplicateValues" dxfId="25" priority="34"/>
  </conditionalFormatting>
  <conditionalFormatting sqref="I1696">
    <cfRule type="duplicateValues" dxfId="24" priority="33"/>
  </conditionalFormatting>
  <conditionalFormatting sqref="I1717:I1720">
    <cfRule type="duplicateValues" dxfId="23" priority="36"/>
  </conditionalFormatting>
  <dataValidations disablePrompts="1" count="6">
    <dataValidation imeMode="on" allowBlank="1" showInputMessage="1" showErrorMessage="1" sqref="R8:R518 R520:R679 J520:N679 G1177 G1174 J1400:N1465 J1472 K1470:N1472 J1469:N1469 K1466:N1468 K1548:N1561 J1562:N1562 J1643:M1654 J1634:J1642 J1657:M1657 K1655:M1656 R1492:R1546 K1629:L1642 J1473:N1476 J1492:N1546 N1563:N1657 R1110:R1202 R925:R984 J925:N984 R1400:R1476 R1478:R1490 J1478:N1490 R1266:R1398 J1266:N1398 J1247:N1264 R1247:R1264 J1204:N1245 R1204:R1245 J1021:N1108 R1021:R1108 R1000:R1019 J1000:N1019 R986:R998 J986:N998 J8:N518 J1110:N1202 J1626 M1563:M1642 K1563:L1626 J1627:L1628 R1548:R1720 J1658:N1720 R681:R923 J681:N923" xr:uid="{00000000-0002-0000-0200-000000000000}"/>
    <dataValidation imeMode="off" allowBlank="1" showInputMessage="1" showErrorMessage="1" sqref="P520:Q679 P1492:Q1546 P925:Q984 P1400:Q1476 P1478:Q1490 P1266:Q1398 P1247:Q1264 P1204:Q1245 P1021:Q1108 P1000:Q1019 P986:Q998 P8:Q518 P1110:Q1202 P1548:Q1720 T7:T1720 P681:Q923" xr:uid="{00000000-0002-0000-0200-000001000000}"/>
    <dataValidation type="list" imeMode="off" allowBlank="1" showInputMessage="1" showErrorMessage="1" sqref="O882 O1264 O879 O1561" xr:uid="{00000000-0002-0000-0200-000002000000}">
      <formula1>$U$7:$U$13</formula1>
    </dataValidation>
    <dataValidation type="list" imeMode="off" allowBlank="1" showInputMessage="1" showErrorMessage="1" sqref="O520:O679 O1400:O1476 O1492:O1546 O1548:O1560 O431:O518 O1110:O1202 O925:O984 O1478:O1490 O1266:O1398 O1247:O1263 O1204:O1245 O1021:O1108 O986:O998 O8:O17 O1562:O1716" xr:uid="{00000000-0002-0000-0200-000004000000}">
      <formula1>$X$7:$X$15</formula1>
    </dataValidation>
    <dataValidation type="list" allowBlank="1" showInputMessage="1" showErrorMessage="1" sqref="O1717:O1720 O880:O881 O18:O430 O1000:O1019 O681:O878 O883:O923" xr:uid="{00000000-0002-0000-0200-000005000000}">
      <formula1>$X$7:$X$15</formula1>
    </dataValidation>
    <dataValidation type="list" imeMode="on" allowBlank="1" showInputMessage="1" showErrorMessage="1" sqref="S925:S984 S8:S518 S986:S998 S1000:S1019 S1204:S1245 S1247:S1264 S1266:S1398 S1478:S1490 S1110:S1202 S1492:S1546 S1400:S1476 S520:S679 S1021:S1108 S1548:S1720 S681:S923" xr:uid="{00000000-0002-0000-0200-000003000000}">
      <formula1>$AC$8:$AC$74</formula1>
    </dataValidation>
  </dataValidations>
  <printOptions horizontalCentered="1"/>
  <pageMargins left="0.39370078740157483" right="0.39370078740157483" top="0.59055118110236227" bottom="0.59055118110236227" header="0.78740157480314965" footer="0.31496062992125984"/>
  <pageSetup paperSize="8" scale="90" orientation="landscape" r:id="rId1"/>
  <headerFooter>
    <oddHeader>&amp;R&amp;"HG丸ｺﾞｼｯｸM-PRO,標準"&amp;10【令和８年８月１日現在】</oddHeader>
    <oddFooter>&amp;C&amp;"HG丸ｺﾞｼｯｸM-PRO,標準"&amp;10広島県水道広域連合企業団三原事務所</oddFooter>
  </headerFooter>
  <rowBreaks count="29" manualBreakCount="29">
    <brk id="64" min="1" max="19" man="1"/>
    <brk id="122" min="1" max="19" man="1"/>
    <brk id="180" min="1" max="19" man="1"/>
    <brk id="238" min="1" max="19" man="1"/>
    <brk id="296" min="1" max="19" man="1"/>
    <brk id="354" min="1" max="19" man="1"/>
    <brk id="412" min="1" max="19" man="1"/>
    <brk id="470" min="1" max="19" man="1"/>
    <brk id="528" min="1" max="19" man="1"/>
    <brk id="586" min="1" max="19" man="1"/>
    <brk id="644" min="1" max="19" man="1"/>
    <brk id="702" min="1" max="19" man="1"/>
    <brk id="760" min="1" max="19" man="1"/>
    <brk id="818" min="1" max="19" man="1"/>
    <brk id="876" min="1" max="19" man="1"/>
    <brk id="934" min="1" max="19" man="1"/>
    <brk id="992" min="1" max="19" man="1"/>
    <brk id="1050" min="1" max="19" man="1"/>
    <brk id="1108" min="1" max="19" man="1"/>
    <brk id="1166" min="1" max="19" man="1"/>
    <brk id="1224" min="1" max="19" man="1"/>
    <brk id="1282" min="1" max="19" man="1"/>
    <brk id="1340" min="1" max="19" man="1"/>
    <brk id="1398" min="1" max="19" man="1"/>
    <brk id="1456" min="1" max="19" man="1"/>
    <brk id="1518" min="1" max="19" man="1"/>
    <brk id="1576" min="1" max="19" man="1"/>
    <brk id="1634" min="1" max="19" man="1"/>
    <brk id="1692" min="1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226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946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038P0101</v>
      </c>
      <c r="B7" s="5" t="s">
        <v>947</v>
      </c>
      <c r="C7" s="21">
        <v>1</v>
      </c>
      <c r="D7" s="21">
        <v>1</v>
      </c>
      <c r="E7" s="6" t="s">
        <v>598</v>
      </c>
      <c r="F7" s="7" t="s">
        <v>3</v>
      </c>
      <c r="G7" s="6" t="s">
        <v>948</v>
      </c>
      <c r="H7" s="6" t="s">
        <v>949</v>
      </c>
      <c r="I7" s="6" t="s">
        <v>950</v>
      </c>
      <c r="J7" s="6"/>
      <c r="K7" s="6"/>
      <c r="L7" s="12" t="s">
        <v>6</v>
      </c>
      <c r="M7" s="13" t="s">
        <v>951</v>
      </c>
      <c r="N7" s="14">
        <v>144</v>
      </c>
      <c r="O7" s="7"/>
      <c r="P7" s="6" t="s">
        <v>952</v>
      </c>
      <c r="Q7" s="63">
        <f t="shared" ref="Q7:Q70" si="1">IF(P7="","",VLOOKUP(P7,$Z$7:$AA$68,2,FALSE))</f>
        <v>38</v>
      </c>
      <c r="R7" s="1" t="str">
        <f>A7</f>
        <v>038P0101</v>
      </c>
      <c r="S7" s="1" t="str">
        <f>""&amp;L7&amp;"  "&amp;M7&amp;"  "&amp;N7&amp;""</f>
        <v>JWWA  K  144</v>
      </c>
      <c r="T7" s="1" t="str">
        <f>S7</f>
        <v>JWWA  K  144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038P0102</v>
      </c>
      <c r="B8" s="5" t="s">
        <v>953</v>
      </c>
      <c r="C8" s="21">
        <v>1</v>
      </c>
      <c r="D8" s="21">
        <v>2</v>
      </c>
      <c r="E8" s="6" t="s">
        <v>598</v>
      </c>
      <c r="F8" s="7" t="s">
        <v>3</v>
      </c>
      <c r="G8" s="6" t="s">
        <v>954</v>
      </c>
      <c r="H8" s="6" t="s">
        <v>955</v>
      </c>
      <c r="I8" s="6" t="s">
        <v>956</v>
      </c>
      <c r="J8" s="6"/>
      <c r="K8" s="6"/>
      <c r="L8" s="12" t="s">
        <v>788</v>
      </c>
      <c r="M8" s="13" t="s">
        <v>951</v>
      </c>
      <c r="N8" s="70">
        <v>3</v>
      </c>
      <c r="O8" s="7"/>
      <c r="P8" s="6" t="s">
        <v>952</v>
      </c>
      <c r="Q8" s="63">
        <f t="shared" si="1"/>
        <v>38</v>
      </c>
      <c r="R8" s="1" t="str">
        <f t="shared" ref="R8:R56" si="2">A8</f>
        <v>038P0102</v>
      </c>
      <c r="S8" s="1" t="str">
        <f t="shared" ref="S8:S21" si="3">""&amp;L8&amp;"  "&amp;M8&amp;"  "&amp;N8&amp;""</f>
        <v>PTC  K  3</v>
      </c>
      <c r="T8" s="1" t="str">
        <f t="shared" ref="T8:T71" si="4">S8</f>
        <v>PTC  K  3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038P0103</v>
      </c>
      <c r="B9" s="5" t="s">
        <v>953</v>
      </c>
      <c r="C9" s="21">
        <v>1</v>
      </c>
      <c r="D9" s="21">
        <v>3</v>
      </c>
      <c r="E9" s="6" t="s">
        <v>598</v>
      </c>
      <c r="F9" s="7" t="s">
        <v>3</v>
      </c>
      <c r="G9" s="6" t="s">
        <v>954</v>
      </c>
      <c r="H9" s="6" t="s">
        <v>955</v>
      </c>
      <c r="I9" s="6" t="s">
        <v>957</v>
      </c>
      <c r="J9" s="6"/>
      <c r="K9" s="6"/>
      <c r="L9" s="12" t="s">
        <v>6</v>
      </c>
      <c r="M9" s="13" t="s">
        <v>951</v>
      </c>
      <c r="N9" s="14">
        <v>144</v>
      </c>
      <c r="O9" s="7"/>
      <c r="P9" s="6" t="s">
        <v>952</v>
      </c>
      <c r="Q9" s="63">
        <f t="shared" si="1"/>
        <v>38</v>
      </c>
      <c r="R9" s="1" t="str">
        <f t="shared" si="2"/>
        <v>038P0103</v>
      </c>
      <c r="S9" s="1" t="str">
        <f t="shared" si="3"/>
        <v>JWWA  K  144</v>
      </c>
      <c r="T9" s="1" t="str">
        <f t="shared" si="4"/>
        <v>JWWA  K  144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25" t="str">
        <f t="shared" si="0"/>
        <v/>
      </c>
      <c r="B10" s="5"/>
      <c r="C10" s="21"/>
      <c r="D10" s="21"/>
      <c r="E10" s="6"/>
      <c r="F10" s="7"/>
      <c r="G10" s="6"/>
      <c r="H10" s="6"/>
      <c r="I10" s="6"/>
      <c r="J10" s="6"/>
      <c r="K10" s="6"/>
      <c r="L10" s="12"/>
      <c r="M10" s="13"/>
      <c r="N10" s="14"/>
      <c r="O10" s="7"/>
      <c r="P10" s="6"/>
      <c r="Q10" s="63" t="str">
        <f t="shared" si="1"/>
        <v/>
      </c>
      <c r="R10" s="1" t="str">
        <f t="shared" si="2"/>
        <v/>
      </c>
      <c r="S10" s="1" t="str">
        <f t="shared" si="3"/>
        <v xml:space="preserve">    </v>
      </c>
      <c r="T10" s="1" t="str">
        <f t="shared" si="4"/>
        <v xml:space="preserve">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038P0201</v>
      </c>
      <c r="B11" s="5" t="s">
        <v>953</v>
      </c>
      <c r="C11" s="21">
        <v>2</v>
      </c>
      <c r="D11" s="21">
        <v>1</v>
      </c>
      <c r="E11" s="6" t="s">
        <v>598</v>
      </c>
      <c r="F11" s="7" t="s">
        <v>19</v>
      </c>
      <c r="G11" s="6" t="s">
        <v>958</v>
      </c>
      <c r="H11" s="6" t="s">
        <v>959</v>
      </c>
      <c r="I11" s="6" t="s">
        <v>950</v>
      </c>
      <c r="J11" s="6"/>
      <c r="K11" s="6"/>
      <c r="L11" s="12" t="s">
        <v>6</v>
      </c>
      <c r="M11" s="13" t="s">
        <v>951</v>
      </c>
      <c r="N11" s="14">
        <v>145</v>
      </c>
      <c r="O11" s="7"/>
      <c r="P11" s="6" t="s">
        <v>952</v>
      </c>
      <c r="Q11" s="63">
        <f t="shared" si="1"/>
        <v>38</v>
      </c>
      <c r="R11" s="1" t="str">
        <f t="shared" si="2"/>
        <v>038P0201</v>
      </c>
      <c r="S11" s="1" t="str">
        <f t="shared" si="3"/>
        <v>JWWA  K  145</v>
      </c>
      <c r="T11" s="1" t="str">
        <f t="shared" si="4"/>
        <v>JWWA  K  145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87" t="str">
        <f t="shared" si="0"/>
        <v>038P0202</v>
      </c>
      <c r="B12" s="5" t="s">
        <v>953</v>
      </c>
      <c r="C12" s="21">
        <v>2</v>
      </c>
      <c r="D12" s="21">
        <v>2</v>
      </c>
      <c r="E12" s="6" t="s">
        <v>598</v>
      </c>
      <c r="F12" s="7" t="s">
        <v>19</v>
      </c>
      <c r="G12" s="6" t="s">
        <v>960</v>
      </c>
      <c r="H12" s="6" t="s">
        <v>961</v>
      </c>
      <c r="I12" s="6" t="s">
        <v>962</v>
      </c>
      <c r="J12" s="6"/>
      <c r="K12" s="6"/>
      <c r="L12" s="12" t="s">
        <v>788</v>
      </c>
      <c r="M12" s="13" t="s">
        <v>951</v>
      </c>
      <c r="N12" s="70">
        <v>13</v>
      </c>
      <c r="O12" s="7"/>
      <c r="P12" s="6" t="s">
        <v>952</v>
      </c>
      <c r="Q12" s="63">
        <f t="shared" si="1"/>
        <v>38</v>
      </c>
      <c r="R12" s="1" t="str">
        <f t="shared" si="2"/>
        <v>038P0202</v>
      </c>
      <c r="S12" s="1" t="str">
        <f t="shared" si="3"/>
        <v>PTC  K  13</v>
      </c>
      <c r="T12" s="1" t="str">
        <f t="shared" si="4"/>
        <v>PTC  K  13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038P0203</v>
      </c>
      <c r="B13" s="5" t="s">
        <v>953</v>
      </c>
      <c r="C13" s="21">
        <v>2</v>
      </c>
      <c r="D13" s="21">
        <v>3</v>
      </c>
      <c r="E13" s="6" t="s">
        <v>598</v>
      </c>
      <c r="F13" s="7" t="s">
        <v>19</v>
      </c>
      <c r="G13" s="6" t="s">
        <v>960</v>
      </c>
      <c r="H13" s="6" t="s">
        <v>961</v>
      </c>
      <c r="I13" s="6" t="s">
        <v>963</v>
      </c>
      <c r="J13" s="6"/>
      <c r="K13" s="6"/>
      <c r="L13" s="12" t="s">
        <v>6</v>
      </c>
      <c r="M13" s="13" t="s">
        <v>951</v>
      </c>
      <c r="N13" s="14">
        <v>145</v>
      </c>
      <c r="O13" s="7"/>
      <c r="P13" s="6" t="s">
        <v>952</v>
      </c>
      <c r="Q13" s="63">
        <f t="shared" si="1"/>
        <v>38</v>
      </c>
      <c r="R13" s="1" t="str">
        <f t="shared" si="2"/>
        <v>038P0203</v>
      </c>
      <c r="S13" s="1" t="str">
        <f t="shared" si="3"/>
        <v>JWWA  K  145</v>
      </c>
      <c r="T13" s="1" t="str">
        <f t="shared" si="4"/>
        <v>JWWA  K  145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038P0204</v>
      </c>
      <c r="B14" s="5" t="s">
        <v>953</v>
      </c>
      <c r="C14" s="21">
        <v>2</v>
      </c>
      <c r="D14" s="21">
        <v>4</v>
      </c>
      <c r="E14" s="6" t="s">
        <v>598</v>
      </c>
      <c r="F14" s="7" t="s">
        <v>19</v>
      </c>
      <c r="G14" s="6" t="s">
        <v>964</v>
      </c>
      <c r="H14" s="6" t="s">
        <v>965</v>
      </c>
      <c r="I14" s="6" t="s">
        <v>966</v>
      </c>
      <c r="J14" s="6"/>
      <c r="K14" s="6"/>
      <c r="L14" s="12" t="s">
        <v>6</v>
      </c>
      <c r="M14" s="13" t="s">
        <v>951</v>
      </c>
      <c r="N14" s="14">
        <v>145</v>
      </c>
      <c r="O14" s="7"/>
      <c r="P14" s="6" t="s">
        <v>952</v>
      </c>
      <c r="Q14" s="63">
        <f t="shared" si="1"/>
        <v>38</v>
      </c>
      <c r="R14" s="1" t="str">
        <f t="shared" si="2"/>
        <v>038P0204</v>
      </c>
      <c r="S14" s="1" t="str">
        <f t="shared" si="3"/>
        <v>JWWA  K  145</v>
      </c>
      <c r="T14" s="1" t="str">
        <f t="shared" si="4"/>
        <v>JWWA  K  145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87" t="str">
        <f t="shared" si="0"/>
        <v>038P0205</v>
      </c>
      <c r="B15" s="5" t="s">
        <v>953</v>
      </c>
      <c r="C15" s="21">
        <v>2</v>
      </c>
      <c r="D15" s="21">
        <v>5</v>
      </c>
      <c r="E15" s="6" t="s">
        <v>598</v>
      </c>
      <c r="F15" s="7" t="s">
        <v>19</v>
      </c>
      <c r="G15" s="6" t="s">
        <v>967</v>
      </c>
      <c r="H15" s="6" t="s">
        <v>968</v>
      </c>
      <c r="I15" s="6" t="s">
        <v>962</v>
      </c>
      <c r="J15" s="6"/>
      <c r="K15" s="6"/>
      <c r="L15" s="12" t="s">
        <v>6</v>
      </c>
      <c r="M15" s="13" t="s">
        <v>951</v>
      </c>
      <c r="N15" s="14">
        <v>145</v>
      </c>
      <c r="O15" s="7"/>
      <c r="P15" s="6" t="s">
        <v>952</v>
      </c>
      <c r="Q15" s="63">
        <f t="shared" si="1"/>
        <v>38</v>
      </c>
      <c r="R15" s="1" t="str">
        <f t="shared" si="2"/>
        <v>038P0205</v>
      </c>
      <c r="S15" s="1" t="str">
        <f t="shared" si="3"/>
        <v>JWWA  K  145</v>
      </c>
      <c r="T15" s="1" t="str">
        <f t="shared" si="4"/>
        <v>JWWA  K  145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038P0206</v>
      </c>
      <c r="B16" s="5" t="s">
        <v>953</v>
      </c>
      <c r="C16" s="21">
        <v>2</v>
      </c>
      <c r="D16" s="21">
        <v>6</v>
      </c>
      <c r="E16" s="6" t="s">
        <v>598</v>
      </c>
      <c r="F16" s="7" t="s">
        <v>19</v>
      </c>
      <c r="G16" s="6" t="s">
        <v>969</v>
      </c>
      <c r="H16" s="6" t="s">
        <v>973</v>
      </c>
      <c r="I16" s="6" t="s">
        <v>978</v>
      </c>
      <c r="J16" s="6" t="s">
        <v>970</v>
      </c>
      <c r="K16" s="6" t="s">
        <v>971</v>
      </c>
      <c r="L16" s="12" t="s">
        <v>6</v>
      </c>
      <c r="M16" s="13" t="s">
        <v>951</v>
      </c>
      <c r="N16" s="14">
        <v>145</v>
      </c>
      <c r="O16" s="7"/>
      <c r="P16" s="6" t="s">
        <v>952</v>
      </c>
      <c r="Q16" s="63">
        <f t="shared" si="1"/>
        <v>38</v>
      </c>
      <c r="R16" s="1" t="str">
        <f t="shared" si="2"/>
        <v>038P0206</v>
      </c>
      <c r="S16" s="1" t="str">
        <f t="shared" si="3"/>
        <v>JWWA  K  145</v>
      </c>
      <c r="T16" s="1" t="str">
        <f t="shared" si="4"/>
        <v>JWWA  K  145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038P0207</v>
      </c>
      <c r="B17" s="5" t="s">
        <v>953</v>
      </c>
      <c r="C17" s="21">
        <v>2</v>
      </c>
      <c r="D17" s="21">
        <v>7</v>
      </c>
      <c r="E17" s="6" t="s">
        <v>598</v>
      </c>
      <c r="F17" s="7" t="s">
        <v>19</v>
      </c>
      <c r="G17" s="6" t="s">
        <v>969</v>
      </c>
      <c r="H17" s="6" t="s">
        <v>973</v>
      </c>
      <c r="I17" s="6" t="s">
        <v>978</v>
      </c>
      <c r="J17" s="6" t="s">
        <v>970</v>
      </c>
      <c r="K17" s="6" t="s">
        <v>972</v>
      </c>
      <c r="L17" s="12" t="s">
        <v>6</v>
      </c>
      <c r="M17" s="13" t="s">
        <v>951</v>
      </c>
      <c r="N17" s="14">
        <v>145</v>
      </c>
      <c r="O17" s="7"/>
      <c r="P17" s="6" t="s">
        <v>952</v>
      </c>
      <c r="Q17" s="63">
        <f t="shared" si="1"/>
        <v>38</v>
      </c>
      <c r="R17" s="1" t="str">
        <f t="shared" si="2"/>
        <v>038P0207</v>
      </c>
      <c r="S17" s="1" t="str">
        <f t="shared" si="3"/>
        <v>JWWA  K  145</v>
      </c>
      <c r="T17" s="1" t="str">
        <f t="shared" si="4"/>
        <v>JWWA  K  145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038P0208</v>
      </c>
      <c r="B18" s="5" t="s">
        <v>953</v>
      </c>
      <c r="C18" s="21">
        <v>2</v>
      </c>
      <c r="D18" s="21">
        <v>8</v>
      </c>
      <c r="E18" s="6" t="s">
        <v>598</v>
      </c>
      <c r="F18" s="7" t="s">
        <v>19</v>
      </c>
      <c r="G18" s="6" t="s">
        <v>969</v>
      </c>
      <c r="H18" s="6" t="s">
        <v>974</v>
      </c>
      <c r="I18" s="6" t="s">
        <v>978</v>
      </c>
      <c r="J18" s="6" t="s">
        <v>975</v>
      </c>
      <c r="K18" s="6" t="s">
        <v>976</v>
      </c>
      <c r="L18" s="12" t="s">
        <v>6</v>
      </c>
      <c r="M18" s="13" t="s">
        <v>951</v>
      </c>
      <c r="N18" s="14">
        <v>145</v>
      </c>
      <c r="O18" s="7"/>
      <c r="P18" s="6" t="s">
        <v>952</v>
      </c>
      <c r="Q18" s="63">
        <f t="shared" si="1"/>
        <v>38</v>
      </c>
      <c r="R18" s="1" t="str">
        <f t="shared" si="2"/>
        <v>038P0208</v>
      </c>
      <c r="S18" s="1" t="str">
        <f t="shared" si="3"/>
        <v>JWWA  K  145</v>
      </c>
      <c r="T18" s="1" t="str">
        <f t="shared" si="4"/>
        <v>JWWA  K  145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038P0209</v>
      </c>
      <c r="B19" s="5" t="s">
        <v>953</v>
      </c>
      <c r="C19" s="21">
        <v>2</v>
      </c>
      <c r="D19" s="21">
        <v>9</v>
      </c>
      <c r="E19" s="6" t="s">
        <v>598</v>
      </c>
      <c r="F19" s="7" t="s">
        <v>19</v>
      </c>
      <c r="G19" s="6" t="s">
        <v>969</v>
      </c>
      <c r="H19" s="6" t="s">
        <v>974</v>
      </c>
      <c r="I19" s="6" t="s">
        <v>978</v>
      </c>
      <c r="J19" s="6" t="s">
        <v>975</v>
      </c>
      <c r="K19" s="6" t="s">
        <v>977</v>
      </c>
      <c r="L19" s="12" t="s">
        <v>6</v>
      </c>
      <c r="M19" s="13" t="s">
        <v>951</v>
      </c>
      <c r="N19" s="14">
        <v>145</v>
      </c>
      <c r="O19" s="7"/>
      <c r="P19" s="6" t="s">
        <v>952</v>
      </c>
      <c r="Q19" s="63">
        <f t="shared" si="1"/>
        <v>38</v>
      </c>
      <c r="R19" s="1" t="str">
        <f t="shared" si="2"/>
        <v>038P0209</v>
      </c>
      <c r="S19" s="1" t="str">
        <f t="shared" si="3"/>
        <v>JWWA  K  145</v>
      </c>
      <c r="T19" s="1" t="str">
        <f t="shared" si="4"/>
        <v>JWWA  K  145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038P0210</v>
      </c>
      <c r="B20" s="5" t="s">
        <v>953</v>
      </c>
      <c r="C20" s="21">
        <v>2</v>
      </c>
      <c r="D20" s="21">
        <v>10</v>
      </c>
      <c r="E20" s="6" t="s">
        <v>598</v>
      </c>
      <c r="F20" s="7" t="s">
        <v>19</v>
      </c>
      <c r="G20" s="6" t="s">
        <v>981</v>
      </c>
      <c r="H20" s="6" t="s">
        <v>979</v>
      </c>
      <c r="I20" s="6" t="s">
        <v>980</v>
      </c>
      <c r="J20" s="6" t="s">
        <v>970</v>
      </c>
      <c r="K20" s="6" t="s">
        <v>971</v>
      </c>
      <c r="L20" s="12" t="s">
        <v>6</v>
      </c>
      <c r="M20" s="13" t="s">
        <v>951</v>
      </c>
      <c r="N20" s="14">
        <v>145</v>
      </c>
      <c r="O20" s="7"/>
      <c r="P20" s="6" t="s">
        <v>952</v>
      </c>
      <c r="Q20" s="63">
        <f t="shared" si="1"/>
        <v>38</v>
      </c>
      <c r="R20" s="1" t="str">
        <f t="shared" si="2"/>
        <v>038P0210</v>
      </c>
      <c r="S20" s="1" t="str">
        <f t="shared" si="3"/>
        <v>JWWA  K  145</v>
      </c>
      <c r="T20" s="1" t="str">
        <f t="shared" si="4"/>
        <v>JWWA  K  145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038P0211</v>
      </c>
      <c r="B21" s="5" t="s">
        <v>953</v>
      </c>
      <c r="C21" s="21">
        <v>2</v>
      </c>
      <c r="D21" s="21">
        <v>11</v>
      </c>
      <c r="E21" s="6" t="s">
        <v>598</v>
      </c>
      <c r="F21" s="7" t="s">
        <v>19</v>
      </c>
      <c r="G21" s="6" t="s">
        <v>981</v>
      </c>
      <c r="H21" s="6" t="s">
        <v>979</v>
      </c>
      <c r="I21" s="6" t="s">
        <v>980</v>
      </c>
      <c r="J21" s="6" t="s">
        <v>970</v>
      </c>
      <c r="K21" s="6" t="s">
        <v>972</v>
      </c>
      <c r="L21" s="12" t="s">
        <v>6</v>
      </c>
      <c r="M21" s="13" t="s">
        <v>951</v>
      </c>
      <c r="N21" s="14">
        <v>145</v>
      </c>
      <c r="O21" s="7"/>
      <c r="P21" s="6" t="s">
        <v>952</v>
      </c>
      <c r="Q21" s="63">
        <f t="shared" si="1"/>
        <v>38</v>
      </c>
      <c r="R21" s="1" t="str">
        <f t="shared" si="2"/>
        <v>038P0211</v>
      </c>
      <c r="S21" s="1" t="str">
        <f t="shared" si="3"/>
        <v>JWWA  K  145</v>
      </c>
      <c r="T21" s="1" t="str">
        <f t="shared" si="4"/>
        <v>JWWA  K  145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038P0212</v>
      </c>
      <c r="B22" s="5" t="s">
        <v>953</v>
      </c>
      <c r="C22" s="21">
        <v>2</v>
      </c>
      <c r="D22" s="21">
        <v>12</v>
      </c>
      <c r="E22" s="6" t="s">
        <v>598</v>
      </c>
      <c r="F22" s="7" t="s">
        <v>19</v>
      </c>
      <c r="G22" s="6" t="s">
        <v>981</v>
      </c>
      <c r="H22" s="6" t="s">
        <v>982</v>
      </c>
      <c r="I22" s="6" t="s">
        <v>980</v>
      </c>
      <c r="J22" s="6" t="s">
        <v>975</v>
      </c>
      <c r="K22" s="6" t="s">
        <v>976</v>
      </c>
      <c r="L22" s="12" t="s">
        <v>6</v>
      </c>
      <c r="M22" s="13" t="s">
        <v>951</v>
      </c>
      <c r="N22" s="14">
        <v>145</v>
      </c>
      <c r="O22" s="7"/>
      <c r="P22" s="6" t="s">
        <v>952</v>
      </c>
      <c r="Q22" s="63">
        <f t="shared" si="1"/>
        <v>38</v>
      </c>
      <c r="R22" s="1" t="str">
        <f t="shared" si="2"/>
        <v>038P0212</v>
      </c>
      <c r="S22" s="1" t="str">
        <f>""&amp;L22&amp;"  "&amp;M22&amp;"  "&amp;N22&amp;""</f>
        <v>JWWA  K  145</v>
      </c>
      <c r="T22" s="1" t="str">
        <f t="shared" si="4"/>
        <v>JWWA  K  145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038P0213</v>
      </c>
      <c r="B23" s="5" t="s">
        <v>953</v>
      </c>
      <c r="C23" s="21">
        <v>2</v>
      </c>
      <c r="D23" s="21">
        <v>13</v>
      </c>
      <c r="E23" s="6" t="s">
        <v>598</v>
      </c>
      <c r="F23" s="7" t="s">
        <v>19</v>
      </c>
      <c r="G23" s="6" t="s">
        <v>981</v>
      </c>
      <c r="H23" s="6" t="s">
        <v>982</v>
      </c>
      <c r="I23" s="6" t="s">
        <v>980</v>
      </c>
      <c r="J23" s="6" t="s">
        <v>975</v>
      </c>
      <c r="K23" s="6" t="s">
        <v>977</v>
      </c>
      <c r="L23" s="12" t="s">
        <v>6</v>
      </c>
      <c r="M23" s="13" t="s">
        <v>951</v>
      </c>
      <c r="N23" s="14">
        <v>145</v>
      </c>
      <c r="O23" s="7"/>
      <c r="P23" s="6" t="s">
        <v>952</v>
      </c>
      <c r="Q23" s="63">
        <f t="shared" si="1"/>
        <v>38</v>
      </c>
      <c r="R23" s="1" t="str">
        <f t="shared" si="2"/>
        <v>038P0213</v>
      </c>
      <c r="S23" s="1" t="str">
        <f>""&amp;L23&amp;"  "&amp;M23&amp;"  "&amp;N23&amp;""</f>
        <v>JWWA  K  145</v>
      </c>
      <c r="T23" s="1" t="str">
        <f t="shared" si="4"/>
        <v>JWWA  K  145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87" t="str">
        <f t="shared" si="0"/>
        <v>038P0214</v>
      </c>
      <c r="B24" s="5" t="s">
        <v>953</v>
      </c>
      <c r="C24" s="21">
        <v>2</v>
      </c>
      <c r="D24" s="21">
        <v>14</v>
      </c>
      <c r="E24" s="6" t="s">
        <v>598</v>
      </c>
      <c r="F24" s="7" t="s">
        <v>19</v>
      </c>
      <c r="G24" s="6" t="s">
        <v>983</v>
      </c>
      <c r="H24" s="6" t="s">
        <v>984</v>
      </c>
      <c r="I24" s="6" t="s">
        <v>985</v>
      </c>
      <c r="J24" s="6"/>
      <c r="K24" s="6"/>
      <c r="L24" s="12" t="s">
        <v>6</v>
      </c>
      <c r="M24" s="13" t="s">
        <v>951</v>
      </c>
      <c r="N24" s="14">
        <v>145</v>
      </c>
      <c r="O24" s="7"/>
      <c r="P24" s="6" t="s">
        <v>952</v>
      </c>
      <c r="Q24" s="63">
        <f t="shared" si="1"/>
        <v>38</v>
      </c>
      <c r="R24" s="1" t="str">
        <f t="shared" si="2"/>
        <v>038P0214</v>
      </c>
      <c r="S24" s="1" t="str">
        <f>""&amp;L24&amp;"  "&amp;M24&amp;"  "&amp;N24&amp;""</f>
        <v>JWWA  K  145</v>
      </c>
      <c r="T24" s="1" t="str">
        <f t="shared" si="4"/>
        <v>JWWA  K  145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038P0215</v>
      </c>
      <c r="B25" s="5" t="s">
        <v>953</v>
      </c>
      <c r="C25" s="21">
        <v>2</v>
      </c>
      <c r="D25" s="21">
        <v>15</v>
      </c>
      <c r="E25" s="6" t="s">
        <v>598</v>
      </c>
      <c r="F25" s="7" t="s">
        <v>19</v>
      </c>
      <c r="G25" s="6" t="s">
        <v>986</v>
      </c>
      <c r="H25" s="6" t="s">
        <v>987</v>
      </c>
      <c r="I25" s="6" t="s">
        <v>985</v>
      </c>
      <c r="J25" s="6"/>
      <c r="K25" s="6"/>
      <c r="L25" s="12" t="s">
        <v>6</v>
      </c>
      <c r="M25" s="13" t="s">
        <v>951</v>
      </c>
      <c r="N25" s="14">
        <v>145</v>
      </c>
      <c r="O25" s="7"/>
      <c r="P25" s="6" t="s">
        <v>952</v>
      </c>
      <c r="Q25" s="63">
        <f t="shared" si="1"/>
        <v>38</v>
      </c>
      <c r="R25" s="1" t="str">
        <f t="shared" si="2"/>
        <v>038P0215</v>
      </c>
      <c r="S25" s="1" t="str">
        <f>""&amp;L25&amp;"  "&amp;M25&amp;"  "&amp;N25&amp;""</f>
        <v>JWWA  K  145</v>
      </c>
      <c r="T25" s="1" t="str">
        <f t="shared" si="4"/>
        <v>JWWA  K  145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038P0216</v>
      </c>
      <c r="B26" s="5" t="s">
        <v>953</v>
      </c>
      <c r="C26" s="21">
        <v>2</v>
      </c>
      <c r="D26" s="21">
        <v>16</v>
      </c>
      <c r="E26" s="6" t="s">
        <v>598</v>
      </c>
      <c r="F26" s="7" t="s">
        <v>19</v>
      </c>
      <c r="G26" s="6" t="s">
        <v>988</v>
      </c>
      <c r="H26" s="6" t="s">
        <v>989</v>
      </c>
      <c r="I26" s="6" t="s">
        <v>956</v>
      </c>
      <c r="J26" s="6"/>
      <c r="K26" s="6"/>
      <c r="L26" s="12" t="s">
        <v>788</v>
      </c>
      <c r="M26" s="13" t="s">
        <v>951</v>
      </c>
      <c r="N26" s="70">
        <v>13</v>
      </c>
      <c r="O26" s="7"/>
      <c r="P26" s="6" t="s">
        <v>952</v>
      </c>
      <c r="Q26" s="63">
        <f t="shared" si="1"/>
        <v>38</v>
      </c>
      <c r="R26" s="1" t="str">
        <f t="shared" si="2"/>
        <v>038P0216</v>
      </c>
      <c r="S26" s="1" t="str">
        <f t="shared" ref="S26:S44" si="5">""&amp;L26&amp;"  "&amp;M26&amp;"  "&amp;N26&amp;""</f>
        <v>PTC  K  13</v>
      </c>
      <c r="T26" s="1" t="str">
        <f t="shared" si="4"/>
        <v>PTC  K  13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038P0217</v>
      </c>
      <c r="B27" s="5" t="s">
        <v>953</v>
      </c>
      <c r="C27" s="21">
        <v>2</v>
      </c>
      <c r="D27" s="21">
        <v>17</v>
      </c>
      <c r="E27" s="6" t="s">
        <v>598</v>
      </c>
      <c r="F27" s="7" t="s">
        <v>19</v>
      </c>
      <c r="G27" s="6" t="s">
        <v>988</v>
      </c>
      <c r="H27" s="6" t="s">
        <v>989</v>
      </c>
      <c r="I27" s="6" t="s">
        <v>957</v>
      </c>
      <c r="J27" s="11"/>
      <c r="K27" s="6"/>
      <c r="L27" s="12" t="s">
        <v>6</v>
      </c>
      <c r="M27" s="13" t="s">
        <v>951</v>
      </c>
      <c r="N27" s="14">
        <v>145</v>
      </c>
      <c r="O27" s="7"/>
      <c r="P27" s="6" t="s">
        <v>952</v>
      </c>
      <c r="Q27" s="63">
        <f t="shared" si="1"/>
        <v>38</v>
      </c>
      <c r="R27" s="1" t="str">
        <f t="shared" si="2"/>
        <v>038P0217</v>
      </c>
      <c r="S27" s="1" t="str">
        <f t="shared" si="5"/>
        <v>JWWA  K  145</v>
      </c>
      <c r="T27" s="1" t="str">
        <f t="shared" si="4"/>
        <v>JWWA  K  145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038P0218</v>
      </c>
      <c r="B28" s="5" t="s">
        <v>953</v>
      </c>
      <c r="C28" s="21">
        <v>2</v>
      </c>
      <c r="D28" s="21">
        <v>18</v>
      </c>
      <c r="E28" s="6" t="s">
        <v>598</v>
      </c>
      <c r="F28" s="7" t="s">
        <v>19</v>
      </c>
      <c r="G28" s="6" t="s">
        <v>990</v>
      </c>
      <c r="H28" s="6" t="s">
        <v>991</v>
      </c>
      <c r="I28" s="6" t="s">
        <v>956</v>
      </c>
      <c r="J28" s="6"/>
      <c r="K28" s="6"/>
      <c r="L28" s="12" t="s">
        <v>788</v>
      </c>
      <c r="M28" s="13" t="s">
        <v>951</v>
      </c>
      <c r="N28" s="70">
        <v>13</v>
      </c>
      <c r="O28" s="7"/>
      <c r="P28" s="6" t="s">
        <v>952</v>
      </c>
      <c r="Q28" s="63">
        <f t="shared" si="1"/>
        <v>38</v>
      </c>
      <c r="R28" s="1" t="str">
        <f t="shared" si="2"/>
        <v>038P0218</v>
      </c>
      <c r="S28" s="1" t="str">
        <f t="shared" si="5"/>
        <v>PTC  K  13</v>
      </c>
      <c r="T28" s="1" t="str">
        <f t="shared" si="4"/>
        <v>PTC  K  13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038P0219</v>
      </c>
      <c r="B29" s="5" t="s">
        <v>953</v>
      </c>
      <c r="C29" s="21">
        <v>2</v>
      </c>
      <c r="D29" s="21">
        <v>19</v>
      </c>
      <c r="E29" s="6" t="s">
        <v>598</v>
      </c>
      <c r="F29" s="7" t="s">
        <v>19</v>
      </c>
      <c r="G29" s="6" t="s">
        <v>990</v>
      </c>
      <c r="H29" s="6" t="s">
        <v>991</v>
      </c>
      <c r="I29" s="6" t="s">
        <v>957</v>
      </c>
      <c r="J29" s="11"/>
      <c r="K29" s="6"/>
      <c r="L29" s="12" t="s">
        <v>6</v>
      </c>
      <c r="M29" s="13" t="s">
        <v>951</v>
      </c>
      <c r="N29" s="14">
        <v>145</v>
      </c>
      <c r="O29" s="7"/>
      <c r="P29" s="6" t="s">
        <v>952</v>
      </c>
      <c r="Q29" s="63">
        <f t="shared" si="1"/>
        <v>38</v>
      </c>
      <c r="R29" s="1" t="str">
        <f t="shared" si="2"/>
        <v>038P0219</v>
      </c>
      <c r="S29" s="1" t="str">
        <f t="shared" si="5"/>
        <v>JWWA  K  145</v>
      </c>
      <c r="T29" s="1" t="str">
        <f t="shared" si="4"/>
        <v>JWWA  K  145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038P0220</v>
      </c>
      <c r="B30" s="5" t="s">
        <v>953</v>
      </c>
      <c r="C30" s="21">
        <v>2</v>
      </c>
      <c r="D30" s="21">
        <v>20</v>
      </c>
      <c r="E30" s="6" t="s">
        <v>598</v>
      </c>
      <c r="F30" s="7" t="s">
        <v>19</v>
      </c>
      <c r="G30" s="6" t="s">
        <v>992</v>
      </c>
      <c r="H30" s="6" t="s">
        <v>993</v>
      </c>
      <c r="I30" s="6" t="s">
        <v>956</v>
      </c>
      <c r="J30" s="6"/>
      <c r="K30" s="6"/>
      <c r="L30" s="12" t="s">
        <v>788</v>
      </c>
      <c r="M30" s="13" t="s">
        <v>951</v>
      </c>
      <c r="N30" s="70">
        <v>13</v>
      </c>
      <c r="O30" s="7"/>
      <c r="P30" s="6" t="s">
        <v>952</v>
      </c>
      <c r="Q30" s="63">
        <f t="shared" si="1"/>
        <v>38</v>
      </c>
      <c r="R30" s="1" t="str">
        <f t="shared" si="2"/>
        <v>038P0220</v>
      </c>
      <c r="S30" s="1" t="str">
        <f t="shared" si="5"/>
        <v>PTC  K  13</v>
      </c>
      <c r="T30" s="1" t="str">
        <f t="shared" si="4"/>
        <v>PTC  K  13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038P0221</v>
      </c>
      <c r="B31" s="5" t="s">
        <v>953</v>
      </c>
      <c r="C31" s="21">
        <v>2</v>
      </c>
      <c r="D31" s="21">
        <v>21</v>
      </c>
      <c r="E31" s="6" t="s">
        <v>598</v>
      </c>
      <c r="F31" s="7" t="s">
        <v>19</v>
      </c>
      <c r="G31" s="6" t="s">
        <v>992</v>
      </c>
      <c r="H31" s="6" t="s">
        <v>993</v>
      </c>
      <c r="I31" s="6" t="s">
        <v>957</v>
      </c>
      <c r="J31" s="11"/>
      <c r="K31" s="6"/>
      <c r="L31" s="12" t="s">
        <v>6</v>
      </c>
      <c r="M31" s="13" t="s">
        <v>951</v>
      </c>
      <c r="N31" s="14">
        <v>145</v>
      </c>
      <c r="O31" s="7"/>
      <c r="P31" s="6" t="s">
        <v>952</v>
      </c>
      <c r="Q31" s="63">
        <f t="shared" si="1"/>
        <v>38</v>
      </c>
      <c r="R31" s="1" t="str">
        <f t="shared" si="2"/>
        <v>038P0221</v>
      </c>
      <c r="S31" s="1" t="str">
        <f t="shared" si="5"/>
        <v>JWWA  K  145</v>
      </c>
      <c r="T31" s="1" t="str">
        <f t="shared" si="4"/>
        <v>JWWA  K  145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038P0222</v>
      </c>
      <c r="B32" s="5" t="s">
        <v>953</v>
      </c>
      <c r="C32" s="21">
        <v>2</v>
      </c>
      <c r="D32" s="21">
        <v>22</v>
      </c>
      <c r="E32" s="6" t="s">
        <v>598</v>
      </c>
      <c r="F32" s="7" t="s">
        <v>19</v>
      </c>
      <c r="G32" s="6" t="s">
        <v>994</v>
      </c>
      <c r="H32" s="6" t="s">
        <v>995</v>
      </c>
      <c r="I32" s="6" t="s">
        <v>956</v>
      </c>
      <c r="J32" s="6"/>
      <c r="K32" s="6"/>
      <c r="L32" s="12" t="s">
        <v>788</v>
      </c>
      <c r="M32" s="13" t="s">
        <v>951</v>
      </c>
      <c r="N32" s="70">
        <v>13</v>
      </c>
      <c r="O32" s="7"/>
      <c r="P32" s="6" t="s">
        <v>952</v>
      </c>
      <c r="Q32" s="63">
        <f t="shared" si="1"/>
        <v>38</v>
      </c>
      <c r="R32" s="1" t="str">
        <f t="shared" si="2"/>
        <v>038P0222</v>
      </c>
      <c r="S32" s="1" t="str">
        <f t="shared" si="5"/>
        <v>PTC  K  13</v>
      </c>
      <c r="T32" s="1" t="str">
        <f t="shared" si="4"/>
        <v>PTC  K  13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87" t="str">
        <f t="shared" si="0"/>
        <v>038P0223</v>
      </c>
      <c r="B33" s="5" t="s">
        <v>953</v>
      </c>
      <c r="C33" s="21">
        <v>2</v>
      </c>
      <c r="D33" s="21">
        <v>23</v>
      </c>
      <c r="E33" s="6" t="s">
        <v>598</v>
      </c>
      <c r="F33" s="7" t="s">
        <v>19</v>
      </c>
      <c r="G33" s="6" t="s">
        <v>994</v>
      </c>
      <c r="H33" s="6" t="s">
        <v>995</v>
      </c>
      <c r="I33" s="6" t="s">
        <v>957</v>
      </c>
      <c r="J33" s="11"/>
      <c r="K33" s="6"/>
      <c r="L33" s="12" t="s">
        <v>6</v>
      </c>
      <c r="M33" s="13" t="s">
        <v>951</v>
      </c>
      <c r="N33" s="14">
        <v>145</v>
      </c>
      <c r="O33" s="7"/>
      <c r="P33" s="6" t="s">
        <v>952</v>
      </c>
      <c r="Q33" s="63">
        <f t="shared" si="1"/>
        <v>38</v>
      </c>
      <c r="R33" s="1" t="str">
        <f t="shared" si="2"/>
        <v>038P0223</v>
      </c>
      <c r="S33" s="1" t="str">
        <f t="shared" si="5"/>
        <v>JWWA  K  145</v>
      </c>
      <c r="T33" s="1" t="str">
        <f t="shared" si="4"/>
        <v>JWWA  K  145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038P0224</v>
      </c>
      <c r="B34" s="5" t="s">
        <v>953</v>
      </c>
      <c r="C34" s="21">
        <v>2</v>
      </c>
      <c r="D34" s="21">
        <v>24</v>
      </c>
      <c r="E34" s="6" t="s">
        <v>598</v>
      </c>
      <c r="F34" s="7" t="s">
        <v>19</v>
      </c>
      <c r="G34" s="6" t="s">
        <v>996</v>
      </c>
      <c r="H34" s="6" t="s">
        <v>997</v>
      </c>
      <c r="I34" s="6" t="s">
        <v>956</v>
      </c>
      <c r="J34" s="6"/>
      <c r="K34" s="6"/>
      <c r="L34" s="12" t="s">
        <v>788</v>
      </c>
      <c r="M34" s="13" t="s">
        <v>951</v>
      </c>
      <c r="N34" s="70">
        <v>13</v>
      </c>
      <c r="O34" s="7"/>
      <c r="P34" s="6" t="s">
        <v>952</v>
      </c>
      <c r="Q34" s="63">
        <f t="shared" si="1"/>
        <v>38</v>
      </c>
      <c r="R34" s="1" t="str">
        <f t="shared" si="2"/>
        <v>038P0224</v>
      </c>
      <c r="S34" s="1" t="str">
        <f t="shared" si="5"/>
        <v>PTC  K  13</v>
      </c>
      <c r="T34" s="1" t="str">
        <f t="shared" si="4"/>
        <v>PTC  K  13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038P0225</v>
      </c>
      <c r="B35" s="5" t="s">
        <v>953</v>
      </c>
      <c r="C35" s="21">
        <v>2</v>
      </c>
      <c r="D35" s="21">
        <v>25</v>
      </c>
      <c r="E35" s="6" t="s">
        <v>598</v>
      </c>
      <c r="F35" s="7" t="s">
        <v>19</v>
      </c>
      <c r="G35" s="6" t="s">
        <v>996</v>
      </c>
      <c r="H35" s="6" t="s">
        <v>997</v>
      </c>
      <c r="I35" s="6" t="s">
        <v>957</v>
      </c>
      <c r="J35" s="11"/>
      <c r="K35" s="6"/>
      <c r="L35" s="12" t="s">
        <v>6</v>
      </c>
      <c r="M35" s="13" t="s">
        <v>951</v>
      </c>
      <c r="N35" s="14">
        <v>145</v>
      </c>
      <c r="O35" s="7"/>
      <c r="P35" s="6" t="s">
        <v>952</v>
      </c>
      <c r="Q35" s="63">
        <f t="shared" si="1"/>
        <v>38</v>
      </c>
      <c r="R35" s="1" t="str">
        <f t="shared" si="2"/>
        <v>038P0225</v>
      </c>
      <c r="S35" s="1" t="str">
        <f t="shared" si="5"/>
        <v>JWWA  K  145</v>
      </c>
      <c r="T35" s="1" t="str">
        <f t="shared" si="4"/>
        <v>JWWA  K  145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87" t="str">
        <f t="shared" si="0"/>
        <v>038P0226</v>
      </c>
      <c r="B36" s="5" t="s">
        <v>953</v>
      </c>
      <c r="C36" s="21">
        <v>2</v>
      </c>
      <c r="D36" s="21">
        <v>26</v>
      </c>
      <c r="E36" s="6" t="s">
        <v>598</v>
      </c>
      <c r="F36" s="7" t="s">
        <v>19</v>
      </c>
      <c r="G36" s="6" t="s">
        <v>998</v>
      </c>
      <c r="H36" s="6" t="s">
        <v>999</v>
      </c>
      <c r="I36" s="6" t="s">
        <v>956</v>
      </c>
      <c r="J36" s="6"/>
      <c r="K36" s="6"/>
      <c r="L36" s="12" t="s">
        <v>788</v>
      </c>
      <c r="M36" s="13" t="s">
        <v>951</v>
      </c>
      <c r="N36" s="70">
        <v>13</v>
      </c>
      <c r="O36" s="7"/>
      <c r="P36" s="6" t="s">
        <v>952</v>
      </c>
      <c r="Q36" s="63">
        <f t="shared" si="1"/>
        <v>38</v>
      </c>
      <c r="R36" s="1" t="str">
        <f t="shared" si="2"/>
        <v>038P0226</v>
      </c>
      <c r="S36" s="1" t="str">
        <f t="shared" si="5"/>
        <v>PTC  K  13</v>
      </c>
      <c r="T36" s="1" t="str">
        <f t="shared" si="4"/>
        <v>PTC  K  13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038P0227</v>
      </c>
      <c r="B37" s="5" t="s">
        <v>953</v>
      </c>
      <c r="C37" s="21">
        <v>2</v>
      </c>
      <c r="D37" s="21">
        <v>27</v>
      </c>
      <c r="E37" s="6" t="s">
        <v>598</v>
      </c>
      <c r="F37" s="7" t="s">
        <v>19</v>
      </c>
      <c r="G37" s="6" t="s">
        <v>998</v>
      </c>
      <c r="H37" s="6" t="s">
        <v>999</v>
      </c>
      <c r="I37" s="6" t="s">
        <v>957</v>
      </c>
      <c r="J37" s="11"/>
      <c r="K37" s="6"/>
      <c r="L37" s="12" t="s">
        <v>6</v>
      </c>
      <c r="M37" s="13" t="s">
        <v>951</v>
      </c>
      <c r="N37" s="14">
        <v>145</v>
      </c>
      <c r="O37" s="7"/>
      <c r="P37" s="6" t="s">
        <v>952</v>
      </c>
      <c r="Q37" s="63">
        <f t="shared" si="1"/>
        <v>38</v>
      </c>
      <c r="R37" s="1" t="str">
        <f t="shared" si="2"/>
        <v>038P0227</v>
      </c>
      <c r="S37" s="1" t="str">
        <f t="shared" si="5"/>
        <v>JWWA  K  145</v>
      </c>
      <c r="T37" s="1" t="str">
        <f t="shared" si="4"/>
        <v>JWWA  K  145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038P0228</v>
      </c>
      <c r="B38" s="5" t="s">
        <v>953</v>
      </c>
      <c r="C38" s="21">
        <v>2</v>
      </c>
      <c r="D38" s="21">
        <v>28</v>
      </c>
      <c r="E38" s="6" t="s">
        <v>598</v>
      </c>
      <c r="F38" s="7" t="s">
        <v>19</v>
      </c>
      <c r="G38" s="6" t="s">
        <v>1000</v>
      </c>
      <c r="H38" s="6" t="s">
        <v>1001</v>
      </c>
      <c r="I38" s="6" t="s">
        <v>956</v>
      </c>
      <c r="J38" s="6"/>
      <c r="K38" s="6"/>
      <c r="L38" s="12" t="s">
        <v>788</v>
      </c>
      <c r="M38" s="13" t="s">
        <v>951</v>
      </c>
      <c r="N38" s="70">
        <v>13</v>
      </c>
      <c r="O38" s="7"/>
      <c r="P38" s="6" t="s">
        <v>952</v>
      </c>
      <c r="Q38" s="63">
        <f t="shared" si="1"/>
        <v>38</v>
      </c>
      <c r="R38" s="1" t="str">
        <f t="shared" si="2"/>
        <v>038P0228</v>
      </c>
      <c r="S38" s="1" t="str">
        <f t="shared" si="5"/>
        <v>PTC  K  13</v>
      </c>
      <c r="T38" s="1" t="str">
        <f t="shared" si="4"/>
        <v>PTC  K  13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038P0229</v>
      </c>
      <c r="B39" s="5" t="s">
        <v>953</v>
      </c>
      <c r="C39" s="21">
        <v>2</v>
      </c>
      <c r="D39" s="21">
        <v>29</v>
      </c>
      <c r="E39" s="6" t="s">
        <v>598</v>
      </c>
      <c r="F39" s="7" t="s">
        <v>19</v>
      </c>
      <c r="G39" s="6" t="s">
        <v>1000</v>
      </c>
      <c r="H39" s="6" t="s">
        <v>1001</v>
      </c>
      <c r="I39" s="6" t="s">
        <v>957</v>
      </c>
      <c r="J39" s="11"/>
      <c r="K39" s="6"/>
      <c r="L39" s="12" t="s">
        <v>6</v>
      </c>
      <c r="M39" s="13" t="s">
        <v>951</v>
      </c>
      <c r="N39" s="14">
        <v>145</v>
      </c>
      <c r="O39" s="7"/>
      <c r="P39" s="6" t="s">
        <v>952</v>
      </c>
      <c r="Q39" s="63">
        <f t="shared" si="1"/>
        <v>38</v>
      </c>
      <c r="R39" s="1" t="str">
        <f t="shared" si="2"/>
        <v>038P0229</v>
      </c>
      <c r="S39" s="1" t="str">
        <f t="shared" si="5"/>
        <v>JWWA  K  145</v>
      </c>
      <c r="T39" s="1" t="str">
        <f t="shared" si="4"/>
        <v>JWWA  K  145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038P0230</v>
      </c>
      <c r="B40" s="5" t="s">
        <v>953</v>
      </c>
      <c r="C40" s="21">
        <v>2</v>
      </c>
      <c r="D40" s="21">
        <v>30</v>
      </c>
      <c r="E40" s="6" t="s">
        <v>598</v>
      </c>
      <c r="F40" s="7" t="s">
        <v>19</v>
      </c>
      <c r="G40" s="6" t="s">
        <v>1002</v>
      </c>
      <c r="H40" s="6" t="s">
        <v>1003</v>
      </c>
      <c r="I40" s="6" t="s">
        <v>956</v>
      </c>
      <c r="J40" s="6"/>
      <c r="K40" s="6"/>
      <c r="L40" s="12" t="s">
        <v>788</v>
      </c>
      <c r="M40" s="13" t="s">
        <v>951</v>
      </c>
      <c r="N40" s="70">
        <v>13</v>
      </c>
      <c r="O40" s="7"/>
      <c r="P40" s="6" t="s">
        <v>952</v>
      </c>
      <c r="Q40" s="63">
        <f t="shared" si="1"/>
        <v>38</v>
      </c>
      <c r="R40" s="1" t="str">
        <f t="shared" si="2"/>
        <v>038P0230</v>
      </c>
      <c r="S40" s="1" t="str">
        <f t="shared" si="5"/>
        <v>PTC  K  13</v>
      </c>
      <c r="T40" s="1" t="str">
        <f t="shared" si="4"/>
        <v>PTC  K  13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038P0231</v>
      </c>
      <c r="B41" s="5" t="s">
        <v>953</v>
      </c>
      <c r="C41" s="21">
        <v>2</v>
      </c>
      <c r="D41" s="21">
        <v>31</v>
      </c>
      <c r="E41" s="6" t="s">
        <v>598</v>
      </c>
      <c r="F41" s="7" t="s">
        <v>19</v>
      </c>
      <c r="G41" s="6" t="s">
        <v>1002</v>
      </c>
      <c r="H41" s="6" t="s">
        <v>1003</v>
      </c>
      <c r="I41" s="6" t="s">
        <v>957</v>
      </c>
      <c r="J41" s="11"/>
      <c r="K41" s="6"/>
      <c r="L41" s="12" t="s">
        <v>6</v>
      </c>
      <c r="M41" s="13" t="s">
        <v>951</v>
      </c>
      <c r="N41" s="14">
        <v>145</v>
      </c>
      <c r="O41" s="7"/>
      <c r="P41" s="6" t="s">
        <v>952</v>
      </c>
      <c r="Q41" s="63">
        <f t="shared" si="1"/>
        <v>38</v>
      </c>
      <c r="R41" s="1" t="str">
        <f t="shared" si="2"/>
        <v>038P0231</v>
      </c>
      <c r="S41" s="1" t="str">
        <f t="shared" si="5"/>
        <v>JWWA  K  145</v>
      </c>
      <c r="T41" s="1" t="str">
        <f t="shared" si="4"/>
        <v>JWWA  K  145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87" t="str">
        <f t="shared" si="0"/>
        <v>038P0232</v>
      </c>
      <c r="B42" s="5" t="s">
        <v>953</v>
      </c>
      <c r="C42" s="21">
        <v>2</v>
      </c>
      <c r="D42" s="21">
        <v>32</v>
      </c>
      <c r="E42" s="6" t="s">
        <v>598</v>
      </c>
      <c r="F42" s="7" t="s">
        <v>19</v>
      </c>
      <c r="G42" s="6" t="s">
        <v>1004</v>
      </c>
      <c r="H42" s="6" t="s">
        <v>1005</v>
      </c>
      <c r="I42" s="6" t="s">
        <v>950</v>
      </c>
      <c r="J42" s="6"/>
      <c r="K42" s="6"/>
      <c r="L42" s="12" t="s">
        <v>6</v>
      </c>
      <c r="M42" s="13" t="s">
        <v>951</v>
      </c>
      <c r="N42" s="14">
        <v>145</v>
      </c>
      <c r="O42" s="7"/>
      <c r="P42" s="6" t="s">
        <v>952</v>
      </c>
      <c r="Q42" s="63">
        <f t="shared" si="1"/>
        <v>38</v>
      </c>
      <c r="R42" s="1" t="str">
        <f t="shared" si="2"/>
        <v>038P0232</v>
      </c>
      <c r="S42" s="1" t="str">
        <f t="shared" si="5"/>
        <v>JWWA  K  145</v>
      </c>
      <c r="T42" s="1" t="str">
        <f t="shared" si="4"/>
        <v>JWWA  K  145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038P0233</v>
      </c>
      <c r="B43" s="5" t="s">
        <v>953</v>
      </c>
      <c r="C43" s="21">
        <v>2</v>
      </c>
      <c r="D43" s="21">
        <v>33</v>
      </c>
      <c r="E43" s="6" t="s">
        <v>598</v>
      </c>
      <c r="F43" s="7" t="s">
        <v>19</v>
      </c>
      <c r="G43" s="6" t="s">
        <v>1006</v>
      </c>
      <c r="H43" s="6" t="s">
        <v>1007</v>
      </c>
      <c r="I43" s="6" t="s">
        <v>950</v>
      </c>
      <c r="J43" s="6"/>
      <c r="K43" s="6"/>
      <c r="L43" s="12" t="s">
        <v>6</v>
      </c>
      <c r="M43" s="13" t="s">
        <v>951</v>
      </c>
      <c r="N43" s="14">
        <v>145</v>
      </c>
      <c r="O43" s="7"/>
      <c r="P43" s="6" t="s">
        <v>952</v>
      </c>
      <c r="Q43" s="63">
        <f t="shared" si="1"/>
        <v>38</v>
      </c>
      <c r="R43" s="1" t="str">
        <f t="shared" si="2"/>
        <v>038P0233</v>
      </c>
      <c r="S43" s="1" t="str">
        <f t="shared" si="5"/>
        <v>JWWA  K  145</v>
      </c>
      <c r="T43" s="1" t="str">
        <f t="shared" si="4"/>
        <v>JWWA  K  145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038P0234</v>
      </c>
      <c r="B44" s="5" t="s">
        <v>953</v>
      </c>
      <c r="C44" s="21">
        <v>2</v>
      </c>
      <c r="D44" s="21">
        <v>34</v>
      </c>
      <c r="E44" s="6" t="s">
        <v>598</v>
      </c>
      <c r="F44" s="7" t="s">
        <v>19</v>
      </c>
      <c r="G44" s="6" t="s">
        <v>1008</v>
      </c>
      <c r="H44" s="6" t="s">
        <v>1009</v>
      </c>
      <c r="I44" s="6" t="s">
        <v>950</v>
      </c>
      <c r="J44" s="6"/>
      <c r="K44" s="6"/>
      <c r="L44" s="12" t="s">
        <v>6</v>
      </c>
      <c r="M44" s="13" t="s">
        <v>951</v>
      </c>
      <c r="N44" s="14">
        <v>145</v>
      </c>
      <c r="O44" s="7"/>
      <c r="P44" s="6" t="s">
        <v>952</v>
      </c>
      <c r="Q44" s="63">
        <f t="shared" si="1"/>
        <v>38</v>
      </c>
      <c r="R44" s="1" t="str">
        <f t="shared" si="2"/>
        <v>038P0234</v>
      </c>
      <c r="S44" s="1" t="str">
        <f t="shared" si="5"/>
        <v>JWWA  K  145</v>
      </c>
      <c r="T44" s="1" t="str">
        <f t="shared" si="4"/>
        <v>JWWA  K  145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87" t="str">
        <f t="shared" si="0"/>
        <v>038P0235</v>
      </c>
      <c r="B45" s="5" t="s">
        <v>953</v>
      </c>
      <c r="C45" s="21">
        <v>2</v>
      </c>
      <c r="D45" s="21">
        <v>35</v>
      </c>
      <c r="E45" s="6" t="s">
        <v>598</v>
      </c>
      <c r="F45" s="7" t="s">
        <v>19</v>
      </c>
      <c r="G45" s="6" t="s">
        <v>1010</v>
      </c>
      <c r="H45" s="6" t="s">
        <v>1011</v>
      </c>
      <c r="I45" s="6" t="s">
        <v>950</v>
      </c>
      <c r="J45" s="6"/>
      <c r="K45" s="6"/>
      <c r="L45" s="12" t="s">
        <v>6</v>
      </c>
      <c r="M45" s="13" t="s">
        <v>951</v>
      </c>
      <c r="N45" s="14">
        <v>145</v>
      </c>
      <c r="O45" s="7"/>
      <c r="P45" s="6" t="s">
        <v>952</v>
      </c>
      <c r="Q45" s="63">
        <f t="shared" si="1"/>
        <v>38</v>
      </c>
      <c r="R45" s="1" t="str">
        <f t="shared" si="2"/>
        <v>038P0235</v>
      </c>
      <c r="S45" s="1" t="str">
        <f t="shared" ref="S45:S108" si="6">""&amp;L48&amp;"  "&amp;M48&amp;"  "&amp;N48&amp;""</f>
        <v>PTC  K  13</v>
      </c>
      <c r="T45" s="1" t="str">
        <f t="shared" si="4"/>
        <v>PTC  K  13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038P0236</v>
      </c>
      <c r="B46" s="5" t="s">
        <v>953</v>
      </c>
      <c r="C46" s="21">
        <v>2</v>
      </c>
      <c r="D46" s="21">
        <v>36</v>
      </c>
      <c r="E46" s="6" t="s">
        <v>598</v>
      </c>
      <c r="F46" s="7" t="s">
        <v>19</v>
      </c>
      <c r="G46" s="6" t="s">
        <v>1012</v>
      </c>
      <c r="H46" s="6" t="s">
        <v>1013</v>
      </c>
      <c r="I46" s="6" t="s">
        <v>1014</v>
      </c>
      <c r="J46" s="11"/>
      <c r="K46" s="6"/>
      <c r="L46" s="12" t="s">
        <v>788</v>
      </c>
      <c r="M46" s="13" t="s">
        <v>951</v>
      </c>
      <c r="N46" s="70">
        <v>13</v>
      </c>
      <c r="O46" s="7"/>
      <c r="P46" s="6" t="s">
        <v>952</v>
      </c>
      <c r="Q46" s="63">
        <f t="shared" si="1"/>
        <v>38</v>
      </c>
      <c r="R46" s="1" t="str">
        <f t="shared" si="2"/>
        <v>038P0236</v>
      </c>
      <c r="S46" s="1" t="str">
        <f t="shared" si="6"/>
        <v>JWWA  K  145</v>
      </c>
      <c r="T46" s="1" t="str">
        <f t="shared" si="4"/>
        <v>JWWA  K  145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87" t="str">
        <f t="shared" si="0"/>
        <v>038P0237</v>
      </c>
      <c r="B47" s="5" t="s">
        <v>953</v>
      </c>
      <c r="C47" s="21">
        <v>2</v>
      </c>
      <c r="D47" s="21">
        <v>37</v>
      </c>
      <c r="E47" s="6" t="s">
        <v>598</v>
      </c>
      <c r="F47" s="7" t="s">
        <v>19</v>
      </c>
      <c r="G47" s="6" t="s">
        <v>1012</v>
      </c>
      <c r="H47" s="6" t="s">
        <v>1013</v>
      </c>
      <c r="I47" s="6" t="s">
        <v>1015</v>
      </c>
      <c r="J47" s="6"/>
      <c r="K47" s="6"/>
      <c r="L47" s="12" t="s">
        <v>6</v>
      </c>
      <c r="M47" s="13" t="s">
        <v>951</v>
      </c>
      <c r="N47" s="14">
        <v>145</v>
      </c>
      <c r="O47" s="7"/>
      <c r="P47" s="6" t="s">
        <v>952</v>
      </c>
      <c r="Q47" s="63">
        <f t="shared" si="1"/>
        <v>38</v>
      </c>
      <c r="R47" s="1" t="str">
        <f t="shared" si="2"/>
        <v>038P0237</v>
      </c>
      <c r="S47" s="1" t="str">
        <f t="shared" si="6"/>
        <v>JWWA  K  145</v>
      </c>
      <c r="T47" s="1" t="str">
        <f t="shared" si="4"/>
        <v>JWWA  K  145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038P0238</v>
      </c>
      <c r="B48" s="5" t="s">
        <v>953</v>
      </c>
      <c r="C48" s="21">
        <v>2</v>
      </c>
      <c r="D48" s="21">
        <v>38</v>
      </c>
      <c r="E48" s="6" t="s">
        <v>598</v>
      </c>
      <c r="F48" s="7" t="s">
        <v>19</v>
      </c>
      <c r="G48" s="6" t="s">
        <v>1016</v>
      </c>
      <c r="H48" s="6" t="s">
        <v>1017</v>
      </c>
      <c r="I48" s="6" t="s">
        <v>1014</v>
      </c>
      <c r="J48" s="11"/>
      <c r="K48" s="6"/>
      <c r="L48" s="12" t="s">
        <v>788</v>
      </c>
      <c r="M48" s="13" t="s">
        <v>951</v>
      </c>
      <c r="N48" s="70">
        <v>13</v>
      </c>
      <c r="O48" s="7"/>
      <c r="P48" s="6" t="s">
        <v>952</v>
      </c>
      <c r="Q48" s="63">
        <f t="shared" si="1"/>
        <v>38</v>
      </c>
      <c r="R48" s="1" t="str">
        <f t="shared" si="2"/>
        <v>038P0238</v>
      </c>
      <c r="S48" s="1" t="str">
        <f t="shared" si="6"/>
        <v>PTC  K  13</v>
      </c>
      <c r="T48" s="1" t="str">
        <f t="shared" si="4"/>
        <v>PTC  K  13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038P0239</v>
      </c>
      <c r="B49" s="5" t="s">
        <v>953</v>
      </c>
      <c r="C49" s="21">
        <v>2</v>
      </c>
      <c r="D49" s="21">
        <v>39</v>
      </c>
      <c r="E49" s="6" t="s">
        <v>598</v>
      </c>
      <c r="F49" s="7" t="s">
        <v>19</v>
      </c>
      <c r="G49" s="6" t="s">
        <v>1016</v>
      </c>
      <c r="H49" s="6" t="s">
        <v>1017</v>
      </c>
      <c r="I49" s="6" t="s">
        <v>1015</v>
      </c>
      <c r="J49" s="6"/>
      <c r="K49" s="6"/>
      <c r="L49" s="12" t="s">
        <v>6</v>
      </c>
      <c r="M49" s="13" t="s">
        <v>951</v>
      </c>
      <c r="N49" s="14">
        <v>145</v>
      </c>
      <c r="O49" s="7"/>
      <c r="P49" s="6" t="s">
        <v>952</v>
      </c>
      <c r="Q49" s="63">
        <f t="shared" si="1"/>
        <v>38</v>
      </c>
      <c r="R49" s="1" t="str">
        <f t="shared" si="2"/>
        <v>038P0239</v>
      </c>
      <c r="S49" s="1" t="str">
        <f t="shared" si="6"/>
        <v>JWWA  K  145</v>
      </c>
      <c r="T49" s="1" t="str">
        <f t="shared" si="4"/>
        <v>JWWA  K  145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038P0240</v>
      </c>
      <c r="B50" s="5" t="s">
        <v>953</v>
      </c>
      <c r="C50" s="21">
        <v>2</v>
      </c>
      <c r="D50" s="21">
        <v>40</v>
      </c>
      <c r="E50" s="6" t="s">
        <v>598</v>
      </c>
      <c r="F50" s="7" t="s">
        <v>19</v>
      </c>
      <c r="G50" s="6" t="s">
        <v>1018</v>
      </c>
      <c r="H50" s="6" t="s">
        <v>1019</v>
      </c>
      <c r="I50" s="6" t="s">
        <v>1015</v>
      </c>
      <c r="J50" s="6"/>
      <c r="K50" s="6"/>
      <c r="L50" s="12" t="s">
        <v>6</v>
      </c>
      <c r="M50" s="13" t="s">
        <v>951</v>
      </c>
      <c r="N50" s="14">
        <v>145</v>
      </c>
      <c r="O50" s="7"/>
      <c r="P50" s="6" t="s">
        <v>952</v>
      </c>
      <c r="Q50" s="63">
        <f t="shared" si="1"/>
        <v>38</v>
      </c>
      <c r="R50" s="1" t="str">
        <f t="shared" si="2"/>
        <v>038P0240</v>
      </c>
      <c r="S50" s="1" t="str">
        <f t="shared" si="6"/>
        <v>PTC  K  13</v>
      </c>
      <c r="T50" s="1" t="str">
        <f t="shared" si="4"/>
        <v>PTC  K  13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038P0241</v>
      </c>
      <c r="B51" s="5" t="s">
        <v>953</v>
      </c>
      <c r="C51" s="21">
        <v>2</v>
      </c>
      <c r="D51" s="21">
        <v>41</v>
      </c>
      <c r="E51" s="6" t="s">
        <v>598</v>
      </c>
      <c r="F51" s="7" t="s">
        <v>19</v>
      </c>
      <c r="G51" s="6" t="s">
        <v>1020</v>
      </c>
      <c r="H51" s="6" t="s">
        <v>1021</v>
      </c>
      <c r="I51" s="6" t="s">
        <v>956</v>
      </c>
      <c r="J51" s="6" t="s">
        <v>970</v>
      </c>
      <c r="K51" s="6" t="s">
        <v>971</v>
      </c>
      <c r="L51" s="12" t="s">
        <v>788</v>
      </c>
      <c r="M51" s="13" t="s">
        <v>951</v>
      </c>
      <c r="N51" s="70">
        <v>13</v>
      </c>
      <c r="O51" s="7"/>
      <c r="P51" s="6" t="s">
        <v>952</v>
      </c>
      <c r="Q51" s="63">
        <f t="shared" si="1"/>
        <v>38</v>
      </c>
      <c r="R51" s="1" t="str">
        <f t="shared" si="2"/>
        <v>038P0241</v>
      </c>
      <c r="S51" s="1" t="str">
        <f t="shared" si="6"/>
        <v>JWWA  K  145</v>
      </c>
      <c r="T51" s="1" t="str">
        <f t="shared" si="4"/>
        <v>JWWA  K  145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87" t="str">
        <f t="shared" si="0"/>
        <v>038P0242</v>
      </c>
      <c r="B52" s="5" t="s">
        <v>953</v>
      </c>
      <c r="C52" s="21">
        <v>2</v>
      </c>
      <c r="D52" s="21">
        <v>42</v>
      </c>
      <c r="E52" s="6" t="s">
        <v>598</v>
      </c>
      <c r="F52" s="7" t="s">
        <v>19</v>
      </c>
      <c r="G52" s="6" t="s">
        <v>1020</v>
      </c>
      <c r="H52" s="6" t="s">
        <v>1021</v>
      </c>
      <c r="I52" s="6" t="s">
        <v>957</v>
      </c>
      <c r="J52" s="6" t="s">
        <v>970</v>
      </c>
      <c r="K52" s="6" t="s">
        <v>971</v>
      </c>
      <c r="L52" s="12" t="s">
        <v>6</v>
      </c>
      <c r="M52" s="13" t="s">
        <v>951</v>
      </c>
      <c r="N52" s="14">
        <v>145</v>
      </c>
      <c r="O52" s="7"/>
      <c r="P52" s="6" t="s">
        <v>952</v>
      </c>
      <c r="Q52" s="63">
        <f t="shared" si="1"/>
        <v>38</v>
      </c>
      <c r="R52" s="1" t="str">
        <f t="shared" si="2"/>
        <v>038P0242</v>
      </c>
      <c r="S52" s="1" t="str">
        <f t="shared" si="6"/>
        <v>PTC  K  13</v>
      </c>
      <c r="T52" s="1" t="str">
        <f t="shared" si="4"/>
        <v>PTC  K  13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038P0243</v>
      </c>
      <c r="B53" s="5" t="s">
        <v>953</v>
      </c>
      <c r="C53" s="21">
        <v>2</v>
      </c>
      <c r="D53" s="21">
        <v>43</v>
      </c>
      <c r="E53" s="6" t="s">
        <v>598</v>
      </c>
      <c r="F53" s="7" t="s">
        <v>19</v>
      </c>
      <c r="G53" s="6" t="s">
        <v>1020</v>
      </c>
      <c r="H53" s="6" t="s">
        <v>1021</v>
      </c>
      <c r="I53" s="6" t="s">
        <v>956</v>
      </c>
      <c r="J53" s="6" t="s">
        <v>970</v>
      </c>
      <c r="K53" s="6" t="s">
        <v>972</v>
      </c>
      <c r="L53" s="12" t="s">
        <v>788</v>
      </c>
      <c r="M53" s="13" t="s">
        <v>951</v>
      </c>
      <c r="N53" s="70">
        <v>13</v>
      </c>
      <c r="O53" s="7"/>
      <c r="P53" s="6" t="s">
        <v>952</v>
      </c>
      <c r="Q53" s="63">
        <f t="shared" si="1"/>
        <v>38</v>
      </c>
      <c r="R53" s="1" t="str">
        <f t="shared" si="2"/>
        <v>038P0243</v>
      </c>
      <c r="S53" s="1" t="str">
        <f t="shared" si="6"/>
        <v>JWWA  K  145</v>
      </c>
      <c r="T53" s="1" t="str">
        <f t="shared" si="4"/>
        <v>JWWA  K  145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038P0244</v>
      </c>
      <c r="B54" s="5" t="s">
        <v>953</v>
      </c>
      <c r="C54" s="21">
        <v>2</v>
      </c>
      <c r="D54" s="21">
        <v>44</v>
      </c>
      <c r="E54" s="6" t="s">
        <v>598</v>
      </c>
      <c r="F54" s="7" t="s">
        <v>19</v>
      </c>
      <c r="G54" s="6" t="s">
        <v>1020</v>
      </c>
      <c r="H54" s="6" t="s">
        <v>1021</v>
      </c>
      <c r="I54" s="6" t="s">
        <v>957</v>
      </c>
      <c r="J54" s="6" t="s">
        <v>970</v>
      </c>
      <c r="K54" s="6" t="s">
        <v>972</v>
      </c>
      <c r="L54" s="12" t="s">
        <v>6</v>
      </c>
      <c r="M54" s="13" t="s">
        <v>951</v>
      </c>
      <c r="N54" s="14">
        <v>145</v>
      </c>
      <c r="O54" s="7"/>
      <c r="P54" s="6" t="s">
        <v>952</v>
      </c>
      <c r="Q54" s="63">
        <f t="shared" si="1"/>
        <v>38</v>
      </c>
      <c r="R54" s="1" t="str">
        <f t="shared" si="2"/>
        <v>038P0244</v>
      </c>
      <c r="S54" s="1" t="str">
        <f t="shared" si="6"/>
        <v>PTC  K  13</v>
      </c>
      <c r="T54" s="1" t="str">
        <f t="shared" si="4"/>
        <v>PTC  K  13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87" t="str">
        <f t="shared" si="0"/>
        <v>038P0245</v>
      </c>
      <c r="B55" s="5" t="s">
        <v>953</v>
      </c>
      <c r="C55" s="21">
        <v>2</v>
      </c>
      <c r="D55" s="21">
        <v>45</v>
      </c>
      <c r="E55" s="6" t="s">
        <v>598</v>
      </c>
      <c r="F55" s="7" t="s">
        <v>19</v>
      </c>
      <c r="G55" s="6" t="s">
        <v>1020</v>
      </c>
      <c r="H55" s="6" t="s">
        <v>1022</v>
      </c>
      <c r="I55" s="6" t="s">
        <v>956</v>
      </c>
      <c r="J55" s="6" t="s">
        <v>975</v>
      </c>
      <c r="K55" s="6" t="s">
        <v>976</v>
      </c>
      <c r="L55" s="12" t="s">
        <v>788</v>
      </c>
      <c r="M55" s="13" t="s">
        <v>951</v>
      </c>
      <c r="N55" s="70">
        <v>13</v>
      </c>
      <c r="O55" s="7"/>
      <c r="P55" s="6" t="s">
        <v>952</v>
      </c>
      <c r="Q55" s="63">
        <f t="shared" si="1"/>
        <v>38</v>
      </c>
      <c r="R55" s="1" t="str">
        <f t="shared" si="2"/>
        <v>038P0245</v>
      </c>
      <c r="S55" s="1" t="str">
        <f t="shared" si="6"/>
        <v>JWWA  K  145</v>
      </c>
      <c r="T55" s="1" t="str">
        <f t="shared" si="4"/>
        <v>JWWA  K  145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038P0246</v>
      </c>
      <c r="B56" s="5" t="s">
        <v>953</v>
      </c>
      <c r="C56" s="21">
        <v>2</v>
      </c>
      <c r="D56" s="21">
        <v>46</v>
      </c>
      <c r="E56" s="6" t="s">
        <v>598</v>
      </c>
      <c r="F56" s="7" t="s">
        <v>19</v>
      </c>
      <c r="G56" s="6" t="s">
        <v>1020</v>
      </c>
      <c r="H56" s="6" t="s">
        <v>1022</v>
      </c>
      <c r="I56" s="6" t="s">
        <v>957</v>
      </c>
      <c r="J56" s="6" t="s">
        <v>975</v>
      </c>
      <c r="K56" s="6" t="s">
        <v>976</v>
      </c>
      <c r="L56" s="12" t="s">
        <v>6</v>
      </c>
      <c r="M56" s="13" t="s">
        <v>951</v>
      </c>
      <c r="N56" s="14">
        <v>145</v>
      </c>
      <c r="O56" s="7"/>
      <c r="P56" s="6" t="s">
        <v>952</v>
      </c>
      <c r="Q56" s="63">
        <f t="shared" si="1"/>
        <v>38</v>
      </c>
      <c r="R56" s="1" t="str">
        <f t="shared" si="2"/>
        <v>038P0246</v>
      </c>
      <c r="S56" s="1" t="str">
        <f t="shared" si="6"/>
        <v>JWWA  K  145</v>
      </c>
      <c r="T56" s="1" t="str">
        <f t="shared" si="4"/>
        <v>JWWA  K  145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038P0247</v>
      </c>
      <c r="B57" s="5" t="s">
        <v>953</v>
      </c>
      <c r="C57" s="21">
        <v>2</v>
      </c>
      <c r="D57" s="21">
        <v>47</v>
      </c>
      <c r="E57" s="6" t="s">
        <v>598</v>
      </c>
      <c r="F57" s="7" t="s">
        <v>19</v>
      </c>
      <c r="G57" s="6" t="s">
        <v>1020</v>
      </c>
      <c r="H57" s="6" t="s">
        <v>1022</v>
      </c>
      <c r="I57" s="6" t="s">
        <v>956</v>
      </c>
      <c r="J57" s="6" t="s">
        <v>975</v>
      </c>
      <c r="K57" s="6" t="s">
        <v>977</v>
      </c>
      <c r="L57" s="12" t="s">
        <v>788</v>
      </c>
      <c r="M57" s="13" t="s">
        <v>951</v>
      </c>
      <c r="N57" s="70">
        <v>13</v>
      </c>
      <c r="O57" s="7"/>
      <c r="P57" s="6" t="s">
        <v>952</v>
      </c>
      <c r="Q57" s="63">
        <f t="shared" si="1"/>
        <v>38</v>
      </c>
      <c r="R57" s="1" t="str">
        <f t="shared" ref="R57:R120" si="7">A60</f>
        <v>038P0250</v>
      </c>
      <c r="S57" s="1" t="str">
        <f t="shared" si="6"/>
        <v>JWWA  K  145</v>
      </c>
      <c r="T57" s="1" t="str">
        <f t="shared" si="4"/>
        <v>JWWA  K  145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038P0248</v>
      </c>
      <c r="B58" s="5" t="s">
        <v>953</v>
      </c>
      <c r="C58" s="21">
        <v>2</v>
      </c>
      <c r="D58" s="21">
        <v>48</v>
      </c>
      <c r="E58" s="6" t="s">
        <v>598</v>
      </c>
      <c r="F58" s="7" t="s">
        <v>19</v>
      </c>
      <c r="G58" s="6" t="s">
        <v>1020</v>
      </c>
      <c r="H58" s="6" t="s">
        <v>1022</v>
      </c>
      <c r="I58" s="6" t="s">
        <v>957</v>
      </c>
      <c r="J58" s="6" t="s">
        <v>975</v>
      </c>
      <c r="K58" s="6" t="s">
        <v>977</v>
      </c>
      <c r="L58" s="12" t="s">
        <v>6</v>
      </c>
      <c r="M58" s="13" t="s">
        <v>951</v>
      </c>
      <c r="N58" s="14">
        <v>145</v>
      </c>
      <c r="O58" s="7"/>
      <c r="P58" s="6" t="s">
        <v>952</v>
      </c>
      <c r="Q58" s="63">
        <f t="shared" si="1"/>
        <v>38</v>
      </c>
      <c r="R58" s="1" t="str">
        <f t="shared" si="7"/>
        <v>038P0251</v>
      </c>
      <c r="S58" s="1" t="str">
        <f t="shared" si="6"/>
        <v>JWWA  K  145</v>
      </c>
      <c r="T58" s="1" t="str">
        <f t="shared" si="4"/>
        <v>JWWA  K  145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87" t="str">
        <f t="shared" si="0"/>
        <v>038P0249</v>
      </c>
      <c r="B59" s="5" t="s">
        <v>953</v>
      </c>
      <c r="C59" s="21">
        <v>2</v>
      </c>
      <c r="D59" s="21">
        <v>49</v>
      </c>
      <c r="E59" s="6" t="s">
        <v>598</v>
      </c>
      <c r="F59" s="7" t="s">
        <v>19</v>
      </c>
      <c r="G59" s="6" t="s">
        <v>1023</v>
      </c>
      <c r="H59" s="6" t="s">
        <v>1024</v>
      </c>
      <c r="I59" s="6" t="s">
        <v>950</v>
      </c>
      <c r="J59" s="6" t="s">
        <v>970</v>
      </c>
      <c r="K59" s="6" t="s">
        <v>971</v>
      </c>
      <c r="L59" s="12" t="s">
        <v>6</v>
      </c>
      <c r="M59" s="13" t="s">
        <v>951</v>
      </c>
      <c r="N59" s="14">
        <v>145</v>
      </c>
      <c r="O59" s="7"/>
      <c r="P59" s="6" t="s">
        <v>952</v>
      </c>
      <c r="Q59" s="63">
        <f t="shared" si="1"/>
        <v>38</v>
      </c>
      <c r="R59" s="1" t="str">
        <f t="shared" si="7"/>
        <v>038P0252</v>
      </c>
      <c r="S59" s="1" t="str">
        <f t="shared" si="6"/>
        <v>JWWA  K  145</v>
      </c>
      <c r="T59" s="1" t="str">
        <f t="shared" si="4"/>
        <v>JWWA  K  145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038P0250</v>
      </c>
      <c r="B60" s="5" t="s">
        <v>953</v>
      </c>
      <c r="C60" s="21">
        <v>2</v>
      </c>
      <c r="D60" s="21">
        <v>50</v>
      </c>
      <c r="E60" s="6" t="s">
        <v>598</v>
      </c>
      <c r="F60" s="7" t="s">
        <v>19</v>
      </c>
      <c r="G60" s="6" t="s">
        <v>1023</v>
      </c>
      <c r="H60" s="6" t="s">
        <v>1024</v>
      </c>
      <c r="I60" s="6" t="s">
        <v>950</v>
      </c>
      <c r="J60" s="6" t="s">
        <v>970</v>
      </c>
      <c r="K60" s="6" t="s">
        <v>972</v>
      </c>
      <c r="L60" s="12" t="s">
        <v>6</v>
      </c>
      <c r="M60" s="13" t="s">
        <v>951</v>
      </c>
      <c r="N60" s="14">
        <v>145</v>
      </c>
      <c r="O60" s="7"/>
      <c r="P60" s="6" t="s">
        <v>952</v>
      </c>
      <c r="Q60" s="63">
        <f t="shared" si="1"/>
        <v>38</v>
      </c>
      <c r="R60" s="1" t="str">
        <f t="shared" si="7"/>
        <v>038P0253</v>
      </c>
      <c r="S60" s="1" t="str">
        <f t="shared" si="6"/>
        <v>PTC  K  13</v>
      </c>
      <c r="T60" s="1" t="str">
        <f t="shared" si="4"/>
        <v>PTC  K  13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87" t="str">
        <f t="shared" si="0"/>
        <v>038P0251</v>
      </c>
      <c r="B61" s="5" t="s">
        <v>953</v>
      </c>
      <c r="C61" s="21">
        <v>2</v>
      </c>
      <c r="D61" s="21">
        <v>51</v>
      </c>
      <c r="E61" s="6" t="s">
        <v>598</v>
      </c>
      <c r="F61" s="7" t="s">
        <v>19</v>
      </c>
      <c r="G61" s="6" t="s">
        <v>1023</v>
      </c>
      <c r="H61" s="6" t="s">
        <v>1025</v>
      </c>
      <c r="I61" s="6" t="s">
        <v>950</v>
      </c>
      <c r="J61" s="6" t="s">
        <v>975</v>
      </c>
      <c r="K61" s="6" t="s">
        <v>976</v>
      </c>
      <c r="L61" s="12" t="s">
        <v>6</v>
      </c>
      <c r="M61" s="13" t="s">
        <v>951</v>
      </c>
      <c r="N61" s="14">
        <v>145</v>
      </c>
      <c r="O61" s="7"/>
      <c r="P61" s="6" t="s">
        <v>952</v>
      </c>
      <c r="Q61" s="63">
        <f t="shared" si="1"/>
        <v>38</v>
      </c>
      <c r="R61" s="1" t="str">
        <f t="shared" si="7"/>
        <v>038P0254</v>
      </c>
      <c r="S61" s="1" t="str">
        <f t="shared" si="6"/>
        <v>JWWA  K  145</v>
      </c>
      <c r="T61" s="1" t="str">
        <f t="shared" si="4"/>
        <v>JWWA  K  145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038P0252</v>
      </c>
      <c r="B62" s="5" t="s">
        <v>953</v>
      </c>
      <c r="C62" s="21">
        <v>2</v>
      </c>
      <c r="D62" s="21">
        <v>52</v>
      </c>
      <c r="E62" s="6" t="s">
        <v>598</v>
      </c>
      <c r="F62" s="7" t="s">
        <v>19</v>
      </c>
      <c r="G62" s="6" t="s">
        <v>1023</v>
      </c>
      <c r="H62" s="6" t="s">
        <v>1025</v>
      </c>
      <c r="I62" s="6" t="s">
        <v>950</v>
      </c>
      <c r="J62" s="6" t="s">
        <v>975</v>
      </c>
      <c r="K62" s="6" t="s">
        <v>977</v>
      </c>
      <c r="L62" s="12" t="s">
        <v>6</v>
      </c>
      <c r="M62" s="13" t="s">
        <v>951</v>
      </c>
      <c r="N62" s="14">
        <v>145</v>
      </c>
      <c r="O62" s="7"/>
      <c r="P62" s="6" t="s">
        <v>952</v>
      </c>
      <c r="Q62" s="63">
        <f t="shared" si="1"/>
        <v>38</v>
      </c>
      <c r="R62" s="1" t="str">
        <f t="shared" si="7"/>
        <v/>
      </c>
      <c r="S62" s="1" t="str">
        <f t="shared" si="6"/>
        <v xml:space="preserve">    </v>
      </c>
      <c r="T62" s="1" t="str">
        <f t="shared" si="4"/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038P0253</v>
      </c>
      <c r="B63" s="5" t="s">
        <v>953</v>
      </c>
      <c r="C63" s="21">
        <v>2</v>
      </c>
      <c r="D63" s="21">
        <v>53</v>
      </c>
      <c r="E63" s="6" t="s">
        <v>598</v>
      </c>
      <c r="F63" s="7" t="s">
        <v>19</v>
      </c>
      <c r="G63" s="6" t="s">
        <v>1026</v>
      </c>
      <c r="H63" s="6" t="s">
        <v>1027</v>
      </c>
      <c r="I63" s="11" t="s">
        <v>956</v>
      </c>
      <c r="J63" s="11"/>
      <c r="K63" s="11"/>
      <c r="L63" s="12" t="s">
        <v>788</v>
      </c>
      <c r="M63" s="13" t="s">
        <v>951</v>
      </c>
      <c r="N63" s="70">
        <v>13</v>
      </c>
      <c r="O63" s="7"/>
      <c r="P63" s="6" t="s">
        <v>952</v>
      </c>
      <c r="Q63" s="63">
        <f t="shared" si="1"/>
        <v>38</v>
      </c>
      <c r="R63" s="1" t="str">
        <f t="shared" si="7"/>
        <v>038P0255</v>
      </c>
      <c r="S63" s="1" t="str">
        <f t="shared" si="6"/>
        <v>PTC  G  32</v>
      </c>
      <c r="T63" s="1" t="str">
        <f t="shared" si="4"/>
        <v>PTC  G  32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038P0254</v>
      </c>
      <c r="B64" s="5" t="s">
        <v>953</v>
      </c>
      <c r="C64" s="21">
        <v>2</v>
      </c>
      <c r="D64" s="21">
        <v>54</v>
      </c>
      <c r="E64" s="6" t="s">
        <v>598</v>
      </c>
      <c r="F64" s="7" t="s">
        <v>19</v>
      </c>
      <c r="G64" s="6" t="s">
        <v>1026</v>
      </c>
      <c r="H64" s="6" t="s">
        <v>1027</v>
      </c>
      <c r="I64" s="6" t="s">
        <v>957</v>
      </c>
      <c r="J64" s="11"/>
      <c r="K64" s="11"/>
      <c r="L64" s="12" t="s">
        <v>6</v>
      </c>
      <c r="M64" s="13" t="s">
        <v>951</v>
      </c>
      <c r="N64" s="14">
        <v>145</v>
      </c>
      <c r="O64" s="7"/>
      <c r="P64" s="6" t="s">
        <v>952</v>
      </c>
      <c r="Q64" s="63">
        <f t="shared" si="1"/>
        <v>38</v>
      </c>
      <c r="R64" s="1" t="str">
        <f t="shared" si="7"/>
        <v>038P0256</v>
      </c>
      <c r="S64" s="1" t="str">
        <f t="shared" si="6"/>
        <v>PTC  G  32</v>
      </c>
      <c r="T64" s="1" t="str">
        <f t="shared" si="4"/>
        <v>PTC  G  32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8"/>
      <c r="G65" s="6"/>
      <c r="H65" s="6"/>
      <c r="I65" s="6"/>
      <c r="J65" s="6"/>
      <c r="K65" s="6"/>
      <c r="L65" s="5"/>
      <c r="M65" s="9"/>
      <c r="N65" s="10"/>
      <c r="O65" s="7"/>
      <c r="P65" s="6"/>
      <c r="Q65" s="63" t="str">
        <f t="shared" si="1"/>
        <v/>
      </c>
      <c r="R65" s="1" t="str">
        <f t="shared" si="7"/>
        <v>038P0257</v>
      </c>
      <c r="S65" s="1" t="str">
        <f t="shared" si="6"/>
        <v>PTC  G  32</v>
      </c>
      <c r="T65" s="1" t="str">
        <f t="shared" si="4"/>
        <v>PTC  G  32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038P0255</v>
      </c>
      <c r="B66" s="5" t="s">
        <v>1035</v>
      </c>
      <c r="C66" s="21">
        <v>2</v>
      </c>
      <c r="D66" s="21">
        <v>55</v>
      </c>
      <c r="E66" s="6" t="s">
        <v>598</v>
      </c>
      <c r="F66" s="7" t="s">
        <v>19</v>
      </c>
      <c r="G66" s="6" t="s">
        <v>1040</v>
      </c>
      <c r="H66" s="6" t="s">
        <v>1041</v>
      </c>
      <c r="I66" s="11" t="s">
        <v>1042</v>
      </c>
      <c r="J66" s="6" t="s">
        <v>558</v>
      </c>
      <c r="K66" s="6" t="s">
        <v>971</v>
      </c>
      <c r="L66" s="12" t="s">
        <v>788</v>
      </c>
      <c r="M66" s="13" t="s">
        <v>1038</v>
      </c>
      <c r="N66" s="14">
        <v>32</v>
      </c>
      <c r="O66" s="7"/>
      <c r="P66" s="6" t="s">
        <v>952</v>
      </c>
      <c r="Q66" s="63">
        <f t="shared" si="1"/>
        <v>38</v>
      </c>
      <c r="R66" s="1" t="str">
        <f t="shared" si="7"/>
        <v>038P0258</v>
      </c>
      <c r="S66" s="1" t="str">
        <f t="shared" si="6"/>
        <v>PTC  G  32</v>
      </c>
      <c r="T66" s="1" t="str">
        <f t="shared" si="4"/>
        <v>PTC  G  32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038P0256</v>
      </c>
      <c r="B67" s="5" t="s">
        <v>1035</v>
      </c>
      <c r="C67" s="21">
        <v>2</v>
      </c>
      <c r="D67" s="21">
        <v>56</v>
      </c>
      <c r="E67" s="6" t="s">
        <v>598</v>
      </c>
      <c r="F67" s="7" t="s">
        <v>19</v>
      </c>
      <c r="G67" s="6" t="s">
        <v>1040</v>
      </c>
      <c r="H67" s="6" t="s">
        <v>1043</v>
      </c>
      <c r="I67" s="11" t="s">
        <v>1042</v>
      </c>
      <c r="J67" s="6" t="s">
        <v>558</v>
      </c>
      <c r="K67" s="6" t="s">
        <v>976</v>
      </c>
      <c r="L67" s="12" t="s">
        <v>788</v>
      </c>
      <c r="M67" s="13" t="s">
        <v>1038</v>
      </c>
      <c r="N67" s="14">
        <v>32</v>
      </c>
      <c r="O67" s="7"/>
      <c r="P67" s="6" t="s">
        <v>952</v>
      </c>
      <c r="Q67" s="63">
        <f t="shared" si="1"/>
        <v>38</v>
      </c>
      <c r="R67" s="1" t="str">
        <f t="shared" si="7"/>
        <v/>
      </c>
      <c r="S67" s="1" t="str">
        <f t="shared" si="6"/>
        <v xml:space="preserve">    </v>
      </c>
      <c r="T67" s="1" t="str">
        <f t="shared" si="4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038P0257</v>
      </c>
      <c r="B68" s="5" t="s">
        <v>1035</v>
      </c>
      <c r="C68" s="21">
        <v>2</v>
      </c>
      <c r="D68" s="21">
        <v>57</v>
      </c>
      <c r="E68" s="6" t="s">
        <v>598</v>
      </c>
      <c r="F68" s="7" t="s">
        <v>19</v>
      </c>
      <c r="G68" s="6" t="s">
        <v>1044</v>
      </c>
      <c r="H68" s="6" t="s">
        <v>1047</v>
      </c>
      <c r="I68" s="11" t="s">
        <v>1046</v>
      </c>
      <c r="J68" s="6" t="s">
        <v>558</v>
      </c>
      <c r="K68" s="6" t="s">
        <v>971</v>
      </c>
      <c r="L68" s="12" t="s">
        <v>788</v>
      </c>
      <c r="M68" s="13" t="s">
        <v>1038</v>
      </c>
      <c r="N68" s="14">
        <v>32</v>
      </c>
      <c r="O68" s="7"/>
      <c r="P68" s="6" t="s">
        <v>952</v>
      </c>
      <c r="Q68" s="63">
        <f t="shared" si="1"/>
        <v>38</v>
      </c>
      <c r="R68" s="1" t="str">
        <f t="shared" si="7"/>
        <v>038P0301</v>
      </c>
      <c r="S68" s="1" t="str">
        <f t="shared" si="6"/>
        <v>PTC  G  32</v>
      </c>
      <c r="T68" s="1" t="str">
        <f t="shared" si="4"/>
        <v>PTC  G  32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87" t="str">
        <f t="shared" si="0"/>
        <v>038P0258</v>
      </c>
      <c r="B69" s="5" t="s">
        <v>1035</v>
      </c>
      <c r="C69" s="21">
        <v>2</v>
      </c>
      <c r="D69" s="21">
        <v>58</v>
      </c>
      <c r="E69" s="6" t="s">
        <v>598</v>
      </c>
      <c r="F69" s="7" t="s">
        <v>19</v>
      </c>
      <c r="G69" s="6" t="s">
        <v>1044</v>
      </c>
      <c r="H69" s="6" t="s">
        <v>1045</v>
      </c>
      <c r="I69" s="11" t="s">
        <v>1046</v>
      </c>
      <c r="J69" s="6" t="s">
        <v>558</v>
      </c>
      <c r="K69" s="6" t="s">
        <v>976</v>
      </c>
      <c r="L69" s="12" t="s">
        <v>788</v>
      </c>
      <c r="M69" s="13" t="s">
        <v>1038</v>
      </c>
      <c r="N69" s="14">
        <v>32</v>
      </c>
      <c r="O69" s="7"/>
      <c r="P69" s="6" t="s">
        <v>952</v>
      </c>
      <c r="Q69" s="63">
        <f t="shared" si="1"/>
        <v>38</v>
      </c>
      <c r="R69" s="1" t="str">
        <f t="shared" si="7"/>
        <v>038P0302</v>
      </c>
      <c r="S69" s="1" t="str">
        <f t="shared" si="6"/>
        <v xml:space="preserve">指定承認    </v>
      </c>
      <c r="T69" s="1" t="str">
        <f t="shared" si="4"/>
        <v xml:space="preserve">指定承認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7"/>
        <v>038P0303</v>
      </c>
      <c r="S70" s="1" t="str">
        <f t="shared" si="6"/>
        <v xml:space="preserve">指定承認    </v>
      </c>
      <c r="T70" s="1" t="str">
        <f t="shared" si="4"/>
        <v xml:space="preserve">指定承認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si="0"/>
        <v>038P0301</v>
      </c>
      <c r="B71" s="5" t="s">
        <v>1035</v>
      </c>
      <c r="C71" s="21">
        <v>3</v>
      </c>
      <c r="D71" s="21">
        <v>1</v>
      </c>
      <c r="E71" s="6" t="s">
        <v>598</v>
      </c>
      <c r="F71" s="7" t="s">
        <v>19</v>
      </c>
      <c r="G71" s="6" t="s">
        <v>1036</v>
      </c>
      <c r="H71" s="6" t="s">
        <v>1037</v>
      </c>
      <c r="I71" s="11" t="s">
        <v>1039</v>
      </c>
      <c r="J71" s="6" t="s">
        <v>404</v>
      </c>
      <c r="K71" s="11"/>
      <c r="L71" s="12" t="s">
        <v>788</v>
      </c>
      <c r="M71" s="13" t="s">
        <v>1038</v>
      </c>
      <c r="N71" s="14">
        <v>32</v>
      </c>
      <c r="O71" s="7"/>
      <c r="P71" s="6" t="s">
        <v>952</v>
      </c>
      <c r="Q71" s="63">
        <f t="shared" ref="Q71:Q134" si="8">IF(P71="","",VLOOKUP(P71,$Z$7:$AA$68,2,FALSE))</f>
        <v>38</v>
      </c>
      <c r="R71" s="1" t="str">
        <f t="shared" si="7"/>
        <v/>
      </c>
      <c r="S71" s="1" t="str">
        <f t="shared" si="6"/>
        <v xml:space="preserve">    </v>
      </c>
      <c r="T71" s="1" t="str">
        <f t="shared" si="4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0"/>
        <v>038P0302</v>
      </c>
      <c r="B72" s="5" t="s">
        <v>1035</v>
      </c>
      <c r="C72" s="21">
        <v>3</v>
      </c>
      <c r="D72" s="21">
        <v>2</v>
      </c>
      <c r="E72" s="6" t="s">
        <v>598</v>
      </c>
      <c r="F72" s="7" t="s">
        <v>19</v>
      </c>
      <c r="G72" s="6" t="s">
        <v>1048</v>
      </c>
      <c r="H72" s="6" t="s">
        <v>1049</v>
      </c>
      <c r="I72" s="11" t="s">
        <v>1039</v>
      </c>
      <c r="J72" s="6" t="s">
        <v>404</v>
      </c>
      <c r="K72" s="11"/>
      <c r="L72" s="12" t="s">
        <v>55</v>
      </c>
      <c r="M72" s="13"/>
      <c r="N72" s="14"/>
      <c r="O72" s="7" t="s">
        <v>1050</v>
      </c>
      <c r="P72" s="6" t="s">
        <v>952</v>
      </c>
      <c r="Q72" s="63">
        <f t="shared" si="8"/>
        <v>38</v>
      </c>
      <c r="R72" s="1" t="str">
        <f t="shared" si="7"/>
        <v>038W0101</v>
      </c>
      <c r="S72" s="1" t="str">
        <f t="shared" si="6"/>
        <v>JIS  K  6742</v>
      </c>
      <c r="T72" s="1" t="str">
        <f t="shared" ref="T72:T226" si="9">S72</f>
        <v>JIS  K  6742</v>
      </c>
      <c r="V72" s="2"/>
    </row>
    <row r="73" spans="1:27" ht="15" customHeight="1">
      <c r="A73" s="87" t="str">
        <f t="shared" si="0"/>
        <v>038P0303</v>
      </c>
      <c r="B73" s="5" t="s">
        <v>1035</v>
      </c>
      <c r="C73" s="21">
        <v>3</v>
      </c>
      <c r="D73" s="21">
        <v>3</v>
      </c>
      <c r="E73" s="6" t="s">
        <v>598</v>
      </c>
      <c r="F73" s="7" t="s">
        <v>19</v>
      </c>
      <c r="G73" s="6" t="s">
        <v>1051</v>
      </c>
      <c r="H73" s="6" t="s">
        <v>1049</v>
      </c>
      <c r="I73" s="6" t="s">
        <v>1052</v>
      </c>
      <c r="J73" s="6" t="s">
        <v>404</v>
      </c>
      <c r="K73" s="11"/>
      <c r="L73" s="12" t="s">
        <v>55</v>
      </c>
      <c r="M73" s="13"/>
      <c r="N73" s="14"/>
      <c r="O73" s="7" t="s">
        <v>1050</v>
      </c>
      <c r="P73" s="6" t="s">
        <v>952</v>
      </c>
      <c r="Q73" s="63">
        <f t="shared" si="8"/>
        <v>38</v>
      </c>
      <c r="R73" s="1" t="str">
        <f t="shared" si="7"/>
        <v>038W0102</v>
      </c>
      <c r="S73" s="1" t="str">
        <f t="shared" si="6"/>
        <v>JIS  K  6742</v>
      </c>
      <c r="T73" s="1" t="str">
        <f t="shared" si="9"/>
        <v>JIS  K  6742</v>
      </c>
      <c r="V73" s="2"/>
    </row>
    <row r="74" spans="1:27" ht="15" customHeight="1">
      <c r="A74" s="25" t="str">
        <f t="shared" si="0"/>
        <v/>
      </c>
      <c r="B74" s="5"/>
      <c r="C74" s="21"/>
      <c r="D74" s="21"/>
      <c r="E74" s="6"/>
      <c r="F74" s="7"/>
      <c r="G74" s="6"/>
      <c r="H74" s="6"/>
      <c r="I74" s="6"/>
      <c r="J74" s="6"/>
      <c r="K74" s="11"/>
      <c r="L74" s="12"/>
      <c r="M74" s="13"/>
      <c r="N74" s="14"/>
      <c r="O74" s="7"/>
      <c r="P74" s="6"/>
      <c r="Q74" s="63" t="str">
        <f t="shared" si="8"/>
        <v/>
      </c>
      <c r="R74" s="1" t="str">
        <f t="shared" si="7"/>
        <v/>
      </c>
      <c r="S74" s="1" t="str">
        <f t="shared" si="6"/>
        <v xml:space="preserve">    </v>
      </c>
      <c r="T74" s="1" t="str">
        <f t="shared" si="9"/>
        <v xml:space="preserve">    </v>
      </c>
      <c r="V74" s="2"/>
    </row>
    <row r="75" spans="1:27" ht="15" customHeight="1">
      <c r="A75" s="87" t="str">
        <f t="shared" ref="A75:A138" si="10">IF(OR(B75="",C75="",D75=""),"",TEXT(Q75,"000")&amp;B75&amp;TEXT(C75,"00")&amp;TEXT(D75,"00"))</f>
        <v>038W0101</v>
      </c>
      <c r="B75" s="5" t="s">
        <v>1053</v>
      </c>
      <c r="C75" s="21">
        <v>1</v>
      </c>
      <c r="D75" s="21">
        <v>1</v>
      </c>
      <c r="E75" s="6" t="s">
        <v>1054</v>
      </c>
      <c r="F75" s="7" t="s">
        <v>3</v>
      </c>
      <c r="G75" s="6" t="s">
        <v>1055</v>
      </c>
      <c r="H75" s="6" t="s">
        <v>1060</v>
      </c>
      <c r="I75" s="6" t="s">
        <v>1057</v>
      </c>
      <c r="J75" s="11"/>
      <c r="K75" s="11"/>
      <c r="L75" s="12" t="s">
        <v>79</v>
      </c>
      <c r="M75" s="13" t="s">
        <v>1056</v>
      </c>
      <c r="N75" s="14">
        <v>6742</v>
      </c>
      <c r="O75" s="7"/>
      <c r="P75" s="6" t="s">
        <v>952</v>
      </c>
      <c r="Q75" s="63">
        <f t="shared" si="8"/>
        <v>38</v>
      </c>
      <c r="R75" s="1" t="str">
        <f t="shared" si="7"/>
        <v>038W0201</v>
      </c>
      <c r="S75" s="1" t="str">
        <f t="shared" si="6"/>
        <v>JIS  K  6743</v>
      </c>
      <c r="T75" s="1" t="str">
        <f t="shared" si="9"/>
        <v>JIS  K  6743</v>
      </c>
      <c r="V75" s="2"/>
    </row>
    <row r="76" spans="1:27" ht="15" customHeight="1">
      <c r="A76" s="87" t="str">
        <f t="shared" si="10"/>
        <v>038W0102</v>
      </c>
      <c r="B76" s="5" t="s">
        <v>1053</v>
      </c>
      <c r="C76" s="21">
        <v>1</v>
      </c>
      <c r="D76" s="21">
        <v>2</v>
      </c>
      <c r="E76" s="6" t="s">
        <v>1054</v>
      </c>
      <c r="F76" s="7" t="s">
        <v>3</v>
      </c>
      <c r="G76" s="6" t="s">
        <v>1058</v>
      </c>
      <c r="H76" s="6" t="s">
        <v>1059</v>
      </c>
      <c r="I76" s="6" t="s">
        <v>1057</v>
      </c>
      <c r="J76" s="11"/>
      <c r="K76" s="11"/>
      <c r="L76" s="12" t="s">
        <v>79</v>
      </c>
      <c r="M76" s="13" t="s">
        <v>1056</v>
      </c>
      <c r="N76" s="14">
        <v>6742</v>
      </c>
      <c r="O76" s="7"/>
      <c r="P76" s="6" t="s">
        <v>952</v>
      </c>
      <c r="Q76" s="63">
        <f t="shared" si="8"/>
        <v>38</v>
      </c>
      <c r="R76" s="1" t="str">
        <f t="shared" si="7"/>
        <v>038W0202</v>
      </c>
      <c r="S76" s="1" t="str">
        <f t="shared" si="6"/>
        <v>JIS  K  6743</v>
      </c>
      <c r="T76" s="1" t="str">
        <f t="shared" si="9"/>
        <v>JIS  K  6743</v>
      </c>
      <c r="V76" s="2"/>
    </row>
    <row r="77" spans="1:27" ht="15" customHeight="1">
      <c r="A77" s="25" t="str">
        <f t="shared" si="10"/>
        <v/>
      </c>
      <c r="B77" s="5"/>
      <c r="C77" s="21"/>
      <c r="D77" s="21"/>
      <c r="E77" s="6"/>
      <c r="F77" s="7"/>
      <c r="G77" s="6"/>
      <c r="H77" s="6"/>
      <c r="I77" s="6"/>
      <c r="J77" s="11"/>
      <c r="K77" s="11"/>
      <c r="L77" s="12"/>
      <c r="M77" s="13"/>
      <c r="N77" s="14"/>
      <c r="O77" s="7"/>
      <c r="P77" s="11"/>
      <c r="Q77" s="63" t="str">
        <f t="shared" si="8"/>
        <v/>
      </c>
      <c r="R77" s="1" t="str">
        <f t="shared" si="7"/>
        <v>038W0203</v>
      </c>
      <c r="S77" s="1" t="str">
        <f t="shared" si="6"/>
        <v>JIS  K  6743</v>
      </c>
      <c r="T77" s="1" t="str">
        <f t="shared" si="9"/>
        <v>JIS  K  6743</v>
      </c>
      <c r="V77" s="2"/>
    </row>
    <row r="78" spans="1:27" ht="15" customHeight="1">
      <c r="A78" s="25" t="str">
        <f t="shared" si="10"/>
        <v>038W0201</v>
      </c>
      <c r="B78" s="5" t="s">
        <v>1053</v>
      </c>
      <c r="C78" s="21">
        <v>2</v>
      </c>
      <c r="D78" s="21">
        <v>1</v>
      </c>
      <c r="E78" s="71" t="s">
        <v>1054</v>
      </c>
      <c r="F78" s="7" t="s">
        <v>1061</v>
      </c>
      <c r="G78" s="6" t="s">
        <v>1064</v>
      </c>
      <c r="H78" s="6" t="s">
        <v>1063</v>
      </c>
      <c r="I78" s="6" t="s">
        <v>1066</v>
      </c>
      <c r="J78" s="11"/>
      <c r="K78" s="11"/>
      <c r="L78" s="12" t="s">
        <v>79</v>
      </c>
      <c r="M78" s="13" t="s">
        <v>1056</v>
      </c>
      <c r="N78" s="14">
        <v>6743</v>
      </c>
      <c r="O78" s="7"/>
      <c r="P78" s="6" t="s">
        <v>952</v>
      </c>
      <c r="Q78" s="63">
        <f t="shared" si="8"/>
        <v>38</v>
      </c>
      <c r="R78" s="1" t="str">
        <f t="shared" si="7"/>
        <v>038W0204</v>
      </c>
      <c r="S78" s="1" t="str">
        <f t="shared" si="6"/>
        <v>JIS  K  6743</v>
      </c>
      <c r="T78" s="1" t="str">
        <f t="shared" si="9"/>
        <v>JIS  K  6743</v>
      </c>
    </row>
    <row r="79" spans="1:27" ht="15" customHeight="1">
      <c r="A79" s="25" t="str">
        <f t="shared" si="10"/>
        <v>038W0202</v>
      </c>
      <c r="B79" s="5" t="s">
        <v>1053</v>
      </c>
      <c r="C79" s="21">
        <v>2</v>
      </c>
      <c r="D79" s="21">
        <v>2</v>
      </c>
      <c r="E79" s="71" t="s">
        <v>1054</v>
      </c>
      <c r="F79" s="7" t="s">
        <v>1061</v>
      </c>
      <c r="G79" s="6" t="s">
        <v>1062</v>
      </c>
      <c r="H79" s="6" t="s">
        <v>1065</v>
      </c>
      <c r="I79" s="6" t="s">
        <v>1066</v>
      </c>
      <c r="J79" s="11"/>
      <c r="K79" s="11"/>
      <c r="L79" s="12" t="s">
        <v>79</v>
      </c>
      <c r="M79" s="13" t="s">
        <v>1056</v>
      </c>
      <c r="N79" s="14">
        <v>6743</v>
      </c>
      <c r="O79" s="7"/>
      <c r="P79" s="6" t="s">
        <v>952</v>
      </c>
      <c r="Q79" s="63">
        <f t="shared" si="8"/>
        <v>38</v>
      </c>
      <c r="R79" s="1" t="str">
        <f t="shared" si="7"/>
        <v>038W0205</v>
      </c>
      <c r="S79" s="1" t="str">
        <f t="shared" si="6"/>
        <v>JIS  K  6743</v>
      </c>
      <c r="T79" s="1" t="str">
        <f t="shared" si="9"/>
        <v>JIS  K  6743</v>
      </c>
    </row>
    <row r="80" spans="1:27" ht="15" customHeight="1">
      <c r="A80" s="25" t="str">
        <f t="shared" si="10"/>
        <v>038W0203</v>
      </c>
      <c r="B80" s="5" t="s">
        <v>1053</v>
      </c>
      <c r="C80" s="21">
        <v>2</v>
      </c>
      <c r="D80" s="21">
        <v>3</v>
      </c>
      <c r="E80" s="71" t="s">
        <v>1054</v>
      </c>
      <c r="F80" s="7" t="s">
        <v>1061</v>
      </c>
      <c r="G80" s="6" t="s">
        <v>1067</v>
      </c>
      <c r="H80" s="6" t="s">
        <v>1068</v>
      </c>
      <c r="I80" s="6" t="s">
        <v>1066</v>
      </c>
      <c r="J80" s="11"/>
      <c r="K80" s="11"/>
      <c r="L80" s="12" t="s">
        <v>79</v>
      </c>
      <c r="M80" s="13" t="s">
        <v>1056</v>
      </c>
      <c r="N80" s="14">
        <v>6743</v>
      </c>
      <c r="O80" s="7"/>
      <c r="P80" s="6" t="s">
        <v>952</v>
      </c>
      <c r="Q80" s="63">
        <f t="shared" si="8"/>
        <v>38</v>
      </c>
      <c r="R80" s="1" t="str">
        <f t="shared" si="7"/>
        <v>038W0206</v>
      </c>
      <c r="S80" s="1" t="str">
        <f t="shared" si="6"/>
        <v>JIS  K  6743</v>
      </c>
      <c r="T80" s="1" t="str">
        <f t="shared" si="9"/>
        <v>JIS  K  6743</v>
      </c>
    </row>
    <row r="81" spans="1:20" ht="15" customHeight="1">
      <c r="A81" s="25" t="str">
        <f t="shared" si="10"/>
        <v>038W0204</v>
      </c>
      <c r="B81" s="5" t="s">
        <v>1053</v>
      </c>
      <c r="C81" s="21">
        <v>2</v>
      </c>
      <c r="D81" s="21">
        <v>4</v>
      </c>
      <c r="E81" s="71" t="s">
        <v>1054</v>
      </c>
      <c r="F81" s="7" t="s">
        <v>1061</v>
      </c>
      <c r="G81" s="6" t="s">
        <v>1069</v>
      </c>
      <c r="H81" s="6" t="s">
        <v>1070</v>
      </c>
      <c r="I81" s="6" t="s">
        <v>1071</v>
      </c>
      <c r="J81" s="11"/>
      <c r="K81" s="11"/>
      <c r="L81" s="12" t="s">
        <v>79</v>
      </c>
      <c r="M81" s="13" t="s">
        <v>1056</v>
      </c>
      <c r="N81" s="14">
        <v>6743</v>
      </c>
      <c r="O81" s="7"/>
      <c r="P81" s="6" t="s">
        <v>952</v>
      </c>
      <c r="Q81" s="63">
        <f t="shared" si="8"/>
        <v>38</v>
      </c>
      <c r="R81" s="1" t="str">
        <f t="shared" si="7"/>
        <v>038W0207</v>
      </c>
      <c r="S81" s="1" t="str">
        <f t="shared" si="6"/>
        <v>JIS  K  6743</v>
      </c>
      <c r="T81" s="1" t="str">
        <f t="shared" si="9"/>
        <v>JIS  K  6743</v>
      </c>
    </row>
    <row r="82" spans="1:20" ht="15" customHeight="1">
      <c r="A82" s="25" t="str">
        <f t="shared" si="10"/>
        <v>038W0205</v>
      </c>
      <c r="B82" s="5" t="s">
        <v>1053</v>
      </c>
      <c r="C82" s="21">
        <v>2</v>
      </c>
      <c r="D82" s="21">
        <v>5</v>
      </c>
      <c r="E82" s="71" t="s">
        <v>1054</v>
      </c>
      <c r="F82" s="7" t="s">
        <v>1061</v>
      </c>
      <c r="G82" s="6" t="s">
        <v>1080</v>
      </c>
      <c r="H82" s="6" t="s">
        <v>1081</v>
      </c>
      <c r="I82" s="6" t="s">
        <v>1066</v>
      </c>
      <c r="J82" s="11"/>
      <c r="K82" s="11"/>
      <c r="L82" s="12" t="s">
        <v>79</v>
      </c>
      <c r="M82" s="13" t="s">
        <v>1056</v>
      </c>
      <c r="N82" s="14">
        <v>6743</v>
      </c>
      <c r="O82" s="7"/>
      <c r="P82" s="6" t="s">
        <v>952</v>
      </c>
      <c r="Q82" s="63">
        <f t="shared" si="8"/>
        <v>38</v>
      </c>
      <c r="R82" s="1" t="str">
        <f t="shared" si="7"/>
        <v>038W0208</v>
      </c>
      <c r="S82" s="1" t="str">
        <f t="shared" si="6"/>
        <v>JIS  K  6743</v>
      </c>
      <c r="T82" s="1" t="str">
        <f t="shared" si="9"/>
        <v>JIS  K  6743</v>
      </c>
    </row>
    <row r="83" spans="1:20" ht="15" customHeight="1">
      <c r="A83" s="25" t="str">
        <f t="shared" si="10"/>
        <v>038W0206</v>
      </c>
      <c r="B83" s="5" t="s">
        <v>1053</v>
      </c>
      <c r="C83" s="21">
        <v>2</v>
      </c>
      <c r="D83" s="21">
        <v>6</v>
      </c>
      <c r="E83" s="71" t="s">
        <v>1054</v>
      </c>
      <c r="F83" s="7" t="s">
        <v>1061</v>
      </c>
      <c r="G83" s="6" t="s">
        <v>1082</v>
      </c>
      <c r="H83" s="6" t="s">
        <v>1083</v>
      </c>
      <c r="I83" s="6" t="s">
        <v>1057</v>
      </c>
      <c r="J83" s="11"/>
      <c r="K83" s="11"/>
      <c r="L83" s="12" t="s">
        <v>79</v>
      </c>
      <c r="M83" s="13" t="s">
        <v>1056</v>
      </c>
      <c r="N83" s="14">
        <v>6743</v>
      </c>
      <c r="O83" s="7"/>
      <c r="P83" s="6" t="s">
        <v>952</v>
      </c>
      <c r="Q83" s="63">
        <f t="shared" si="8"/>
        <v>38</v>
      </c>
      <c r="R83" s="1" t="str">
        <f t="shared" si="7"/>
        <v>038W0209</v>
      </c>
      <c r="S83" s="1" t="str">
        <f t="shared" si="6"/>
        <v>JIS  K  6743</v>
      </c>
      <c r="T83" s="1" t="str">
        <f t="shared" si="9"/>
        <v>JIS  K  6743</v>
      </c>
    </row>
    <row r="84" spans="1:20" ht="15" customHeight="1">
      <c r="A84" s="25" t="str">
        <f t="shared" si="10"/>
        <v>038W0207</v>
      </c>
      <c r="B84" s="5" t="s">
        <v>1053</v>
      </c>
      <c r="C84" s="21">
        <v>2</v>
      </c>
      <c r="D84" s="21">
        <v>7</v>
      </c>
      <c r="E84" s="71" t="s">
        <v>1054</v>
      </c>
      <c r="F84" s="7" t="s">
        <v>1061</v>
      </c>
      <c r="G84" s="6" t="s">
        <v>1072</v>
      </c>
      <c r="H84" s="6" t="s">
        <v>1073</v>
      </c>
      <c r="I84" s="6" t="s">
        <v>1075</v>
      </c>
      <c r="J84" s="11"/>
      <c r="K84" s="11"/>
      <c r="L84" s="12" t="s">
        <v>79</v>
      </c>
      <c r="M84" s="13" t="s">
        <v>1056</v>
      </c>
      <c r="N84" s="14">
        <v>6743</v>
      </c>
      <c r="O84" s="7"/>
      <c r="P84" s="6" t="s">
        <v>952</v>
      </c>
      <c r="Q84" s="63">
        <f t="shared" si="8"/>
        <v>38</v>
      </c>
      <c r="R84" s="1" t="str">
        <f t="shared" si="7"/>
        <v>038W0210</v>
      </c>
      <c r="S84" s="1" t="str">
        <f t="shared" si="6"/>
        <v>JIS  K  6743</v>
      </c>
      <c r="T84" s="1" t="str">
        <f t="shared" si="9"/>
        <v>JIS  K  6743</v>
      </c>
    </row>
    <row r="85" spans="1:20" ht="15" customHeight="1">
      <c r="A85" s="25" t="str">
        <f t="shared" si="10"/>
        <v>038W0208</v>
      </c>
      <c r="B85" s="5" t="s">
        <v>1053</v>
      </c>
      <c r="C85" s="21">
        <v>2</v>
      </c>
      <c r="D85" s="21">
        <v>8</v>
      </c>
      <c r="E85" s="71" t="s">
        <v>1054</v>
      </c>
      <c r="F85" s="7" t="s">
        <v>1061</v>
      </c>
      <c r="G85" s="6" t="s">
        <v>1072</v>
      </c>
      <c r="H85" s="6" t="s">
        <v>1073</v>
      </c>
      <c r="I85" s="6" t="s">
        <v>1076</v>
      </c>
      <c r="J85" s="11"/>
      <c r="K85" s="11"/>
      <c r="L85" s="12" t="s">
        <v>79</v>
      </c>
      <c r="M85" s="13" t="s">
        <v>1056</v>
      </c>
      <c r="N85" s="14">
        <v>6743</v>
      </c>
      <c r="O85" s="7"/>
      <c r="P85" s="6" t="s">
        <v>952</v>
      </c>
      <c r="Q85" s="63">
        <f t="shared" si="8"/>
        <v>38</v>
      </c>
      <c r="R85" s="1" t="str">
        <f t="shared" si="7"/>
        <v/>
      </c>
      <c r="S85" s="1" t="str">
        <f t="shared" si="6"/>
        <v xml:space="preserve">    </v>
      </c>
      <c r="T85" s="1" t="str">
        <f t="shared" si="9"/>
        <v xml:space="preserve">    </v>
      </c>
    </row>
    <row r="86" spans="1:20" ht="15" customHeight="1">
      <c r="A86" s="25" t="str">
        <f t="shared" si="10"/>
        <v>038W0209</v>
      </c>
      <c r="B86" s="5" t="s">
        <v>1053</v>
      </c>
      <c r="C86" s="21">
        <v>2</v>
      </c>
      <c r="D86" s="21">
        <v>9</v>
      </c>
      <c r="E86" s="71" t="s">
        <v>1054</v>
      </c>
      <c r="F86" s="7" t="s">
        <v>1061</v>
      </c>
      <c r="G86" s="6" t="s">
        <v>1072</v>
      </c>
      <c r="H86" s="6" t="s">
        <v>1073</v>
      </c>
      <c r="I86" s="6" t="s">
        <v>1077</v>
      </c>
      <c r="J86" s="11"/>
      <c r="K86" s="11"/>
      <c r="L86" s="12" t="s">
        <v>79</v>
      </c>
      <c r="M86" s="13" t="s">
        <v>1056</v>
      </c>
      <c r="N86" s="14">
        <v>6743</v>
      </c>
      <c r="O86" s="7"/>
      <c r="P86" s="6" t="s">
        <v>952</v>
      </c>
      <c r="Q86" s="63">
        <f t="shared" si="8"/>
        <v>38</v>
      </c>
      <c r="R86" s="1" t="str">
        <f t="shared" si="7"/>
        <v>038W0211</v>
      </c>
      <c r="S86" s="1" t="str">
        <f t="shared" si="6"/>
        <v>JIS  K  6743</v>
      </c>
      <c r="T86" s="1" t="str">
        <f t="shared" si="9"/>
        <v>JIS  K  6743</v>
      </c>
    </row>
    <row r="87" spans="1:20" ht="15" customHeight="1">
      <c r="A87" s="25" t="str">
        <f t="shared" si="10"/>
        <v>038W0210</v>
      </c>
      <c r="B87" s="5" t="s">
        <v>1053</v>
      </c>
      <c r="C87" s="21">
        <v>2</v>
      </c>
      <c r="D87" s="21">
        <v>10</v>
      </c>
      <c r="E87" s="71" t="s">
        <v>1054</v>
      </c>
      <c r="F87" s="7" t="s">
        <v>1061</v>
      </c>
      <c r="G87" s="6" t="s">
        <v>1078</v>
      </c>
      <c r="H87" s="6" t="s">
        <v>1079</v>
      </c>
      <c r="I87" s="6" t="s">
        <v>1074</v>
      </c>
      <c r="J87" s="11"/>
      <c r="K87" s="11"/>
      <c r="L87" s="12" t="s">
        <v>79</v>
      </c>
      <c r="M87" s="13" t="s">
        <v>1056</v>
      </c>
      <c r="N87" s="14">
        <v>6743</v>
      </c>
      <c r="O87" s="7"/>
      <c r="P87" s="6" t="s">
        <v>952</v>
      </c>
      <c r="Q87" s="63">
        <f t="shared" si="8"/>
        <v>38</v>
      </c>
      <c r="R87" s="1" t="str">
        <f t="shared" si="7"/>
        <v>038W0212</v>
      </c>
      <c r="S87" s="1" t="str">
        <f t="shared" si="6"/>
        <v>JIS  K  6743</v>
      </c>
      <c r="T87" s="1" t="str">
        <f t="shared" si="9"/>
        <v>JIS  K  6743</v>
      </c>
    </row>
    <row r="88" spans="1:20" ht="15" customHeight="1">
      <c r="A88" s="25" t="str">
        <f t="shared" si="10"/>
        <v/>
      </c>
      <c r="B88" s="5"/>
      <c r="C88" s="21"/>
      <c r="D88" s="21"/>
      <c r="E88" s="71"/>
      <c r="F88" s="7"/>
      <c r="G88" s="6"/>
      <c r="H88" s="6"/>
      <c r="I88" s="6"/>
      <c r="J88" s="11"/>
      <c r="K88" s="11"/>
      <c r="L88" s="12"/>
      <c r="M88" s="13"/>
      <c r="N88" s="14"/>
      <c r="O88" s="7"/>
      <c r="P88" s="6"/>
      <c r="Q88" s="63" t="str">
        <f t="shared" si="8"/>
        <v/>
      </c>
      <c r="R88" s="1" t="str">
        <f t="shared" si="7"/>
        <v>038W0213</v>
      </c>
      <c r="S88" s="1" t="str">
        <f t="shared" si="6"/>
        <v>JIS  K  6743</v>
      </c>
      <c r="T88" s="1" t="str">
        <f t="shared" si="9"/>
        <v>JIS  K  6743</v>
      </c>
    </row>
    <row r="89" spans="1:20" ht="15" customHeight="1">
      <c r="A89" s="25" t="str">
        <f t="shared" si="10"/>
        <v>038W0211</v>
      </c>
      <c r="B89" s="5" t="s">
        <v>1053</v>
      </c>
      <c r="C89" s="21">
        <v>2</v>
      </c>
      <c r="D89" s="21">
        <v>11</v>
      </c>
      <c r="E89" s="71" t="s">
        <v>1054</v>
      </c>
      <c r="F89" s="7" t="s">
        <v>1061</v>
      </c>
      <c r="G89" s="6" t="s">
        <v>1084</v>
      </c>
      <c r="H89" s="6" t="s">
        <v>1085</v>
      </c>
      <c r="I89" s="6" t="s">
        <v>1066</v>
      </c>
      <c r="J89" s="11"/>
      <c r="K89" s="11"/>
      <c r="L89" s="12" t="s">
        <v>79</v>
      </c>
      <c r="M89" s="13" t="s">
        <v>1056</v>
      </c>
      <c r="N89" s="14">
        <v>6743</v>
      </c>
      <c r="O89" s="7"/>
      <c r="P89" s="6" t="s">
        <v>952</v>
      </c>
      <c r="Q89" s="63">
        <f t="shared" si="8"/>
        <v>38</v>
      </c>
      <c r="R89" s="1" t="str">
        <f t="shared" si="7"/>
        <v>038W0214</v>
      </c>
      <c r="S89" s="1" t="str">
        <f t="shared" si="6"/>
        <v>JIS  K  6743</v>
      </c>
      <c r="T89" s="1" t="str">
        <f t="shared" si="9"/>
        <v>JIS  K  6743</v>
      </c>
    </row>
    <row r="90" spans="1:20" ht="15" customHeight="1">
      <c r="A90" s="25" t="str">
        <f t="shared" si="10"/>
        <v>038W0212</v>
      </c>
      <c r="B90" s="5" t="s">
        <v>1053</v>
      </c>
      <c r="C90" s="21">
        <v>2</v>
      </c>
      <c r="D90" s="21">
        <v>12</v>
      </c>
      <c r="E90" s="71" t="s">
        <v>1054</v>
      </c>
      <c r="F90" s="7" t="s">
        <v>1061</v>
      </c>
      <c r="G90" s="6" t="s">
        <v>1086</v>
      </c>
      <c r="H90" s="6" t="s">
        <v>1087</v>
      </c>
      <c r="I90" s="6" t="s">
        <v>1066</v>
      </c>
      <c r="J90" s="11"/>
      <c r="K90" s="11"/>
      <c r="L90" s="12" t="s">
        <v>79</v>
      </c>
      <c r="M90" s="13" t="s">
        <v>1056</v>
      </c>
      <c r="N90" s="14">
        <v>6743</v>
      </c>
      <c r="O90" s="7"/>
      <c r="P90" s="6" t="s">
        <v>952</v>
      </c>
      <c r="Q90" s="63">
        <f t="shared" si="8"/>
        <v>38</v>
      </c>
      <c r="R90" s="1" t="str">
        <f t="shared" si="7"/>
        <v>038W0215</v>
      </c>
      <c r="S90" s="1" t="str">
        <f t="shared" si="6"/>
        <v>JIS  K  6743</v>
      </c>
      <c r="T90" s="1" t="str">
        <f t="shared" si="9"/>
        <v>JIS  K  6743</v>
      </c>
    </row>
    <row r="91" spans="1:20" ht="15" customHeight="1">
      <c r="A91" s="25" t="str">
        <f t="shared" si="10"/>
        <v>038W0213</v>
      </c>
      <c r="B91" s="5" t="s">
        <v>1053</v>
      </c>
      <c r="C91" s="21">
        <v>2</v>
      </c>
      <c r="D91" s="21">
        <v>13</v>
      </c>
      <c r="E91" s="71" t="s">
        <v>1054</v>
      </c>
      <c r="F91" s="7" t="s">
        <v>1061</v>
      </c>
      <c r="G91" s="6" t="s">
        <v>1088</v>
      </c>
      <c r="H91" s="6" t="s">
        <v>1089</v>
      </c>
      <c r="I91" s="6" t="s">
        <v>1066</v>
      </c>
      <c r="J91" s="11"/>
      <c r="K91" s="11"/>
      <c r="L91" s="12" t="s">
        <v>79</v>
      </c>
      <c r="M91" s="13" t="s">
        <v>1056</v>
      </c>
      <c r="N91" s="14">
        <v>6743</v>
      </c>
      <c r="O91" s="7"/>
      <c r="P91" s="6" t="s">
        <v>952</v>
      </c>
      <c r="Q91" s="63">
        <f t="shared" si="8"/>
        <v>38</v>
      </c>
      <c r="R91" s="1" t="str">
        <f t="shared" si="7"/>
        <v>038W0216</v>
      </c>
      <c r="S91" s="1" t="str">
        <f t="shared" si="6"/>
        <v>JIS  K  6743</v>
      </c>
      <c r="T91" s="1" t="str">
        <f t="shared" si="9"/>
        <v>JIS  K  6743</v>
      </c>
    </row>
    <row r="92" spans="1:20" ht="15" customHeight="1">
      <c r="A92" s="25" t="str">
        <f t="shared" si="10"/>
        <v>038W0214</v>
      </c>
      <c r="B92" s="5" t="s">
        <v>1053</v>
      </c>
      <c r="C92" s="21">
        <v>2</v>
      </c>
      <c r="D92" s="21">
        <v>14</v>
      </c>
      <c r="E92" s="71" t="s">
        <v>1054</v>
      </c>
      <c r="F92" s="7" t="s">
        <v>1061</v>
      </c>
      <c r="G92" s="6" t="s">
        <v>1090</v>
      </c>
      <c r="H92" s="6" t="s">
        <v>1091</v>
      </c>
      <c r="I92" s="6" t="s">
        <v>1071</v>
      </c>
      <c r="J92" s="11"/>
      <c r="K92" s="11"/>
      <c r="L92" s="12" t="s">
        <v>79</v>
      </c>
      <c r="M92" s="13" t="s">
        <v>1056</v>
      </c>
      <c r="N92" s="14">
        <v>6743</v>
      </c>
      <c r="O92" s="7"/>
      <c r="P92" s="6" t="s">
        <v>952</v>
      </c>
      <c r="Q92" s="63">
        <f t="shared" si="8"/>
        <v>38</v>
      </c>
      <c r="R92" s="1" t="str">
        <f t="shared" si="7"/>
        <v>038W0217</v>
      </c>
      <c r="S92" s="1" t="str">
        <f t="shared" si="6"/>
        <v>JIS  K  6743</v>
      </c>
      <c r="T92" s="1" t="str">
        <f t="shared" si="9"/>
        <v>JIS  K  6743</v>
      </c>
    </row>
    <row r="93" spans="1:20" ht="15" customHeight="1">
      <c r="A93" s="25" t="str">
        <f t="shared" si="10"/>
        <v>038W0215</v>
      </c>
      <c r="B93" s="5" t="s">
        <v>1053</v>
      </c>
      <c r="C93" s="21">
        <v>2</v>
      </c>
      <c r="D93" s="21">
        <v>15</v>
      </c>
      <c r="E93" s="71" t="s">
        <v>1054</v>
      </c>
      <c r="F93" s="7" t="s">
        <v>1061</v>
      </c>
      <c r="G93" s="6" t="s">
        <v>1092</v>
      </c>
      <c r="H93" s="6" t="s">
        <v>1093</v>
      </c>
      <c r="I93" s="6" t="s">
        <v>1066</v>
      </c>
      <c r="J93" s="11"/>
      <c r="K93" s="11"/>
      <c r="L93" s="12" t="s">
        <v>79</v>
      </c>
      <c r="M93" s="13" t="s">
        <v>1056</v>
      </c>
      <c r="N93" s="14">
        <v>6743</v>
      </c>
      <c r="O93" s="7"/>
      <c r="P93" s="6" t="s">
        <v>952</v>
      </c>
      <c r="Q93" s="63">
        <f t="shared" si="8"/>
        <v>38</v>
      </c>
      <c r="R93" s="1" t="str">
        <f t="shared" si="7"/>
        <v>038W0218</v>
      </c>
      <c r="S93" s="1" t="str">
        <f t="shared" si="6"/>
        <v>JIS  K  6743</v>
      </c>
      <c r="T93" s="1" t="str">
        <f t="shared" si="9"/>
        <v>JIS  K  6743</v>
      </c>
    </row>
    <row r="94" spans="1:20" ht="15" customHeight="1">
      <c r="A94" s="25" t="str">
        <f t="shared" si="10"/>
        <v>038W0216</v>
      </c>
      <c r="B94" s="5" t="s">
        <v>1053</v>
      </c>
      <c r="C94" s="21">
        <v>2</v>
      </c>
      <c r="D94" s="21">
        <v>16</v>
      </c>
      <c r="E94" s="71" t="s">
        <v>1054</v>
      </c>
      <c r="F94" s="7" t="s">
        <v>1061</v>
      </c>
      <c r="G94" s="6" t="s">
        <v>1094</v>
      </c>
      <c r="H94" s="6" t="s">
        <v>1095</v>
      </c>
      <c r="I94" s="6" t="s">
        <v>1057</v>
      </c>
      <c r="J94" s="11"/>
      <c r="K94" s="11"/>
      <c r="L94" s="12" t="s">
        <v>79</v>
      </c>
      <c r="M94" s="13" t="s">
        <v>1056</v>
      </c>
      <c r="N94" s="14">
        <v>6743</v>
      </c>
      <c r="O94" s="7"/>
      <c r="P94" s="6" t="s">
        <v>952</v>
      </c>
      <c r="Q94" s="63">
        <f t="shared" si="8"/>
        <v>38</v>
      </c>
      <c r="R94" s="1" t="str">
        <f t="shared" si="7"/>
        <v>038W0219</v>
      </c>
      <c r="S94" s="1" t="str">
        <f t="shared" si="6"/>
        <v>JIS  K  6743</v>
      </c>
      <c r="T94" s="1" t="str">
        <f t="shared" si="9"/>
        <v>JIS  K  6743</v>
      </c>
    </row>
    <row r="95" spans="1:20" ht="15" customHeight="1">
      <c r="A95" s="25" t="str">
        <f t="shared" si="10"/>
        <v>038W0217</v>
      </c>
      <c r="B95" s="5" t="s">
        <v>1096</v>
      </c>
      <c r="C95" s="21">
        <v>2</v>
      </c>
      <c r="D95" s="21">
        <v>17</v>
      </c>
      <c r="E95" s="71" t="s">
        <v>632</v>
      </c>
      <c r="F95" s="7" t="s">
        <v>27</v>
      </c>
      <c r="G95" s="6" t="s">
        <v>1097</v>
      </c>
      <c r="H95" s="6" t="s">
        <v>1098</v>
      </c>
      <c r="I95" s="6" t="s">
        <v>1075</v>
      </c>
      <c r="J95" s="11"/>
      <c r="K95" s="11"/>
      <c r="L95" s="12" t="s">
        <v>79</v>
      </c>
      <c r="M95" s="13" t="s">
        <v>192</v>
      </c>
      <c r="N95" s="14">
        <v>6743</v>
      </c>
      <c r="O95" s="7"/>
      <c r="P95" s="6" t="s">
        <v>952</v>
      </c>
      <c r="Q95" s="63">
        <f t="shared" si="8"/>
        <v>38</v>
      </c>
      <c r="R95" s="1" t="str">
        <f t="shared" si="7"/>
        <v>038W0220</v>
      </c>
      <c r="S95" s="1" t="str">
        <f t="shared" si="6"/>
        <v>JIS  K  6743</v>
      </c>
      <c r="T95" s="1" t="str">
        <f t="shared" si="9"/>
        <v>JIS  K  6743</v>
      </c>
    </row>
    <row r="96" spans="1:20" ht="15" customHeight="1">
      <c r="A96" s="25" t="str">
        <f t="shared" si="10"/>
        <v>038W0218</v>
      </c>
      <c r="B96" s="5" t="s">
        <v>1096</v>
      </c>
      <c r="C96" s="21">
        <v>2</v>
      </c>
      <c r="D96" s="21">
        <v>18</v>
      </c>
      <c r="E96" s="71" t="s">
        <v>632</v>
      </c>
      <c r="F96" s="7" t="s">
        <v>27</v>
      </c>
      <c r="G96" s="6" t="s">
        <v>1097</v>
      </c>
      <c r="H96" s="6" t="s">
        <v>1098</v>
      </c>
      <c r="I96" s="6" t="s">
        <v>932</v>
      </c>
      <c r="J96" s="11"/>
      <c r="K96" s="11"/>
      <c r="L96" s="12" t="s">
        <v>79</v>
      </c>
      <c r="M96" s="13" t="s">
        <v>192</v>
      </c>
      <c r="N96" s="14">
        <v>6743</v>
      </c>
      <c r="O96" s="7"/>
      <c r="P96" s="6" t="s">
        <v>952</v>
      </c>
      <c r="Q96" s="63">
        <f t="shared" si="8"/>
        <v>38</v>
      </c>
      <c r="R96" s="1" t="str">
        <f t="shared" si="7"/>
        <v/>
      </c>
      <c r="S96" s="1" t="str">
        <f t="shared" si="6"/>
        <v xml:space="preserve">    </v>
      </c>
      <c r="T96" s="1" t="str">
        <f t="shared" si="9"/>
        <v xml:space="preserve">    </v>
      </c>
    </row>
    <row r="97" spans="1:20" ht="15" customHeight="1">
      <c r="A97" s="25" t="str">
        <f t="shared" si="10"/>
        <v>038W0219</v>
      </c>
      <c r="B97" s="5" t="s">
        <v>1096</v>
      </c>
      <c r="C97" s="21">
        <v>2</v>
      </c>
      <c r="D97" s="21">
        <v>19</v>
      </c>
      <c r="E97" s="71" t="s">
        <v>632</v>
      </c>
      <c r="F97" s="7" t="s">
        <v>27</v>
      </c>
      <c r="G97" s="6" t="s">
        <v>1097</v>
      </c>
      <c r="H97" s="6" t="s">
        <v>1098</v>
      </c>
      <c r="I97" s="6" t="s">
        <v>1077</v>
      </c>
      <c r="J97" s="11"/>
      <c r="K97" s="11"/>
      <c r="L97" s="12" t="s">
        <v>79</v>
      </c>
      <c r="M97" s="13" t="s">
        <v>192</v>
      </c>
      <c r="N97" s="14">
        <v>6743</v>
      </c>
      <c r="O97" s="7"/>
      <c r="P97" s="6" t="s">
        <v>952</v>
      </c>
      <c r="Q97" s="63">
        <f t="shared" si="8"/>
        <v>38</v>
      </c>
      <c r="R97" s="1" t="str">
        <f t="shared" si="7"/>
        <v>038W0301</v>
      </c>
      <c r="S97" s="1" t="str">
        <f t="shared" si="6"/>
        <v xml:space="preserve">指定承認    </v>
      </c>
      <c r="T97" s="1" t="str">
        <f t="shared" si="9"/>
        <v xml:space="preserve">指定承認    </v>
      </c>
    </row>
    <row r="98" spans="1:20" ht="15" customHeight="1">
      <c r="A98" s="25" t="str">
        <f t="shared" si="10"/>
        <v>038W0220</v>
      </c>
      <c r="B98" s="5" t="s">
        <v>1096</v>
      </c>
      <c r="C98" s="21">
        <v>2</v>
      </c>
      <c r="D98" s="21">
        <v>20</v>
      </c>
      <c r="E98" s="71" t="s">
        <v>632</v>
      </c>
      <c r="F98" s="7" t="s">
        <v>27</v>
      </c>
      <c r="G98" s="6" t="s">
        <v>1099</v>
      </c>
      <c r="H98" s="6" t="s">
        <v>1100</v>
      </c>
      <c r="I98" s="6" t="s">
        <v>815</v>
      </c>
      <c r="J98" s="11"/>
      <c r="K98" s="11"/>
      <c r="L98" s="12" t="s">
        <v>79</v>
      </c>
      <c r="M98" s="13" t="s">
        <v>192</v>
      </c>
      <c r="N98" s="14">
        <v>6743</v>
      </c>
      <c r="O98" s="7"/>
      <c r="P98" s="6" t="s">
        <v>952</v>
      </c>
      <c r="Q98" s="63">
        <f t="shared" si="8"/>
        <v>38</v>
      </c>
      <c r="R98" s="1" t="str">
        <f t="shared" si="7"/>
        <v>038W0302</v>
      </c>
      <c r="S98" s="1" t="str">
        <f t="shared" si="6"/>
        <v xml:space="preserve">指定承認    </v>
      </c>
      <c r="T98" s="1" t="str">
        <f t="shared" si="9"/>
        <v xml:space="preserve">指定承認    </v>
      </c>
    </row>
    <row r="99" spans="1:20" ht="15" customHeight="1">
      <c r="A99" s="25" t="str">
        <f t="shared" si="10"/>
        <v/>
      </c>
      <c r="B99" s="5"/>
      <c r="C99" s="21"/>
      <c r="D99" s="21"/>
      <c r="E99" s="71"/>
      <c r="F99" s="7"/>
      <c r="G99" s="6"/>
      <c r="H99" s="6"/>
      <c r="I99" s="6"/>
      <c r="J99" s="11"/>
      <c r="K99" s="11"/>
      <c r="L99" s="12"/>
      <c r="M99" s="13"/>
      <c r="N99" s="14"/>
      <c r="O99" s="7"/>
      <c r="P99" s="11"/>
      <c r="Q99" s="63" t="str">
        <f t="shared" si="8"/>
        <v/>
      </c>
      <c r="R99" s="1" t="str">
        <f t="shared" si="7"/>
        <v>038W0303</v>
      </c>
      <c r="S99" s="1" t="str">
        <f t="shared" si="6"/>
        <v xml:space="preserve">指定承認    </v>
      </c>
      <c r="T99" s="1" t="str">
        <f t="shared" si="9"/>
        <v xml:space="preserve">指定承認    </v>
      </c>
    </row>
    <row r="100" spans="1:20" ht="15" customHeight="1">
      <c r="A100" s="25" t="str">
        <f t="shared" si="10"/>
        <v>038W0301</v>
      </c>
      <c r="B100" s="5" t="s">
        <v>1096</v>
      </c>
      <c r="C100" s="21">
        <v>3</v>
      </c>
      <c r="D100" s="21">
        <v>1</v>
      </c>
      <c r="E100" s="71" t="s">
        <v>632</v>
      </c>
      <c r="F100" s="7" t="s">
        <v>27</v>
      </c>
      <c r="G100" s="6" t="s">
        <v>1103</v>
      </c>
      <c r="H100" s="6" t="s">
        <v>1101</v>
      </c>
      <c r="I100" s="6" t="s">
        <v>689</v>
      </c>
      <c r="J100" s="11"/>
      <c r="K100" s="11"/>
      <c r="L100" s="12" t="s">
        <v>55</v>
      </c>
      <c r="M100" s="13"/>
      <c r="N100" s="14"/>
      <c r="O100" s="7" t="s">
        <v>1102</v>
      </c>
      <c r="P100" s="6" t="s">
        <v>952</v>
      </c>
      <c r="Q100" s="63">
        <f t="shared" si="8"/>
        <v>38</v>
      </c>
      <c r="R100" s="1" t="str">
        <f t="shared" si="7"/>
        <v>038W0304</v>
      </c>
      <c r="S100" s="1" t="str">
        <f t="shared" si="6"/>
        <v xml:space="preserve">指定承認    </v>
      </c>
      <c r="T100" s="1" t="str">
        <f t="shared" si="9"/>
        <v xml:space="preserve">指定承認    </v>
      </c>
    </row>
    <row r="101" spans="1:20" ht="15" customHeight="1">
      <c r="A101" s="25" t="str">
        <f t="shared" si="10"/>
        <v>038W0302</v>
      </c>
      <c r="B101" s="5" t="s">
        <v>1096</v>
      </c>
      <c r="C101" s="21">
        <v>3</v>
      </c>
      <c r="D101" s="21">
        <v>2</v>
      </c>
      <c r="E101" s="71" t="s">
        <v>632</v>
      </c>
      <c r="F101" s="7" t="s">
        <v>27</v>
      </c>
      <c r="G101" s="6" t="s">
        <v>1104</v>
      </c>
      <c r="H101" s="6" t="s">
        <v>1105</v>
      </c>
      <c r="I101" s="6" t="s">
        <v>689</v>
      </c>
      <c r="J101" s="11"/>
      <c r="K101" s="11"/>
      <c r="L101" s="12" t="s">
        <v>55</v>
      </c>
      <c r="M101" s="13"/>
      <c r="N101" s="14"/>
      <c r="O101" s="7" t="s">
        <v>1102</v>
      </c>
      <c r="P101" s="6" t="s">
        <v>952</v>
      </c>
      <c r="Q101" s="63">
        <f t="shared" si="8"/>
        <v>38</v>
      </c>
      <c r="R101" s="1" t="str">
        <f t="shared" si="7"/>
        <v>038W0305</v>
      </c>
      <c r="S101" s="1" t="str">
        <f t="shared" si="6"/>
        <v xml:space="preserve">指定承認    </v>
      </c>
      <c r="T101" s="1" t="str">
        <f t="shared" si="9"/>
        <v xml:space="preserve">指定承認    </v>
      </c>
    </row>
    <row r="102" spans="1:20" ht="15" customHeight="1">
      <c r="A102" s="25" t="str">
        <f t="shared" si="10"/>
        <v>038W0303</v>
      </c>
      <c r="B102" s="5" t="s">
        <v>1096</v>
      </c>
      <c r="C102" s="21">
        <v>3</v>
      </c>
      <c r="D102" s="21">
        <v>3</v>
      </c>
      <c r="E102" s="71" t="s">
        <v>632</v>
      </c>
      <c r="F102" s="7" t="s">
        <v>27</v>
      </c>
      <c r="G102" s="6" t="s">
        <v>1106</v>
      </c>
      <c r="H102" s="6" t="s">
        <v>1107</v>
      </c>
      <c r="I102" s="6" t="s">
        <v>689</v>
      </c>
      <c r="J102" s="11"/>
      <c r="K102" s="11"/>
      <c r="L102" s="12" t="s">
        <v>55</v>
      </c>
      <c r="M102" s="13"/>
      <c r="N102" s="14"/>
      <c r="O102" s="7" t="s">
        <v>1102</v>
      </c>
      <c r="P102" s="6" t="s">
        <v>952</v>
      </c>
      <c r="Q102" s="63">
        <f t="shared" si="8"/>
        <v>38</v>
      </c>
      <c r="R102" s="1" t="str">
        <f t="shared" si="7"/>
        <v>038W0306</v>
      </c>
      <c r="S102" s="1" t="str">
        <f t="shared" si="6"/>
        <v xml:space="preserve">指定承認    </v>
      </c>
      <c r="T102" s="1" t="str">
        <f t="shared" si="9"/>
        <v xml:space="preserve">指定承認    </v>
      </c>
    </row>
    <row r="103" spans="1:20" ht="15" customHeight="1">
      <c r="A103" s="25" t="str">
        <f t="shared" si="10"/>
        <v>038W0304</v>
      </c>
      <c r="B103" s="5" t="s">
        <v>1096</v>
      </c>
      <c r="C103" s="21">
        <v>3</v>
      </c>
      <c r="D103" s="21">
        <v>4</v>
      </c>
      <c r="E103" s="71" t="s">
        <v>632</v>
      </c>
      <c r="F103" s="7" t="s">
        <v>27</v>
      </c>
      <c r="G103" s="6" t="s">
        <v>1108</v>
      </c>
      <c r="H103" s="6" t="s">
        <v>1109</v>
      </c>
      <c r="I103" s="6" t="s">
        <v>1071</v>
      </c>
      <c r="J103" s="11"/>
      <c r="K103" s="11"/>
      <c r="L103" s="12" t="s">
        <v>55</v>
      </c>
      <c r="M103" s="13"/>
      <c r="N103" s="14"/>
      <c r="O103" s="7" t="s">
        <v>1102</v>
      </c>
      <c r="P103" s="6" t="s">
        <v>952</v>
      </c>
      <c r="Q103" s="63">
        <f t="shared" si="8"/>
        <v>38</v>
      </c>
      <c r="R103" s="1" t="str">
        <f t="shared" si="7"/>
        <v>038W0307</v>
      </c>
      <c r="S103" s="1" t="str">
        <f t="shared" si="6"/>
        <v xml:space="preserve">指定承認    </v>
      </c>
      <c r="T103" s="1" t="str">
        <f t="shared" si="9"/>
        <v xml:space="preserve">指定承認    </v>
      </c>
    </row>
    <row r="104" spans="1:20" ht="15" customHeight="1">
      <c r="A104" s="25" t="str">
        <f t="shared" si="10"/>
        <v>038W0305</v>
      </c>
      <c r="B104" s="5" t="s">
        <v>1096</v>
      </c>
      <c r="C104" s="21">
        <v>3</v>
      </c>
      <c r="D104" s="21">
        <v>5</v>
      </c>
      <c r="E104" s="71" t="s">
        <v>632</v>
      </c>
      <c r="F104" s="7" t="s">
        <v>27</v>
      </c>
      <c r="G104" s="6" t="s">
        <v>1110</v>
      </c>
      <c r="H104" s="6" t="s">
        <v>1111</v>
      </c>
      <c r="I104" s="6" t="s">
        <v>689</v>
      </c>
      <c r="J104" s="11"/>
      <c r="K104" s="11"/>
      <c r="L104" s="12" t="s">
        <v>55</v>
      </c>
      <c r="M104" s="13"/>
      <c r="N104" s="14"/>
      <c r="O104" s="7" t="s">
        <v>1102</v>
      </c>
      <c r="P104" s="6" t="s">
        <v>952</v>
      </c>
      <c r="Q104" s="63">
        <f t="shared" si="8"/>
        <v>38</v>
      </c>
      <c r="R104" s="1" t="str">
        <f t="shared" si="7"/>
        <v>038W0308</v>
      </c>
      <c r="S104" s="1" t="str">
        <f t="shared" si="6"/>
        <v xml:space="preserve">指定承認    </v>
      </c>
      <c r="T104" s="1" t="str">
        <f t="shared" si="9"/>
        <v xml:space="preserve">指定承認    </v>
      </c>
    </row>
    <row r="105" spans="1:20" ht="15" customHeight="1">
      <c r="A105" s="25" t="str">
        <f t="shared" si="10"/>
        <v>038W0306</v>
      </c>
      <c r="B105" s="5" t="s">
        <v>1096</v>
      </c>
      <c r="C105" s="21">
        <v>3</v>
      </c>
      <c r="D105" s="21">
        <v>6</v>
      </c>
      <c r="E105" s="71" t="s">
        <v>632</v>
      </c>
      <c r="F105" s="7" t="s">
        <v>27</v>
      </c>
      <c r="G105" s="6" t="s">
        <v>1112</v>
      </c>
      <c r="H105" s="6" t="s">
        <v>1113</v>
      </c>
      <c r="I105" s="6" t="s">
        <v>689</v>
      </c>
      <c r="J105" s="11"/>
      <c r="K105" s="11"/>
      <c r="L105" s="12" t="s">
        <v>55</v>
      </c>
      <c r="M105" s="13"/>
      <c r="N105" s="14"/>
      <c r="O105" s="7" t="s">
        <v>1102</v>
      </c>
      <c r="P105" s="6" t="s">
        <v>952</v>
      </c>
      <c r="Q105" s="63">
        <f t="shared" si="8"/>
        <v>38</v>
      </c>
      <c r="R105" s="1" t="str">
        <f t="shared" si="7"/>
        <v/>
      </c>
      <c r="S105" s="1" t="str">
        <f t="shared" si="6"/>
        <v xml:space="preserve">    </v>
      </c>
      <c r="T105" s="1" t="str">
        <f t="shared" si="9"/>
        <v xml:space="preserve">    </v>
      </c>
    </row>
    <row r="106" spans="1:20" ht="15" customHeight="1">
      <c r="A106" s="25" t="str">
        <f t="shared" si="10"/>
        <v>038W0307</v>
      </c>
      <c r="B106" s="5" t="s">
        <v>1096</v>
      </c>
      <c r="C106" s="21">
        <v>3</v>
      </c>
      <c r="D106" s="21">
        <v>7</v>
      </c>
      <c r="E106" s="71" t="s">
        <v>632</v>
      </c>
      <c r="F106" s="7" t="s">
        <v>27</v>
      </c>
      <c r="G106" s="6" t="s">
        <v>1114</v>
      </c>
      <c r="H106" s="6" t="s">
        <v>1115</v>
      </c>
      <c r="I106" s="6" t="s">
        <v>1116</v>
      </c>
      <c r="J106" s="11"/>
      <c r="K106" s="11"/>
      <c r="L106" s="12" t="s">
        <v>55</v>
      </c>
      <c r="M106" s="13"/>
      <c r="N106" s="14"/>
      <c r="O106" s="7" t="s">
        <v>1102</v>
      </c>
      <c r="P106" s="6" t="s">
        <v>952</v>
      </c>
      <c r="Q106" s="63">
        <f t="shared" si="8"/>
        <v>38</v>
      </c>
      <c r="R106" s="1" t="str">
        <f t="shared" si="7"/>
        <v>038S0101</v>
      </c>
      <c r="S106" s="1" t="str">
        <f t="shared" si="6"/>
        <v>JWWA  K  116</v>
      </c>
      <c r="T106" s="1" t="str">
        <f t="shared" si="9"/>
        <v>JWWA  K  116</v>
      </c>
    </row>
    <row r="107" spans="1:20" ht="15" customHeight="1">
      <c r="A107" s="25" t="str">
        <f t="shared" si="10"/>
        <v>038W0308</v>
      </c>
      <c r="B107" s="5" t="s">
        <v>1096</v>
      </c>
      <c r="C107" s="21">
        <v>3</v>
      </c>
      <c r="D107" s="21">
        <v>8</v>
      </c>
      <c r="E107" s="71" t="s">
        <v>632</v>
      </c>
      <c r="F107" s="7" t="s">
        <v>27</v>
      </c>
      <c r="G107" s="6" t="s">
        <v>1117</v>
      </c>
      <c r="H107" s="6" t="s">
        <v>1118</v>
      </c>
      <c r="I107" s="6" t="s">
        <v>1116</v>
      </c>
      <c r="J107" s="11"/>
      <c r="K107" s="11"/>
      <c r="L107" s="12" t="s">
        <v>55</v>
      </c>
      <c r="M107" s="13"/>
      <c r="N107" s="14"/>
      <c r="O107" s="7" t="s">
        <v>1102</v>
      </c>
      <c r="P107" s="6" t="s">
        <v>952</v>
      </c>
      <c r="Q107" s="63">
        <f t="shared" si="8"/>
        <v>38</v>
      </c>
      <c r="R107" s="1" t="str">
        <f t="shared" si="7"/>
        <v>038S0102</v>
      </c>
      <c r="S107" s="1" t="str">
        <f t="shared" si="6"/>
        <v>JWWA  K  116</v>
      </c>
      <c r="T107" s="1" t="str">
        <f t="shared" si="9"/>
        <v>JWWA  K  116</v>
      </c>
    </row>
    <row r="108" spans="1:20" ht="15" customHeight="1">
      <c r="A108" s="25" t="str">
        <f t="shared" si="10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11"/>
      <c r="L108" s="12"/>
      <c r="M108" s="13"/>
      <c r="N108" s="14"/>
      <c r="O108" s="7"/>
      <c r="P108" s="11"/>
      <c r="Q108" s="63" t="str">
        <f t="shared" si="8"/>
        <v/>
      </c>
      <c r="R108" s="1" t="str">
        <f t="shared" si="7"/>
        <v/>
      </c>
      <c r="S108" s="1" t="str">
        <f t="shared" si="6"/>
        <v xml:space="preserve">    </v>
      </c>
      <c r="T108" s="1" t="str">
        <f t="shared" si="9"/>
        <v xml:space="preserve">    </v>
      </c>
    </row>
    <row r="109" spans="1:20" ht="15" customHeight="1">
      <c r="A109" s="87" t="str">
        <f t="shared" si="10"/>
        <v>038S0101</v>
      </c>
      <c r="B109" s="5" t="s">
        <v>1119</v>
      </c>
      <c r="C109" s="21">
        <v>1</v>
      </c>
      <c r="D109" s="21">
        <v>1</v>
      </c>
      <c r="E109" s="6" t="s">
        <v>1120</v>
      </c>
      <c r="F109" s="7" t="s">
        <v>3</v>
      </c>
      <c r="G109" s="6" t="s">
        <v>1121</v>
      </c>
      <c r="H109" s="6" t="s">
        <v>1122</v>
      </c>
      <c r="I109" s="6" t="s">
        <v>1123</v>
      </c>
      <c r="J109" s="6" t="s">
        <v>888</v>
      </c>
      <c r="K109" s="11" t="s">
        <v>889</v>
      </c>
      <c r="L109" s="12" t="s">
        <v>6</v>
      </c>
      <c r="M109" s="13" t="s">
        <v>1124</v>
      </c>
      <c r="N109" s="14">
        <v>116</v>
      </c>
      <c r="O109" s="7"/>
      <c r="P109" s="6" t="s">
        <v>952</v>
      </c>
      <c r="Q109" s="63">
        <f t="shared" si="8"/>
        <v>38</v>
      </c>
      <c r="R109" s="1" t="str">
        <f t="shared" si="7"/>
        <v>038S0201</v>
      </c>
      <c r="S109" s="1" t="str">
        <f t="shared" ref="S109:S223" si="11">""&amp;L112&amp;"  "&amp;M112&amp;"  "&amp;N112&amp;""</f>
        <v xml:space="preserve">指定承認    </v>
      </c>
      <c r="T109" s="1" t="str">
        <f t="shared" si="9"/>
        <v xml:space="preserve">指定承認    </v>
      </c>
    </row>
    <row r="110" spans="1:20" ht="15" customHeight="1">
      <c r="A110" s="87" t="str">
        <f t="shared" si="10"/>
        <v>038S0102</v>
      </c>
      <c r="B110" s="5" t="s">
        <v>1119</v>
      </c>
      <c r="C110" s="21">
        <v>1</v>
      </c>
      <c r="D110" s="21">
        <v>2</v>
      </c>
      <c r="E110" s="6" t="s">
        <v>1120</v>
      </c>
      <c r="F110" s="7" t="s">
        <v>3</v>
      </c>
      <c r="G110" s="6" t="s">
        <v>1125</v>
      </c>
      <c r="H110" s="6" t="s">
        <v>1126</v>
      </c>
      <c r="I110" s="6" t="s">
        <v>1123</v>
      </c>
      <c r="J110" s="11" t="s">
        <v>2491</v>
      </c>
      <c r="K110" s="11" t="s">
        <v>889</v>
      </c>
      <c r="L110" s="12" t="s">
        <v>6</v>
      </c>
      <c r="M110" s="13" t="s">
        <v>1124</v>
      </c>
      <c r="N110" s="14">
        <v>116</v>
      </c>
      <c r="O110" s="7"/>
      <c r="P110" s="6" t="s">
        <v>952</v>
      </c>
      <c r="Q110" s="63">
        <f t="shared" si="8"/>
        <v>38</v>
      </c>
      <c r="R110" s="1" t="str">
        <f t="shared" si="7"/>
        <v>038S0202</v>
      </c>
      <c r="S110" s="1" t="str">
        <f t="shared" si="11"/>
        <v xml:space="preserve">指定承認    </v>
      </c>
      <c r="T110" s="1" t="str">
        <f t="shared" si="9"/>
        <v xml:space="preserve">指定承認    </v>
      </c>
    </row>
    <row r="111" spans="1:20" ht="15" customHeight="1">
      <c r="A111" s="25" t="str">
        <f t="shared" si="10"/>
        <v/>
      </c>
      <c r="B111" s="5"/>
      <c r="C111" s="21"/>
      <c r="D111" s="21"/>
      <c r="E111" s="6"/>
      <c r="F111" s="7"/>
      <c r="G111" s="6"/>
      <c r="H111" s="6"/>
      <c r="I111" s="6"/>
      <c r="J111" s="11"/>
      <c r="K111" s="11"/>
      <c r="L111" s="12"/>
      <c r="M111" s="13"/>
      <c r="N111" s="14"/>
      <c r="O111" s="7"/>
      <c r="P111" s="11"/>
      <c r="Q111" s="63" t="str">
        <f t="shared" si="8"/>
        <v/>
      </c>
      <c r="R111" s="1" t="str">
        <f t="shared" si="7"/>
        <v>038S0203</v>
      </c>
      <c r="S111" s="1" t="str">
        <f t="shared" si="11"/>
        <v xml:space="preserve">指定承認    </v>
      </c>
      <c r="T111" s="1" t="str">
        <f t="shared" si="9"/>
        <v xml:space="preserve">指定承認    </v>
      </c>
    </row>
    <row r="112" spans="1:20" ht="15" customHeight="1">
      <c r="A112" s="87" t="str">
        <f t="shared" si="10"/>
        <v>038S0201</v>
      </c>
      <c r="B112" s="5" t="s">
        <v>1119</v>
      </c>
      <c r="C112" s="21">
        <v>2</v>
      </c>
      <c r="D112" s="21">
        <v>1</v>
      </c>
      <c r="E112" s="6" t="s">
        <v>1120</v>
      </c>
      <c r="F112" s="7" t="s">
        <v>27</v>
      </c>
      <c r="G112" s="6" t="s">
        <v>1134</v>
      </c>
      <c r="H112" s="6" t="s">
        <v>1135</v>
      </c>
      <c r="I112" s="6" t="s">
        <v>1130</v>
      </c>
      <c r="J112" s="11"/>
      <c r="K112" s="11"/>
      <c r="L112" s="12" t="s">
        <v>55</v>
      </c>
      <c r="M112" s="13"/>
      <c r="N112" s="14"/>
      <c r="O112" s="7" t="s">
        <v>1128</v>
      </c>
      <c r="P112" s="6" t="s">
        <v>952</v>
      </c>
      <c r="Q112" s="63">
        <f t="shared" si="8"/>
        <v>38</v>
      </c>
      <c r="R112" s="1" t="str">
        <f t="shared" si="7"/>
        <v>038S0204</v>
      </c>
      <c r="S112" s="1" t="str">
        <f t="shared" si="11"/>
        <v xml:space="preserve">指定承認    </v>
      </c>
      <c r="T112" s="1" t="str">
        <f t="shared" si="9"/>
        <v xml:space="preserve">指定承認    </v>
      </c>
    </row>
    <row r="113" spans="1:20" ht="15" customHeight="1">
      <c r="A113" s="87" t="str">
        <f t="shared" si="10"/>
        <v>038S0202</v>
      </c>
      <c r="B113" s="5" t="s">
        <v>1131</v>
      </c>
      <c r="C113" s="21">
        <v>2</v>
      </c>
      <c r="D113" s="21">
        <v>2</v>
      </c>
      <c r="E113" s="6" t="s">
        <v>13</v>
      </c>
      <c r="F113" s="7" t="s">
        <v>27</v>
      </c>
      <c r="G113" s="6" t="s">
        <v>1127</v>
      </c>
      <c r="H113" s="6" t="s">
        <v>1129</v>
      </c>
      <c r="I113" s="6" t="s">
        <v>1130</v>
      </c>
      <c r="J113" s="11"/>
      <c r="K113" s="11"/>
      <c r="L113" s="12" t="s">
        <v>55</v>
      </c>
      <c r="M113" s="13"/>
      <c r="N113" s="14"/>
      <c r="O113" s="7" t="s">
        <v>1128</v>
      </c>
      <c r="P113" s="6" t="s">
        <v>952</v>
      </c>
      <c r="Q113" s="63">
        <f t="shared" si="8"/>
        <v>38</v>
      </c>
      <c r="R113" s="1" t="str">
        <f t="shared" si="7"/>
        <v>038S0205</v>
      </c>
      <c r="S113" s="1" t="str">
        <f t="shared" si="11"/>
        <v xml:space="preserve">指定承認    </v>
      </c>
      <c r="T113" s="1" t="str">
        <f t="shared" si="9"/>
        <v xml:space="preserve">指定承認    </v>
      </c>
    </row>
    <row r="114" spans="1:20" ht="15" customHeight="1">
      <c r="A114" s="87" t="str">
        <f t="shared" si="10"/>
        <v>038S0203</v>
      </c>
      <c r="B114" s="5" t="s">
        <v>1131</v>
      </c>
      <c r="C114" s="21">
        <v>2</v>
      </c>
      <c r="D114" s="21">
        <v>3</v>
      </c>
      <c r="E114" s="6" t="s">
        <v>13</v>
      </c>
      <c r="F114" s="7" t="s">
        <v>27</v>
      </c>
      <c r="G114" s="6" t="s">
        <v>1132</v>
      </c>
      <c r="H114" s="6" t="s">
        <v>1133</v>
      </c>
      <c r="I114" s="6" t="s">
        <v>1130</v>
      </c>
      <c r="J114" s="11"/>
      <c r="K114" s="11"/>
      <c r="L114" s="12" t="s">
        <v>55</v>
      </c>
      <c r="M114" s="13"/>
      <c r="N114" s="14"/>
      <c r="O114" s="7" t="s">
        <v>1128</v>
      </c>
      <c r="P114" s="6" t="s">
        <v>952</v>
      </c>
      <c r="Q114" s="63">
        <f t="shared" si="8"/>
        <v>38</v>
      </c>
      <c r="R114" s="1" t="str">
        <f t="shared" si="7"/>
        <v>038S0206</v>
      </c>
      <c r="S114" s="1" t="str">
        <f t="shared" si="11"/>
        <v xml:space="preserve">指定承認    </v>
      </c>
      <c r="T114" s="1" t="str">
        <f t="shared" si="9"/>
        <v xml:space="preserve">指定承認    </v>
      </c>
    </row>
    <row r="115" spans="1:20" ht="15" customHeight="1">
      <c r="A115" s="87" t="str">
        <f t="shared" si="10"/>
        <v>038S0204</v>
      </c>
      <c r="B115" s="5" t="s">
        <v>1131</v>
      </c>
      <c r="C115" s="21">
        <v>2</v>
      </c>
      <c r="D115" s="21">
        <v>4</v>
      </c>
      <c r="E115" s="6" t="s">
        <v>13</v>
      </c>
      <c r="F115" s="7" t="s">
        <v>27</v>
      </c>
      <c r="G115" s="6" t="s">
        <v>1136</v>
      </c>
      <c r="H115" s="6" t="s">
        <v>1137</v>
      </c>
      <c r="I115" s="6" t="s">
        <v>1138</v>
      </c>
      <c r="J115" s="11"/>
      <c r="K115" s="11"/>
      <c r="L115" s="12" t="s">
        <v>55</v>
      </c>
      <c r="M115" s="13"/>
      <c r="N115" s="14"/>
      <c r="O115" s="7" t="s">
        <v>1128</v>
      </c>
      <c r="P115" s="6" t="s">
        <v>952</v>
      </c>
      <c r="Q115" s="63">
        <f t="shared" si="8"/>
        <v>38</v>
      </c>
      <c r="R115" s="1" t="str">
        <f t="shared" si="7"/>
        <v>038S0207</v>
      </c>
      <c r="S115" s="1" t="str">
        <f t="shared" si="11"/>
        <v xml:space="preserve">指定承認    </v>
      </c>
      <c r="T115" s="1" t="str">
        <f t="shared" si="9"/>
        <v xml:space="preserve">指定承認    </v>
      </c>
    </row>
    <row r="116" spans="1:20" ht="15" customHeight="1">
      <c r="A116" s="87" t="str">
        <f t="shared" si="10"/>
        <v>038S0205</v>
      </c>
      <c r="B116" s="5" t="s">
        <v>1131</v>
      </c>
      <c r="C116" s="21">
        <v>2</v>
      </c>
      <c r="D116" s="21">
        <v>5</v>
      </c>
      <c r="E116" s="6" t="s">
        <v>13</v>
      </c>
      <c r="F116" s="7" t="s">
        <v>27</v>
      </c>
      <c r="G116" s="6" t="s">
        <v>1139</v>
      </c>
      <c r="H116" s="6" t="s">
        <v>1140</v>
      </c>
      <c r="I116" s="6" t="s">
        <v>2496</v>
      </c>
      <c r="J116" s="11"/>
      <c r="K116" s="11"/>
      <c r="L116" s="12" t="s">
        <v>55</v>
      </c>
      <c r="M116" s="13"/>
      <c r="N116" s="14"/>
      <c r="O116" s="7" t="s">
        <v>1128</v>
      </c>
      <c r="P116" s="6" t="s">
        <v>952</v>
      </c>
      <c r="Q116" s="63">
        <f t="shared" si="8"/>
        <v>38</v>
      </c>
      <c r="R116" s="1" t="str">
        <f t="shared" si="7"/>
        <v>038S0208</v>
      </c>
      <c r="S116" s="1" t="str">
        <f t="shared" si="11"/>
        <v xml:space="preserve">指定承認    </v>
      </c>
      <c r="T116" s="1" t="str">
        <f t="shared" si="9"/>
        <v xml:space="preserve">指定承認    </v>
      </c>
    </row>
    <row r="117" spans="1:20" ht="15" customHeight="1">
      <c r="A117" s="87" t="str">
        <f t="shared" si="10"/>
        <v>038S0206</v>
      </c>
      <c r="B117" s="5" t="s">
        <v>1131</v>
      </c>
      <c r="C117" s="21">
        <v>2</v>
      </c>
      <c r="D117" s="21">
        <v>6</v>
      </c>
      <c r="E117" s="6" t="s">
        <v>13</v>
      </c>
      <c r="F117" s="7" t="s">
        <v>27</v>
      </c>
      <c r="G117" s="6" t="s">
        <v>1141</v>
      </c>
      <c r="H117" s="6" t="s">
        <v>1142</v>
      </c>
      <c r="I117" s="6" t="s">
        <v>1130</v>
      </c>
      <c r="J117" s="11"/>
      <c r="K117" s="11"/>
      <c r="L117" s="12" t="s">
        <v>55</v>
      </c>
      <c r="M117" s="13"/>
      <c r="N117" s="14"/>
      <c r="O117" s="7" t="s">
        <v>1128</v>
      </c>
      <c r="P117" s="6" t="s">
        <v>952</v>
      </c>
      <c r="Q117" s="63">
        <f t="shared" si="8"/>
        <v>38</v>
      </c>
      <c r="R117" s="1" t="str">
        <f t="shared" si="7"/>
        <v>038S0209</v>
      </c>
      <c r="S117" s="1" t="str">
        <f t="shared" si="11"/>
        <v xml:space="preserve">指定承認    </v>
      </c>
      <c r="T117" s="1" t="str">
        <f t="shared" si="9"/>
        <v xml:space="preserve">指定承認    </v>
      </c>
    </row>
    <row r="118" spans="1:20" ht="15" customHeight="1">
      <c r="A118" s="87" t="str">
        <f t="shared" si="10"/>
        <v>038S0207</v>
      </c>
      <c r="B118" s="5" t="s">
        <v>1131</v>
      </c>
      <c r="C118" s="21">
        <v>2</v>
      </c>
      <c r="D118" s="21">
        <v>7</v>
      </c>
      <c r="E118" s="6" t="s">
        <v>13</v>
      </c>
      <c r="F118" s="7" t="s">
        <v>27</v>
      </c>
      <c r="G118" s="6" t="s">
        <v>1143</v>
      </c>
      <c r="H118" s="6" t="s">
        <v>1144</v>
      </c>
      <c r="I118" s="6" t="s">
        <v>1145</v>
      </c>
      <c r="J118" s="11"/>
      <c r="K118" s="11"/>
      <c r="L118" s="12" t="s">
        <v>55</v>
      </c>
      <c r="M118" s="13"/>
      <c r="N118" s="14"/>
      <c r="O118" s="7" t="s">
        <v>1128</v>
      </c>
      <c r="P118" s="6" t="s">
        <v>952</v>
      </c>
      <c r="Q118" s="63">
        <f t="shared" si="8"/>
        <v>38</v>
      </c>
      <c r="R118" s="1" t="str">
        <f t="shared" si="7"/>
        <v/>
      </c>
      <c r="S118" s="1" t="str">
        <f t="shared" si="11"/>
        <v xml:space="preserve">    </v>
      </c>
      <c r="T118" s="1" t="str">
        <f t="shared" si="9"/>
        <v xml:space="preserve">    </v>
      </c>
    </row>
    <row r="119" spans="1:20" ht="15" customHeight="1">
      <c r="A119" s="87" t="str">
        <f t="shared" si="10"/>
        <v>038S0208</v>
      </c>
      <c r="B119" s="5" t="s">
        <v>1131</v>
      </c>
      <c r="C119" s="21">
        <v>2</v>
      </c>
      <c r="D119" s="21">
        <v>8</v>
      </c>
      <c r="E119" s="6" t="s">
        <v>13</v>
      </c>
      <c r="F119" s="7" t="s">
        <v>27</v>
      </c>
      <c r="G119" s="6" t="s">
        <v>1146</v>
      </c>
      <c r="H119" s="6" t="s">
        <v>1147</v>
      </c>
      <c r="I119" s="6" t="s">
        <v>1145</v>
      </c>
      <c r="J119" s="11"/>
      <c r="K119" s="11"/>
      <c r="L119" s="12" t="s">
        <v>55</v>
      </c>
      <c r="M119" s="13"/>
      <c r="N119" s="14"/>
      <c r="O119" s="7" t="s">
        <v>1128</v>
      </c>
      <c r="P119" s="6" t="s">
        <v>952</v>
      </c>
      <c r="Q119" s="63">
        <f t="shared" si="8"/>
        <v>38</v>
      </c>
      <c r="R119" s="1" t="str">
        <f t="shared" si="7"/>
        <v>038E0301</v>
      </c>
      <c r="S119" s="1" t="str">
        <f t="shared" si="11"/>
        <v>JIS  A  9511</v>
      </c>
      <c r="T119" s="1" t="str">
        <f t="shared" si="9"/>
        <v>JIS  A  9511</v>
      </c>
    </row>
    <row r="120" spans="1:20" ht="15" customHeight="1">
      <c r="A120" s="87" t="str">
        <f t="shared" si="10"/>
        <v>038S0209</v>
      </c>
      <c r="B120" s="5" t="s">
        <v>1131</v>
      </c>
      <c r="C120" s="21">
        <v>2</v>
      </c>
      <c r="D120" s="21">
        <v>9</v>
      </c>
      <c r="E120" s="6" t="s">
        <v>13</v>
      </c>
      <c r="F120" s="7" t="s">
        <v>27</v>
      </c>
      <c r="G120" s="6" t="s">
        <v>1148</v>
      </c>
      <c r="H120" s="6" t="s">
        <v>1149</v>
      </c>
      <c r="I120" s="6" t="s">
        <v>1145</v>
      </c>
      <c r="J120" s="11"/>
      <c r="K120" s="11"/>
      <c r="L120" s="12" t="s">
        <v>55</v>
      </c>
      <c r="M120" s="13"/>
      <c r="N120" s="14"/>
      <c r="O120" s="7" t="s">
        <v>1128</v>
      </c>
      <c r="P120" s="6" t="s">
        <v>952</v>
      </c>
      <c r="Q120" s="63">
        <f t="shared" si="8"/>
        <v>38</v>
      </c>
      <c r="R120" s="1" t="str">
        <f t="shared" si="7"/>
        <v/>
      </c>
      <c r="S120" s="1" t="str">
        <f t="shared" si="11"/>
        <v xml:space="preserve">    </v>
      </c>
      <c r="T120" s="1" t="str">
        <f t="shared" si="9"/>
        <v xml:space="preserve">    </v>
      </c>
    </row>
    <row r="121" spans="1:20" ht="15" customHeight="1">
      <c r="A121" s="25" t="str">
        <f t="shared" si="10"/>
        <v/>
      </c>
      <c r="B121" s="5"/>
      <c r="C121" s="21"/>
      <c r="D121" s="21"/>
      <c r="E121" s="6"/>
      <c r="F121" s="7"/>
      <c r="G121" s="6"/>
      <c r="H121" s="6"/>
      <c r="I121" s="6"/>
      <c r="J121" s="11"/>
      <c r="K121" s="11"/>
      <c r="L121" s="12"/>
      <c r="M121" s="13"/>
      <c r="N121" s="14"/>
      <c r="O121" s="7"/>
      <c r="P121" s="11"/>
      <c r="Q121" s="63" t="str">
        <f t="shared" si="8"/>
        <v/>
      </c>
      <c r="R121" s="1" t="str">
        <f t="shared" ref="R121:R223" si="12">A124</f>
        <v>038E0401</v>
      </c>
      <c r="S121" s="1" t="str">
        <f t="shared" si="11"/>
        <v xml:space="preserve">指定承認    </v>
      </c>
      <c r="T121" s="1" t="str">
        <f t="shared" si="9"/>
        <v xml:space="preserve">指定承認    </v>
      </c>
    </row>
    <row r="122" spans="1:20" ht="15" customHeight="1">
      <c r="A122" s="87" t="str">
        <f t="shared" si="10"/>
        <v>038E0301</v>
      </c>
      <c r="B122" s="5" t="s">
        <v>190</v>
      </c>
      <c r="C122" s="21">
        <v>3</v>
      </c>
      <c r="D122" s="21">
        <v>1</v>
      </c>
      <c r="E122" s="6" t="s">
        <v>17</v>
      </c>
      <c r="F122" s="7" t="s">
        <v>40</v>
      </c>
      <c r="G122" s="6" t="s">
        <v>282</v>
      </c>
      <c r="H122" s="6" t="s">
        <v>1150</v>
      </c>
      <c r="I122" s="11" t="s">
        <v>279</v>
      </c>
      <c r="J122" s="6" t="s">
        <v>353</v>
      </c>
      <c r="K122" s="11" t="s">
        <v>284</v>
      </c>
      <c r="L122" s="12" t="s">
        <v>80</v>
      </c>
      <c r="M122" s="13" t="s">
        <v>176</v>
      </c>
      <c r="N122" s="14">
        <v>9511</v>
      </c>
      <c r="O122" s="7"/>
      <c r="P122" s="6" t="s">
        <v>952</v>
      </c>
      <c r="Q122" s="63">
        <f t="shared" si="8"/>
        <v>38</v>
      </c>
      <c r="R122" s="1" t="str">
        <f t="shared" si="12"/>
        <v/>
      </c>
      <c r="S122" s="1" t="str">
        <f t="shared" si="11"/>
        <v xml:space="preserve">    </v>
      </c>
      <c r="T122" s="1" t="str">
        <f t="shared" si="9"/>
        <v xml:space="preserve">    </v>
      </c>
    </row>
    <row r="123" spans="1:20" ht="15" customHeight="1">
      <c r="A123" s="25" t="str">
        <f t="shared" si="10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8"/>
        <v/>
      </c>
      <c r="R123" s="1" t="str">
        <f t="shared" si="12"/>
        <v/>
      </c>
      <c r="S123" s="1" t="str">
        <f t="shared" si="11"/>
        <v xml:space="preserve">    </v>
      </c>
      <c r="T123" s="1" t="str">
        <f t="shared" si="9"/>
        <v xml:space="preserve">    </v>
      </c>
    </row>
    <row r="124" spans="1:20" ht="15" customHeight="1">
      <c r="A124" s="87" t="str">
        <f t="shared" si="10"/>
        <v>038E0401</v>
      </c>
      <c r="B124" s="5" t="s">
        <v>1151</v>
      </c>
      <c r="C124" s="21">
        <v>4</v>
      </c>
      <c r="D124" s="21">
        <v>1</v>
      </c>
      <c r="E124" s="6" t="s">
        <v>17</v>
      </c>
      <c r="F124" s="7" t="s">
        <v>40</v>
      </c>
      <c r="G124" s="6" t="s">
        <v>1152</v>
      </c>
      <c r="H124" s="6" t="s">
        <v>1153</v>
      </c>
      <c r="I124" s="11"/>
      <c r="J124" s="11"/>
      <c r="K124" s="11"/>
      <c r="L124" s="12" t="s">
        <v>55</v>
      </c>
      <c r="M124" s="13"/>
      <c r="N124" s="14"/>
      <c r="O124" s="7" t="s">
        <v>1154</v>
      </c>
      <c r="P124" s="6" t="s">
        <v>952</v>
      </c>
      <c r="Q124" s="63">
        <f t="shared" si="8"/>
        <v>38</v>
      </c>
      <c r="R124" s="1" t="str">
        <f t="shared" si="12"/>
        <v/>
      </c>
      <c r="S124" s="1" t="str">
        <f t="shared" si="11"/>
        <v xml:space="preserve">    </v>
      </c>
      <c r="T124" s="1" t="str">
        <f t="shared" si="9"/>
        <v xml:space="preserve">    </v>
      </c>
    </row>
    <row r="125" spans="1:20" ht="15" customHeight="1">
      <c r="A125" s="25" t="str">
        <f t="shared" si="10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8"/>
        <v/>
      </c>
      <c r="R125" s="1" t="str">
        <f t="shared" si="12"/>
        <v/>
      </c>
      <c r="S125" s="1" t="str">
        <f t="shared" si="11"/>
        <v xml:space="preserve">    </v>
      </c>
      <c r="T125" s="1" t="str">
        <f t="shared" si="9"/>
        <v xml:space="preserve">    </v>
      </c>
    </row>
    <row r="126" spans="1:20" ht="15" customHeight="1">
      <c r="A126" s="25" t="str">
        <f t="shared" si="10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8"/>
        <v/>
      </c>
      <c r="R126" s="1" t="str">
        <f t="shared" si="12"/>
        <v/>
      </c>
      <c r="S126" s="1" t="str">
        <f t="shared" si="11"/>
        <v xml:space="preserve">    </v>
      </c>
      <c r="T126" s="1" t="str">
        <f t="shared" si="9"/>
        <v xml:space="preserve">    </v>
      </c>
    </row>
    <row r="127" spans="1:20" ht="15" customHeight="1">
      <c r="A127" s="25" t="str">
        <f t="shared" si="10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8"/>
        <v/>
      </c>
      <c r="R127" s="1" t="str">
        <f t="shared" si="12"/>
        <v/>
      </c>
      <c r="S127" s="1" t="str">
        <f t="shared" si="11"/>
        <v xml:space="preserve">    </v>
      </c>
      <c r="T127" s="1" t="str">
        <f t="shared" si="9"/>
        <v xml:space="preserve">    </v>
      </c>
    </row>
    <row r="128" spans="1:20" ht="15" customHeight="1">
      <c r="A128" s="25" t="str">
        <f t="shared" si="10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8"/>
        <v/>
      </c>
      <c r="R128" s="1" t="str">
        <f t="shared" si="12"/>
        <v/>
      </c>
      <c r="S128" s="1" t="str">
        <f t="shared" si="11"/>
        <v xml:space="preserve">    </v>
      </c>
      <c r="T128" s="1" t="str">
        <f t="shared" si="9"/>
        <v xml:space="preserve">    </v>
      </c>
    </row>
    <row r="129" spans="1:20" ht="15" customHeight="1">
      <c r="A129" s="25" t="str">
        <f t="shared" si="10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8"/>
        <v/>
      </c>
      <c r="R129" s="1" t="str">
        <f t="shared" si="12"/>
        <v/>
      </c>
      <c r="S129" s="1" t="str">
        <f t="shared" si="11"/>
        <v xml:space="preserve">    </v>
      </c>
      <c r="T129" s="1" t="str">
        <f t="shared" si="9"/>
        <v xml:space="preserve">    </v>
      </c>
    </row>
    <row r="130" spans="1:20" ht="15" customHeight="1">
      <c r="A130" s="25" t="str">
        <f t="shared" si="10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8"/>
        <v/>
      </c>
      <c r="R130" s="1" t="str">
        <f t="shared" si="12"/>
        <v/>
      </c>
      <c r="S130" s="1" t="str">
        <f t="shared" si="11"/>
        <v xml:space="preserve">    </v>
      </c>
      <c r="T130" s="1" t="str">
        <f t="shared" si="9"/>
        <v xml:space="preserve">    </v>
      </c>
    </row>
    <row r="131" spans="1:20" ht="15" customHeight="1">
      <c r="A131" s="25" t="str">
        <f t="shared" si="10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8"/>
        <v/>
      </c>
      <c r="R131" s="1" t="str">
        <f t="shared" si="12"/>
        <v/>
      </c>
      <c r="S131" s="1" t="str">
        <f t="shared" si="11"/>
        <v xml:space="preserve">    </v>
      </c>
      <c r="T131" s="1" t="str">
        <f t="shared" si="9"/>
        <v xml:space="preserve">    </v>
      </c>
    </row>
    <row r="132" spans="1:20" ht="15" customHeight="1">
      <c r="A132" s="25" t="str">
        <f t="shared" si="10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8"/>
        <v/>
      </c>
      <c r="R132" s="1" t="str">
        <f t="shared" si="12"/>
        <v/>
      </c>
      <c r="S132" s="1" t="str">
        <f t="shared" si="11"/>
        <v xml:space="preserve">    </v>
      </c>
      <c r="T132" s="1" t="str">
        <f t="shared" si="9"/>
        <v xml:space="preserve">    </v>
      </c>
    </row>
    <row r="133" spans="1:20" ht="15" customHeight="1">
      <c r="A133" s="25" t="str">
        <f t="shared" si="10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8"/>
        <v/>
      </c>
      <c r="R133" s="1" t="str">
        <f t="shared" si="12"/>
        <v/>
      </c>
      <c r="S133" s="1" t="str">
        <f t="shared" si="11"/>
        <v xml:space="preserve">    </v>
      </c>
      <c r="T133" s="1" t="str">
        <f t="shared" si="9"/>
        <v xml:space="preserve">    </v>
      </c>
    </row>
    <row r="134" spans="1:20" ht="15" customHeight="1">
      <c r="A134" s="25" t="str">
        <f t="shared" si="10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8"/>
        <v/>
      </c>
      <c r="R134" s="1" t="str">
        <f t="shared" si="12"/>
        <v/>
      </c>
      <c r="S134" s="1" t="str">
        <f t="shared" si="11"/>
        <v xml:space="preserve">    </v>
      </c>
      <c r="T134" s="1" t="str">
        <f t="shared" si="9"/>
        <v xml:space="preserve">    </v>
      </c>
    </row>
    <row r="135" spans="1:20" ht="15" customHeight="1">
      <c r="A135" s="25" t="str">
        <f t="shared" si="10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3">IF(P135="","",VLOOKUP(P135,$Z$7:$AA$68,2,FALSE))</f>
        <v/>
      </c>
      <c r="R135" s="1" t="str">
        <f t="shared" si="12"/>
        <v/>
      </c>
      <c r="S135" s="1" t="str">
        <f t="shared" si="11"/>
        <v xml:space="preserve">    </v>
      </c>
      <c r="T135" s="1" t="str">
        <f t="shared" si="9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3"/>
        <v/>
      </c>
      <c r="R136" s="1" t="str">
        <f t="shared" si="12"/>
        <v/>
      </c>
      <c r="S136" s="1" t="str">
        <f t="shared" si="11"/>
        <v xml:space="preserve">    </v>
      </c>
      <c r="T136" s="1" t="str">
        <f t="shared" si="9"/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3"/>
        <v/>
      </c>
      <c r="R137" s="1" t="str">
        <f t="shared" si="12"/>
        <v/>
      </c>
      <c r="S137" s="1" t="str">
        <f t="shared" si="11"/>
        <v xml:space="preserve">    </v>
      </c>
      <c r="T137" s="1" t="str">
        <f t="shared" si="9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3"/>
        <v/>
      </c>
      <c r="R138" s="1" t="str">
        <f t="shared" si="12"/>
        <v/>
      </c>
      <c r="S138" s="1" t="str">
        <f t="shared" si="11"/>
        <v xml:space="preserve">    </v>
      </c>
      <c r="T138" s="1" t="str">
        <f t="shared" si="9"/>
        <v xml:space="preserve">    </v>
      </c>
    </row>
    <row r="139" spans="1:20" ht="15" customHeight="1">
      <c r="A139" s="25" t="str">
        <f t="shared" ref="A139:A226" si="14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3"/>
        <v/>
      </c>
      <c r="R139" s="1" t="str">
        <f t="shared" si="12"/>
        <v/>
      </c>
      <c r="S139" s="1" t="str">
        <f t="shared" si="11"/>
        <v xml:space="preserve">    </v>
      </c>
      <c r="T139" s="1" t="str">
        <f t="shared" si="9"/>
        <v xml:space="preserve">    </v>
      </c>
    </row>
    <row r="140" spans="1:20" ht="15" customHeight="1">
      <c r="A140" s="25" t="str">
        <f t="shared" si="14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3"/>
        <v/>
      </c>
      <c r="R140" s="1" t="str">
        <f t="shared" si="12"/>
        <v/>
      </c>
      <c r="S140" s="1" t="str">
        <f t="shared" si="11"/>
        <v xml:space="preserve">    </v>
      </c>
      <c r="T140" s="1" t="str">
        <f t="shared" si="9"/>
        <v xml:space="preserve">    </v>
      </c>
    </row>
    <row r="141" spans="1:20" ht="15" customHeight="1">
      <c r="A141" s="25" t="str">
        <f t="shared" si="14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3"/>
        <v/>
      </c>
      <c r="R141" s="1" t="str">
        <f t="shared" si="12"/>
        <v/>
      </c>
      <c r="S141" s="1" t="str">
        <f t="shared" si="11"/>
        <v xml:space="preserve">    </v>
      </c>
      <c r="T141" s="1" t="str">
        <f t="shared" si="9"/>
        <v xml:space="preserve">    </v>
      </c>
    </row>
    <row r="142" spans="1:20" ht="15" customHeight="1">
      <c r="A142" s="25" t="str">
        <f t="shared" si="14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3"/>
        <v/>
      </c>
      <c r="R142" s="1" t="str">
        <f t="shared" si="12"/>
        <v/>
      </c>
      <c r="S142" s="1" t="str">
        <f t="shared" si="11"/>
        <v xml:space="preserve">    </v>
      </c>
      <c r="T142" s="1" t="str">
        <f t="shared" si="9"/>
        <v xml:space="preserve">    </v>
      </c>
    </row>
    <row r="143" spans="1:20" ht="15" customHeight="1">
      <c r="A143" s="25" t="str">
        <f t="shared" si="14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3"/>
        <v/>
      </c>
      <c r="R143" s="1" t="str">
        <f t="shared" si="12"/>
        <v/>
      </c>
      <c r="S143" s="1" t="str">
        <f t="shared" si="11"/>
        <v xml:space="preserve">    </v>
      </c>
      <c r="T143" s="1" t="str">
        <f t="shared" si="9"/>
        <v xml:space="preserve">    </v>
      </c>
    </row>
    <row r="144" spans="1:20" ht="15" customHeight="1">
      <c r="A144" s="25" t="str">
        <f t="shared" si="14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3"/>
        <v/>
      </c>
      <c r="R144" s="1" t="str">
        <f t="shared" si="12"/>
        <v/>
      </c>
      <c r="S144" s="1" t="str">
        <f t="shared" si="11"/>
        <v xml:space="preserve">    </v>
      </c>
      <c r="T144" s="1" t="str">
        <f t="shared" si="9"/>
        <v xml:space="preserve">    </v>
      </c>
    </row>
    <row r="145" spans="1:20" ht="15" customHeight="1">
      <c r="A145" s="25" t="str">
        <f t="shared" si="14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3"/>
        <v/>
      </c>
      <c r="R145" s="1" t="str">
        <f t="shared" si="12"/>
        <v/>
      </c>
      <c r="S145" s="1" t="str">
        <f t="shared" si="11"/>
        <v xml:space="preserve">    </v>
      </c>
      <c r="T145" s="1" t="str">
        <f t="shared" si="9"/>
        <v xml:space="preserve">    </v>
      </c>
    </row>
    <row r="146" spans="1:20" ht="15" customHeight="1">
      <c r="A146" s="25" t="str">
        <f t="shared" si="14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3"/>
        <v/>
      </c>
      <c r="R146" s="1" t="str">
        <f t="shared" si="12"/>
        <v/>
      </c>
      <c r="S146" s="1" t="str">
        <f t="shared" si="11"/>
        <v xml:space="preserve">    </v>
      </c>
      <c r="T146" s="1" t="str">
        <f t="shared" si="9"/>
        <v xml:space="preserve">    </v>
      </c>
    </row>
    <row r="147" spans="1:20" ht="15" customHeight="1">
      <c r="A147" s="25" t="str">
        <f t="shared" si="14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3"/>
        <v/>
      </c>
      <c r="R147" s="1" t="str">
        <f t="shared" si="12"/>
        <v/>
      </c>
      <c r="S147" s="1" t="str">
        <f t="shared" si="11"/>
        <v xml:space="preserve">    </v>
      </c>
      <c r="T147" s="1" t="str">
        <f t="shared" si="9"/>
        <v xml:space="preserve">    </v>
      </c>
    </row>
    <row r="148" spans="1:20" ht="15" customHeight="1">
      <c r="A148" s="25" t="str">
        <f t="shared" si="14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3"/>
        <v/>
      </c>
      <c r="R148" s="1" t="str">
        <f t="shared" si="12"/>
        <v/>
      </c>
      <c r="S148" s="1" t="str">
        <f t="shared" si="11"/>
        <v xml:space="preserve">    </v>
      </c>
      <c r="T148" s="1" t="str">
        <f t="shared" si="9"/>
        <v xml:space="preserve">    </v>
      </c>
    </row>
    <row r="149" spans="1:20" ht="15" customHeight="1">
      <c r="A149" s="25" t="str">
        <f t="shared" si="14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3"/>
        <v/>
      </c>
      <c r="R149" s="1" t="str">
        <f t="shared" si="12"/>
        <v/>
      </c>
      <c r="S149" s="1" t="str">
        <f t="shared" si="11"/>
        <v xml:space="preserve">    </v>
      </c>
      <c r="T149" s="1" t="str">
        <f t="shared" si="9"/>
        <v xml:space="preserve">    </v>
      </c>
    </row>
    <row r="150" spans="1:20" ht="15" customHeight="1">
      <c r="A150" s="25" t="str">
        <f t="shared" si="14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3"/>
        <v/>
      </c>
      <c r="R150" s="1" t="str">
        <f t="shared" si="12"/>
        <v/>
      </c>
      <c r="S150" s="1" t="str">
        <f t="shared" si="11"/>
        <v xml:space="preserve">    </v>
      </c>
      <c r="T150" s="1" t="str">
        <f t="shared" si="9"/>
        <v xml:space="preserve">    </v>
      </c>
    </row>
    <row r="151" spans="1:20" ht="15" customHeight="1">
      <c r="A151" s="25" t="str">
        <f t="shared" si="14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3"/>
        <v/>
      </c>
      <c r="R151" s="1" t="str">
        <f t="shared" si="12"/>
        <v/>
      </c>
      <c r="S151" s="1" t="str">
        <f t="shared" si="11"/>
        <v xml:space="preserve">    </v>
      </c>
      <c r="T151" s="1" t="str">
        <f t="shared" si="9"/>
        <v xml:space="preserve">    </v>
      </c>
    </row>
    <row r="152" spans="1:20" ht="15" customHeight="1">
      <c r="A152" s="25" t="str">
        <f t="shared" si="14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3"/>
        <v/>
      </c>
      <c r="R152" s="1" t="str">
        <f t="shared" si="12"/>
        <v/>
      </c>
      <c r="S152" s="1" t="str">
        <f t="shared" si="11"/>
        <v xml:space="preserve">    </v>
      </c>
      <c r="T152" s="1" t="str">
        <f t="shared" si="9"/>
        <v xml:space="preserve">    </v>
      </c>
    </row>
    <row r="153" spans="1:20" ht="15" customHeight="1">
      <c r="A153" s="25" t="str">
        <f t="shared" si="14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3"/>
        <v/>
      </c>
      <c r="R153" s="1" t="str">
        <f t="shared" si="12"/>
        <v/>
      </c>
      <c r="S153" s="1" t="str">
        <f t="shared" si="11"/>
        <v xml:space="preserve">    </v>
      </c>
      <c r="T153" s="1" t="str">
        <f t="shared" si="9"/>
        <v xml:space="preserve">    </v>
      </c>
    </row>
    <row r="154" spans="1:20" ht="15" customHeight="1">
      <c r="A154" s="25" t="str">
        <f t="shared" si="14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3"/>
        <v/>
      </c>
      <c r="R154" s="1" t="str">
        <f t="shared" si="12"/>
        <v/>
      </c>
      <c r="S154" s="1" t="str">
        <f t="shared" si="11"/>
        <v xml:space="preserve">    </v>
      </c>
      <c r="T154" s="1" t="str">
        <f t="shared" si="9"/>
        <v xml:space="preserve">    </v>
      </c>
    </row>
    <row r="155" spans="1:20" ht="15" customHeight="1">
      <c r="A155" s="25" t="str">
        <f t="shared" si="14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3"/>
        <v/>
      </c>
      <c r="R155" s="1" t="str">
        <f t="shared" si="12"/>
        <v/>
      </c>
      <c r="S155" s="1" t="str">
        <f t="shared" si="11"/>
        <v xml:space="preserve">    </v>
      </c>
      <c r="T155" s="1" t="str">
        <f t="shared" si="9"/>
        <v xml:space="preserve">    </v>
      </c>
    </row>
    <row r="156" spans="1:20" ht="15" customHeight="1">
      <c r="A156" s="25" t="str">
        <f t="shared" si="14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3"/>
        <v/>
      </c>
      <c r="R156" s="1" t="str">
        <f t="shared" si="12"/>
        <v/>
      </c>
      <c r="S156" s="1" t="str">
        <f t="shared" si="11"/>
        <v xml:space="preserve">    </v>
      </c>
      <c r="T156" s="1" t="str">
        <f t="shared" si="9"/>
        <v xml:space="preserve">    </v>
      </c>
    </row>
    <row r="157" spans="1:20" ht="15" customHeight="1">
      <c r="A157" s="25" t="str">
        <f t="shared" si="14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3"/>
        <v/>
      </c>
      <c r="R157" s="1" t="str">
        <f t="shared" si="12"/>
        <v/>
      </c>
      <c r="S157" s="1" t="str">
        <f t="shared" si="11"/>
        <v xml:space="preserve">    </v>
      </c>
      <c r="T157" s="1" t="str">
        <f t="shared" si="9"/>
        <v xml:space="preserve">    </v>
      </c>
    </row>
    <row r="158" spans="1:20" ht="15" customHeight="1">
      <c r="A158" s="25" t="str">
        <f t="shared" si="14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3"/>
        <v/>
      </c>
      <c r="R158" s="1" t="str">
        <f t="shared" si="12"/>
        <v/>
      </c>
      <c r="S158" s="1" t="str">
        <f t="shared" si="11"/>
        <v xml:space="preserve">    </v>
      </c>
      <c r="T158" s="1" t="str">
        <f t="shared" si="9"/>
        <v xml:space="preserve">    </v>
      </c>
    </row>
    <row r="159" spans="1:20" ht="15" customHeight="1">
      <c r="A159" s="25" t="str">
        <f t="shared" si="14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3"/>
        <v/>
      </c>
      <c r="R159" s="1" t="str">
        <f t="shared" si="12"/>
        <v/>
      </c>
      <c r="S159" s="1" t="str">
        <f t="shared" si="11"/>
        <v xml:space="preserve">    </v>
      </c>
      <c r="T159" s="1" t="str">
        <f t="shared" si="9"/>
        <v xml:space="preserve">    </v>
      </c>
    </row>
    <row r="160" spans="1:20" ht="15" customHeight="1">
      <c r="A160" s="25" t="str">
        <f t="shared" si="14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3"/>
        <v/>
      </c>
      <c r="R160" s="1" t="str">
        <f t="shared" si="12"/>
        <v/>
      </c>
      <c r="S160" s="1" t="str">
        <f t="shared" si="11"/>
        <v xml:space="preserve">    </v>
      </c>
      <c r="T160" s="1" t="str">
        <f t="shared" si="9"/>
        <v xml:space="preserve">    </v>
      </c>
    </row>
    <row r="161" spans="1:20" ht="15" customHeight="1">
      <c r="A161" s="25" t="str">
        <f t="shared" si="14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3"/>
        <v/>
      </c>
      <c r="R161" s="1" t="str">
        <f t="shared" si="12"/>
        <v/>
      </c>
      <c r="S161" s="1" t="str">
        <f t="shared" si="11"/>
        <v xml:space="preserve">    </v>
      </c>
      <c r="T161" s="1" t="str">
        <f t="shared" si="9"/>
        <v xml:space="preserve">    </v>
      </c>
    </row>
    <row r="162" spans="1:20" ht="15" customHeight="1">
      <c r="A162" s="25" t="str">
        <f t="shared" si="14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3"/>
        <v/>
      </c>
      <c r="R162" s="1" t="str">
        <f t="shared" si="12"/>
        <v/>
      </c>
      <c r="S162" s="1" t="str">
        <f t="shared" si="11"/>
        <v xml:space="preserve">    </v>
      </c>
      <c r="T162" s="1" t="str">
        <f t="shared" si="9"/>
        <v xml:space="preserve">    </v>
      </c>
    </row>
    <row r="163" spans="1:20" ht="15" customHeight="1">
      <c r="A163" s="25" t="str">
        <f t="shared" si="14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3"/>
        <v/>
      </c>
      <c r="R163" s="1" t="str">
        <f t="shared" si="12"/>
        <v/>
      </c>
      <c r="S163" s="1" t="str">
        <f t="shared" si="11"/>
        <v xml:space="preserve">    </v>
      </c>
      <c r="T163" s="1" t="str">
        <f t="shared" si="9"/>
        <v xml:space="preserve">    </v>
      </c>
    </row>
    <row r="164" spans="1:20" ht="15" customHeight="1">
      <c r="A164" s="25" t="str">
        <f t="shared" si="14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3"/>
        <v/>
      </c>
      <c r="R164" s="1" t="str">
        <f t="shared" si="12"/>
        <v/>
      </c>
      <c r="S164" s="1" t="str">
        <f t="shared" si="11"/>
        <v xml:space="preserve">    </v>
      </c>
      <c r="T164" s="1" t="str">
        <f t="shared" si="9"/>
        <v xml:space="preserve">    </v>
      </c>
    </row>
    <row r="165" spans="1:20" ht="15" customHeight="1">
      <c r="A165" s="25" t="str">
        <f t="shared" si="14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3"/>
        <v/>
      </c>
      <c r="R165" s="1" t="str">
        <f t="shared" si="12"/>
        <v/>
      </c>
      <c r="S165" s="1" t="str">
        <f t="shared" si="11"/>
        <v xml:space="preserve">    </v>
      </c>
      <c r="T165" s="1" t="str">
        <f t="shared" si="9"/>
        <v xml:space="preserve">    </v>
      </c>
    </row>
    <row r="166" spans="1:20" ht="15" customHeight="1">
      <c r="A166" s="25" t="str">
        <f t="shared" si="14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3"/>
        <v/>
      </c>
      <c r="R166" s="1" t="str">
        <f t="shared" si="12"/>
        <v/>
      </c>
      <c r="S166" s="1" t="str">
        <f t="shared" si="11"/>
        <v xml:space="preserve">    </v>
      </c>
      <c r="T166" s="1" t="str">
        <f t="shared" si="9"/>
        <v xml:space="preserve">    </v>
      </c>
    </row>
    <row r="167" spans="1:20" ht="15" customHeight="1">
      <c r="A167" s="25" t="str">
        <f t="shared" si="14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3"/>
        <v/>
      </c>
      <c r="R167" s="1" t="str">
        <f t="shared" si="12"/>
        <v/>
      </c>
      <c r="S167" s="1" t="str">
        <f t="shared" si="11"/>
        <v xml:space="preserve">    </v>
      </c>
      <c r="T167" s="1" t="str">
        <f t="shared" si="9"/>
        <v xml:space="preserve">    </v>
      </c>
    </row>
    <row r="168" spans="1:20" ht="15" customHeight="1">
      <c r="A168" s="25" t="str">
        <f t="shared" si="14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3"/>
        <v/>
      </c>
      <c r="R168" s="1" t="str">
        <f t="shared" si="12"/>
        <v/>
      </c>
      <c r="S168" s="1" t="str">
        <f t="shared" si="11"/>
        <v xml:space="preserve">    </v>
      </c>
      <c r="T168" s="1" t="str">
        <f t="shared" si="9"/>
        <v xml:space="preserve">    </v>
      </c>
    </row>
    <row r="169" spans="1:20" ht="15" customHeight="1">
      <c r="A169" s="25" t="str">
        <f t="shared" si="14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3"/>
        <v/>
      </c>
      <c r="R169" s="1" t="str">
        <f t="shared" si="12"/>
        <v/>
      </c>
      <c r="S169" s="1" t="str">
        <f t="shared" si="11"/>
        <v xml:space="preserve">    </v>
      </c>
      <c r="T169" s="1" t="str">
        <f t="shared" si="9"/>
        <v xml:space="preserve">    </v>
      </c>
    </row>
    <row r="170" spans="1:20" ht="15" customHeight="1">
      <c r="A170" s="25" t="str">
        <f t="shared" si="14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3"/>
        <v/>
      </c>
      <c r="R170" s="1" t="str">
        <f t="shared" si="12"/>
        <v/>
      </c>
      <c r="S170" s="1" t="str">
        <f t="shared" si="11"/>
        <v xml:space="preserve">    </v>
      </c>
      <c r="T170" s="1" t="str">
        <f t="shared" si="9"/>
        <v xml:space="preserve">    </v>
      </c>
    </row>
    <row r="171" spans="1:20" ht="15" customHeight="1">
      <c r="A171" s="25" t="str">
        <f t="shared" si="14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3"/>
        <v/>
      </c>
      <c r="R171" s="1" t="str">
        <f t="shared" si="12"/>
        <v/>
      </c>
      <c r="S171" s="1" t="str">
        <f t="shared" si="11"/>
        <v xml:space="preserve">    </v>
      </c>
      <c r="T171" s="1" t="str">
        <f t="shared" si="9"/>
        <v xml:space="preserve">    </v>
      </c>
    </row>
    <row r="172" spans="1:20" ht="15" customHeight="1">
      <c r="A172" s="25" t="str">
        <f t="shared" si="14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3"/>
        <v/>
      </c>
      <c r="R172" s="1" t="str">
        <f t="shared" si="12"/>
        <v/>
      </c>
      <c r="S172" s="1" t="str">
        <f t="shared" si="11"/>
        <v xml:space="preserve">    </v>
      </c>
      <c r="T172" s="1" t="str">
        <f t="shared" si="9"/>
        <v xml:space="preserve">    </v>
      </c>
    </row>
    <row r="173" spans="1:20" ht="15" customHeight="1">
      <c r="A173" s="25" t="str">
        <f t="shared" si="14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3"/>
        <v/>
      </c>
      <c r="R173" s="1" t="str">
        <f t="shared" si="12"/>
        <v/>
      </c>
      <c r="S173" s="1" t="str">
        <f t="shared" si="11"/>
        <v xml:space="preserve">    </v>
      </c>
      <c r="T173" s="1" t="str">
        <f t="shared" si="9"/>
        <v xml:space="preserve">    </v>
      </c>
    </row>
    <row r="174" spans="1:20" ht="15" customHeight="1">
      <c r="A174" s="25" t="str">
        <f t="shared" si="14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3"/>
        <v/>
      </c>
      <c r="R174" s="1" t="str">
        <f t="shared" si="12"/>
        <v/>
      </c>
      <c r="S174" s="1" t="str">
        <f t="shared" si="11"/>
        <v xml:space="preserve">    </v>
      </c>
      <c r="T174" s="1" t="str">
        <f t="shared" si="9"/>
        <v xml:space="preserve">    </v>
      </c>
    </row>
    <row r="175" spans="1:20" ht="15" customHeight="1">
      <c r="A175" s="25" t="str">
        <f t="shared" si="14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3"/>
        <v/>
      </c>
      <c r="R175" s="1" t="str">
        <f t="shared" si="12"/>
        <v/>
      </c>
      <c r="S175" s="1" t="str">
        <f t="shared" si="11"/>
        <v xml:space="preserve">    </v>
      </c>
      <c r="T175" s="1" t="str">
        <f t="shared" si="9"/>
        <v xml:space="preserve">    </v>
      </c>
    </row>
    <row r="176" spans="1:20" ht="15" customHeight="1">
      <c r="A176" s="25" t="str">
        <f t="shared" si="14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3"/>
        <v/>
      </c>
      <c r="R176" s="1" t="str">
        <f t="shared" si="12"/>
        <v/>
      </c>
      <c r="S176" s="1" t="str">
        <f t="shared" si="11"/>
        <v xml:space="preserve">    </v>
      </c>
      <c r="T176" s="1" t="str">
        <f t="shared" si="9"/>
        <v xml:space="preserve">    </v>
      </c>
    </row>
    <row r="177" spans="1:20" ht="15" customHeight="1">
      <c r="A177" s="25" t="str">
        <f t="shared" si="14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3"/>
        <v/>
      </c>
      <c r="R177" s="1" t="str">
        <f t="shared" si="12"/>
        <v/>
      </c>
      <c r="S177" s="1" t="str">
        <f t="shared" si="11"/>
        <v xml:space="preserve">    </v>
      </c>
      <c r="T177" s="1" t="str">
        <f t="shared" si="9"/>
        <v xml:space="preserve">    </v>
      </c>
    </row>
    <row r="178" spans="1:20" ht="15" customHeight="1">
      <c r="A178" s="25" t="str">
        <f t="shared" si="14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3"/>
        <v/>
      </c>
      <c r="R178" s="1" t="str">
        <f t="shared" si="12"/>
        <v/>
      </c>
      <c r="S178" s="1" t="str">
        <f t="shared" si="11"/>
        <v xml:space="preserve">    </v>
      </c>
      <c r="T178" s="1" t="str">
        <f t="shared" si="9"/>
        <v xml:space="preserve">    </v>
      </c>
    </row>
    <row r="179" spans="1:20" ht="15" customHeight="1">
      <c r="A179" s="25" t="str">
        <f t="shared" si="14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3"/>
        <v/>
      </c>
      <c r="R179" s="1" t="str">
        <f t="shared" si="12"/>
        <v/>
      </c>
      <c r="S179" s="1" t="str">
        <f t="shared" si="11"/>
        <v xml:space="preserve">    </v>
      </c>
      <c r="T179" s="1" t="str">
        <f t="shared" si="9"/>
        <v xml:space="preserve">    </v>
      </c>
    </row>
    <row r="180" spans="1:20" ht="15" customHeight="1">
      <c r="A180" s="25" t="str">
        <f t="shared" si="14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3"/>
        <v/>
      </c>
      <c r="R180" s="1" t="str">
        <f t="shared" si="12"/>
        <v/>
      </c>
      <c r="S180" s="1" t="str">
        <f t="shared" si="11"/>
        <v xml:space="preserve">    </v>
      </c>
      <c r="T180" s="1" t="str">
        <f t="shared" si="9"/>
        <v xml:space="preserve">    </v>
      </c>
    </row>
    <row r="181" spans="1:20" ht="15" customHeight="1">
      <c r="A181" s="25" t="str">
        <f t="shared" si="14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3"/>
        <v/>
      </c>
      <c r="R181" s="1" t="str">
        <f t="shared" si="12"/>
        <v/>
      </c>
      <c r="S181" s="1" t="str">
        <f t="shared" si="11"/>
        <v xml:space="preserve">    </v>
      </c>
      <c r="T181" s="1" t="str">
        <f t="shared" si="9"/>
        <v xml:space="preserve">    </v>
      </c>
    </row>
    <row r="182" spans="1:20" ht="15" customHeight="1">
      <c r="A182" s="25" t="str">
        <f t="shared" si="14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3"/>
        <v/>
      </c>
      <c r="R182" s="1" t="str">
        <f t="shared" si="12"/>
        <v/>
      </c>
      <c r="S182" s="1" t="str">
        <f t="shared" si="11"/>
        <v xml:space="preserve">    </v>
      </c>
      <c r="T182" s="1" t="str">
        <f t="shared" si="9"/>
        <v xml:space="preserve">    </v>
      </c>
    </row>
    <row r="183" spans="1:20" ht="15" customHeight="1">
      <c r="A183" s="25" t="str">
        <f t="shared" si="14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3"/>
        <v/>
      </c>
      <c r="R183" s="1" t="str">
        <f t="shared" si="12"/>
        <v/>
      </c>
      <c r="S183" s="1" t="str">
        <f t="shared" si="11"/>
        <v xml:space="preserve">    </v>
      </c>
      <c r="T183" s="1" t="str">
        <f t="shared" si="9"/>
        <v xml:space="preserve">    </v>
      </c>
    </row>
    <row r="184" spans="1:20" ht="15" customHeight="1">
      <c r="A184" s="25" t="str">
        <f t="shared" si="14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3"/>
        <v/>
      </c>
      <c r="R184" s="1" t="str">
        <f t="shared" si="12"/>
        <v/>
      </c>
      <c r="S184" s="1" t="str">
        <f t="shared" si="11"/>
        <v xml:space="preserve">    </v>
      </c>
      <c r="T184" s="1" t="str">
        <f t="shared" si="9"/>
        <v xml:space="preserve">    </v>
      </c>
    </row>
    <row r="185" spans="1:20" ht="15" customHeight="1">
      <c r="A185" s="25" t="str">
        <f t="shared" si="14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3"/>
        <v/>
      </c>
      <c r="R185" s="1" t="str">
        <f t="shared" si="12"/>
        <v/>
      </c>
      <c r="S185" s="1" t="str">
        <f t="shared" si="11"/>
        <v xml:space="preserve">    </v>
      </c>
      <c r="T185" s="1" t="str">
        <f t="shared" si="9"/>
        <v xml:space="preserve">    </v>
      </c>
    </row>
    <row r="186" spans="1:20" ht="15" customHeight="1">
      <c r="A186" s="25" t="str">
        <f t="shared" si="14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3"/>
        <v/>
      </c>
      <c r="R186" s="1" t="str">
        <f t="shared" si="12"/>
        <v/>
      </c>
      <c r="S186" s="1" t="str">
        <f t="shared" si="11"/>
        <v xml:space="preserve">    </v>
      </c>
      <c r="T186" s="1" t="str">
        <f t="shared" si="9"/>
        <v xml:space="preserve">    </v>
      </c>
    </row>
    <row r="187" spans="1:20" ht="15" customHeight="1">
      <c r="A187" s="25" t="str">
        <f t="shared" si="14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3"/>
        <v/>
      </c>
      <c r="R187" s="1" t="str">
        <f t="shared" si="12"/>
        <v/>
      </c>
      <c r="S187" s="1" t="str">
        <f t="shared" si="11"/>
        <v xml:space="preserve">    </v>
      </c>
      <c r="T187" s="1" t="str">
        <f t="shared" si="9"/>
        <v xml:space="preserve">    </v>
      </c>
    </row>
    <row r="188" spans="1:20" ht="15" customHeight="1">
      <c r="A188" s="25" t="str">
        <f t="shared" si="14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3"/>
        <v/>
      </c>
      <c r="R188" s="1" t="str">
        <f t="shared" si="12"/>
        <v/>
      </c>
      <c r="S188" s="1" t="str">
        <f t="shared" si="11"/>
        <v xml:space="preserve">    </v>
      </c>
      <c r="T188" s="1" t="str">
        <f t="shared" si="9"/>
        <v xml:space="preserve">    </v>
      </c>
    </row>
    <row r="189" spans="1:20" ht="15" customHeight="1">
      <c r="A189" s="25" t="str">
        <f t="shared" si="14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3"/>
        <v/>
      </c>
      <c r="R189" s="1" t="str">
        <f t="shared" si="12"/>
        <v/>
      </c>
      <c r="S189" s="1" t="str">
        <f t="shared" si="11"/>
        <v xml:space="preserve">    </v>
      </c>
      <c r="T189" s="1" t="str">
        <f t="shared" si="9"/>
        <v xml:space="preserve">    </v>
      </c>
    </row>
    <row r="190" spans="1:20" ht="15" customHeight="1">
      <c r="A190" s="25" t="str">
        <f t="shared" si="14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3"/>
        <v/>
      </c>
      <c r="R190" s="1" t="str">
        <f t="shared" si="12"/>
        <v/>
      </c>
      <c r="S190" s="1" t="str">
        <f t="shared" si="11"/>
        <v xml:space="preserve">    </v>
      </c>
      <c r="T190" s="1" t="str">
        <f t="shared" si="9"/>
        <v xml:space="preserve">    </v>
      </c>
    </row>
    <row r="191" spans="1:20" ht="15" customHeight="1">
      <c r="A191" s="25" t="str">
        <f t="shared" si="14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3"/>
        <v/>
      </c>
      <c r="R191" s="1" t="str">
        <f t="shared" si="12"/>
        <v/>
      </c>
      <c r="S191" s="1" t="str">
        <f t="shared" si="11"/>
        <v xml:space="preserve">    </v>
      </c>
      <c r="T191" s="1" t="str">
        <f t="shared" si="9"/>
        <v xml:space="preserve">    </v>
      </c>
    </row>
    <row r="192" spans="1:20" ht="15" customHeight="1">
      <c r="A192" s="25" t="str">
        <f t="shared" si="14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3"/>
        <v/>
      </c>
      <c r="R192" s="1" t="str">
        <f t="shared" si="12"/>
        <v/>
      </c>
      <c r="S192" s="1" t="str">
        <f t="shared" si="11"/>
        <v xml:space="preserve">    </v>
      </c>
      <c r="T192" s="1" t="str">
        <f t="shared" si="9"/>
        <v xml:space="preserve">    </v>
      </c>
    </row>
    <row r="193" spans="1:20" ht="15" customHeight="1">
      <c r="A193" s="25" t="str">
        <f t="shared" si="14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3"/>
        <v/>
      </c>
      <c r="R193" s="1" t="str">
        <f t="shared" si="12"/>
        <v/>
      </c>
      <c r="S193" s="1" t="str">
        <f t="shared" si="11"/>
        <v xml:space="preserve">    </v>
      </c>
      <c r="T193" s="1" t="str">
        <f t="shared" si="9"/>
        <v xml:space="preserve">    </v>
      </c>
    </row>
    <row r="194" spans="1:20" ht="15" customHeight="1">
      <c r="A194" s="25" t="str">
        <f t="shared" si="14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3"/>
        <v/>
      </c>
      <c r="R194" s="1" t="str">
        <f t="shared" si="12"/>
        <v/>
      </c>
      <c r="S194" s="1" t="str">
        <f t="shared" si="11"/>
        <v xml:space="preserve">    </v>
      </c>
      <c r="T194" s="1" t="str">
        <f t="shared" si="9"/>
        <v xml:space="preserve">    </v>
      </c>
    </row>
    <row r="195" spans="1:20" ht="15" customHeight="1">
      <c r="A195" s="25" t="str">
        <f t="shared" si="14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3"/>
        <v/>
      </c>
      <c r="R195" s="1" t="str">
        <f t="shared" si="12"/>
        <v/>
      </c>
      <c r="S195" s="1" t="str">
        <f t="shared" si="11"/>
        <v xml:space="preserve">    </v>
      </c>
      <c r="T195" s="1" t="str">
        <f t="shared" si="9"/>
        <v xml:space="preserve">    </v>
      </c>
    </row>
    <row r="196" spans="1:20" ht="15" customHeight="1">
      <c r="A196" s="25" t="str">
        <f t="shared" si="14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3"/>
        <v/>
      </c>
      <c r="R196" s="1" t="str">
        <f t="shared" si="12"/>
        <v/>
      </c>
      <c r="S196" s="1" t="str">
        <f t="shared" si="11"/>
        <v xml:space="preserve">    </v>
      </c>
      <c r="T196" s="1" t="str">
        <f t="shared" si="9"/>
        <v xml:space="preserve">    </v>
      </c>
    </row>
    <row r="197" spans="1:20" ht="15" customHeight="1">
      <c r="A197" s="25" t="str">
        <f t="shared" si="14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3"/>
        <v/>
      </c>
      <c r="R197" s="1" t="str">
        <f t="shared" si="12"/>
        <v/>
      </c>
      <c r="S197" s="1" t="str">
        <f t="shared" si="11"/>
        <v xml:space="preserve">    </v>
      </c>
      <c r="T197" s="1" t="str">
        <f t="shared" si="9"/>
        <v xml:space="preserve">    </v>
      </c>
    </row>
    <row r="198" spans="1:20" ht="15" customHeight="1">
      <c r="A198" s="25" t="str">
        <f t="shared" si="14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3"/>
        <v/>
      </c>
      <c r="R198" s="1" t="str">
        <f t="shared" si="12"/>
        <v/>
      </c>
      <c r="S198" s="1" t="str">
        <f t="shared" si="11"/>
        <v xml:space="preserve">    </v>
      </c>
      <c r="T198" s="1" t="str">
        <f t="shared" si="9"/>
        <v xml:space="preserve">    </v>
      </c>
    </row>
    <row r="199" spans="1:20" ht="15" customHeight="1">
      <c r="A199" s="25" t="str">
        <f t="shared" si="14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26" si="15">IF(P199="","",VLOOKUP(P199,$Z$7:$AA$68,2,FALSE))</f>
        <v/>
      </c>
      <c r="R199" s="1" t="str">
        <f t="shared" si="12"/>
        <v/>
      </c>
      <c r="S199" s="1" t="str">
        <f t="shared" si="11"/>
        <v xml:space="preserve">    </v>
      </c>
      <c r="T199" s="1" t="str">
        <f t="shared" si="9"/>
        <v xml:space="preserve">    </v>
      </c>
    </row>
    <row r="200" spans="1:20" ht="15" customHeight="1">
      <c r="A200" s="25" t="str">
        <f t="shared" si="14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5"/>
        <v/>
      </c>
      <c r="R200" s="1" t="str">
        <f t="shared" si="12"/>
        <v/>
      </c>
      <c r="S200" s="1" t="str">
        <f t="shared" si="11"/>
        <v xml:space="preserve">    </v>
      </c>
      <c r="T200" s="1" t="str">
        <f t="shared" si="9"/>
        <v xml:space="preserve">    </v>
      </c>
    </row>
    <row r="201" spans="1:20" ht="15" customHeight="1">
      <c r="A201" s="25" t="str">
        <f t="shared" si="14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5"/>
        <v/>
      </c>
      <c r="R201" s="1" t="str">
        <f t="shared" si="12"/>
        <v/>
      </c>
      <c r="S201" s="1" t="str">
        <f t="shared" si="11"/>
        <v xml:space="preserve">    </v>
      </c>
      <c r="T201" s="1" t="str">
        <f t="shared" si="9"/>
        <v xml:space="preserve">    </v>
      </c>
    </row>
    <row r="202" spans="1:20" ht="15" customHeight="1">
      <c r="A202" s="25" t="str">
        <f t="shared" si="14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5"/>
        <v/>
      </c>
      <c r="R202" s="1" t="str">
        <f t="shared" si="12"/>
        <v/>
      </c>
      <c r="S202" s="1" t="str">
        <f t="shared" si="11"/>
        <v xml:space="preserve">    </v>
      </c>
      <c r="T202" s="1" t="str">
        <f t="shared" si="9"/>
        <v xml:space="preserve">    </v>
      </c>
    </row>
    <row r="203" spans="1:20" ht="15" customHeight="1">
      <c r="A203" s="25" t="str">
        <f t="shared" si="14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5"/>
        <v/>
      </c>
      <c r="R203" s="1" t="str">
        <f t="shared" si="12"/>
        <v/>
      </c>
      <c r="S203" s="1" t="str">
        <f t="shared" si="11"/>
        <v xml:space="preserve">    </v>
      </c>
      <c r="T203" s="1" t="str">
        <f t="shared" si="9"/>
        <v xml:space="preserve">    </v>
      </c>
    </row>
    <row r="204" spans="1:20" ht="15" customHeight="1">
      <c r="A204" s="25" t="str">
        <f t="shared" si="14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5"/>
        <v/>
      </c>
      <c r="R204" s="1" t="str">
        <f t="shared" si="12"/>
        <v/>
      </c>
      <c r="S204" s="1" t="str">
        <f t="shared" si="11"/>
        <v xml:space="preserve">    </v>
      </c>
      <c r="T204" s="1" t="str">
        <f t="shared" si="9"/>
        <v xml:space="preserve">    </v>
      </c>
    </row>
    <row r="205" spans="1:20" ht="15" customHeight="1">
      <c r="A205" s="25" t="str">
        <f t="shared" si="14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5"/>
        <v/>
      </c>
      <c r="R205" s="1" t="str">
        <f t="shared" si="12"/>
        <v/>
      </c>
      <c r="S205" s="1" t="str">
        <f t="shared" si="11"/>
        <v xml:space="preserve">    </v>
      </c>
      <c r="T205" s="1" t="str">
        <f t="shared" si="9"/>
        <v xml:space="preserve">    </v>
      </c>
    </row>
    <row r="206" spans="1:20" ht="15" customHeight="1">
      <c r="A206" s="25" t="str">
        <f t="shared" si="14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5"/>
        <v/>
      </c>
      <c r="R206" s="1" t="str">
        <f t="shared" si="12"/>
        <v/>
      </c>
      <c r="S206" s="1" t="str">
        <f t="shared" si="11"/>
        <v xml:space="preserve">    </v>
      </c>
      <c r="T206" s="1" t="str">
        <f t="shared" si="9"/>
        <v xml:space="preserve">    </v>
      </c>
    </row>
    <row r="207" spans="1:20" ht="15" customHeight="1">
      <c r="A207" s="25" t="str">
        <f t="shared" si="14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5"/>
        <v/>
      </c>
      <c r="R207" s="1" t="str">
        <f t="shared" si="12"/>
        <v/>
      </c>
      <c r="S207" s="1" t="str">
        <f t="shared" si="11"/>
        <v xml:space="preserve">    </v>
      </c>
      <c r="T207" s="1" t="str">
        <f t="shared" si="9"/>
        <v xml:space="preserve">    </v>
      </c>
    </row>
    <row r="208" spans="1:20" ht="15" customHeight="1">
      <c r="A208" s="25" t="str">
        <f t="shared" si="14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5"/>
        <v/>
      </c>
      <c r="R208" s="1" t="str">
        <f t="shared" si="12"/>
        <v/>
      </c>
      <c r="S208" s="1" t="str">
        <f t="shared" si="11"/>
        <v xml:space="preserve">    </v>
      </c>
      <c r="T208" s="1" t="str">
        <f t="shared" si="9"/>
        <v xml:space="preserve">    </v>
      </c>
    </row>
    <row r="209" spans="1:20" ht="15" customHeight="1">
      <c r="A209" s="25" t="str">
        <f t="shared" si="14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5"/>
        <v/>
      </c>
      <c r="R209" s="1" t="str">
        <f t="shared" si="12"/>
        <v/>
      </c>
      <c r="S209" s="1" t="str">
        <f t="shared" si="11"/>
        <v xml:space="preserve">    </v>
      </c>
      <c r="T209" s="1" t="str">
        <f t="shared" si="9"/>
        <v xml:space="preserve">    </v>
      </c>
    </row>
    <row r="210" spans="1:20" ht="15" customHeight="1">
      <c r="A210" s="25" t="str">
        <f t="shared" si="14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5"/>
        <v/>
      </c>
      <c r="R210" s="1" t="str">
        <f t="shared" si="12"/>
        <v/>
      </c>
      <c r="S210" s="1" t="str">
        <f t="shared" si="11"/>
        <v xml:space="preserve">    </v>
      </c>
      <c r="T210" s="1" t="str">
        <f t="shared" si="9"/>
        <v xml:space="preserve">    </v>
      </c>
    </row>
    <row r="211" spans="1:20" ht="15" customHeight="1">
      <c r="A211" s="25" t="str">
        <f t="shared" si="14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5"/>
        <v/>
      </c>
      <c r="R211" s="1" t="str">
        <f t="shared" si="12"/>
        <v/>
      </c>
      <c r="S211" s="1" t="str">
        <f t="shared" si="11"/>
        <v xml:space="preserve">    </v>
      </c>
      <c r="T211" s="1" t="str">
        <f t="shared" si="9"/>
        <v xml:space="preserve">    </v>
      </c>
    </row>
    <row r="212" spans="1:20" ht="15" customHeight="1">
      <c r="A212" s="25" t="str">
        <f t="shared" si="14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5"/>
        <v/>
      </c>
      <c r="R212" s="1" t="str">
        <f t="shared" si="12"/>
        <v/>
      </c>
      <c r="S212" s="1" t="str">
        <f t="shared" si="11"/>
        <v xml:space="preserve">    </v>
      </c>
      <c r="T212" s="1" t="str">
        <f t="shared" si="9"/>
        <v xml:space="preserve">    </v>
      </c>
    </row>
    <row r="213" spans="1:20" ht="15" customHeight="1">
      <c r="A213" s="25" t="str">
        <f t="shared" si="14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5"/>
        <v/>
      </c>
      <c r="R213" s="1" t="str">
        <f t="shared" si="12"/>
        <v/>
      </c>
      <c r="S213" s="1" t="str">
        <f t="shared" si="11"/>
        <v xml:space="preserve">    </v>
      </c>
      <c r="T213" s="1" t="str">
        <f t="shared" si="9"/>
        <v xml:space="preserve">    </v>
      </c>
    </row>
    <row r="214" spans="1:20" ht="15" customHeight="1">
      <c r="A214" s="25" t="str">
        <f t="shared" si="14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5"/>
        <v/>
      </c>
      <c r="R214" s="1" t="str">
        <f t="shared" si="12"/>
        <v/>
      </c>
      <c r="S214" s="1" t="str">
        <f t="shared" si="11"/>
        <v xml:space="preserve">    </v>
      </c>
      <c r="T214" s="1" t="str">
        <f t="shared" si="9"/>
        <v xml:space="preserve">    </v>
      </c>
    </row>
    <row r="215" spans="1:20" ht="15" customHeight="1">
      <c r="A215" s="25" t="str">
        <f t="shared" si="14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5"/>
        <v/>
      </c>
      <c r="R215" s="1" t="str">
        <f t="shared" si="12"/>
        <v/>
      </c>
      <c r="S215" s="1" t="str">
        <f t="shared" si="11"/>
        <v xml:space="preserve">    </v>
      </c>
      <c r="T215" s="1" t="str">
        <f t="shared" si="9"/>
        <v xml:space="preserve">    </v>
      </c>
    </row>
    <row r="216" spans="1:20" ht="15" customHeight="1">
      <c r="A216" s="25" t="str">
        <f t="shared" si="14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5"/>
        <v/>
      </c>
      <c r="R216" s="1" t="str">
        <f t="shared" si="12"/>
        <v/>
      </c>
      <c r="S216" s="1" t="str">
        <f t="shared" si="11"/>
        <v xml:space="preserve">    </v>
      </c>
      <c r="T216" s="1" t="str">
        <f t="shared" si="9"/>
        <v xml:space="preserve">    </v>
      </c>
    </row>
    <row r="217" spans="1:20" ht="15" customHeight="1">
      <c r="A217" s="25" t="str">
        <f t="shared" si="14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5"/>
        <v/>
      </c>
      <c r="R217" s="1" t="str">
        <f t="shared" si="12"/>
        <v/>
      </c>
      <c r="S217" s="1" t="str">
        <f t="shared" si="11"/>
        <v xml:space="preserve">    </v>
      </c>
      <c r="T217" s="1" t="str">
        <f t="shared" si="9"/>
        <v xml:space="preserve">    </v>
      </c>
    </row>
    <row r="218" spans="1:20" ht="15" customHeight="1">
      <c r="A218" s="25" t="str">
        <f t="shared" si="14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5"/>
        <v/>
      </c>
      <c r="R218" s="1" t="str">
        <f t="shared" si="12"/>
        <v/>
      </c>
      <c r="S218" s="1" t="str">
        <f t="shared" si="11"/>
        <v xml:space="preserve">    </v>
      </c>
      <c r="T218" s="1" t="str">
        <f t="shared" si="9"/>
        <v xml:space="preserve">    </v>
      </c>
    </row>
    <row r="219" spans="1:20" ht="15" customHeight="1">
      <c r="A219" s="25" t="str">
        <f t="shared" si="14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5"/>
        <v/>
      </c>
      <c r="R219" s="1" t="str">
        <f t="shared" si="12"/>
        <v/>
      </c>
      <c r="S219" s="1" t="str">
        <f t="shared" si="11"/>
        <v xml:space="preserve">    </v>
      </c>
      <c r="T219" s="1" t="str">
        <f t="shared" si="9"/>
        <v xml:space="preserve">    </v>
      </c>
    </row>
    <row r="220" spans="1:20" ht="15" customHeight="1">
      <c r="A220" s="25" t="str">
        <f t="shared" si="14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5"/>
        <v/>
      </c>
      <c r="R220" s="1" t="str">
        <f t="shared" si="12"/>
        <v/>
      </c>
      <c r="S220" s="1" t="str">
        <f t="shared" si="11"/>
        <v xml:space="preserve">    </v>
      </c>
      <c r="T220" s="1" t="str">
        <f t="shared" si="9"/>
        <v xml:space="preserve">    </v>
      </c>
    </row>
    <row r="221" spans="1:20" ht="15" customHeight="1">
      <c r="A221" s="25" t="str">
        <f t="shared" si="14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5"/>
        <v/>
      </c>
      <c r="R221" s="1" t="str">
        <f t="shared" si="12"/>
        <v/>
      </c>
      <c r="S221" s="1" t="str">
        <f t="shared" si="11"/>
        <v xml:space="preserve">    </v>
      </c>
      <c r="T221" s="1" t="str">
        <f t="shared" si="9"/>
        <v xml:space="preserve">    </v>
      </c>
    </row>
    <row r="222" spans="1:20" ht="15" customHeight="1">
      <c r="A222" s="25" t="str">
        <f t="shared" si="14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5"/>
        <v/>
      </c>
      <c r="R222" s="1" t="str">
        <f t="shared" si="12"/>
        <v/>
      </c>
      <c r="S222" s="1" t="str">
        <f t="shared" si="11"/>
        <v xml:space="preserve">    </v>
      </c>
      <c r="T222" s="1" t="str">
        <f t="shared" si="9"/>
        <v xml:space="preserve">    </v>
      </c>
    </row>
    <row r="223" spans="1:20" ht="15" customHeight="1">
      <c r="A223" s="25" t="str">
        <f t="shared" si="14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5"/>
        <v/>
      </c>
      <c r="R223" s="1" t="str">
        <f t="shared" si="12"/>
        <v/>
      </c>
      <c r="S223" s="1" t="str">
        <f t="shared" si="11"/>
        <v xml:space="preserve">    </v>
      </c>
      <c r="T223" s="1" t="str">
        <f t="shared" si="9"/>
        <v xml:space="preserve">    </v>
      </c>
    </row>
    <row r="224" spans="1:20" ht="15" customHeight="1">
      <c r="A224" s="25" t="str">
        <f t="shared" si="14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5"/>
        <v/>
      </c>
      <c r="R224" s="1" t="e">
        <f>#REF!</f>
        <v>#REF!</v>
      </c>
      <c r="S224" s="1" t="e">
        <f>""&amp;#REF!&amp;"  "&amp;#REF!&amp;"  "&amp;#REF!&amp;""</f>
        <v>#REF!</v>
      </c>
      <c r="T224" s="1" t="e">
        <f t="shared" si="9"/>
        <v>#REF!</v>
      </c>
    </row>
    <row r="225" spans="1:20" ht="15" customHeight="1">
      <c r="A225" s="25" t="str">
        <f t="shared" si="14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5"/>
        <v/>
      </c>
      <c r="R225" s="1" t="e">
        <f>#REF!</f>
        <v>#REF!</v>
      </c>
      <c r="S225" s="1" t="e">
        <f>""&amp;#REF!&amp;"  "&amp;#REF!&amp;"  "&amp;#REF!&amp;""</f>
        <v>#REF!</v>
      </c>
      <c r="T225" s="1" t="e">
        <f t="shared" si="9"/>
        <v>#REF!</v>
      </c>
    </row>
    <row r="226" spans="1:20" ht="15" customHeight="1">
      <c r="A226" s="25" t="str">
        <f t="shared" si="14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5"/>
        <v/>
      </c>
      <c r="R226" s="1" t="e">
        <f>#REF!</f>
        <v>#REF!</v>
      </c>
      <c r="S226" s="1" t="e">
        <f>""&amp;#REF!&amp;"  "&amp;#REF!&amp;"  "&amp;#REF!&amp;""</f>
        <v>#REF!</v>
      </c>
      <c r="T226" s="1" t="e">
        <f t="shared" si="9"/>
        <v>#REF!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226">
    <cfRule type="duplicateValues" dxfId="22" priority="3"/>
  </conditionalFormatting>
  <dataValidations count="4">
    <dataValidation type="list" imeMode="on" allowBlank="1" showInputMessage="1" showErrorMessage="1" sqref="P7:P64 P66:P69 P71:P76 P78:P98 P100:P107 P109:P110 P112:P120 P122 P124" xr:uid="{00000000-0002-0000-0300-000000000000}">
      <formula1>$Z$7:$Z$69</formula1>
    </dataValidation>
    <dataValidation type="list" imeMode="off" allowBlank="1" showInputMessage="1" showErrorMessage="1" sqref="L7:L64 L66:L69 L71:L121 L123:L126" xr:uid="{00000000-0002-0000-0300-000001000000}">
      <formula1>$U$7:$U$15</formula1>
    </dataValidation>
    <dataValidation imeMode="on" allowBlank="1" showInputMessage="1" showErrorMessage="1" sqref="P65 P70 P77 P99 P108 P111 P125:P226 O7:O226 P121 P123 G7:K226" xr:uid="{00000000-0002-0000-0300-000002000000}"/>
    <dataValidation imeMode="off" allowBlank="1" showInputMessage="1" showErrorMessage="1" sqref="Q7:Q226 L65 L70 L127:L226 M7:N121 M123:N226 L122:N122" xr:uid="{00000000-0002-0000-03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768"/>
  <sheetViews>
    <sheetView zoomScale="90" zoomScaleNormal="90" workbookViewId="0">
      <pane ySplit="4" topLeftCell="A627" activePane="bottomLeft" state="frozen"/>
      <selection pane="bottomLeft" activeCell="C672" sqref="C672"/>
    </sheetView>
  </sheetViews>
  <sheetFormatPr defaultColWidth="9.28515625" defaultRowHeight="9.6"/>
  <cols>
    <col min="1" max="1" width="25.7109375" style="129" customWidth="1"/>
    <col min="2" max="2" width="10.85546875" style="129" customWidth="1"/>
    <col min="3" max="3" width="25.85546875" style="216" customWidth="1"/>
    <col min="4" max="4" width="15.85546875" style="130" customWidth="1"/>
    <col min="5" max="6" width="25.85546875" style="130" customWidth="1"/>
    <col min="7" max="7" width="35.85546875" style="130" customWidth="1"/>
    <col min="8" max="8" width="35.85546875" style="129" customWidth="1"/>
    <col min="9" max="9" width="25.85546875" style="129" customWidth="1"/>
    <col min="10" max="16384" width="9.28515625" style="129"/>
  </cols>
  <sheetData>
    <row r="1" spans="1:9" s="127" customFormat="1" ht="24.9" customHeight="1">
      <c r="A1" s="127" t="s">
        <v>3189</v>
      </c>
      <c r="C1" s="215"/>
      <c r="D1" s="128"/>
      <c r="E1" s="128"/>
      <c r="F1" s="128"/>
      <c r="G1" s="128"/>
    </row>
    <row r="2" spans="1:9" ht="9.9" customHeight="1"/>
    <row r="3" spans="1:9" s="1" customFormat="1" ht="20.100000000000001" customHeight="1">
      <c r="A3" s="655" t="s">
        <v>2990</v>
      </c>
      <c r="B3" s="655" t="s">
        <v>2991</v>
      </c>
      <c r="C3" s="657" t="s">
        <v>3057</v>
      </c>
      <c r="D3" s="657"/>
      <c r="E3" s="657"/>
      <c r="F3" s="657"/>
      <c r="G3" s="657"/>
      <c r="H3" s="657"/>
      <c r="I3" s="658"/>
    </row>
    <row r="4" spans="1:9" s="1" customFormat="1" ht="19.5" customHeight="1" thickBot="1">
      <c r="A4" s="656"/>
      <c r="B4" s="656"/>
      <c r="C4" s="131" t="s">
        <v>2999</v>
      </c>
      <c r="D4" s="132" t="s">
        <v>2998</v>
      </c>
      <c r="E4" s="132" t="s">
        <v>50</v>
      </c>
      <c r="F4" s="132" t="s">
        <v>51</v>
      </c>
      <c r="G4" s="132" t="s">
        <v>2992</v>
      </c>
      <c r="H4" s="131" t="s">
        <v>2993</v>
      </c>
      <c r="I4" s="131" t="s">
        <v>3004</v>
      </c>
    </row>
    <row r="5" spans="1:9" s="2" customFormat="1" ht="20.100000000000001" customHeight="1" thickTop="1">
      <c r="A5" s="223">
        <v>43040</v>
      </c>
      <c r="B5" s="224" t="s">
        <v>2995</v>
      </c>
      <c r="C5" s="225" t="s">
        <v>2996</v>
      </c>
      <c r="D5" s="226" t="s">
        <v>3000</v>
      </c>
      <c r="E5" s="96" t="s">
        <v>904</v>
      </c>
      <c r="F5" s="96" t="s">
        <v>837</v>
      </c>
      <c r="G5" s="227" t="s">
        <v>3002</v>
      </c>
      <c r="H5" s="227" t="s">
        <v>3944</v>
      </c>
      <c r="I5" s="107" t="s">
        <v>835</v>
      </c>
    </row>
    <row r="6" spans="1:9" s="2" customFormat="1" ht="20.100000000000001" customHeight="1">
      <c r="A6" s="228"/>
      <c r="B6" s="229" t="s">
        <v>2995</v>
      </c>
      <c r="C6" s="230" t="s">
        <v>2375</v>
      </c>
      <c r="D6" s="231" t="s">
        <v>3001</v>
      </c>
      <c r="E6" s="217" t="s">
        <v>237</v>
      </c>
      <c r="F6" s="217" t="s">
        <v>839</v>
      </c>
      <c r="G6" s="232" t="s">
        <v>3003</v>
      </c>
      <c r="H6" s="232" t="s">
        <v>3945</v>
      </c>
      <c r="I6" s="217" t="s">
        <v>835</v>
      </c>
    </row>
    <row r="7" spans="1:9" s="2" customFormat="1" ht="20.100000000000001" customHeight="1">
      <c r="A7" s="228"/>
      <c r="B7" s="233" t="s">
        <v>3006</v>
      </c>
      <c r="C7" s="106" t="s">
        <v>1228</v>
      </c>
      <c r="D7" s="138" t="s">
        <v>3005</v>
      </c>
      <c r="E7" s="106" t="s">
        <v>1228</v>
      </c>
      <c r="F7" s="106" t="s">
        <v>2989</v>
      </c>
      <c r="G7" s="234" t="s">
        <v>3008</v>
      </c>
      <c r="H7" s="105" t="s">
        <v>3007</v>
      </c>
      <c r="I7" s="106" t="s">
        <v>835</v>
      </c>
    </row>
    <row r="8" spans="1:9" s="2" customFormat="1" ht="20.100000000000001" customHeight="1">
      <c r="A8" s="228"/>
      <c r="B8" s="235" t="s">
        <v>3006</v>
      </c>
      <c r="C8" s="236" t="s">
        <v>3014</v>
      </c>
      <c r="D8" s="237" t="s">
        <v>3015</v>
      </c>
      <c r="E8" s="238" t="s">
        <v>1152</v>
      </c>
      <c r="F8" s="238" t="s">
        <v>3017</v>
      </c>
      <c r="G8" s="239" t="s">
        <v>3008</v>
      </c>
      <c r="H8" s="239" t="s">
        <v>3008</v>
      </c>
      <c r="I8" s="238" t="s">
        <v>1184</v>
      </c>
    </row>
    <row r="9" spans="1:9" s="2" customFormat="1" ht="20.100000000000001" customHeight="1">
      <c r="A9" s="228"/>
      <c r="B9" s="229" t="s">
        <v>3006</v>
      </c>
      <c r="C9" s="230" t="s">
        <v>3014</v>
      </c>
      <c r="D9" s="231" t="s">
        <v>3016</v>
      </c>
      <c r="E9" s="217" t="s">
        <v>1152</v>
      </c>
      <c r="F9" s="101" t="s">
        <v>3018</v>
      </c>
      <c r="G9" s="240" t="s">
        <v>3008</v>
      </c>
      <c r="H9" s="240" t="s">
        <v>3008</v>
      </c>
      <c r="I9" s="217" t="s">
        <v>1184</v>
      </c>
    </row>
    <row r="10" spans="1:9" s="2" customFormat="1" ht="20.100000000000001" customHeight="1">
      <c r="A10" s="228"/>
      <c r="B10" s="235" t="s">
        <v>2994</v>
      </c>
      <c r="C10" s="236" t="s">
        <v>2946</v>
      </c>
      <c r="D10" s="237" t="s">
        <v>3009</v>
      </c>
      <c r="E10" s="238" t="s">
        <v>2997</v>
      </c>
      <c r="F10" s="238" t="s">
        <v>1241</v>
      </c>
      <c r="G10" s="241" t="s">
        <v>3011</v>
      </c>
      <c r="H10" s="241" t="s">
        <v>3946</v>
      </c>
      <c r="I10" s="238" t="s">
        <v>1234</v>
      </c>
    </row>
    <row r="11" spans="1:9" s="2" customFormat="1" ht="20.100000000000001" customHeight="1">
      <c r="A11" s="228"/>
      <c r="B11" s="229" t="s">
        <v>2994</v>
      </c>
      <c r="C11" s="230" t="s">
        <v>2946</v>
      </c>
      <c r="D11" s="231" t="s">
        <v>3010</v>
      </c>
      <c r="E11" s="217" t="s">
        <v>2997</v>
      </c>
      <c r="F11" s="217" t="s">
        <v>1241</v>
      </c>
      <c r="G11" s="232" t="s">
        <v>3011</v>
      </c>
      <c r="H11" s="232" t="s">
        <v>3946</v>
      </c>
      <c r="I11" s="217" t="s">
        <v>1234</v>
      </c>
    </row>
    <row r="12" spans="1:9" s="2" customFormat="1" ht="20.100000000000001" customHeight="1">
      <c r="A12" s="228"/>
      <c r="B12" s="235" t="s">
        <v>3006</v>
      </c>
      <c r="C12" s="236" t="s">
        <v>3043</v>
      </c>
      <c r="D12" s="237" t="s">
        <v>3044</v>
      </c>
      <c r="E12" s="238" t="s">
        <v>1134</v>
      </c>
      <c r="F12" s="238" t="s">
        <v>3021</v>
      </c>
      <c r="G12" s="239" t="s">
        <v>3008</v>
      </c>
      <c r="H12" s="241" t="s">
        <v>3045</v>
      </c>
      <c r="I12" s="236" t="s">
        <v>3046</v>
      </c>
    </row>
    <row r="13" spans="1:9" s="2" customFormat="1" ht="20.100000000000001" customHeight="1">
      <c r="A13" s="228"/>
      <c r="B13" s="242" t="s">
        <v>3006</v>
      </c>
      <c r="C13" s="230" t="s">
        <v>3043</v>
      </c>
      <c r="D13" s="231" t="s">
        <v>3047</v>
      </c>
      <c r="E13" s="243" t="s">
        <v>1127</v>
      </c>
      <c r="F13" s="243" t="s">
        <v>3026</v>
      </c>
      <c r="G13" s="240" t="s">
        <v>3008</v>
      </c>
      <c r="H13" s="244" t="s">
        <v>3045</v>
      </c>
      <c r="I13" s="230" t="s">
        <v>3046</v>
      </c>
    </row>
    <row r="14" spans="1:9" s="2" customFormat="1" ht="20.100000000000001" customHeight="1">
      <c r="A14" s="228"/>
      <c r="B14" s="242" t="s">
        <v>3006</v>
      </c>
      <c r="C14" s="230" t="s">
        <v>3043</v>
      </c>
      <c r="D14" s="231" t="s">
        <v>3048</v>
      </c>
      <c r="E14" s="243" t="s">
        <v>1132</v>
      </c>
      <c r="F14" s="243" t="s">
        <v>3029</v>
      </c>
      <c r="G14" s="240" t="s">
        <v>3008</v>
      </c>
      <c r="H14" s="244" t="s">
        <v>3045</v>
      </c>
      <c r="I14" s="230" t="s">
        <v>3046</v>
      </c>
    </row>
    <row r="15" spans="1:9" s="2" customFormat="1" ht="20.100000000000001" customHeight="1">
      <c r="A15" s="228"/>
      <c r="B15" s="242" t="s">
        <v>3006</v>
      </c>
      <c r="C15" s="230" t="s">
        <v>3043</v>
      </c>
      <c r="D15" s="231" t="s">
        <v>3049</v>
      </c>
      <c r="E15" s="243" t="s">
        <v>1136</v>
      </c>
      <c r="F15" s="243" t="s">
        <v>3031</v>
      </c>
      <c r="G15" s="240" t="s">
        <v>3008</v>
      </c>
      <c r="H15" s="244" t="s">
        <v>3051</v>
      </c>
      <c r="I15" s="230" t="s">
        <v>3046</v>
      </c>
    </row>
    <row r="16" spans="1:9" s="2" customFormat="1" ht="20.100000000000001" customHeight="1">
      <c r="A16" s="228"/>
      <c r="B16" s="242" t="s">
        <v>3006</v>
      </c>
      <c r="C16" s="230" t="s">
        <v>3043</v>
      </c>
      <c r="D16" s="231" t="s">
        <v>3050</v>
      </c>
      <c r="E16" s="243" t="s">
        <v>1139</v>
      </c>
      <c r="F16" s="243" t="s">
        <v>3034</v>
      </c>
      <c r="G16" s="240" t="s">
        <v>3008</v>
      </c>
      <c r="H16" s="244" t="s">
        <v>3045</v>
      </c>
      <c r="I16" s="230" t="s">
        <v>3046</v>
      </c>
    </row>
    <row r="17" spans="1:9" s="2" customFormat="1" ht="20.100000000000001" customHeight="1">
      <c r="A17" s="228"/>
      <c r="B17" s="242" t="s">
        <v>3006</v>
      </c>
      <c r="C17" s="230" t="s">
        <v>3043</v>
      </c>
      <c r="D17" s="231" t="s">
        <v>3052</v>
      </c>
      <c r="E17" s="243" t="s">
        <v>1141</v>
      </c>
      <c r="F17" s="243" t="s">
        <v>3036</v>
      </c>
      <c r="G17" s="240" t="s">
        <v>3008</v>
      </c>
      <c r="H17" s="244" t="s">
        <v>3045</v>
      </c>
      <c r="I17" s="230" t="s">
        <v>3046</v>
      </c>
    </row>
    <row r="18" spans="1:9" s="2" customFormat="1" ht="20.100000000000001" customHeight="1">
      <c r="A18" s="228"/>
      <c r="B18" s="242" t="s">
        <v>3006</v>
      </c>
      <c r="C18" s="230" t="s">
        <v>3043</v>
      </c>
      <c r="D18" s="231" t="s">
        <v>3053</v>
      </c>
      <c r="E18" s="243" t="s">
        <v>1143</v>
      </c>
      <c r="F18" s="243" t="s">
        <v>3038</v>
      </c>
      <c r="G18" s="240" t="s">
        <v>3008</v>
      </c>
      <c r="H18" s="244" t="s">
        <v>3054</v>
      </c>
      <c r="I18" s="230" t="s">
        <v>3046</v>
      </c>
    </row>
    <row r="19" spans="1:9" s="2" customFormat="1" ht="20.100000000000001" customHeight="1">
      <c r="A19" s="228"/>
      <c r="B19" s="242" t="s">
        <v>3006</v>
      </c>
      <c r="C19" s="230" t="s">
        <v>3043</v>
      </c>
      <c r="D19" s="231" t="s">
        <v>3055</v>
      </c>
      <c r="E19" s="243" t="s">
        <v>1146</v>
      </c>
      <c r="F19" s="243" t="s">
        <v>3040</v>
      </c>
      <c r="G19" s="240" t="s">
        <v>3008</v>
      </c>
      <c r="H19" s="244" t="s">
        <v>3054</v>
      </c>
      <c r="I19" s="230" t="s">
        <v>3046</v>
      </c>
    </row>
    <row r="20" spans="1:9" s="2" customFormat="1" ht="20.100000000000001" customHeight="1">
      <c r="A20" s="228"/>
      <c r="B20" s="229" t="s">
        <v>3006</v>
      </c>
      <c r="C20" s="230" t="s">
        <v>3043</v>
      </c>
      <c r="D20" s="231" t="s">
        <v>3056</v>
      </c>
      <c r="E20" s="217" t="s">
        <v>1143</v>
      </c>
      <c r="F20" s="217" t="s">
        <v>3041</v>
      </c>
      <c r="G20" s="240" t="s">
        <v>3008</v>
      </c>
      <c r="H20" s="232" t="s">
        <v>3054</v>
      </c>
      <c r="I20" s="230" t="s">
        <v>3046</v>
      </c>
    </row>
    <row r="21" spans="1:9" s="2" customFormat="1" ht="20.100000000000001" customHeight="1">
      <c r="A21" s="228"/>
      <c r="B21" s="245" t="s">
        <v>3066</v>
      </c>
      <c r="C21" s="246" t="s">
        <v>3067</v>
      </c>
      <c r="D21" s="247" t="s">
        <v>3068</v>
      </c>
      <c r="E21" s="238" t="s">
        <v>803</v>
      </c>
      <c r="F21" s="238" t="s">
        <v>3059</v>
      </c>
      <c r="G21" s="248" t="s">
        <v>3008</v>
      </c>
      <c r="H21" s="249" t="s">
        <v>3070</v>
      </c>
      <c r="I21" s="249" t="s">
        <v>3072</v>
      </c>
    </row>
    <row r="22" spans="1:9" s="2" customFormat="1" ht="20.100000000000001" customHeight="1">
      <c r="A22" s="228"/>
      <c r="B22" s="250" t="s">
        <v>3066</v>
      </c>
      <c r="C22" s="251" t="s">
        <v>3067</v>
      </c>
      <c r="D22" s="252" t="s">
        <v>3069</v>
      </c>
      <c r="E22" s="217" t="s">
        <v>812</v>
      </c>
      <c r="F22" s="217" t="s">
        <v>3061</v>
      </c>
      <c r="G22" s="240" t="s">
        <v>3008</v>
      </c>
      <c r="H22" s="184" t="s">
        <v>3071</v>
      </c>
      <c r="I22" s="184" t="s">
        <v>3072</v>
      </c>
    </row>
    <row r="23" spans="1:9" s="2" customFormat="1" ht="20.100000000000001" customHeight="1">
      <c r="A23" s="228"/>
      <c r="B23" s="245" t="s">
        <v>3073</v>
      </c>
      <c r="C23" s="246" t="s">
        <v>3074</v>
      </c>
      <c r="D23" s="247" t="s">
        <v>3075</v>
      </c>
      <c r="E23" s="246" t="s">
        <v>3076</v>
      </c>
      <c r="F23" s="246" t="s">
        <v>3080</v>
      </c>
      <c r="G23" s="253" t="s">
        <v>3077</v>
      </c>
      <c r="H23" s="241" t="s">
        <v>3947</v>
      </c>
      <c r="I23" s="238" t="s">
        <v>271</v>
      </c>
    </row>
    <row r="24" spans="1:9" s="2" customFormat="1" ht="20.100000000000001" customHeight="1">
      <c r="A24" s="228"/>
      <c r="B24" s="250" t="s">
        <v>3073</v>
      </c>
      <c r="C24" s="254" t="s">
        <v>3074</v>
      </c>
      <c r="D24" s="252" t="s">
        <v>3078</v>
      </c>
      <c r="E24" s="255" t="s">
        <v>3076</v>
      </c>
      <c r="F24" s="255" t="s">
        <v>3080</v>
      </c>
      <c r="G24" s="256" t="s">
        <v>3077</v>
      </c>
      <c r="H24" s="232" t="s">
        <v>3947</v>
      </c>
      <c r="I24" s="243" t="s">
        <v>1966</v>
      </c>
    </row>
    <row r="25" spans="1:9" s="2" customFormat="1" ht="20.100000000000001" customHeight="1">
      <c r="A25" s="228"/>
      <c r="B25" s="250" t="s">
        <v>3073</v>
      </c>
      <c r="C25" s="254" t="s">
        <v>3074</v>
      </c>
      <c r="D25" s="252" t="s">
        <v>3079</v>
      </c>
      <c r="E25" s="257" t="s">
        <v>3076</v>
      </c>
      <c r="F25" s="257" t="s">
        <v>3081</v>
      </c>
      <c r="G25" s="256" t="s">
        <v>3077</v>
      </c>
      <c r="H25" s="232" t="s">
        <v>3947</v>
      </c>
      <c r="I25" s="243" t="s">
        <v>531</v>
      </c>
    </row>
    <row r="26" spans="1:9" s="2" customFormat="1" ht="20.100000000000001" customHeight="1">
      <c r="A26" s="228"/>
      <c r="B26" s="250" t="s">
        <v>3073</v>
      </c>
      <c r="C26" s="254" t="s">
        <v>3074</v>
      </c>
      <c r="D26" s="252" t="s">
        <v>3082</v>
      </c>
      <c r="E26" s="257" t="s">
        <v>3076</v>
      </c>
      <c r="F26" s="257" t="s">
        <v>3080</v>
      </c>
      <c r="G26" s="256" t="s">
        <v>3077</v>
      </c>
      <c r="H26" s="232" t="s">
        <v>3947</v>
      </c>
      <c r="I26" s="243" t="s">
        <v>271</v>
      </c>
    </row>
    <row r="27" spans="1:9" s="2" customFormat="1" ht="20.100000000000001" customHeight="1">
      <c r="A27" s="228"/>
      <c r="B27" s="250" t="s">
        <v>3073</v>
      </c>
      <c r="C27" s="254" t="s">
        <v>3074</v>
      </c>
      <c r="D27" s="252" t="s">
        <v>3083</v>
      </c>
      <c r="E27" s="255" t="s">
        <v>3076</v>
      </c>
      <c r="F27" s="255" t="s">
        <v>3080</v>
      </c>
      <c r="G27" s="256" t="s">
        <v>3077</v>
      </c>
      <c r="H27" s="232" t="s">
        <v>3947</v>
      </c>
      <c r="I27" s="243" t="s">
        <v>1966</v>
      </c>
    </row>
    <row r="28" spans="1:9" s="2" customFormat="1" ht="20.100000000000001" customHeight="1">
      <c r="A28" s="228"/>
      <c r="B28" s="250" t="s">
        <v>3073</v>
      </c>
      <c r="C28" s="254" t="s">
        <v>3074</v>
      </c>
      <c r="D28" s="252" t="s">
        <v>3084</v>
      </c>
      <c r="E28" s="257" t="s">
        <v>3076</v>
      </c>
      <c r="F28" s="257" t="s">
        <v>3081</v>
      </c>
      <c r="G28" s="256" t="s">
        <v>3077</v>
      </c>
      <c r="H28" s="232" t="s">
        <v>3947</v>
      </c>
      <c r="I28" s="217" t="s">
        <v>531</v>
      </c>
    </row>
    <row r="29" spans="1:9" s="2" customFormat="1" ht="20.100000000000001" customHeight="1">
      <c r="A29" s="228"/>
      <c r="B29" s="245" t="s">
        <v>3073</v>
      </c>
      <c r="C29" s="246" t="s">
        <v>3085</v>
      </c>
      <c r="D29" s="247" t="s">
        <v>3086</v>
      </c>
      <c r="E29" s="249" t="s">
        <v>401</v>
      </c>
      <c r="F29" s="249" t="s">
        <v>402</v>
      </c>
      <c r="G29" s="253" t="s">
        <v>3077</v>
      </c>
      <c r="H29" s="241" t="s">
        <v>3948</v>
      </c>
      <c r="I29" s="238" t="s">
        <v>399</v>
      </c>
    </row>
    <row r="30" spans="1:9" s="2" customFormat="1" ht="20.100000000000001" customHeight="1">
      <c r="A30" s="228"/>
      <c r="B30" s="250" t="s">
        <v>3073</v>
      </c>
      <c r="C30" s="254" t="s">
        <v>3085</v>
      </c>
      <c r="D30" s="252" t="s">
        <v>3087</v>
      </c>
      <c r="E30" s="114" t="s">
        <v>401</v>
      </c>
      <c r="F30" s="114" t="s">
        <v>401</v>
      </c>
      <c r="G30" s="256" t="s">
        <v>3077</v>
      </c>
      <c r="H30" s="232" t="s">
        <v>3948</v>
      </c>
      <c r="I30" s="243" t="s">
        <v>271</v>
      </c>
    </row>
    <row r="31" spans="1:9" s="2" customFormat="1" ht="20.100000000000001" customHeight="1">
      <c r="A31" s="228"/>
      <c r="B31" s="250" t="s">
        <v>3073</v>
      </c>
      <c r="C31" s="254" t="s">
        <v>3085</v>
      </c>
      <c r="D31" s="252" t="s">
        <v>3088</v>
      </c>
      <c r="E31" s="114" t="s">
        <v>401</v>
      </c>
      <c r="F31" s="114" t="s">
        <v>401</v>
      </c>
      <c r="G31" s="256" t="s">
        <v>3077</v>
      </c>
      <c r="H31" s="232" t="s">
        <v>3948</v>
      </c>
      <c r="I31" s="243" t="s">
        <v>1966</v>
      </c>
    </row>
    <row r="32" spans="1:9" s="2" customFormat="1" ht="20.100000000000001" customHeight="1">
      <c r="A32" s="228"/>
      <c r="B32" s="250" t="s">
        <v>3073</v>
      </c>
      <c r="C32" s="254" t="s">
        <v>3085</v>
      </c>
      <c r="D32" s="252" t="s">
        <v>3089</v>
      </c>
      <c r="E32" s="184" t="s">
        <v>401</v>
      </c>
      <c r="F32" s="184" t="s">
        <v>401</v>
      </c>
      <c r="G32" s="256" t="s">
        <v>3077</v>
      </c>
      <c r="H32" s="232" t="s">
        <v>3948</v>
      </c>
      <c r="I32" s="217" t="s">
        <v>531</v>
      </c>
    </row>
    <row r="33" spans="1:9" s="2" customFormat="1" ht="20.100000000000001" customHeight="1">
      <c r="A33" s="228"/>
      <c r="B33" s="245" t="s">
        <v>3073</v>
      </c>
      <c r="C33" s="246" t="s">
        <v>3090</v>
      </c>
      <c r="D33" s="247" t="s">
        <v>3091</v>
      </c>
      <c r="E33" s="249" t="s">
        <v>405</v>
      </c>
      <c r="F33" s="249" t="s">
        <v>406</v>
      </c>
      <c r="G33" s="253" t="s">
        <v>3077</v>
      </c>
      <c r="H33" s="241" t="s">
        <v>3948</v>
      </c>
      <c r="I33" s="238" t="s">
        <v>399</v>
      </c>
    </row>
    <row r="34" spans="1:9" s="2" customFormat="1" ht="20.100000000000001" customHeight="1">
      <c r="A34" s="228"/>
      <c r="B34" s="250" t="s">
        <v>3073</v>
      </c>
      <c r="C34" s="254" t="s">
        <v>3090</v>
      </c>
      <c r="D34" s="252" t="s">
        <v>3092</v>
      </c>
      <c r="E34" s="114" t="s">
        <v>405</v>
      </c>
      <c r="F34" s="114" t="s">
        <v>405</v>
      </c>
      <c r="G34" s="256" t="s">
        <v>3077</v>
      </c>
      <c r="H34" s="232" t="s">
        <v>3948</v>
      </c>
      <c r="I34" s="243" t="s">
        <v>271</v>
      </c>
    </row>
    <row r="35" spans="1:9" s="2" customFormat="1" ht="20.100000000000001" customHeight="1">
      <c r="A35" s="228"/>
      <c r="B35" s="250" t="s">
        <v>3073</v>
      </c>
      <c r="C35" s="254" t="s">
        <v>3090</v>
      </c>
      <c r="D35" s="252" t="s">
        <v>3093</v>
      </c>
      <c r="E35" s="114" t="s">
        <v>405</v>
      </c>
      <c r="F35" s="114" t="s">
        <v>405</v>
      </c>
      <c r="G35" s="256" t="s">
        <v>3077</v>
      </c>
      <c r="H35" s="232" t="s">
        <v>3948</v>
      </c>
      <c r="I35" s="243" t="s">
        <v>1966</v>
      </c>
    </row>
    <row r="36" spans="1:9" s="2" customFormat="1" ht="20.100000000000001" customHeight="1">
      <c r="A36" s="228"/>
      <c r="B36" s="250" t="s">
        <v>3073</v>
      </c>
      <c r="C36" s="254" t="s">
        <v>3090</v>
      </c>
      <c r="D36" s="252" t="s">
        <v>3094</v>
      </c>
      <c r="E36" s="184" t="s">
        <v>405</v>
      </c>
      <c r="F36" s="184" t="s">
        <v>405</v>
      </c>
      <c r="G36" s="256" t="s">
        <v>3077</v>
      </c>
      <c r="H36" s="232" t="s">
        <v>3948</v>
      </c>
      <c r="I36" s="217" t="s">
        <v>531</v>
      </c>
    </row>
    <row r="37" spans="1:9" s="2" customFormat="1" ht="20.100000000000001" customHeight="1">
      <c r="A37" s="228"/>
      <c r="B37" s="245" t="s">
        <v>3073</v>
      </c>
      <c r="C37" s="246" t="s">
        <v>3090</v>
      </c>
      <c r="D37" s="247" t="s">
        <v>3095</v>
      </c>
      <c r="E37" s="249" t="s">
        <v>408</v>
      </c>
      <c r="F37" s="249" t="s">
        <v>409</v>
      </c>
      <c r="G37" s="253" t="s">
        <v>3077</v>
      </c>
      <c r="H37" s="241" t="s">
        <v>3948</v>
      </c>
      <c r="I37" s="238" t="s">
        <v>399</v>
      </c>
    </row>
    <row r="38" spans="1:9" s="2" customFormat="1" ht="20.100000000000001" customHeight="1">
      <c r="A38" s="228"/>
      <c r="B38" s="250" t="s">
        <v>3073</v>
      </c>
      <c r="C38" s="254" t="s">
        <v>3090</v>
      </c>
      <c r="D38" s="252" t="s">
        <v>3096</v>
      </c>
      <c r="E38" s="114" t="s">
        <v>408</v>
      </c>
      <c r="F38" s="114" t="s">
        <v>408</v>
      </c>
      <c r="G38" s="256" t="s">
        <v>3077</v>
      </c>
      <c r="H38" s="232" t="s">
        <v>3948</v>
      </c>
      <c r="I38" s="243" t="s">
        <v>271</v>
      </c>
    </row>
    <row r="39" spans="1:9" s="2" customFormat="1" ht="20.100000000000001" customHeight="1">
      <c r="A39" s="228"/>
      <c r="B39" s="250" t="s">
        <v>3073</v>
      </c>
      <c r="C39" s="254" t="s">
        <v>3090</v>
      </c>
      <c r="D39" s="252" t="s">
        <v>3097</v>
      </c>
      <c r="E39" s="114" t="s">
        <v>408</v>
      </c>
      <c r="F39" s="114" t="s">
        <v>408</v>
      </c>
      <c r="G39" s="256" t="s">
        <v>3077</v>
      </c>
      <c r="H39" s="232" t="s">
        <v>3948</v>
      </c>
      <c r="I39" s="243" t="s">
        <v>1966</v>
      </c>
    </row>
    <row r="40" spans="1:9" s="2" customFormat="1" ht="20.100000000000001" customHeight="1">
      <c r="A40" s="228"/>
      <c r="B40" s="250" t="s">
        <v>3073</v>
      </c>
      <c r="C40" s="254" t="s">
        <v>3090</v>
      </c>
      <c r="D40" s="252" t="s">
        <v>3098</v>
      </c>
      <c r="E40" s="184" t="s">
        <v>408</v>
      </c>
      <c r="F40" s="184" t="s">
        <v>408</v>
      </c>
      <c r="G40" s="256" t="s">
        <v>3077</v>
      </c>
      <c r="H40" s="232" t="s">
        <v>3948</v>
      </c>
      <c r="I40" s="217" t="s">
        <v>531</v>
      </c>
    </row>
    <row r="41" spans="1:9" s="2" customFormat="1" ht="20.100000000000001" customHeight="1">
      <c r="A41" s="228"/>
      <c r="B41" s="245" t="s">
        <v>3073</v>
      </c>
      <c r="C41" s="246" t="s">
        <v>3103</v>
      </c>
      <c r="D41" s="247" t="s">
        <v>3099</v>
      </c>
      <c r="E41" s="249" t="s">
        <v>410</v>
      </c>
      <c r="F41" s="249" t="s">
        <v>411</v>
      </c>
      <c r="G41" s="253" t="s">
        <v>3077</v>
      </c>
      <c r="H41" s="241" t="s">
        <v>3948</v>
      </c>
      <c r="I41" s="238" t="s">
        <v>399</v>
      </c>
    </row>
    <row r="42" spans="1:9" s="2" customFormat="1" ht="20.100000000000001" customHeight="1">
      <c r="A42" s="228"/>
      <c r="B42" s="250" t="s">
        <v>3073</v>
      </c>
      <c r="C42" s="254" t="s">
        <v>3103</v>
      </c>
      <c r="D42" s="252" t="s">
        <v>3100</v>
      </c>
      <c r="E42" s="114" t="s">
        <v>410</v>
      </c>
      <c r="F42" s="114" t="s">
        <v>532</v>
      </c>
      <c r="G42" s="256" t="s">
        <v>3077</v>
      </c>
      <c r="H42" s="232" t="s">
        <v>3948</v>
      </c>
      <c r="I42" s="243" t="s">
        <v>271</v>
      </c>
    </row>
    <row r="43" spans="1:9" s="2" customFormat="1" ht="20.100000000000001" customHeight="1">
      <c r="A43" s="228"/>
      <c r="B43" s="250" t="s">
        <v>3073</v>
      </c>
      <c r="C43" s="254" t="s">
        <v>3103</v>
      </c>
      <c r="D43" s="252" t="s">
        <v>3101</v>
      </c>
      <c r="E43" s="114" t="s">
        <v>410</v>
      </c>
      <c r="F43" s="114" t="s">
        <v>532</v>
      </c>
      <c r="G43" s="256" t="s">
        <v>3077</v>
      </c>
      <c r="H43" s="232" t="s">
        <v>3948</v>
      </c>
      <c r="I43" s="243" t="s">
        <v>1966</v>
      </c>
    </row>
    <row r="44" spans="1:9" s="2" customFormat="1" ht="20.100000000000001" customHeight="1">
      <c r="A44" s="228"/>
      <c r="B44" s="250" t="s">
        <v>3073</v>
      </c>
      <c r="C44" s="254" t="s">
        <v>3103</v>
      </c>
      <c r="D44" s="252" t="s">
        <v>3102</v>
      </c>
      <c r="E44" s="184" t="s">
        <v>410</v>
      </c>
      <c r="F44" s="184" t="s">
        <v>532</v>
      </c>
      <c r="G44" s="256" t="s">
        <v>3077</v>
      </c>
      <c r="H44" s="232" t="s">
        <v>3948</v>
      </c>
      <c r="I44" s="217" t="s">
        <v>531</v>
      </c>
    </row>
    <row r="45" spans="1:9" s="2" customFormat="1" ht="20.100000000000001" customHeight="1">
      <c r="A45" s="228"/>
      <c r="B45" s="245" t="s">
        <v>3073</v>
      </c>
      <c r="C45" s="246" t="s">
        <v>3103</v>
      </c>
      <c r="D45" s="247" t="s">
        <v>3104</v>
      </c>
      <c r="E45" s="249" t="s">
        <v>412</v>
      </c>
      <c r="F45" s="249" t="s">
        <v>413</v>
      </c>
      <c r="G45" s="253" t="s">
        <v>3077</v>
      </c>
      <c r="H45" s="241" t="s">
        <v>3948</v>
      </c>
      <c r="I45" s="238" t="s">
        <v>399</v>
      </c>
    </row>
    <row r="46" spans="1:9" s="2" customFormat="1" ht="20.100000000000001" customHeight="1">
      <c r="A46" s="228"/>
      <c r="B46" s="250" t="s">
        <v>3073</v>
      </c>
      <c r="C46" s="254" t="s">
        <v>3103</v>
      </c>
      <c r="D46" s="252" t="s">
        <v>3105</v>
      </c>
      <c r="E46" s="114" t="s">
        <v>412</v>
      </c>
      <c r="F46" s="114" t="s">
        <v>533</v>
      </c>
      <c r="G46" s="256" t="s">
        <v>3077</v>
      </c>
      <c r="H46" s="232" t="s">
        <v>3948</v>
      </c>
      <c r="I46" s="243" t="s">
        <v>271</v>
      </c>
    </row>
    <row r="47" spans="1:9" s="2" customFormat="1" ht="20.100000000000001" customHeight="1">
      <c r="A47" s="228"/>
      <c r="B47" s="250" t="s">
        <v>3073</v>
      </c>
      <c r="C47" s="254" t="s">
        <v>3103</v>
      </c>
      <c r="D47" s="252" t="s">
        <v>3106</v>
      </c>
      <c r="E47" s="114" t="s">
        <v>412</v>
      </c>
      <c r="F47" s="114" t="s">
        <v>533</v>
      </c>
      <c r="G47" s="256" t="s">
        <v>3077</v>
      </c>
      <c r="H47" s="232" t="s">
        <v>3948</v>
      </c>
      <c r="I47" s="243" t="s">
        <v>1966</v>
      </c>
    </row>
    <row r="48" spans="1:9" s="2" customFormat="1" ht="20.100000000000001" customHeight="1">
      <c r="A48" s="228"/>
      <c r="B48" s="250" t="s">
        <v>3073</v>
      </c>
      <c r="C48" s="254" t="s">
        <v>3103</v>
      </c>
      <c r="D48" s="252" t="s">
        <v>3107</v>
      </c>
      <c r="E48" s="184" t="s">
        <v>412</v>
      </c>
      <c r="F48" s="184" t="s">
        <v>533</v>
      </c>
      <c r="G48" s="256" t="s">
        <v>3077</v>
      </c>
      <c r="H48" s="232" t="s">
        <v>3948</v>
      </c>
      <c r="I48" s="217" t="s">
        <v>531</v>
      </c>
    </row>
    <row r="49" spans="1:9" s="2" customFormat="1" ht="20.100000000000001" customHeight="1">
      <c r="A49" s="228"/>
      <c r="B49" s="245" t="s">
        <v>3073</v>
      </c>
      <c r="C49" s="246" t="s">
        <v>3108</v>
      </c>
      <c r="D49" s="247" t="s">
        <v>3109</v>
      </c>
      <c r="E49" s="249" t="s">
        <v>414</v>
      </c>
      <c r="F49" s="249" t="s">
        <v>415</v>
      </c>
      <c r="G49" s="253" t="s">
        <v>3077</v>
      </c>
      <c r="H49" s="241" t="s">
        <v>3948</v>
      </c>
      <c r="I49" s="238" t="s">
        <v>399</v>
      </c>
    </row>
    <row r="50" spans="1:9" s="2" customFormat="1" ht="20.100000000000001" customHeight="1">
      <c r="A50" s="228"/>
      <c r="B50" s="250" t="s">
        <v>3073</v>
      </c>
      <c r="C50" s="254" t="s">
        <v>3108</v>
      </c>
      <c r="D50" s="252" t="s">
        <v>3110</v>
      </c>
      <c r="E50" s="114" t="s">
        <v>414</v>
      </c>
      <c r="F50" s="114" t="s">
        <v>534</v>
      </c>
      <c r="G50" s="256" t="s">
        <v>3077</v>
      </c>
      <c r="H50" s="232" t="s">
        <v>3948</v>
      </c>
      <c r="I50" s="243" t="s">
        <v>271</v>
      </c>
    </row>
    <row r="51" spans="1:9" s="2" customFormat="1" ht="20.100000000000001" customHeight="1">
      <c r="A51" s="228"/>
      <c r="B51" s="250" t="s">
        <v>3073</v>
      </c>
      <c r="C51" s="254" t="s">
        <v>3108</v>
      </c>
      <c r="D51" s="252" t="s">
        <v>3111</v>
      </c>
      <c r="E51" s="114" t="s">
        <v>414</v>
      </c>
      <c r="F51" s="114" t="s">
        <v>1969</v>
      </c>
      <c r="G51" s="256" t="s">
        <v>3077</v>
      </c>
      <c r="H51" s="232" t="s">
        <v>3948</v>
      </c>
      <c r="I51" s="243" t="s">
        <v>1966</v>
      </c>
    </row>
    <row r="52" spans="1:9" s="2" customFormat="1" ht="20.100000000000001" customHeight="1">
      <c r="A52" s="228"/>
      <c r="B52" s="250" t="s">
        <v>3073</v>
      </c>
      <c r="C52" s="254" t="s">
        <v>3108</v>
      </c>
      <c r="D52" s="252" t="s">
        <v>3112</v>
      </c>
      <c r="E52" s="184" t="s">
        <v>414</v>
      </c>
      <c r="F52" s="184" t="s">
        <v>534</v>
      </c>
      <c r="G52" s="256" t="s">
        <v>3077</v>
      </c>
      <c r="H52" s="232" t="s">
        <v>3948</v>
      </c>
      <c r="I52" s="217" t="s">
        <v>531</v>
      </c>
    </row>
    <row r="53" spans="1:9" s="2" customFormat="1" ht="20.100000000000001" customHeight="1">
      <c r="A53" s="228"/>
      <c r="B53" s="245" t="s">
        <v>3073</v>
      </c>
      <c r="C53" s="246" t="s">
        <v>3108</v>
      </c>
      <c r="D53" s="247" t="s">
        <v>3113</v>
      </c>
      <c r="E53" s="249" t="s">
        <v>535</v>
      </c>
      <c r="F53" s="249" t="s">
        <v>536</v>
      </c>
      <c r="G53" s="253" t="s">
        <v>3077</v>
      </c>
      <c r="H53" s="241" t="s">
        <v>3948</v>
      </c>
      <c r="I53" s="238" t="s">
        <v>399</v>
      </c>
    </row>
    <row r="54" spans="1:9" s="2" customFormat="1" ht="20.100000000000001" customHeight="1">
      <c r="A54" s="228"/>
      <c r="B54" s="250" t="s">
        <v>3073</v>
      </c>
      <c r="C54" s="254" t="s">
        <v>3108</v>
      </c>
      <c r="D54" s="252" t="s">
        <v>3114</v>
      </c>
      <c r="E54" s="114" t="s">
        <v>535</v>
      </c>
      <c r="F54" s="114" t="s">
        <v>539</v>
      </c>
      <c r="G54" s="256" t="s">
        <v>3077</v>
      </c>
      <c r="H54" s="232" t="s">
        <v>3948</v>
      </c>
      <c r="I54" s="243" t="s">
        <v>271</v>
      </c>
    </row>
    <row r="55" spans="1:9" s="2" customFormat="1" ht="20.100000000000001" customHeight="1">
      <c r="A55" s="228"/>
      <c r="B55" s="250" t="s">
        <v>3073</v>
      </c>
      <c r="C55" s="254" t="s">
        <v>3108</v>
      </c>
      <c r="D55" s="252" t="s">
        <v>3115</v>
      </c>
      <c r="E55" s="114" t="s">
        <v>535</v>
      </c>
      <c r="F55" s="114" t="s">
        <v>1970</v>
      </c>
      <c r="G55" s="256" t="s">
        <v>3077</v>
      </c>
      <c r="H55" s="232" t="s">
        <v>3948</v>
      </c>
      <c r="I55" s="243" t="s">
        <v>1966</v>
      </c>
    </row>
    <row r="56" spans="1:9" s="2" customFormat="1" ht="20.100000000000001" customHeight="1">
      <c r="A56" s="228"/>
      <c r="B56" s="250" t="s">
        <v>3073</v>
      </c>
      <c r="C56" s="254" t="s">
        <v>3108</v>
      </c>
      <c r="D56" s="252" t="s">
        <v>3116</v>
      </c>
      <c r="E56" s="184" t="s">
        <v>535</v>
      </c>
      <c r="F56" s="184" t="s">
        <v>539</v>
      </c>
      <c r="G56" s="256" t="s">
        <v>3077</v>
      </c>
      <c r="H56" s="232" t="s">
        <v>3948</v>
      </c>
      <c r="I56" s="217" t="s">
        <v>531</v>
      </c>
    </row>
    <row r="57" spans="1:9" s="2" customFormat="1" ht="20.100000000000001" customHeight="1">
      <c r="A57" s="228"/>
      <c r="B57" s="245" t="s">
        <v>3073</v>
      </c>
      <c r="C57" s="246" t="s">
        <v>3108</v>
      </c>
      <c r="D57" s="247" t="s">
        <v>3117</v>
      </c>
      <c r="E57" s="249" t="s">
        <v>419</v>
      </c>
      <c r="F57" s="249" t="s">
        <v>420</v>
      </c>
      <c r="G57" s="253" t="s">
        <v>3077</v>
      </c>
      <c r="H57" s="241" t="s">
        <v>3948</v>
      </c>
      <c r="I57" s="238" t="s">
        <v>399</v>
      </c>
    </row>
    <row r="58" spans="1:9" s="2" customFormat="1" ht="20.100000000000001" customHeight="1">
      <c r="A58" s="228"/>
      <c r="B58" s="250" t="s">
        <v>3073</v>
      </c>
      <c r="C58" s="254" t="s">
        <v>3108</v>
      </c>
      <c r="D58" s="252" t="s">
        <v>3118</v>
      </c>
      <c r="E58" s="114" t="s">
        <v>419</v>
      </c>
      <c r="F58" s="114" t="s">
        <v>540</v>
      </c>
      <c r="G58" s="256" t="s">
        <v>3077</v>
      </c>
      <c r="H58" s="232" t="s">
        <v>3948</v>
      </c>
      <c r="I58" s="243" t="s">
        <v>271</v>
      </c>
    </row>
    <row r="59" spans="1:9" s="2" customFormat="1" ht="20.100000000000001" customHeight="1">
      <c r="A59" s="228"/>
      <c r="B59" s="250" t="s">
        <v>3073</v>
      </c>
      <c r="C59" s="254" t="s">
        <v>3108</v>
      </c>
      <c r="D59" s="252" t="s">
        <v>3119</v>
      </c>
      <c r="E59" s="114" t="s">
        <v>419</v>
      </c>
      <c r="F59" s="114" t="s">
        <v>1971</v>
      </c>
      <c r="G59" s="256" t="s">
        <v>3077</v>
      </c>
      <c r="H59" s="232" t="s">
        <v>3948</v>
      </c>
      <c r="I59" s="243" t="s">
        <v>1966</v>
      </c>
    </row>
    <row r="60" spans="1:9" s="2" customFormat="1" ht="20.100000000000001" customHeight="1">
      <c r="A60" s="228"/>
      <c r="B60" s="250" t="s">
        <v>3073</v>
      </c>
      <c r="C60" s="254" t="s">
        <v>3108</v>
      </c>
      <c r="D60" s="252" t="s">
        <v>3120</v>
      </c>
      <c r="E60" s="184" t="s">
        <v>419</v>
      </c>
      <c r="F60" s="184" t="s">
        <v>540</v>
      </c>
      <c r="G60" s="256" t="s">
        <v>3077</v>
      </c>
      <c r="H60" s="232" t="s">
        <v>3948</v>
      </c>
      <c r="I60" s="217" t="s">
        <v>531</v>
      </c>
    </row>
    <row r="61" spans="1:9" s="2" customFormat="1" ht="20.100000000000001" customHeight="1">
      <c r="A61" s="228"/>
      <c r="B61" s="245" t="s">
        <v>3073</v>
      </c>
      <c r="C61" s="246" t="s">
        <v>3108</v>
      </c>
      <c r="D61" s="247" t="s">
        <v>3121</v>
      </c>
      <c r="E61" s="249" t="s">
        <v>421</v>
      </c>
      <c r="F61" s="249" t="s">
        <v>422</v>
      </c>
      <c r="G61" s="253" t="s">
        <v>3077</v>
      </c>
      <c r="H61" s="241" t="s">
        <v>3948</v>
      </c>
      <c r="I61" s="238" t="s">
        <v>399</v>
      </c>
    </row>
    <row r="62" spans="1:9" s="2" customFormat="1" ht="20.100000000000001" customHeight="1">
      <c r="A62" s="228"/>
      <c r="B62" s="250" t="s">
        <v>3073</v>
      </c>
      <c r="C62" s="254" t="s">
        <v>3108</v>
      </c>
      <c r="D62" s="252" t="s">
        <v>3122</v>
      </c>
      <c r="E62" s="114" t="s">
        <v>421</v>
      </c>
      <c r="F62" s="114" t="s">
        <v>541</v>
      </c>
      <c r="G62" s="256" t="s">
        <v>3077</v>
      </c>
      <c r="H62" s="232" t="s">
        <v>3948</v>
      </c>
      <c r="I62" s="243" t="s">
        <v>271</v>
      </c>
    </row>
    <row r="63" spans="1:9" s="2" customFormat="1" ht="20.100000000000001" customHeight="1">
      <c r="A63" s="228"/>
      <c r="B63" s="250" t="s">
        <v>3073</v>
      </c>
      <c r="C63" s="254" t="s">
        <v>3108</v>
      </c>
      <c r="D63" s="252" t="s">
        <v>3123</v>
      </c>
      <c r="E63" s="114" t="s">
        <v>421</v>
      </c>
      <c r="F63" s="114" t="s">
        <v>1972</v>
      </c>
      <c r="G63" s="256" t="s">
        <v>3077</v>
      </c>
      <c r="H63" s="232" t="s">
        <v>3948</v>
      </c>
      <c r="I63" s="243" t="s">
        <v>1966</v>
      </c>
    </row>
    <row r="64" spans="1:9" s="2" customFormat="1" ht="20.100000000000001" customHeight="1">
      <c r="A64" s="228"/>
      <c r="B64" s="250" t="s">
        <v>3073</v>
      </c>
      <c r="C64" s="254" t="s">
        <v>3108</v>
      </c>
      <c r="D64" s="252" t="s">
        <v>3124</v>
      </c>
      <c r="E64" s="184" t="s">
        <v>421</v>
      </c>
      <c r="F64" s="184" t="s">
        <v>541</v>
      </c>
      <c r="G64" s="256" t="s">
        <v>3077</v>
      </c>
      <c r="H64" s="232" t="s">
        <v>3948</v>
      </c>
      <c r="I64" s="217" t="s">
        <v>531</v>
      </c>
    </row>
    <row r="65" spans="1:9" s="2" customFormat="1" ht="20.100000000000001" customHeight="1">
      <c r="A65" s="228"/>
      <c r="B65" s="245" t="s">
        <v>3073</v>
      </c>
      <c r="C65" s="246" t="s">
        <v>3108</v>
      </c>
      <c r="D65" s="247" t="s">
        <v>3125</v>
      </c>
      <c r="E65" s="249" t="s">
        <v>423</v>
      </c>
      <c r="F65" s="249" t="s">
        <v>424</v>
      </c>
      <c r="G65" s="253" t="s">
        <v>3077</v>
      </c>
      <c r="H65" s="241" t="s">
        <v>3948</v>
      </c>
      <c r="I65" s="238" t="s">
        <v>399</v>
      </c>
    </row>
    <row r="66" spans="1:9" s="2" customFormat="1" ht="20.100000000000001" customHeight="1">
      <c r="A66" s="228"/>
      <c r="B66" s="250" t="s">
        <v>3073</v>
      </c>
      <c r="C66" s="254" t="s">
        <v>3108</v>
      </c>
      <c r="D66" s="252" t="s">
        <v>3126</v>
      </c>
      <c r="E66" s="114" t="s">
        <v>423</v>
      </c>
      <c r="F66" s="114" t="s">
        <v>542</v>
      </c>
      <c r="G66" s="256" t="s">
        <v>3077</v>
      </c>
      <c r="H66" s="232" t="s">
        <v>3948</v>
      </c>
      <c r="I66" s="243" t="s">
        <v>271</v>
      </c>
    </row>
    <row r="67" spans="1:9" s="2" customFormat="1" ht="20.100000000000001" customHeight="1">
      <c r="A67" s="228"/>
      <c r="B67" s="250" t="s">
        <v>3073</v>
      </c>
      <c r="C67" s="254" t="s">
        <v>3108</v>
      </c>
      <c r="D67" s="252" t="s">
        <v>3127</v>
      </c>
      <c r="E67" s="114" t="s">
        <v>423</v>
      </c>
      <c r="F67" s="114" t="s">
        <v>1973</v>
      </c>
      <c r="G67" s="256" t="s">
        <v>3077</v>
      </c>
      <c r="H67" s="232" t="s">
        <v>3948</v>
      </c>
      <c r="I67" s="243" t="s">
        <v>1966</v>
      </c>
    </row>
    <row r="68" spans="1:9" s="2" customFormat="1" ht="20.100000000000001" customHeight="1">
      <c r="A68" s="228"/>
      <c r="B68" s="250" t="s">
        <v>3073</v>
      </c>
      <c r="C68" s="254" t="s">
        <v>3108</v>
      </c>
      <c r="D68" s="252" t="s">
        <v>3128</v>
      </c>
      <c r="E68" s="184" t="s">
        <v>423</v>
      </c>
      <c r="F68" s="184" t="s">
        <v>542</v>
      </c>
      <c r="G68" s="256" t="s">
        <v>3077</v>
      </c>
      <c r="H68" s="232" t="s">
        <v>3948</v>
      </c>
      <c r="I68" s="217" t="s">
        <v>531</v>
      </c>
    </row>
    <row r="69" spans="1:9" s="2" customFormat="1" ht="20.100000000000001" customHeight="1">
      <c r="A69" s="228"/>
      <c r="B69" s="245" t="s">
        <v>3073</v>
      </c>
      <c r="C69" s="246" t="s">
        <v>3129</v>
      </c>
      <c r="D69" s="247" t="s">
        <v>3130</v>
      </c>
      <c r="E69" s="249" t="s">
        <v>737</v>
      </c>
      <c r="F69" s="249" t="s">
        <v>426</v>
      </c>
      <c r="G69" s="253" t="s">
        <v>3077</v>
      </c>
      <c r="H69" s="241" t="s">
        <v>3948</v>
      </c>
      <c r="I69" s="238" t="s">
        <v>399</v>
      </c>
    </row>
    <row r="70" spans="1:9" s="2" customFormat="1" ht="20.100000000000001" customHeight="1">
      <c r="A70" s="228"/>
      <c r="B70" s="250" t="s">
        <v>3073</v>
      </c>
      <c r="C70" s="254" t="s">
        <v>3129</v>
      </c>
      <c r="D70" s="252" t="s">
        <v>3131</v>
      </c>
      <c r="E70" s="114" t="s">
        <v>737</v>
      </c>
      <c r="F70" s="114" t="s">
        <v>425</v>
      </c>
      <c r="G70" s="256" t="s">
        <v>3077</v>
      </c>
      <c r="H70" s="232" t="s">
        <v>3948</v>
      </c>
      <c r="I70" s="243" t="s">
        <v>271</v>
      </c>
    </row>
    <row r="71" spans="1:9" s="2" customFormat="1" ht="20.100000000000001" customHeight="1">
      <c r="A71" s="228"/>
      <c r="B71" s="250" t="s">
        <v>3073</v>
      </c>
      <c r="C71" s="254" t="s">
        <v>3129</v>
      </c>
      <c r="D71" s="252" t="s">
        <v>3132</v>
      </c>
      <c r="E71" s="114" t="s">
        <v>737</v>
      </c>
      <c r="F71" s="114" t="s">
        <v>425</v>
      </c>
      <c r="G71" s="256" t="s">
        <v>3077</v>
      </c>
      <c r="H71" s="232" t="s">
        <v>3948</v>
      </c>
      <c r="I71" s="243" t="s">
        <v>1966</v>
      </c>
    </row>
    <row r="72" spans="1:9" s="2" customFormat="1" ht="20.100000000000001" customHeight="1">
      <c r="A72" s="228"/>
      <c r="B72" s="250" t="s">
        <v>3073</v>
      </c>
      <c r="C72" s="254" t="s">
        <v>3129</v>
      </c>
      <c r="D72" s="252" t="s">
        <v>3133</v>
      </c>
      <c r="E72" s="184" t="s">
        <v>737</v>
      </c>
      <c r="F72" s="184" t="s">
        <v>425</v>
      </c>
      <c r="G72" s="256" t="s">
        <v>3077</v>
      </c>
      <c r="H72" s="232" t="s">
        <v>3948</v>
      </c>
      <c r="I72" s="217" t="s">
        <v>531</v>
      </c>
    </row>
    <row r="73" spans="1:9" s="2" customFormat="1" ht="20.100000000000001" customHeight="1">
      <c r="A73" s="228"/>
      <c r="B73" s="245" t="s">
        <v>3073</v>
      </c>
      <c r="C73" s="246" t="s">
        <v>3129</v>
      </c>
      <c r="D73" s="247" t="s">
        <v>3134</v>
      </c>
      <c r="E73" s="249" t="s">
        <v>737</v>
      </c>
      <c r="F73" s="249" t="s">
        <v>426</v>
      </c>
      <c r="G73" s="253" t="s">
        <v>3077</v>
      </c>
      <c r="H73" s="241" t="s">
        <v>3948</v>
      </c>
      <c r="I73" s="238" t="s">
        <v>399</v>
      </c>
    </row>
    <row r="74" spans="1:9" s="2" customFormat="1" ht="20.100000000000001" customHeight="1">
      <c r="A74" s="228"/>
      <c r="B74" s="250" t="s">
        <v>3073</v>
      </c>
      <c r="C74" s="254" t="s">
        <v>3129</v>
      </c>
      <c r="D74" s="252" t="s">
        <v>3135</v>
      </c>
      <c r="E74" s="114" t="s">
        <v>737</v>
      </c>
      <c r="F74" s="114" t="s">
        <v>425</v>
      </c>
      <c r="G74" s="256" t="s">
        <v>3077</v>
      </c>
      <c r="H74" s="232" t="s">
        <v>3948</v>
      </c>
      <c r="I74" s="243" t="s">
        <v>271</v>
      </c>
    </row>
    <row r="75" spans="1:9" s="2" customFormat="1" ht="20.100000000000001" customHeight="1">
      <c r="A75" s="228"/>
      <c r="B75" s="250" t="s">
        <v>3073</v>
      </c>
      <c r="C75" s="254" t="s">
        <v>3129</v>
      </c>
      <c r="D75" s="252" t="s">
        <v>3136</v>
      </c>
      <c r="E75" s="114" t="s">
        <v>737</v>
      </c>
      <c r="F75" s="114" t="s">
        <v>425</v>
      </c>
      <c r="G75" s="256" t="s">
        <v>3077</v>
      </c>
      <c r="H75" s="232" t="s">
        <v>3948</v>
      </c>
      <c r="I75" s="243" t="s">
        <v>1966</v>
      </c>
    </row>
    <row r="76" spans="1:9" s="2" customFormat="1" ht="20.100000000000001" customHeight="1">
      <c r="A76" s="228"/>
      <c r="B76" s="250" t="s">
        <v>3073</v>
      </c>
      <c r="C76" s="254" t="s">
        <v>3129</v>
      </c>
      <c r="D76" s="252" t="s">
        <v>3137</v>
      </c>
      <c r="E76" s="184" t="s">
        <v>737</v>
      </c>
      <c r="F76" s="184" t="s">
        <v>425</v>
      </c>
      <c r="G76" s="256" t="s">
        <v>3077</v>
      </c>
      <c r="H76" s="232" t="s">
        <v>3948</v>
      </c>
      <c r="I76" s="217" t="s">
        <v>531</v>
      </c>
    </row>
    <row r="77" spans="1:9" s="2" customFormat="1" ht="20.100000000000001" customHeight="1">
      <c r="A77" s="228"/>
      <c r="B77" s="245" t="s">
        <v>3073</v>
      </c>
      <c r="C77" s="246" t="s">
        <v>3142</v>
      </c>
      <c r="D77" s="247" t="s">
        <v>3138</v>
      </c>
      <c r="E77" s="249" t="s">
        <v>739</v>
      </c>
      <c r="F77" s="249" t="s">
        <v>436</v>
      </c>
      <c r="G77" s="253" t="s">
        <v>3077</v>
      </c>
      <c r="H77" s="241" t="s">
        <v>3948</v>
      </c>
      <c r="I77" s="238" t="s">
        <v>399</v>
      </c>
    </row>
    <row r="78" spans="1:9" s="2" customFormat="1" ht="20.100000000000001" customHeight="1">
      <c r="A78" s="228"/>
      <c r="B78" s="250" t="s">
        <v>3073</v>
      </c>
      <c r="C78" s="254" t="s">
        <v>3142</v>
      </c>
      <c r="D78" s="252" t="s">
        <v>3139</v>
      </c>
      <c r="E78" s="114" t="s">
        <v>739</v>
      </c>
      <c r="F78" s="114" t="s">
        <v>435</v>
      </c>
      <c r="G78" s="256" t="s">
        <v>3077</v>
      </c>
      <c r="H78" s="232" t="s">
        <v>3948</v>
      </c>
      <c r="I78" s="243" t="s">
        <v>271</v>
      </c>
    </row>
    <row r="79" spans="1:9" s="2" customFormat="1" ht="20.100000000000001" customHeight="1">
      <c r="A79" s="228"/>
      <c r="B79" s="250" t="s">
        <v>3073</v>
      </c>
      <c r="C79" s="254" t="s">
        <v>3142</v>
      </c>
      <c r="D79" s="252" t="s">
        <v>3140</v>
      </c>
      <c r="E79" s="114" t="s">
        <v>739</v>
      </c>
      <c r="F79" s="114" t="s">
        <v>1967</v>
      </c>
      <c r="G79" s="256" t="s">
        <v>3077</v>
      </c>
      <c r="H79" s="232" t="s">
        <v>3948</v>
      </c>
      <c r="I79" s="243" t="s">
        <v>1966</v>
      </c>
    </row>
    <row r="80" spans="1:9" s="2" customFormat="1" ht="20.100000000000001" customHeight="1">
      <c r="A80" s="228"/>
      <c r="B80" s="250" t="s">
        <v>3073</v>
      </c>
      <c r="C80" s="254" t="s">
        <v>3142</v>
      </c>
      <c r="D80" s="252" t="s">
        <v>3141</v>
      </c>
      <c r="E80" s="184" t="s">
        <v>739</v>
      </c>
      <c r="F80" s="184" t="s">
        <v>435</v>
      </c>
      <c r="G80" s="256" t="s">
        <v>3077</v>
      </c>
      <c r="H80" s="232" t="s">
        <v>3948</v>
      </c>
      <c r="I80" s="217" t="s">
        <v>531</v>
      </c>
    </row>
    <row r="81" spans="1:9" s="2" customFormat="1" ht="20.100000000000001" customHeight="1">
      <c r="A81" s="228"/>
      <c r="B81" s="245" t="s">
        <v>3073</v>
      </c>
      <c r="C81" s="246" t="s">
        <v>3147</v>
      </c>
      <c r="D81" s="247" t="s">
        <v>3143</v>
      </c>
      <c r="E81" s="249" t="s">
        <v>744</v>
      </c>
      <c r="F81" s="249" t="s">
        <v>439</v>
      </c>
      <c r="G81" s="253" t="s">
        <v>3077</v>
      </c>
      <c r="H81" s="241" t="s">
        <v>3948</v>
      </c>
      <c r="I81" s="238" t="s">
        <v>399</v>
      </c>
    </row>
    <row r="82" spans="1:9" s="2" customFormat="1" ht="20.100000000000001" customHeight="1">
      <c r="A82" s="228"/>
      <c r="B82" s="250" t="s">
        <v>3073</v>
      </c>
      <c r="C82" s="254" t="s">
        <v>3147</v>
      </c>
      <c r="D82" s="252" t="s">
        <v>3145</v>
      </c>
      <c r="E82" s="114" t="s">
        <v>744</v>
      </c>
      <c r="F82" s="114" t="s">
        <v>438</v>
      </c>
      <c r="G82" s="256" t="s">
        <v>3077</v>
      </c>
      <c r="H82" s="232" t="s">
        <v>3948</v>
      </c>
      <c r="I82" s="243" t="s">
        <v>271</v>
      </c>
    </row>
    <row r="83" spans="1:9" s="2" customFormat="1" ht="20.100000000000001" customHeight="1">
      <c r="A83" s="228"/>
      <c r="B83" s="250" t="s">
        <v>3073</v>
      </c>
      <c r="C83" s="254" t="s">
        <v>3147</v>
      </c>
      <c r="D83" s="252" t="s">
        <v>3144</v>
      </c>
      <c r="E83" s="114" t="s">
        <v>744</v>
      </c>
      <c r="F83" s="114" t="s">
        <v>438</v>
      </c>
      <c r="G83" s="256" t="s">
        <v>3077</v>
      </c>
      <c r="H83" s="232" t="s">
        <v>3948</v>
      </c>
      <c r="I83" s="243" t="s">
        <v>1966</v>
      </c>
    </row>
    <row r="84" spans="1:9" s="2" customFormat="1" ht="20.100000000000001" customHeight="1">
      <c r="A84" s="228"/>
      <c r="B84" s="250" t="s">
        <v>3073</v>
      </c>
      <c r="C84" s="254" t="s">
        <v>3147</v>
      </c>
      <c r="D84" s="252" t="s">
        <v>3146</v>
      </c>
      <c r="E84" s="184" t="s">
        <v>744</v>
      </c>
      <c r="F84" s="184" t="s">
        <v>438</v>
      </c>
      <c r="G84" s="256" t="s">
        <v>3077</v>
      </c>
      <c r="H84" s="232" t="s">
        <v>3948</v>
      </c>
      <c r="I84" s="217" t="s">
        <v>531</v>
      </c>
    </row>
    <row r="85" spans="1:9" s="2" customFormat="1" ht="20.100000000000001" customHeight="1">
      <c r="A85" s="228"/>
      <c r="B85" s="245" t="s">
        <v>3073</v>
      </c>
      <c r="C85" s="246" t="s">
        <v>3148</v>
      </c>
      <c r="D85" s="247" t="s">
        <v>3149</v>
      </c>
      <c r="E85" s="249" t="s">
        <v>440</v>
      </c>
      <c r="F85" s="249" t="s">
        <v>441</v>
      </c>
      <c r="G85" s="253" t="s">
        <v>3077</v>
      </c>
      <c r="H85" s="241" t="s">
        <v>3948</v>
      </c>
      <c r="I85" s="238" t="s">
        <v>399</v>
      </c>
    </row>
    <row r="86" spans="1:9" s="2" customFormat="1" ht="20.100000000000001" customHeight="1">
      <c r="A86" s="228"/>
      <c r="B86" s="250" t="s">
        <v>3073</v>
      </c>
      <c r="C86" s="254" t="s">
        <v>3148</v>
      </c>
      <c r="D86" s="252" t="s">
        <v>3150</v>
      </c>
      <c r="E86" s="114" t="s">
        <v>440</v>
      </c>
      <c r="F86" s="114" t="s">
        <v>440</v>
      </c>
      <c r="G86" s="256" t="s">
        <v>3077</v>
      </c>
      <c r="H86" s="232" t="s">
        <v>3948</v>
      </c>
      <c r="I86" s="243" t="s">
        <v>271</v>
      </c>
    </row>
    <row r="87" spans="1:9" s="2" customFormat="1" ht="20.100000000000001" customHeight="1">
      <c r="A87" s="228"/>
      <c r="B87" s="250" t="s">
        <v>3073</v>
      </c>
      <c r="C87" s="254" t="s">
        <v>3148</v>
      </c>
      <c r="D87" s="252" t="s">
        <v>3151</v>
      </c>
      <c r="E87" s="114" t="s">
        <v>440</v>
      </c>
      <c r="F87" s="114" t="s">
        <v>440</v>
      </c>
      <c r="G87" s="256" t="s">
        <v>3077</v>
      </c>
      <c r="H87" s="232" t="s">
        <v>3948</v>
      </c>
      <c r="I87" s="243" t="s">
        <v>1966</v>
      </c>
    </row>
    <row r="88" spans="1:9" s="2" customFormat="1" ht="20.100000000000001" customHeight="1">
      <c r="A88" s="228"/>
      <c r="B88" s="250" t="s">
        <v>3073</v>
      </c>
      <c r="C88" s="254" t="s">
        <v>3148</v>
      </c>
      <c r="D88" s="252" t="s">
        <v>3152</v>
      </c>
      <c r="E88" s="184" t="s">
        <v>440</v>
      </c>
      <c r="F88" s="184" t="s">
        <v>440</v>
      </c>
      <c r="G88" s="256" t="s">
        <v>3077</v>
      </c>
      <c r="H88" s="232" t="s">
        <v>3948</v>
      </c>
      <c r="I88" s="217" t="s">
        <v>531</v>
      </c>
    </row>
    <row r="89" spans="1:9" s="2" customFormat="1" ht="20.100000000000001" customHeight="1">
      <c r="A89" s="228"/>
      <c r="B89" s="245" t="s">
        <v>3073</v>
      </c>
      <c r="C89" s="246" t="s">
        <v>3153</v>
      </c>
      <c r="D89" s="247" t="s">
        <v>3154</v>
      </c>
      <c r="E89" s="249" t="s">
        <v>446</v>
      </c>
      <c r="F89" s="249" t="s">
        <v>447</v>
      </c>
      <c r="G89" s="253" t="s">
        <v>3077</v>
      </c>
      <c r="H89" s="241" t="s">
        <v>3948</v>
      </c>
      <c r="I89" s="238" t="s">
        <v>399</v>
      </c>
    </row>
    <row r="90" spans="1:9" s="2" customFormat="1" ht="20.100000000000001" customHeight="1">
      <c r="A90" s="228"/>
      <c r="B90" s="250" t="s">
        <v>3073</v>
      </c>
      <c r="C90" s="254" t="s">
        <v>3153</v>
      </c>
      <c r="D90" s="252" t="s">
        <v>3155</v>
      </c>
      <c r="E90" s="114" t="s">
        <v>446</v>
      </c>
      <c r="F90" s="114" t="s">
        <v>446</v>
      </c>
      <c r="G90" s="256" t="s">
        <v>3077</v>
      </c>
      <c r="H90" s="232" t="s">
        <v>3948</v>
      </c>
      <c r="I90" s="243" t="s">
        <v>271</v>
      </c>
    </row>
    <row r="91" spans="1:9" s="2" customFormat="1" ht="20.100000000000001" customHeight="1">
      <c r="A91" s="228"/>
      <c r="B91" s="250" t="s">
        <v>3073</v>
      </c>
      <c r="C91" s="254" t="s">
        <v>3153</v>
      </c>
      <c r="D91" s="252" t="s">
        <v>3156</v>
      </c>
      <c r="E91" s="114" t="s">
        <v>446</v>
      </c>
      <c r="F91" s="114" t="s">
        <v>1968</v>
      </c>
      <c r="G91" s="256" t="s">
        <v>3077</v>
      </c>
      <c r="H91" s="232" t="s">
        <v>3948</v>
      </c>
      <c r="I91" s="243" t="s">
        <v>1966</v>
      </c>
    </row>
    <row r="92" spans="1:9" s="2" customFormat="1" ht="20.100000000000001" customHeight="1">
      <c r="A92" s="228"/>
      <c r="B92" s="250" t="s">
        <v>3073</v>
      </c>
      <c r="C92" s="254" t="s">
        <v>3153</v>
      </c>
      <c r="D92" s="252" t="s">
        <v>3157</v>
      </c>
      <c r="E92" s="184" t="s">
        <v>446</v>
      </c>
      <c r="F92" s="184" t="s">
        <v>446</v>
      </c>
      <c r="G92" s="256" t="s">
        <v>3077</v>
      </c>
      <c r="H92" s="232" t="s">
        <v>3948</v>
      </c>
      <c r="I92" s="217" t="s">
        <v>531</v>
      </c>
    </row>
    <row r="93" spans="1:9" s="2" customFormat="1" ht="20.100000000000001" customHeight="1">
      <c r="A93" s="228"/>
      <c r="B93" s="245" t="s">
        <v>3073</v>
      </c>
      <c r="C93" s="246" t="s">
        <v>3153</v>
      </c>
      <c r="D93" s="247" t="s">
        <v>3158</v>
      </c>
      <c r="E93" s="249" t="s">
        <v>446</v>
      </c>
      <c r="F93" s="249" t="s">
        <v>447</v>
      </c>
      <c r="G93" s="253" t="s">
        <v>3077</v>
      </c>
      <c r="H93" s="241" t="s">
        <v>3948</v>
      </c>
      <c r="I93" s="238" t="s">
        <v>399</v>
      </c>
    </row>
    <row r="94" spans="1:9" s="2" customFormat="1" ht="20.100000000000001" customHeight="1">
      <c r="A94" s="228"/>
      <c r="B94" s="250" t="s">
        <v>3073</v>
      </c>
      <c r="C94" s="254" t="s">
        <v>3153</v>
      </c>
      <c r="D94" s="252" t="s">
        <v>3159</v>
      </c>
      <c r="E94" s="114" t="s">
        <v>446</v>
      </c>
      <c r="F94" s="114" t="s">
        <v>446</v>
      </c>
      <c r="G94" s="256" t="s">
        <v>3077</v>
      </c>
      <c r="H94" s="232" t="s">
        <v>3948</v>
      </c>
      <c r="I94" s="243" t="s">
        <v>271</v>
      </c>
    </row>
    <row r="95" spans="1:9" s="2" customFormat="1" ht="20.100000000000001" customHeight="1">
      <c r="A95" s="228"/>
      <c r="B95" s="250" t="s">
        <v>3073</v>
      </c>
      <c r="C95" s="254" t="s">
        <v>3153</v>
      </c>
      <c r="D95" s="252" t="s">
        <v>3160</v>
      </c>
      <c r="E95" s="114" t="s">
        <v>446</v>
      </c>
      <c r="F95" s="114" t="s">
        <v>1968</v>
      </c>
      <c r="G95" s="256" t="s">
        <v>3077</v>
      </c>
      <c r="H95" s="232" t="s">
        <v>3948</v>
      </c>
      <c r="I95" s="243" t="s">
        <v>1966</v>
      </c>
    </row>
    <row r="96" spans="1:9" s="2" customFormat="1" ht="20.100000000000001" customHeight="1">
      <c r="A96" s="228"/>
      <c r="B96" s="250" t="s">
        <v>3073</v>
      </c>
      <c r="C96" s="254" t="s">
        <v>3153</v>
      </c>
      <c r="D96" s="252" t="s">
        <v>3161</v>
      </c>
      <c r="E96" s="184" t="s">
        <v>446</v>
      </c>
      <c r="F96" s="184" t="s">
        <v>446</v>
      </c>
      <c r="G96" s="256" t="s">
        <v>3077</v>
      </c>
      <c r="H96" s="232" t="s">
        <v>3948</v>
      </c>
      <c r="I96" s="217" t="s">
        <v>531</v>
      </c>
    </row>
    <row r="97" spans="1:9" s="2" customFormat="1" ht="20.100000000000001" customHeight="1">
      <c r="A97" s="228"/>
      <c r="B97" s="245" t="s">
        <v>3073</v>
      </c>
      <c r="C97" s="246" t="s">
        <v>3162</v>
      </c>
      <c r="D97" s="247" t="s">
        <v>3163</v>
      </c>
      <c r="E97" s="249" t="s">
        <v>452</v>
      </c>
      <c r="F97" s="249" t="s">
        <v>453</v>
      </c>
      <c r="G97" s="253" t="s">
        <v>3077</v>
      </c>
      <c r="H97" s="241" t="s">
        <v>3948</v>
      </c>
      <c r="I97" s="238" t="s">
        <v>399</v>
      </c>
    </row>
    <row r="98" spans="1:9" s="2" customFormat="1" ht="20.100000000000001" customHeight="1">
      <c r="A98" s="228"/>
      <c r="B98" s="250" t="s">
        <v>3073</v>
      </c>
      <c r="C98" s="254" t="s">
        <v>3162</v>
      </c>
      <c r="D98" s="252" t="s">
        <v>3164</v>
      </c>
      <c r="E98" s="114" t="s">
        <v>452</v>
      </c>
      <c r="F98" s="114" t="s">
        <v>452</v>
      </c>
      <c r="G98" s="256" t="s">
        <v>3077</v>
      </c>
      <c r="H98" s="232" t="s">
        <v>3948</v>
      </c>
      <c r="I98" s="243" t="s">
        <v>271</v>
      </c>
    </row>
    <row r="99" spans="1:9" s="2" customFormat="1" ht="20.100000000000001" customHeight="1">
      <c r="A99" s="228"/>
      <c r="B99" s="250" t="s">
        <v>3073</v>
      </c>
      <c r="C99" s="254" t="s">
        <v>3162</v>
      </c>
      <c r="D99" s="252" t="s">
        <v>3165</v>
      </c>
      <c r="E99" s="114" t="s">
        <v>452</v>
      </c>
      <c r="F99" s="114" t="s">
        <v>452</v>
      </c>
      <c r="G99" s="256" t="s">
        <v>3077</v>
      </c>
      <c r="H99" s="232" t="s">
        <v>3948</v>
      </c>
      <c r="I99" s="243" t="s">
        <v>1966</v>
      </c>
    </row>
    <row r="100" spans="1:9" s="2" customFormat="1" ht="20.100000000000001" customHeight="1">
      <c r="A100" s="228"/>
      <c r="B100" s="250" t="s">
        <v>3073</v>
      </c>
      <c r="C100" s="254" t="s">
        <v>3162</v>
      </c>
      <c r="D100" s="252" t="s">
        <v>3166</v>
      </c>
      <c r="E100" s="184" t="s">
        <v>452</v>
      </c>
      <c r="F100" s="184" t="s">
        <v>452</v>
      </c>
      <c r="G100" s="256" t="s">
        <v>3077</v>
      </c>
      <c r="H100" s="232" t="s">
        <v>3948</v>
      </c>
      <c r="I100" s="217" t="s">
        <v>531</v>
      </c>
    </row>
    <row r="101" spans="1:9" s="2" customFormat="1" ht="20.100000000000001" customHeight="1">
      <c r="A101" s="228"/>
      <c r="B101" s="245" t="s">
        <v>3073</v>
      </c>
      <c r="C101" s="246" t="s">
        <v>3171</v>
      </c>
      <c r="D101" s="247" t="s">
        <v>3167</v>
      </c>
      <c r="E101" s="249" t="s">
        <v>129</v>
      </c>
      <c r="F101" s="249" t="s">
        <v>749</v>
      </c>
      <c r="G101" s="253" t="s">
        <v>3077</v>
      </c>
      <c r="H101" s="241" t="s">
        <v>3948</v>
      </c>
      <c r="I101" s="238" t="s">
        <v>399</v>
      </c>
    </row>
    <row r="102" spans="1:9" s="2" customFormat="1" ht="20.100000000000001" customHeight="1">
      <c r="A102" s="228"/>
      <c r="B102" s="250" t="s">
        <v>3073</v>
      </c>
      <c r="C102" s="254" t="s">
        <v>3171</v>
      </c>
      <c r="D102" s="252" t="s">
        <v>3168</v>
      </c>
      <c r="E102" s="114" t="s">
        <v>129</v>
      </c>
      <c r="F102" s="114" t="s">
        <v>749</v>
      </c>
      <c r="G102" s="256" t="s">
        <v>3077</v>
      </c>
      <c r="H102" s="232" t="s">
        <v>3948</v>
      </c>
      <c r="I102" s="243" t="s">
        <v>271</v>
      </c>
    </row>
    <row r="103" spans="1:9" s="2" customFormat="1" ht="20.100000000000001" customHeight="1">
      <c r="A103" s="228"/>
      <c r="B103" s="250" t="s">
        <v>3073</v>
      </c>
      <c r="C103" s="254" t="s">
        <v>3171</v>
      </c>
      <c r="D103" s="252" t="s">
        <v>3169</v>
      </c>
      <c r="E103" s="114" t="s">
        <v>129</v>
      </c>
      <c r="F103" s="114" t="s">
        <v>749</v>
      </c>
      <c r="G103" s="256" t="s">
        <v>3077</v>
      </c>
      <c r="H103" s="232" t="s">
        <v>3948</v>
      </c>
      <c r="I103" s="243" t="s">
        <v>1966</v>
      </c>
    </row>
    <row r="104" spans="1:9" s="2" customFormat="1" ht="20.100000000000001" customHeight="1">
      <c r="A104" s="228"/>
      <c r="B104" s="250" t="s">
        <v>3073</v>
      </c>
      <c r="C104" s="254" t="s">
        <v>3171</v>
      </c>
      <c r="D104" s="252" t="s">
        <v>3170</v>
      </c>
      <c r="E104" s="184" t="s">
        <v>129</v>
      </c>
      <c r="F104" s="184" t="s">
        <v>749</v>
      </c>
      <c r="G104" s="256" t="s">
        <v>3077</v>
      </c>
      <c r="H104" s="232" t="s">
        <v>3948</v>
      </c>
      <c r="I104" s="217" t="s">
        <v>531</v>
      </c>
    </row>
    <row r="105" spans="1:9" s="2" customFormat="1" ht="20.100000000000001" customHeight="1">
      <c r="A105" s="228"/>
      <c r="B105" s="245" t="s">
        <v>3073</v>
      </c>
      <c r="C105" s="246" t="s">
        <v>3171</v>
      </c>
      <c r="D105" s="247" t="s">
        <v>3172</v>
      </c>
      <c r="E105" s="249" t="s">
        <v>750</v>
      </c>
      <c r="F105" s="249" t="s">
        <v>554</v>
      </c>
      <c r="G105" s="253" t="s">
        <v>3077</v>
      </c>
      <c r="H105" s="241" t="s">
        <v>3948</v>
      </c>
      <c r="I105" s="238" t="s">
        <v>271</v>
      </c>
    </row>
    <row r="106" spans="1:9" s="2" customFormat="1" ht="20.100000000000001" customHeight="1">
      <c r="A106" s="228"/>
      <c r="B106" s="250" t="s">
        <v>3073</v>
      </c>
      <c r="C106" s="254" t="s">
        <v>3171</v>
      </c>
      <c r="D106" s="252" t="s">
        <v>3173</v>
      </c>
      <c r="E106" s="114" t="s">
        <v>750</v>
      </c>
      <c r="F106" s="114" t="s">
        <v>1989</v>
      </c>
      <c r="G106" s="256" t="s">
        <v>3077</v>
      </c>
      <c r="H106" s="232" t="s">
        <v>3948</v>
      </c>
      <c r="I106" s="243" t="s">
        <v>1966</v>
      </c>
    </row>
    <row r="107" spans="1:9" s="2" customFormat="1" ht="20.100000000000001" customHeight="1">
      <c r="A107" s="228"/>
      <c r="B107" s="250" t="s">
        <v>3073</v>
      </c>
      <c r="C107" s="254" t="s">
        <v>3171</v>
      </c>
      <c r="D107" s="252" t="s">
        <v>3174</v>
      </c>
      <c r="E107" s="184" t="s">
        <v>750</v>
      </c>
      <c r="F107" s="184" t="s">
        <v>554</v>
      </c>
      <c r="G107" s="256" t="s">
        <v>3077</v>
      </c>
      <c r="H107" s="232" t="s">
        <v>3948</v>
      </c>
      <c r="I107" s="217" t="s">
        <v>531</v>
      </c>
    </row>
    <row r="108" spans="1:9" s="2" customFormat="1" ht="20.100000000000001" customHeight="1">
      <c r="A108" s="228"/>
      <c r="B108" s="245" t="s">
        <v>3073</v>
      </c>
      <c r="C108" s="246" t="s">
        <v>3171</v>
      </c>
      <c r="D108" s="247" t="s">
        <v>3175</v>
      </c>
      <c r="E108" s="249" t="s">
        <v>751</v>
      </c>
      <c r="F108" s="249" t="s">
        <v>555</v>
      </c>
      <c r="G108" s="253" t="s">
        <v>3077</v>
      </c>
      <c r="H108" s="241" t="s">
        <v>3948</v>
      </c>
      <c r="I108" s="238" t="s">
        <v>271</v>
      </c>
    </row>
    <row r="109" spans="1:9" s="2" customFormat="1" ht="20.100000000000001" customHeight="1">
      <c r="A109" s="228"/>
      <c r="B109" s="250" t="s">
        <v>3073</v>
      </c>
      <c r="C109" s="254" t="s">
        <v>3171</v>
      </c>
      <c r="D109" s="252" t="s">
        <v>3176</v>
      </c>
      <c r="E109" s="114" t="s">
        <v>751</v>
      </c>
      <c r="F109" s="114" t="s">
        <v>1990</v>
      </c>
      <c r="G109" s="256" t="s">
        <v>3077</v>
      </c>
      <c r="H109" s="232" t="s">
        <v>3948</v>
      </c>
      <c r="I109" s="243" t="s">
        <v>1966</v>
      </c>
    </row>
    <row r="110" spans="1:9" s="2" customFormat="1" ht="20.100000000000001" customHeight="1">
      <c r="A110" s="228"/>
      <c r="B110" s="250" t="s">
        <v>3073</v>
      </c>
      <c r="C110" s="254" t="s">
        <v>3171</v>
      </c>
      <c r="D110" s="252" t="s">
        <v>3177</v>
      </c>
      <c r="E110" s="184" t="s">
        <v>751</v>
      </c>
      <c r="F110" s="184" t="s">
        <v>555</v>
      </c>
      <c r="G110" s="256" t="s">
        <v>3077</v>
      </c>
      <c r="H110" s="232" t="s">
        <v>3948</v>
      </c>
      <c r="I110" s="217" t="s">
        <v>531</v>
      </c>
    </row>
    <row r="111" spans="1:9" s="2" customFormat="1" ht="20.100000000000001" customHeight="1">
      <c r="A111" s="228"/>
      <c r="B111" s="245" t="s">
        <v>3073</v>
      </c>
      <c r="C111" s="246" t="s">
        <v>3171</v>
      </c>
      <c r="D111" s="247" t="s">
        <v>3178</v>
      </c>
      <c r="E111" s="249" t="s">
        <v>556</v>
      </c>
      <c r="F111" s="249" t="s">
        <v>557</v>
      </c>
      <c r="G111" s="253" t="s">
        <v>3077</v>
      </c>
      <c r="H111" s="241" t="s">
        <v>3948</v>
      </c>
      <c r="I111" s="238" t="s">
        <v>271</v>
      </c>
    </row>
    <row r="112" spans="1:9" s="2" customFormat="1" ht="20.100000000000001" customHeight="1">
      <c r="A112" s="228"/>
      <c r="B112" s="250" t="s">
        <v>3073</v>
      </c>
      <c r="C112" s="254" t="s">
        <v>3171</v>
      </c>
      <c r="D112" s="252" t="s">
        <v>3179</v>
      </c>
      <c r="E112" s="114" t="s">
        <v>556</v>
      </c>
      <c r="F112" s="114" t="s">
        <v>1991</v>
      </c>
      <c r="G112" s="256" t="s">
        <v>3077</v>
      </c>
      <c r="H112" s="232" t="s">
        <v>3948</v>
      </c>
      <c r="I112" s="243" t="s">
        <v>1966</v>
      </c>
    </row>
    <row r="113" spans="1:9" s="2" customFormat="1" ht="20.100000000000001" customHeight="1">
      <c r="A113" s="228"/>
      <c r="B113" s="250" t="s">
        <v>3073</v>
      </c>
      <c r="C113" s="254" t="s">
        <v>3171</v>
      </c>
      <c r="D113" s="252" t="s">
        <v>3180</v>
      </c>
      <c r="E113" s="184" t="s">
        <v>556</v>
      </c>
      <c r="F113" s="184" t="s">
        <v>557</v>
      </c>
      <c r="G113" s="256" t="s">
        <v>3077</v>
      </c>
      <c r="H113" s="232" t="s">
        <v>3948</v>
      </c>
      <c r="I113" s="217" t="s">
        <v>531</v>
      </c>
    </row>
    <row r="114" spans="1:9" s="2" customFormat="1" ht="20.100000000000001" customHeight="1">
      <c r="A114" s="228"/>
      <c r="B114" s="245" t="s">
        <v>3073</v>
      </c>
      <c r="C114" s="246" t="s">
        <v>3188</v>
      </c>
      <c r="D114" s="247" t="s">
        <v>3181</v>
      </c>
      <c r="E114" s="249" t="s">
        <v>363</v>
      </c>
      <c r="F114" s="249" t="s">
        <v>367</v>
      </c>
      <c r="G114" s="253" t="s">
        <v>3077</v>
      </c>
      <c r="H114" s="241" t="s">
        <v>3949</v>
      </c>
      <c r="I114" s="238" t="s">
        <v>354</v>
      </c>
    </row>
    <row r="115" spans="1:9" s="2" customFormat="1" ht="20.100000000000001" customHeight="1">
      <c r="A115" s="228"/>
      <c r="B115" s="250" t="s">
        <v>3073</v>
      </c>
      <c r="C115" s="254" t="s">
        <v>3188</v>
      </c>
      <c r="D115" s="252" t="s">
        <v>3182</v>
      </c>
      <c r="E115" s="114" t="s">
        <v>363</v>
      </c>
      <c r="F115" s="114" t="s">
        <v>783</v>
      </c>
      <c r="G115" s="256" t="s">
        <v>3077</v>
      </c>
      <c r="H115" s="232" t="s">
        <v>3949</v>
      </c>
      <c r="I115" s="243" t="s">
        <v>779</v>
      </c>
    </row>
    <row r="116" spans="1:9" s="2" customFormat="1" ht="20.100000000000001" customHeight="1">
      <c r="A116" s="228"/>
      <c r="B116" s="250" t="s">
        <v>3073</v>
      </c>
      <c r="C116" s="254" t="s">
        <v>3188</v>
      </c>
      <c r="D116" s="252" t="s">
        <v>3184</v>
      </c>
      <c r="E116" s="114" t="s">
        <v>363</v>
      </c>
      <c r="F116" s="114" t="s">
        <v>850</v>
      </c>
      <c r="G116" s="256" t="s">
        <v>3077</v>
      </c>
      <c r="H116" s="232" t="s">
        <v>3949</v>
      </c>
      <c r="I116" s="243" t="s">
        <v>835</v>
      </c>
    </row>
    <row r="117" spans="1:9" s="2" customFormat="1" ht="20.100000000000001" customHeight="1">
      <c r="A117" s="228"/>
      <c r="B117" s="250" t="s">
        <v>3073</v>
      </c>
      <c r="C117" s="254" t="s">
        <v>3188</v>
      </c>
      <c r="D117" s="252" t="s">
        <v>3185</v>
      </c>
      <c r="E117" s="114" t="s">
        <v>363</v>
      </c>
      <c r="F117" s="114" t="s">
        <v>1735</v>
      </c>
      <c r="G117" s="256" t="s">
        <v>3077</v>
      </c>
      <c r="H117" s="232" t="s">
        <v>3949</v>
      </c>
      <c r="I117" s="243" t="s">
        <v>1688</v>
      </c>
    </row>
    <row r="118" spans="1:9" s="2" customFormat="1" ht="20.100000000000001" customHeight="1">
      <c r="A118" s="228"/>
      <c r="B118" s="250" t="s">
        <v>3073</v>
      </c>
      <c r="C118" s="254" t="s">
        <v>3188</v>
      </c>
      <c r="D118" s="252" t="s">
        <v>3186</v>
      </c>
      <c r="E118" s="114" t="s">
        <v>363</v>
      </c>
      <c r="F118" s="114" t="s">
        <v>2073</v>
      </c>
      <c r="G118" s="256" t="s">
        <v>3077</v>
      </c>
      <c r="H118" s="232" t="s">
        <v>3949</v>
      </c>
      <c r="I118" s="243" t="s">
        <v>2071</v>
      </c>
    </row>
    <row r="119" spans="1:9" s="2" customFormat="1" ht="20.100000000000001" customHeight="1">
      <c r="A119" s="228"/>
      <c r="B119" s="250" t="s">
        <v>3073</v>
      </c>
      <c r="C119" s="254" t="s">
        <v>3188</v>
      </c>
      <c r="D119" s="252" t="s">
        <v>3187</v>
      </c>
      <c r="E119" s="114" t="s">
        <v>363</v>
      </c>
      <c r="F119" s="114" t="s">
        <v>1621</v>
      </c>
      <c r="G119" s="256" t="s">
        <v>3077</v>
      </c>
      <c r="H119" s="232" t="s">
        <v>3949</v>
      </c>
      <c r="I119" s="243" t="s">
        <v>881</v>
      </c>
    </row>
    <row r="120" spans="1:9" s="2" customFormat="1" ht="20.100000000000001" customHeight="1">
      <c r="A120" s="228"/>
      <c r="B120" s="250" t="s">
        <v>3073</v>
      </c>
      <c r="C120" s="254" t="s">
        <v>3188</v>
      </c>
      <c r="D120" s="252" t="s">
        <v>3183</v>
      </c>
      <c r="E120" s="184" t="s">
        <v>363</v>
      </c>
      <c r="F120" s="184" t="s">
        <v>1621</v>
      </c>
      <c r="G120" s="256" t="s">
        <v>3077</v>
      </c>
      <c r="H120" s="232" t="s">
        <v>3949</v>
      </c>
      <c r="I120" s="217" t="s">
        <v>1966</v>
      </c>
    </row>
    <row r="121" spans="1:9" s="2" customFormat="1" ht="20.100000000000001" customHeight="1">
      <c r="A121" s="258">
        <v>43101</v>
      </c>
      <c r="B121" s="259" t="s">
        <v>3006</v>
      </c>
      <c r="C121" s="260" t="s">
        <v>3067</v>
      </c>
      <c r="D121" s="261" t="s">
        <v>3200</v>
      </c>
      <c r="E121" s="185" t="s">
        <v>2530</v>
      </c>
      <c r="F121" s="185" t="s">
        <v>3198</v>
      </c>
      <c r="G121" s="239" t="s">
        <v>3008</v>
      </c>
      <c r="H121" s="239" t="s">
        <v>3008</v>
      </c>
      <c r="I121" s="249" t="s">
        <v>3072</v>
      </c>
    </row>
    <row r="122" spans="1:9" s="2" customFormat="1" ht="20.100000000000001" customHeight="1">
      <c r="A122" s="228"/>
      <c r="B122" s="250" t="s">
        <v>3006</v>
      </c>
      <c r="C122" s="251" t="s">
        <v>3067</v>
      </c>
      <c r="D122" s="252" t="s">
        <v>3200</v>
      </c>
      <c r="E122" s="136" t="s">
        <v>2529</v>
      </c>
      <c r="F122" s="136" t="s">
        <v>3196</v>
      </c>
      <c r="G122" s="240" t="s">
        <v>3008</v>
      </c>
      <c r="H122" s="240" t="s">
        <v>3008</v>
      </c>
      <c r="I122" s="184" t="s">
        <v>3072</v>
      </c>
    </row>
    <row r="123" spans="1:9" s="2" customFormat="1" ht="20.100000000000001" customHeight="1">
      <c r="A123" s="258">
        <v>43241</v>
      </c>
      <c r="B123" s="259" t="s">
        <v>3073</v>
      </c>
      <c r="C123" s="262" t="s">
        <v>3227</v>
      </c>
      <c r="D123" s="261" t="s">
        <v>3217</v>
      </c>
      <c r="E123" s="93" t="s">
        <v>954</v>
      </c>
      <c r="F123" s="93" t="s">
        <v>1186</v>
      </c>
      <c r="G123" s="263" t="s">
        <v>3218</v>
      </c>
      <c r="H123" s="263" t="s">
        <v>3950</v>
      </c>
      <c r="I123" s="95" t="s">
        <v>3219</v>
      </c>
    </row>
    <row r="124" spans="1:9" s="2" customFormat="1" ht="20.100000000000001" customHeight="1">
      <c r="A124" s="228"/>
      <c r="B124" s="264" t="s">
        <v>3073</v>
      </c>
      <c r="C124" s="255" t="s">
        <v>3227</v>
      </c>
      <c r="D124" s="265" t="s">
        <v>3220</v>
      </c>
      <c r="E124" s="114" t="s">
        <v>954</v>
      </c>
      <c r="F124" s="114" t="s">
        <v>955</v>
      </c>
      <c r="G124" s="266" t="s">
        <v>3218</v>
      </c>
      <c r="H124" s="266" t="s">
        <v>3950</v>
      </c>
      <c r="I124" s="244" t="s">
        <v>3221</v>
      </c>
    </row>
    <row r="125" spans="1:9" s="2" customFormat="1" ht="20.100000000000001" customHeight="1">
      <c r="A125" s="228"/>
      <c r="B125" s="264" t="s">
        <v>3073</v>
      </c>
      <c r="C125" s="255" t="s">
        <v>3228</v>
      </c>
      <c r="D125" s="265" t="s">
        <v>3222</v>
      </c>
      <c r="E125" s="114" t="s">
        <v>960</v>
      </c>
      <c r="F125" s="114" t="s">
        <v>1188</v>
      </c>
      <c r="G125" s="266" t="s">
        <v>3224</v>
      </c>
      <c r="H125" s="266" t="s">
        <v>3951</v>
      </c>
      <c r="I125" s="244" t="s">
        <v>3219</v>
      </c>
    </row>
    <row r="126" spans="1:9" s="2" customFormat="1" ht="20.100000000000001" customHeight="1">
      <c r="A126" s="228"/>
      <c r="B126" s="264" t="s">
        <v>3073</v>
      </c>
      <c r="C126" s="255" t="s">
        <v>3228</v>
      </c>
      <c r="D126" s="265" t="s">
        <v>3223</v>
      </c>
      <c r="E126" s="114" t="s">
        <v>960</v>
      </c>
      <c r="F126" s="114" t="s">
        <v>961</v>
      </c>
      <c r="G126" s="266" t="s">
        <v>3224</v>
      </c>
      <c r="H126" s="266" t="s">
        <v>3951</v>
      </c>
      <c r="I126" s="244" t="s">
        <v>3221</v>
      </c>
    </row>
    <row r="127" spans="1:9" s="2" customFormat="1" ht="20.100000000000001" customHeight="1">
      <c r="A127" s="228"/>
      <c r="B127" s="264" t="s">
        <v>3073</v>
      </c>
      <c r="C127" s="255" t="s">
        <v>3228</v>
      </c>
      <c r="D127" s="265" t="s">
        <v>3225</v>
      </c>
      <c r="E127" s="114" t="s">
        <v>964</v>
      </c>
      <c r="F127" s="114" t="s">
        <v>1206</v>
      </c>
      <c r="G127" s="266" t="s">
        <v>3224</v>
      </c>
      <c r="H127" s="266" t="s">
        <v>3951</v>
      </c>
      <c r="I127" s="244" t="s">
        <v>3219</v>
      </c>
    </row>
    <row r="128" spans="1:9" s="2" customFormat="1" ht="20.100000000000001" customHeight="1">
      <c r="A128" s="228"/>
      <c r="B128" s="264" t="s">
        <v>3073</v>
      </c>
      <c r="C128" s="255" t="s">
        <v>3230</v>
      </c>
      <c r="D128" s="265" t="s">
        <v>3231</v>
      </c>
      <c r="E128" s="114" t="s">
        <v>988</v>
      </c>
      <c r="F128" s="114" t="s">
        <v>1189</v>
      </c>
      <c r="G128" s="266" t="s">
        <v>3224</v>
      </c>
      <c r="H128" s="266" t="s">
        <v>3951</v>
      </c>
      <c r="I128" s="244" t="s">
        <v>3219</v>
      </c>
    </row>
    <row r="129" spans="1:9" s="2" customFormat="1" ht="20.100000000000001" customHeight="1">
      <c r="A129" s="228"/>
      <c r="B129" s="264" t="s">
        <v>3073</v>
      </c>
      <c r="C129" s="255" t="s">
        <v>3230</v>
      </c>
      <c r="D129" s="265" t="s">
        <v>3232</v>
      </c>
      <c r="E129" s="114" t="s">
        <v>988</v>
      </c>
      <c r="F129" s="114" t="s">
        <v>989</v>
      </c>
      <c r="G129" s="266" t="s">
        <v>3224</v>
      </c>
      <c r="H129" s="266" t="s">
        <v>3951</v>
      </c>
      <c r="I129" s="244" t="s">
        <v>3221</v>
      </c>
    </row>
    <row r="130" spans="1:9" s="2" customFormat="1" ht="20.100000000000001" customHeight="1">
      <c r="A130" s="228"/>
      <c r="B130" s="264" t="s">
        <v>3073</v>
      </c>
      <c r="C130" s="255" t="s">
        <v>3230</v>
      </c>
      <c r="D130" s="265" t="s">
        <v>3233</v>
      </c>
      <c r="E130" s="114" t="s">
        <v>990</v>
      </c>
      <c r="F130" s="114" t="s">
        <v>1190</v>
      </c>
      <c r="G130" s="266" t="s">
        <v>3224</v>
      </c>
      <c r="H130" s="266" t="s">
        <v>3951</v>
      </c>
      <c r="I130" s="244" t="s">
        <v>3219</v>
      </c>
    </row>
    <row r="131" spans="1:9" s="2" customFormat="1" ht="20.100000000000001" customHeight="1">
      <c r="A131" s="228"/>
      <c r="B131" s="264" t="s">
        <v>3073</v>
      </c>
      <c r="C131" s="255" t="s">
        <v>3230</v>
      </c>
      <c r="D131" s="265" t="s">
        <v>3234</v>
      </c>
      <c r="E131" s="114" t="s">
        <v>990</v>
      </c>
      <c r="F131" s="114" t="s">
        <v>991</v>
      </c>
      <c r="G131" s="266" t="s">
        <v>3224</v>
      </c>
      <c r="H131" s="266" t="s">
        <v>3951</v>
      </c>
      <c r="I131" s="244" t="s">
        <v>3221</v>
      </c>
    </row>
    <row r="132" spans="1:9" s="2" customFormat="1" ht="20.100000000000001" customHeight="1">
      <c r="A132" s="228"/>
      <c r="B132" s="264" t="s">
        <v>3073</v>
      </c>
      <c r="C132" s="255" t="s">
        <v>3230</v>
      </c>
      <c r="D132" s="265" t="s">
        <v>3235</v>
      </c>
      <c r="E132" s="114" t="s">
        <v>992</v>
      </c>
      <c r="F132" s="114" t="s">
        <v>1191</v>
      </c>
      <c r="G132" s="266" t="s">
        <v>3224</v>
      </c>
      <c r="H132" s="266" t="s">
        <v>3951</v>
      </c>
      <c r="I132" s="244" t="s">
        <v>3219</v>
      </c>
    </row>
    <row r="133" spans="1:9" s="2" customFormat="1" ht="20.100000000000001" customHeight="1">
      <c r="A133" s="228"/>
      <c r="B133" s="264" t="s">
        <v>3073</v>
      </c>
      <c r="C133" s="255" t="s">
        <v>3230</v>
      </c>
      <c r="D133" s="265" t="s">
        <v>3236</v>
      </c>
      <c r="E133" s="114" t="s">
        <v>992</v>
      </c>
      <c r="F133" s="114" t="s">
        <v>993</v>
      </c>
      <c r="G133" s="266" t="s">
        <v>3224</v>
      </c>
      <c r="H133" s="266" t="s">
        <v>3951</v>
      </c>
      <c r="I133" s="244" t="s">
        <v>3221</v>
      </c>
    </row>
    <row r="134" spans="1:9" s="2" customFormat="1" ht="20.100000000000001" customHeight="1">
      <c r="A134" s="228"/>
      <c r="B134" s="264" t="s">
        <v>3073</v>
      </c>
      <c r="C134" s="255" t="s">
        <v>3230</v>
      </c>
      <c r="D134" s="265" t="s">
        <v>3237</v>
      </c>
      <c r="E134" s="114" t="s">
        <v>994</v>
      </c>
      <c r="F134" s="114" t="s">
        <v>1192</v>
      </c>
      <c r="G134" s="266" t="s">
        <v>3224</v>
      </c>
      <c r="H134" s="266" t="s">
        <v>3951</v>
      </c>
      <c r="I134" s="244" t="s">
        <v>3219</v>
      </c>
    </row>
    <row r="135" spans="1:9" s="2" customFormat="1" ht="20.100000000000001" customHeight="1">
      <c r="A135" s="228"/>
      <c r="B135" s="264" t="s">
        <v>3073</v>
      </c>
      <c r="C135" s="255" t="s">
        <v>3230</v>
      </c>
      <c r="D135" s="265" t="s">
        <v>3238</v>
      </c>
      <c r="E135" s="114" t="s">
        <v>994</v>
      </c>
      <c r="F135" s="114" t="s">
        <v>995</v>
      </c>
      <c r="G135" s="266" t="s">
        <v>3224</v>
      </c>
      <c r="H135" s="266" t="s">
        <v>3951</v>
      </c>
      <c r="I135" s="244" t="s">
        <v>3221</v>
      </c>
    </row>
    <row r="136" spans="1:9" s="2" customFormat="1" ht="20.100000000000001" customHeight="1">
      <c r="A136" s="228"/>
      <c r="B136" s="264" t="s">
        <v>3073</v>
      </c>
      <c r="C136" s="255" t="s">
        <v>3240</v>
      </c>
      <c r="D136" s="265" t="s">
        <v>3239</v>
      </c>
      <c r="E136" s="114" t="s">
        <v>996</v>
      </c>
      <c r="F136" s="114" t="s">
        <v>1193</v>
      </c>
      <c r="G136" s="266" t="s">
        <v>3224</v>
      </c>
      <c r="H136" s="266" t="s">
        <v>3951</v>
      </c>
      <c r="I136" s="244" t="s">
        <v>3219</v>
      </c>
    </row>
    <row r="137" spans="1:9" s="2" customFormat="1" ht="20.100000000000001" customHeight="1">
      <c r="A137" s="228"/>
      <c r="B137" s="264" t="s">
        <v>3073</v>
      </c>
      <c r="C137" s="255" t="s">
        <v>3240</v>
      </c>
      <c r="D137" s="265" t="s">
        <v>3241</v>
      </c>
      <c r="E137" s="114" t="s">
        <v>996</v>
      </c>
      <c r="F137" s="114" t="s">
        <v>997</v>
      </c>
      <c r="G137" s="266" t="s">
        <v>3224</v>
      </c>
      <c r="H137" s="266" t="s">
        <v>3951</v>
      </c>
      <c r="I137" s="244" t="s">
        <v>3221</v>
      </c>
    </row>
    <row r="138" spans="1:9" s="2" customFormat="1" ht="20.100000000000001" customHeight="1">
      <c r="A138" s="228"/>
      <c r="B138" s="264" t="s">
        <v>3073</v>
      </c>
      <c r="C138" s="255" t="s">
        <v>3240</v>
      </c>
      <c r="D138" s="265" t="s">
        <v>3242</v>
      </c>
      <c r="E138" s="114" t="s">
        <v>998</v>
      </c>
      <c r="F138" s="114" t="s">
        <v>1194</v>
      </c>
      <c r="G138" s="266" t="s">
        <v>3224</v>
      </c>
      <c r="H138" s="266" t="s">
        <v>3951</v>
      </c>
      <c r="I138" s="244" t="s">
        <v>3219</v>
      </c>
    </row>
    <row r="139" spans="1:9" s="2" customFormat="1" ht="20.100000000000001" customHeight="1">
      <c r="A139" s="228"/>
      <c r="B139" s="264" t="s">
        <v>3073</v>
      </c>
      <c r="C139" s="255" t="s">
        <v>3240</v>
      </c>
      <c r="D139" s="265" t="s">
        <v>3243</v>
      </c>
      <c r="E139" s="114" t="s">
        <v>998</v>
      </c>
      <c r="F139" s="114" t="s">
        <v>999</v>
      </c>
      <c r="G139" s="266" t="s">
        <v>3224</v>
      </c>
      <c r="H139" s="266" t="s">
        <v>3951</v>
      </c>
      <c r="I139" s="244" t="s">
        <v>3221</v>
      </c>
    </row>
    <row r="140" spans="1:9" s="2" customFormat="1" ht="20.100000000000001" customHeight="1">
      <c r="A140" s="228"/>
      <c r="B140" s="264" t="s">
        <v>3073</v>
      </c>
      <c r="C140" s="255" t="s">
        <v>3240</v>
      </c>
      <c r="D140" s="265" t="s">
        <v>3244</v>
      </c>
      <c r="E140" s="114" t="s">
        <v>1000</v>
      </c>
      <c r="F140" s="114" t="s">
        <v>1195</v>
      </c>
      <c r="G140" s="266" t="s">
        <v>3224</v>
      </c>
      <c r="H140" s="266" t="s">
        <v>3951</v>
      </c>
      <c r="I140" s="244" t="s">
        <v>3219</v>
      </c>
    </row>
    <row r="141" spans="1:9" s="2" customFormat="1" ht="20.100000000000001" customHeight="1">
      <c r="A141" s="228"/>
      <c r="B141" s="264" t="s">
        <v>3073</v>
      </c>
      <c r="C141" s="255" t="s">
        <v>3240</v>
      </c>
      <c r="D141" s="265" t="s">
        <v>3245</v>
      </c>
      <c r="E141" s="114" t="s">
        <v>1000</v>
      </c>
      <c r="F141" s="114" t="s">
        <v>1001</v>
      </c>
      <c r="G141" s="266" t="s">
        <v>3224</v>
      </c>
      <c r="H141" s="266" t="s">
        <v>3951</v>
      </c>
      <c r="I141" s="244" t="s">
        <v>3221</v>
      </c>
    </row>
    <row r="142" spans="1:9" s="2" customFormat="1" ht="20.100000000000001" customHeight="1">
      <c r="A142" s="228"/>
      <c r="B142" s="264" t="s">
        <v>3073</v>
      </c>
      <c r="C142" s="255" t="s">
        <v>3240</v>
      </c>
      <c r="D142" s="265" t="s">
        <v>3246</v>
      </c>
      <c r="E142" s="114" t="s">
        <v>1002</v>
      </c>
      <c r="F142" s="114" t="s">
        <v>1196</v>
      </c>
      <c r="G142" s="266" t="s">
        <v>3224</v>
      </c>
      <c r="H142" s="266" t="s">
        <v>3951</v>
      </c>
      <c r="I142" s="244" t="s">
        <v>3219</v>
      </c>
    </row>
    <row r="143" spans="1:9" s="2" customFormat="1" ht="20.100000000000001" customHeight="1">
      <c r="A143" s="228"/>
      <c r="B143" s="264" t="s">
        <v>3073</v>
      </c>
      <c r="C143" s="255" t="s">
        <v>3240</v>
      </c>
      <c r="D143" s="265" t="s">
        <v>3247</v>
      </c>
      <c r="E143" s="114" t="s">
        <v>1002</v>
      </c>
      <c r="F143" s="114" t="s">
        <v>1003</v>
      </c>
      <c r="G143" s="266" t="s">
        <v>3224</v>
      </c>
      <c r="H143" s="266" t="s">
        <v>3951</v>
      </c>
      <c r="I143" s="244" t="s">
        <v>3221</v>
      </c>
    </row>
    <row r="144" spans="1:9" s="2" customFormat="1" ht="20.100000000000001" customHeight="1">
      <c r="A144" s="228"/>
      <c r="B144" s="264" t="s">
        <v>3073</v>
      </c>
      <c r="C144" s="255" t="s">
        <v>3249</v>
      </c>
      <c r="D144" s="265" t="s">
        <v>3248</v>
      </c>
      <c r="E144" s="114" t="s">
        <v>1012</v>
      </c>
      <c r="F144" s="114" t="s">
        <v>1197</v>
      </c>
      <c r="G144" s="266" t="s">
        <v>3224</v>
      </c>
      <c r="H144" s="266" t="s">
        <v>3951</v>
      </c>
      <c r="I144" s="244" t="s">
        <v>3219</v>
      </c>
    </row>
    <row r="145" spans="1:9" s="2" customFormat="1" ht="20.100000000000001" customHeight="1">
      <c r="A145" s="228"/>
      <c r="B145" s="264" t="s">
        <v>3073</v>
      </c>
      <c r="C145" s="255" t="s">
        <v>3249</v>
      </c>
      <c r="D145" s="265" t="s">
        <v>3250</v>
      </c>
      <c r="E145" s="114" t="s">
        <v>1012</v>
      </c>
      <c r="F145" s="114" t="s">
        <v>1013</v>
      </c>
      <c r="G145" s="266" t="s">
        <v>3224</v>
      </c>
      <c r="H145" s="266" t="s">
        <v>3951</v>
      </c>
      <c r="I145" s="244" t="s">
        <v>3221</v>
      </c>
    </row>
    <row r="146" spans="1:9" s="2" customFormat="1" ht="20.100000000000001" customHeight="1">
      <c r="A146" s="228"/>
      <c r="B146" s="264" t="s">
        <v>3073</v>
      </c>
      <c r="C146" s="255" t="s">
        <v>3252</v>
      </c>
      <c r="D146" s="265" t="s">
        <v>3251</v>
      </c>
      <c r="E146" s="114" t="s">
        <v>1016</v>
      </c>
      <c r="F146" s="114" t="s">
        <v>1198</v>
      </c>
      <c r="G146" s="266" t="s">
        <v>3224</v>
      </c>
      <c r="H146" s="266" t="s">
        <v>3951</v>
      </c>
      <c r="I146" s="244" t="s">
        <v>3219</v>
      </c>
    </row>
    <row r="147" spans="1:9" s="2" customFormat="1" ht="20.100000000000001" customHeight="1">
      <c r="A147" s="228"/>
      <c r="B147" s="264" t="s">
        <v>3073</v>
      </c>
      <c r="C147" s="255" t="s">
        <v>3252</v>
      </c>
      <c r="D147" s="265" t="s">
        <v>3253</v>
      </c>
      <c r="E147" s="114" t="s">
        <v>1016</v>
      </c>
      <c r="F147" s="114" t="s">
        <v>1017</v>
      </c>
      <c r="G147" s="266" t="s">
        <v>3224</v>
      </c>
      <c r="H147" s="266" t="s">
        <v>3951</v>
      </c>
      <c r="I147" s="244" t="s">
        <v>3221</v>
      </c>
    </row>
    <row r="148" spans="1:9" s="2" customFormat="1" ht="20.100000000000001" customHeight="1">
      <c r="A148" s="228"/>
      <c r="B148" s="264" t="s">
        <v>3073</v>
      </c>
      <c r="C148" s="255" t="s">
        <v>3255</v>
      </c>
      <c r="D148" s="265" t="s">
        <v>3254</v>
      </c>
      <c r="E148" s="114" t="s">
        <v>1020</v>
      </c>
      <c r="F148" s="114" t="s">
        <v>1021</v>
      </c>
      <c r="G148" s="266" t="s">
        <v>3224</v>
      </c>
      <c r="H148" s="266" t="s">
        <v>3951</v>
      </c>
      <c r="I148" s="244" t="s">
        <v>3221</v>
      </c>
    </row>
    <row r="149" spans="1:9" s="2" customFormat="1" ht="20.100000000000001" customHeight="1">
      <c r="A149" s="228"/>
      <c r="B149" s="264" t="s">
        <v>3073</v>
      </c>
      <c r="C149" s="255" t="s">
        <v>3255</v>
      </c>
      <c r="D149" s="265" t="s">
        <v>3256</v>
      </c>
      <c r="E149" s="114" t="s">
        <v>1020</v>
      </c>
      <c r="F149" s="114" t="s">
        <v>1021</v>
      </c>
      <c r="G149" s="266" t="s">
        <v>3224</v>
      </c>
      <c r="H149" s="266" t="s">
        <v>3951</v>
      </c>
      <c r="I149" s="244" t="s">
        <v>3221</v>
      </c>
    </row>
    <row r="150" spans="1:9" s="2" customFormat="1" ht="20.100000000000001" customHeight="1">
      <c r="A150" s="228"/>
      <c r="B150" s="264" t="s">
        <v>3073</v>
      </c>
      <c r="C150" s="255" t="s">
        <v>3255</v>
      </c>
      <c r="D150" s="265" t="s">
        <v>3257</v>
      </c>
      <c r="E150" s="114" t="s">
        <v>1020</v>
      </c>
      <c r="F150" s="114" t="s">
        <v>1022</v>
      </c>
      <c r="G150" s="266" t="s">
        <v>3224</v>
      </c>
      <c r="H150" s="266" t="s">
        <v>3951</v>
      </c>
      <c r="I150" s="244" t="s">
        <v>3221</v>
      </c>
    </row>
    <row r="151" spans="1:9" s="2" customFormat="1" ht="20.100000000000001" customHeight="1">
      <c r="A151" s="228"/>
      <c r="B151" s="264" t="s">
        <v>3073</v>
      </c>
      <c r="C151" s="255" t="s">
        <v>3255</v>
      </c>
      <c r="D151" s="265" t="s">
        <v>3258</v>
      </c>
      <c r="E151" s="114" t="s">
        <v>1020</v>
      </c>
      <c r="F151" s="114" t="s">
        <v>1022</v>
      </c>
      <c r="G151" s="266" t="s">
        <v>3224</v>
      </c>
      <c r="H151" s="266" t="s">
        <v>3951</v>
      </c>
      <c r="I151" s="244" t="s">
        <v>3221</v>
      </c>
    </row>
    <row r="152" spans="1:9" s="2" customFormat="1" ht="20.100000000000001" customHeight="1">
      <c r="A152" s="228"/>
      <c r="B152" s="264" t="s">
        <v>3073</v>
      </c>
      <c r="C152" s="255" t="s">
        <v>3260</v>
      </c>
      <c r="D152" s="265" t="s">
        <v>3259</v>
      </c>
      <c r="E152" s="114" t="s">
        <v>1026</v>
      </c>
      <c r="F152" s="114" t="s">
        <v>1200</v>
      </c>
      <c r="G152" s="266" t="s">
        <v>3224</v>
      </c>
      <c r="H152" s="266" t="s">
        <v>3951</v>
      </c>
      <c r="I152" s="244" t="s">
        <v>3219</v>
      </c>
    </row>
    <row r="153" spans="1:9" s="2" customFormat="1" ht="20.100000000000001" customHeight="1">
      <c r="A153" s="228"/>
      <c r="B153" s="267" t="s">
        <v>3073</v>
      </c>
      <c r="C153" s="268" t="s">
        <v>3260</v>
      </c>
      <c r="D153" s="269" t="s">
        <v>3262</v>
      </c>
      <c r="E153" s="98" t="s">
        <v>1026</v>
      </c>
      <c r="F153" s="98" t="s">
        <v>1027</v>
      </c>
      <c r="G153" s="270" t="s">
        <v>3224</v>
      </c>
      <c r="H153" s="270" t="s">
        <v>3951</v>
      </c>
      <c r="I153" s="271" t="s">
        <v>3221</v>
      </c>
    </row>
    <row r="154" spans="1:9" s="2" customFormat="1" ht="20.100000000000001" customHeight="1">
      <c r="A154" s="258">
        <v>43244</v>
      </c>
      <c r="B154" s="245" t="s">
        <v>3073</v>
      </c>
      <c r="C154" s="272" t="s">
        <v>3206</v>
      </c>
      <c r="D154" s="261" t="s">
        <v>3202</v>
      </c>
      <c r="E154" s="185" t="s">
        <v>1438</v>
      </c>
      <c r="F154" s="273" t="s">
        <v>1430</v>
      </c>
      <c r="G154" s="274" t="s">
        <v>3203</v>
      </c>
      <c r="H154" s="274" t="s">
        <v>3952</v>
      </c>
      <c r="I154" s="206" t="s">
        <v>3204</v>
      </c>
    </row>
    <row r="155" spans="1:9" s="2" customFormat="1" ht="20.100000000000001" customHeight="1">
      <c r="A155" s="228"/>
      <c r="B155" s="250" t="s">
        <v>3073</v>
      </c>
      <c r="C155" s="254" t="s">
        <v>3206</v>
      </c>
      <c r="D155" s="252" t="s">
        <v>3205</v>
      </c>
      <c r="E155" s="135" t="s">
        <v>1438</v>
      </c>
      <c r="F155" s="113" t="s">
        <v>1430</v>
      </c>
      <c r="G155" s="256" t="s">
        <v>3207</v>
      </c>
      <c r="H155" s="256" t="s">
        <v>3953</v>
      </c>
      <c r="I155" s="230" t="s">
        <v>3204</v>
      </c>
    </row>
    <row r="156" spans="1:9" s="2" customFormat="1" ht="20.100000000000001" customHeight="1">
      <c r="A156" s="228"/>
      <c r="B156" s="250" t="s">
        <v>3073</v>
      </c>
      <c r="C156" s="254" t="s">
        <v>3206</v>
      </c>
      <c r="D156" s="252" t="s">
        <v>3208</v>
      </c>
      <c r="E156" s="135" t="s">
        <v>1438</v>
      </c>
      <c r="F156" s="113" t="s">
        <v>1430</v>
      </c>
      <c r="G156" s="256" t="s">
        <v>3211</v>
      </c>
      <c r="H156" s="256" t="s">
        <v>3954</v>
      </c>
      <c r="I156" s="230" t="s">
        <v>3204</v>
      </c>
    </row>
    <row r="157" spans="1:9" s="2" customFormat="1" ht="20.100000000000001" customHeight="1">
      <c r="A157" s="228"/>
      <c r="B157" s="250" t="s">
        <v>3073</v>
      </c>
      <c r="C157" s="254" t="s">
        <v>3206</v>
      </c>
      <c r="D157" s="252" t="s">
        <v>3212</v>
      </c>
      <c r="E157" s="135" t="s">
        <v>1438</v>
      </c>
      <c r="F157" s="113" t="s">
        <v>1430</v>
      </c>
      <c r="G157" s="256" t="s">
        <v>3214</v>
      </c>
      <c r="H157" s="256" t="s">
        <v>3955</v>
      </c>
      <c r="I157" s="230" t="s">
        <v>3204</v>
      </c>
    </row>
    <row r="158" spans="1:9" s="2" customFormat="1" ht="20.100000000000001" customHeight="1">
      <c r="A158" s="228"/>
      <c r="B158" s="250" t="s">
        <v>3006</v>
      </c>
      <c r="C158" s="254" t="s">
        <v>3206</v>
      </c>
      <c r="D158" s="252" t="s">
        <v>3216</v>
      </c>
      <c r="E158" s="136" t="s">
        <v>1438</v>
      </c>
      <c r="F158" s="113" t="s">
        <v>1430</v>
      </c>
      <c r="G158" s="240" t="s">
        <v>3008</v>
      </c>
      <c r="H158" s="240" t="s">
        <v>3008</v>
      </c>
      <c r="I158" s="230" t="s">
        <v>3204</v>
      </c>
    </row>
    <row r="159" spans="1:9" s="2" customFormat="1" ht="20.100000000000001" customHeight="1">
      <c r="A159" s="228"/>
      <c r="B159" s="250" t="s">
        <v>3073</v>
      </c>
      <c r="C159" s="217" t="s">
        <v>2940</v>
      </c>
      <c r="D159" s="252" t="s">
        <v>3264</v>
      </c>
      <c r="E159" s="136" t="s">
        <v>1498</v>
      </c>
      <c r="F159" s="136" t="s">
        <v>1501</v>
      </c>
      <c r="G159" s="136" t="s">
        <v>3265</v>
      </c>
      <c r="H159" s="136" t="s">
        <v>3266</v>
      </c>
      <c r="I159" s="230" t="s">
        <v>3204</v>
      </c>
    </row>
    <row r="160" spans="1:9" s="2" customFormat="1" ht="20.100000000000001" customHeight="1">
      <c r="A160" s="258">
        <v>43245</v>
      </c>
      <c r="B160" s="259" t="s">
        <v>3006</v>
      </c>
      <c r="C160" s="260" t="s">
        <v>3376</v>
      </c>
      <c r="D160" s="261"/>
      <c r="E160" s="260" t="s">
        <v>3377</v>
      </c>
      <c r="F160" s="260"/>
      <c r="G160" s="275" t="s">
        <v>3378</v>
      </c>
      <c r="H160" s="276" t="s">
        <v>3379</v>
      </c>
      <c r="I160" s="206" t="s">
        <v>3380</v>
      </c>
    </row>
    <row r="161" spans="1:9" s="2" customFormat="1" ht="20.100000000000001" customHeight="1">
      <c r="A161" s="258">
        <v>43404</v>
      </c>
      <c r="B161" s="245" t="s">
        <v>3385</v>
      </c>
      <c r="C161" s="260" t="s">
        <v>3386</v>
      </c>
      <c r="D161" s="277" t="s">
        <v>3387</v>
      </c>
      <c r="E161" s="93" t="s">
        <v>1617</v>
      </c>
      <c r="F161" s="93" t="s">
        <v>1619</v>
      </c>
      <c r="G161" s="261" t="s">
        <v>3388</v>
      </c>
      <c r="H161" s="276" t="s">
        <v>3389</v>
      </c>
      <c r="I161" s="206" t="s">
        <v>3390</v>
      </c>
    </row>
    <row r="162" spans="1:9" s="2" customFormat="1" ht="20.100000000000001" customHeight="1">
      <c r="A162" s="228"/>
      <c r="B162" s="264" t="s">
        <v>3006</v>
      </c>
      <c r="C162" s="254" t="s">
        <v>3386</v>
      </c>
      <c r="D162" s="278" t="s">
        <v>3391</v>
      </c>
      <c r="E162" s="114" t="s">
        <v>3382</v>
      </c>
      <c r="F162" s="114" t="s">
        <v>3383</v>
      </c>
      <c r="G162" s="252" t="s">
        <v>3388</v>
      </c>
      <c r="H162" s="231" t="s">
        <v>3388</v>
      </c>
      <c r="I162" s="230" t="s">
        <v>3392</v>
      </c>
    </row>
    <row r="163" spans="1:9" s="2" customFormat="1" ht="20.100000000000001" customHeight="1">
      <c r="A163" s="228"/>
      <c r="B163" s="264" t="s">
        <v>3006</v>
      </c>
      <c r="C163" s="254" t="s">
        <v>3386</v>
      </c>
      <c r="D163" s="278" t="s">
        <v>3393</v>
      </c>
      <c r="E163" s="114" t="s">
        <v>1615</v>
      </c>
      <c r="F163" s="114" t="s">
        <v>1620</v>
      </c>
      <c r="G163" s="252" t="s">
        <v>3388</v>
      </c>
      <c r="H163" s="231" t="s">
        <v>3388</v>
      </c>
      <c r="I163" s="243" t="s">
        <v>3390</v>
      </c>
    </row>
    <row r="164" spans="1:9" s="2" customFormat="1" ht="20.100000000000001" customHeight="1">
      <c r="A164" s="228"/>
      <c r="B164" s="264" t="s">
        <v>3006</v>
      </c>
      <c r="C164" s="254" t="s">
        <v>3386</v>
      </c>
      <c r="D164" s="278" t="s">
        <v>3394</v>
      </c>
      <c r="E164" s="184" t="s">
        <v>1615</v>
      </c>
      <c r="F164" s="184" t="s">
        <v>3384</v>
      </c>
      <c r="G164" s="252" t="s">
        <v>3388</v>
      </c>
      <c r="H164" s="231" t="s">
        <v>3388</v>
      </c>
      <c r="I164" s="230" t="s">
        <v>3392</v>
      </c>
    </row>
    <row r="165" spans="1:9" s="2" customFormat="1" ht="20.100000000000001" customHeight="1">
      <c r="A165" s="228"/>
      <c r="B165" s="264" t="s">
        <v>2995</v>
      </c>
      <c r="C165" s="254" t="s">
        <v>2996</v>
      </c>
      <c r="D165" s="278" t="s">
        <v>3395</v>
      </c>
      <c r="E165" s="114" t="s">
        <v>904</v>
      </c>
      <c r="F165" s="114" t="s">
        <v>837</v>
      </c>
      <c r="G165" s="114" t="s">
        <v>3396</v>
      </c>
      <c r="H165" s="114" t="s">
        <v>3400</v>
      </c>
      <c r="I165" s="230" t="s">
        <v>3397</v>
      </c>
    </row>
    <row r="166" spans="1:9" s="2" customFormat="1" ht="20.100000000000001" customHeight="1">
      <c r="A166" s="228"/>
      <c r="B166" s="250" t="s">
        <v>2995</v>
      </c>
      <c r="C166" s="254" t="s">
        <v>3398</v>
      </c>
      <c r="D166" s="278" t="s">
        <v>3399</v>
      </c>
      <c r="E166" s="102" t="s">
        <v>237</v>
      </c>
      <c r="F166" s="102" t="s">
        <v>839</v>
      </c>
      <c r="G166" s="102" t="s">
        <v>2988</v>
      </c>
      <c r="H166" s="102" t="s">
        <v>3401</v>
      </c>
      <c r="I166" s="230" t="s">
        <v>3397</v>
      </c>
    </row>
    <row r="167" spans="1:9" s="2" customFormat="1" ht="20.100000000000001" customHeight="1">
      <c r="A167" s="228"/>
      <c r="B167" s="264" t="s">
        <v>3006</v>
      </c>
      <c r="C167" s="279" t="s">
        <v>3404</v>
      </c>
      <c r="D167" s="265" t="s">
        <v>3409</v>
      </c>
      <c r="E167" s="114" t="s">
        <v>3404</v>
      </c>
      <c r="F167" s="114" t="s">
        <v>3406</v>
      </c>
      <c r="G167" s="252" t="s">
        <v>3388</v>
      </c>
      <c r="H167" s="231" t="s">
        <v>3388</v>
      </c>
      <c r="I167" s="230" t="s">
        <v>3204</v>
      </c>
    </row>
    <row r="168" spans="1:9" s="2" customFormat="1" ht="20.100000000000001" hidden="1" customHeight="1">
      <c r="A168" s="258"/>
      <c r="B168" s="280"/>
      <c r="C168" s="260"/>
      <c r="D168" s="261"/>
      <c r="E168" s="260"/>
      <c r="F168" s="260"/>
      <c r="G168" s="274"/>
      <c r="H168" s="95"/>
      <c r="I168" s="95"/>
    </row>
    <row r="169" spans="1:9" s="2" customFormat="1" ht="20.100000000000001" hidden="1" customHeight="1">
      <c r="A169" s="258"/>
      <c r="B169" s="280"/>
      <c r="C169" s="260"/>
      <c r="D169" s="261"/>
      <c r="E169" s="260"/>
      <c r="F169" s="260"/>
      <c r="G169" s="274"/>
      <c r="H169" s="93"/>
      <c r="I169" s="93"/>
    </row>
    <row r="170" spans="1:9" s="2" customFormat="1" ht="20.100000000000001" hidden="1" customHeight="1">
      <c r="A170" s="281"/>
      <c r="B170" s="282"/>
      <c r="C170" s="283"/>
      <c r="D170" s="284"/>
      <c r="E170" s="283"/>
      <c r="F170" s="283"/>
      <c r="G170" s="285"/>
      <c r="H170" s="286"/>
      <c r="I170" s="286"/>
    </row>
    <row r="171" spans="1:9" s="2" customFormat="1" ht="20.100000000000001" hidden="1" customHeight="1">
      <c r="A171" s="258"/>
      <c r="B171" s="280"/>
      <c r="C171" s="260"/>
      <c r="D171" s="261"/>
      <c r="E171" s="260"/>
      <c r="F171" s="260"/>
      <c r="G171" s="274"/>
      <c r="H171" s="93"/>
      <c r="I171" s="93"/>
    </row>
    <row r="172" spans="1:9" s="2" customFormat="1" ht="20.100000000000001" hidden="1" customHeight="1">
      <c r="A172" s="228"/>
      <c r="B172" s="250"/>
      <c r="C172" s="254"/>
      <c r="D172" s="252"/>
      <c r="E172" s="254"/>
      <c r="F172" s="254"/>
      <c r="G172" s="256"/>
      <c r="H172" s="232"/>
      <c r="I172" s="232"/>
    </row>
    <row r="173" spans="1:9" s="2" customFormat="1" ht="20.100000000000001" hidden="1" customHeight="1">
      <c r="A173" s="228"/>
      <c r="B173" s="250"/>
      <c r="C173" s="254"/>
      <c r="D173" s="252"/>
      <c r="E173" s="254"/>
      <c r="F173" s="254"/>
      <c r="G173" s="256"/>
      <c r="H173" s="232"/>
      <c r="I173" s="232"/>
    </row>
    <row r="174" spans="1:9" s="2" customFormat="1" ht="20.100000000000001" hidden="1" customHeight="1">
      <c r="A174" s="258"/>
      <c r="B174" s="280"/>
      <c r="C174" s="260"/>
      <c r="D174" s="274"/>
      <c r="E174" s="260"/>
      <c r="F174" s="260"/>
      <c r="G174" s="274"/>
      <c r="H174" s="287"/>
      <c r="I174" s="287"/>
    </row>
    <row r="175" spans="1:9" s="2" customFormat="1" ht="20.100000000000001" hidden="1" customHeight="1">
      <c r="A175" s="228"/>
      <c r="B175" s="264"/>
      <c r="C175" s="279"/>
      <c r="D175" s="288"/>
      <c r="E175" s="279"/>
      <c r="F175" s="279"/>
      <c r="G175" s="288"/>
      <c r="H175" s="289"/>
      <c r="I175" s="289"/>
    </row>
    <row r="176" spans="1:9" s="2" customFormat="1" ht="20.100000000000001" hidden="1" customHeight="1">
      <c r="A176" s="228"/>
      <c r="B176" s="264"/>
      <c r="C176" s="257"/>
      <c r="D176" s="269"/>
      <c r="E176" s="257"/>
      <c r="F176" s="257"/>
      <c r="G176" s="290"/>
      <c r="H176" s="291"/>
      <c r="I176" s="291"/>
    </row>
    <row r="177" spans="1:9" s="2" customFormat="1" ht="20.100000000000001" hidden="1" customHeight="1">
      <c r="A177" s="91"/>
      <c r="B177" s="264"/>
      <c r="C177" s="292"/>
      <c r="D177" s="293"/>
      <c r="E177" s="293"/>
      <c r="F177" s="293"/>
      <c r="G177" s="294"/>
      <c r="H177" s="289"/>
      <c r="I177" s="289"/>
    </row>
    <row r="178" spans="1:9" s="2" customFormat="1" ht="20.100000000000001" hidden="1" customHeight="1">
      <c r="A178" s="89"/>
      <c r="B178" s="100"/>
      <c r="C178" s="295"/>
      <c r="D178" s="137"/>
      <c r="E178" s="137"/>
      <c r="F178" s="137"/>
      <c r="G178" s="296"/>
      <c r="H178" s="297"/>
      <c r="I178" s="297"/>
    </row>
    <row r="179" spans="1:9" s="2" customFormat="1" ht="20.100000000000001" hidden="1" customHeight="1">
      <c r="A179" s="258"/>
      <c r="B179" s="298"/>
      <c r="C179" s="96"/>
      <c r="D179" s="94"/>
      <c r="E179" s="94"/>
      <c r="F179" s="94"/>
      <c r="G179" s="93"/>
      <c r="H179" s="287"/>
      <c r="I179" s="287"/>
    </row>
    <row r="180" spans="1:9" s="2" customFormat="1" ht="20.100000000000001" hidden="1" customHeight="1">
      <c r="A180" s="91"/>
      <c r="B180" s="229"/>
      <c r="C180" s="217"/>
      <c r="D180" s="299"/>
      <c r="E180" s="299"/>
      <c r="F180" s="299"/>
      <c r="G180" s="184"/>
      <c r="H180" s="300"/>
      <c r="I180" s="300"/>
    </row>
    <row r="181" spans="1:9" s="2" customFormat="1" ht="20.100000000000001" hidden="1" customHeight="1">
      <c r="A181" s="91"/>
      <c r="B181" s="229"/>
      <c r="C181" s="217"/>
      <c r="D181" s="299"/>
      <c r="E181" s="299"/>
      <c r="F181" s="299"/>
      <c r="G181" s="184"/>
      <c r="H181" s="300"/>
      <c r="I181" s="300"/>
    </row>
    <row r="182" spans="1:9" s="2" customFormat="1" ht="20.100000000000001" hidden="1" customHeight="1">
      <c r="A182" s="91"/>
      <c r="B182" s="229"/>
      <c r="C182" s="217"/>
      <c r="D182" s="299"/>
      <c r="E182" s="301"/>
      <c r="F182" s="299"/>
      <c r="G182" s="184"/>
      <c r="H182" s="300"/>
      <c r="I182" s="300"/>
    </row>
    <row r="183" spans="1:9" s="2" customFormat="1" ht="20.100000000000001" hidden="1" customHeight="1">
      <c r="A183" s="91"/>
      <c r="B183" s="229"/>
      <c r="C183" s="217"/>
      <c r="D183" s="103"/>
      <c r="E183" s="103"/>
      <c r="F183" s="103"/>
      <c r="G183" s="184"/>
      <c r="H183" s="300"/>
      <c r="I183" s="300"/>
    </row>
    <row r="184" spans="1:9" s="2" customFormat="1" ht="20.100000000000001" hidden="1" customHeight="1">
      <c r="A184" s="258"/>
      <c r="B184" s="298"/>
      <c r="C184" s="96"/>
      <c r="D184" s="94"/>
      <c r="E184" s="94"/>
      <c r="F184" s="94"/>
      <c r="G184" s="93"/>
      <c r="H184" s="287"/>
      <c r="I184" s="287"/>
    </row>
    <row r="185" spans="1:9" s="2" customFormat="1" ht="20.100000000000001" hidden="1" customHeight="1">
      <c r="A185" s="91"/>
      <c r="B185" s="229"/>
      <c r="C185" s="217"/>
      <c r="D185" s="299"/>
      <c r="E185" s="299"/>
      <c r="F185" s="299"/>
      <c r="G185" s="184"/>
      <c r="H185" s="300"/>
      <c r="I185" s="300"/>
    </row>
    <row r="186" spans="1:9" s="2" customFormat="1" ht="20.100000000000001" hidden="1" customHeight="1">
      <c r="A186" s="258"/>
      <c r="B186" s="298"/>
      <c r="C186" s="96"/>
      <c r="D186" s="93"/>
      <c r="E186" s="94"/>
      <c r="F186" s="94"/>
      <c r="G186" s="93"/>
      <c r="H186" s="287"/>
      <c r="I186" s="287"/>
    </row>
    <row r="187" spans="1:9" s="2" customFormat="1" ht="20.100000000000001" hidden="1" customHeight="1">
      <c r="A187" s="281"/>
      <c r="B187" s="302"/>
      <c r="C187" s="303"/>
      <c r="D187" s="304"/>
      <c r="E187" s="305"/>
      <c r="F187" s="305"/>
      <c r="G187" s="304"/>
      <c r="H187" s="306"/>
      <c r="I187" s="306"/>
    </row>
    <row r="188" spans="1:9" s="2" customFormat="1" ht="20.100000000000001" hidden="1" customHeight="1">
      <c r="A188" s="258"/>
      <c r="B188" s="298"/>
      <c r="C188" s="307"/>
      <c r="D188" s="94"/>
      <c r="E188" s="94"/>
      <c r="F188" s="94"/>
      <c r="G188" s="93"/>
      <c r="H188" s="287"/>
      <c r="I188" s="287"/>
    </row>
    <row r="189" spans="1:9" s="2" customFormat="1" ht="20.100000000000001" hidden="1" customHeight="1">
      <c r="A189" s="91"/>
      <c r="B189" s="302"/>
      <c r="C189" s="308"/>
      <c r="D189" s="305"/>
      <c r="E189" s="305"/>
      <c r="F189" s="305"/>
      <c r="G189" s="304"/>
      <c r="H189" s="306"/>
      <c r="I189" s="306"/>
    </row>
    <row r="190" spans="1:9" s="2" customFormat="1" ht="20.100000000000001" hidden="1" customHeight="1">
      <c r="A190" s="258"/>
      <c r="B190" s="298"/>
      <c r="C190" s="96"/>
      <c r="D190" s="94"/>
      <c r="E190" s="94"/>
      <c r="F190" s="94"/>
      <c r="G190" s="93"/>
      <c r="H190" s="287"/>
      <c r="I190" s="287"/>
    </row>
    <row r="191" spans="1:9" s="2" customFormat="1" ht="20.100000000000001" hidden="1" customHeight="1">
      <c r="A191" s="258"/>
      <c r="B191" s="245"/>
      <c r="C191" s="262"/>
      <c r="D191" s="261"/>
      <c r="E191" s="261"/>
      <c r="F191" s="261"/>
      <c r="G191" s="253"/>
      <c r="H191" s="309"/>
      <c r="I191" s="309"/>
    </row>
    <row r="192" spans="1:9" s="2" customFormat="1" ht="20.100000000000001" hidden="1" customHeight="1">
      <c r="A192" s="91"/>
      <c r="B192" s="264"/>
      <c r="C192" s="251"/>
      <c r="D192" s="252"/>
      <c r="E192" s="252"/>
      <c r="F192" s="252"/>
      <c r="G192" s="288"/>
      <c r="H192" s="289"/>
      <c r="I192" s="289"/>
    </row>
    <row r="193" spans="1:9" s="2" customFormat="1" ht="20.100000000000001" hidden="1" customHeight="1">
      <c r="A193" s="91"/>
      <c r="B193" s="264"/>
      <c r="C193" s="251"/>
      <c r="D193" s="252"/>
      <c r="E193" s="252"/>
      <c r="F193" s="252"/>
      <c r="G193" s="288"/>
      <c r="H193" s="289"/>
      <c r="I193" s="289"/>
    </row>
    <row r="194" spans="1:9" s="2" customFormat="1" ht="20.100000000000001" hidden="1" customHeight="1">
      <c r="A194" s="91"/>
      <c r="B194" s="264"/>
      <c r="C194" s="255"/>
      <c r="D194" s="265"/>
      <c r="E194" s="265"/>
      <c r="F194" s="265"/>
      <c r="G194" s="288"/>
      <c r="H194" s="289"/>
      <c r="I194" s="289"/>
    </row>
    <row r="195" spans="1:9" s="2" customFormat="1" ht="20.100000000000001" hidden="1" customHeight="1">
      <c r="A195" s="91"/>
      <c r="B195" s="250"/>
      <c r="C195" s="251"/>
      <c r="D195" s="252"/>
      <c r="E195" s="252"/>
      <c r="F195" s="252"/>
      <c r="G195" s="256"/>
      <c r="H195" s="300"/>
      <c r="I195" s="300"/>
    </row>
    <row r="196" spans="1:9" s="2" customFormat="1" ht="20.100000000000001" hidden="1" customHeight="1">
      <c r="A196" s="258"/>
      <c r="B196" s="298"/>
      <c r="C196" s="206"/>
      <c r="D196" s="111"/>
      <c r="E196" s="111"/>
      <c r="F196" s="111"/>
      <c r="G196" s="95"/>
      <c r="H196" s="93"/>
      <c r="I196" s="93"/>
    </row>
    <row r="197" spans="1:9" s="2" customFormat="1" ht="20.100000000000001" hidden="1" customHeight="1">
      <c r="A197" s="91"/>
      <c r="B197" s="229"/>
      <c r="C197" s="230"/>
      <c r="D197" s="231"/>
      <c r="E197" s="231"/>
      <c r="F197" s="231"/>
      <c r="G197" s="232"/>
      <c r="H197" s="232"/>
      <c r="I197" s="232"/>
    </row>
    <row r="198" spans="1:9" s="2" customFormat="1" ht="20.100000000000001" hidden="1" customHeight="1">
      <c r="A198" s="258"/>
      <c r="B198" s="259"/>
      <c r="C198" s="260"/>
      <c r="D198" s="274"/>
      <c r="E198" s="261"/>
      <c r="F198" s="261"/>
      <c r="G198" s="93"/>
      <c r="H198" s="88"/>
      <c r="I198" s="88"/>
    </row>
    <row r="199" spans="1:9" s="2" customFormat="1" ht="20.100000000000001" hidden="1" customHeight="1">
      <c r="A199" s="91"/>
      <c r="B199" s="264"/>
      <c r="C199" s="254"/>
      <c r="D199" s="256"/>
      <c r="E199" s="252"/>
      <c r="F199" s="252"/>
      <c r="G199" s="184"/>
      <c r="H199" s="219"/>
      <c r="I199" s="219"/>
    </row>
    <row r="200" spans="1:9" s="2" customFormat="1" ht="20.100000000000001" hidden="1" customHeight="1">
      <c r="A200" s="91"/>
      <c r="B200" s="264"/>
      <c r="C200" s="254"/>
      <c r="D200" s="256"/>
      <c r="E200" s="252"/>
      <c r="F200" s="252"/>
      <c r="G200" s="184"/>
      <c r="H200" s="219"/>
      <c r="I200" s="219"/>
    </row>
    <row r="201" spans="1:9" s="2" customFormat="1" ht="20.100000000000001" hidden="1" customHeight="1">
      <c r="A201" s="91"/>
      <c r="B201" s="264"/>
      <c r="C201" s="255"/>
      <c r="D201" s="294"/>
      <c r="E201" s="301"/>
      <c r="F201" s="301"/>
      <c r="G201" s="114"/>
      <c r="H201" s="219"/>
      <c r="I201" s="219"/>
    </row>
    <row r="202" spans="1:9" s="2" customFormat="1" ht="20.100000000000001" hidden="1" customHeight="1">
      <c r="A202" s="91"/>
      <c r="B202" s="264"/>
      <c r="C202" s="310"/>
      <c r="D202" s="114"/>
      <c r="E202" s="301"/>
      <c r="F202" s="301"/>
      <c r="G202" s="114"/>
      <c r="H202" s="219"/>
      <c r="I202" s="219"/>
    </row>
    <row r="203" spans="1:9" s="2" customFormat="1" ht="20.100000000000001" hidden="1" customHeight="1">
      <c r="A203" s="89"/>
      <c r="B203" s="282"/>
      <c r="C203" s="311"/>
      <c r="D203" s="98"/>
      <c r="E203" s="99"/>
      <c r="F203" s="99"/>
      <c r="G203" s="98"/>
      <c r="H203" s="312"/>
      <c r="I203" s="312"/>
    </row>
    <row r="204" spans="1:9" s="2" customFormat="1" ht="20.100000000000001" hidden="1" customHeight="1">
      <c r="A204" s="258"/>
      <c r="B204" s="259"/>
      <c r="C204" s="313"/>
      <c r="D204" s="249"/>
      <c r="E204" s="314"/>
      <c r="F204" s="314"/>
      <c r="G204" s="249"/>
      <c r="H204" s="315"/>
      <c r="I204" s="315"/>
    </row>
    <row r="205" spans="1:9" s="2" customFormat="1" ht="20.100000000000001" hidden="1" customHeight="1">
      <c r="A205" s="91"/>
      <c r="B205" s="264"/>
      <c r="C205" s="310"/>
      <c r="D205" s="104"/>
      <c r="E205" s="269"/>
      <c r="F205" s="269"/>
      <c r="G205" s="102"/>
      <c r="H205" s="91"/>
      <c r="I205" s="91"/>
    </row>
    <row r="206" spans="1:9" s="2" customFormat="1" ht="20.100000000000001" hidden="1" customHeight="1">
      <c r="A206" s="91"/>
      <c r="B206" s="250"/>
      <c r="C206" s="254"/>
      <c r="D206" s="256"/>
      <c r="E206" s="252"/>
      <c r="F206" s="252"/>
      <c r="G206" s="184"/>
      <c r="H206" s="219"/>
      <c r="I206" s="219"/>
    </row>
    <row r="207" spans="1:9" s="2" customFormat="1" ht="20.100000000000001" customHeight="1">
      <c r="A207" s="258">
        <v>43556</v>
      </c>
      <c r="B207" s="259" t="s">
        <v>3006</v>
      </c>
      <c r="C207" s="221" t="s">
        <v>3497</v>
      </c>
      <c r="D207" s="94" t="s">
        <v>3498</v>
      </c>
      <c r="E207" s="185" t="s">
        <v>3410</v>
      </c>
      <c r="F207" s="185" t="s">
        <v>3411</v>
      </c>
      <c r="G207" s="261" t="s">
        <v>3388</v>
      </c>
      <c r="H207" s="95" t="s">
        <v>3503</v>
      </c>
      <c r="I207" s="287" t="s">
        <v>1688</v>
      </c>
    </row>
    <row r="208" spans="1:9" s="2" customFormat="1" ht="20.100000000000001" customHeight="1">
      <c r="A208" s="91"/>
      <c r="B208" s="264" t="s">
        <v>3006</v>
      </c>
      <c r="C208" s="316" t="s">
        <v>3497</v>
      </c>
      <c r="D208" s="301" t="s">
        <v>3499</v>
      </c>
      <c r="E208" s="114" t="s">
        <v>3410</v>
      </c>
      <c r="F208" s="114" t="s">
        <v>3411</v>
      </c>
      <c r="G208" s="265" t="s">
        <v>3388</v>
      </c>
      <c r="H208" s="244" t="s">
        <v>3503</v>
      </c>
      <c r="I208" s="289" t="s">
        <v>1966</v>
      </c>
    </row>
    <row r="209" spans="1:9" s="2" customFormat="1" ht="20.100000000000001" customHeight="1">
      <c r="A209" s="91"/>
      <c r="B209" s="264" t="s">
        <v>3006</v>
      </c>
      <c r="C209" s="316" t="s">
        <v>3500</v>
      </c>
      <c r="D209" s="301" t="s">
        <v>3501</v>
      </c>
      <c r="E209" s="114" t="s">
        <v>3418</v>
      </c>
      <c r="F209" s="114" t="s">
        <v>3419</v>
      </c>
      <c r="G209" s="265" t="s">
        <v>3388</v>
      </c>
      <c r="H209" s="244" t="s">
        <v>3503</v>
      </c>
      <c r="I209" s="289" t="s">
        <v>1688</v>
      </c>
    </row>
    <row r="210" spans="1:9" s="2" customFormat="1" ht="20.100000000000001" customHeight="1">
      <c r="A210" s="91"/>
      <c r="B210" s="264" t="s">
        <v>3006</v>
      </c>
      <c r="C210" s="316" t="s">
        <v>3500</v>
      </c>
      <c r="D210" s="301" t="s">
        <v>3502</v>
      </c>
      <c r="E210" s="114" t="s">
        <v>3418</v>
      </c>
      <c r="F210" s="114" t="s">
        <v>3419</v>
      </c>
      <c r="G210" s="265" t="s">
        <v>3388</v>
      </c>
      <c r="H210" s="244" t="s">
        <v>3503</v>
      </c>
      <c r="I210" s="289" t="s">
        <v>1966</v>
      </c>
    </row>
    <row r="211" spans="1:9" s="2" customFormat="1" ht="20.100000000000001" customHeight="1">
      <c r="A211" s="91"/>
      <c r="B211" s="264" t="s">
        <v>3006</v>
      </c>
      <c r="C211" s="316" t="s">
        <v>2290</v>
      </c>
      <c r="D211" s="301" t="s">
        <v>3504</v>
      </c>
      <c r="E211" s="114" t="s">
        <v>3423</v>
      </c>
      <c r="F211" s="114" t="s">
        <v>3424</v>
      </c>
      <c r="G211" s="265" t="s">
        <v>3388</v>
      </c>
      <c r="H211" s="114" t="s">
        <v>3506</v>
      </c>
      <c r="I211" s="289" t="s">
        <v>1688</v>
      </c>
    </row>
    <row r="212" spans="1:9" s="2" customFormat="1" ht="20.100000000000001" customHeight="1">
      <c r="A212" s="91"/>
      <c r="B212" s="264" t="s">
        <v>3006</v>
      </c>
      <c r="C212" s="316" t="s">
        <v>2290</v>
      </c>
      <c r="D212" s="301" t="s">
        <v>3505</v>
      </c>
      <c r="E212" s="114" t="s">
        <v>3423</v>
      </c>
      <c r="F212" s="114" t="s">
        <v>3424</v>
      </c>
      <c r="G212" s="265" t="s">
        <v>3388</v>
      </c>
      <c r="H212" s="114" t="s">
        <v>3506</v>
      </c>
      <c r="I212" s="289" t="s">
        <v>1966</v>
      </c>
    </row>
    <row r="213" spans="1:9" s="2" customFormat="1" ht="20.100000000000001" customHeight="1">
      <c r="A213" s="91"/>
      <c r="B213" s="264" t="s">
        <v>3006</v>
      </c>
      <c r="C213" s="316" t="s">
        <v>3507</v>
      </c>
      <c r="D213" s="301" t="s">
        <v>3508</v>
      </c>
      <c r="E213" s="114" t="s">
        <v>3427</v>
      </c>
      <c r="F213" s="114" t="s">
        <v>3428</v>
      </c>
      <c r="G213" s="265" t="s">
        <v>3388</v>
      </c>
      <c r="H213" s="244" t="s">
        <v>3503</v>
      </c>
      <c r="I213" s="289" t="s">
        <v>1688</v>
      </c>
    </row>
    <row r="214" spans="1:9" s="2" customFormat="1" ht="20.100000000000001" customHeight="1">
      <c r="A214" s="91"/>
      <c r="B214" s="264" t="s">
        <v>3006</v>
      </c>
      <c r="C214" s="316" t="s">
        <v>3507</v>
      </c>
      <c r="D214" s="301" t="s">
        <v>3509</v>
      </c>
      <c r="E214" s="114" t="s">
        <v>3427</v>
      </c>
      <c r="F214" s="114" t="s">
        <v>3428</v>
      </c>
      <c r="G214" s="265" t="s">
        <v>3388</v>
      </c>
      <c r="H214" s="244" t="s">
        <v>3503</v>
      </c>
      <c r="I214" s="289" t="s">
        <v>1966</v>
      </c>
    </row>
    <row r="215" spans="1:9" s="2" customFormat="1" ht="20.100000000000001" customHeight="1">
      <c r="A215" s="91"/>
      <c r="B215" s="264" t="s">
        <v>3006</v>
      </c>
      <c r="C215" s="316" t="s">
        <v>3507</v>
      </c>
      <c r="D215" s="301" t="s">
        <v>3510</v>
      </c>
      <c r="E215" s="114" t="s">
        <v>3430</v>
      </c>
      <c r="F215" s="114" t="s">
        <v>3431</v>
      </c>
      <c r="G215" s="265" t="s">
        <v>3388</v>
      </c>
      <c r="H215" s="244" t="s">
        <v>3503</v>
      </c>
      <c r="I215" s="289" t="s">
        <v>1688</v>
      </c>
    </row>
    <row r="216" spans="1:9" s="2" customFormat="1" ht="20.100000000000001" customHeight="1">
      <c r="A216" s="91"/>
      <c r="B216" s="264" t="s">
        <v>3006</v>
      </c>
      <c r="C216" s="316" t="s">
        <v>3507</v>
      </c>
      <c r="D216" s="301" t="s">
        <v>3511</v>
      </c>
      <c r="E216" s="114" t="s">
        <v>3430</v>
      </c>
      <c r="F216" s="114" t="s">
        <v>3431</v>
      </c>
      <c r="G216" s="265" t="s">
        <v>3388</v>
      </c>
      <c r="H216" s="244" t="s">
        <v>3503</v>
      </c>
      <c r="I216" s="289" t="s">
        <v>1966</v>
      </c>
    </row>
    <row r="217" spans="1:9" s="2" customFormat="1" ht="20.100000000000001" customHeight="1">
      <c r="A217" s="91"/>
      <c r="B217" s="264" t="s">
        <v>3006</v>
      </c>
      <c r="C217" s="316" t="s">
        <v>3512</v>
      </c>
      <c r="D217" s="301" t="s">
        <v>3513</v>
      </c>
      <c r="E217" s="114" t="s">
        <v>3432</v>
      </c>
      <c r="F217" s="114" t="s">
        <v>1974</v>
      </c>
      <c r="G217" s="265" t="s">
        <v>3388</v>
      </c>
      <c r="H217" s="244" t="s">
        <v>3503</v>
      </c>
      <c r="I217" s="289" t="s">
        <v>1688</v>
      </c>
    </row>
    <row r="218" spans="1:9" s="2" customFormat="1" ht="20.100000000000001" customHeight="1">
      <c r="A218" s="91"/>
      <c r="B218" s="264" t="s">
        <v>3006</v>
      </c>
      <c r="C218" s="316" t="s">
        <v>3512</v>
      </c>
      <c r="D218" s="301" t="s">
        <v>3514</v>
      </c>
      <c r="E218" s="114" t="s">
        <v>3432</v>
      </c>
      <c r="F218" s="114" t="s">
        <v>1974</v>
      </c>
      <c r="G218" s="265" t="s">
        <v>3388</v>
      </c>
      <c r="H218" s="244" t="s">
        <v>3503</v>
      </c>
      <c r="I218" s="289" t="s">
        <v>1966</v>
      </c>
    </row>
    <row r="219" spans="1:9" s="2" customFormat="1" ht="20.100000000000001" customHeight="1">
      <c r="A219" s="91"/>
      <c r="B219" s="264" t="s">
        <v>3006</v>
      </c>
      <c r="C219" s="316" t="s">
        <v>3512</v>
      </c>
      <c r="D219" s="301" t="s">
        <v>3515</v>
      </c>
      <c r="E219" s="114" t="s">
        <v>3434</v>
      </c>
      <c r="F219" s="114" t="s">
        <v>1975</v>
      </c>
      <c r="G219" s="265" t="s">
        <v>3388</v>
      </c>
      <c r="H219" s="244" t="s">
        <v>3503</v>
      </c>
      <c r="I219" s="289" t="s">
        <v>1688</v>
      </c>
    </row>
    <row r="220" spans="1:9" s="2" customFormat="1" ht="20.100000000000001" customHeight="1">
      <c r="A220" s="91"/>
      <c r="B220" s="264" t="s">
        <v>3006</v>
      </c>
      <c r="C220" s="316" t="s">
        <v>3512</v>
      </c>
      <c r="D220" s="301" t="s">
        <v>3516</v>
      </c>
      <c r="E220" s="114" t="s">
        <v>3434</v>
      </c>
      <c r="F220" s="114" t="s">
        <v>1975</v>
      </c>
      <c r="G220" s="265" t="s">
        <v>3388</v>
      </c>
      <c r="H220" s="244" t="s">
        <v>3503</v>
      </c>
      <c r="I220" s="289" t="s">
        <v>1966</v>
      </c>
    </row>
    <row r="221" spans="1:9" s="2" customFormat="1" ht="20.100000000000001" customHeight="1">
      <c r="A221" s="91"/>
      <c r="B221" s="264" t="s">
        <v>3006</v>
      </c>
      <c r="C221" s="316" t="s">
        <v>3512</v>
      </c>
      <c r="D221" s="301" t="s">
        <v>3517</v>
      </c>
      <c r="E221" s="114" t="s">
        <v>3436</v>
      </c>
      <c r="F221" s="114" t="s">
        <v>3437</v>
      </c>
      <c r="G221" s="265" t="s">
        <v>3388</v>
      </c>
      <c r="H221" s="244" t="s">
        <v>3503</v>
      </c>
      <c r="I221" s="289" t="s">
        <v>1688</v>
      </c>
    </row>
    <row r="222" spans="1:9" s="2" customFormat="1" ht="20.100000000000001" customHeight="1">
      <c r="A222" s="91"/>
      <c r="B222" s="264" t="s">
        <v>3006</v>
      </c>
      <c r="C222" s="316" t="s">
        <v>3512</v>
      </c>
      <c r="D222" s="301" t="s">
        <v>3518</v>
      </c>
      <c r="E222" s="114" t="s">
        <v>3436</v>
      </c>
      <c r="F222" s="114" t="s">
        <v>3437</v>
      </c>
      <c r="G222" s="265" t="s">
        <v>3388</v>
      </c>
      <c r="H222" s="244" t="s">
        <v>3503</v>
      </c>
      <c r="I222" s="289" t="s">
        <v>1966</v>
      </c>
    </row>
    <row r="223" spans="1:9" s="2" customFormat="1" ht="20.100000000000001" customHeight="1">
      <c r="A223" s="91"/>
      <c r="B223" s="264" t="s">
        <v>3006</v>
      </c>
      <c r="C223" s="316" t="s">
        <v>3512</v>
      </c>
      <c r="D223" s="301" t="s">
        <v>3519</v>
      </c>
      <c r="E223" s="114" t="s">
        <v>3439</v>
      </c>
      <c r="F223" s="114" t="s">
        <v>3440</v>
      </c>
      <c r="G223" s="265" t="s">
        <v>3388</v>
      </c>
      <c r="H223" s="244" t="s">
        <v>3503</v>
      </c>
      <c r="I223" s="289" t="s">
        <v>1688</v>
      </c>
    </row>
    <row r="224" spans="1:9" s="2" customFormat="1" ht="20.100000000000001" customHeight="1">
      <c r="A224" s="91"/>
      <c r="B224" s="264" t="s">
        <v>3006</v>
      </c>
      <c r="C224" s="316" t="s">
        <v>3512</v>
      </c>
      <c r="D224" s="301" t="s">
        <v>3520</v>
      </c>
      <c r="E224" s="114" t="s">
        <v>3439</v>
      </c>
      <c r="F224" s="114" t="s">
        <v>3440</v>
      </c>
      <c r="G224" s="265" t="s">
        <v>3388</v>
      </c>
      <c r="H224" s="244" t="s">
        <v>3503</v>
      </c>
      <c r="I224" s="289" t="s">
        <v>1966</v>
      </c>
    </row>
    <row r="225" spans="1:9" s="2" customFormat="1" ht="20.100000000000001" customHeight="1">
      <c r="A225" s="91"/>
      <c r="B225" s="264" t="s">
        <v>3006</v>
      </c>
      <c r="C225" s="316" t="s">
        <v>3512</v>
      </c>
      <c r="D225" s="301" t="s">
        <v>3521</v>
      </c>
      <c r="E225" s="114" t="s">
        <v>3442</v>
      </c>
      <c r="F225" s="114" t="s">
        <v>3443</v>
      </c>
      <c r="G225" s="265" t="s">
        <v>3388</v>
      </c>
      <c r="H225" s="244" t="s">
        <v>3503</v>
      </c>
      <c r="I225" s="289" t="s">
        <v>1688</v>
      </c>
    </row>
    <row r="226" spans="1:9" s="2" customFormat="1" ht="20.100000000000001" customHeight="1">
      <c r="A226" s="91"/>
      <c r="B226" s="264" t="s">
        <v>3006</v>
      </c>
      <c r="C226" s="316" t="s">
        <v>3512</v>
      </c>
      <c r="D226" s="301" t="s">
        <v>3522</v>
      </c>
      <c r="E226" s="114" t="s">
        <v>3442</v>
      </c>
      <c r="F226" s="114" t="s">
        <v>3443</v>
      </c>
      <c r="G226" s="265" t="s">
        <v>3388</v>
      </c>
      <c r="H226" s="232" t="s">
        <v>3503</v>
      </c>
      <c r="I226" s="289" t="s">
        <v>1966</v>
      </c>
    </row>
    <row r="227" spans="1:9" s="2" customFormat="1" ht="20.100000000000001" customHeight="1">
      <c r="A227" s="91"/>
      <c r="B227" s="264" t="s">
        <v>3006</v>
      </c>
      <c r="C227" s="317" t="s">
        <v>3523</v>
      </c>
      <c r="D227" s="299" t="s">
        <v>3524</v>
      </c>
      <c r="E227" s="184" t="s">
        <v>3444</v>
      </c>
      <c r="F227" s="184" t="s">
        <v>3445</v>
      </c>
      <c r="G227" s="265" t="s">
        <v>3388</v>
      </c>
      <c r="H227" s="135" t="s">
        <v>3527</v>
      </c>
      <c r="I227" s="289" t="s">
        <v>1688</v>
      </c>
    </row>
    <row r="228" spans="1:9" s="2" customFormat="1" ht="20.100000000000001" customHeight="1">
      <c r="A228" s="91"/>
      <c r="B228" s="264" t="s">
        <v>3006</v>
      </c>
      <c r="C228" s="318" t="s">
        <v>3523</v>
      </c>
      <c r="D228" s="301" t="s">
        <v>3525</v>
      </c>
      <c r="E228" s="114" t="s">
        <v>3444</v>
      </c>
      <c r="F228" s="114" t="s">
        <v>3445</v>
      </c>
      <c r="G228" s="265" t="s">
        <v>3388</v>
      </c>
      <c r="H228" s="214" t="s">
        <v>3527</v>
      </c>
      <c r="I228" s="289" t="s">
        <v>1966</v>
      </c>
    </row>
    <row r="229" spans="1:9" s="2" customFormat="1" ht="20.100000000000001" customHeight="1">
      <c r="A229" s="91"/>
      <c r="B229" s="264" t="s">
        <v>3006</v>
      </c>
      <c r="C229" s="319" t="s">
        <v>3526</v>
      </c>
      <c r="D229" s="301" t="s">
        <v>3528</v>
      </c>
      <c r="E229" s="114" t="s">
        <v>3449</v>
      </c>
      <c r="F229" s="114" t="s">
        <v>3450</v>
      </c>
      <c r="G229" s="265" t="s">
        <v>3388</v>
      </c>
      <c r="H229" s="244" t="s">
        <v>3503</v>
      </c>
      <c r="I229" s="289" t="s">
        <v>1688</v>
      </c>
    </row>
    <row r="230" spans="1:9" s="2" customFormat="1" ht="20.100000000000001" customHeight="1">
      <c r="A230" s="91"/>
      <c r="B230" s="264" t="s">
        <v>3006</v>
      </c>
      <c r="C230" s="319" t="s">
        <v>3526</v>
      </c>
      <c r="D230" s="301" t="s">
        <v>3529</v>
      </c>
      <c r="E230" s="114" t="s">
        <v>3449</v>
      </c>
      <c r="F230" s="114" t="s">
        <v>3450</v>
      </c>
      <c r="G230" s="265" t="s">
        <v>3388</v>
      </c>
      <c r="H230" s="244" t="s">
        <v>3503</v>
      </c>
      <c r="I230" s="289" t="s">
        <v>1966</v>
      </c>
    </row>
    <row r="231" spans="1:9" s="2" customFormat="1" ht="20.100000000000001" customHeight="1">
      <c r="A231" s="91"/>
      <c r="B231" s="264" t="s">
        <v>3006</v>
      </c>
      <c r="C231" s="222" t="s">
        <v>3531</v>
      </c>
      <c r="D231" s="103" t="s">
        <v>3532</v>
      </c>
      <c r="E231" s="102" t="s">
        <v>3452</v>
      </c>
      <c r="F231" s="102" t="s">
        <v>3453</v>
      </c>
      <c r="G231" s="252" t="s">
        <v>3388</v>
      </c>
      <c r="H231" s="232" t="s">
        <v>3503</v>
      </c>
      <c r="I231" s="289" t="s">
        <v>1688</v>
      </c>
    </row>
    <row r="232" spans="1:9" s="2" customFormat="1" ht="20.100000000000001" customHeight="1">
      <c r="A232" s="91"/>
      <c r="B232" s="264" t="s">
        <v>3006</v>
      </c>
      <c r="C232" s="319" t="s">
        <v>3531</v>
      </c>
      <c r="D232" s="301" t="s">
        <v>3533</v>
      </c>
      <c r="E232" s="114" t="s">
        <v>3452</v>
      </c>
      <c r="F232" s="114" t="s">
        <v>3453</v>
      </c>
      <c r="G232" s="265" t="s">
        <v>3388</v>
      </c>
      <c r="H232" s="244" t="s">
        <v>3503</v>
      </c>
      <c r="I232" s="289" t="s">
        <v>1966</v>
      </c>
    </row>
    <row r="233" spans="1:9" s="2" customFormat="1" ht="20.100000000000001" customHeight="1">
      <c r="A233" s="91"/>
      <c r="B233" s="264" t="s">
        <v>3006</v>
      </c>
      <c r="C233" s="319" t="s">
        <v>3535</v>
      </c>
      <c r="D233" s="301" t="s">
        <v>3536</v>
      </c>
      <c r="E233" s="114" t="s">
        <v>3457</v>
      </c>
      <c r="F233" s="114" t="s">
        <v>3458</v>
      </c>
      <c r="G233" s="265" t="s">
        <v>3388</v>
      </c>
      <c r="H233" s="244" t="s">
        <v>3503</v>
      </c>
      <c r="I233" s="289" t="s">
        <v>1688</v>
      </c>
    </row>
    <row r="234" spans="1:9" s="2" customFormat="1" ht="20.100000000000001" customHeight="1">
      <c r="A234" s="91"/>
      <c r="B234" s="264" t="s">
        <v>3006</v>
      </c>
      <c r="C234" s="319" t="s">
        <v>3535</v>
      </c>
      <c r="D234" s="301" t="s">
        <v>3537</v>
      </c>
      <c r="E234" s="114" t="s">
        <v>3457</v>
      </c>
      <c r="F234" s="114" t="s">
        <v>3458</v>
      </c>
      <c r="G234" s="265" t="s">
        <v>3388</v>
      </c>
      <c r="H234" s="244" t="s">
        <v>3503</v>
      </c>
      <c r="I234" s="289" t="s">
        <v>1966</v>
      </c>
    </row>
    <row r="235" spans="1:9" s="2" customFormat="1" ht="20.100000000000001" customHeight="1">
      <c r="A235" s="91"/>
      <c r="B235" s="264" t="s">
        <v>3006</v>
      </c>
      <c r="C235" s="319" t="s">
        <v>3539</v>
      </c>
      <c r="D235" s="301" t="s">
        <v>3540</v>
      </c>
      <c r="E235" s="114" t="s">
        <v>3459</v>
      </c>
      <c r="F235" s="114" t="s">
        <v>3460</v>
      </c>
      <c r="G235" s="265" t="s">
        <v>3388</v>
      </c>
      <c r="H235" s="244" t="s">
        <v>3503</v>
      </c>
      <c r="I235" s="289" t="s">
        <v>1688</v>
      </c>
    </row>
    <row r="236" spans="1:9" s="2" customFormat="1" ht="20.100000000000001" customHeight="1">
      <c r="A236" s="91"/>
      <c r="B236" s="264" t="s">
        <v>3006</v>
      </c>
      <c r="C236" s="319" t="s">
        <v>3539</v>
      </c>
      <c r="D236" s="301" t="s">
        <v>3541</v>
      </c>
      <c r="E236" s="114" t="s">
        <v>3459</v>
      </c>
      <c r="F236" s="114" t="s">
        <v>3460</v>
      </c>
      <c r="G236" s="265" t="s">
        <v>3388</v>
      </c>
      <c r="H236" s="244" t="s">
        <v>3503</v>
      </c>
      <c r="I236" s="289" t="s">
        <v>1966</v>
      </c>
    </row>
    <row r="237" spans="1:9" s="2" customFormat="1" ht="20.100000000000001" customHeight="1">
      <c r="A237" s="91"/>
      <c r="B237" s="264" t="s">
        <v>3006</v>
      </c>
      <c r="C237" s="319" t="s">
        <v>3543</v>
      </c>
      <c r="D237" s="301" t="s">
        <v>3544</v>
      </c>
      <c r="E237" s="114" t="s">
        <v>3462</v>
      </c>
      <c r="F237" s="114" t="s">
        <v>3463</v>
      </c>
      <c r="G237" s="265" t="s">
        <v>3388</v>
      </c>
      <c r="H237" s="244" t="s">
        <v>3503</v>
      </c>
      <c r="I237" s="289" t="s">
        <v>1688</v>
      </c>
    </row>
    <row r="238" spans="1:9" s="2" customFormat="1" ht="20.100000000000001" customHeight="1">
      <c r="A238" s="91"/>
      <c r="B238" s="264" t="s">
        <v>3006</v>
      </c>
      <c r="C238" s="319" t="s">
        <v>3543</v>
      </c>
      <c r="D238" s="301" t="s">
        <v>3545</v>
      </c>
      <c r="E238" s="114" t="s">
        <v>3462</v>
      </c>
      <c r="F238" s="114" t="s">
        <v>3463</v>
      </c>
      <c r="G238" s="265" t="s">
        <v>3388</v>
      </c>
      <c r="H238" s="244" t="s">
        <v>3503</v>
      </c>
      <c r="I238" s="289" t="s">
        <v>1966</v>
      </c>
    </row>
    <row r="239" spans="1:9" s="2" customFormat="1" ht="20.100000000000001" customHeight="1">
      <c r="A239" s="91"/>
      <c r="B239" s="264" t="s">
        <v>3006</v>
      </c>
      <c r="C239" s="319" t="s">
        <v>3547</v>
      </c>
      <c r="D239" s="301" t="s">
        <v>3549</v>
      </c>
      <c r="E239" s="114" t="s">
        <v>3465</v>
      </c>
      <c r="F239" s="114" t="s">
        <v>3466</v>
      </c>
      <c r="G239" s="265" t="s">
        <v>3388</v>
      </c>
      <c r="H239" s="244" t="s">
        <v>3503</v>
      </c>
      <c r="I239" s="289" t="s">
        <v>1688</v>
      </c>
    </row>
    <row r="240" spans="1:9" s="2" customFormat="1" ht="20.100000000000001" customHeight="1">
      <c r="A240" s="91"/>
      <c r="B240" s="264" t="s">
        <v>3006</v>
      </c>
      <c r="C240" s="319" t="s">
        <v>3547</v>
      </c>
      <c r="D240" s="301" t="s">
        <v>3550</v>
      </c>
      <c r="E240" s="114" t="s">
        <v>3465</v>
      </c>
      <c r="F240" s="114" t="s">
        <v>3466</v>
      </c>
      <c r="G240" s="265" t="s">
        <v>3388</v>
      </c>
      <c r="H240" s="244" t="s">
        <v>3503</v>
      </c>
      <c r="I240" s="289" t="s">
        <v>1966</v>
      </c>
    </row>
    <row r="241" spans="1:9" s="2" customFormat="1" ht="20.100000000000001" customHeight="1">
      <c r="A241" s="91"/>
      <c r="B241" s="264" t="s">
        <v>3006</v>
      </c>
      <c r="C241" s="319" t="s">
        <v>3547</v>
      </c>
      <c r="D241" s="301" t="s">
        <v>3551</v>
      </c>
      <c r="E241" s="114" t="s">
        <v>3467</v>
      </c>
      <c r="F241" s="114" t="s">
        <v>3468</v>
      </c>
      <c r="G241" s="265" t="s">
        <v>3388</v>
      </c>
      <c r="H241" s="244" t="s">
        <v>3503</v>
      </c>
      <c r="I241" s="289" t="s">
        <v>1688</v>
      </c>
    </row>
    <row r="242" spans="1:9" s="2" customFormat="1" ht="20.100000000000001" customHeight="1">
      <c r="A242" s="91"/>
      <c r="B242" s="264" t="s">
        <v>3006</v>
      </c>
      <c r="C242" s="319" t="s">
        <v>3547</v>
      </c>
      <c r="D242" s="301" t="s">
        <v>3552</v>
      </c>
      <c r="E242" s="114" t="s">
        <v>3467</v>
      </c>
      <c r="F242" s="114" t="s">
        <v>3468</v>
      </c>
      <c r="G242" s="265" t="s">
        <v>3388</v>
      </c>
      <c r="H242" s="244" t="s">
        <v>3503</v>
      </c>
      <c r="I242" s="289" t="s">
        <v>1966</v>
      </c>
    </row>
    <row r="243" spans="1:9" s="2" customFormat="1" ht="20.100000000000001" customHeight="1">
      <c r="A243" s="91"/>
      <c r="B243" s="264" t="s">
        <v>3006</v>
      </c>
      <c r="C243" s="319" t="s">
        <v>3547</v>
      </c>
      <c r="D243" s="301" t="s">
        <v>3553</v>
      </c>
      <c r="E243" s="114" t="s">
        <v>3471</v>
      </c>
      <c r="F243" s="114" t="s">
        <v>3472</v>
      </c>
      <c r="G243" s="265" t="s">
        <v>3388</v>
      </c>
      <c r="H243" s="244" t="s">
        <v>3503</v>
      </c>
      <c r="I243" s="289" t="s">
        <v>1688</v>
      </c>
    </row>
    <row r="244" spans="1:9" s="2" customFormat="1" ht="20.100000000000001" customHeight="1">
      <c r="A244" s="91"/>
      <c r="B244" s="264" t="s">
        <v>3006</v>
      </c>
      <c r="C244" s="319" t="s">
        <v>3547</v>
      </c>
      <c r="D244" s="301" t="s">
        <v>3554</v>
      </c>
      <c r="E244" s="114" t="s">
        <v>3471</v>
      </c>
      <c r="F244" s="114" t="s">
        <v>3548</v>
      </c>
      <c r="G244" s="265" t="s">
        <v>3388</v>
      </c>
      <c r="H244" s="244" t="s">
        <v>3503</v>
      </c>
      <c r="I244" s="289" t="s">
        <v>1966</v>
      </c>
    </row>
    <row r="245" spans="1:9" s="2" customFormat="1" ht="20.100000000000001" customHeight="1">
      <c r="A245" s="91"/>
      <c r="B245" s="264" t="s">
        <v>3006</v>
      </c>
      <c r="C245" s="319" t="s">
        <v>3547</v>
      </c>
      <c r="D245" s="301" t="s">
        <v>3555</v>
      </c>
      <c r="E245" s="114" t="s">
        <v>3475</v>
      </c>
      <c r="F245" s="114" t="s">
        <v>3476</v>
      </c>
      <c r="G245" s="265" t="s">
        <v>3388</v>
      </c>
      <c r="H245" s="244" t="s">
        <v>3503</v>
      </c>
      <c r="I245" s="289" t="s">
        <v>1688</v>
      </c>
    </row>
    <row r="246" spans="1:9" s="2" customFormat="1" ht="20.100000000000001" customHeight="1">
      <c r="A246" s="91"/>
      <c r="B246" s="264" t="s">
        <v>3006</v>
      </c>
      <c r="C246" s="319" t="s">
        <v>3547</v>
      </c>
      <c r="D246" s="301" t="s">
        <v>3556</v>
      </c>
      <c r="E246" s="114" t="s">
        <v>3475</v>
      </c>
      <c r="F246" s="114" t="s">
        <v>3476</v>
      </c>
      <c r="G246" s="265" t="s">
        <v>3388</v>
      </c>
      <c r="H246" s="244" t="s">
        <v>3503</v>
      </c>
      <c r="I246" s="289" t="s">
        <v>1966</v>
      </c>
    </row>
    <row r="247" spans="1:9" s="2" customFormat="1" ht="20.100000000000001" customHeight="1">
      <c r="A247" s="91"/>
      <c r="B247" s="264" t="s">
        <v>3006</v>
      </c>
      <c r="C247" s="319" t="s">
        <v>3557</v>
      </c>
      <c r="D247" s="301" t="s">
        <v>3558</v>
      </c>
      <c r="E247" s="114" t="s">
        <v>3479</v>
      </c>
      <c r="F247" s="114" t="s">
        <v>3480</v>
      </c>
      <c r="G247" s="265" t="s">
        <v>3388</v>
      </c>
      <c r="H247" s="244" t="s">
        <v>3503</v>
      </c>
      <c r="I247" s="289" t="s">
        <v>1688</v>
      </c>
    </row>
    <row r="248" spans="1:9" s="2" customFormat="1" ht="20.100000000000001" customHeight="1">
      <c r="A248" s="91"/>
      <c r="B248" s="264" t="s">
        <v>3006</v>
      </c>
      <c r="C248" s="319" t="s">
        <v>3557</v>
      </c>
      <c r="D248" s="301" t="s">
        <v>3559</v>
      </c>
      <c r="E248" s="114" t="s">
        <v>3479</v>
      </c>
      <c r="F248" s="114" t="s">
        <v>3481</v>
      </c>
      <c r="G248" s="265" t="s">
        <v>3388</v>
      </c>
      <c r="H248" s="244" t="s">
        <v>3503</v>
      </c>
      <c r="I248" s="289" t="s">
        <v>1966</v>
      </c>
    </row>
    <row r="249" spans="1:9" s="2" customFormat="1" ht="20.100000000000001" customHeight="1">
      <c r="A249" s="91"/>
      <c r="B249" s="264" t="s">
        <v>3006</v>
      </c>
      <c r="C249" s="319" t="s">
        <v>3560</v>
      </c>
      <c r="D249" s="301" t="s">
        <v>3561</v>
      </c>
      <c r="E249" s="114" t="s">
        <v>3486</v>
      </c>
      <c r="F249" s="114" t="s">
        <v>3487</v>
      </c>
      <c r="G249" s="265" t="s">
        <v>3388</v>
      </c>
      <c r="H249" s="244" t="s">
        <v>3503</v>
      </c>
      <c r="I249" s="289" t="s">
        <v>1688</v>
      </c>
    </row>
    <row r="250" spans="1:9" s="2" customFormat="1" ht="20.100000000000001" customHeight="1">
      <c r="A250" s="91"/>
      <c r="B250" s="264" t="s">
        <v>3006</v>
      </c>
      <c r="C250" s="319" t="s">
        <v>3560</v>
      </c>
      <c r="D250" s="301" t="s">
        <v>3562</v>
      </c>
      <c r="E250" s="114" t="s">
        <v>3486</v>
      </c>
      <c r="F250" s="114" t="s">
        <v>3487</v>
      </c>
      <c r="G250" s="265" t="s">
        <v>3388</v>
      </c>
      <c r="H250" s="244" t="s">
        <v>3503</v>
      </c>
      <c r="I250" s="289" t="s">
        <v>1966</v>
      </c>
    </row>
    <row r="251" spans="1:9" s="2" customFormat="1" ht="20.100000000000001" customHeight="1">
      <c r="A251" s="91"/>
      <c r="B251" s="264" t="s">
        <v>3006</v>
      </c>
      <c r="C251" s="319" t="s">
        <v>3560</v>
      </c>
      <c r="D251" s="301" t="s">
        <v>3563</v>
      </c>
      <c r="E251" s="114" t="s">
        <v>3489</v>
      </c>
      <c r="F251" s="114" t="s">
        <v>3490</v>
      </c>
      <c r="G251" s="265" t="s">
        <v>3388</v>
      </c>
      <c r="H251" s="244" t="s">
        <v>3503</v>
      </c>
      <c r="I251" s="289" t="s">
        <v>1688</v>
      </c>
    </row>
    <row r="252" spans="1:9" s="2" customFormat="1" ht="20.100000000000001" customHeight="1">
      <c r="A252" s="91"/>
      <c r="B252" s="264" t="s">
        <v>3006</v>
      </c>
      <c r="C252" s="319" t="s">
        <v>3560</v>
      </c>
      <c r="D252" s="301" t="s">
        <v>3564</v>
      </c>
      <c r="E252" s="114" t="s">
        <v>3489</v>
      </c>
      <c r="F252" s="114" t="s">
        <v>3490</v>
      </c>
      <c r="G252" s="265" t="s">
        <v>3388</v>
      </c>
      <c r="H252" s="244" t="s">
        <v>3503</v>
      </c>
      <c r="I252" s="289" t="s">
        <v>1966</v>
      </c>
    </row>
    <row r="253" spans="1:9" s="2" customFormat="1" ht="20.100000000000001" customHeight="1">
      <c r="A253" s="91"/>
      <c r="B253" s="264" t="s">
        <v>3006</v>
      </c>
      <c r="C253" s="319" t="s">
        <v>3565</v>
      </c>
      <c r="D253" s="301" t="s">
        <v>3566</v>
      </c>
      <c r="E253" s="114" t="s">
        <v>3492</v>
      </c>
      <c r="F253" s="114" t="s">
        <v>3493</v>
      </c>
      <c r="G253" s="265" t="s">
        <v>3388</v>
      </c>
      <c r="H253" s="220" t="s">
        <v>3567</v>
      </c>
      <c r="I253" s="230" t="s">
        <v>3397</v>
      </c>
    </row>
    <row r="254" spans="1:9" s="2" customFormat="1" ht="20.100000000000001" customHeight="1">
      <c r="A254" s="91"/>
      <c r="B254" s="250" t="s">
        <v>3006</v>
      </c>
      <c r="C254" s="222" t="s">
        <v>3568</v>
      </c>
      <c r="D254" s="99" t="s">
        <v>3569</v>
      </c>
      <c r="E254" s="98" t="s">
        <v>3495</v>
      </c>
      <c r="F254" s="98" t="s">
        <v>3496</v>
      </c>
      <c r="G254" s="269" t="s">
        <v>3388</v>
      </c>
      <c r="H254" s="89" t="s">
        <v>3567</v>
      </c>
      <c r="I254" s="230" t="s">
        <v>3397</v>
      </c>
    </row>
    <row r="255" spans="1:9" s="2" customFormat="1" ht="20.100000000000001" customHeight="1">
      <c r="A255" s="320" t="s">
        <v>3674</v>
      </c>
      <c r="B255" s="109" t="s">
        <v>3571</v>
      </c>
      <c r="C255" s="307" t="s">
        <v>3572</v>
      </c>
      <c r="D255" s="94" t="s">
        <v>3573</v>
      </c>
      <c r="E255" s="93" t="s">
        <v>3574</v>
      </c>
      <c r="F255" s="93" t="s">
        <v>3575</v>
      </c>
      <c r="G255" s="321" t="s">
        <v>3576</v>
      </c>
      <c r="H255" s="321" t="s">
        <v>3575</v>
      </c>
      <c r="I255" s="287" t="s">
        <v>3577</v>
      </c>
    </row>
    <row r="256" spans="1:9" s="2" customFormat="1" ht="20.100000000000001" customHeight="1">
      <c r="A256" s="91"/>
      <c r="B256" s="242" t="s">
        <v>3578</v>
      </c>
      <c r="C256" s="255" t="s">
        <v>2276</v>
      </c>
      <c r="D256" s="265" t="s">
        <v>3616</v>
      </c>
      <c r="E256" s="114" t="s">
        <v>401</v>
      </c>
      <c r="F256" s="114" t="s">
        <v>401</v>
      </c>
      <c r="G256" s="265" t="s">
        <v>3388</v>
      </c>
      <c r="H256" s="244" t="s">
        <v>3617</v>
      </c>
      <c r="I256" s="289" t="s">
        <v>3618</v>
      </c>
    </row>
    <row r="257" spans="1:9" s="2" customFormat="1" ht="20.100000000000001" customHeight="1">
      <c r="A257" s="91"/>
      <c r="B257" s="242" t="s">
        <v>3578</v>
      </c>
      <c r="C257" s="322" t="s">
        <v>3090</v>
      </c>
      <c r="D257" s="265" t="s">
        <v>3619</v>
      </c>
      <c r="E257" s="135" t="s">
        <v>405</v>
      </c>
      <c r="F257" s="135" t="s">
        <v>405</v>
      </c>
      <c r="G257" s="265" t="s">
        <v>3388</v>
      </c>
      <c r="H257" s="220" t="s">
        <v>3621</v>
      </c>
      <c r="I257" s="289" t="s">
        <v>3618</v>
      </c>
    </row>
    <row r="258" spans="1:9" s="2" customFormat="1" ht="20.100000000000001" customHeight="1">
      <c r="A258" s="91"/>
      <c r="B258" s="242" t="s">
        <v>3578</v>
      </c>
      <c r="C258" s="322" t="s">
        <v>3090</v>
      </c>
      <c r="D258" s="265" t="s">
        <v>3620</v>
      </c>
      <c r="E258" s="135" t="s">
        <v>408</v>
      </c>
      <c r="F258" s="135" t="s">
        <v>408</v>
      </c>
      <c r="G258" s="265" t="s">
        <v>3388</v>
      </c>
      <c r="H258" s="220" t="s">
        <v>3621</v>
      </c>
      <c r="I258" s="289" t="s">
        <v>3618</v>
      </c>
    </row>
    <row r="259" spans="1:9" s="2" customFormat="1" ht="20.100000000000001" customHeight="1">
      <c r="A259" s="91"/>
      <c r="B259" s="242" t="s">
        <v>3578</v>
      </c>
      <c r="C259" s="255" t="s">
        <v>3507</v>
      </c>
      <c r="D259" s="265" t="s">
        <v>3622</v>
      </c>
      <c r="E259" s="135" t="s">
        <v>410</v>
      </c>
      <c r="F259" s="135" t="s">
        <v>532</v>
      </c>
      <c r="G259" s="265" t="s">
        <v>3388</v>
      </c>
      <c r="H259" s="220" t="s">
        <v>3627</v>
      </c>
      <c r="I259" s="289" t="s">
        <v>3618</v>
      </c>
    </row>
    <row r="260" spans="1:9" s="2" customFormat="1" ht="20.100000000000001" customHeight="1">
      <c r="A260" s="91"/>
      <c r="B260" s="242" t="s">
        <v>3578</v>
      </c>
      <c r="C260" s="255" t="s">
        <v>3507</v>
      </c>
      <c r="D260" s="265" t="s">
        <v>3623</v>
      </c>
      <c r="E260" s="135" t="s">
        <v>412</v>
      </c>
      <c r="F260" s="135" t="s">
        <v>533</v>
      </c>
      <c r="G260" s="265" t="s">
        <v>3388</v>
      </c>
      <c r="H260" s="220" t="s">
        <v>3627</v>
      </c>
      <c r="I260" s="289" t="s">
        <v>3618</v>
      </c>
    </row>
    <row r="261" spans="1:9" s="2" customFormat="1" ht="20.100000000000001" customHeight="1">
      <c r="A261" s="91"/>
      <c r="B261" s="242" t="s">
        <v>3578</v>
      </c>
      <c r="C261" s="255" t="s">
        <v>3626</v>
      </c>
      <c r="D261" s="265" t="s">
        <v>3624</v>
      </c>
      <c r="E261" s="135" t="s">
        <v>414</v>
      </c>
      <c r="F261" s="135" t="s">
        <v>534</v>
      </c>
      <c r="G261" s="265" t="s">
        <v>3388</v>
      </c>
      <c r="H261" s="220" t="s">
        <v>3627</v>
      </c>
      <c r="I261" s="289" t="s">
        <v>3618</v>
      </c>
    </row>
    <row r="262" spans="1:9" s="2" customFormat="1" ht="20.100000000000001" customHeight="1">
      <c r="A262" s="91"/>
      <c r="B262" s="242" t="s">
        <v>3578</v>
      </c>
      <c r="C262" s="255" t="s">
        <v>3626</v>
      </c>
      <c r="D262" s="265" t="s">
        <v>3625</v>
      </c>
      <c r="E262" s="135" t="s">
        <v>535</v>
      </c>
      <c r="F262" s="135" t="s">
        <v>539</v>
      </c>
      <c r="G262" s="265" t="s">
        <v>3388</v>
      </c>
      <c r="H262" s="220" t="s">
        <v>3627</v>
      </c>
      <c r="I262" s="289" t="s">
        <v>3618</v>
      </c>
    </row>
    <row r="263" spans="1:9" ht="20.100000000000001" customHeight="1">
      <c r="A263" s="91"/>
      <c r="B263" s="242" t="s">
        <v>3578</v>
      </c>
      <c r="C263" s="255" t="s">
        <v>3626</v>
      </c>
      <c r="D263" s="265" t="s">
        <v>3628</v>
      </c>
      <c r="E263" s="135" t="s">
        <v>419</v>
      </c>
      <c r="F263" s="135" t="s">
        <v>540</v>
      </c>
      <c r="G263" s="265" t="s">
        <v>3388</v>
      </c>
      <c r="H263" s="220" t="s">
        <v>3627</v>
      </c>
      <c r="I263" s="289" t="s">
        <v>3618</v>
      </c>
    </row>
    <row r="264" spans="1:9" ht="20.100000000000001" customHeight="1">
      <c r="A264" s="91"/>
      <c r="B264" s="242" t="s">
        <v>3578</v>
      </c>
      <c r="C264" s="255" t="s">
        <v>3626</v>
      </c>
      <c r="D264" s="265" t="s">
        <v>3629</v>
      </c>
      <c r="E264" s="135" t="s">
        <v>421</v>
      </c>
      <c r="F264" s="135" t="s">
        <v>541</v>
      </c>
      <c r="G264" s="265" t="s">
        <v>3388</v>
      </c>
      <c r="H264" s="220" t="s">
        <v>3627</v>
      </c>
      <c r="I264" s="289" t="s">
        <v>3618</v>
      </c>
    </row>
    <row r="265" spans="1:9" ht="20.100000000000001" customHeight="1">
      <c r="A265" s="91"/>
      <c r="B265" s="242" t="s">
        <v>3578</v>
      </c>
      <c r="C265" s="255" t="s">
        <v>3626</v>
      </c>
      <c r="D265" s="265" t="s">
        <v>3630</v>
      </c>
      <c r="E265" s="135" t="s">
        <v>423</v>
      </c>
      <c r="F265" s="135" t="s">
        <v>542</v>
      </c>
      <c r="G265" s="265" t="s">
        <v>3388</v>
      </c>
      <c r="H265" s="220" t="s">
        <v>3627</v>
      </c>
      <c r="I265" s="289" t="s">
        <v>3618</v>
      </c>
    </row>
    <row r="266" spans="1:9" ht="20.100000000000001" customHeight="1">
      <c r="A266" s="91"/>
      <c r="B266" s="242" t="s">
        <v>3578</v>
      </c>
      <c r="C266" s="255" t="s">
        <v>3634</v>
      </c>
      <c r="D266" s="265" t="s">
        <v>3631</v>
      </c>
      <c r="E266" s="135" t="s">
        <v>737</v>
      </c>
      <c r="F266" s="135" t="s">
        <v>425</v>
      </c>
      <c r="G266" s="265" t="s">
        <v>3388</v>
      </c>
      <c r="H266" s="135" t="s">
        <v>3636</v>
      </c>
      <c r="I266" s="289" t="s">
        <v>3618</v>
      </c>
    </row>
    <row r="267" spans="1:9" ht="20.100000000000001" customHeight="1">
      <c r="A267" s="91"/>
      <c r="B267" s="242" t="s">
        <v>3578</v>
      </c>
      <c r="C267" s="255" t="s">
        <v>3634</v>
      </c>
      <c r="D267" s="265" t="s">
        <v>3632</v>
      </c>
      <c r="E267" s="135" t="s">
        <v>737</v>
      </c>
      <c r="F267" s="135" t="s">
        <v>425</v>
      </c>
      <c r="G267" s="265" t="s">
        <v>3388</v>
      </c>
      <c r="H267" s="135" t="s">
        <v>3636</v>
      </c>
      <c r="I267" s="289" t="s">
        <v>3618</v>
      </c>
    </row>
    <row r="268" spans="1:9" ht="20.100000000000001" customHeight="1">
      <c r="A268" s="91"/>
      <c r="B268" s="242" t="s">
        <v>3578</v>
      </c>
      <c r="C268" s="255" t="s">
        <v>3635</v>
      </c>
      <c r="D268" s="265" t="s">
        <v>3633</v>
      </c>
      <c r="E268" s="135" t="s">
        <v>739</v>
      </c>
      <c r="F268" s="135" t="s">
        <v>435</v>
      </c>
      <c r="G268" s="265" t="s">
        <v>3388</v>
      </c>
      <c r="H268" s="135" t="s">
        <v>3636</v>
      </c>
      <c r="I268" s="289" t="s">
        <v>3618</v>
      </c>
    </row>
    <row r="269" spans="1:9" ht="20.100000000000001" customHeight="1">
      <c r="A269" s="91"/>
      <c r="B269" s="242" t="s">
        <v>3578</v>
      </c>
      <c r="C269" s="310" t="s">
        <v>3637</v>
      </c>
      <c r="D269" s="265" t="s">
        <v>3641</v>
      </c>
      <c r="E269" s="135" t="s">
        <v>744</v>
      </c>
      <c r="F269" s="135" t="s">
        <v>438</v>
      </c>
      <c r="G269" s="265" t="s">
        <v>3388</v>
      </c>
      <c r="H269" s="220" t="s">
        <v>3627</v>
      </c>
      <c r="I269" s="289" t="s">
        <v>3618</v>
      </c>
    </row>
    <row r="270" spans="1:9" ht="20.100000000000001" customHeight="1">
      <c r="A270" s="91"/>
      <c r="B270" s="242" t="s">
        <v>3578</v>
      </c>
      <c r="C270" s="310" t="s">
        <v>3638</v>
      </c>
      <c r="D270" s="265" t="s">
        <v>3642</v>
      </c>
      <c r="E270" s="135" t="s">
        <v>440</v>
      </c>
      <c r="F270" s="135" t="s">
        <v>440</v>
      </c>
      <c r="G270" s="265" t="s">
        <v>3388</v>
      </c>
      <c r="H270" s="220" t="s">
        <v>3627</v>
      </c>
      <c r="I270" s="289" t="s">
        <v>3618</v>
      </c>
    </row>
    <row r="271" spans="1:9" ht="20.100000000000001" customHeight="1">
      <c r="A271" s="91"/>
      <c r="B271" s="242" t="s">
        <v>3645</v>
      </c>
      <c r="C271" s="310" t="s">
        <v>3639</v>
      </c>
      <c r="D271" s="265" t="s">
        <v>3643</v>
      </c>
      <c r="E271" s="135" t="s">
        <v>442</v>
      </c>
      <c r="F271" s="135" t="s">
        <v>442</v>
      </c>
      <c r="G271" s="207" t="s">
        <v>3956</v>
      </c>
      <c r="H271" s="114" t="s">
        <v>3957</v>
      </c>
      <c r="I271" s="289" t="s">
        <v>3618</v>
      </c>
    </row>
    <row r="272" spans="1:9" ht="20.100000000000001" customHeight="1">
      <c r="A272" s="91"/>
      <c r="B272" s="242" t="s">
        <v>3645</v>
      </c>
      <c r="C272" s="310" t="s">
        <v>3639</v>
      </c>
      <c r="D272" s="265" t="s">
        <v>3644</v>
      </c>
      <c r="E272" s="135" t="s">
        <v>442</v>
      </c>
      <c r="F272" s="135" t="s">
        <v>442</v>
      </c>
      <c r="G272" s="207" t="s">
        <v>3956</v>
      </c>
      <c r="H272" s="114" t="s">
        <v>3957</v>
      </c>
      <c r="I272" s="289" t="s">
        <v>3618</v>
      </c>
    </row>
    <row r="273" spans="1:9" ht="20.100000000000001" customHeight="1">
      <c r="A273" s="91"/>
      <c r="B273" s="242" t="s">
        <v>3578</v>
      </c>
      <c r="C273" s="310" t="s">
        <v>3640</v>
      </c>
      <c r="D273" s="265" t="s">
        <v>3646</v>
      </c>
      <c r="E273" s="135" t="s">
        <v>444</v>
      </c>
      <c r="F273" s="135" t="s">
        <v>444</v>
      </c>
      <c r="G273" s="207" t="s">
        <v>3956</v>
      </c>
      <c r="H273" s="114" t="s">
        <v>3957</v>
      </c>
      <c r="I273" s="289" t="s">
        <v>3618</v>
      </c>
    </row>
    <row r="274" spans="1:9" ht="20.100000000000001" customHeight="1">
      <c r="A274" s="91"/>
      <c r="B274" s="242" t="s">
        <v>3578</v>
      </c>
      <c r="C274" s="310" t="s">
        <v>3640</v>
      </c>
      <c r="D274" s="265" t="s">
        <v>3647</v>
      </c>
      <c r="E274" s="135" t="s">
        <v>444</v>
      </c>
      <c r="F274" s="135" t="s">
        <v>444</v>
      </c>
      <c r="G274" s="207" t="s">
        <v>3956</v>
      </c>
      <c r="H274" s="114" t="s">
        <v>3957</v>
      </c>
      <c r="I274" s="289" t="s">
        <v>3618</v>
      </c>
    </row>
    <row r="275" spans="1:9" ht="20.100000000000001" customHeight="1">
      <c r="A275" s="91"/>
      <c r="B275" s="242" t="s">
        <v>3578</v>
      </c>
      <c r="C275" s="310" t="s">
        <v>3651</v>
      </c>
      <c r="D275" s="265" t="s">
        <v>3648</v>
      </c>
      <c r="E275" s="135" t="s">
        <v>446</v>
      </c>
      <c r="F275" s="135" t="s">
        <v>446</v>
      </c>
      <c r="G275" s="265" t="s">
        <v>3388</v>
      </c>
      <c r="H275" s="220" t="s">
        <v>3653</v>
      </c>
      <c r="I275" s="289" t="s">
        <v>3618</v>
      </c>
    </row>
    <row r="276" spans="1:9" ht="20.100000000000001" customHeight="1">
      <c r="A276" s="91"/>
      <c r="B276" s="242" t="s">
        <v>3578</v>
      </c>
      <c r="C276" s="310" t="s">
        <v>3651</v>
      </c>
      <c r="D276" s="265" t="s">
        <v>3649</v>
      </c>
      <c r="E276" s="135" t="s">
        <v>446</v>
      </c>
      <c r="F276" s="135" t="s">
        <v>446</v>
      </c>
      <c r="G276" s="265" t="s">
        <v>3388</v>
      </c>
      <c r="H276" s="220" t="s">
        <v>3654</v>
      </c>
      <c r="I276" s="289" t="s">
        <v>3618</v>
      </c>
    </row>
    <row r="277" spans="1:9" ht="20.100000000000001" customHeight="1">
      <c r="A277" s="91"/>
      <c r="B277" s="242" t="s">
        <v>3578</v>
      </c>
      <c r="C277" s="310" t="s">
        <v>3652</v>
      </c>
      <c r="D277" s="265" t="s">
        <v>3650</v>
      </c>
      <c r="E277" s="135" t="s">
        <v>452</v>
      </c>
      <c r="F277" s="135" t="s">
        <v>452</v>
      </c>
      <c r="G277" s="265" t="s">
        <v>3388</v>
      </c>
      <c r="H277" s="220" t="s">
        <v>3627</v>
      </c>
      <c r="I277" s="289" t="s">
        <v>3618</v>
      </c>
    </row>
    <row r="278" spans="1:9" ht="20.100000000000001" customHeight="1">
      <c r="A278" s="91"/>
      <c r="B278" s="242" t="s">
        <v>3578</v>
      </c>
      <c r="C278" s="310" t="s">
        <v>3655</v>
      </c>
      <c r="D278" s="265" t="str">
        <f>承認一覧表!I1687</f>
        <v>021Q0642</v>
      </c>
      <c r="E278" s="135" t="str">
        <f>承認一覧表!J1687</f>
        <v>FCD止水栓用ﾊｯﾄ式円形鉄蓋</v>
      </c>
      <c r="F278" s="135" t="str">
        <f>承認一覧表!K1687</f>
        <v>CVA-19G-15L</v>
      </c>
      <c r="G278" s="265" t="s">
        <v>3388</v>
      </c>
      <c r="H278" s="220" t="str">
        <f>承認一覧表!L1687</f>
        <v>円形特殊（φ170）</v>
      </c>
      <c r="I278" s="289" t="str">
        <f>承認一覧表!S1687</f>
        <v>日之出水道機器（株）</v>
      </c>
    </row>
    <row r="279" spans="1:9" ht="20.100000000000001" customHeight="1">
      <c r="A279" s="91"/>
      <c r="B279" s="242" t="s">
        <v>3578</v>
      </c>
      <c r="C279" s="310" t="s">
        <v>3655</v>
      </c>
      <c r="D279" s="265" t="str">
        <f>承認一覧表!I1688</f>
        <v>041Q0604</v>
      </c>
      <c r="E279" s="135" t="str">
        <f>承認一覧表!J1688</f>
        <v>FCD止水栓ﾎﾞｯｸｽ</v>
      </c>
      <c r="F279" s="135" t="str">
        <f>承認一覧表!K1688</f>
        <v>VKYG</v>
      </c>
      <c r="G279" s="265" t="s">
        <v>3388</v>
      </c>
      <c r="H279" s="220" t="str">
        <f>承認一覧表!L1688</f>
        <v>円形特殊（φ170）</v>
      </c>
      <c r="I279" s="289" t="str">
        <f>承認一覧表!S1688</f>
        <v>（株）ダイモン</v>
      </c>
    </row>
    <row r="280" spans="1:9" ht="20.100000000000001" customHeight="1">
      <c r="A280" s="91"/>
      <c r="B280" s="242" t="s">
        <v>3578</v>
      </c>
      <c r="C280" s="310" t="s">
        <v>3655</v>
      </c>
      <c r="D280" s="265" t="str">
        <f>承認一覧表!I1689</f>
        <v>041Q0605</v>
      </c>
      <c r="E280" s="135" t="str">
        <f>承認一覧表!J1689</f>
        <v>FCD止水栓用ﾊｯﾄ式円形鉄蓋</v>
      </c>
      <c r="F280" s="135" t="str">
        <f>承認一覧表!K1689</f>
        <v>V7A</v>
      </c>
      <c r="G280" s="265" t="s">
        <v>3388</v>
      </c>
      <c r="H280" s="220" t="str">
        <f>承認一覧表!L1689</f>
        <v>円形特殊（φ170）</v>
      </c>
      <c r="I280" s="289" t="str">
        <f>承認一覧表!S1689</f>
        <v>（株）ダイモン</v>
      </c>
    </row>
    <row r="281" spans="1:9" ht="20.100000000000001" customHeight="1">
      <c r="A281" s="91"/>
      <c r="B281" s="242" t="s">
        <v>3578</v>
      </c>
      <c r="C281" s="310" t="s">
        <v>3656</v>
      </c>
      <c r="D281" s="265" t="str">
        <f>承認一覧表!I1695</f>
        <v>021Q0643</v>
      </c>
      <c r="E281" s="135" t="str">
        <f>承認一覧表!J1695</f>
        <v>私設排泥弁用ﾊｯﾄ式円形鉄蓋</v>
      </c>
      <c r="F281" s="135" t="str">
        <f>承認一覧表!K1695</f>
        <v>VAS-19G-15L</v>
      </c>
      <c r="G281" s="265" t="s">
        <v>3388</v>
      </c>
      <c r="H281" s="220" t="str">
        <f>承認一覧表!L1695</f>
        <v>円形特殊（φ170）</v>
      </c>
      <c r="I281" s="289" t="str">
        <f>承認一覧表!S1695</f>
        <v>日之出水道機器（株）</v>
      </c>
    </row>
    <row r="282" spans="1:9" ht="20.100000000000001" customHeight="1">
      <c r="A282" s="91"/>
      <c r="B282" s="242" t="s">
        <v>3578</v>
      </c>
      <c r="C282" s="310" t="s">
        <v>3656</v>
      </c>
      <c r="D282" s="265" t="str">
        <f>承認一覧表!I1696</f>
        <v>041Q0606</v>
      </c>
      <c r="E282" s="135" t="str">
        <f>承認一覧表!J1696</f>
        <v>私設排泥弁用ﾊｯﾄ式円形鉄蓋</v>
      </c>
      <c r="F282" s="135" t="str">
        <f>承認一覧表!K1696</f>
        <v>V7AC</v>
      </c>
      <c r="G282" s="265" t="s">
        <v>3388</v>
      </c>
      <c r="H282" s="220" t="str">
        <f>承認一覧表!L1696</f>
        <v>円形特殊（φ170）</v>
      </c>
      <c r="I282" s="289" t="str">
        <f>承認一覧表!S1696</f>
        <v>（株）ダイモン</v>
      </c>
    </row>
    <row r="283" spans="1:9" ht="20.100000000000001" customHeight="1">
      <c r="A283" s="91"/>
      <c r="B283" s="242" t="s">
        <v>3578</v>
      </c>
      <c r="C283" s="310" t="s">
        <v>3657</v>
      </c>
      <c r="D283" s="265" t="str">
        <f>承認一覧表!I1697</f>
        <v>021B0464</v>
      </c>
      <c r="E283" s="135" t="str">
        <f>承認一覧表!J1697</f>
        <v>止水栓用再生ﾌﾟﾗｽﾁｯｸ製調整ﾘﾝｸﾞ</v>
      </c>
      <c r="F283" s="135" t="str">
        <f>承認一覧表!K1697</f>
        <v>REP NHVO-20-10K</v>
      </c>
      <c r="G283" s="265" t="s">
        <v>3388</v>
      </c>
      <c r="H283" s="220" t="str">
        <f>承認一覧表!L1697</f>
        <v>円形特殊（φ200）</v>
      </c>
      <c r="I283" s="289" t="str">
        <f>承認一覧表!S1697</f>
        <v>日之出水道機器（株）</v>
      </c>
    </row>
    <row r="284" spans="1:9" ht="20.100000000000001" customHeight="1">
      <c r="A284" s="91"/>
      <c r="B284" s="242" t="s">
        <v>3578</v>
      </c>
      <c r="C284" s="310" t="s">
        <v>3657</v>
      </c>
      <c r="D284" s="265" t="str">
        <f>承認一覧表!I1698</f>
        <v>021B0465</v>
      </c>
      <c r="E284" s="135" t="str">
        <f>承認一覧表!J1698</f>
        <v>止水栓用再生ﾌﾟﾗｽﾁｯｸ製調整ﾘﾝｸﾞ</v>
      </c>
      <c r="F284" s="135" t="str">
        <f>承認一覧表!K1698</f>
        <v>REP NHVO-20-30K</v>
      </c>
      <c r="G284" s="265" t="s">
        <v>3388</v>
      </c>
      <c r="H284" s="220" t="str">
        <f>承認一覧表!L1698</f>
        <v>円形特殊（φ200）</v>
      </c>
      <c r="I284" s="289" t="str">
        <f>承認一覧表!S1698</f>
        <v>日之出水道機器（株）</v>
      </c>
    </row>
    <row r="285" spans="1:9" ht="20.100000000000001" customHeight="1">
      <c r="A285" s="91"/>
      <c r="B285" s="242" t="s">
        <v>3578</v>
      </c>
      <c r="C285" s="310" t="s">
        <v>3657</v>
      </c>
      <c r="D285" s="265" t="str">
        <f>承認一覧表!I1699</f>
        <v>021B0466</v>
      </c>
      <c r="E285" s="135" t="str">
        <f>承認一覧表!J1699</f>
        <v>止水栓用再生ﾌﾟﾗｽﾁｯｸ製調整ﾘﾝｸﾞ</v>
      </c>
      <c r="F285" s="135" t="str">
        <f>承認一覧表!K1699</f>
        <v>REP NHVO-20-50K</v>
      </c>
      <c r="G285" s="265" t="s">
        <v>3388</v>
      </c>
      <c r="H285" s="220" t="str">
        <f>承認一覧表!L1699</f>
        <v>円形特殊（φ200）</v>
      </c>
      <c r="I285" s="289" t="str">
        <f>承認一覧表!S1699</f>
        <v>日之出水道機器（株）</v>
      </c>
    </row>
    <row r="286" spans="1:9" ht="20.100000000000001" customHeight="1">
      <c r="A286" s="91"/>
      <c r="B286" s="242" t="s">
        <v>3578</v>
      </c>
      <c r="C286" s="310" t="s">
        <v>3657</v>
      </c>
      <c r="D286" s="265" t="str">
        <f>承認一覧表!I1700</f>
        <v>021B0467</v>
      </c>
      <c r="E286" s="135" t="str">
        <f>承認一覧表!J1700</f>
        <v>止水栓用再生ﾌﾟﾗｽﾁｯｸ製傾斜付調整ﾘﾝｸﾞ</v>
      </c>
      <c r="F286" s="135" t="str">
        <f>承認一覧表!K1700</f>
        <v>REP NHVO-20-30K（P3）</v>
      </c>
      <c r="G286" s="265" t="s">
        <v>3388</v>
      </c>
      <c r="H286" s="220" t="str">
        <f>承認一覧表!L1700</f>
        <v>円形特殊（φ200）</v>
      </c>
      <c r="I286" s="289" t="str">
        <f>承認一覧表!S1700</f>
        <v>日之出水道機器（株）</v>
      </c>
    </row>
    <row r="287" spans="1:9" ht="20.100000000000001" customHeight="1">
      <c r="A287" s="91"/>
      <c r="B287" s="242" t="s">
        <v>3578</v>
      </c>
      <c r="C287" s="310" t="s">
        <v>3657</v>
      </c>
      <c r="D287" s="265" t="str">
        <f>承認一覧表!I1701</f>
        <v>021B0468</v>
      </c>
      <c r="E287" s="135" t="str">
        <f>承認一覧表!J1701</f>
        <v>止水栓用再生ﾌﾟﾗｽﾁｯｸ製傾斜付調整ﾘﾝｸﾞ</v>
      </c>
      <c r="F287" s="135" t="str">
        <f>承認一覧表!K1701</f>
        <v>REP NHVO-20-30K（P5）</v>
      </c>
      <c r="G287" s="265" t="s">
        <v>3388</v>
      </c>
      <c r="H287" s="220" t="str">
        <f>承認一覧表!L1701</f>
        <v>円形特殊（φ200）</v>
      </c>
      <c r="I287" s="289" t="str">
        <f>承認一覧表!S1701</f>
        <v>日之出水道機器（株）</v>
      </c>
    </row>
    <row r="288" spans="1:9" ht="20.100000000000001" customHeight="1">
      <c r="A288" s="91"/>
      <c r="B288" s="242" t="s">
        <v>3006</v>
      </c>
      <c r="C288" s="310" t="s">
        <v>3657</v>
      </c>
      <c r="D288" s="265" t="str">
        <f>承認一覧表!I1702</f>
        <v>041B0471</v>
      </c>
      <c r="E288" s="135" t="str">
        <f>承認一覧表!J1702</f>
        <v>止水栓用ﾀﾞｸﾀｲﾙﾙ鋳鉄製調整ﾘﾝｸﾞ</v>
      </c>
      <c r="F288" s="135" t="str">
        <f>承認一覧表!K1702</f>
        <v>FB20K-1</v>
      </c>
      <c r="G288" s="265" t="s">
        <v>3388</v>
      </c>
      <c r="H288" s="220" t="str">
        <f>承認一覧表!L1702</f>
        <v>円形特殊（φ200）</v>
      </c>
      <c r="I288" s="289" t="str">
        <f>承認一覧表!S1702</f>
        <v>（株）ダイモン</v>
      </c>
    </row>
    <row r="289" spans="1:9" ht="20.100000000000001" customHeight="1">
      <c r="A289" s="91"/>
      <c r="B289" s="242" t="s">
        <v>3006</v>
      </c>
      <c r="C289" s="310" t="s">
        <v>3657</v>
      </c>
      <c r="D289" s="265" t="str">
        <f>承認一覧表!I1703</f>
        <v>041B0472</v>
      </c>
      <c r="E289" s="135" t="str">
        <f>承認一覧表!J1703</f>
        <v>止水栓用ﾀﾞｸﾀｲﾙﾙ鋳鉄製調整ﾘﾝｸﾞ</v>
      </c>
      <c r="F289" s="135" t="str">
        <f>承認一覧表!K1703</f>
        <v>FB20K-3</v>
      </c>
      <c r="G289" s="265" t="s">
        <v>3388</v>
      </c>
      <c r="H289" s="220" t="str">
        <f>承認一覧表!L1703</f>
        <v>円形特殊（φ200）</v>
      </c>
      <c r="I289" s="289" t="str">
        <f>承認一覧表!S1703</f>
        <v>（株）ダイモン</v>
      </c>
    </row>
    <row r="290" spans="1:9" ht="20.100000000000001" customHeight="1">
      <c r="A290" s="91"/>
      <c r="B290" s="242" t="s">
        <v>3006</v>
      </c>
      <c r="C290" s="310" t="s">
        <v>3657</v>
      </c>
      <c r="D290" s="265" t="str">
        <f>承認一覧表!I1704</f>
        <v>041B0473</v>
      </c>
      <c r="E290" s="135" t="str">
        <f>承認一覧表!J1704</f>
        <v>止水栓用ﾀﾞｸﾀｲﾙﾙ鋳鉄製調整ﾘﾝｸﾞ</v>
      </c>
      <c r="F290" s="135" t="str">
        <f>承認一覧表!K1704</f>
        <v>FB20K-5</v>
      </c>
      <c r="G290" s="265" t="s">
        <v>3388</v>
      </c>
      <c r="H290" s="220" t="str">
        <f>承認一覧表!L1704</f>
        <v>円形特殊（φ200）</v>
      </c>
      <c r="I290" s="289" t="str">
        <f>承認一覧表!S1704</f>
        <v>（株）ダイモン</v>
      </c>
    </row>
    <row r="291" spans="1:9" ht="20.100000000000001" customHeight="1">
      <c r="A291" s="91"/>
      <c r="B291" s="242" t="s">
        <v>3006</v>
      </c>
      <c r="C291" s="310" t="s">
        <v>3657</v>
      </c>
      <c r="D291" s="265" t="str">
        <f>承認一覧表!I1705</f>
        <v>041B0474</v>
      </c>
      <c r="E291" s="135" t="str">
        <f>承認一覧表!J1705</f>
        <v>止水栓用ﾀﾞｸﾀｲﾙ鋳鉄製傾斜付調整ﾘﾝｸﾞ</v>
      </c>
      <c r="F291" s="135" t="str">
        <f>承認一覧表!K1705</f>
        <v>FB20K-3-3%</v>
      </c>
      <c r="G291" s="265" t="s">
        <v>3388</v>
      </c>
      <c r="H291" s="220" t="str">
        <f>承認一覧表!L1705</f>
        <v>円形特殊（φ200）</v>
      </c>
      <c r="I291" s="289" t="str">
        <f>承認一覧表!S1705</f>
        <v>（株）ダイモン</v>
      </c>
    </row>
    <row r="292" spans="1:9" ht="20.100000000000001" customHeight="1">
      <c r="A292" s="91"/>
      <c r="B292" s="242" t="s">
        <v>3006</v>
      </c>
      <c r="C292" s="310" t="s">
        <v>3657</v>
      </c>
      <c r="D292" s="265" t="str">
        <f>承認一覧表!I1706</f>
        <v>041B0475</v>
      </c>
      <c r="E292" s="135" t="str">
        <f>承認一覧表!J1706</f>
        <v>止水栓用ﾀﾞｸﾀｲﾙ鋳鉄製傾斜付調整ﾘﾝｸﾞ</v>
      </c>
      <c r="F292" s="135" t="str">
        <f>承認一覧表!K1706</f>
        <v>FB20K-3-5%</v>
      </c>
      <c r="G292" s="265" t="s">
        <v>3388</v>
      </c>
      <c r="H292" s="220" t="str">
        <f>承認一覧表!L1706</f>
        <v>円形特殊（φ200）</v>
      </c>
      <c r="I292" s="289" t="str">
        <f>承認一覧表!S1706</f>
        <v>（株）ダイモン</v>
      </c>
    </row>
    <row r="293" spans="1:9" ht="20.100000000000001" customHeight="1">
      <c r="A293" s="91"/>
      <c r="B293" s="242" t="s">
        <v>3006</v>
      </c>
      <c r="C293" s="310" t="s">
        <v>3657</v>
      </c>
      <c r="D293" s="265" t="str">
        <f>承認一覧表!I1707</f>
        <v>021B0459</v>
      </c>
      <c r="E293" s="135" t="str">
        <f>承認一覧表!J1707</f>
        <v>止水栓用ﾚｼﾞﾝｺﾝｸﾘｰﾄ製ﾎﾞｯｸｽ</v>
      </c>
      <c r="F293" s="135" t="str">
        <f>承認一覧表!K1707</f>
        <v>NHVO-20-150A</v>
      </c>
      <c r="G293" s="265" t="s">
        <v>3388</v>
      </c>
      <c r="H293" s="220" t="str">
        <f>承認一覧表!L1707</f>
        <v>円形特殊（φ200）</v>
      </c>
      <c r="I293" s="289" t="str">
        <f>承認一覧表!S1707</f>
        <v>日之出水道機器（株）</v>
      </c>
    </row>
    <row r="294" spans="1:9" ht="20.100000000000001" customHeight="1">
      <c r="A294" s="91"/>
      <c r="B294" s="242" t="s">
        <v>3006</v>
      </c>
      <c r="C294" s="310" t="s">
        <v>3657</v>
      </c>
      <c r="D294" s="265" t="str">
        <f>承認一覧表!I1708</f>
        <v>041B0466</v>
      </c>
      <c r="E294" s="135" t="str">
        <f>承認一覧表!J1708</f>
        <v>止水栓用ﾚｼﾞﾝｺﾝｸﾘｰﾄ製ﾎﾞｯｸｽ</v>
      </c>
      <c r="F294" s="135" t="str">
        <f>承認一覧表!K1708</f>
        <v>V-A15</v>
      </c>
      <c r="G294" s="265" t="s">
        <v>3388</v>
      </c>
      <c r="H294" s="220" t="str">
        <f>承認一覧表!L1708</f>
        <v>円形特殊（φ200）</v>
      </c>
      <c r="I294" s="289" t="str">
        <f>承認一覧表!S1708</f>
        <v>（株）ダイモン</v>
      </c>
    </row>
    <row r="295" spans="1:9" ht="20.100000000000001" customHeight="1">
      <c r="A295" s="91"/>
      <c r="B295" s="242" t="s">
        <v>3006</v>
      </c>
      <c r="C295" s="310" t="s">
        <v>3657</v>
      </c>
      <c r="D295" s="265" t="str">
        <f>承認一覧表!I1709</f>
        <v>021B0460</v>
      </c>
      <c r="E295" s="135" t="str">
        <f>承認一覧表!J1709</f>
        <v>止水栓用ﾚｼﾞﾝｺﾝｸﾘｰﾄ製ﾎﾞｯｸｽ</v>
      </c>
      <c r="F295" s="135" t="str">
        <f>承認一覧表!K1709</f>
        <v>NHVO-20-100B</v>
      </c>
      <c r="G295" s="265" t="s">
        <v>3388</v>
      </c>
      <c r="H295" s="220" t="str">
        <f>承認一覧表!L1709</f>
        <v>円形特殊（φ200）</v>
      </c>
      <c r="I295" s="289" t="str">
        <f>承認一覧表!S1709</f>
        <v>日之出水道機器（株）</v>
      </c>
    </row>
    <row r="296" spans="1:9" ht="20.100000000000001" customHeight="1">
      <c r="A296" s="91"/>
      <c r="B296" s="242" t="s">
        <v>3006</v>
      </c>
      <c r="C296" s="310" t="s">
        <v>3657</v>
      </c>
      <c r="D296" s="265" t="str">
        <f>承認一覧表!I1710</f>
        <v>041B0467</v>
      </c>
      <c r="E296" s="135" t="str">
        <f>承認一覧表!J1710</f>
        <v>止水栓用ﾚｼﾞﾝｺﾝｸﾘｰﾄ製ﾎﾞｯｸｽ</v>
      </c>
      <c r="F296" s="135" t="str">
        <f>承認一覧表!K1710</f>
        <v>V-B10</v>
      </c>
      <c r="G296" s="265" t="s">
        <v>3388</v>
      </c>
      <c r="H296" s="220" t="str">
        <f>承認一覧表!L1710</f>
        <v>円形特殊（φ200）</v>
      </c>
      <c r="I296" s="289" t="str">
        <f>承認一覧表!S1710</f>
        <v>（株）ダイモン</v>
      </c>
    </row>
    <row r="297" spans="1:9" ht="20.100000000000001" customHeight="1">
      <c r="A297" s="91"/>
      <c r="B297" s="242" t="s">
        <v>3006</v>
      </c>
      <c r="C297" s="310" t="s">
        <v>3657</v>
      </c>
      <c r="D297" s="265" t="str">
        <f>承認一覧表!I1711</f>
        <v>021B0461</v>
      </c>
      <c r="E297" s="135" t="str">
        <f>承認一覧表!J1711</f>
        <v>止水栓用ﾚｼﾞﾝｺﾝｸﾘｰﾄ製ﾎﾞｯｸｽ</v>
      </c>
      <c r="F297" s="135" t="str">
        <f>承認一覧表!K1711</f>
        <v>NHVO-20-200B</v>
      </c>
      <c r="G297" s="265" t="s">
        <v>3388</v>
      </c>
      <c r="H297" s="220" t="str">
        <f>承認一覧表!L1711</f>
        <v>円形特殊（φ200）</v>
      </c>
      <c r="I297" s="289" t="str">
        <f>承認一覧表!S1711</f>
        <v>日之出水道機器（株）</v>
      </c>
    </row>
    <row r="298" spans="1:9" ht="20.100000000000001" customHeight="1">
      <c r="A298" s="91"/>
      <c r="B298" s="242" t="s">
        <v>3006</v>
      </c>
      <c r="C298" s="310" t="s">
        <v>3657</v>
      </c>
      <c r="D298" s="265" t="str">
        <f>承認一覧表!I1712</f>
        <v>041B0468</v>
      </c>
      <c r="E298" s="135" t="str">
        <f>承認一覧表!J1712</f>
        <v>止水栓用ﾚｼﾞﾝｺﾝｸﾘｰﾄ製ﾎﾞｯｸｽ</v>
      </c>
      <c r="F298" s="135" t="str">
        <f>承認一覧表!K1712</f>
        <v>V-B20</v>
      </c>
      <c r="G298" s="265" t="s">
        <v>3388</v>
      </c>
      <c r="H298" s="220" t="str">
        <f>承認一覧表!L1712</f>
        <v>円形特殊（φ200）</v>
      </c>
      <c r="I298" s="289" t="str">
        <f>承認一覧表!S1712</f>
        <v>（株）ダイモン</v>
      </c>
    </row>
    <row r="299" spans="1:9" ht="20.100000000000001" customHeight="1">
      <c r="A299" s="91"/>
      <c r="B299" s="242" t="s">
        <v>3006</v>
      </c>
      <c r="C299" s="310" t="s">
        <v>3657</v>
      </c>
      <c r="D299" s="265" t="str">
        <f>承認一覧表!I1713</f>
        <v>021B0462</v>
      </c>
      <c r="E299" s="135" t="str">
        <f>承認一覧表!J1713</f>
        <v>止水栓用ﾚｼﾞﾝｺﾝｸﾘｰﾄ製ﾎﾞｯｸｽ</v>
      </c>
      <c r="F299" s="135" t="str">
        <f>承認一覧表!K1713</f>
        <v>NHVO-20-300B</v>
      </c>
      <c r="G299" s="265" t="s">
        <v>3388</v>
      </c>
      <c r="H299" s="220" t="str">
        <f>承認一覧表!L1713</f>
        <v>円形特殊（φ200）</v>
      </c>
      <c r="I299" s="289" t="str">
        <f>承認一覧表!S1713</f>
        <v>日之出水道機器（株）</v>
      </c>
    </row>
    <row r="300" spans="1:9" ht="20.100000000000001" customHeight="1">
      <c r="A300" s="91"/>
      <c r="B300" s="242" t="s">
        <v>3006</v>
      </c>
      <c r="C300" s="310" t="s">
        <v>3657</v>
      </c>
      <c r="D300" s="265" t="str">
        <f>承認一覧表!I1714</f>
        <v>041B0469</v>
      </c>
      <c r="E300" s="135" t="str">
        <f>承認一覧表!J1714</f>
        <v>止水栓用ﾚｼﾞﾝｺﾝｸﾘｰﾄ製ﾎﾞｯｸｽ</v>
      </c>
      <c r="F300" s="135" t="str">
        <f>承認一覧表!K1714</f>
        <v>V-B30</v>
      </c>
      <c r="G300" s="265" t="s">
        <v>3388</v>
      </c>
      <c r="H300" s="220" t="str">
        <f>承認一覧表!L1714</f>
        <v>円形特殊（φ200）</v>
      </c>
      <c r="I300" s="289" t="str">
        <f>承認一覧表!S1714</f>
        <v>（株）ダイモン</v>
      </c>
    </row>
    <row r="301" spans="1:9" ht="20.100000000000001" customHeight="1">
      <c r="A301" s="91"/>
      <c r="B301" s="242" t="s">
        <v>3006</v>
      </c>
      <c r="C301" s="310" t="s">
        <v>3657</v>
      </c>
      <c r="D301" s="265" t="str">
        <f>承認一覧表!I1715</f>
        <v>021B0463</v>
      </c>
      <c r="E301" s="135" t="str">
        <f>承認一覧表!J1715</f>
        <v>止水栓用ﾚｼﾞﾝｺﾝｸﾘｰﾄ製ﾎﾞｯｸｽ</v>
      </c>
      <c r="F301" s="135" t="str">
        <f>承認一覧表!K1715</f>
        <v>NHVO-20-40SS</v>
      </c>
      <c r="G301" s="265" t="s">
        <v>3388</v>
      </c>
      <c r="H301" s="220" t="str">
        <f>承認一覧表!L1715</f>
        <v>円形特殊（φ200）</v>
      </c>
      <c r="I301" s="289" t="str">
        <f>承認一覧表!S1715</f>
        <v>日之出水道機器（株）</v>
      </c>
    </row>
    <row r="302" spans="1:9" ht="20.100000000000001" customHeight="1">
      <c r="A302" s="91"/>
      <c r="B302" s="229" t="s">
        <v>3006</v>
      </c>
      <c r="C302" s="323" t="s">
        <v>3657</v>
      </c>
      <c r="D302" s="252" t="str">
        <f>承認一覧表!I1716</f>
        <v>041B0470</v>
      </c>
      <c r="E302" s="136" t="str">
        <f>承認一覧表!J1716</f>
        <v>止水栓用ﾚｼﾞﾝｺﾝｸﾘｰﾄ製ﾎﾞｯｸｽ</v>
      </c>
      <c r="F302" s="136" t="str">
        <f>承認一覧表!K1716</f>
        <v>V-S</v>
      </c>
      <c r="G302" s="252" t="s">
        <v>3388</v>
      </c>
      <c r="H302" s="219" t="str">
        <f>承認一覧表!L1716</f>
        <v>円形特殊（φ200）</v>
      </c>
      <c r="I302" s="300" t="str">
        <f>承認一覧表!S1716</f>
        <v>（株）ダイモン</v>
      </c>
    </row>
    <row r="303" spans="1:9" ht="20.100000000000001" customHeight="1">
      <c r="A303" s="91"/>
      <c r="B303" s="242" t="s">
        <v>3659</v>
      </c>
      <c r="C303" s="310" t="s">
        <v>3660</v>
      </c>
      <c r="D303" s="324" t="str">
        <f>承認一覧表!I486</f>
        <v>039D0401</v>
      </c>
      <c r="E303" s="135" t="str">
        <f>承認一覧表!J486</f>
        <v>ﾌﾗﾝｼﾞ接合用合金六角ﾎﾞﾙﾄﾅｯﾄ</v>
      </c>
      <c r="F303" s="135" t="str">
        <f>承認一覧表!K486</f>
        <v>SA耐食合金ﾎﾞﾙﾄﾅｯﾄ</v>
      </c>
      <c r="G303" s="294" t="str">
        <f>承認一覧表!L486</f>
        <v>φ50～φ400</v>
      </c>
      <c r="H303" s="324" t="s">
        <v>3388</v>
      </c>
      <c r="I303" s="220" t="str">
        <f>承認一覧表!S486</f>
        <v>クロダイト工業（株）</v>
      </c>
    </row>
    <row r="304" spans="1:9" s="2" customFormat="1" ht="20.100000000000001" customHeight="1">
      <c r="A304" s="91"/>
      <c r="B304" s="242" t="s">
        <v>3659</v>
      </c>
      <c r="C304" s="310" t="s">
        <v>3660</v>
      </c>
      <c r="D304" s="301" t="str">
        <f>承認一覧表!I488</f>
        <v>039M0501</v>
      </c>
      <c r="E304" s="114" t="str">
        <f>承認一覧表!J488</f>
        <v>T頭ﾎﾞﾙﾄﾅｯﾄ</v>
      </c>
      <c r="F304" s="114" t="str">
        <f>承認一覧表!K488</f>
        <v>SA耐食合金ﾎﾞﾙﾄﾅｯﾄ</v>
      </c>
      <c r="G304" s="114" t="str">
        <f>承認一覧表!L488</f>
        <v>φ75～φ150</v>
      </c>
      <c r="H304" s="324" t="s">
        <v>3388</v>
      </c>
      <c r="I304" s="220" t="str">
        <f>承認一覧表!S488</f>
        <v>クロダイト工業（株）</v>
      </c>
    </row>
    <row r="305" spans="1:9" s="2" customFormat="1" ht="20.100000000000001" customHeight="1">
      <c r="A305" s="91"/>
      <c r="B305" s="242" t="s">
        <v>3659</v>
      </c>
      <c r="C305" s="310" t="str">
        <f>承認一覧表!G495</f>
        <v>離脱防止金具</v>
      </c>
      <c r="D305" s="301" t="str">
        <f>承認一覧表!I497</f>
        <v>039M0303</v>
      </c>
      <c r="E305" s="114" t="str">
        <f>承認一覧表!J497</f>
        <v>T形用離脱防止金具</v>
      </c>
      <c r="F305" s="114" t="str">
        <f>承認一覧表!K497</f>
        <v>ﾀｲｶﾐｯｸ40</v>
      </c>
      <c r="G305" s="114" t="str">
        <f>承認一覧表!L497</f>
        <v>φ75～φ150</v>
      </c>
      <c r="H305" s="324" t="s">
        <v>3388</v>
      </c>
      <c r="I305" s="220" t="str">
        <f>承認一覧表!S497</f>
        <v>クロダイト工業（株）</v>
      </c>
    </row>
    <row r="306" spans="1:9" s="2" customFormat="1" ht="20.100000000000001" customHeight="1">
      <c r="A306" s="91"/>
      <c r="B306" s="242" t="s">
        <v>3659</v>
      </c>
      <c r="C306" s="310" t="e">
        <f>承認一覧表!#REF!</f>
        <v>#REF!</v>
      </c>
      <c r="D306" s="301" t="s">
        <v>4432</v>
      </c>
      <c r="E306" s="171" t="s">
        <v>1055</v>
      </c>
      <c r="F306" s="171" t="s">
        <v>1055</v>
      </c>
      <c r="G306" s="171" t="s">
        <v>1057</v>
      </c>
      <c r="H306" s="324" t="s">
        <v>3388</v>
      </c>
      <c r="I306" s="220" t="s">
        <v>4433</v>
      </c>
    </row>
    <row r="307" spans="1:9" s="2" customFormat="1" ht="20.100000000000001" customHeight="1">
      <c r="A307" s="91"/>
      <c r="B307" s="242" t="s">
        <v>3659</v>
      </c>
      <c r="C307" s="310" t="str">
        <f>承認一覧表!G989</f>
        <v>耐衝撃性ﾎﾟﾘ塩化ﾋﾞﾆﾙ管</v>
      </c>
      <c r="D307" s="301" t="s">
        <v>4431</v>
      </c>
      <c r="E307" s="209" t="s">
        <v>1058</v>
      </c>
      <c r="F307" s="209" t="s">
        <v>1058</v>
      </c>
      <c r="G307" s="209" t="s">
        <v>1057</v>
      </c>
      <c r="H307" s="324" t="s">
        <v>3388</v>
      </c>
      <c r="I307" s="220" t="s">
        <v>4433</v>
      </c>
    </row>
    <row r="308" spans="1:9" s="2" customFormat="1" ht="20.100000000000001" customHeight="1">
      <c r="A308" s="91"/>
      <c r="B308" s="242" t="s">
        <v>3659</v>
      </c>
      <c r="C308" s="310" t="str">
        <f>承認一覧表!G1021</f>
        <v>ｿﾌﾄｼｰﾙ仕切弁</v>
      </c>
      <c r="D308" s="301" t="s">
        <v>4430</v>
      </c>
      <c r="E308" s="393" t="s">
        <v>754</v>
      </c>
      <c r="F308" s="393" t="s">
        <v>2072</v>
      </c>
      <c r="G308" s="393" t="s">
        <v>157</v>
      </c>
      <c r="H308" s="324" t="s">
        <v>3388</v>
      </c>
      <c r="I308" s="220" t="s">
        <v>4398</v>
      </c>
    </row>
    <row r="309" spans="1:9" s="2" customFormat="1" ht="20.100000000000001" customHeight="1">
      <c r="A309" s="91"/>
      <c r="B309" s="242" t="s">
        <v>3659</v>
      </c>
      <c r="C309" s="310" t="str">
        <f>承認一覧表!G1021</f>
        <v>ｿﾌﾄｼｰﾙ仕切弁</v>
      </c>
      <c r="D309" s="301" t="s">
        <v>4429</v>
      </c>
      <c r="E309" s="149" t="s">
        <v>755</v>
      </c>
      <c r="F309" s="149" t="s">
        <v>2072</v>
      </c>
      <c r="G309" s="149" t="s">
        <v>157</v>
      </c>
      <c r="H309" s="324" t="s">
        <v>3388</v>
      </c>
      <c r="I309" s="220" t="s">
        <v>4398</v>
      </c>
    </row>
    <row r="310" spans="1:9" s="2" customFormat="1" ht="20.100000000000001" customHeight="1">
      <c r="A310" s="91"/>
      <c r="B310" s="242" t="s">
        <v>3659</v>
      </c>
      <c r="C310" s="310" t="str">
        <f>承認一覧表!G1033</f>
        <v>GX形ｿﾌﾄｼｰﾙ仕切弁</v>
      </c>
      <c r="D310" s="301" t="s">
        <v>4428</v>
      </c>
      <c r="E310" s="205" t="s">
        <v>363</v>
      </c>
      <c r="F310" s="205" t="s">
        <v>2073</v>
      </c>
      <c r="G310" s="205" t="s">
        <v>72</v>
      </c>
      <c r="H310" s="324" t="s">
        <v>3388</v>
      </c>
      <c r="I310" s="220" t="s">
        <v>4398</v>
      </c>
    </row>
    <row r="311" spans="1:9" s="2" customFormat="1" ht="20.100000000000001" customHeight="1">
      <c r="A311" s="91"/>
      <c r="B311" s="242" t="s">
        <v>3659</v>
      </c>
      <c r="C311" s="310" t="str">
        <f>承認一覧表!G1033</f>
        <v>GX形ｿﾌﾄｼｰﾙ仕切弁</v>
      </c>
      <c r="D311" s="301" t="s">
        <v>4427</v>
      </c>
      <c r="E311" s="209" t="s">
        <v>363</v>
      </c>
      <c r="F311" s="209" t="s">
        <v>2073</v>
      </c>
      <c r="G311" s="209" t="s">
        <v>369</v>
      </c>
      <c r="H311" s="324" t="s">
        <v>3388</v>
      </c>
      <c r="I311" s="220" t="s">
        <v>4398</v>
      </c>
    </row>
    <row r="312" spans="1:9" s="2" customFormat="1" ht="20.100000000000001" customHeight="1">
      <c r="A312" s="91"/>
      <c r="B312" s="242" t="s">
        <v>3659</v>
      </c>
      <c r="C312" s="310" t="str">
        <f>承認一覧表!G1033</f>
        <v>GX形ｿﾌﾄｼｰﾙ仕切弁</v>
      </c>
      <c r="D312" s="301" t="s">
        <v>4426</v>
      </c>
      <c r="E312" s="209" t="s">
        <v>375</v>
      </c>
      <c r="F312" s="209" t="s">
        <v>2076</v>
      </c>
      <c r="G312" s="209" t="s">
        <v>72</v>
      </c>
      <c r="H312" s="324" t="s">
        <v>3388</v>
      </c>
      <c r="I312" s="220" t="s">
        <v>4398</v>
      </c>
    </row>
    <row r="313" spans="1:9" s="2" customFormat="1" ht="20.100000000000001" customHeight="1">
      <c r="A313" s="91"/>
      <c r="B313" s="242" t="s">
        <v>3659</v>
      </c>
      <c r="C313" s="310" t="str">
        <f>承認一覧表!G1051</f>
        <v>NS形ｿﾌﾄｼｰﾙ仕切弁</v>
      </c>
      <c r="D313" s="301" t="s">
        <v>4425</v>
      </c>
      <c r="E313" s="209" t="s">
        <v>370</v>
      </c>
      <c r="F313" s="209" t="s">
        <v>2074</v>
      </c>
      <c r="G313" s="209" t="s">
        <v>72</v>
      </c>
      <c r="H313" s="324" t="s">
        <v>3388</v>
      </c>
      <c r="I313" s="220" t="s">
        <v>4398</v>
      </c>
    </row>
    <row r="314" spans="1:9" s="2" customFormat="1" ht="20.100000000000001" customHeight="1">
      <c r="A314" s="91"/>
      <c r="B314" s="242" t="s">
        <v>3659</v>
      </c>
      <c r="C314" s="310" t="str">
        <f>承認一覧表!G1051</f>
        <v>NS形ｿﾌﾄｼｰﾙ仕切弁</v>
      </c>
      <c r="D314" s="301" t="s">
        <v>4425</v>
      </c>
      <c r="E314" s="209" t="s">
        <v>370</v>
      </c>
      <c r="F314" s="209" t="s">
        <v>2075</v>
      </c>
      <c r="G314" s="209" t="s">
        <v>173</v>
      </c>
      <c r="H314" s="324" t="s">
        <v>3388</v>
      </c>
      <c r="I314" s="220" t="s">
        <v>4398</v>
      </c>
    </row>
    <row r="315" spans="1:9" s="2" customFormat="1" ht="20.100000000000001" customHeight="1">
      <c r="A315" s="91"/>
      <c r="B315" s="242" t="s">
        <v>3659</v>
      </c>
      <c r="C315" s="310" t="str">
        <f>承認一覧表!G1051</f>
        <v>NS形ｿﾌﾄｼｰﾙ仕切弁</v>
      </c>
      <c r="D315" s="301" t="s">
        <v>4424</v>
      </c>
      <c r="E315" s="212" t="s">
        <v>378</v>
      </c>
      <c r="F315" s="212" t="s">
        <v>2077</v>
      </c>
      <c r="G315" s="212" t="s">
        <v>92</v>
      </c>
      <c r="H315" s="324" t="s">
        <v>3388</v>
      </c>
      <c r="I315" s="220" t="s">
        <v>4398</v>
      </c>
    </row>
    <row r="316" spans="1:9" s="2" customFormat="1" ht="20.100000000000001" customHeight="1">
      <c r="A316" s="91"/>
      <c r="B316" s="242" t="s">
        <v>3659</v>
      </c>
      <c r="C316" s="310" t="str">
        <f>承認一覧表!G1075</f>
        <v>K形ｿﾌﾄｼｰﾙ仕切弁</v>
      </c>
      <c r="D316" s="301" t="s">
        <v>4423</v>
      </c>
      <c r="E316" s="171" t="s">
        <v>381</v>
      </c>
      <c r="F316" s="171" t="s">
        <v>2078</v>
      </c>
      <c r="G316" s="171" t="s">
        <v>78</v>
      </c>
      <c r="H316" s="324" t="s">
        <v>3388</v>
      </c>
      <c r="I316" s="220" t="s">
        <v>4398</v>
      </c>
    </row>
    <row r="317" spans="1:9" s="2" customFormat="1" ht="20.100000000000001" customHeight="1">
      <c r="A317" s="91"/>
      <c r="B317" s="242" t="s">
        <v>3659</v>
      </c>
      <c r="C317" s="310" t="str">
        <f>承認一覧表!G1092</f>
        <v>立型仕切弁</v>
      </c>
      <c r="D317" s="301" t="s">
        <v>4421</v>
      </c>
      <c r="E317" s="209" t="s">
        <v>756</v>
      </c>
      <c r="F317" s="209" t="s">
        <v>765</v>
      </c>
      <c r="G317" s="209" t="s">
        <v>161</v>
      </c>
      <c r="H317" s="324" t="s">
        <v>3388</v>
      </c>
      <c r="I317" s="220" t="s">
        <v>4398</v>
      </c>
    </row>
    <row r="318" spans="1:9" s="2" customFormat="1" ht="20.100000000000001" customHeight="1">
      <c r="A318" s="91"/>
      <c r="B318" s="242" t="s">
        <v>3659</v>
      </c>
      <c r="C318" s="310" t="str">
        <f>承認一覧表!G1092</f>
        <v>立型仕切弁</v>
      </c>
      <c r="D318" s="301" t="s">
        <v>4422</v>
      </c>
      <c r="E318" s="209" t="s">
        <v>756</v>
      </c>
      <c r="F318" s="209" t="s">
        <v>765</v>
      </c>
      <c r="G318" s="209" t="s">
        <v>161</v>
      </c>
      <c r="H318" s="324" t="s">
        <v>3388</v>
      </c>
      <c r="I318" s="220" t="s">
        <v>4398</v>
      </c>
    </row>
    <row r="319" spans="1:9" s="2" customFormat="1" ht="20.100000000000001" customHeight="1">
      <c r="A319" s="91"/>
      <c r="B319" s="242" t="s">
        <v>3659</v>
      </c>
      <c r="C319" s="243" t="str">
        <f>承認一覧表!G1110</f>
        <v>浅層埋設形
急速空気弁</v>
      </c>
      <c r="D319" s="301" t="s">
        <v>4406</v>
      </c>
      <c r="E319" s="209" t="s">
        <v>690</v>
      </c>
      <c r="F319" s="209" t="s">
        <v>2079</v>
      </c>
      <c r="G319" s="209" t="s">
        <v>511</v>
      </c>
      <c r="H319" s="324" t="s">
        <v>3388</v>
      </c>
      <c r="I319" s="220" t="s">
        <v>4398</v>
      </c>
    </row>
    <row r="320" spans="1:9" s="2" customFormat="1" ht="20.100000000000001" customHeight="1">
      <c r="A320" s="91"/>
      <c r="B320" s="242" t="s">
        <v>3659</v>
      </c>
      <c r="C320" s="243" t="str">
        <f>承認一覧表!G1110</f>
        <v>浅層埋設形
急速空気弁</v>
      </c>
      <c r="D320" s="301" t="s">
        <v>4407</v>
      </c>
      <c r="E320" s="209" t="s">
        <v>690</v>
      </c>
      <c r="F320" s="209" t="s">
        <v>2079</v>
      </c>
      <c r="G320" s="114" t="s">
        <v>4416</v>
      </c>
      <c r="H320" s="324" t="s">
        <v>3388</v>
      </c>
      <c r="I320" s="220" t="s">
        <v>4398</v>
      </c>
    </row>
    <row r="321" spans="1:9" s="2" customFormat="1" ht="20.100000000000001" customHeight="1">
      <c r="A321" s="91"/>
      <c r="B321" s="242" t="s">
        <v>3659</v>
      </c>
      <c r="C321" s="243" t="str">
        <f>承認一覧表!G1110</f>
        <v>浅層埋設形
急速空気弁</v>
      </c>
      <c r="D321" s="301" t="s">
        <v>4408</v>
      </c>
      <c r="E321" s="209" t="s">
        <v>690</v>
      </c>
      <c r="F321" s="209" t="s">
        <v>2079</v>
      </c>
      <c r="G321" s="209" t="s">
        <v>511</v>
      </c>
      <c r="H321" s="324" t="s">
        <v>3388</v>
      </c>
      <c r="I321" s="220" t="s">
        <v>4398</v>
      </c>
    </row>
    <row r="322" spans="1:9" s="2" customFormat="1" ht="20.100000000000001" customHeight="1">
      <c r="A322" s="91"/>
      <c r="B322" s="242" t="s">
        <v>3659</v>
      </c>
      <c r="C322" s="243" t="str">
        <f>承認一覧表!$G$1110</f>
        <v>浅層埋設形
急速空気弁</v>
      </c>
      <c r="D322" s="301" t="s">
        <v>4409</v>
      </c>
      <c r="E322" s="209" t="s">
        <v>690</v>
      </c>
      <c r="F322" s="209" t="s">
        <v>2079</v>
      </c>
      <c r="G322" s="114" t="s">
        <v>4416</v>
      </c>
      <c r="H322" s="324" t="s">
        <v>3388</v>
      </c>
      <c r="I322" s="220" t="s">
        <v>4398</v>
      </c>
    </row>
    <row r="323" spans="1:9" s="2" customFormat="1" ht="20.100000000000001" customHeight="1">
      <c r="A323" s="91"/>
      <c r="B323" s="242" t="s">
        <v>3659</v>
      </c>
      <c r="C323" s="243" t="str">
        <f>承認一覧表!$G$1110</f>
        <v>浅層埋設形
急速空気弁</v>
      </c>
      <c r="D323" s="301" t="s">
        <v>4410</v>
      </c>
      <c r="E323" s="209" t="s">
        <v>690</v>
      </c>
      <c r="F323" s="209" t="s">
        <v>2079</v>
      </c>
      <c r="G323" s="209" t="s">
        <v>511</v>
      </c>
      <c r="H323" s="324" t="s">
        <v>3388</v>
      </c>
      <c r="I323" s="220" t="s">
        <v>4398</v>
      </c>
    </row>
    <row r="324" spans="1:9" s="2" customFormat="1" ht="20.100000000000001" customHeight="1">
      <c r="A324" s="91"/>
      <c r="B324" s="242" t="s">
        <v>3659</v>
      </c>
      <c r="C324" s="243" t="str">
        <f>承認一覧表!$G$1110</f>
        <v>浅層埋設形
急速空気弁</v>
      </c>
      <c r="D324" s="301" t="s">
        <v>4411</v>
      </c>
      <c r="E324" s="209" t="s">
        <v>690</v>
      </c>
      <c r="F324" s="209" t="s">
        <v>2079</v>
      </c>
      <c r="G324" s="114" t="s">
        <v>4416</v>
      </c>
      <c r="H324" s="324" t="s">
        <v>3388</v>
      </c>
      <c r="I324" s="220" t="s">
        <v>4398</v>
      </c>
    </row>
    <row r="325" spans="1:9" s="2" customFormat="1" ht="20.100000000000001" customHeight="1">
      <c r="A325" s="91"/>
      <c r="B325" s="242" t="s">
        <v>3659</v>
      </c>
      <c r="C325" s="243" t="str">
        <f>承認一覧表!$G$1110</f>
        <v>浅層埋設形
急速空気弁</v>
      </c>
      <c r="D325" s="301" t="s">
        <v>4414</v>
      </c>
      <c r="E325" s="209" t="s">
        <v>690</v>
      </c>
      <c r="F325" s="209" t="s">
        <v>2080</v>
      </c>
      <c r="G325" s="114" t="s">
        <v>4417</v>
      </c>
      <c r="H325" s="324" t="s">
        <v>3388</v>
      </c>
      <c r="I325" s="220" t="s">
        <v>4398</v>
      </c>
    </row>
    <row r="326" spans="1:9" s="2" customFormat="1" ht="20.100000000000001" customHeight="1">
      <c r="A326" s="91"/>
      <c r="B326" s="242" t="s">
        <v>3659</v>
      </c>
      <c r="C326" s="243" t="str">
        <f>承認一覧表!$G$1110</f>
        <v>浅層埋設形
急速空気弁</v>
      </c>
      <c r="D326" s="301" t="s">
        <v>4412</v>
      </c>
      <c r="E326" s="209" t="s">
        <v>690</v>
      </c>
      <c r="F326" s="209" t="s">
        <v>2079</v>
      </c>
      <c r="G326" s="114" t="s">
        <v>4418</v>
      </c>
      <c r="H326" s="324" t="s">
        <v>3388</v>
      </c>
      <c r="I326" s="220" t="s">
        <v>4398</v>
      </c>
    </row>
    <row r="327" spans="1:9" s="2" customFormat="1" ht="20.100000000000001" customHeight="1">
      <c r="A327" s="91"/>
      <c r="B327" s="242" t="s">
        <v>3659</v>
      </c>
      <c r="C327" s="243" t="str">
        <f>承認一覧表!$G$1110</f>
        <v>浅層埋設形
急速空気弁</v>
      </c>
      <c r="D327" s="301" t="s">
        <v>4413</v>
      </c>
      <c r="E327" s="209" t="s">
        <v>690</v>
      </c>
      <c r="F327" s="209" t="s">
        <v>2079</v>
      </c>
      <c r="G327" s="114" t="s">
        <v>4416</v>
      </c>
      <c r="H327" s="324" t="s">
        <v>3388</v>
      </c>
      <c r="I327" s="220" t="s">
        <v>4398</v>
      </c>
    </row>
    <row r="328" spans="1:9" s="2" customFormat="1" ht="20.100000000000001" customHeight="1">
      <c r="A328" s="91"/>
      <c r="B328" s="242" t="s">
        <v>3659</v>
      </c>
      <c r="C328" s="243" t="str">
        <f>承認一覧表!$G$1110</f>
        <v>浅層埋設形
急速空気弁</v>
      </c>
      <c r="D328" s="301" t="s">
        <v>4415</v>
      </c>
      <c r="E328" s="209" t="s">
        <v>690</v>
      </c>
      <c r="F328" s="209" t="s">
        <v>2080</v>
      </c>
      <c r="G328" s="114" t="s">
        <v>4417</v>
      </c>
      <c r="H328" s="324" t="s">
        <v>3388</v>
      </c>
      <c r="I328" s="220" t="s">
        <v>4398</v>
      </c>
    </row>
    <row r="329" spans="1:9" s="2" customFormat="1" ht="20.100000000000001" customHeight="1">
      <c r="A329" s="91"/>
      <c r="B329" s="242" t="s">
        <v>3659</v>
      </c>
      <c r="C329" s="243" t="str">
        <f>承認一覧表!G1178</f>
        <v>ｽﾃﾝﾚｽ製不凍結形急速空気弁</v>
      </c>
      <c r="D329" s="301" t="s">
        <v>4420</v>
      </c>
      <c r="E329" s="393" t="s">
        <v>758</v>
      </c>
      <c r="F329" s="393" t="s">
        <v>2081</v>
      </c>
      <c r="G329" s="393" t="s">
        <v>512</v>
      </c>
      <c r="H329" s="324" t="s">
        <v>3388</v>
      </c>
      <c r="I329" s="220" t="s">
        <v>4398</v>
      </c>
    </row>
    <row r="330" spans="1:9" s="2" customFormat="1" ht="20.100000000000001" customHeight="1">
      <c r="A330" s="91"/>
      <c r="B330" s="242" t="s">
        <v>3659</v>
      </c>
      <c r="C330" s="310" t="str">
        <f>承認一覧表!G1197</f>
        <v>ｽﾃﾝﾚｽ製防寒ｶﾊﾞｰ</v>
      </c>
      <c r="D330" s="301" t="s">
        <v>4419</v>
      </c>
      <c r="E330" s="209" t="s">
        <v>514</v>
      </c>
      <c r="F330" s="209" t="s">
        <v>2082</v>
      </c>
      <c r="G330" s="209" t="s">
        <v>518</v>
      </c>
      <c r="H330" s="324" t="s">
        <v>3388</v>
      </c>
      <c r="I330" s="220" t="s">
        <v>4398</v>
      </c>
    </row>
    <row r="331" spans="1:9" s="2" customFormat="1" ht="20.100000000000001" customHeight="1">
      <c r="A331" s="91"/>
      <c r="B331" s="242" t="s">
        <v>3659</v>
      </c>
      <c r="C331" s="310" t="str">
        <f>承認一覧表!G1204</f>
        <v>ﾚﾊﾞｰ式補修弁</v>
      </c>
      <c r="D331" s="301" t="s">
        <v>4405</v>
      </c>
      <c r="E331" s="171" t="s">
        <v>691</v>
      </c>
      <c r="F331" s="171" t="s">
        <v>944</v>
      </c>
      <c r="G331" s="171" t="s">
        <v>795</v>
      </c>
      <c r="H331" s="324" t="s">
        <v>3388</v>
      </c>
      <c r="I331" s="220" t="s">
        <v>4398</v>
      </c>
    </row>
    <row r="332" spans="1:9" s="2" customFormat="1" ht="20.100000000000001" customHeight="1">
      <c r="A332" s="91"/>
      <c r="B332" s="242" t="s">
        <v>3659</v>
      </c>
      <c r="C332" s="310" t="str">
        <f>承認一覧表!G1204</f>
        <v>ﾚﾊﾞｰ式補修弁</v>
      </c>
      <c r="D332" s="301" t="s">
        <v>4404</v>
      </c>
      <c r="E332" s="209" t="s">
        <v>691</v>
      </c>
      <c r="F332" s="209" t="s">
        <v>944</v>
      </c>
      <c r="G332" s="209" t="s">
        <v>795</v>
      </c>
      <c r="H332" s="324" t="s">
        <v>3388</v>
      </c>
      <c r="I332" s="220" t="s">
        <v>4398</v>
      </c>
    </row>
    <row r="333" spans="1:9" s="2" customFormat="1" ht="20.100000000000001" customHeight="1">
      <c r="A333" s="91"/>
      <c r="B333" s="242" t="s">
        <v>3659</v>
      </c>
      <c r="C333" s="310" t="str">
        <f>C332</f>
        <v>ﾚﾊﾞｰ式補修弁</v>
      </c>
      <c r="D333" s="301" t="s">
        <v>4403</v>
      </c>
      <c r="E333" s="209" t="s">
        <v>691</v>
      </c>
      <c r="F333" s="209" t="s">
        <v>944</v>
      </c>
      <c r="G333" s="209" t="s">
        <v>795</v>
      </c>
      <c r="H333" s="324" t="s">
        <v>3388</v>
      </c>
      <c r="I333" s="220" t="s">
        <v>4398</v>
      </c>
    </row>
    <row r="334" spans="1:9" s="2" customFormat="1" ht="20.100000000000001" customHeight="1">
      <c r="A334" s="91"/>
      <c r="B334" s="242" t="s">
        <v>3659</v>
      </c>
      <c r="C334" s="310" t="str">
        <f>C333</f>
        <v>ﾚﾊﾞｰ式補修弁</v>
      </c>
      <c r="D334" s="301" t="s">
        <v>4402</v>
      </c>
      <c r="E334" s="212" t="s">
        <v>692</v>
      </c>
      <c r="F334" s="212" t="s">
        <v>778</v>
      </c>
      <c r="G334" s="212" t="s">
        <v>795</v>
      </c>
      <c r="H334" s="324" t="s">
        <v>3388</v>
      </c>
      <c r="I334" s="220" t="s">
        <v>4398</v>
      </c>
    </row>
    <row r="335" spans="1:9" s="2" customFormat="1" ht="20.100000000000001" customHeight="1">
      <c r="A335" s="91"/>
      <c r="B335" s="242" t="s">
        <v>3659</v>
      </c>
      <c r="C335" s="310" t="str">
        <f>C334</f>
        <v>ﾚﾊﾞｰ式補修弁</v>
      </c>
      <c r="D335" s="301" t="s">
        <v>4401</v>
      </c>
      <c r="E335" s="209" t="s">
        <v>692</v>
      </c>
      <c r="F335" s="209" t="s">
        <v>778</v>
      </c>
      <c r="G335" s="209" t="s">
        <v>795</v>
      </c>
      <c r="H335" s="324" t="s">
        <v>3388</v>
      </c>
      <c r="I335" s="220" t="s">
        <v>4398</v>
      </c>
    </row>
    <row r="336" spans="1:9" s="2" customFormat="1" ht="20.100000000000001" customHeight="1">
      <c r="A336" s="91"/>
      <c r="B336" s="242" t="s">
        <v>3659</v>
      </c>
      <c r="C336" s="310" t="str">
        <f>C335</f>
        <v>ﾚﾊﾞｰ式補修弁</v>
      </c>
      <c r="D336" s="301" t="s">
        <v>4400</v>
      </c>
      <c r="E336" s="209" t="s">
        <v>692</v>
      </c>
      <c r="F336" s="209" t="s">
        <v>778</v>
      </c>
      <c r="G336" s="209" t="s">
        <v>795</v>
      </c>
      <c r="H336" s="324" t="s">
        <v>3388</v>
      </c>
      <c r="I336" s="220" t="s">
        <v>4398</v>
      </c>
    </row>
    <row r="337" spans="1:9" s="2" customFormat="1" ht="20.100000000000001" customHeight="1">
      <c r="A337" s="91"/>
      <c r="B337" s="242" t="s">
        <v>3659</v>
      </c>
      <c r="C337" s="310" t="str">
        <f>承認一覧表!G1247</f>
        <v>地下式消火栓</v>
      </c>
      <c r="D337" s="301" t="s">
        <v>4399</v>
      </c>
      <c r="E337" s="212" t="s">
        <v>693</v>
      </c>
      <c r="F337" s="212" t="s">
        <v>2083</v>
      </c>
      <c r="G337" s="212" t="s">
        <v>120</v>
      </c>
      <c r="H337" s="324" t="s">
        <v>3388</v>
      </c>
      <c r="I337" s="220" t="s">
        <v>4398</v>
      </c>
    </row>
    <row r="338" spans="1:9" s="2" customFormat="1" ht="20.100000000000001" customHeight="1">
      <c r="A338" s="91"/>
      <c r="B338" s="242" t="s">
        <v>3659</v>
      </c>
      <c r="C338" s="243" t="str">
        <f>承認一覧表!G1253</f>
        <v>浅層埋設型
地下式消火栓</v>
      </c>
      <c r="D338" s="301" t="s">
        <v>4393</v>
      </c>
      <c r="E338" s="171" t="s">
        <v>695</v>
      </c>
      <c r="F338" s="171" t="s">
        <v>2084</v>
      </c>
      <c r="G338" s="171" t="s">
        <v>120</v>
      </c>
      <c r="H338" s="324" t="s">
        <v>3388</v>
      </c>
      <c r="I338" s="220" t="s">
        <v>4398</v>
      </c>
    </row>
    <row r="339" spans="1:9" s="2" customFormat="1" ht="20.100000000000001" customHeight="1">
      <c r="A339" s="91"/>
      <c r="B339" s="242" t="s">
        <v>3659</v>
      </c>
      <c r="C339" s="243" t="s">
        <v>4396</v>
      </c>
      <c r="D339" s="301" t="s">
        <v>4394</v>
      </c>
      <c r="E339" s="209" t="s">
        <v>696</v>
      </c>
      <c r="F339" s="209" t="s">
        <v>2085</v>
      </c>
      <c r="G339" s="209" t="s">
        <v>398</v>
      </c>
      <c r="H339" s="324" t="s">
        <v>3388</v>
      </c>
      <c r="I339" s="220" t="s">
        <v>4398</v>
      </c>
    </row>
    <row r="340" spans="1:9" s="2" customFormat="1" ht="20.100000000000001" customHeight="1">
      <c r="A340" s="91"/>
      <c r="B340" s="325" t="s">
        <v>3659</v>
      </c>
      <c r="C340" s="101" t="s">
        <v>4397</v>
      </c>
      <c r="D340" s="103" t="s">
        <v>4395</v>
      </c>
      <c r="E340" s="476" t="s">
        <v>2664</v>
      </c>
      <c r="F340" s="476" t="s">
        <v>2086</v>
      </c>
      <c r="G340" s="476" t="s">
        <v>398</v>
      </c>
      <c r="H340" s="327" t="s">
        <v>3388</v>
      </c>
      <c r="I340" s="91" t="str">
        <f t="shared" ref="I340" si="0">I339</f>
        <v>角田鉄工（株）</v>
      </c>
    </row>
    <row r="341" spans="1:9" s="2" customFormat="1" ht="20.100000000000001" customHeight="1">
      <c r="A341" s="320" t="s">
        <v>3679</v>
      </c>
      <c r="B341" s="109" t="s">
        <v>3073</v>
      </c>
      <c r="C341" s="307" t="s">
        <v>3680</v>
      </c>
      <c r="D341" s="94" t="s">
        <v>3683</v>
      </c>
      <c r="E341" s="93" t="s">
        <v>3681</v>
      </c>
      <c r="F341" s="93" t="s">
        <v>1770</v>
      </c>
      <c r="G341" s="93" t="s">
        <v>3958</v>
      </c>
      <c r="H341" s="321" t="s">
        <v>3959</v>
      </c>
      <c r="I341" s="287" t="s">
        <v>3577</v>
      </c>
    </row>
    <row r="342" spans="1:9" s="2" customFormat="1" ht="20.100000000000001" customHeight="1">
      <c r="A342" s="91"/>
      <c r="B342" s="229" t="s">
        <v>3073</v>
      </c>
      <c r="C342" s="251" t="s">
        <v>3680</v>
      </c>
      <c r="D342" s="252" t="s">
        <v>3682</v>
      </c>
      <c r="E342" s="184" t="s">
        <v>3684</v>
      </c>
      <c r="F342" s="184" t="s">
        <v>1864</v>
      </c>
      <c r="G342" s="184" t="s">
        <v>3686</v>
      </c>
      <c r="H342" s="184" t="s">
        <v>3960</v>
      </c>
      <c r="I342" s="300" t="s">
        <v>3685</v>
      </c>
    </row>
    <row r="343" spans="1:9" s="2" customFormat="1" ht="20.100000000000001" customHeight="1">
      <c r="A343" s="91"/>
      <c r="B343" s="328" t="s">
        <v>3073</v>
      </c>
      <c r="C343" s="310" t="s">
        <v>3572</v>
      </c>
      <c r="D343" s="301" t="s">
        <v>3573</v>
      </c>
      <c r="E343" s="114" t="s">
        <v>3574</v>
      </c>
      <c r="F343" s="114" t="s">
        <v>3575</v>
      </c>
      <c r="G343" s="114" t="s">
        <v>3687</v>
      </c>
      <c r="H343" s="114" t="s">
        <v>3961</v>
      </c>
      <c r="I343" s="289" t="s">
        <v>3577</v>
      </c>
    </row>
    <row r="344" spans="1:9" s="2" customFormat="1" ht="20.100000000000001" customHeight="1">
      <c r="A344" s="91"/>
      <c r="B344" s="110" t="s">
        <v>3073</v>
      </c>
      <c r="C344" s="329" t="s">
        <v>3572</v>
      </c>
      <c r="D344" s="252" t="s">
        <v>3688</v>
      </c>
      <c r="E344" s="112" t="s">
        <v>3574</v>
      </c>
      <c r="F344" s="136" t="s">
        <v>1869</v>
      </c>
      <c r="G344" s="136" t="s">
        <v>1869</v>
      </c>
      <c r="H344" s="136" t="s">
        <v>3962</v>
      </c>
      <c r="I344" s="300" t="s">
        <v>3685</v>
      </c>
    </row>
    <row r="345" spans="1:9" s="2" customFormat="1" ht="20.100000000000001" customHeight="1">
      <c r="A345" s="320" t="s">
        <v>3741</v>
      </c>
      <c r="B345" s="298" t="s">
        <v>3006</v>
      </c>
      <c r="C345" s="221" t="s">
        <v>3693</v>
      </c>
      <c r="D345" s="94" t="s">
        <v>3694</v>
      </c>
      <c r="E345" s="108" t="s">
        <v>3695</v>
      </c>
      <c r="F345" s="93" t="s">
        <v>3696</v>
      </c>
      <c r="G345" s="247" t="s">
        <v>3388</v>
      </c>
      <c r="H345" s="315" t="s">
        <v>3697</v>
      </c>
      <c r="I345" s="88" t="s">
        <v>3698</v>
      </c>
    </row>
    <row r="346" spans="1:9" s="2" customFormat="1" ht="20.100000000000001" customHeight="1">
      <c r="A346" s="91"/>
      <c r="B346" s="242" t="s">
        <v>3006</v>
      </c>
      <c r="C346" s="330" t="s">
        <v>3693</v>
      </c>
      <c r="D346" s="299" t="s">
        <v>3699</v>
      </c>
      <c r="E346" s="331" t="s">
        <v>3695</v>
      </c>
      <c r="F346" s="114" t="s">
        <v>3700</v>
      </c>
      <c r="G346" s="252" t="s">
        <v>3388</v>
      </c>
      <c r="H346" s="219" t="s">
        <v>3701</v>
      </c>
      <c r="I346" s="219" t="s">
        <v>3698</v>
      </c>
    </row>
    <row r="347" spans="1:9" s="2" customFormat="1" ht="20.100000000000001" customHeight="1">
      <c r="A347" s="91"/>
      <c r="B347" s="242" t="s">
        <v>3006</v>
      </c>
      <c r="C347" s="319" t="s">
        <v>3711</v>
      </c>
      <c r="D347" s="332" t="s">
        <v>3712</v>
      </c>
      <c r="E347" s="207" t="s">
        <v>3707</v>
      </c>
      <c r="F347" s="114" t="s">
        <v>3708</v>
      </c>
      <c r="G347" s="265" t="s">
        <v>3388</v>
      </c>
      <c r="H347" s="114" t="s">
        <v>3709</v>
      </c>
      <c r="I347" s="220" t="s">
        <v>3713</v>
      </c>
    </row>
    <row r="348" spans="1:9" s="2" customFormat="1" ht="20.100000000000001" customHeight="1">
      <c r="A348" s="91"/>
      <c r="B348" s="242" t="s">
        <v>3006</v>
      </c>
      <c r="C348" s="319" t="s">
        <v>3711</v>
      </c>
      <c r="D348" s="332" t="s">
        <v>3716</v>
      </c>
      <c r="E348" s="207" t="s">
        <v>3707</v>
      </c>
      <c r="F348" s="114" t="s">
        <v>3708</v>
      </c>
      <c r="G348" s="265" t="s">
        <v>3388</v>
      </c>
      <c r="H348" s="114" t="s">
        <v>3718</v>
      </c>
      <c r="I348" s="220" t="s">
        <v>3719</v>
      </c>
    </row>
    <row r="349" spans="1:9" ht="20.100000000000001" customHeight="1">
      <c r="A349" s="91"/>
      <c r="B349" s="242" t="s">
        <v>3006</v>
      </c>
      <c r="C349" s="319" t="s">
        <v>3711</v>
      </c>
      <c r="D349" s="332" t="s">
        <v>3715</v>
      </c>
      <c r="E349" s="207" t="s">
        <v>3707</v>
      </c>
      <c r="F349" s="114" t="s">
        <v>3708</v>
      </c>
      <c r="G349" s="265" t="s">
        <v>3388</v>
      </c>
      <c r="H349" s="114" t="s">
        <v>3710</v>
      </c>
      <c r="I349" s="220" t="s">
        <v>3713</v>
      </c>
    </row>
    <row r="350" spans="1:9" ht="20.100000000000001" customHeight="1">
      <c r="A350" s="91"/>
      <c r="B350" s="242" t="s">
        <v>3006</v>
      </c>
      <c r="C350" s="319" t="s">
        <v>3711</v>
      </c>
      <c r="D350" s="332" t="s">
        <v>3717</v>
      </c>
      <c r="E350" s="207" t="s">
        <v>3707</v>
      </c>
      <c r="F350" s="114" t="s">
        <v>3708</v>
      </c>
      <c r="G350" s="265" t="s">
        <v>3388</v>
      </c>
      <c r="H350" s="114" t="s">
        <v>3710</v>
      </c>
      <c r="I350" s="220" t="s">
        <v>3719</v>
      </c>
    </row>
    <row r="351" spans="1:9" ht="20.100000000000001" customHeight="1">
      <c r="A351" s="91"/>
      <c r="B351" s="229" t="s">
        <v>3721</v>
      </c>
      <c r="C351" s="222" t="s">
        <v>3722</v>
      </c>
      <c r="D351" s="299" t="s">
        <v>3723</v>
      </c>
      <c r="E351" s="184" t="s">
        <v>3725</v>
      </c>
      <c r="F351" s="184" t="s">
        <v>3724</v>
      </c>
      <c r="G351" s="257" t="s">
        <v>1488</v>
      </c>
      <c r="H351" s="333" t="s">
        <v>3388</v>
      </c>
      <c r="I351" s="219" t="s">
        <v>3726</v>
      </c>
    </row>
    <row r="352" spans="1:9" ht="20.100000000000001" customHeight="1">
      <c r="A352" s="91"/>
      <c r="B352" s="242" t="s">
        <v>3721</v>
      </c>
      <c r="C352" s="316" t="s">
        <v>3722</v>
      </c>
      <c r="D352" s="301" t="s">
        <v>3727</v>
      </c>
      <c r="E352" s="114" t="s">
        <v>3728</v>
      </c>
      <c r="F352" s="114" t="s">
        <v>3729</v>
      </c>
      <c r="G352" s="207" t="s">
        <v>3730</v>
      </c>
      <c r="H352" s="334" t="s">
        <v>3388</v>
      </c>
      <c r="I352" s="220" t="s">
        <v>3731</v>
      </c>
    </row>
    <row r="353" spans="1:9" ht="20.100000000000001" customHeight="1">
      <c r="A353" s="91"/>
      <c r="B353" s="242" t="s">
        <v>3006</v>
      </c>
      <c r="C353" s="316" t="s">
        <v>3722</v>
      </c>
      <c r="D353" s="301" t="s">
        <v>3732</v>
      </c>
      <c r="E353" s="114" t="s">
        <v>3733</v>
      </c>
      <c r="F353" s="114" t="s">
        <v>3734</v>
      </c>
      <c r="G353" s="265" t="s">
        <v>3388</v>
      </c>
      <c r="H353" s="335" t="s">
        <v>3735</v>
      </c>
      <c r="I353" s="220" t="s">
        <v>3726</v>
      </c>
    </row>
    <row r="354" spans="1:9" ht="20.100000000000001" customHeight="1">
      <c r="A354" s="89"/>
      <c r="B354" s="325" t="s">
        <v>3006</v>
      </c>
      <c r="C354" s="222" t="s">
        <v>3722</v>
      </c>
      <c r="D354" s="103" t="s">
        <v>3727</v>
      </c>
      <c r="E354" s="102" t="s">
        <v>3733</v>
      </c>
      <c r="F354" s="102" t="s">
        <v>3736</v>
      </c>
      <c r="G354" s="269" t="s">
        <v>3388</v>
      </c>
      <c r="H354" s="1" t="s">
        <v>3735</v>
      </c>
      <c r="I354" s="91" t="s">
        <v>3731</v>
      </c>
    </row>
    <row r="355" spans="1:9" ht="20.100000000000001" customHeight="1">
      <c r="A355" s="320" t="s">
        <v>3830</v>
      </c>
      <c r="B355" s="235" t="s">
        <v>3804</v>
      </c>
      <c r="C355" s="336" t="s">
        <v>3461</v>
      </c>
      <c r="D355" s="314" t="s">
        <v>3805</v>
      </c>
      <c r="E355" s="337" t="s">
        <v>3806</v>
      </c>
      <c r="F355" s="249" t="s">
        <v>3807</v>
      </c>
      <c r="G355" s="253" t="s">
        <v>3963</v>
      </c>
      <c r="H355" s="338" t="s">
        <v>3964</v>
      </c>
      <c r="I355" s="315" t="s">
        <v>3731</v>
      </c>
    </row>
    <row r="356" spans="1:9" ht="20.100000000000001" customHeight="1">
      <c r="A356" s="339"/>
      <c r="B356" s="325" t="s">
        <v>3750</v>
      </c>
      <c r="C356" s="326" t="s">
        <v>3751</v>
      </c>
      <c r="D356" s="103" t="s">
        <v>3752</v>
      </c>
      <c r="E356" s="68" t="s">
        <v>3725</v>
      </c>
      <c r="F356" s="212" t="s">
        <v>3745</v>
      </c>
      <c r="G356" s="340" t="s">
        <v>3388</v>
      </c>
      <c r="H356" s="212" t="s">
        <v>689</v>
      </c>
      <c r="I356" s="91" t="s">
        <v>3759</v>
      </c>
    </row>
    <row r="357" spans="1:9" ht="20.100000000000001" customHeight="1">
      <c r="A357" s="91"/>
      <c r="B357" s="242" t="s">
        <v>3750</v>
      </c>
      <c r="C357" s="310" t="s">
        <v>3751</v>
      </c>
      <c r="D357" s="301" t="s">
        <v>3753</v>
      </c>
      <c r="E357" s="207" t="s">
        <v>3725</v>
      </c>
      <c r="F357" s="209" t="s">
        <v>2545</v>
      </c>
      <c r="G357" s="265" t="s">
        <v>3388</v>
      </c>
      <c r="H357" s="209" t="s">
        <v>689</v>
      </c>
      <c r="I357" s="220" t="s">
        <v>3760</v>
      </c>
    </row>
    <row r="358" spans="1:9" ht="20.100000000000001" customHeight="1">
      <c r="A358" s="91"/>
      <c r="B358" s="242" t="s">
        <v>3750</v>
      </c>
      <c r="C358" s="310" t="s">
        <v>3751</v>
      </c>
      <c r="D358" s="301" t="s">
        <v>3754</v>
      </c>
      <c r="E358" s="207" t="s">
        <v>3725</v>
      </c>
      <c r="F358" s="209" t="s">
        <v>1631</v>
      </c>
      <c r="G358" s="265" t="s">
        <v>3388</v>
      </c>
      <c r="H358" s="209" t="s">
        <v>689</v>
      </c>
      <c r="I358" s="220" t="s">
        <v>3761</v>
      </c>
    </row>
    <row r="359" spans="1:9" ht="20.100000000000001" customHeight="1">
      <c r="A359" s="91"/>
      <c r="B359" s="242" t="s">
        <v>3750</v>
      </c>
      <c r="C359" s="310" t="s">
        <v>3751</v>
      </c>
      <c r="D359" s="301" t="s">
        <v>3755</v>
      </c>
      <c r="E359" s="207" t="s">
        <v>3725</v>
      </c>
      <c r="F359" s="209" t="s">
        <v>3742</v>
      </c>
      <c r="G359" s="265" t="s">
        <v>3388</v>
      </c>
      <c r="H359" s="209" t="s">
        <v>279</v>
      </c>
      <c r="I359" s="220" t="s">
        <v>3762</v>
      </c>
    </row>
    <row r="360" spans="1:9" ht="20.100000000000001" customHeight="1">
      <c r="A360" s="91"/>
      <c r="B360" s="242" t="s">
        <v>3750</v>
      </c>
      <c r="C360" s="310" t="s">
        <v>3751</v>
      </c>
      <c r="D360" s="301" t="s">
        <v>3756</v>
      </c>
      <c r="E360" s="207" t="s">
        <v>3725</v>
      </c>
      <c r="F360" s="209" t="s">
        <v>2844</v>
      </c>
      <c r="G360" s="265" t="s">
        <v>3388</v>
      </c>
      <c r="H360" s="209" t="s">
        <v>689</v>
      </c>
      <c r="I360" s="220" t="s">
        <v>3763</v>
      </c>
    </row>
    <row r="361" spans="1:9" ht="20.100000000000001" customHeight="1">
      <c r="A361" s="91"/>
      <c r="B361" s="242" t="s">
        <v>3750</v>
      </c>
      <c r="C361" s="310" t="s">
        <v>3751</v>
      </c>
      <c r="D361" s="301" t="s">
        <v>3757</v>
      </c>
      <c r="E361" s="207" t="s">
        <v>3725</v>
      </c>
      <c r="F361" s="209" t="s">
        <v>3747</v>
      </c>
      <c r="G361" s="265" t="s">
        <v>3388</v>
      </c>
      <c r="H361" s="209" t="s">
        <v>689</v>
      </c>
      <c r="I361" s="220" t="s">
        <v>3764</v>
      </c>
    </row>
    <row r="362" spans="1:9" ht="20.100000000000001" customHeight="1">
      <c r="A362" s="91"/>
      <c r="B362" s="229" t="s">
        <v>3750</v>
      </c>
      <c r="C362" s="323" t="s">
        <v>3751</v>
      </c>
      <c r="D362" s="299" t="s">
        <v>3758</v>
      </c>
      <c r="E362" s="331" t="s">
        <v>3728</v>
      </c>
      <c r="F362" s="211" t="s">
        <v>3749</v>
      </c>
      <c r="G362" s="252" t="s">
        <v>3388</v>
      </c>
      <c r="H362" s="211" t="s">
        <v>279</v>
      </c>
      <c r="I362" s="219" t="s">
        <v>3764</v>
      </c>
    </row>
    <row r="363" spans="1:9" ht="20.100000000000001" customHeight="1">
      <c r="A363" s="1"/>
      <c r="B363" s="242" t="s">
        <v>3750</v>
      </c>
      <c r="C363" s="316" t="s">
        <v>3765</v>
      </c>
      <c r="D363" s="301" t="s">
        <v>3792</v>
      </c>
      <c r="E363" s="207" t="s">
        <v>3766</v>
      </c>
      <c r="F363" s="135" t="s">
        <v>3776</v>
      </c>
      <c r="G363" s="265" t="s">
        <v>3388</v>
      </c>
      <c r="H363" s="135" t="s">
        <v>1244</v>
      </c>
      <c r="I363" s="220" t="s">
        <v>3803</v>
      </c>
    </row>
    <row r="364" spans="1:9" ht="20.100000000000001" customHeight="1">
      <c r="A364" s="1"/>
      <c r="B364" s="242" t="s">
        <v>3750</v>
      </c>
      <c r="C364" s="319" t="s">
        <v>3765</v>
      </c>
      <c r="D364" s="301" t="s">
        <v>3793</v>
      </c>
      <c r="E364" s="210" t="s">
        <v>3767</v>
      </c>
      <c r="F364" s="135" t="s">
        <v>3777</v>
      </c>
      <c r="G364" s="265" t="s">
        <v>3388</v>
      </c>
      <c r="H364" s="135" t="s">
        <v>1244</v>
      </c>
      <c r="I364" s="220" t="s">
        <v>3803</v>
      </c>
    </row>
    <row r="365" spans="1:9" ht="20.100000000000001" customHeight="1">
      <c r="A365" s="1"/>
      <c r="B365" s="242" t="s">
        <v>3750</v>
      </c>
      <c r="C365" s="319" t="s">
        <v>3765</v>
      </c>
      <c r="D365" s="301" t="s">
        <v>3794</v>
      </c>
      <c r="E365" s="210" t="s">
        <v>3768</v>
      </c>
      <c r="F365" s="135" t="s">
        <v>3776</v>
      </c>
      <c r="G365" s="265" t="s">
        <v>3388</v>
      </c>
      <c r="H365" s="135" t="s">
        <v>1244</v>
      </c>
      <c r="I365" s="220" t="s">
        <v>3803</v>
      </c>
    </row>
    <row r="366" spans="1:9" ht="20.100000000000001" customHeight="1">
      <c r="A366" s="1"/>
      <c r="B366" s="242" t="s">
        <v>3750</v>
      </c>
      <c r="C366" s="319" t="s">
        <v>3765</v>
      </c>
      <c r="D366" s="301" t="s">
        <v>3795</v>
      </c>
      <c r="E366" s="210" t="s">
        <v>3769</v>
      </c>
      <c r="F366" s="135" t="s">
        <v>3778</v>
      </c>
      <c r="G366" s="265" t="s">
        <v>3388</v>
      </c>
      <c r="H366" s="135" t="s">
        <v>1244</v>
      </c>
      <c r="I366" s="220" t="s">
        <v>3803</v>
      </c>
    </row>
    <row r="367" spans="1:9" ht="20.100000000000001" customHeight="1">
      <c r="A367" s="1"/>
      <c r="B367" s="242" t="s">
        <v>3750</v>
      </c>
      <c r="C367" s="319" t="s">
        <v>3765</v>
      </c>
      <c r="D367" s="301" t="s">
        <v>3796</v>
      </c>
      <c r="E367" s="210" t="s">
        <v>3770</v>
      </c>
      <c r="F367" s="135" t="s">
        <v>3779</v>
      </c>
      <c r="G367" s="265" t="s">
        <v>3388</v>
      </c>
      <c r="H367" s="135" t="s">
        <v>3785</v>
      </c>
      <c r="I367" s="220" t="s">
        <v>3803</v>
      </c>
    </row>
    <row r="368" spans="1:9" ht="20.100000000000001" customHeight="1">
      <c r="A368" s="1"/>
      <c r="B368" s="242" t="s">
        <v>3750</v>
      </c>
      <c r="C368" s="319" t="s">
        <v>3765</v>
      </c>
      <c r="D368" s="301" t="s">
        <v>3797</v>
      </c>
      <c r="E368" s="210" t="s">
        <v>3790</v>
      </c>
      <c r="F368" s="135" t="s">
        <v>3791</v>
      </c>
      <c r="G368" s="265" t="s">
        <v>3388</v>
      </c>
      <c r="H368" s="135" t="s">
        <v>1244</v>
      </c>
      <c r="I368" s="220" t="s">
        <v>3803</v>
      </c>
    </row>
    <row r="369" spans="1:9" ht="20.100000000000001" customHeight="1">
      <c r="A369" s="1"/>
      <c r="B369" s="242" t="s">
        <v>3750</v>
      </c>
      <c r="C369" s="319" t="s">
        <v>3765</v>
      </c>
      <c r="D369" s="301" t="s">
        <v>3798</v>
      </c>
      <c r="E369" s="210" t="s">
        <v>3771</v>
      </c>
      <c r="F369" s="135" t="s">
        <v>3780</v>
      </c>
      <c r="G369" s="265" t="s">
        <v>3388</v>
      </c>
      <c r="H369" s="135" t="s">
        <v>3786</v>
      </c>
      <c r="I369" s="220" t="s">
        <v>3803</v>
      </c>
    </row>
    <row r="370" spans="1:9" ht="20.100000000000001" customHeight="1">
      <c r="A370" s="1"/>
      <c r="B370" s="242" t="s">
        <v>3750</v>
      </c>
      <c r="C370" s="319" t="s">
        <v>3765</v>
      </c>
      <c r="D370" s="301" t="s">
        <v>3799</v>
      </c>
      <c r="E370" s="210" t="s">
        <v>3772</v>
      </c>
      <c r="F370" s="135" t="s">
        <v>3781</v>
      </c>
      <c r="G370" s="265" t="s">
        <v>3388</v>
      </c>
      <c r="H370" s="135" t="s">
        <v>3787</v>
      </c>
      <c r="I370" s="220" t="s">
        <v>3803</v>
      </c>
    </row>
    <row r="371" spans="1:9" ht="20.100000000000001" customHeight="1">
      <c r="A371" s="1"/>
      <c r="B371" s="242" t="s">
        <v>3750</v>
      </c>
      <c r="C371" s="319" t="s">
        <v>3765</v>
      </c>
      <c r="D371" s="301" t="s">
        <v>3800</v>
      </c>
      <c r="E371" s="210" t="s">
        <v>3773</v>
      </c>
      <c r="F371" s="135" t="s">
        <v>3782</v>
      </c>
      <c r="G371" s="265" t="s">
        <v>3388</v>
      </c>
      <c r="H371" s="135" t="s">
        <v>3788</v>
      </c>
      <c r="I371" s="220" t="s">
        <v>3803</v>
      </c>
    </row>
    <row r="372" spans="1:9" ht="20.100000000000001" customHeight="1">
      <c r="A372" s="1"/>
      <c r="B372" s="242" t="s">
        <v>3750</v>
      </c>
      <c r="C372" s="319" t="s">
        <v>3765</v>
      </c>
      <c r="D372" s="301" t="s">
        <v>3801</v>
      </c>
      <c r="E372" s="210" t="s">
        <v>3774</v>
      </c>
      <c r="F372" s="135" t="s">
        <v>3783</v>
      </c>
      <c r="G372" s="265" t="s">
        <v>3388</v>
      </c>
      <c r="H372" s="135" t="s">
        <v>3824</v>
      </c>
      <c r="I372" s="220" t="s">
        <v>3803</v>
      </c>
    </row>
    <row r="373" spans="1:9" ht="20.100000000000001" customHeight="1">
      <c r="A373" s="1"/>
      <c r="B373" s="229" t="s">
        <v>3750</v>
      </c>
      <c r="C373" s="222" t="s">
        <v>3765</v>
      </c>
      <c r="D373" s="103" t="s">
        <v>3802</v>
      </c>
      <c r="E373" s="213" t="s">
        <v>3775</v>
      </c>
      <c r="F373" s="214" t="s">
        <v>3784</v>
      </c>
      <c r="G373" s="269" t="s">
        <v>3388</v>
      </c>
      <c r="H373" s="214" t="s">
        <v>3824</v>
      </c>
      <c r="I373" s="91" t="s">
        <v>3803</v>
      </c>
    </row>
    <row r="374" spans="1:9" s="2" customFormat="1" ht="20.100000000000001" customHeight="1">
      <c r="A374" s="228"/>
      <c r="B374" s="264" t="s">
        <v>3073</v>
      </c>
      <c r="C374" s="255" t="s">
        <v>3831</v>
      </c>
      <c r="D374" s="265" t="s">
        <v>3832</v>
      </c>
      <c r="E374" s="114" t="s">
        <v>3833</v>
      </c>
      <c r="F374" s="114" t="s">
        <v>3834</v>
      </c>
      <c r="G374" s="266" t="s">
        <v>3834</v>
      </c>
      <c r="H374" s="266" t="s">
        <v>3965</v>
      </c>
      <c r="I374" s="244" t="s">
        <v>3577</v>
      </c>
    </row>
    <row r="375" spans="1:9" ht="20.100000000000001" customHeight="1">
      <c r="A375" s="1"/>
      <c r="B375" s="264" t="s">
        <v>3073</v>
      </c>
      <c r="C375" s="323" t="s">
        <v>3831</v>
      </c>
      <c r="D375" s="252" t="s">
        <v>3836</v>
      </c>
      <c r="E375" s="184" t="s">
        <v>3833</v>
      </c>
      <c r="F375" s="68" t="s">
        <v>3837</v>
      </c>
      <c r="G375" s="184" t="s">
        <v>3837</v>
      </c>
      <c r="H375" s="219" t="s">
        <v>3838</v>
      </c>
      <c r="I375" s="244" t="s">
        <v>3577</v>
      </c>
    </row>
    <row r="376" spans="1:9" ht="20.100000000000001" customHeight="1">
      <c r="A376" s="1"/>
      <c r="B376" s="264" t="s">
        <v>3073</v>
      </c>
      <c r="C376" s="310" t="s">
        <v>3844</v>
      </c>
      <c r="D376" s="265" t="s">
        <v>3839</v>
      </c>
      <c r="E376" s="114" t="s">
        <v>3833</v>
      </c>
      <c r="F376" s="207" t="s">
        <v>3840</v>
      </c>
      <c r="G376" s="114" t="s">
        <v>3840</v>
      </c>
      <c r="H376" s="114" t="s">
        <v>3841</v>
      </c>
      <c r="I376" s="244" t="s">
        <v>3577</v>
      </c>
    </row>
    <row r="377" spans="1:9" ht="20.100000000000001" customHeight="1">
      <c r="A377" s="1"/>
      <c r="B377" s="264" t="s">
        <v>3073</v>
      </c>
      <c r="C377" s="310" t="s">
        <v>3831</v>
      </c>
      <c r="D377" s="265" t="s">
        <v>3845</v>
      </c>
      <c r="E377" s="114" t="s">
        <v>3833</v>
      </c>
      <c r="F377" s="207" t="s">
        <v>3847</v>
      </c>
      <c r="G377" s="114" t="s">
        <v>3847</v>
      </c>
      <c r="H377" s="220" t="s">
        <v>3851</v>
      </c>
      <c r="I377" s="244" t="s">
        <v>3577</v>
      </c>
    </row>
    <row r="378" spans="1:9" ht="20.100000000000001" customHeight="1">
      <c r="A378" s="1"/>
      <c r="B378" s="264" t="s">
        <v>3073</v>
      </c>
      <c r="C378" s="326" t="s">
        <v>3844</v>
      </c>
      <c r="D378" s="340" t="s">
        <v>3846</v>
      </c>
      <c r="E378" s="218" t="s">
        <v>3833</v>
      </c>
      <c r="F378" s="68" t="s">
        <v>3850</v>
      </c>
      <c r="G378" s="102" t="s">
        <v>3849</v>
      </c>
      <c r="H378" s="91" t="s">
        <v>3852</v>
      </c>
      <c r="I378" s="244" t="s">
        <v>3577</v>
      </c>
    </row>
    <row r="379" spans="1:9" ht="20.100000000000001" customHeight="1">
      <c r="A379" s="1"/>
      <c r="B379" s="264" t="s">
        <v>3073</v>
      </c>
      <c r="C379" s="310" t="s">
        <v>3074</v>
      </c>
      <c r="D379" s="103" t="s">
        <v>3854</v>
      </c>
      <c r="E379" s="102" t="s">
        <v>3855</v>
      </c>
      <c r="F379" s="102" t="s">
        <v>3411</v>
      </c>
      <c r="G379" s="102" t="s">
        <v>3966</v>
      </c>
      <c r="H379" s="91" t="s">
        <v>3967</v>
      </c>
      <c r="I379" s="91" t="s">
        <v>3857</v>
      </c>
    </row>
    <row r="380" spans="1:9" ht="20.100000000000001" customHeight="1">
      <c r="A380" s="341"/>
      <c r="B380" s="282" t="s">
        <v>3073</v>
      </c>
      <c r="C380" s="342" t="s">
        <v>3074</v>
      </c>
      <c r="D380" s="305" t="s">
        <v>3856</v>
      </c>
      <c r="E380" s="304" t="s">
        <v>3855</v>
      </c>
      <c r="F380" s="304" t="s">
        <v>3411</v>
      </c>
      <c r="G380" s="304" t="s">
        <v>3966</v>
      </c>
      <c r="H380" s="312" t="s">
        <v>3967</v>
      </c>
      <c r="I380" s="312" t="s">
        <v>3858</v>
      </c>
    </row>
    <row r="381" spans="1:9" ht="20.100000000000001" customHeight="1">
      <c r="A381" s="320" t="s">
        <v>3861</v>
      </c>
      <c r="B381" s="250" t="s">
        <v>3073</v>
      </c>
      <c r="C381" s="222" t="s">
        <v>3751</v>
      </c>
      <c r="D381" s="299" t="s">
        <v>3752</v>
      </c>
      <c r="E381" s="184" t="s">
        <v>3855</v>
      </c>
      <c r="F381" s="184" t="s">
        <v>3411</v>
      </c>
      <c r="G381" s="184" t="s">
        <v>3966</v>
      </c>
      <c r="H381" s="219" t="s">
        <v>3967</v>
      </c>
      <c r="I381" s="220" t="s">
        <v>3869</v>
      </c>
    </row>
    <row r="382" spans="1:9" s="2" customFormat="1" ht="20.100000000000001" customHeight="1">
      <c r="A382" s="91"/>
      <c r="B382" s="264" t="s">
        <v>3073</v>
      </c>
      <c r="C382" s="316" t="s">
        <v>3751</v>
      </c>
      <c r="D382" s="301" t="s">
        <v>3862</v>
      </c>
      <c r="E382" s="114" t="s">
        <v>3867</v>
      </c>
      <c r="F382" s="343" t="s">
        <v>3868</v>
      </c>
      <c r="G382" s="114" t="s">
        <v>3968</v>
      </c>
      <c r="H382" s="220" t="s">
        <v>3969</v>
      </c>
      <c r="I382" s="220" t="s">
        <v>3870</v>
      </c>
    </row>
    <row r="383" spans="1:9" s="2" customFormat="1" ht="20.100000000000001" customHeight="1">
      <c r="A383" s="91"/>
      <c r="B383" s="264" t="s">
        <v>3073</v>
      </c>
      <c r="C383" s="316" t="s">
        <v>3751</v>
      </c>
      <c r="D383" s="301" t="s">
        <v>3863</v>
      </c>
      <c r="E383" s="114" t="s">
        <v>3867</v>
      </c>
      <c r="F383" s="343" t="s">
        <v>3868</v>
      </c>
      <c r="G383" s="114" t="s">
        <v>3968</v>
      </c>
      <c r="H383" s="220" t="s">
        <v>3969</v>
      </c>
      <c r="I383" s="220" t="s">
        <v>3761</v>
      </c>
    </row>
    <row r="384" spans="1:9" s="2" customFormat="1" ht="20.100000000000001" customHeight="1">
      <c r="A384" s="91"/>
      <c r="B384" s="264" t="s">
        <v>3073</v>
      </c>
      <c r="C384" s="316" t="s">
        <v>3751</v>
      </c>
      <c r="D384" s="301" t="s">
        <v>3864</v>
      </c>
      <c r="E384" s="114" t="s">
        <v>3867</v>
      </c>
      <c r="F384" s="343" t="s">
        <v>3868</v>
      </c>
      <c r="G384" s="114" t="s">
        <v>3968</v>
      </c>
      <c r="H384" s="220" t="s">
        <v>3969</v>
      </c>
      <c r="I384" s="220" t="s">
        <v>3762</v>
      </c>
    </row>
    <row r="385" spans="1:9" s="2" customFormat="1" ht="20.100000000000001" customHeight="1">
      <c r="A385" s="91"/>
      <c r="B385" s="264" t="s">
        <v>3073</v>
      </c>
      <c r="C385" s="316" t="s">
        <v>3751</v>
      </c>
      <c r="D385" s="301" t="s">
        <v>3865</v>
      </c>
      <c r="E385" s="114" t="s">
        <v>3867</v>
      </c>
      <c r="F385" s="343" t="s">
        <v>3868</v>
      </c>
      <c r="G385" s="114" t="s">
        <v>3968</v>
      </c>
      <c r="H385" s="220" t="s">
        <v>3969</v>
      </c>
      <c r="I385" s="220" t="s">
        <v>3763</v>
      </c>
    </row>
    <row r="386" spans="1:9" s="2" customFormat="1" ht="20.100000000000001" customHeight="1">
      <c r="A386" s="89"/>
      <c r="B386" s="344" t="s">
        <v>3073</v>
      </c>
      <c r="C386" s="342" t="s">
        <v>3751</v>
      </c>
      <c r="D386" s="305" t="s">
        <v>3866</v>
      </c>
      <c r="E386" s="304" t="s">
        <v>3867</v>
      </c>
      <c r="F386" s="345" t="s">
        <v>3868</v>
      </c>
      <c r="G386" s="304" t="s">
        <v>3968</v>
      </c>
      <c r="H386" s="312" t="s">
        <v>3969</v>
      </c>
      <c r="I386" s="312" t="s">
        <v>3764</v>
      </c>
    </row>
    <row r="387" spans="1:9" s="2" customFormat="1" ht="20.100000000000001" customHeight="1">
      <c r="A387" s="320" t="s">
        <v>3873</v>
      </c>
      <c r="B387" s="250" t="s">
        <v>3659</v>
      </c>
      <c r="C387" s="92" t="s">
        <v>2488</v>
      </c>
      <c r="D387" s="299" t="s">
        <v>3875</v>
      </c>
      <c r="E387" s="92" t="s">
        <v>3874</v>
      </c>
      <c r="F387" s="184" t="s">
        <v>1126</v>
      </c>
      <c r="G387" s="184"/>
      <c r="H387" s="219" t="s">
        <v>3876</v>
      </c>
      <c r="I387" s="219" t="s">
        <v>3221</v>
      </c>
    </row>
    <row r="388" spans="1:9" s="2" customFormat="1" ht="20.100000000000001" customHeight="1">
      <c r="A388" s="91"/>
      <c r="B388" s="242" t="s">
        <v>3878</v>
      </c>
      <c r="C388" s="316" t="s">
        <v>3879</v>
      </c>
      <c r="D388" s="301" t="s">
        <v>3880</v>
      </c>
      <c r="E388" s="114" t="s">
        <v>3881</v>
      </c>
      <c r="F388" s="114" t="s">
        <v>1869</v>
      </c>
      <c r="G388" s="114" t="s">
        <v>3970</v>
      </c>
      <c r="H388" s="220" t="s">
        <v>3971</v>
      </c>
      <c r="I388" s="289" t="s">
        <v>3882</v>
      </c>
    </row>
    <row r="389" spans="1:9" s="2" customFormat="1" ht="20.100000000000001" customHeight="1">
      <c r="A389" s="91"/>
      <c r="B389" s="242" t="s">
        <v>3883</v>
      </c>
      <c r="C389" s="316" t="s">
        <v>3884</v>
      </c>
      <c r="D389" s="301" t="s">
        <v>3885</v>
      </c>
      <c r="E389" s="114" t="s">
        <v>3886</v>
      </c>
      <c r="F389" s="114" t="s">
        <v>3886</v>
      </c>
      <c r="G389" s="347" t="s">
        <v>3890</v>
      </c>
      <c r="H389" s="324" t="s">
        <v>3388</v>
      </c>
      <c r="I389" s="289" t="s">
        <v>3887</v>
      </c>
    </row>
    <row r="390" spans="1:9" s="2" customFormat="1" ht="20.100000000000001" customHeight="1">
      <c r="A390" s="91"/>
      <c r="B390" s="325" t="s">
        <v>3883</v>
      </c>
      <c r="C390" s="326" t="s">
        <v>3884</v>
      </c>
      <c r="D390" s="103" t="s">
        <v>3888</v>
      </c>
      <c r="E390" s="102" t="s">
        <v>3889</v>
      </c>
      <c r="F390" s="102" t="s">
        <v>3889</v>
      </c>
      <c r="G390" s="348" t="s">
        <v>3890</v>
      </c>
      <c r="H390" s="327" t="s">
        <v>3388</v>
      </c>
      <c r="I390" s="91" t="s">
        <v>3887</v>
      </c>
    </row>
    <row r="391" spans="1:9" s="2" customFormat="1" ht="20.100000000000001" customHeight="1">
      <c r="A391" s="91"/>
      <c r="B391" s="242" t="s">
        <v>3659</v>
      </c>
      <c r="C391" s="310" t="s">
        <v>3891</v>
      </c>
      <c r="D391" s="301" t="s">
        <v>3892</v>
      </c>
      <c r="E391" s="114" t="s">
        <v>3893</v>
      </c>
      <c r="F391" s="114" t="s">
        <v>3894</v>
      </c>
      <c r="G391" s="347" t="s">
        <v>3895</v>
      </c>
      <c r="H391" s="324" t="s">
        <v>3388</v>
      </c>
      <c r="I391" s="220" t="s">
        <v>3896</v>
      </c>
    </row>
    <row r="392" spans="1:9" ht="20.100000000000001" customHeight="1">
      <c r="A392" s="91"/>
      <c r="B392" s="242" t="s">
        <v>3897</v>
      </c>
      <c r="C392" s="310" t="s">
        <v>3898</v>
      </c>
      <c r="D392" s="301" t="s">
        <v>3899</v>
      </c>
      <c r="E392" s="114" t="s">
        <v>3900</v>
      </c>
      <c r="F392" s="114" t="s">
        <v>3901</v>
      </c>
      <c r="G392" s="114" t="s">
        <v>3972</v>
      </c>
      <c r="H392" s="114" t="s">
        <v>3973</v>
      </c>
      <c r="I392" s="220" t="s">
        <v>3896</v>
      </c>
    </row>
    <row r="393" spans="1:9" ht="20.100000000000001" customHeight="1">
      <c r="A393" s="91"/>
      <c r="B393" s="242" t="s">
        <v>3897</v>
      </c>
      <c r="C393" s="310" t="s">
        <v>3898</v>
      </c>
      <c r="D393" s="301" t="s">
        <v>3902</v>
      </c>
      <c r="E393" s="114" t="s">
        <v>3900</v>
      </c>
      <c r="F393" s="114" t="s">
        <v>3901</v>
      </c>
      <c r="G393" s="114" t="s">
        <v>3972</v>
      </c>
      <c r="H393" s="114" t="s">
        <v>3973</v>
      </c>
      <c r="I393" s="220" t="s">
        <v>3896</v>
      </c>
    </row>
    <row r="394" spans="1:9" ht="20.100000000000001" customHeight="1">
      <c r="A394" s="91"/>
      <c r="B394" s="242" t="s">
        <v>3897</v>
      </c>
      <c r="C394" s="310" t="s">
        <v>3898</v>
      </c>
      <c r="D394" s="301" t="s">
        <v>3903</v>
      </c>
      <c r="E394" s="114" t="s">
        <v>3900</v>
      </c>
      <c r="F394" s="114" t="s">
        <v>3901</v>
      </c>
      <c r="G394" s="114" t="s">
        <v>3972</v>
      </c>
      <c r="H394" s="114" t="s">
        <v>3973</v>
      </c>
      <c r="I394" s="220" t="s">
        <v>3896</v>
      </c>
    </row>
    <row r="395" spans="1:9" ht="20.100000000000001" customHeight="1">
      <c r="A395" s="91"/>
      <c r="B395" s="242" t="s">
        <v>3897</v>
      </c>
      <c r="C395" s="310" t="s">
        <v>3898</v>
      </c>
      <c r="D395" s="301" t="s">
        <v>3904</v>
      </c>
      <c r="E395" s="114" t="s">
        <v>3905</v>
      </c>
      <c r="F395" s="114" t="s">
        <v>3901</v>
      </c>
      <c r="G395" s="114" t="s">
        <v>3974</v>
      </c>
      <c r="H395" s="114" t="s">
        <v>3975</v>
      </c>
      <c r="I395" s="220" t="s">
        <v>3896</v>
      </c>
    </row>
    <row r="396" spans="1:9" ht="20.100000000000001" customHeight="1">
      <c r="A396" s="91"/>
      <c r="B396" s="242" t="s">
        <v>3897</v>
      </c>
      <c r="C396" s="310" t="s">
        <v>3898</v>
      </c>
      <c r="D396" s="301" t="s">
        <v>3906</v>
      </c>
      <c r="E396" s="114" t="s">
        <v>3905</v>
      </c>
      <c r="F396" s="114" t="s">
        <v>3901</v>
      </c>
      <c r="G396" s="114" t="s">
        <v>3974</v>
      </c>
      <c r="H396" s="114" t="s">
        <v>3975</v>
      </c>
      <c r="I396" s="220" t="s">
        <v>3896</v>
      </c>
    </row>
    <row r="397" spans="1:9" ht="20.100000000000001" customHeight="1">
      <c r="A397" s="91"/>
      <c r="B397" s="242" t="s">
        <v>3897</v>
      </c>
      <c r="C397" s="310" t="s">
        <v>3898</v>
      </c>
      <c r="D397" s="301" t="s">
        <v>3907</v>
      </c>
      <c r="E397" s="114" t="s">
        <v>3905</v>
      </c>
      <c r="F397" s="114" t="s">
        <v>3901</v>
      </c>
      <c r="G397" s="114" t="s">
        <v>3974</v>
      </c>
      <c r="H397" s="114" t="s">
        <v>3975</v>
      </c>
      <c r="I397" s="220" t="s">
        <v>3896</v>
      </c>
    </row>
    <row r="398" spans="1:9" ht="20.100000000000001" customHeight="1">
      <c r="A398" s="91"/>
      <c r="B398" s="242" t="s">
        <v>3659</v>
      </c>
      <c r="C398" s="310" t="s">
        <v>3911</v>
      </c>
      <c r="D398" s="301" t="s">
        <v>3915</v>
      </c>
      <c r="E398" s="114" t="s">
        <v>3913</v>
      </c>
      <c r="F398" s="114" t="s">
        <v>3913</v>
      </c>
      <c r="G398" s="347" t="s">
        <v>3914</v>
      </c>
      <c r="H398" s="324" t="s">
        <v>3388</v>
      </c>
      <c r="I398" s="220" t="s">
        <v>3916</v>
      </c>
    </row>
    <row r="399" spans="1:9" ht="20.100000000000001" customHeight="1">
      <c r="A399" s="91"/>
      <c r="B399" s="325" t="s">
        <v>3659</v>
      </c>
      <c r="C399" s="326" t="s">
        <v>3911</v>
      </c>
      <c r="D399" s="103" t="s">
        <v>3912</v>
      </c>
      <c r="E399" s="102" t="s">
        <v>3913</v>
      </c>
      <c r="F399" s="102" t="s">
        <v>3913</v>
      </c>
      <c r="G399" s="348" t="s">
        <v>484</v>
      </c>
      <c r="H399" s="327" t="s">
        <v>3388</v>
      </c>
      <c r="I399" s="91" t="s">
        <v>3618</v>
      </c>
    </row>
    <row r="400" spans="1:9" s="2" customFormat="1" ht="20.100000000000001" customHeight="1">
      <c r="A400" s="91"/>
      <c r="B400" s="242" t="s">
        <v>3659</v>
      </c>
      <c r="C400" s="310" t="s">
        <v>3943</v>
      </c>
      <c r="D400" s="114" t="s">
        <v>3977</v>
      </c>
      <c r="E400" s="310" t="s">
        <v>3943</v>
      </c>
      <c r="F400" s="244" t="s">
        <v>2274</v>
      </c>
      <c r="G400" s="347" t="s">
        <v>72</v>
      </c>
      <c r="H400" s="324" t="s">
        <v>3388</v>
      </c>
      <c r="I400" s="220" t="s">
        <v>3976</v>
      </c>
    </row>
    <row r="401" spans="1:9" s="2" customFormat="1" ht="20.100000000000001" customHeight="1">
      <c r="A401" s="91"/>
      <c r="B401" s="242" t="s">
        <v>3659</v>
      </c>
      <c r="C401" s="310" t="s">
        <v>3943</v>
      </c>
      <c r="D401" s="114" t="s">
        <v>3978</v>
      </c>
      <c r="E401" s="310" t="s">
        <v>3943</v>
      </c>
      <c r="F401" s="244" t="s">
        <v>2274</v>
      </c>
      <c r="G401" s="347" t="s">
        <v>369</v>
      </c>
      <c r="H401" s="324" t="s">
        <v>3388</v>
      </c>
      <c r="I401" s="220" t="s">
        <v>3976</v>
      </c>
    </row>
    <row r="402" spans="1:9" s="2" customFormat="1" ht="20.100000000000001" customHeight="1">
      <c r="A402" s="91"/>
      <c r="B402" s="242" t="s">
        <v>3659</v>
      </c>
      <c r="C402" s="310" t="s">
        <v>3943</v>
      </c>
      <c r="D402" s="114" t="s">
        <v>3979</v>
      </c>
      <c r="E402" s="310" t="s">
        <v>3943</v>
      </c>
      <c r="F402" s="244" t="s">
        <v>2274</v>
      </c>
      <c r="G402" s="347" t="s">
        <v>72</v>
      </c>
      <c r="H402" s="324" t="s">
        <v>3388</v>
      </c>
      <c r="I402" s="220" t="s">
        <v>3976</v>
      </c>
    </row>
    <row r="403" spans="1:9" s="2" customFormat="1" ht="20.100000000000001" customHeight="1">
      <c r="A403" s="91"/>
      <c r="B403" s="242" t="s">
        <v>3659</v>
      </c>
      <c r="C403" s="310" t="s">
        <v>3943</v>
      </c>
      <c r="D403" s="114" t="s">
        <v>3980</v>
      </c>
      <c r="E403" s="310" t="s">
        <v>3943</v>
      </c>
      <c r="F403" s="244" t="s">
        <v>2274</v>
      </c>
      <c r="G403" s="347" t="s">
        <v>369</v>
      </c>
      <c r="H403" s="324" t="s">
        <v>3388</v>
      </c>
      <c r="I403" s="220" t="s">
        <v>3976</v>
      </c>
    </row>
    <row r="404" spans="1:9" s="2" customFormat="1" ht="20.100000000000001" customHeight="1">
      <c r="A404" s="91"/>
      <c r="B404" s="242" t="s">
        <v>3659</v>
      </c>
      <c r="C404" s="310" t="s">
        <v>3943</v>
      </c>
      <c r="D404" s="114" t="s">
        <v>3981</v>
      </c>
      <c r="E404" s="310" t="s">
        <v>401</v>
      </c>
      <c r="F404" s="316" t="s">
        <v>401</v>
      </c>
      <c r="G404" s="347" t="s">
        <v>403</v>
      </c>
      <c r="H404" s="324" t="s">
        <v>3388</v>
      </c>
      <c r="I404" s="220" t="s">
        <v>3976</v>
      </c>
    </row>
    <row r="405" spans="1:9" s="2" customFormat="1" ht="20.100000000000001" customHeight="1">
      <c r="A405" s="91"/>
      <c r="B405" s="242" t="s">
        <v>3659</v>
      </c>
      <c r="C405" s="310" t="s">
        <v>3943</v>
      </c>
      <c r="D405" s="114" t="s">
        <v>3982</v>
      </c>
      <c r="E405" s="310" t="s">
        <v>401</v>
      </c>
      <c r="F405" s="316" t="s">
        <v>401</v>
      </c>
      <c r="G405" s="347" t="s">
        <v>416</v>
      </c>
      <c r="H405" s="324" t="s">
        <v>3388</v>
      </c>
      <c r="I405" s="220" t="s">
        <v>3976</v>
      </c>
    </row>
    <row r="406" spans="1:9" s="2" customFormat="1" ht="20.100000000000001" customHeight="1">
      <c r="A406" s="91"/>
      <c r="B406" s="242" t="s">
        <v>3659</v>
      </c>
      <c r="C406" s="310" t="s">
        <v>3943</v>
      </c>
      <c r="D406" s="114" t="s">
        <v>3983</v>
      </c>
      <c r="E406" s="114" t="s">
        <v>405</v>
      </c>
      <c r="F406" s="244" t="s">
        <v>405</v>
      </c>
      <c r="G406" s="347" t="s">
        <v>407</v>
      </c>
      <c r="H406" s="324" t="s">
        <v>3388</v>
      </c>
      <c r="I406" s="220" t="s">
        <v>3976</v>
      </c>
    </row>
    <row r="407" spans="1:9" s="2" customFormat="1" ht="20.100000000000001" customHeight="1">
      <c r="A407" s="91"/>
      <c r="B407" s="242" t="s">
        <v>3659</v>
      </c>
      <c r="C407" s="310" t="s">
        <v>3943</v>
      </c>
      <c r="D407" s="114" t="s">
        <v>3984</v>
      </c>
      <c r="E407" s="114" t="s">
        <v>405</v>
      </c>
      <c r="F407" s="244" t="s">
        <v>405</v>
      </c>
      <c r="G407" s="347" t="s">
        <v>417</v>
      </c>
      <c r="H407" s="324" t="s">
        <v>3388</v>
      </c>
      <c r="I407" s="220" t="s">
        <v>3976</v>
      </c>
    </row>
    <row r="408" spans="1:9" s="2" customFormat="1" ht="20.100000000000001" customHeight="1">
      <c r="A408" s="91"/>
      <c r="B408" s="242" t="s">
        <v>3659</v>
      </c>
      <c r="C408" s="310" t="s">
        <v>3943</v>
      </c>
      <c r="D408" s="114" t="s">
        <v>3985</v>
      </c>
      <c r="E408" s="114" t="s">
        <v>408</v>
      </c>
      <c r="F408" s="244" t="s">
        <v>408</v>
      </c>
      <c r="G408" s="347" t="s">
        <v>407</v>
      </c>
      <c r="H408" s="324" t="s">
        <v>3388</v>
      </c>
      <c r="I408" s="220" t="s">
        <v>3976</v>
      </c>
    </row>
    <row r="409" spans="1:9" s="2" customFormat="1" ht="20.100000000000001" customHeight="1">
      <c r="A409" s="91"/>
      <c r="B409" s="242" t="s">
        <v>3659</v>
      </c>
      <c r="C409" s="310" t="s">
        <v>3943</v>
      </c>
      <c r="D409" s="114" t="s">
        <v>3986</v>
      </c>
      <c r="E409" s="114" t="s">
        <v>408</v>
      </c>
      <c r="F409" s="244" t="s">
        <v>408</v>
      </c>
      <c r="G409" s="347" t="s">
        <v>417</v>
      </c>
      <c r="H409" s="324" t="s">
        <v>3388</v>
      </c>
      <c r="I409" s="220" t="s">
        <v>3976</v>
      </c>
    </row>
    <row r="410" spans="1:9" s="2" customFormat="1" ht="20.100000000000001" customHeight="1">
      <c r="A410" s="91"/>
      <c r="B410" s="242" t="s">
        <v>3659</v>
      </c>
      <c r="C410" s="310" t="s">
        <v>3943</v>
      </c>
      <c r="D410" s="114" t="s">
        <v>3987</v>
      </c>
      <c r="E410" s="114" t="s">
        <v>410</v>
      </c>
      <c r="F410" s="244" t="s">
        <v>532</v>
      </c>
      <c r="G410" s="347" t="s">
        <v>72</v>
      </c>
      <c r="H410" s="324" t="s">
        <v>3388</v>
      </c>
      <c r="I410" s="220" t="s">
        <v>3976</v>
      </c>
    </row>
    <row r="411" spans="1:9" s="2" customFormat="1" ht="20.100000000000001" customHeight="1">
      <c r="A411" s="91"/>
      <c r="B411" s="242" t="s">
        <v>3659</v>
      </c>
      <c r="C411" s="310" t="s">
        <v>3943</v>
      </c>
      <c r="D411" s="114" t="s">
        <v>3988</v>
      </c>
      <c r="E411" s="114" t="s">
        <v>410</v>
      </c>
      <c r="F411" s="244" t="s">
        <v>532</v>
      </c>
      <c r="G411" s="347" t="s">
        <v>369</v>
      </c>
      <c r="H411" s="324" t="s">
        <v>3388</v>
      </c>
      <c r="I411" s="220" t="s">
        <v>3976</v>
      </c>
    </row>
    <row r="412" spans="1:9" s="2" customFormat="1" ht="20.100000000000001" customHeight="1">
      <c r="A412" s="91"/>
      <c r="B412" s="242" t="s">
        <v>3659</v>
      </c>
      <c r="C412" s="310" t="s">
        <v>3943</v>
      </c>
      <c r="D412" s="114" t="s">
        <v>3989</v>
      </c>
      <c r="E412" s="114" t="s">
        <v>412</v>
      </c>
      <c r="F412" s="244" t="s">
        <v>533</v>
      </c>
      <c r="G412" s="347" t="s">
        <v>72</v>
      </c>
      <c r="H412" s="324" t="s">
        <v>3388</v>
      </c>
      <c r="I412" s="220" t="s">
        <v>3976</v>
      </c>
    </row>
    <row r="413" spans="1:9" s="2" customFormat="1" ht="20.100000000000001" customHeight="1">
      <c r="A413" s="91"/>
      <c r="B413" s="242" t="s">
        <v>3659</v>
      </c>
      <c r="C413" s="310" t="s">
        <v>3943</v>
      </c>
      <c r="D413" s="114" t="s">
        <v>3990</v>
      </c>
      <c r="E413" s="114" t="s">
        <v>412</v>
      </c>
      <c r="F413" s="244" t="s">
        <v>533</v>
      </c>
      <c r="G413" s="347" t="s">
        <v>369</v>
      </c>
      <c r="H413" s="324" t="s">
        <v>3388</v>
      </c>
      <c r="I413" s="220" t="s">
        <v>3976</v>
      </c>
    </row>
    <row r="414" spans="1:9" s="2" customFormat="1" ht="20.100000000000001" customHeight="1">
      <c r="A414" s="91"/>
      <c r="B414" s="242" t="s">
        <v>3659</v>
      </c>
      <c r="C414" s="310" t="s">
        <v>3943</v>
      </c>
      <c r="D414" s="114" t="s">
        <v>3991</v>
      </c>
      <c r="E414" s="114" t="s">
        <v>414</v>
      </c>
      <c r="F414" s="244" t="s">
        <v>534</v>
      </c>
      <c r="G414" s="347" t="s">
        <v>72</v>
      </c>
      <c r="H414" s="324" t="s">
        <v>3388</v>
      </c>
      <c r="I414" s="220" t="s">
        <v>3976</v>
      </c>
    </row>
    <row r="415" spans="1:9" s="2" customFormat="1" ht="20.100000000000001" customHeight="1">
      <c r="A415" s="133"/>
      <c r="B415" s="242" t="s">
        <v>3659</v>
      </c>
      <c r="C415" s="310" t="s">
        <v>3943</v>
      </c>
      <c r="D415" s="114" t="s">
        <v>3992</v>
      </c>
      <c r="E415" s="114" t="s">
        <v>414</v>
      </c>
      <c r="F415" s="244" t="s">
        <v>534</v>
      </c>
      <c r="G415" s="347" t="s">
        <v>369</v>
      </c>
      <c r="H415" s="324" t="s">
        <v>3388</v>
      </c>
      <c r="I415" s="220" t="s">
        <v>3976</v>
      </c>
    </row>
    <row r="416" spans="1:9" s="2" customFormat="1" ht="20.100000000000001" customHeight="1">
      <c r="A416" s="133"/>
      <c r="B416" s="242" t="s">
        <v>3659</v>
      </c>
      <c r="C416" s="310" t="s">
        <v>3943</v>
      </c>
      <c r="D416" s="114" t="s">
        <v>3993</v>
      </c>
      <c r="E416" s="114" t="s">
        <v>535</v>
      </c>
      <c r="F416" s="244" t="s">
        <v>539</v>
      </c>
      <c r="G416" s="347" t="s">
        <v>72</v>
      </c>
      <c r="H416" s="324" t="s">
        <v>3388</v>
      </c>
      <c r="I416" s="220" t="s">
        <v>3976</v>
      </c>
    </row>
    <row r="417" spans="1:9" s="2" customFormat="1" ht="20.100000000000001" customHeight="1">
      <c r="A417" s="133"/>
      <c r="B417" s="242" t="s">
        <v>3659</v>
      </c>
      <c r="C417" s="310" t="s">
        <v>3943</v>
      </c>
      <c r="D417" s="114" t="s">
        <v>3994</v>
      </c>
      <c r="E417" s="114" t="s">
        <v>535</v>
      </c>
      <c r="F417" s="244" t="s">
        <v>539</v>
      </c>
      <c r="G417" s="347" t="s">
        <v>369</v>
      </c>
      <c r="H417" s="324" t="s">
        <v>3388</v>
      </c>
      <c r="I417" s="220" t="s">
        <v>3976</v>
      </c>
    </row>
    <row r="418" spans="1:9" s="2" customFormat="1" ht="20.100000000000001" customHeight="1">
      <c r="A418" s="133"/>
      <c r="B418" s="242" t="s">
        <v>3659</v>
      </c>
      <c r="C418" s="310" t="s">
        <v>3943</v>
      </c>
      <c r="D418" s="114" t="s">
        <v>3995</v>
      </c>
      <c r="E418" s="114" t="s">
        <v>419</v>
      </c>
      <c r="F418" s="244" t="s">
        <v>540</v>
      </c>
      <c r="G418" s="347" t="s">
        <v>72</v>
      </c>
      <c r="H418" s="324" t="s">
        <v>3388</v>
      </c>
      <c r="I418" s="220" t="s">
        <v>3976</v>
      </c>
    </row>
    <row r="419" spans="1:9" ht="20.100000000000001" customHeight="1">
      <c r="A419" s="196"/>
      <c r="B419" s="242" t="s">
        <v>3659</v>
      </c>
      <c r="C419" s="310" t="s">
        <v>3943</v>
      </c>
      <c r="D419" s="114" t="s">
        <v>3996</v>
      </c>
      <c r="E419" s="114" t="s">
        <v>419</v>
      </c>
      <c r="F419" s="244" t="s">
        <v>540</v>
      </c>
      <c r="G419" s="347" t="s">
        <v>369</v>
      </c>
      <c r="H419" s="324" t="s">
        <v>3388</v>
      </c>
      <c r="I419" s="220" t="s">
        <v>3976</v>
      </c>
    </row>
    <row r="420" spans="1:9" ht="20.100000000000001" customHeight="1">
      <c r="A420" s="196"/>
      <c r="B420" s="242" t="s">
        <v>3659</v>
      </c>
      <c r="C420" s="310" t="s">
        <v>3943</v>
      </c>
      <c r="D420" s="114" t="s">
        <v>3997</v>
      </c>
      <c r="E420" s="114" t="s">
        <v>421</v>
      </c>
      <c r="F420" s="244" t="s">
        <v>541</v>
      </c>
      <c r="G420" s="347" t="s">
        <v>72</v>
      </c>
      <c r="H420" s="324" t="s">
        <v>3388</v>
      </c>
      <c r="I420" s="220" t="s">
        <v>3976</v>
      </c>
    </row>
    <row r="421" spans="1:9" ht="20.100000000000001" customHeight="1">
      <c r="A421" s="196"/>
      <c r="B421" s="242" t="s">
        <v>3659</v>
      </c>
      <c r="C421" s="310" t="s">
        <v>3943</v>
      </c>
      <c r="D421" s="114" t="s">
        <v>3998</v>
      </c>
      <c r="E421" s="114" t="s">
        <v>421</v>
      </c>
      <c r="F421" s="244" t="s">
        <v>541</v>
      </c>
      <c r="G421" s="347" t="s">
        <v>369</v>
      </c>
      <c r="H421" s="324" t="s">
        <v>3388</v>
      </c>
      <c r="I421" s="220" t="s">
        <v>3976</v>
      </c>
    </row>
    <row r="422" spans="1:9" ht="20.100000000000001" customHeight="1">
      <c r="A422" s="196"/>
      <c r="B422" s="242" t="s">
        <v>3659</v>
      </c>
      <c r="C422" s="310" t="s">
        <v>3943</v>
      </c>
      <c r="D422" s="114" t="s">
        <v>3999</v>
      </c>
      <c r="E422" s="114" t="s">
        <v>423</v>
      </c>
      <c r="F422" s="244" t="s">
        <v>542</v>
      </c>
      <c r="G422" s="347" t="s">
        <v>72</v>
      </c>
      <c r="H422" s="324" t="s">
        <v>3388</v>
      </c>
      <c r="I422" s="220" t="s">
        <v>3976</v>
      </c>
    </row>
    <row r="423" spans="1:9" ht="20.100000000000001" customHeight="1">
      <c r="A423" s="196"/>
      <c r="B423" s="242" t="s">
        <v>3659</v>
      </c>
      <c r="C423" s="310" t="s">
        <v>3943</v>
      </c>
      <c r="D423" s="114" t="s">
        <v>4000</v>
      </c>
      <c r="E423" s="114" t="s">
        <v>423</v>
      </c>
      <c r="F423" s="244" t="s">
        <v>542</v>
      </c>
      <c r="G423" s="347" t="s">
        <v>369</v>
      </c>
      <c r="H423" s="324" t="s">
        <v>3388</v>
      </c>
      <c r="I423" s="220" t="s">
        <v>3976</v>
      </c>
    </row>
    <row r="424" spans="1:9" ht="20.100000000000001" customHeight="1">
      <c r="A424" s="196"/>
      <c r="B424" s="242" t="s">
        <v>3659</v>
      </c>
      <c r="C424" s="310" t="s">
        <v>3943</v>
      </c>
      <c r="D424" s="114" t="s">
        <v>4001</v>
      </c>
      <c r="E424" s="114" t="s">
        <v>737</v>
      </c>
      <c r="F424" s="244" t="s">
        <v>425</v>
      </c>
      <c r="G424" s="347" t="s">
        <v>427</v>
      </c>
      <c r="H424" s="324" t="s">
        <v>3388</v>
      </c>
      <c r="I424" s="220" t="s">
        <v>3976</v>
      </c>
    </row>
    <row r="425" spans="1:9" ht="20.100000000000001" customHeight="1">
      <c r="A425" s="196"/>
      <c r="B425" s="242" t="s">
        <v>3659</v>
      </c>
      <c r="C425" s="310" t="s">
        <v>3943</v>
      </c>
      <c r="D425" s="114" t="s">
        <v>4002</v>
      </c>
      <c r="E425" s="114" t="s">
        <v>737</v>
      </c>
      <c r="F425" s="244" t="s">
        <v>425</v>
      </c>
      <c r="G425" s="347" t="s">
        <v>428</v>
      </c>
      <c r="H425" s="324" t="s">
        <v>3388</v>
      </c>
      <c r="I425" s="220" t="s">
        <v>3976</v>
      </c>
    </row>
    <row r="426" spans="1:9" ht="20.100000000000001" customHeight="1">
      <c r="A426" s="196"/>
      <c r="B426" s="242" t="s">
        <v>3659</v>
      </c>
      <c r="C426" s="310" t="s">
        <v>3943</v>
      </c>
      <c r="D426" s="114" t="s">
        <v>4003</v>
      </c>
      <c r="E426" s="114" t="s">
        <v>737</v>
      </c>
      <c r="F426" s="244" t="s">
        <v>425</v>
      </c>
      <c r="G426" s="347" t="s">
        <v>427</v>
      </c>
      <c r="H426" s="324" t="s">
        <v>3388</v>
      </c>
      <c r="I426" s="220" t="s">
        <v>3976</v>
      </c>
    </row>
    <row r="427" spans="1:9" ht="20.100000000000001" customHeight="1">
      <c r="A427" s="196"/>
      <c r="B427" s="242" t="s">
        <v>3659</v>
      </c>
      <c r="C427" s="310" t="s">
        <v>3943</v>
      </c>
      <c r="D427" s="114" t="s">
        <v>4004</v>
      </c>
      <c r="E427" s="114" t="s">
        <v>737</v>
      </c>
      <c r="F427" s="244" t="s">
        <v>425</v>
      </c>
      <c r="G427" s="347" t="s">
        <v>428</v>
      </c>
      <c r="H427" s="324" t="s">
        <v>3388</v>
      </c>
      <c r="I427" s="220" t="s">
        <v>3976</v>
      </c>
    </row>
    <row r="428" spans="1:9" ht="20.100000000000001" customHeight="1">
      <c r="A428" s="196"/>
      <c r="B428" s="242" t="s">
        <v>3659</v>
      </c>
      <c r="C428" s="310" t="s">
        <v>3943</v>
      </c>
      <c r="D428" s="114" t="s">
        <v>4005</v>
      </c>
      <c r="E428" s="114" t="s">
        <v>738</v>
      </c>
      <c r="F428" s="244" t="s">
        <v>429</v>
      </c>
      <c r="G428" s="347" t="s">
        <v>427</v>
      </c>
      <c r="H428" s="324" t="s">
        <v>3388</v>
      </c>
      <c r="I428" s="220" t="s">
        <v>3976</v>
      </c>
    </row>
    <row r="429" spans="1:9" ht="20.100000000000001" customHeight="1">
      <c r="A429" s="196"/>
      <c r="B429" s="242" t="s">
        <v>3659</v>
      </c>
      <c r="C429" s="310" t="s">
        <v>3943</v>
      </c>
      <c r="D429" s="114" t="s">
        <v>4006</v>
      </c>
      <c r="E429" s="114" t="s">
        <v>739</v>
      </c>
      <c r="F429" s="244" t="s">
        <v>435</v>
      </c>
      <c r="G429" s="347" t="s">
        <v>427</v>
      </c>
      <c r="H429" s="324" t="s">
        <v>3388</v>
      </c>
      <c r="I429" s="220" t="s">
        <v>3976</v>
      </c>
    </row>
    <row r="430" spans="1:9" ht="20.100000000000001" customHeight="1">
      <c r="A430" s="196"/>
      <c r="B430" s="242" t="s">
        <v>3659</v>
      </c>
      <c r="C430" s="310" t="s">
        <v>3943</v>
      </c>
      <c r="D430" s="114" t="s">
        <v>4007</v>
      </c>
      <c r="E430" s="114" t="s">
        <v>739</v>
      </c>
      <c r="F430" s="244" t="s">
        <v>435</v>
      </c>
      <c r="G430" s="347" t="s">
        <v>428</v>
      </c>
      <c r="H430" s="324" t="s">
        <v>3388</v>
      </c>
      <c r="I430" s="220" t="s">
        <v>3976</v>
      </c>
    </row>
    <row r="431" spans="1:9" ht="20.100000000000001" customHeight="1">
      <c r="A431" s="196"/>
      <c r="B431" s="242" t="s">
        <v>3659</v>
      </c>
      <c r="C431" s="310" t="s">
        <v>3943</v>
      </c>
      <c r="D431" s="114" t="s">
        <v>4008</v>
      </c>
      <c r="E431" s="114" t="s">
        <v>744</v>
      </c>
      <c r="F431" s="244" t="s">
        <v>438</v>
      </c>
      <c r="G431" s="347" t="s">
        <v>72</v>
      </c>
      <c r="H431" s="324" t="s">
        <v>3388</v>
      </c>
      <c r="I431" s="220" t="s">
        <v>3976</v>
      </c>
    </row>
    <row r="432" spans="1:9" ht="20.100000000000001" customHeight="1">
      <c r="A432" s="196"/>
      <c r="B432" s="242" t="s">
        <v>3659</v>
      </c>
      <c r="C432" s="310" t="s">
        <v>3943</v>
      </c>
      <c r="D432" s="114" t="s">
        <v>4009</v>
      </c>
      <c r="E432" s="114" t="s">
        <v>744</v>
      </c>
      <c r="F432" s="244" t="s">
        <v>438</v>
      </c>
      <c r="G432" s="347" t="s">
        <v>369</v>
      </c>
      <c r="H432" s="324" t="s">
        <v>3388</v>
      </c>
      <c r="I432" s="220" t="s">
        <v>3976</v>
      </c>
    </row>
    <row r="433" spans="1:9" ht="20.100000000000001" customHeight="1">
      <c r="A433" s="196"/>
      <c r="B433" s="242" t="s">
        <v>3659</v>
      </c>
      <c r="C433" s="310" t="s">
        <v>3943</v>
      </c>
      <c r="D433" s="114" t="s">
        <v>4010</v>
      </c>
      <c r="E433" s="114" t="s">
        <v>440</v>
      </c>
      <c r="F433" s="244" t="s">
        <v>440</v>
      </c>
      <c r="G433" s="347" t="s">
        <v>72</v>
      </c>
      <c r="H433" s="324" t="s">
        <v>3388</v>
      </c>
      <c r="I433" s="220" t="s">
        <v>3976</v>
      </c>
    </row>
    <row r="434" spans="1:9" ht="20.100000000000001" customHeight="1">
      <c r="A434" s="196"/>
      <c r="B434" s="242" t="s">
        <v>3659</v>
      </c>
      <c r="C434" s="310" t="s">
        <v>3943</v>
      </c>
      <c r="D434" s="114" t="s">
        <v>4011</v>
      </c>
      <c r="E434" s="114" t="s">
        <v>440</v>
      </c>
      <c r="F434" s="244" t="s">
        <v>440</v>
      </c>
      <c r="G434" s="347" t="s">
        <v>369</v>
      </c>
      <c r="H434" s="324" t="s">
        <v>3388</v>
      </c>
      <c r="I434" s="220" t="s">
        <v>3976</v>
      </c>
    </row>
    <row r="435" spans="1:9" ht="20.100000000000001" customHeight="1">
      <c r="A435" s="196"/>
      <c r="B435" s="242" t="s">
        <v>3659</v>
      </c>
      <c r="C435" s="310" t="s">
        <v>3943</v>
      </c>
      <c r="D435" s="114" t="s">
        <v>4012</v>
      </c>
      <c r="E435" s="114" t="s">
        <v>442</v>
      </c>
      <c r="F435" s="244" t="s">
        <v>442</v>
      </c>
      <c r="G435" s="347" t="s">
        <v>92</v>
      </c>
      <c r="H435" s="324" t="s">
        <v>3388</v>
      </c>
      <c r="I435" s="220" t="s">
        <v>3976</v>
      </c>
    </row>
    <row r="436" spans="1:9" ht="20.100000000000001" customHeight="1">
      <c r="A436" s="196"/>
      <c r="B436" s="242" t="s">
        <v>3659</v>
      </c>
      <c r="C436" s="310" t="s">
        <v>3943</v>
      </c>
      <c r="D436" s="114" t="s">
        <v>4013</v>
      </c>
      <c r="E436" s="114" t="s">
        <v>442</v>
      </c>
      <c r="F436" s="244" t="s">
        <v>442</v>
      </c>
      <c r="G436" s="347" t="s">
        <v>92</v>
      </c>
      <c r="H436" s="324" t="s">
        <v>3388</v>
      </c>
      <c r="I436" s="220" t="s">
        <v>3976</v>
      </c>
    </row>
    <row r="437" spans="1:9" ht="20.100000000000001" customHeight="1">
      <c r="A437" s="196"/>
      <c r="B437" s="242" t="s">
        <v>3659</v>
      </c>
      <c r="C437" s="310" t="s">
        <v>3943</v>
      </c>
      <c r="D437" s="114" t="s">
        <v>4014</v>
      </c>
      <c r="E437" s="114" t="s">
        <v>444</v>
      </c>
      <c r="F437" s="244" t="s">
        <v>444</v>
      </c>
      <c r="G437" s="347" t="s">
        <v>92</v>
      </c>
      <c r="H437" s="324" t="s">
        <v>3388</v>
      </c>
      <c r="I437" s="220" t="s">
        <v>3976</v>
      </c>
    </row>
    <row r="438" spans="1:9" ht="20.100000000000001" customHeight="1">
      <c r="A438" s="196"/>
      <c r="B438" s="242" t="s">
        <v>3659</v>
      </c>
      <c r="C438" s="310" t="s">
        <v>3943</v>
      </c>
      <c r="D438" s="114" t="s">
        <v>4015</v>
      </c>
      <c r="E438" s="114" t="s">
        <v>444</v>
      </c>
      <c r="F438" s="244" t="s">
        <v>444</v>
      </c>
      <c r="G438" s="347" t="s">
        <v>92</v>
      </c>
      <c r="H438" s="324" t="s">
        <v>3388</v>
      </c>
      <c r="I438" s="220" t="s">
        <v>3976</v>
      </c>
    </row>
    <row r="439" spans="1:9" ht="20.100000000000001" customHeight="1">
      <c r="A439" s="196"/>
      <c r="B439" s="242" t="s">
        <v>3659</v>
      </c>
      <c r="C439" s="310" t="s">
        <v>3943</v>
      </c>
      <c r="D439" s="114" t="s">
        <v>4016</v>
      </c>
      <c r="E439" s="114" t="s">
        <v>446</v>
      </c>
      <c r="F439" s="244" t="s">
        <v>446</v>
      </c>
      <c r="G439" s="347" t="s">
        <v>448</v>
      </c>
      <c r="H439" s="324" t="s">
        <v>3388</v>
      </c>
      <c r="I439" s="220" t="s">
        <v>3976</v>
      </c>
    </row>
    <row r="440" spans="1:9" ht="20.100000000000001" customHeight="1">
      <c r="A440" s="196"/>
      <c r="B440" s="242" t="s">
        <v>3659</v>
      </c>
      <c r="C440" s="310" t="s">
        <v>3943</v>
      </c>
      <c r="D440" s="114" t="s">
        <v>4017</v>
      </c>
      <c r="E440" s="114" t="s">
        <v>446</v>
      </c>
      <c r="F440" s="244" t="s">
        <v>446</v>
      </c>
      <c r="G440" s="347" t="s">
        <v>450</v>
      </c>
      <c r="H440" s="324" t="s">
        <v>3388</v>
      </c>
      <c r="I440" s="220" t="s">
        <v>3976</v>
      </c>
    </row>
    <row r="441" spans="1:9" ht="20.100000000000001" customHeight="1">
      <c r="A441" s="196"/>
      <c r="B441" s="242" t="s">
        <v>3659</v>
      </c>
      <c r="C441" s="310" t="s">
        <v>3943</v>
      </c>
      <c r="D441" s="114" t="s">
        <v>4018</v>
      </c>
      <c r="E441" s="114" t="s">
        <v>446</v>
      </c>
      <c r="F441" s="244" t="s">
        <v>446</v>
      </c>
      <c r="G441" s="347" t="s">
        <v>449</v>
      </c>
      <c r="H441" s="324" t="s">
        <v>3388</v>
      </c>
      <c r="I441" s="220" t="s">
        <v>3976</v>
      </c>
    </row>
    <row r="442" spans="1:9" ht="20.100000000000001" customHeight="1">
      <c r="A442" s="196"/>
      <c r="B442" s="242" t="s">
        <v>3659</v>
      </c>
      <c r="C442" s="310" t="s">
        <v>3943</v>
      </c>
      <c r="D442" s="114" t="s">
        <v>4019</v>
      </c>
      <c r="E442" s="114" t="s">
        <v>446</v>
      </c>
      <c r="F442" s="244" t="s">
        <v>446</v>
      </c>
      <c r="G442" s="347" t="s">
        <v>451</v>
      </c>
      <c r="H442" s="324" t="s">
        <v>3388</v>
      </c>
      <c r="I442" s="220" t="s">
        <v>3976</v>
      </c>
    </row>
    <row r="443" spans="1:9" ht="20.100000000000001" customHeight="1">
      <c r="A443" s="196"/>
      <c r="B443" s="242" t="s">
        <v>3659</v>
      </c>
      <c r="C443" s="310" t="s">
        <v>3943</v>
      </c>
      <c r="D443" s="114" t="s">
        <v>4020</v>
      </c>
      <c r="E443" s="114" t="s">
        <v>452</v>
      </c>
      <c r="F443" s="244" t="s">
        <v>452</v>
      </c>
      <c r="G443" s="347" t="s">
        <v>72</v>
      </c>
      <c r="H443" s="324" t="s">
        <v>3388</v>
      </c>
      <c r="I443" s="220" t="s">
        <v>3976</v>
      </c>
    </row>
    <row r="444" spans="1:9" ht="20.100000000000001" customHeight="1">
      <c r="A444" s="196"/>
      <c r="B444" s="242" t="s">
        <v>3659</v>
      </c>
      <c r="C444" s="310" t="s">
        <v>3943</v>
      </c>
      <c r="D444" s="114" t="s">
        <v>4021</v>
      </c>
      <c r="E444" s="114" t="s">
        <v>452</v>
      </c>
      <c r="F444" s="244" t="s">
        <v>452</v>
      </c>
      <c r="G444" s="347" t="s">
        <v>369</v>
      </c>
      <c r="H444" s="324" t="s">
        <v>3388</v>
      </c>
      <c r="I444" s="220" t="s">
        <v>3976</v>
      </c>
    </row>
    <row r="445" spans="1:9" ht="20.100000000000001" customHeight="1">
      <c r="A445" s="196"/>
      <c r="B445" s="242" t="s">
        <v>3659</v>
      </c>
      <c r="C445" s="310" t="s">
        <v>3943</v>
      </c>
      <c r="D445" s="114" t="s">
        <v>4022</v>
      </c>
      <c r="E445" s="114" t="s">
        <v>129</v>
      </c>
      <c r="F445" s="244" t="s">
        <v>749</v>
      </c>
      <c r="G445" s="347" t="s">
        <v>72</v>
      </c>
      <c r="H445" s="324" t="s">
        <v>3388</v>
      </c>
      <c r="I445" s="220" t="s">
        <v>3976</v>
      </c>
    </row>
    <row r="446" spans="1:9" ht="20.100000000000001" customHeight="1">
      <c r="A446" s="196"/>
      <c r="B446" s="242" t="s">
        <v>3659</v>
      </c>
      <c r="C446" s="310" t="s">
        <v>3943</v>
      </c>
      <c r="D446" s="114" t="s">
        <v>4023</v>
      </c>
      <c r="E446" s="114" t="s">
        <v>129</v>
      </c>
      <c r="F446" s="244" t="s">
        <v>749</v>
      </c>
      <c r="G446" s="347" t="s">
        <v>369</v>
      </c>
      <c r="H446" s="324" t="s">
        <v>3388</v>
      </c>
      <c r="I446" s="220" t="s">
        <v>3976</v>
      </c>
    </row>
    <row r="447" spans="1:9" ht="20.100000000000001" customHeight="1">
      <c r="A447" s="196"/>
      <c r="B447" s="242" t="s">
        <v>3659</v>
      </c>
      <c r="C447" s="310" t="s">
        <v>3943</v>
      </c>
      <c r="D447" s="114" t="s">
        <v>4024</v>
      </c>
      <c r="E447" s="114" t="s">
        <v>750</v>
      </c>
      <c r="F447" s="244" t="s">
        <v>554</v>
      </c>
      <c r="G447" s="347" t="s">
        <v>72</v>
      </c>
      <c r="H447" s="324" t="s">
        <v>3388</v>
      </c>
      <c r="I447" s="220" t="s">
        <v>3976</v>
      </c>
    </row>
    <row r="448" spans="1:9" ht="20.100000000000001" customHeight="1">
      <c r="A448" s="196"/>
      <c r="B448" s="242" t="s">
        <v>3659</v>
      </c>
      <c r="C448" s="310" t="s">
        <v>3943</v>
      </c>
      <c r="D448" s="114" t="s">
        <v>4025</v>
      </c>
      <c r="E448" s="114" t="s">
        <v>750</v>
      </c>
      <c r="F448" s="244" t="s">
        <v>554</v>
      </c>
      <c r="G448" s="347" t="s">
        <v>369</v>
      </c>
      <c r="H448" s="324" t="s">
        <v>3388</v>
      </c>
      <c r="I448" s="220" t="s">
        <v>3976</v>
      </c>
    </row>
    <row r="449" spans="1:10" ht="20.100000000000001" customHeight="1">
      <c r="A449" s="196"/>
      <c r="B449" s="242" t="s">
        <v>3659</v>
      </c>
      <c r="C449" s="310" t="s">
        <v>3943</v>
      </c>
      <c r="D449" s="114" t="s">
        <v>4026</v>
      </c>
      <c r="E449" s="114" t="s">
        <v>751</v>
      </c>
      <c r="F449" s="244" t="s">
        <v>555</v>
      </c>
      <c r="G449" s="347" t="s">
        <v>72</v>
      </c>
      <c r="H449" s="324" t="s">
        <v>3388</v>
      </c>
      <c r="I449" s="220" t="s">
        <v>3976</v>
      </c>
    </row>
    <row r="450" spans="1:10" ht="20.100000000000001" customHeight="1">
      <c r="A450" s="196"/>
      <c r="B450" s="242" t="s">
        <v>3659</v>
      </c>
      <c r="C450" s="310" t="s">
        <v>3943</v>
      </c>
      <c r="D450" s="114" t="s">
        <v>4027</v>
      </c>
      <c r="E450" s="114" t="s">
        <v>751</v>
      </c>
      <c r="F450" s="244" t="s">
        <v>555</v>
      </c>
      <c r="G450" s="347" t="s">
        <v>369</v>
      </c>
      <c r="H450" s="324" t="s">
        <v>3388</v>
      </c>
      <c r="I450" s="220" t="s">
        <v>3976</v>
      </c>
    </row>
    <row r="451" spans="1:10" ht="20.100000000000001" customHeight="1">
      <c r="A451" s="196"/>
      <c r="B451" s="242" t="s">
        <v>3659</v>
      </c>
      <c r="C451" s="310" t="s">
        <v>3943</v>
      </c>
      <c r="D451" s="114" t="s">
        <v>4028</v>
      </c>
      <c r="E451" s="114" t="s">
        <v>556</v>
      </c>
      <c r="F451" s="244" t="s">
        <v>557</v>
      </c>
      <c r="G451" s="347" t="s">
        <v>72</v>
      </c>
      <c r="H451" s="324" t="s">
        <v>3388</v>
      </c>
      <c r="I451" s="220" t="s">
        <v>3976</v>
      </c>
    </row>
    <row r="452" spans="1:10" ht="20.100000000000001" customHeight="1">
      <c r="A452" s="91"/>
      <c r="B452" s="242" t="s">
        <v>3659</v>
      </c>
      <c r="C452" s="310" t="s">
        <v>3943</v>
      </c>
      <c r="D452" s="114" t="s">
        <v>4029</v>
      </c>
      <c r="E452" s="114" t="s">
        <v>556</v>
      </c>
      <c r="F452" s="244" t="s">
        <v>557</v>
      </c>
      <c r="G452" s="347" t="s">
        <v>369</v>
      </c>
      <c r="H452" s="324" t="s">
        <v>3388</v>
      </c>
      <c r="I452" s="220" t="s">
        <v>3976</v>
      </c>
      <c r="J452" s="1"/>
    </row>
    <row r="453" spans="1:10" ht="20.100000000000001" customHeight="1">
      <c r="A453" s="91"/>
      <c r="B453" s="242" t="s">
        <v>3659</v>
      </c>
      <c r="C453" s="310" t="s">
        <v>4030</v>
      </c>
      <c r="D453" s="114" t="s">
        <v>4031</v>
      </c>
      <c r="E453" s="114" t="s">
        <v>70</v>
      </c>
      <c r="F453" s="244" t="s">
        <v>70</v>
      </c>
      <c r="G453" s="347" t="s">
        <v>71</v>
      </c>
      <c r="H453" s="324" t="s">
        <v>3388</v>
      </c>
      <c r="I453" s="220" t="s">
        <v>3976</v>
      </c>
      <c r="J453" s="1"/>
    </row>
    <row r="454" spans="1:10" ht="20.100000000000001" customHeight="1">
      <c r="A454" s="91"/>
      <c r="B454" s="242" t="s">
        <v>3659</v>
      </c>
      <c r="C454" s="310" t="s">
        <v>4030</v>
      </c>
      <c r="D454" s="114" t="s">
        <v>4032</v>
      </c>
      <c r="E454" s="114" t="s">
        <v>70</v>
      </c>
      <c r="F454" s="244" t="s">
        <v>70</v>
      </c>
      <c r="G454" s="347" t="s">
        <v>71</v>
      </c>
      <c r="H454" s="324" t="s">
        <v>3388</v>
      </c>
      <c r="I454" s="220" t="s">
        <v>3976</v>
      </c>
      <c r="J454" s="1"/>
    </row>
    <row r="455" spans="1:10" ht="20.100000000000001" customHeight="1">
      <c r="A455" s="91"/>
      <c r="B455" s="242" t="s">
        <v>3659</v>
      </c>
      <c r="C455" s="310" t="s">
        <v>4030</v>
      </c>
      <c r="D455" s="114" t="s">
        <v>4128</v>
      </c>
      <c r="E455" s="97" t="s">
        <v>454</v>
      </c>
      <c r="F455" s="97" t="s">
        <v>454</v>
      </c>
      <c r="G455" s="353" t="s">
        <v>1165</v>
      </c>
      <c r="H455" s="324" t="s">
        <v>3388</v>
      </c>
      <c r="I455" s="220" t="s">
        <v>4129</v>
      </c>
      <c r="J455" s="1"/>
    </row>
    <row r="456" spans="1:10" ht="20.100000000000001" customHeight="1">
      <c r="A456" s="91"/>
      <c r="B456" s="242" t="s">
        <v>3659</v>
      </c>
      <c r="C456" s="310" t="s">
        <v>4030</v>
      </c>
      <c r="D456" s="114" t="s">
        <v>4033</v>
      </c>
      <c r="E456" s="114" t="s">
        <v>454</v>
      </c>
      <c r="F456" s="244" t="s">
        <v>454</v>
      </c>
      <c r="G456" s="347" t="s">
        <v>1162</v>
      </c>
      <c r="H456" s="324" t="s">
        <v>3388</v>
      </c>
      <c r="I456" s="220" t="s">
        <v>3976</v>
      </c>
      <c r="J456" s="1"/>
    </row>
    <row r="457" spans="1:10" ht="20.100000000000001" customHeight="1">
      <c r="A457" s="91"/>
      <c r="B457" s="242" t="s">
        <v>3659</v>
      </c>
      <c r="C457" s="310" t="s">
        <v>4030</v>
      </c>
      <c r="D457" s="114" t="s">
        <v>4130</v>
      </c>
      <c r="E457" s="97" t="s">
        <v>455</v>
      </c>
      <c r="F457" s="97" t="s">
        <v>455</v>
      </c>
      <c r="G457" s="353" t="s">
        <v>1165</v>
      </c>
      <c r="H457" s="324" t="s">
        <v>3388</v>
      </c>
      <c r="I457" s="220" t="s">
        <v>4129</v>
      </c>
      <c r="J457" s="1"/>
    </row>
    <row r="458" spans="1:10" ht="20.100000000000001" customHeight="1">
      <c r="A458" s="91"/>
      <c r="B458" s="242" t="s">
        <v>3659</v>
      </c>
      <c r="C458" s="310" t="s">
        <v>4030</v>
      </c>
      <c r="D458" s="114" t="s">
        <v>4034</v>
      </c>
      <c r="E458" s="114" t="s">
        <v>455</v>
      </c>
      <c r="F458" s="244" t="s">
        <v>455</v>
      </c>
      <c r="G458" s="347" t="s">
        <v>1163</v>
      </c>
      <c r="H458" s="324" t="s">
        <v>3388</v>
      </c>
      <c r="I458" s="220" t="s">
        <v>3976</v>
      </c>
      <c r="J458" s="1"/>
    </row>
    <row r="459" spans="1:10" ht="20.100000000000001" customHeight="1">
      <c r="A459" s="91"/>
      <c r="B459" s="242" t="s">
        <v>3659</v>
      </c>
      <c r="C459" s="310" t="s">
        <v>4030</v>
      </c>
      <c r="D459" s="114" t="s">
        <v>4131</v>
      </c>
      <c r="E459" s="97" t="s">
        <v>456</v>
      </c>
      <c r="F459" s="97" t="s">
        <v>456</v>
      </c>
      <c r="G459" s="353" t="s">
        <v>1160</v>
      </c>
      <c r="H459" s="324" t="s">
        <v>3388</v>
      </c>
      <c r="I459" s="220" t="s">
        <v>4129</v>
      </c>
      <c r="J459" s="1"/>
    </row>
    <row r="460" spans="1:10" ht="20.100000000000001" customHeight="1">
      <c r="A460" s="91"/>
      <c r="B460" s="242" t="s">
        <v>3659</v>
      </c>
      <c r="C460" s="310" t="s">
        <v>4030</v>
      </c>
      <c r="D460" s="114" t="s">
        <v>4035</v>
      </c>
      <c r="E460" s="114" t="s">
        <v>456</v>
      </c>
      <c r="F460" s="244" t="s">
        <v>456</v>
      </c>
      <c r="G460" s="347" t="s">
        <v>1164</v>
      </c>
      <c r="H460" s="324" t="s">
        <v>3388</v>
      </c>
      <c r="I460" s="220" t="s">
        <v>3976</v>
      </c>
      <c r="J460" s="1"/>
    </row>
    <row r="461" spans="1:10" ht="20.100000000000001" customHeight="1">
      <c r="A461" s="91"/>
      <c r="B461" s="242" t="s">
        <v>3659</v>
      </c>
      <c r="C461" s="310" t="s">
        <v>4030</v>
      </c>
      <c r="D461" s="114" t="s">
        <v>4132</v>
      </c>
      <c r="E461" s="97" t="s">
        <v>457</v>
      </c>
      <c r="F461" s="97" t="s">
        <v>457</v>
      </c>
      <c r="G461" s="353" t="s">
        <v>1160</v>
      </c>
      <c r="H461" s="324" t="s">
        <v>3388</v>
      </c>
      <c r="I461" s="220" t="s">
        <v>4129</v>
      </c>
      <c r="J461" s="1"/>
    </row>
    <row r="462" spans="1:10" ht="20.100000000000001" customHeight="1">
      <c r="A462" s="91"/>
      <c r="B462" s="242" t="s">
        <v>3659</v>
      </c>
      <c r="C462" s="310" t="s">
        <v>4030</v>
      </c>
      <c r="D462" s="114" t="s">
        <v>4036</v>
      </c>
      <c r="E462" s="114" t="s">
        <v>457</v>
      </c>
      <c r="F462" s="244" t="s">
        <v>457</v>
      </c>
      <c r="G462" s="347" t="s">
        <v>1164</v>
      </c>
      <c r="H462" s="324" t="s">
        <v>3388</v>
      </c>
      <c r="I462" s="220" t="s">
        <v>3976</v>
      </c>
      <c r="J462" s="1"/>
    </row>
    <row r="463" spans="1:10" ht="20.100000000000001" customHeight="1">
      <c r="A463" s="91"/>
      <c r="B463" s="242" t="s">
        <v>3659</v>
      </c>
      <c r="C463" s="310" t="s">
        <v>4030</v>
      </c>
      <c r="D463" s="114" t="s">
        <v>4133</v>
      </c>
      <c r="E463" s="97" t="s">
        <v>458</v>
      </c>
      <c r="F463" s="97" t="s">
        <v>543</v>
      </c>
      <c r="G463" s="353" t="s">
        <v>71</v>
      </c>
      <c r="H463" s="324" t="s">
        <v>3388</v>
      </c>
      <c r="I463" s="220" t="s">
        <v>4129</v>
      </c>
      <c r="J463" s="1"/>
    </row>
    <row r="464" spans="1:10" ht="20.100000000000001" customHeight="1">
      <c r="A464" s="91"/>
      <c r="B464" s="242" t="s">
        <v>3659</v>
      </c>
      <c r="C464" s="310" t="s">
        <v>4030</v>
      </c>
      <c r="D464" s="114" t="s">
        <v>4037</v>
      </c>
      <c r="E464" s="114" t="s">
        <v>458</v>
      </c>
      <c r="F464" s="244" t="s">
        <v>543</v>
      </c>
      <c r="G464" s="347" t="s">
        <v>173</v>
      </c>
      <c r="H464" s="324" t="s">
        <v>3388</v>
      </c>
      <c r="I464" s="220" t="s">
        <v>3976</v>
      </c>
      <c r="J464" s="1"/>
    </row>
    <row r="465" spans="1:10" ht="20.100000000000001" customHeight="1">
      <c r="A465" s="91"/>
      <c r="B465" s="242" t="s">
        <v>3659</v>
      </c>
      <c r="C465" s="310" t="s">
        <v>4030</v>
      </c>
      <c r="D465" s="114" t="s">
        <v>4134</v>
      </c>
      <c r="E465" s="97" t="s">
        <v>459</v>
      </c>
      <c r="F465" s="97" t="s">
        <v>544</v>
      </c>
      <c r="G465" s="353" t="s">
        <v>71</v>
      </c>
      <c r="H465" s="324" t="s">
        <v>3388</v>
      </c>
      <c r="I465" s="220" t="s">
        <v>4129</v>
      </c>
      <c r="J465" s="1"/>
    </row>
    <row r="466" spans="1:10" ht="20.100000000000001" customHeight="1">
      <c r="A466" s="91"/>
      <c r="B466" s="242" t="s">
        <v>3659</v>
      </c>
      <c r="C466" s="310" t="s">
        <v>4030</v>
      </c>
      <c r="D466" s="114" t="s">
        <v>4038</v>
      </c>
      <c r="E466" s="114" t="s">
        <v>459</v>
      </c>
      <c r="F466" s="244" t="s">
        <v>544</v>
      </c>
      <c r="G466" s="347" t="s">
        <v>173</v>
      </c>
      <c r="H466" s="324" t="s">
        <v>3388</v>
      </c>
      <c r="I466" s="220" t="s">
        <v>3976</v>
      </c>
      <c r="J466" s="1"/>
    </row>
    <row r="467" spans="1:10" ht="20.100000000000001" customHeight="1">
      <c r="A467" s="91"/>
      <c r="B467" s="242" t="s">
        <v>3659</v>
      </c>
      <c r="C467" s="310" t="s">
        <v>4030</v>
      </c>
      <c r="D467" s="114" t="s">
        <v>4135</v>
      </c>
      <c r="E467" s="97" t="s">
        <v>461</v>
      </c>
      <c r="F467" s="97" t="s">
        <v>545</v>
      </c>
      <c r="G467" s="353" t="s">
        <v>71</v>
      </c>
      <c r="H467" s="324" t="s">
        <v>3388</v>
      </c>
      <c r="I467" s="220" t="s">
        <v>4129</v>
      </c>
      <c r="J467" s="1"/>
    </row>
    <row r="468" spans="1:10" ht="20.100000000000001" customHeight="1">
      <c r="A468" s="91"/>
      <c r="B468" s="242" t="s">
        <v>3659</v>
      </c>
      <c r="C468" s="310" t="s">
        <v>4030</v>
      </c>
      <c r="D468" s="114" t="s">
        <v>4039</v>
      </c>
      <c r="E468" s="114" t="s">
        <v>461</v>
      </c>
      <c r="F468" s="244" t="s">
        <v>545</v>
      </c>
      <c r="G468" s="347" t="s">
        <v>173</v>
      </c>
      <c r="H468" s="324" t="s">
        <v>3388</v>
      </c>
      <c r="I468" s="220" t="s">
        <v>3976</v>
      </c>
      <c r="J468" s="1"/>
    </row>
    <row r="469" spans="1:10" ht="20.100000000000001" customHeight="1">
      <c r="A469" s="91"/>
      <c r="B469" s="242" t="s">
        <v>3659</v>
      </c>
      <c r="C469" s="310" t="s">
        <v>4030</v>
      </c>
      <c r="D469" s="114" t="s">
        <v>4136</v>
      </c>
      <c r="E469" s="97" t="s">
        <v>537</v>
      </c>
      <c r="F469" s="97" t="s">
        <v>546</v>
      </c>
      <c r="G469" s="353" t="s">
        <v>71</v>
      </c>
      <c r="H469" s="324" t="s">
        <v>3388</v>
      </c>
      <c r="I469" s="220" t="s">
        <v>4129</v>
      </c>
      <c r="J469" s="1"/>
    </row>
    <row r="470" spans="1:10" ht="20.100000000000001" customHeight="1">
      <c r="A470" s="91"/>
      <c r="B470" s="242" t="s">
        <v>3659</v>
      </c>
      <c r="C470" s="310" t="s">
        <v>4030</v>
      </c>
      <c r="D470" s="114" t="s">
        <v>4040</v>
      </c>
      <c r="E470" s="114" t="s">
        <v>537</v>
      </c>
      <c r="F470" s="244" t="s">
        <v>546</v>
      </c>
      <c r="G470" s="347" t="s">
        <v>173</v>
      </c>
      <c r="H470" s="324" t="s">
        <v>3388</v>
      </c>
      <c r="I470" s="220" t="s">
        <v>3976</v>
      </c>
      <c r="J470" s="1"/>
    </row>
    <row r="471" spans="1:10" ht="20.100000000000001" customHeight="1">
      <c r="A471" s="91"/>
      <c r="B471" s="242" t="s">
        <v>3659</v>
      </c>
      <c r="C471" s="310" t="s">
        <v>4030</v>
      </c>
      <c r="D471" s="114" t="s">
        <v>4137</v>
      </c>
      <c r="E471" s="97" t="s">
        <v>462</v>
      </c>
      <c r="F471" s="97" t="s">
        <v>462</v>
      </c>
      <c r="G471" s="353" t="s">
        <v>71</v>
      </c>
      <c r="H471" s="324" t="s">
        <v>3388</v>
      </c>
      <c r="I471" s="220" t="s">
        <v>4129</v>
      </c>
      <c r="J471" s="1"/>
    </row>
    <row r="472" spans="1:10" ht="20.100000000000001" customHeight="1">
      <c r="A472" s="91"/>
      <c r="B472" s="242" t="s">
        <v>3659</v>
      </c>
      <c r="C472" s="310" t="s">
        <v>4030</v>
      </c>
      <c r="D472" s="114" t="s">
        <v>4041</v>
      </c>
      <c r="E472" s="114" t="s">
        <v>462</v>
      </c>
      <c r="F472" s="244" t="s">
        <v>462</v>
      </c>
      <c r="G472" s="347" t="s">
        <v>173</v>
      </c>
      <c r="H472" s="324" t="s">
        <v>3388</v>
      </c>
      <c r="I472" s="220" t="s">
        <v>3976</v>
      </c>
      <c r="J472" s="1"/>
    </row>
    <row r="473" spans="1:10" ht="20.100000000000001" customHeight="1">
      <c r="A473" s="91"/>
      <c r="B473" s="242" t="s">
        <v>3659</v>
      </c>
      <c r="C473" s="310" t="s">
        <v>4030</v>
      </c>
      <c r="D473" s="114" t="s">
        <v>4138</v>
      </c>
      <c r="E473" s="97" t="s">
        <v>463</v>
      </c>
      <c r="F473" s="97" t="s">
        <v>463</v>
      </c>
      <c r="G473" s="353" t="s">
        <v>71</v>
      </c>
      <c r="H473" s="324" t="s">
        <v>3388</v>
      </c>
      <c r="I473" s="220" t="s">
        <v>4129</v>
      </c>
      <c r="J473" s="1"/>
    </row>
    <row r="474" spans="1:10" ht="20.100000000000001" customHeight="1">
      <c r="A474" s="91"/>
      <c r="B474" s="242" t="s">
        <v>3659</v>
      </c>
      <c r="C474" s="310" t="s">
        <v>4030</v>
      </c>
      <c r="D474" s="114" t="s">
        <v>4042</v>
      </c>
      <c r="E474" s="114" t="s">
        <v>463</v>
      </c>
      <c r="F474" s="244" t="s">
        <v>463</v>
      </c>
      <c r="G474" s="347" t="s">
        <v>173</v>
      </c>
      <c r="H474" s="324" t="s">
        <v>3388</v>
      </c>
      <c r="I474" s="220" t="s">
        <v>3976</v>
      </c>
      <c r="J474" s="1"/>
    </row>
    <row r="475" spans="1:10" ht="20.100000000000001" customHeight="1">
      <c r="A475" s="91"/>
      <c r="B475" s="242" t="s">
        <v>3659</v>
      </c>
      <c r="C475" s="310" t="s">
        <v>4030</v>
      </c>
      <c r="D475" s="114" t="s">
        <v>4139</v>
      </c>
      <c r="E475" s="97" t="s">
        <v>464</v>
      </c>
      <c r="F475" s="97" t="s">
        <v>547</v>
      </c>
      <c r="G475" s="353" t="s">
        <v>71</v>
      </c>
      <c r="H475" s="324" t="s">
        <v>3388</v>
      </c>
      <c r="I475" s="220" t="s">
        <v>4129</v>
      </c>
      <c r="J475" s="1"/>
    </row>
    <row r="476" spans="1:10" ht="20.100000000000001" customHeight="1">
      <c r="A476" s="91"/>
      <c r="B476" s="242" t="s">
        <v>3659</v>
      </c>
      <c r="C476" s="310" t="s">
        <v>4030</v>
      </c>
      <c r="D476" s="114" t="s">
        <v>4043</v>
      </c>
      <c r="E476" s="114" t="s">
        <v>464</v>
      </c>
      <c r="F476" s="244" t="s">
        <v>547</v>
      </c>
      <c r="G476" s="347" t="s">
        <v>173</v>
      </c>
      <c r="H476" s="324" t="s">
        <v>3388</v>
      </c>
      <c r="I476" s="220" t="s">
        <v>3976</v>
      </c>
      <c r="J476" s="1"/>
    </row>
    <row r="477" spans="1:10" ht="20.100000000000001" customHeight="1">
      <c r="A477" s="91"/>
      <c r="B477" s="242" t="s">
        <v>3659</v>
      </c>
      <c r="C477" s="310" t="s">
        <v>4030</v>
      </c>
      <c r="D477" s="114" t="s">
        <v>4140</v>
      </c>
      <c r="E477" s="97" t="s">
        <v>743</v>
      </c>
      <c r="F477" s="97" t="s">
        <v>465</v>
      </c>
      <c r="G477" s="353" t="s">
        <v>466</v>
      </c>
      <c r="H477" s="324" t="s">
        <v>3388</v>
      </c>
      <c r="I477" s="220" t="s">
        <v>4129</v>
      </c>
      <c r="J477" s="1"/>
    </row>
    <row r="478" spans="1:10" ht="20.100000000000001" customHeight="1">
      <c r="A478" s="91"/>
      <c r="B478" s="242" t="s">
        <v>3659</v>
      </c>
      <c r="C478" s="310" t="s">
        <v>4030</v>
      </c>
      <c r="D478" s="114" t="s">
        <v>4044</v>
      </c>
      <c r="E478" s="114" t="s">
        <v>743</v>
      </c>
      <c r="F478" s="244" t="s">
        <v>465</v>
      </c>
      <c r="G478" s="347" t="s">
        <v>548</v>
      </c>
      <c r="H478" s="324" t="s">
        <v>3388</v>
      </c>
      <c r="I478" s="220" t="s">
        <v>3976</v>
      </c>
      <c r="J478" s="1"/>
    </row>
    <row r="479" spans="1:10" ht="20.100000000000001" customHeight="1">
      <c r="A479" s="91"/>
      <c r="B479" s="242" t="s">
        <v>3659</v>
      </c>
      <c r="C479" s="310" t="s">
        <v>4030</v>
      </c>
      <c r="D479" s="114" t="s">
        <v>4141</v>
      </c>
      <c r="E479" s="102" t="s">
        <v>743</v>
      </c>
      <c r="F479" s="102" t="s">
        <v>465</v>
      </c>
      <c r="G479" s="348" t="s">
        <v>466</v>
      </c>
      <c r="H479" s="324" t="s">
        <v>3388</v>
      </c>
      <c r="I479" s="220" t="s">
        <v>4129</v>
      </c>
      <c r="J479" s="1"/>
    </row>
    <row r="480" spans="1:10" ht="20.100000000000001" customHeight="1">
      <c r="A480" s="91"/>
      <c r="B480" s="242" t="s">
        <v>3659</v>
      </c>
      <c r="C480" s="310" t="s">
        <v>4030</v>
      </c>
      <c r="D480" s="114" t="s">
        <v>4045</v>
      </c>
      <c r="E480" s="114" t="s">
        <v>743</v>
      </c>
      <c r="F480" s="244" t="s">
        <v>465</v>
      </c>
      <c r="G480" s="347" t="s">
        <v>548</v>
      </c>
      <c r="H480" s="324" t="s">
        <v>3388</v>
      </c>
      <c r="I480" s="220" t="s">
        <v>3976</v>
      </c>
      <c r="J480" s="1"/>
    </row>
    <row r="481" spans="1:10" ht="20.100000000000001" customHeight="1">
      <c r="A481" s="91"/>
      <c r="B481" s="242" t="s">
        <v>3659</v>
      </c>
      <c r="C481" s="310" t="s">
        <v>4030</v>
      </c>
      <c r="D481" s="114" t="s">
        <v>4142</v>
      </c>
      <c r="E481" s="97" t="s">
        <v>740</v>
      </c>
      <c r="F481" s="97" t="s">
        <v>467</v>
      </c>
      <c r="G481" s="353" t="s">
        <v>427</v>
      </c>
      <c r="H481" s="324" t="s">
        <v>3388</v>
      </c>
      <c r="I481" s="220" t="s">
        <v>4129</v>
      </c>
      <c r="J481" s="1"/>
    </row>
    <row r="482" spans="1:10" ht="20.100000000000001" customHeight="1">
      <c r="A482" s="91"/>
      <c r="B482" s="242" t="s">
        <v>3659</v>
      </c>
      <c r="C482" s="310" t="s">
        <v>4030</v>
      </c>
      <c r="D482" s="114" t="s">
        <v>4143</v>
      </c>
      <c r="E482" s="97" t="s">
        <v>741</v>
      </c>
      <c r="F482" s="97" t="s">
        <v>549</v>
      </c>
      <c r="G482" s="353" t="s">
        <v>469</v>
      </c>
      <c r="H482" s="324" t="s">
        <v>3388</v>
      </c>
      <c r="I482" s="220" t="s">
        <v>4129</v>
      </c>
      <c r="J482" s="1"/>
    </row>
    <row r="483" spans="1:10" ht="20.100000000000001" customHeight="1">
      <c r="A483" s="91"/>
      <c r="B483" s="242" t="s">
        <v>3659</v>
      </c>
      <c r="C483" s="310" t="s">
        <v>4030</v>
      </c>
      <c r="D483" s="114" t="s">
        <v>4046</v>
      </c>
      <c r="E483" s="114" t="s">
        <v>741</v>
      </c>
      <c r="F483" s="244" t="s">
        <v>549</v>
      </c>
      <c r="G483" s="347" t="s">
        <v>1703</v>
      </c>
      <c r="H483" s="324" t="s">
        <v>3388</v>
      </c>
      <c r="I483" s="220" t="s">
        <v>3976</v>
      </c>
      <c r="J483" s="1"/>
    </row>
    <row r="484" spans="1:10" ht="20.100000000000001" customHeight="1">
      <c r="A484" s="91"/>
      <c r="B484" s="242" t="s">
        <v>3659</v>
      </c>
      <c r="C484" s="310" t="s">
        <v>4030</v>
      </c>
      <c r="D484" s="114" t="s">
        <v>4144</v>
      </c>
      <c r="E484" s="97" t="s">
        <v>470</v>
      </c>
      <c r="F484" s="97" t="s">
        <v>470</v>
      </c>
      <c r="G484" s="353" t="s">
        <v>471</v>
      </c>
      <c r="H484" s="324" t="s">
        <v>3388</v>
      </c>
      <c r="I484" s="220" t="s">
        <v>4129</v>
      </c>
      <c r="J484" s="1"/>
    </row>
    <row r="485" spans="1:10" ht="20.100000000000001" customHeight="1">
      <c r="A485" s="91"/>
      <c r="B485" s="242" t="s">
        <v>3659</v>
      </c>
      <c r="C485" s="310" t="s">
        <v>4030</v>
      </c>
      <c r="D485" s="114" t="s">
        <v>4047</v>
      </c>
      <c r="E485" s="114" t="s">
        <v>470</v>
      </c>
      <c r="F485" s="244" t="s">
        <v>470</v>
      </c>
      <c r="G485" s="347" t="s">
        <v>550</v>
      </c>
      <c r="H485" s="324" t="s">
        <v>3388</v>
      </c>
      <c r="I485" s="220" t="s">
        <v>3976</v>
      </c>
      <c r="J485" s="1"/>
    </row>
    <row r="486" spans="1:10" ht="20.100000000000001" customHeight="1">
      <c r="A486" s="91"/>
      <c r="B486" s="242" t="s">
        <v>3659</v>
      </c>
      <c r="C486" s="310" t="s">
        <v>4030</v>
      </c>
      <c r="D486" s="114" t="s">
        <v>4145</v>
      </c>
      <c r="E486" s="97" t="s">
        <v>745</v>
      </c>
      <c r="F486" s="97" t="s">
        <v>472</v>
      </c>
      <c r="G486" s="353" t="s">
        <v>71</v>
      </c>
      <c r="H486" s="324" t="s">
        <v>3388</v>
      </c>
      <c r="I486" s="220" t="s">
        <v>4129</v>
      </c>
      <c r="J486" s="1"/>
    </row>
    <row r="487" spans="1:10" ht="20.100000000000001" customHeight="1">
      <c r="A487" s="91"/>
      <c r="B487" s="242" t="s">
        <v>3659</v>
      </c>
      <c r="C487" s="310" t="s">
        <v>4030</v>
      </c>
      <c r="D487" s="114" t="s">
        <v>4048</v>
      </c>
      <c r="E487" s="114" t="s">
        <v>745</v>
      </c>
      <c r="F487" s="244" t="s">
        <v>472</v>
      </c>
      <c r="G487" s="347" t="s">
        <v>173</v>
      </c>
      <c r="H487" s="324" t="s">
        <v>3388</v>
      </c>
      <c r="I487" s="220" t="s">
        <v>3976</v>
      </c>
      <c r="J487" s="1"/>
    </row>
    <row r="488" spans="1:10" ht="20.100000000000001" customHeight="1">
      <c r="A488" s="91"/>
      <c r="B488" s="242" t="s">
        <v>3659</v>
      </c>
      <c r="C488" s="310" t="s">
        <v>4030</v>
      </c>
      <c r="D488" s="114" t="s">
        <v>4146</v>
      </c>
      <c r="E488" s="97" t="s">
        <v>473</v>
      </c>
      <c r="F488" s="97" t="s">
        <v>473</v>
      </c>
      <c r="G488" s="353" t="s">
        <v>71</v>
      </c>
      <c r="H488" s="324" t="s">
        <v>3388</v>
      </c>
      <c r="I488" s="220" t="s">
        <v>4129</v>
      </c>
      <c r="J488" s="1"/>
    </row>
    <row r="489" spans="1:10" ht="20.100000000000001" customHeight="1">
      <c r="A489" s="91"/>
      <c r="B489" s="242" t="s">
        <v>3659</v>
      </c>
      <c r="C489" s="310" t="s">
        <v>4030</v>
      </c>
      <c r="D489" s="114" t="s">
        <v>4049</v>
      </c>
      <c r="E489" s="114" t="s">
        <v>473</v>
      </c>
      <c r="F489" s="244" t="s">
        <v>473</v>
      </c>
      <c r="G489" s="347" t="s">
        <v>173</v>
      </c>
      <c r="H489" s="324" t="s">
        <v>3388</v>
      </c>
      <c r="I489" s="220" t="s">
        <v>3976</v>
      </c>
      <c r="J489" s="1"/>
    </row>
    <row r="490" spans="1:10" ht="20.100000000000001" customHeight="1">
      <c r="A490" s="91"/>
      <c r="B490" s="242" t="s">
        <v>3659</v>
      </c>
      <c r="C490" s="310" t="s">
        <v>4030</v>
      </c>
      <c r="D490" s="114" t="s">
        <v>4147</v>
      </c>
      <c r="E490" s="102" t="s">
        <v>473</v>
      </c>
      <c r="F490" s="102" t="s">
        <v>473</v>
      </c>
      <c r="G490" s="348" t="s">
        <v>71</v>
      </c>
      <c r="H490" s="324" t="s">
        <v>3388</v>
      </c>
      <c r="I490" s="220" t="s">
        <v>4129</v>
      </c>
      <c r="J490" s="1"/>
    </row>
    <row r="491" spans="1:10" ht="20.100000000000001" customHeight="1">
      <c r="A491" s="91"/>
      <c r="B491" s="242" t="s">
        <v>3659</v>
      </c>
      <c r="C491" s="310" t="s">
        <v>4030</v>
      </c>
      <c r="D491" s="114" t="s">
        <v>4050</v>
      </c>
      <c r="E491" s="114" t="s">
        <v>473</v>
      </c>
      <c r="F491" s="244" t="s">
        <v>473</v>
      </c>
      <c r="G491" s="347" t="s">
        <v>173</v>
      </c>
      <c r="H491" s="324" t="s">
        <v>3388</v>
      </c>
      <c r="I491" s="220" t="s">
        <v>3976</v>
      </c>
      <c r="J491" s="1"/>
    </row>
    <row r="492" spans="1:10" ht="20.100000000000001" customHeight="1">
      <c r="A492" s="91"/>
      <c r="B492" s="242" t="s">
        <v>3659</v>
      </c>
      <c r="C492" s="310" t="s">
        <v>4030</v>
      </c>
      <c r="D492" s="114" t="s">
        <v>4148</v>
      </c>
      <c r="E492" s="97" t="s">
        <v>474</v>
      </c>
      <c r="F492" s="97" t="s">
        <v>474</v>
      </c>
      <c r="G492" s="353" t="s">
        <v>71</v>
      </c>
      <c r="H492" s="324" t="s">
        <v>3388</v>
      </c>
      <c r="I492" s="220" t="s">
        <v>4129</v>
      </c>
      <c r="J492" s="1"/>
    </row>
    <row r="493" spans="1:10" ht="20.100000000000001" customHeight="1">
      <c r="A493" s="91"/>
      <c r="B493" s="242" t="s">
        <v>3659</v>
      </c>
      <c r="C493" s="310" t="s">
        <v>4030</v>
      </c>
      <c r="D493" s="114" t="s">
        <v>4051</v>
      </c>
      <c r="E493" s="114" t="s">
        <v>474</v>
      </c>
      <c r="F493" s="244" t="s">
        <v>474</v>
      </c>
      <c r="G493" s="347" t="s">
        <v>173</v>
      </c>
      <c r="H493" s="324" t="s">
        <v>3388</v>
      </c>
      <c r="I493" s="220" t="s">
        <v>3976</v>
      </c>
      <c r="J493" s="1"/>
    </row>
    <row r="494" spans="1:10" ht="20.100000000000001" customHeight="1">
      <c r="A494" s="91"/>
      <c r="B494" s="242" t="s">
        <v>3659</v>
      </c>
      <c r="C494" s="310" t="s">
        <v>4030</v>
      </c>
      <c r="D494" s="114" t="s">
        <v>4149</v>
      </c>
      <c r="E494" s="97" t="s">
        <v>474</v>
      </c>
      <c r="F494" s="97" t="s">
        <v>474</v>
      </c>
      <c r="G494" s="353" t="s">
        <v>71</v>
      </c>
      <c r="H494" s="324" t="s">
        <v>3388</v>
      </c>
      <c r="I494" s="220" t="s">
        <v>4129</v>
      </c>
      <c r="J494" s="1"/>
    </row>
    <row r="495" spans="1:10" ht="20.100000000000001" customHeight="1">
      <c r="A495" s="196"/>
      <c r="B495" s="242" t="s">
        <v>3659</v>
      </c>
      <c r="C495" s="310" t="s">
        <v>4030</v>
      </c>
      <c r="D495" s="114" t="s">
        <v>4052</v>
      </c>
      <c r="E495" s="114" t="s">
        <v>474</v>
      </c>
      <c r="F495" s="244" t="s">
        <v>474</v>
      </c>
      <c r="G495" s="347" t="s">
        <v>173</v>
      </c>
      <c r="H495" s="324" t="s">
        <v>3388</v>
      </c>
      <c r="I495" s="220" t="s">
        <v>3976</v>
      </c>
    </row>
    <row r="496" spans="1:10" ht="20.100000000000001" customHeight="1">
      <c r="A496" s="196"/>
      <c r="B496" s="242" t="s">
        <v>3659</v>
      </c>
      <c r="C496" s="310" t="s">
        <v>4030</v>
      </c>
      <c r="D496" s="114" t="s">
        <v>4150</v>
      </c>
      <c r="E496" s="97" t="s">
        <v>475</v>
      </c>
      <c r="F496" s="97" t="s">
        <v>475</v>
      </c>
      <c r="G496" s="353" t="s">
        <v>71</v>
      </c>
      <c r="H496" s="324" t="s">
        <v>3388</v>
      </c>
      <c r="I496" s="220" t="s">
        <v>4129</v>
      </c>
    </row>
    <row r="497" spans="1:10" ht="20.100000000000001" customHeight="1">
      <c r="A497" s="196"/>
      <c r="B497" s="242" t="s">
        <v>3659</v>
      </c>
      <c r="C497" s="310" t="s">
        <v>4030</v>
      </c>
      <c r="D497" s="114" t="s">
        <v>4053</v>
      </c>
      <c r="E497" s="114" t="s">
        <v>475</v>
      </c>
      <c r="F497" s="244" t="s">
        <v>475</v>
      </c>
      <c r="G497" s="347" t="s">
        <v>173</v>
      </c>
      <c r="H497" s="324" t="s">
        <v>3388</v>
      </c>
      <c r="I497" s="220" t="s">
        <v>3976</v>
      </c>
    </row>
    <row r="498" spans="1:10" ht="20.100000000000001" customHeight="1">
      <c r="A498" s="196"/>
      <c r="B498" s="242" t="s">
        <v>3659</v>
      </c>
      <c r="C498" s="310" t="s">
        <v>4030</v>
      </c>
      <c r="D498" s="114" t="s">
        <v>4054</v>
      </c>
      <c r="E498" s="114" t="s">
        <v>552</v>
      </c>
      <c r="F498" s="244" t="s">
        <v>551</v>
      </c>
      <c r="G498" s="347" t="s">
        <v>553</v>
      </c>
      <c r="H498" s="324" t="s">
        <v>3388</v>
      </c>
      <c r="I498" s="220" t="s">
        <v>3976</v>
      </c>
    </row>
    <row r="499" spans="1:10" ht="20.100000000000001" customHeight="1">
      <c r="A499" s="196"/>
      <c r="B499" s="242" t="s">
        <v>3659</v>
      </c>
      <c r="C499" s="310" t="s">
        <v>4030</v>
      </c>
      <c r="D499" s="114" t="s">
        <v>4055</v>
      </c>
      <c r="E499" s="114" t="s">
        <v>559</v>
      </c>
      <c r="F499" s="244" t="s">
        <v>561</v>
      </c>
      <c r="G499" s="347" t="s">
        <v>173</v>
      </c>
      <c r="H499" s="324" t="s">
        <v>3388</v>
      </c>
      <c r="I499" s="220" t="s">
        <v>3976</v>
      </c>
    </row>
    <row r="500" spans="1:10" ht="20.100000000000001" customHeight="1">
      <c r="A500" s="196"/>
      <c r="B500" s="242" t="s">
        <v>3659</v>
      </c>
      <c r="C500" s="310" t="s">
        <v>4030</v>
      </c>
      <c r="D500" s="114" t="s">
        <v>4056</v>
      </c>
      <c r="E500" s="114" t="s">
        <v>753</v>
      </c>
      <c r="F500" s="244" t="s">
        <v>562</v>
      </c>
      <c r="G500" s="347" t="s">
        <v>71</v>
      </c>
      <c r="H500" s="324" t="s">
        <v>3388</v>
      </c>
      <c r="I500" s="220" t="s">
        <v>3976</v>
      </c>
    </row>
    <row r="501" spans="1:10" ht="20.100000000000001" customHeight="1">
      <c r="A501" s="196"/>
      <c r="B501" s="242" t="s">
        <v>3659</v>
      </c>
      <c r="C501" s="310" t="s">
        <v>4057</v>
      </c>
      <c r="D501" s="114" t="s">
        <v>4058</v>
      </c>
      <c r="E501" s="114" t="s">
        <v>77</v>
      </c>
      <c r="F501" s="244" t="s">
        <v>77</v>
      </c>
      <c r="G501" s="347" t="s">
        <v>484</v>
      </c>
      <c r="H501" s="324" t="s">
        <v>3388</v>
      </c>
      <c r="I501" s="220" t="s">
        <v>3976</v>
      </c>
    </row>
    <row r="502" spans="1:10" ht="20.100000000000001" customHeight="1">
      <c r="A502" s="196"/>
      <c r="B502" s="242" t="s">
        <v>3659</v>
      </c>
      <c r="C502" s="310" t="s">
        <v>4057</v>
      </c>
      <c r="D502" s="114" t="s">
        <v>4059</v>
      </c>
      <c r="E502" s="114" t="s">
        <v>77</v>
      </c>
      <c r="F502" s="244" t="s">
        <v>77</v>
      </c>
      <c r="G502" s="347" t="s">
        <v>484</v>
      </c>
      <c r="H502" s="324" t="s">
        <v>3388</v>
      </c>
      <c r="I502" s="220" t="s">
        <v>3976</v>
      </c>
    </row>
    <row r="503" spans="1:10" ht="20.100000000000001" customHeight="1">
      <c r="A503" s="196"/>
      <c r="B503" s="242" t="s">
        <v>3659</v>
      </c>
      <c r="C503" s="310" t="s">
        <v>4057</v>
      </c>
      <c r="D503" s="114" t="s">
        <v>4071</v>
      </c>
      <c r="E503" s="114" t="s">
        <v>2362</v>
      </c>
      <c r="F503" s="244" t="s">
        <v>522</v>
      </c>
      <c r="G503" s="347" t="s">
        <v>92</v>
      </c>
      <c r="H503" s="324" t="s">
        <v>3388</v>
      </c>
      <c r="I503" s="220" t="s">
        <v>4072</v>
      </c>
    </row>
    <row r="504" spans="1:10" ht="20.100000000000001" customHeight="1">
      <c r="A504" s="196"/>
      <c r="B504" s="242" t="s">
        <v>3659</v>
      </c>
      <c r="C504" s="310" t="s">
        <v>4057</v>
      </c>
      <c r="D504" s="114" t="s">
        <v>4126</v>
      </c>
      <c r="E504" s="102" t="s">
        <v>571</v>
      </c>
      <c r="F504" s="102" t="s">
        <v>577</v>
      </c>
      <c r="G504" s="348" t="s">
        <v>578</v>
      </c>
      <c r="H504" s="324" t="s">
        <v>3388</v>
      </c>
      <c r="I504" s="220" t="s">
        <v>4127</v>
      </c>
    </row>
    <row r="505" spans="1:10" ht="20.100000000000001" customHeight="1">
      <c r="A505" s="91"/>
      <c r="B505" s="242" t="s">
        <v>3659</v>
      </c>
      <c r="C505" s="310" t="s">
        <v>4063</v>
      </c>
      <c r="D505" s="114" t="s">
        <v>4060</v>
      </c>
      <c r="E505" s="114" t="s">
        <v>762</v>
      </c>
      <c r="F505" s="244" t="s">
        <v>504</v>
      </c>
      <c r="G505" s="347" t="s">
        <v>484</v>
      </c>
      <c r="H505" s="324" t="s">
        <v>3388</v>
      </c>
      <c r="I505" s="220" t="s">
        <v>4061</v>
      </c>
      <c r="J505" s="1"/>
    </row>
    <row r="506" spans="1:10" ht="20.100000000000001" customHeight="1">
      <c r="A506" s="91"/>
      <c r="B506" s="242" t="s">
        <v>3659</v>
      </c>
      <c r="C506" s="310" t="s">
        <v>4063</v>
      </c>
      <c r="D506" s="114" t="s">
        <v>4062</v>
      </c>
      <c r="E506" s="114" t="s">
        <v>762</v>
      </c>
      <c r="F506" s="244" t="s">
        <v>505</v>
      </c>
      <c r="G506" s="347" t="s">
        <v>92</v>
      </c>
      <c r="H506" s="324" t="s">
        <v>3388</v>
      </c>
      <c r="I506" s="220" t="s">
        <v>4061</v>
      </c>
      <c r="J506" s="1"/>
    </row>
    <row r="507" spans="1:10" ht="20.100000000000001" customHeight="1">
      <c r="A507" s="91"/>
      <c r="B507" s="242" t="s">
        <v>3659</v>
      </c>
      <c r="C507" s="310" t="s">
        <v>4063</v>
      </c>
      <c r="D507" s="114" t="s">
        <v>4064</v>
      </c>
      <c r="E507" s="114" t="s">
        <v>762</v>
      </c>
      <c r="F507" s="244" t="s">
        <v>504</v>
      </c>
      <c r="G507" s="347" t="s">
        <v>484</v>
      </c>
      <c r="H507" s="324" t="s">
        <v>3388</v>
      </c>
      <c r="I507" s="220" t="s">
        <v>4061</v>
      </c>
      <c r="J507" s="1"/>
    </row>
    <row r="508" spans="1:10" ht="20.100000000000001" customHeight="1">
      <c r="A508" s="91"/>
      <c r="B508" s="242" t="s">
        <v>3659</v>
      </c>
      <c r="C508" s="310" t="s">
        <v>4063</v>
      </c>
      <c r="D508" s="114" t="s">
        <v>4065</v>
      </c>
      <c r="E508" s="114" t="s">
        <v>762</v>
      </c>
      <c r="F508" s="244" t="s">
        <v>505</v>
      </c>
      <c r="G508" s="347" t="s">
        <v>92</v>
      </c>
      <c r="H508" s="324" t="s">
        <v>3388</v>
      </c>
      <c r="I508" s="220" t="s">
        <v>4061</v>
      </c>
      <c r="J508" s="1"/>
    </row>
    <row r="509" spans="1:10" ht="20.100000000000001" customHeight="1">
      <c r="A509" s="91"/>
      <c r="B509" s="242" t="s">
        <v>3659</v>
      </c>
      <c r="C509" s="310" t="s">
        <v>4063</v>
      </c>
      <c r="D509" s="114" t="s">
        <v>4067</v>
      </c>
      <c r="E509" s="114" t="s">
        <v>762</v>
      </c>
      <c r="F509" s="244" t="s">
        <v>507</v>
      </c>
      <c r="G509" s="347" t="s">
        <v>85</v>
      </c>
      <c r="H509" s="324" t="s">
        <v>3388</v>
      </c>
      <c r="I509" s="220" t="s">
        <v>4061</v>
      </c>
      <c r="J509" s="1"/>
    </row>
    <row r="510" spans="1:10" ht="20.100000000000001" customHeight="1">
      <c r="A510" s="91"/>
      <c r="B510" s="242" t="s">
        <v>3659</v>
      </c>
      <c r="C510" s="310" t="s">
        <v>4063</v>
      </c>
      <c r="D510" s="114" t="s">
        <v>4066</v>
      </c>
      <c r="E510" s="114" t="s">
        <v>762</v>
      </c>
      <c r="F510" s="244" t="s">
        <v>507</v>
      </c>
      <c r="G510" s="347" t="s">
        <v>85</v>
      </c>
      <c r="H510" s="324" t="s">
        <v>3388</v>
      </c>
      <c r="I510" s="220" t="s">
        <v>4061</v>
      </c>
      <c r="J510" s="1"/>
    </row>
    <row r="511" spans="1:10" ht="20.100000000000001" customHeight="1">
      <c r="A511" s="91"/>
      <c r="B511" s="242" t="s">
        <v>3659</v>
      </c>
      <c r="C511" s="310" t="s">
        <v>4063</v>
      </c>
      <c r="D511" s="114" t="s">
        <v>4069</v>
      </c>
      <c r="E511" s="114" t="s">
        <v>762</v>
      </c>
      <c r="F511" s="244" t="s">
        <v>506</v>
      </c>
      <c r="G511" s="347" t="s">
        <v>484</v>
      </c>
      <c r="H511" s="324" t="s">
        <v>3388</v>
      </c>
      <c r="I511" s="220" t="s">
        <v>4061</v>
      </c>
      <c r="J511" s="1"/>
    </row>
    <row r="512" spans="1:10" ht="20.100000000000001" customHeight="1">
      <c r="A512" s="91"/>
      <c r="B512" s="242" t="s">
        <v>3659</v>
      </c>
      <c r="C512" s="310" t="s">
        <v>4063</v>
      </c>
      <c r="D512" s="114" t="s">
        <v>4070</v>
      </c>
      <c r="E512" s="114" t="s">
        <v>762</v>
      </c>
      <c r="F512" s="244" t="s">
        <v>506</v>
      </c>
      <c r="G512" s="347" t="s">
        <v>484</v>
      </c>
      <c r="H512" s="324" t="s">
        <v>3388</v>
      </c>
      <c r="I512" s="220" t="s">
        <v>4061</v>
      </c>
      <c r="J512" s="1"/>
    </row>
    <row r="513" spans="1:10" ht="20.100000000000001" customHeight="1">
      <c r="A513" s="91"/>
      <c r="B513" s="242" t="s">
        <v>3659</v>
      </c>
      <c r="C513" s="310" t="s">
        <v>4073</v>
      </c>
      <c r="D513" s="114" t="s">
        <v>4075</v>
      </c>
      <c r="E513" s="114" t="s">
        <v>1650</v>
      </c>
      <c r="F513" s="244" t="s">
        <v>289</v>
      </c>
      <c r="G513" s="349" t="s">
        <v>701</v>
      </c>
      <c r="H513" s="324" t="s">
        <v>3388</v>
      </c>
      <c r="I513" s="244" t="s">
        <v>4074</v>
      </c>
      <c r="J513" s="1"/>
    </row>
    <row r="514" spans="1:10" ht="20.100000000000001" customHeight="1">
      <c r="A514" s="91"/>
      <c r="B514" s="242" t="s">
        <v>3659</v>
      </c>
      <c r="C514" s="310" t="s">
        <v>4073</v>
      </c>
      <c r="D514" s="114" t="s">
        <v>4076</v>
      </c>
      <c r="E514" s="114" t="s">
        <v>1650</v>
      </c>
      <c r="F514" s="244" t="s">
        <v>291</v>
      </c>
      <c r="G514" s="349" t="s">
        <v>702</v>
      </c>
      <c r="H514" s="324" t="s">
        <v>3388</v>
      </c>
      <c r="I514" s="244" t="s">
        <v>4074</v>
      </c>
      <c r="J514" s="1"/>
    </row>
    <row r="515" spans="1:10" ht="20.100000000000001" customHeight="1">
      <c r="A515" s="91"/>
      <c r="B515" s="242" t="s">
        <v>3659</v>
      </c>
      <c r="C515" s="243" t="s">
        <v>4077</v>
      </c>
      <c r="D515" s="114" t="s">
        <v>4078</v>
      </c>
      <c r="E515" s="114" t="s">
        <v>698</v>
      </c>
      <c r="F515" s="244" t="s">
        <v>292</v>
      </c>
      <c r="G515" s="349" t="s">
        <v>701</v>
      </c>
      <c r="H515" s="324" t="s">
        <v>3388</v>
      </c>
      <c r="I515" s="244" t="s">
        <v>4074</v>
      </c>
      <c r="J515" s="1"/>
    </row>
    <row r="516" spans="1:10" ht="20.100000000000001" customHeight="1">
      <c r="A516" s="91"/>
      <c r="B516" s="242" t="s">
        <v>3659</v>
      </c>
      <c r="C516" s="243" t="s">
        <v>4077</v>
      </c>
      <c r="D516" s="114" t="s">
        <v>4079</v>
      </c>
      <c r="E516" s="114" t="s">
        <v>698</v>
      </c>
      <c r="F516" s="244" t="s">
        <v>294</v>
      </c>
      <c r="G516" s="349" t="s">
        <v>701</v>
      </c>
      <c r="H516" s="324" t="s">
        <v>3388</v>
      </c>
      <c r="I516" s="244" t="s">
        <v>4074</v>
      </c>
      <c r="J516" s="1"/>
    </row>
    <row r="517" spans="1:10" ht="20.100000000000001" customHeight="1">
      <c r="A517" s="91"/>
      <c r="B517" s="242" t="s">
        <v>3659</v>
      </c>
      <c r="C517" s="243" t="s">
        <v>4077</v>
      </c>
      <c r="D517" s="114" t="s">
        <v>4080</v>
      </c>
      <c r="E517" s="114" t="s">
        <v>699</v>
      </c>
      <c r="F517" s="244" t="s">
        <v>298</v>
      </c>
      <c r="G517" s="349" t="s">
        <v>701</v>
      </c>
      <c r="H517" s="324" t="s">
        <v>3388</v>
      </c>
      <c r="I517" s="244" t="s">
        <v>4074</v>
      </c>
      <c r="J517" s="1"/>
    </row>
    <row r="518" spans="1:10" ht="20.100000000000001" customHeight="1">
      <c r="A518" s="91"/>
      <c r="B518" s="242" t="s">
        <v>3659</v>
      </c>
      <c r="C518" s="243" t="s">
        <v>4077</v>
      </c>
      <c r="D518" s="114" t="s">
        <v>4081</v>
      </c>
      <c r="E518" s="114" t="s">
        <v>699</v>
      </c>
      <c r="F518" s="244" t="s">
        <v>299</v>
      </c>
      <c r="G518" s="349" t="s">
        <v>701</v>
      </c>
      <c r="H518" s="324" t="s">
        <v>3388</v>
      </c>
      <c r="I518" s="244" t="s">
        <v>4074</v>
      </c>
      <c r="J518" s="1"/>
    </row>
    <row r="519" spans="1:10" ht="20.100000000000001" customHeight="1">
      <c r="A519" s="91"/>
      <c r="B519" s="242" t="s">
        <v>3659</v>
      </c>
      <c r="C519" s="243" t="s">
        <v>4077</v>
      </c>
      <c r="D519" s="114" t="s">
        <v>4082</v>
      </c>
      <c r="E519" s="114" t="s">
        <v>699</v>
      </c>
      <c r="F519" s="244" t="s">
        <v>297</v>
      </c>
      <c r="G519" s="349" t="s">
        <v>701</v>
      </c>
      <c r="H519" s="324" t="s">
        <v>3388</v>
      </c>
      <c r="I519" s="244" t="s">
        <v>4074</v>
      </c>
      <c r="J519" s="1"/>
    </row>
    <row r="520" spans="1:10" ht="20.100000000000001" customHeight="1">
      <c r="A520" s="91"/>
      <c r="B520" s="242" t="s">
        <v>3659</v>
      </c>
      <c r="C520" s="243" t="s">
        <v>4077</v>
      </c>
      <c r="D520" s="114" t="s">
        <v>4083</v>
      </c>
      <c r="E520" s="114" t="s">
        <v>700</v>
      </c>
      <c r="F520" s="244" t="s">
        <v>302</v>
      </c>
      <c r="G520" s="349" t="s">
        <v>701</v>
      </c>
      <c r="H520" s="324" t="s">
        <v>3388</v>
      </c>
      <c r="I520" s="244" t="s">
        <v>4074</v>
      </c>
      <c r="J520" s="1"/>
    </row>
    <row r="521" spans="1:10" ht="20.100000000000001" customHeight="1">
      <c r="A521" s="91"/>
      <c r="B521" s="242" t="s">
        <v>3659</v>
      </c>
      <c r="C521" s="243" t="s">
        <v>4077</v>
      </c>
      <c r="D521" s="114" t="s">
        <v>4084</v>
      </c>
      <c r="E521" s="114" t="s">
        <v>700</v>
      </c>
      <c r="F521" s="244" t="s">
        <v>303</v>
      </c>
      <c r="G521" s="349" t="s">
        <v>701</v>
      </c>
      <c r="H521" s="324" t="s">
        <v>3388</v>
      </c>
      <c r="I521" s="244" t="s">
        <v>4074</v>
      </c>
      <c r="J521" s="1"/>
    </row>
    <row r="522" spans="1:10" ht="20.100000000000001" customHeight="1">
      <c r="A522" s="91"/>
      <c r="B522" s="242" t="s">
        <v>3659</v>
      </c>
      <c r="C522" s="243" t="s">
        <v>4077</v>
      </c>
      <c r="D522" s="114" t="s">
        <v>4085</v>
      </c>
      <c r="E522" s="114" t="s">
        <v>697</v>
      </c>
      <c r="F522" s="244" t="s">
        <v>317</v>
      </c>
      <c r="G522" s="349" t="s">
        <v>701</v>
      </c>
      <c r="H522" s="324" t="s">
        <v>3388</v>
      </c>
      <c r="I522" s="244" t="s">
        <v>4074</v>
      </c>
      <c r="J522" s="1"/>
    </row>
    <row r="523" spans="1:10" ht="20.100000000000001" customHeight="1">
      <c r="A523" s="91"/>
      <c r="B523" s="242" t="s">
        <v>3659</v>
      </c>
      <c r="C523" s="243" t="s">
        <v>4077</v>
      </c>
      <c r="D523" s="114" t="s">
        <v>4086</v>
      </c>
      <c r="E523" s="114" t="s">
        <v>697</v>
      </c>
      <c r="F523" s="244" t="s">
        <v>322</v>
      </c>
      <c r="G523" s="349" t="s">
        <v>701</v>
      </c>
      <c r="H523" s="324" t="s">
        <v>3388</v>
      </c>
      <c r="I523" s="244" t="s">
        <v>4074</v>
      </c>
      <c r="J523" s="1"/>
    </row>
    <row r="524" spans="1:10" ht="20.100000000000001" customHeight="1">
      <c r="A524" s="91"/>
      <c r="B524" s="242" t="s">
        <v>3659</v>
      </c>
      <c r="C524" s="243" t="s">
        <v>4077</v>
      </c>
      <c r="D524" s="114" t="s">
        <v>4087</v>
      </c>
      <c r="E524" s="114" t="s">
        <v>697</v>
      </c>
      <c r="F524" s="244" t="s">
        <v>320</v>
      </c>
      <c r="G524" s="349" t="s">
        <v>701</v>
      </c>
      <c r="H524" s="324" t="s">
        <v>3388</v>
      </c>
      <c r="I524" s="244" t="s">
        <v>4074</v>
      </c>
      <c r="J524" s="1"/>
    </row>
    <row r="525" spans="1:10" ht="20.100000000000001" customHeight="1">
      <c r="A525" s="91"/>
      <c r="B525" s="242" t="s">
        <v>3659</v>
      </c>
      <c r="C525" s="243" t="s">
        <v>4077</v>
      </c>
      <c r="D525" s="114" t="s">
        <v>4088</v>
      </c>
      <c r="E525" s="114" t="s">
        <v>697</v>
      </c>
      <c r="F525" s="244" t="s">
        <v>324</v>
      </c>
      <c r="G525" s="349" t="s">
        <v>701</v>
      </c>
      <c r="H525" s="324" t="s">
        <v>3388</v>
      </c>
      <c r="I525" s="244" t="s">
        <v>4074</v>
      </c>
      <c r="J525" s="1"/>
    </row>
    <row r="526" spans="1:10" ht="20.100000000000001" customHeight="1">
      <c r="A526" s="91"/>
      <c r="B526" s="242" t="s">
        <v>3659</v>
      </c>
      <c r="C526" s="243" t="s">
        <v>4077</v>
      </c>
      <c r="D526" s="114" t="s">
        <v>4089</v>
      </c>
      <c r="E526" s="114" t="s">
        <v>697</v>
      </c>
      <c r="F526" s="244" t="s">
        <v>325</v>
      </c>
      <c r="G526" s="349" t="s">
        <v>701</v>
      </c>
      <c r="H526" s="324" t="s">
        <v>3388</v>
      </c>
      <c r="I526" s="244" t="s">
        <v>4074</v>
      </c>
      <c r="J526" s="1"/>
    </row>
    <row r="527" spans="1:10" ht="20.100000000000001" customHeight="1">
      <c r="A527" s="196"/>
      <c r="B527" s="242" t="s">
        <v>3659</v>
      </c>
      <c r="C527" s="243" t="s">
        <v>4077</v>
      </c>
      <c r="D527" s="114" t="s">
        <v>4090</v>
      </c>
      <c r="E527" s="114" t="s">
        <v>697</v>
      </c>
      <c r="F527" s="244" t="s">
        <v>326</v>
      </c>
      <c r="G527" s="349" t="s">
        <v>701</v>
      </c>
      <c r="H527" s="324" t="s">
        <v>3388</v>
      </c>
      <c r="I527" s="244" t="s">
        <v>4074</v>
      </c>
    </row>
    <row r="528" spans="1:10" ht="20.100000000000001" customHeight="1">
      <c r="A528" s="196"/>
      <c r="B528" s="242" t="s">
        <v>3659</v>
      </c>
      <c r="C528" s="243" t="s">
        <v>4077</v>
      </c>
      <c r="D528" s="114" t="s">
        <v>4091</v>
      </c>
      <c r="E528" s="114" t="s">
        <v>697</v>
      </c>
      <c r="F528" s="244" t="s">
        <v>329</v>
      </c>
      <c r="G528" s="349" t="s">
        <v>701</v>
      </c>
      <c r="H528" s="324" t="s">
        <v>3388</v>
      </c>
      <c r="I528" s="244" t="s">
        <v>4074</v>
      </c>
    </row>
    <row r="529" spans="1:9" ht="20.100000000000001" customHeight="1">
      <c r="A529" s="196"/>
      <c r="B529" s="242" t="s">
        <v>3659</v>
      </c>
      <c r="C529" s="243" t="s">
        <v>4077</v>
      </c>
      <c r="D529" s="114" t="s">
        <v>4092</v>
      </c>
      <c r="E529" s="114" t="s">
        <v>697</v>
      </c>
      <c r="F529" s="244" t="s">
        <v>331</v>
      </c>
      <c r="G529" s="349" t="s">
        <v>701</v>
      </c>
      <c r="H529" s="324" t="s">
        <v>3388</v>
      </c>
      <c r="I529" s="244" t="s">
        <v>4074</v>
      </c>
    </row>
    <row r="530" spans="1:9" ht="20.100000000000001" customHeight="1">
      <c r="A530" s="196"/>
      <c r="B530" s="242" t="s">
        <v>3659</v>
      </c>
      <c r="C530" s="243" t="s">
        <v>4077</v>
      </c>
      <c r="D530" s="114" t="s">
        <v>4094</v>
      </c>
      <c r="E530" s="114" t="s">
        <v>698</v>
      </c>
      <c r="F530" s="244" t="s">
        <v>296</v>
      </c>
      <c r="G530" s="349" t="s">
        <v>702</v>
      </c>
      <c r="H530" s="324" t="s">
        <v>3388</v>
      </c>
      <c r="I530" s="244" t="s">
        <v>4074</v>
      </c>
    </row>
    <row r="531" spans="1:9" s="1" customFormat="1" ht="20.100000000000001" customHeight="1">
      <c r="A531" s="91"/>
      <c r="B531" s="242" t="s">
        <v>3659</v>
      </c>
      <c r="C531" s="243" t="s">
        <v>4077</v>
      </c>
      <c r="D531" s="114" t="s">
        <v>4095</v>
      </c>
      <c r="E531" s="114" t="s">
        <v>699</v>
      </c>
      <c r="F531" s="244" t="s">
        <v>306</v>
      </c>
      <c r="G531" s="349" t="s">
        <v>702</v>
      </c>
      <c r="H531" s="324" t="s">
        <v>3388</v>
      </c>
      <c r="I531" s="244" t="s">
        <v>4074</v>
      </c>
    </row>
    <row r="532" spans="1:9" s="1" customFormat="1" ht="20.100000000000001" customHeight="1">
      <c r="A532" s="91"/>
      <c r="B532" s="242" t="s">
        <v>3659</v>
      </c>
      <c r="C532" s="243" t="s">
        <v>4077</v>
      </c>
      <c r="D532" s="114" t="s">
        <v>4096</v>
      </c>
      <c r="E532" s="114" t="s">
        <v>699</v>
      </c>
      <c r="F532" s="244" t="s">
        <v>307</v>
      </c>
      <c r="G532" s="349" t="s">
        <v>702</v>
      </c>
      <c r="H532" s="324" t="s">
        <v>3388</v>
      </c>
      <c r="I532" s="244" t="s">
        <v>4074</v>
      </c>
    </row>
    <row r="533" spans="1:9" s="1" customFormat="1" ht="20.100000000000001" customHeight="1">
      <c r="A533" s="91"/>
      <c r="B533" s="242" t="s">
        <v>3659</v>
      </c>
      <c r="C533" s="243" t="s">
        <v>4077</v>
      </c>
      <c r="D533" s="114" t="s">
        <v>4097</v>
      </c>
      <c r="E533" s="114" t="s">
        <v>699</v>
      </c>
      <c r="F533" s="244" t="s">
        <v>308</v>
      </c>
      <c r="G533" s="349" t="s">
        <v>702</v>
      </c>
      <c r="H533" s="324" t="s">
        <v>3388</v>
      </c>
      <c r="I533" s="244" t="s">
        <v>4074</v>
      </c>
    </row>
    <row r="534" spans="1:9" s="1" customFormat="1" ht="20.100000000000001" customHeight="1">
      <c r="A534" s="91"/>
      <c r="B534" s="242" t="s">
        <v>3659</v>
      </c>
      <c r="C534" s="243" t="s">
        <v>4077</v>
      </c>
      <c r="D534" s="114" t="s">
        <v>4098</v>
      </c>
      <c r="E534" s="114" t="s">
        <v>700</v>
      </c>
      <c r="F534" s="244" t="s">
        <v>309</v>
      </c>
      <c r="G534" s="349" t="s">
        <v>702</v>
      </c>
      <c r="H534" s="324" t="s">
        <v>3388</v>
      </c>
      <c r="I534" s="244" t="s">
        <v>4074</v>
      </c>
    </row>
    <row r="535" spans="1:9" s="1" customFormat="1" ht="20.100000000000001" customHeight="1">
      <c r="A535" s="91"/>
      <c r="B535" s="242" t="s">
        <v>3659</v>
      </c>
      <c r="C535" s="243" t="s">
        <v>4077</v>
      </c>
      <c r="D535" s="114" t="s">
        <v>4099</v>
      </c>
      <c r="E535" s="114" t="s">
        <v>700</v>
      </c>
      <c r="F535" s="244" t="s">
        <v>310</v>
      </c>
      <c r="G535" s="349" t="s">
        <v>702</v>
      </c>
      <c r="H535" s="324" t="s">
        <v>3388</v>
      </c>
      <c r="I535" s="244" t="s">
        <v>4074</v>
      </c>
    </row>
    <row r="536" spans="1:9" s="1" customFormat="1" ht="20.100000000000001" customHeight="1">
      <c r="A536" s="91"/>
      <c r="B536" s="242" t="s">
        <v>3659</v>
      </c>
      <c r="C536" s="243" t="s">
        <v>4077</v>
      </c>
      <c r="D536" s="114" t="s">
        <v>4100</v>
      </c>
      <c r="E536" s="114" t="s">
        <v>697</v>
      </c>
      <c r="F536" s="244" t="s">
        <v>333</v>
      </c>
      <c r="G536" s="349" t="s">
        <v>702</v>
      </c>
      <c r="H536" s="324" t="s">
        <v>3388</v>
      </c>
      <c r="I536" s="244" t="s">
        <v>4074</v>
      </c>
    </row>
    <row r="537" spans="1:9" s="1" customFormat="1" ht="20.100000000000001" customHeight="1">
      <c r="A537" s="91"/>
      <c r="B537" s="242" t="s">
        <v>3659</v>
      </c>
      <c r="C537" s="243" t="s">
        <v>4077</v>
      </c>
      <c r="D537" s="114" t="s">
        <v>4101</v>
      </c>
      <c r="E537" s="114" t="s">
        <v>697</v>
      </c>
      <c r="F537" s="244" t="s">
        <v>334</v>
      </c>
      <c r="G537" s="349" t="s">
        <v>702</v>
      </c>
      <c r="H537" s="324" t="s">
        <v>3388</v>
      </c>
      <c r="I537" s="244" t="s">
        <v>4074</v>
      </c>
    </row>
    <row r="538" spans="1:9" s="1" customFormat="1" ht="20.100000000000001" customHeight="1">
      <c r="A538" s="91"/>
      <c r="B538" s="242" t="s">
        <v>3659</v>
      </c>
      <c r="C538" s="243" t="s">
        <v>4077</v>
      </c>
      <c r="D538" s="114" t="s">
        <v>4102</v>
      </c>
      <c r="E538" s="114" t="s">
        <v>697</v>
      </c>
      <c r="F538" s="244" t="s">
        <v>335</v>
      </c>
      <c r="G538" s="349" t="s">
        <v>702</v>
      </c>
      <c r="H538" s="324" t="s">
        <v>3388</v>
      </c>
      <c r="I538" s="244" t="s">
        <v>4074</v>
      </c>
    </row>
    <row r="539" spans="1:9" s="1" customFormat="1" ht="20.100000000000001" customHeight="1">
      <c r="A539" s="91"/>
      <c r="B539" s="242" t="s">
        <v>3659</v>
      </c>
      <c r="C539" s="243" t="s">
        <v>4077</v>
      </c>
      <c r="D539" s="114" t="s">
        <v>4103</v>
      </c>
      <c r="E539" s="114" t="s">
        <v>697</v>
      </c>
      <c r="F539" s="244" t="s">
        <v>336</v>
      </c>
      <c r="G539" s="349" t="s">
        <v>702</v>
      </c>
      <c r="H539" s="324" t="s">
        <v>3388</v>
      </c>
      <c r="I539" s="244" t="s">
        <v>4074</v>
      </c>
    </row>
    <row r="540" spans="1:9" s="1" customFormat="1" ht="20.100000000000001" customHeight="1">
      <c r="A540" s="91"/>
      <c r="B540" s="242" t="s">
        <v>3659</v>
      </c>
      <c r="C540" s="243" t="s">
        <v>4077</v>
      </c>
      <c r="D540" s="114" t="s">
        <v>4104</v>
      </c>
      <c r="E540" s="114" t="s">
        <v>697</v>
      </c>
      <c r="F540" s="244" t="s">
        <v>337</v>
      </c>
      <c r="G540" s="349" t="s">
        <v>702</v>
      </c>
      <c r="H540" s="324" t="s">
        <v>3388</v>
      </c>
      <c r="I540" s="244" t="s">
        <v>4074</v>
      </c>
    </row>
    <row r="541" spans="1:9" s="1" customFormat="1" ht="20.100000000000001" customHeight="1">
      <c r="A541" s="91"/>
      <c r="B541" s="242" t="s">
        <v>3659</v>
      </c>
      <c r="C541" s="243" t="s">
        <v>4077</v>
      </c>
      <c r="D541" s="114" t="s">
        <v>4105</v>
      </c>
      <c r="E541" s="114" t="s">
        <v>697</v>
      </c>
      <c r="F541" s="244" t="s">
        <v>338</v>
      </c>
      <c r="G541" s="349" t="s">
        <v>702</v>
      </c>
      <c r="H541" s="324" t="s">
        <v>3388</v>
      </c>
      <c r="I541" s="244" t="s">
        <v>4074</v>
      </c>
    </row>
    <row r="542" spans="1:9" s="1" customFormat="1" ht="20.100000000000001" customHeight="1">
      <c r="A542" s="91"/>
      <c r="B542" s="242" t="s">
        <v>3659</v>
      </c>
      <c r="C542" s="243" t="s">
        <v>4077</v>
      </c>
      <c r="D542" s="114" t="s">
        <v>4106</v>
      </c>
      <c r="E542" s="114" t="s">
        <v>697</v>
      </c>
      <c r="F542" s="244" t="s">
        <v>339</v>
      </c>
      <c r="G542" s="349" t="s">
        <v>702</v>
      </c>
      <c r="H542" s="324" t="s">
        <v>3388</v>
      </c>
      <c r="I542" s="244" t="s">
        <v>4074</v>
      </c>
    </row>
    <row r="543" spans="1:9" s="1" customFormat="1" ht="20.100000000000001" customHeight="1">
      <c r="A543" s="91"/>
      <c r="B543" s="242" t="s">
        <v>3659</v>
      </c>
      <c r="C543" s="243" t="s">
        <v>4077</v>
      </c>
      <c r="D543" s="114" t="s">
        <v>4107</v>
      </c>
      <c r="E543" s="114" t="s">
        <v>699</v>
      </c>
      <c r="F543" s="244" t="s">
        <v>311</v>
      </c>
      <c r="G543" s="349" t="s">
        <v>703</v>
      </c>
      <c r="H543" s="324" t="s">
        <v>3388</v>
      </c>
      <c r="I543" s="244" t="s">
        <v>4074</v>
      </c>
    </row>
    <row r="544" spans="1:9" s="1" customFormat="1" ht="20.100000000000001" customHeight="1">
      <c r="A544" s="91"/>
      <c r="B544" s="242" t="s">
        <v>3659</v>
      </c>
      <c r="C544" s="243" t="s">
        <v>4077</v>
      </c>
      <c r="D544" s="114" t="s">
        <v>4108</v>
      </c>
      <c r="E544" s="114" t="s">
        <v>699</v>
      </c>
      <c r="F544" s="244" t="s">
        <v>312</v>
      </c>
      <c r="G544" s="349" t="s">
        <v>703</v>
      </c>
      <c r="H544" s="324" t="s">
        <v>3388</v>
      </c>
      <c r="I544" s="244" t="s">
        <v>4074</v>
      </c>
    </row>
    <row r="545" spans="1:9" s="1" customFormat="1" ht="20.100000000000001" customHeight="1">
      <c r="A545" s="91"/>
      <c r="B545" s="242" t="s">
        <v>3659</v>
      </c>
      <c r="C545" s="243" t="s">
        <v>4077</v>
      </c>
      <c r="D545" s="114" t="s">
        <v>4109</v>
      </c>
      <c r="E545" s="114" t="s">
        <v>699</v>
      </c>
      <c r="F545" s="244" t="s">
        <v>313</v>
      </c>
      <c r="G545" s="349" t="s">
        <v>703</v>
      </c>
      <c r="H545" s="324" t="s">
        <v>3388</v>
      </c>
      <c r="I545" s="244" t="s">
        <v>4074</v>
      </c>
    </row>
    <row r="546" spans="1:9" s="1" customFormat="1" ht="20.100000000000001" customHeight="1">
      <c r="A546" s="91"/>
      <c r="B546" s="242" t="s">
        <v>3659</v>
      </c>
      <c r="C546" s="243" t="s">
        <v>4077</v>
      </c>
      <c r="D546" s="114" t="s">
        <v>4110</v>
      </c>
      <c r="E546" s="114" t="s">
        <v>700</v>
      </c>
      <c r="F546" s="244" t="s">
        <v>314</v>
      </c>
      <c r="G546" s="349" t="s">
        <v>703</v>
      </c>
      <c r="H546" s="324" t="s">
        <v>3388</v>
      </c>
      <c r="I546" s="244" t="s">
        <v>4074</v>
      </c>
    </row>
    <row r="547" spans="1:9" s="1" customFormat="1" ht="20.100000000000001" customHeight="1">
      <c r="A547" s="91"/>
      <c r="B547" s="242" t="s">
        <v>3659</v>
      </c>
      <c r="C547" s="243" t="s">
        <v>4077</v>
      </c>
      <c r="D547" s="114" t="s">
        <v>4111</v>
      </c>
      <c r="E547" s="114" t="s">
        <v>700</v>
      </c>
      <c r="F547" s="244" t="s">
        <v>315</v>
      </c>
      <c r="G547" s="349" t="s">
        <v>703</v>
      </c>
      <c r="H547" s="324" t="s">
        <v>3388</v>
      </c>
      <c r="I547" s="244" t="s">
        <v>4074</v>
      </c>
    </row>
    <row r="548" spans="1:9" s="1" customFormat="1" ht="20.100000000000001" customHeight="1">
      <c r="A548" s="91"/>
      <c r="B548" s="242" t="s">
        <v>3659</v>
      </c>
      <c r="C548" s="243" t="s">
        <v>4077</v>
      </c>
      <c r="D548" s="114" t="s">
        <v>4112</v>
      </c>
      <c r="E548" s="114" t="s">
        <v>697</v>
      </c>
      <c r="F548" s="244" t="s">
        <v>340</v>
      </c>
      <c r="G548" s="349" t="s">
        <v>703</v>
      </c>
      <c r="H548" s="324" t="s">
        <v>3388</v>
      </c>
      <c r="I548" s="244" t="s">
        <v>4074</v>
      </c>
    </row>
    <row r="549" spans="1:9" s="1" customFormat="1" ht="20.100000000000001" customHeight="1">
      <c r="A549" s="91"/>
      <c r="B549" s="242" t="s">
        <v>3659</v>
      </c>
      <c r="C549" s="243" t="s">
        <v>4077</v>
      </c>
      <c r="D549" s="114" t="s">
        <v>4113</v>
      </c>
      <c r="E549" s="114" t="s">
        <v>697</v>
      </c>
      <c r="F549" s="244" t="s">
        <v>341</v>
      </c>
      <c r="G549" s="349" t="s">
        <v>703</v>
      </c>
      <c r="H549" s="324" t="s">
        <v>3388</v>
      </c>
      <c r="I549" s="244" t="s">
        <v>4074</v>
      </c>
    </row>
    <row r="550" spans="1:9" s="1" customFormat="1" ht="20.100000000000001" customHeight="1">
      <c r="A550" s="91"/>
      <c r="B550" s="242" t="s">
        <v>3659</v>
      </c>
      <c r="C550" s="243" t="s">
        <v>4077</v>
      </c>
      <c r="D550" s="114" t="s">
        <v>4114</v>
      </c>
      <c r="E550" s="114" t="s">
        <v>697</v>
      </c>
      <c r="F550" s="244" t="s">
        <v>342</v>
      </c>
      <c r="G550" s="349" t="s">
        <v>703</v>
      </c>
      <c r="H550" s="324" t="s">
        <v>3388</v>
      </c>
      <c r="I550" s="244" t="s">
        <v>4074</v>
      </c>
    </row>
    <row r="551" spans="1:9" s="1" customFormat="1" ht="20.100000000000001" customHeight="1">
      <c r="A551" s="91"/>
      <c r="B551" s="242" t="s">
        <v>3659</v>
      </c>
      <c r="C551" s="243" t="s">
        <v>4077</v>
      </c>
      <c r="D551" s="114" t="s">
        <v>4115</v>
      </c>
      <c r="E551" s="114" t="s">
        <v>697</v>
      </c>
      <c r="F551" s="244" t="s">
        <v>343</v>
      </c>
      <c r="G551" s="349" t="s">
        <v>703</v>
      </c>
      <c r="H551" s="324" t="s">
        <v>3388</v>
      </c>
      <c r="I551" s="244" t="s">
        <v>4074</v>
      </c>
    </row>
    <row r="552" spans="1:9" s="1" customFormat="1" ht="20.100000000000001" customHeight="1">
      <c r="A552" s="91"/>
      <c r="B552" s="242" t="s">
        <v>3659</v>
      </c>
      <c r="C552" s="243" t="s">
        <v>4077</v>
      </c>
      <c r="D552" s="114" t="s">
        <v>4116</v>
      </c>
      <c r="E552" s="114" t="s">
        <v>697</v>
      </c>
      <c r="F552" s="244" t="s">
        <v>345</v>
      </c>
      <c r="G552" s="349" t="s">
        <v>703</v>
      </c>
      <c r="H552" s="324" t="s">
        <v>3388</v>
      </c>
      <c r="I552" s="244" t="s">
        <v>4074</v>
      </c>
    </row>
    <row r="553" spans="1:9" s="1" customFormat="1" ht="20.100000000000001" customHeight="1">
      <c r="A553" s="91"/>
      <c r="B553" s="242" t="s">
        <v>3659</v>
      </c>
      <c r="C553" s="243" t="s">
        <v>4077</v>
      </c>
      <c r="D553" s="114" t="s">
        <v>4117</v>
      </c>
      <c r="E553" s="114" t="s">
        <v>697</v>
      </c>
      <c r="F553" s="244" t="s">
        <v>344</v>
      </c>
      <c r="G553" s="349" t="s">
        <v>703</v>
      </c>
      <c r="H553" s="324" t="s">
        <v>3388</v>
      </c>
      <c r="I553" s="244" t="s">
        <v>4074</v>
      </c>
    </row>
    <row r="554" spans="1:9" s="1" customFormat="1" ht="20.100000000000001" customHeight="1">
      <c r="A554" s="91"/>
      <c r="B554" s="242" t="s">
        <v>3659</v>
      </c>
      <c r="C554" s="243" t="s">
        <v>4077</v>
      </c>
      <c r="D554" s="114" t="s">
        <v>4118</v>
      </c>
      <c r="E554" s="114" t="s">
        <v>697</v>
      </c>
      <c r="F554" s="244" t="s">
        <v>347</v>
      </c>
      <c r="G554" s="349" t="s">
        <v>703</v>
      </c>
      <c r="H554" s="324" t="s">
        <v>3388</v>
      </c>
      <c r="I554" s="244" t="s">
        <v>4074</v>
      </c>
    </row>
    <row r="555" spans="1:9" s="1" customFormat="1" ht="20.100000000000001" customHeight="1">
      <c r="A555" s="91"/>
      <c r="B555" s="242" t="s">
        <v>3659</v>
      </c>
      <c r="C555" s="243" t="s">
        <v>4077</v>
      </c>
      <c r="D555" s="114" t="s">
        <v>4119</v>
      </c>
      <c r="E555" s="114" t="s">
        <v>697</v>
      </c>
      <c r="F555" s="244" t="s">
        <v>346</v>
      </c>
      <c r="G555" s="349" t="s">
        <v>703</v>
      </c>
      <c r="H555" s="324" t="s">
        <v>3388</v>
      </c>
      <c r="I555" s="244" t="s">
        <v>4074</v>
      </c>
    </row>
    <row r="556" spans="1:9" s="1" customFormat="1" ht="20.100000000000001" customHeight="1">
      <c r="A556" s="91"/>
      <c r="B556" s="242" t="s">
        <v>3659</v>
      </c>
      <c r="C556" s="243" t="s">
        <v>4077</v>
      </c>
      <c r="D556" s="114" t="s">
        <v>4120</v>
      </c>
      <c r="E556" s="114" t="s">
        <v>697</v>
      </c>
      <c r="F556" s="244" t="s">
        <v>349</v>
      </c>
      <c r="G556" s="349" t="s">
        <v>703</v>
      </c>
      <c r="H556" s="324" t="s">
        <v>3388</v>
      </c>
      <c r="I556" s="244" t="s">
        <v>4074</v>
      </c>
    </row>
    <row r="557" spans="1:9" s="1" customFormat="1" ht="20.100000000000001" customHeight="1">
      <c r="A557" s="91"/>
      <c r="B557" s="242" t="s">
        <v>3659</v>
      </c>
      <c r="C557" s="243" t="s">
        <v>4077</v>
      </c>
      <c r="D557" s="114" t="s">
        <v>4121</v>
      </c>
      <c r="E557" s="114" t="s">
        <v>697</v>
      </c>
      <c r="F557" s="244" t="s">
        <v>350</v>
      </c>
      <c r="G557" s="349" t="s">
        <v>703</v>
      </c>
      <c r="H557" s="324" t="s">
        <v>3388</v>
      </c>
      <c r="I557" s="244" t="s">
        <v>4074</v>
      </c>
    </row>
    <row r="558" spans="1:9" s="1" customFormat="1" ht="20.100000000000001" customHeight="1">
      <c r="A558" s="91"/>
      <c r="B558" s="229" t="s">
        <v>3659</v>
      </c>
      <c r="C558" s="217" t="s">
        <v>4122</v>
      </c>
      <c r="D558" s="68" t="s">
        <v>4123</v>
      </c>
      <c r="E558" s="112" t="s">
        <v>883</v>
      </c>
      <c r="F558" s="112" t="s">
        <v>884</v>
      </c>
      <c r="G558" s="350" t="s">
        <v>885</v>
      </c>
      <c r="H558" s="346" t="s">
        <v>3388</v>
      </c>
      <c r="I558" s="232" t="s">
        <v>4124</v>
      </c>
    </row>
    <row r="559" spans="1:9" s="1" customFormat="1" ht="20.100000000000001" customHeight="1">
      <c r="A559" s="89"/>
      <c r="B559" s="302" t="s">
        <v>3659</v>
      </c>
      <c r="C559" s="303" t="s">
        <v>4122</v>
      </c>
      <c r="D559" s="351" t="s">
        <v>4125</v>
      </c>
      <c r="E559" s="304" t="s">
        <v>886</v>
      </c>
      <c r="F559" s="304" t="s">
        <v>887</v>
      </c>
      <c r="G559" s="359" t="s">
        <v>890</v>
      </c>
      <c r="H559" s="352" t="s">
        <v>3388</v>
      </c>
      <c r="I559" s="286" t="s">
        <v>4124</v>
      </c>
    </row>
    <row r="560" spans="1:9" s="1" customFormat="1" ht="20.100000000000001" customHeight="1">
      <c r="A560" s="354" t="s">
        <v>4156</v>
      </c>
      <c r="B560" s="233" t="s">
        <v>4153</v>
      </c>
      <c r="C560" s="355" t="s">
        <v>4154</v>
      </c>
      <c r="D560" s="355" t="s">
        <v>4154</v>
      </c>
      <c r="E560" s="355" t="s">
        <v>4154</v>
      </c>
      <c r="F560" s="355" t="s">
        <v>4154</v>
      </c>
      <c r="G560" s="356" t="s">
        <v>4155</v>
      </c>
      <c r="H560" s="357" t="s">
        <v>4157</v>
      </c>
      <c r="I560" s="358" t="s">
        <v>4158</v>
      </c>
    </row>
    <row r="561" spans="1:9" s="1" customFormat="1" ht="20.100000000000001" customHeight="1">
      <c r="A561" s="360" t="s">
        <v>4161</v>
      </c>
      <c r="B561" s="298" t="s">
        <v>4162</v>
      </c>
      <c r="C561" s="307" t="s">
        <v>3943</v>
      </c>
      <c r="D561" s="93" t="s">
        <v>4163</v>
      </c>
      <c r="E561" s="307" t="s">
        <v>3943</v>
      </c>
      <c r="F561" s="93" t="s">
        <v>4164</v>
      </c>
      <c r="G561" s="321" t="s">
        <v>4165</v>
      </c>
      <c r="H561" s="361" t="s">
        <v>4166</v>
      </c>
      <c r="I561" s="88" t="s">
        <v>4167</v>
      </c>
    </row>
    <row r="562" spans="1:9" s="1" customFormat="1" ht="20.100000000000001" customHeight="1">
      <c r="B562" s="242" t="s">
        <v>3073</v>
      </c>
      <c r="C562" s="310" t="s">
        <v>3943</v>
      </c>
      <c r="D562" s="114" t="s">
        <v>4168</v>
      </c>
      <c r="E562" s="310" t="s">
        <v>3943</v>
      </c>
      <c r="F562" s="114" t="s">
        <v>4164</v>
      </c>
      <c r="G562" s="347" t="s">
        <v>4165</v>
      </c>
      <c r="H562" s="349" t="s">
        <v>4166</v>
      </c>
      <c r="I562" s="220" t="s">
        <v>4169</v>
      </c>
    </row>
    <row r="563" spans="1:9" s="1" customFormat="1" ht="20.100000000000001" customHeight="1">
      <c r="B563" s="242" t="s">
        <v>4175</v>
      </c>
      <c r="C563" s="310" t="s">
        <v>3943</v>
      </c>
      <c r="D563" s="114" t="s">
        <v>4173</v>
      </c>
      <c r="E563" s="310" t="s">
        <v>3943</v>
      </c>
      <c r="F563" s="114" t="s">
        <v>4164</v>
      </c>
      <c r="G563" s="343" t="s">
        <v>4176</v>
      </c>
      <c r="H563" s="349" t="s">
        <v>4177</v>
      </c>
      <c r="I563" s="220" t="s">
        <v>4167</v>
      </c>
    </row>
    <row r="564" spans="1:9" s="1" customFormat="1" ht="20.100000000000001" customHeight="1">
      <c r="B564" s="242" t="s">
        <v>4175</v>
      </c>
      <c r="C564" s="310" t="s">
        <v>3943</v>
      </c>
      <c r="D564" s="114" t="s">
        <v>4174</v>
      </c>
      <c r="E564" s="310" t="s">
        <v>3943</v>
      </c>
      <c r="F564" s="114" t="s">
        <v>4164</v>
      </c>
      <c r="G564" s="343" t="s">
        <v>4176</v>
      </c>
      <c r="H564" s="349" t="s">
        <v>4177</v>
      </c>
      <c r="I564" s="220" t="s">
        <v>4169</v>
      </c>
    </row>
    <row r="565" spans="1:9" s="1" customFormat="1" ht="20.100000000000001" customHeight="1">
      <c r="B565" s="242" t="s">
        <v>4175</v>
      </c>
      <c r="C565" s="310" t="s">
        <v>3943</v>
      </c>
      <c r="D565" s="114" t="s">
        <v>4180</v>
      </c>
      <c r="E565" s="114" t="s">
        <v>401</v>
      </c>
      <c r="F565" s="114" t="s">
        <v>402</v>
      </c>
      <c r="G565" s="343" t="s">
        <v>4176</v>
      </c>
      <c r="H565" s="347" t="s">
        <v>4179</v>
      </c>
      <c r="I565" s="220" t="s">
        <v>4181</v>
      </c>
    </row>
    <row r="566" spans="1:9" s="1" customFormat="1" ht="20.100000000000001" customHeight="1">
      <c r="B566" s="242" t="s">
        <v>3073</v>
      </c>
      <c r="C566" s="310" t="s">
        <v>3943</v>
      </c>
      <c r="D566" s="114" t="s">
        <v>4183</v>
      </c>
      <c r="E566" s="114" t="s">
        <v>401</v>
      </c>
      <c r="F566" s="114" t="s">
        <v>401</v>
      </c>
      <c r="G566" s="114" t="s">
        <v>4182</v>
      </c>
      <c r="H566" s="114" t="s">
        <v>4185</v>
      </c>
      <c r="I566" s="220" t="s">
        <v>4167</v>
      </c>
    </row>
    <row r="567" spans="1:9" s="1" customFormat="1" ht="20.100000000000001" customHeight="1">
      <c r="B567" s="242" t="s">
        <v>3073</v>
      </c>
      <c r="C567" s="310" t="s">
        <v>3943</v>
      </c>
      <c r="D567" s="114" t="s">
        <v>4184</v>
      </c>
      <c r="E567" s="114" t="s">
        <v>401</v>
      </c>
      <c r="F567" s="114" t="s">
        <v>401</v>
      </c>
      <c r="G567" s="114" t="s">
        <v>4182</v>
      </c>
      <c r="H567" s="114" t="s">
        <v>4185</v>
      </c>
      <c r="I567" s="220" t="s">
        <v>4169</v>
      </c>
    </row>
    <row r="568" spans="1:9" s="1" customFormat="1" ht="20.100000000000001" customHeight="1">
      <c r="B568" s="242" t="s">
        <v>4175</v>
      </c>
      <c r="C568" s="310" t="s">
        <v>3943</v>
      </c>
      <c r="D568" s="114" t="s">
        <v>4187</v>
      </c>
      <c r="E568" s="209" t="s">
        <v>405</v>
      </c>
      <c r="F568" s="209" t="s">
        <v>406</v>
      </c>
      <c r="G568" s="343" t="s">
        <v>4176</v>
      </c>
      <c r="H568" s="349" t="s">
        <v>4188</v>
      </c>
      <c r="I568" s="220" t="s">
        <v>4181</v>
      </c>
    </row>
    <row r="569" spans="1:9" s="1" customFormat="1" ht="20.100000000000001" customHeight="1">
      <c r="B569" s="242" t="s">
        <v>3073</v>
      </c>
      <c r="C569" s="310" t="s">
        <v>3943</v>
      </c>
      <c r="D569" s="114" t="s">
        <v>4189</v>
      </c>
      <c r="E569" s="209" t="s">
        <v>405</v>
      </c>
      <c r="F569" s="209" t="s">
        <v>405</v>
      </c>
      <c r="G569" s="114" t="s">
        <v>4191</v>
      </c>
      <c r="H569" s="114" t="s">
        <v>4190</v>
      </c>
      <c r="I569" s="220" t="s">
        <v>4167</v>
      </c>
    </row>
    <row r="570" spans="1:9" s="1" customFormat="1" ht="20.100000000000001" customHeight="1">
      <c r="B570" s="242" t="s">
        <v>3073</v>
      </c>
      <c r="C570" s="310" t="s">
        <v>3943</v>
      </c>
      <c r="D570" s="114" t="s">
        <v>4193</v>
      </c>
      <c r="E570" s="209" t="s">
        <v>405</v>
      </c>
      <c r="F570" s="209" t="s">
        <v>405</v>
      </c>
      <c r="G570" s="114" t="s">
        <v>4191</v>
      </c>
      <c r="H570" s="114" t="s">
        <v>4190</v>
      </c>
      <c r="I570" s="220" t="s">
        <v>4169</v>
      </c>
    </row>
    <row r="571" spans="1:9" s="1" customFormat="1" ht="20.100000000000001" customHeight="1">
      <c r="B571" s="242" t="s">
        <v>4175</v>
      </c>
      <c r="C571" s="310" t="s">
        <v>3943</v>
      </c>
      <c r="D571" s="114" t="s">
        <v>4196</v>
      </c>
      <c r="E571" s="209" t="s">
        <v>4194</v>
      </c>
      <c r="F571" s="209" t="s">
        <v>4195</v>
      </c>
      <c r="G571" s="343" t="s">
        <v>4176</v>
      </c>
      <c r="H571" s="349" t="s">
        <v>4188</v>
      </c>
      <c r="I571" s="220" t="s">
        <v>4181</v>
      </c>
    </row>
    <row r="572" spans="1:9" s="1" customFormat="1" ht="20.100000000000001" customHeight="1">
      <c r="B572" s="242" t="s">
        <v>3073</v>
      </c>
      <c r="C572" s="310" t="s">
        <v>3943</v>
      </c>
      <c r="D572" s="114" t="s">
        <v>4197</v>
      </c>
      <c r="E572" s="209" t="s">
        <v>4194</v>
      </c>
      <c r="F572" s="209" t="s">
        <v>4194</v>
      </c>
      <c r="G572" s="114" t="s">
        <v>4191</v>
      </c>
      <c r="H572" s="114" t="s">
        <v>4190</v>
      </c>
      <c r="I572" s="220" t="s">
        <v>4167</v>
      </c>
    </row>
    <row r="573" spans="1:9" s="1" customFormat="1" ht="20.100000000000001" customHeight="1">
      <c r="B573" s="242" t="s">
        <v>3073</v>
      </c>
      <c r="C573" s="310" t="s">
        <v>3943</v>
      </c>
      <c r="D573" s="114" t="s">
        <v>4198</v>
      </c>
      <c r="E573" s="209" t="s">
        <v>4194</v>
      </c>
      <c r="F573" s="209" t="s">
        <v>4194</v>
      </c>
      <c r="G573" s="114" t="s">
        <v>4191</v>
      </c>
      <c r="H573" s="114" t="s">
        <v>4190</v>
      </c>
      <c r="I573" s="220" t="s">
        <v>4169</v>
      </c>
    </row>
    <row r="574" spans="1:9" s="1" customFormat="1" ht="20.100000000000001" customHeight="1">
      <c r="B574" s="242" t="s">
        <v>3073</v>
      </c>
      <c r="C574" s="310" t="s">
        <v>3943</v>
      </c>
      <c r="D574" s="114" t="s">
        <v>4199</v>
      </c>
      <c r="E574" s="114" t="s">
        <v>410</v>
      </c>
      <c r="F574" s="114" t="s">
        <v>411</v>
      </c>
      <c r="G574" s="347" t="s">
        <v>369</v>
      </c>
      <c r="H574" s="114" t="s">
        <v>4200</v>
      </c>
      <c r="I574" s="220" t="s">
        <v>4181</v>
      </c>
    </row>
    <row r="575" spans="1:9" s="1" customFormat="1" ht="20.100000000000001" customHeight="1">
      <c r="B575" s="242" t="s">
        <v>3073</v>
      </c>
      <c r="C575" s="310" t="s">
        <v>3943</v>
      </c>
      <c r="D575" s="114" t="s">
        <v>4201</v>
      </c>
      <c r="E575" s="114" t="s">
        <v>410</v>
      </c>
      <c r="F575" s="114" t="s">
        <v>532</v>
      </c>
      <c r="G575" s="347" t="s">
        <v>369</v>
      </c>
      <c r="H575" s="220" t="s">
        <v>4203</v>
      </c>
      <c r="I575" s="220" t="s">
        <v>4167</v>
      </c>
    </row>
    <row r="576" spans="1:9" s="1" customFormat="1" ht="20.100000000000001" customHeight="1">
      <c r="B576" s="242" t="s">
        <v>3073</v>
      </c>
      <c r="C576" s="310" t="s">
        <v>3943</v>
      </c>
      <c r="D576" s="114" t="s">
        <v>4202</v>
      </c>
      <c r="E576" s="114" t="s">
        <v>410</v>
      </c>
      <c r="F576" s="114" t="s">
        <v>532</v>
      </c>
      <c r="G576" s="347" t="s">
        <v>369</v>
      </c>
      <c r="H576" s="220" t="s">
        <v>4203</v>
      </c>
      <c r="I576" s="220" t="s">
        <v>4169</v>
      </c>
    </row>
    <row r="577" spans="2:9" s="1" customFormat="1" ht="20.100000000000001" customHeight="1">
      <c r="B577" s="242" t="s">
        <v>3073</v>
      </c>
      <c r="C577" s="310" t="s">
        <v>3943</v>
      </c>
      <c r="D577" s="114" t="s">
        <v>4204</v>
      </c>
      <c r="E577" s="114" t="s">
        <v>412</v>
      </c>
      <c r="F577" s="114" t="s">
        <v>413</v>
      </c>
      <c r="G577" s="347" t="s">
        <v>369</v>
      </c>
      <c r="H577" s="114" t="s">
        <v>4200</v>
      </c>
      <c r="I577" s="220" t="s">
        <v>4181</v>
      </c>
    </row>
    <row r="578" spans="2:9" s="1" customFormat="1" ht="20.100000000000001" customHeight="1">
      <c r="B578" s="242" t="s">
        <v>3073</v>
      </c>
      <c r="C578" s="310" t="s">
        <v>3943</v>
      </c>
      <c r="D578" s="114" t="s">
        <v>4205</v>
      </c>
      <c r="E578" s="114" t="s">
        <v>412</v>
      </c>
      <c r="F578" s="114" t="s">
        <v>533</v>
      </c>
      <c r="G578" s="347" t="s">
        <v>369</v>
      </c>
      <c r="H578" s="220" t="s">
        <v>4203</v>
      </c>
      <c r="I578" s="220" t="s">
        <v>4167</v>
      </c>
    </row>
    <row r="579" spans="2:9" s="1" customFormat="1" ht="20.100000000000001" customHeight="1">
      <c r="B579" s="242" t="s">
        <v>3073</v>
      </c>
      <c r="C579" s="310" t="s">
        <v>3943</v>
      </c>
      <c r="D579" s="114" t="s">
        <v>4206</v>
      </c>
      <c r="E579" s="114" t="s">
        <v>412</v>
      </c>
      <c r="F579" s="114" t="s">
        <v>533</v>
      </c>
      <c r="G579" s="347" t="s">
        <v>369</v>
      </c>
      <c r="H579" s="220" t="s">
        <v>4203</v>
      </c>
      <c r="I579" s="220" t="s">
        <v>4169</v>
      </c>
    </row>
    <row r="580" spans="2:9" s="1" customFormat="1" ht="20.100000000000001" customHeight="1">
      <c r="B580" s="242" t="s">
        <v>3073</v>
      </c>
      <c r="C580" s="310" t="s">
        <v>3943</v>
      </c>
      <c r="D580" s="114" t="s">
        <v>4207</v>
      </c>
      <c r="E580" s="114" t="s">
        <v>414</v>
      </c>
      <c r="F580" s="114" t="s">
        <v>415</v>
      </c>
      <c r="G580" s="347" t="s">
        <v>369</v>
      </c>
      <c r="H580" s="114" t="s">
        <v>4200</v>
      </c>
      <c r="I580" s="220" t="s">
        <v>4181</v>
      </c>
    </row>
    <row r="581" spans="2:9" s="1" customFormat="1" ht="20.100000000000001" customHeight="1">
      <c r="B581" s="242" t="s">
        <v>3073</v>
      </c>
      <c r="C581" s="310" t="s">
        <v>3943</v>
      </c>
      <c r="D581" s="114" t="s">
        <v>4208</v>
      </c>
      <c r="E581" s="114" t="s">
        <v>414</v>
      </c>
      <c r="F581" s="114" t="s">
        <v>534</v>
      </c>
      <c r="G581" s="347" t="s">
        <v>369</v>
      </c>
      <c r="H581" s="220" t="s">
        <v>4203</v>
      </c>
      <c r="I581" s="220" t="s">
        <v>4167</v>
      </c>
    </row>
    <row r="582" spans="2:9" s="1" customFormat="1" ht="20.100000000000001" customHeight="1">
      <c r="B582" s="242" t="s">
        <v>3073</v>
      </c>
      <c r="C582" s="310" t="s">
        <v>3943</v>
      </c>
      <c r="D582" s="114" t="s">
        <v>4209</v>
      </c>
      <c r="E582" s="114" t="s">
        <v>414</v>
      </c>
      <c r="F582" s="114" t="s">
        <v>1969</v>
      </c>
      <c r="G582" s="347" t="s">
        <v>369</v>
      </c>
      <c r="H582" s="220" t="s">
        <v>4203</v>
      </c>
      <c r="I582" s="220" t="s">
        <v>4169</v>
      </c>
    </row>
    <row r="583" spans="2:9" s="1" customFormat="1" ht="20.100000000000001" customHeight="1">
      <c r="B583" s="242" t="s">
        <v>3073</v>
      </c>
      <c r="C583" s="310" t="s">
        <v>3943</v>
      </c>
      <c r="D583" s="114" t="s">
        <v>4210</v>
      </c>
      <c r="E583" s="114" t="s">
        <v>535</v>
      </c>
      <c r="F583" s="114" t="s">
        <v>536</v>
      </c>
      <c r="G583" s="347" t="s">
        <v>369</v>
      </c>
      <c r="H583" s="114" t="s">
        <v>4200</v>
      </c>
      <c r="I583" s="220" t="s">
        <v>4181</v>
      </c>
    </row>
    <row r="584" spans="2:9" s="1" customFormat="1" ht="20.100000000000001" customHeight="1">
      <c r="B584" s="242" t="s">
        <v>3073</v>
      </c>
      <c r="C584" s="310" t="s">
        <v>3943</v>
      </c>
      <c r="D584" s="114" t="s">
        <v>4211</v>
      </c>
      <c r="E584" s="114" t="s">
        <v>535</v>
      </c>
      <c r="F584" s="114" t="s">
        <v>539</v>
      </c>
      <c r="G584" s="347" t="s">
        <v>369</v>
      </c>
      <c r="H584" s="220" t="s">
        <v>4203</v>
      </c>
      <c r="I584" s="220" t="s">
        <v>4167</v>
      </c>
    </row>
    <row r="585" spans="2:9" s="1" customFormat="1" ht="20.100000000000001" customHeight="1">
      <c r="B585" s="242" t="s">
        <v>3073</v>
      </c>
      <c r="C585" s="310" t="s">
        <v>3943</v>
      </c>
      <c r="D585" s="114" t="s">
        <v>4212</v>
      </c>
      <c r="E585" s="114" t="s">
        <v>535</v>
      </c>
      <c r="F585" s="114" t="s">
        <v>1970</v>
      </c>
      <c r="G585" s="347" t="s">
        <v>369</v>
      </c>
      <c r="H585" s="220" t="s">
        <v>4203</v>
      </c>
      <c r="I585" s="220" t="s">
        <v>4169</v>
      </c>
    </row>
    <row r="586" spans="2:9" s="1" customFormat="1" ht="20.100000000000001" customHeight="1">
      <c r="B586" s="242" t="s">
        <v>3073</v>
      </c>
      <c r="C586" s="310" t="s">
        <v>3943</v>
      </c>
      <c r="D586" s="114" t="s">
        <v>4213</v>
      </c>
      <c r="E586" s="114" t="s">
        <v>419</v>
      </c>
      <c r="F586" s="114" t="s">
        <v>420</v>
      </c>
      <c r="G586" s="347" t="s">
        <v>369</v>
      </c>
      <c r="H586" s="114" t="s">
        <v>4200</v>
      </c>
      <c r="I586" s="220" t="s">
        <v>4181</v>
      </c>
    </row>
    <row r="587" spans="2:9" s="1" customFormat="1" ht="20.100000000000001" customHeight="1">
      <c r="B587" s="242" t="s">
        <v>3073</v>
      </c>
      <c r="C587" s="310" t="s">
        <v>3943</v>
      </c>
      <c r="D587" s="114" t="s">
        <v>4214</v>
      </c>
      <c r="E587" s="114" t="s">
        <v>419</v>
      </c>
      <c r="F587" s="114" t="s">
        <v>540</v>
      </c>
      <c r="G587" s="347" t="s">
        <v>369</v>
      </c>
      <c r="H587" s="220" t="s">
        <v>4203</v>
      </c>
      <c r="I587" s="220" t="s">
        <v>4167</v>
      </c>
    </row>
    <row r="588" spans="2:9" s="1" customFormat="1" ht="20.100000000000001" customHeight="1">
      <c r="B588" s="242" t="s">
        <v>3073</v>
      </c>
      <c r="C588" s="310" t="s">
        <v>3943</v>
      </c>
      <c r="D588" s="114" t="s">
        <v>4215</v>
      </c>
      <c r="E588" s="114" t="s">
        <v>419</v>
      </c>
      <c r="F588" s="114" t="s">
        <v>1971</v>
      </c>
      <c r="G588" s="347" t="s">
        <v>369</v>
      </c>
      <c r="H588" s="220" t="s">
        <v>4203</v>
      </c>
      <c r="I588" s="220" t="s">
        <v>4169</v>
      </c>
    </row>
    <row r="589" spans="2:9" s="1" customFormat="1" ht="20.100000000000001" customHeight="1">
      <c r="B589" s="242" t="s">
        <v>3073</v>
      </c>
      <c r="C589" s="310" t="s">
        <v>3943</v>
      </c>
      <c r="D589" s="114" t="s">
        <v>4216</v>
      </c>
      <c r="E589" s="114" t="s">
        <v>421</v>
      </c>
      <c r="F589" s="114" t="s">
        <v>422</v>
      </c>
      <c r="G589" s="347" t="s">
        <v>369</v>
      </c>
      <c r="H589" s="114" t="s">
        <v>4200</v>
      </c>
      <c r="I589" s="220" t="s">
        <v>4181</v>
      </c>
    </row>
    <row r="590" spans="2:9" s="1" customFormat="1" ht="20.100000000000001" customHeight="1">
      <c r="B590" s="242" t="s">
        <v>3073</v>
      </c>
      <c r="C590" s="310" t="s">
        <v>3943</v>
      </c>
      <c r="D590" s="114" t="s">
        <v>4217</v>
      </c>
      <c r="E590" s="114" t="s">
        <v>421</v>
      </c>
      <c r="F590" s="114" t="s">
        <v>541</v>
      </c>
      <c r="G590" s="347" t="s">
        <v>369</v>
      </c>
      <c r="H590" s="220" t="s">
        <v>4203</v>
      </c>
      <c r="I590" s="220" t="s">
        <v>4167</v>
      </c>
    </row>
    <row r="591" spans="2:9" s="1" customFormat="1" ht="20.100000000000001" customHeight="1">
      <c r="B591" s="242" t="s">
        <v>3073</v>
      </c>
      <c r="C591" s="310" t="s">
        <v>3943</v>
      </c>
      <c r="D591" s="114" t="s">
        <v>4218</v>
      </c>
      <c r="E591" s="114" t="s">
        <v>421</v>
      </c>
      <c r="F591" s="114" t="s">
        <v>1972</v>
      </c>
      <c r="G591" s="347" t="s">
        <v>369</v>
      </c>
      <c r="H591" s="220" t="s">
        <v>4203</v>
      </c>
      <c r="I591" s="220" t="s">
        <v>4169</v>
      </c>
    </row>
    <row r="592" spans="2:9" s="1" customFormat="1" ht="20.100000000000001" customHeight="1">
      <c r="B592" s="242" t="s">
        <v>3073</v>
      </c>
      <c r="C592" s="310" t="s">
        <v>3943</v>
      </c>
      <c r="D592" s="114" t="s">
        <v>4219</v>
      </c>
      <c r="E592" s="114" t="s">
        <v>423</v>
      </c>
      <c r="F592" s="114" t="s">
        <v>424</v>
      </c>
      <c r="G592" s="347" t="s">
        <v>369</v>
      </c>
      <c r="H592" s="114" t="s">
        <v>4200</v>
      </c>
      <c r="I592" s="220" t="s">
        <v>4181</v>
      </c>
    </row>
    <row r="593" spans="2:9" s="1" customFormat="1" ht="20.100000000000001" customHeight="1">
      <c r="B593" s="242" t="s">
        <v>3073</v>
      </c>
      <c r="C593" s="310" t="s">
        <v>3943</v>
      </c>
      <c r="D593" s="114" t="s">
        <v>4220</v>
      </c>
      <c r="E593" s="114" t="s">
        <v>423</v>
      </c>
      <c r="F593" s="114" t="s">
        <v>542</v>
      </c>
      <c r="G593" s="347" t="s">
        <v>369</v>
      </c>
      <c r="H593" s="220" t="s">
        <v>4203</v>
      </c>
      <c r="I593" s="220" t="s">
        <v>4167</v>
      </c>
    </row>
    <row r="594" spans="2:9" s="1" customFormat="1" ht="20.100000000000001" customHeight="1">
      <c r="B594" s="242" t="s">
        <v>3073</v>
      </c>
      <c r="C594" s="310" t="s">
        <v>3943</v>
      </c>
      <c r="D594" s="114" t="s">
        <v>4221</v>
      </c>
      <c r="E594" s="114" t="s">
        <v>423</v>
      </c>
      <c r="F594" s="114" t="s">
        <v>1973</v>
      </c>
      <c r="G594" s="347" t="s">
        <v>369</v>
      </c>
      <c r="H594" s="220" t="s">
        <v>4203</v>
      </c>
      <c r="I594" s="220" t="s">
        <v>4169</v>
      </c>
    </row>
    <row r="595" spans="2:9" s="1" customFormat="1" ht="20.100000000000001" customHeight="1">
      <c r="B595" s="242" t="s">
        <v>3073</v>
      </c>
      <c r="C595" s="310" t="s">
        <v>3943</v>
      </c>
      <c r="D595" s="114" t="s">
        <v>4222</v>
      </c>
      <c r="E595" s="114" t="s">
        <v>737</v>
      </c>
      <c r="F595" s="114" t="s">
        <v>426</v>
      </c>
      <c r="G595" s="114" t="s">
        <v>4226</v>
      </c>
      <c r="H595" s="114" t="s">
        <v>4227</v>
      </c>
      <c r="I595" s="220" t="s">
        <v>4181</v>
      </c>
    </row>
    <row r="596" spans="2:9" s="1" customFormat="1" ht="20.100000000000001" customHeight="1">
      <c r="B596" s="242" t="s">
        <v>3073</v>
      </c>
      <c r="C596" s="310" t="s">
        <v>3943</v>
      </c>
      <c r="D596" s="114" t="s">
        <v>4223</v>
      </c>
      <c r="E596" s="114" t="s">
        <v>737</v>
      </c>
      <c r="F596" s="114" t="s">
        <v>425</v>
      </c>
      <c r="G596" s="114" t="s">
        <v>4226</v>
      </c>
      <c r="H596" s="114" t="s">
        <v>4228</v>
      </c>
      <c r="I596" s="220" t="s">
        <v>4167</v>
      </c>
    </row>
    <row r="597" spans="2:9" s="1" customFormat="1" ht="20.100000000000001" customHeight="1">
      <c r="B597" s="242" t="s">
        <v>3073</v>
      </c>
      <c r="C597" s="310" t="s">
        <v>3943</v>
      </c>
      <c r="D597" s="114" t="s">
        <v>4224</v>
      </c>
      <c r="E597" s="114" t="s">
        <v>737</v>
      </c>
      <c r="F597" s="114" t="s">
        <v>425</v>
      </c>
      <c r="G597" s="114" t="s">
        <v>4226</v>
      </c>
      <c r="H597" s="114" t="s">
        <v>4228</v>
      </c>
      <c r="I597" s="220" t="s">
        <v>4169</v>
      </c>
    </row>
    <row r="598" spans="2:9" s="1" customFormat="1" ht="20.100000000000001" customHeight="1">
      <c r="B598" s="242" t="s">
        <v>3073</v>
      </c>
      <c r="C598" s="310" t="s">
        <v>3943</v>
      </c>
      <c r="D598" s="114" t="s">
        <v>4229</v>
      </c>
      <c r="E598" s="114" t="s">
        <v>737</v>
      </c>
      <c r="F598" s="114" t="s">
        <v>426</v>
      </c>
      <c r="G598" s="114" t="s">
        <v>4226</v>
      </c>
      <c r="H598" s="114" t="s">
        <v>4227</v>
      </c>
      <c r="I598" s="220" t="s">
        <v>4181</v>
      </c>
    </row>
    <row r="599" spans="2:9" s="1" customFormat="1" ht="20.100000000000001" customHeight="1">
      <c r="B599" s="242" t="s">
        <v>3073</v>
      </c>
      <c r="C599" s="310" t="s">
        <v>3943</v>
      </c>
      <c r="D599" s="114" t="s">
        <v>4230</v>
      </c>
      <c r="E599" s="114" t="s">
        <v>737</v>
      </c>
      <c r="F599" s="114" t="s">
        <v>425</v>
      </c>
      <c r="G599" s="114" t="s">
        <v>4226</v>
      </c>
      <c r="H599" s="114" t="s">
        <v>4228</v>
      </c>
      <c r="I599" s="220" t="s">
        <v>4167</v>
      </c>
    </row>
    <row r="600" spans="2:9" s="1" customFormat="1" ht="20.100000000000001" customHeight="1">
      <c r="B600" s="242" t="s">
        <v>3073</v>
      </c>
      <c r="C600" s="310" t="s">
        <v>3943</v>
      </c>
      <c r="D600" s="114" t="s">
        <v>4231</v>
      </c>
      <c r="E600" s="114" t="s">
        <v>737</v>
      </c>
      <c r="F600" s="114" t="s">
        <v>425</v>
      </c>
      <c r="G600" s="114" t="s">
        <v>4226</v>
      </c>
      <c r="H600" s="114" t="s">
        <v>4228</v>
      </c>
      <c r="I600" s="220" t="s">
        <v>4169</v>
      </c>
    </row>
    <row r="601" spans="2:9" s="1" customFormat="1" ht="20.100000000000001" customHeight="1">
      <c r="B601" s="242" t="s">
        <v>3073</v>
      </c>
      <c r="C601" s="310" t="s">
        <v>3943</v>
      </c>
      <c r="D601" s="114" t="s">
        <v>4232</v>
      </c>
      <c r="E601" s="114" t="s">
        <v>739</v>
      </c>
      <c r="F601" s="114" t="s">
        <v>435</v>
      </c>
      <c r="G601" s="114" t="s">
        <v>4236</v>
      </c>
      <c r="H601" s="114" t="s">
        <v>4235</v>
      </c>
      <c r="I601" s="220" t="s">
        <v>4167</v>
      </c>
    </row>
    <row r="602" spans="2:9" s="1" customFormat="1" ht="20.100000000000001" customHeight="1">
      <c r="B602" s="242" t="s">
        <v>3073</v>
      </c>
      <c r="C602" s="310" t="s">
        <v>3943</v>
      </c>
      <c r="D602" s="114" t="s">
        <v>4233</v>
      </c>
      <c r="E602" s="114" t="s">
        <v>739</v>
      </c>
      <c r="F602" s="114" t="s">
        <v>1967</v>
      </c>
      <c r="G602" s="114" t="s">
        <v>4236</v>
      </c>
      <c r="H602" s="114" t="s">
        <v>4235</v>
      </c>
      <c r="I602" s="220" t="s">
        <v>4169</v>
      </c>
    </row>
    <row r="603" spans="2:9" s="1" customFormat="1" ht="20.100000000000001" customHeight="1">
      <c r="B603" s="242" t="s">
        <v>3073</v>
      </c>
      <c r="C603" s="310" t="s">
        <v>3943</v>
      </c>
      <c r="D603" s="114" t="s">
        <v>4237</v>
      </c>
      <c r="E603" s="114" t="s">
        <v>744</v>
      </c>
      <c r="F603" s="114" t="s">
        <v>439</v>
      </c>
      <c r="G603" s="114" t="s">
        <v>4165</v>
      </c>
      <c r="H603" s="114" t="s">
        <v>4238</v>
      </c>
      <c r="I603" s="220" t="s">
        <v>4181</v>
      </c>
    </row>
    <row r="604" spans="2:9" s="1" customFormat="1" ht="20.100000000000001" customHeight="1">
      <c r="B604" s="242" t="s">
        <v>3073</v>
      </c>
      <c r="C604" s="310" t="s">
        <v>3943</v>
      </c>
      <c r="D604" s="114" t="s">
        <v>4239</v>
      </c>
      <c r="E604" s="114" t="s">
        <v>744</v>
      </c>
      <c r="F604" s="114" t="s">
        <v>438</v>
      </c>
      <c r="G604" s="114" t="s">
        <v>4165</v>
      </c>
      <c r="H604" s="114" t="s">
        <v>4203</v>
      </c>
      <c r="I604" s="220" t="s">
        <v>4167</v>
      </c>
    </row>
    <row r="605" spans="2:9" s="1" customFormat="1" ht="20.100000000000001" customHeight="1">
      <c r="B605" s="242" t="s">
        <v>3073</v>
      </c>
      <c r="C605" s="310" t="s">
        <v>3943</v>
      </c>
      <c r="D605" s="114" t="s">
        <v>4240</v>
      </c>
      <c r="E605" s="114" t="s">
        <v>744</v>
      </c>
      <c r="F605" s="114" t="s">
        <v>438</v>
      </c>
      <c r="G605" s="114" t="s">
        <v>4165</v>
      </c>
      <c r="H605" s="114" t="s">
        <v>4203</v>
      </c>
      <c r="I605" s="220" t="s">
        <v>4169</v>
      </c>
    </row>
    <row r="606" spans="2:9" s="1" customFormat="1" ht="20.100000000000001" customHeight="1">
      <c r="B606" s="242" t="s">
        <v>3073</v>
      </c>
      <c r="C606" s="310" t="s">
        <v>3943</v>
      </c>
      <c r="D606" s="114" t="s">
        <v>4241</v>
      </c>
      <c r="E606" s="114" t="s">
        <v>440</v>
      </c>
      <c r="F606" s="114" t="s">
        <v>441</v>
      </c>
      <c r="G606" s="114" t="s">
        <v>4165</v>
      </c>
      <c r="H606" s="114" t="s">
        <v>4238</v>
      </c>
      <c r="I606" s="220" t="s">
        <v>4181</v>
      </c>
    </row>
    <row r="607" spans="2:9" s="1" customFormat="1" ht="20.100000000000001" customHeight="1">
      <c r="B607" s="242" t="s">
        <v>3073</v>
      </c>
      <c r="C607" s="310" t="s">
        <v>3943</v>
      </c>
      <c r="D607" s="114" t="s">
        <v>4242</v>
      </c>
      <c r="E607" s="114" t="s">
        <v>440</v>
      </c>
      <c r="F607" s="114" t="s">
        <v>440</v>
      </c>
      <c r="G607" s="114" t="s">
        <v>4165</v>
      </c>
      <c r="H607" s="114" t="s">
        <v>4203</v>
      </c>
      <c r="I607" s="220" t="s">
        <v>4167</v>
      </c>
    </row>
    <row r="608" spans="2:9" s="1" customFormat="1" ht="20.100000000000001" customHeight="1">
      <c r="B608" s="242" t="s">
        <v>3073</v>
      </c>
      <c r="C608" s="310" t="s">
        <v>3943</v>
      </c>
      <c r="D608" s="114" t="s">
        <v>4243</v>
      </c>
      <c r="E608" s="114" t="s">
        <v>440</v>
      </c>
      <c r="F608" s="114" t="s">
        <v>440</v>
      </c>
      <c r="G608" s="114" t="s">
        <v>4165</v>
      </c>
      <c r="H608" s="114" t="s">
        <v>4203</v>
      </c>
      <c r="I608" s="220" t="s">
        <v>4169</v>
      </c>
    </row>
    <row r="609" spans="1:12" s="1" customFormat="1" ht="20.100000000000001" customHeight="1">
      <c r="B609" s="242" t="s">
        <v>3073</v>
      </c>
      <c r="C609" s="310" t="s">
        <v>3943</v>
      </c>
      <c r="D609" s="114" t="s">
        <v>4248</v>
      </c>
      <c r="E609" s="114" t="s">
        <v>442</v>
      </c>
      <c r="F609" s="114" t="s">
        <v>443</v>
      </c>
      <c r="G609" s="220" t="s">
        <v>92</v>
      </c>
      <c r="H609" s="220" t="s">
        <v>4245</v>
      </c>
      <c r="I609" s="220" t="s">
        <v>4181</v>
      </c>
    </row>
    <row r="610" spans="1:12" s="1" customFormat="1" ht="20.100000000000001" customHeight="1">
      <c r="B610" s="242" t="s">
        <v>3073</v>
      </c>
      <c r="C610" s="310" t="s">
        <v>3943</v>
      </c>
      <c r="D610" s="114" t="s">
        <v>4249</v>
      </c>
      <c r="E610" s="114" t="s">
        <v>442</v>
      </c>
      <c r="F610" s="114" t="s">
        <v>442</v>
      </c>
      <c r="G610" s="220" t="s">
        <v>4246</v>
      </c>
      <c r="H610" s="220" t="s">
        <v>4247</v>
      </c>
      <c r="I610" s="220" t="s">
        <v>4167</v>
      </c>
    </row>
    <row r="611" spans="1:12" s="1" customFormat="1" ht="20.100000000000001" customHeight="1">
      <c r="B611" s="242" t="s">
        <v>3073</v>
      </c>
      <c r="C611" s="310" t="s">
        <v>3943</v>
      </c>
      <c r="D611" s="114" t="s">
        <v>4250</v>
      </c>
      <c r="E611" s="114" t="s">
        <v>442</v>
      </c>
      <c r="F611" s="114" t="s">
        <v>442</v>
      </c>
      <c r="G611" s="220" t="s">
        <v>4246</v>
      </c>
      <c r="H611" s="220" t="s">
        <v>4247</v>
      </c>
      <c r="I611" s="220" t="s">
        <v>4169</v>
      </c>
    </row>
    <row r="612" spans="1:12" s="1" customFormat="1" ht="20.100000000000001" customHeight="1">
      <c r="B612" s="242" t="s">
        <v>3073</v>
      </c>
      <c r="C612" s="310" t="s">
        <v>3943</v>
      </c>
      <c r="D612" s="114" t="s">
        <v>4251</v>
      </c>
      <c r="E612" s="114" t="s">
        <v>442</v>
      </c>
      <c r="F612" s="114" t="s">
        <v>443</v>
      </c>
      <c r="G612" s="220" t="s">
        <v>92</v>
      </c>
      <c r="H612" s="220" t="s">
        <v>4245</v>
      </c>
      <c r="I612" s="220" t="s">
        <v>4181</v>
      </c>
    </row>
    <row r="613" spans="1:12" s="1" customFormat="1" ht="20.100000000000001" customHeight="1">
      <c r="B613" s="242" t="s">
        <v>3073</v>
      </c>
      <c r="C613" s="310" t="s">
        <v>3943</v>
      </c>
      <c r="D613" s="114" t="s">
        <v>4252</v>
      </c>
      <c r="E613" s="114" t="s">
        <v>442</v>
      </c>
      <c r="F613" s="114" t="s">
        <v>442</v>
      </c>
      <c r="G613" s="220" t="s">
        <v>4246</v>
      </c>
      <c r="H613" s="220" t="s">
        <v>4247</v>
      </c>
      <c r="I613" s="220" t="s">
        <v>4167</v>
      </c>
    </row>
    <row r="614" spans="1:12" s="1" customFormat="1" ht="20.100000000000001" customHeight="1">
      <c r="B614" s="242" t="s">
        <v>3073</v>
      </c>
      <c r="C614" s="310" t="s">
        <v>3943</v>
      </c>
      <c r="D614" s="114" t="s">
        <v>4253</v>
      </c>
      <c r="E614" s="114" t="s">
        <v>442</v>
      </c>
      <c r="F614" s="114" t="s">
        <v>442</v>
      </c>
      <c r="G614" s="220" t="s">
        <v>4246</v>
      </c>
      <c r="H614" s="220" t="s">
        <v>4247</v>
      </c>
      <c r="I614" s="220" t="s">
        <v>4169</v>
      </c>
    </row>
    <row r="615" spans="1:12" s="1" customFormat="1" ht="20.100000000000001" customHeight="1">
      <c r="B615" s="242" t="s">
        <v>3073</v>
      </c>
      <c r="C615" s="310" t="s">
        <v>3943</v>
      </c>
      <c r="D615" s="114" t="s">
        <v>4254</v>
      </c>
      <c r="E615" s="114" t="s">
        <v>444</v>
      </c>
      <c r="F615" s="114" t="s">
        <v>445</v>
      </c>
      <c r="G615" s="220" t="s">
        <v>92</v>
      </c>
      <c r="H615" s="220" t="s">
        <v>4245</v>
      </c>
      <c r="I615" s="220" t="s">
        <v>4181</v>
      </c>
    </row>
    <row r="616" spans="1:12" s="1" customFormat="1" ht="20.100000000000001" customHeight="1">
      <c r="B616" s="242" t="s">
        <v>3073</v>
      </c>
      <c r="C616" s="310" t="s">
        <v>3943</v>
      </c>
      <c r="D616" s="114" t="s">
        <v>4255</v>
      </c>
      <c r="E616" s="114" t="s">
        <v>444</v>
      </c>
      <c r="F616" s="114" t="s">
        <v>444</v>
      </c>
      <c r="G616" s="220" t="s">
        <v>4246</v>
      </c>
      <c r="H616" s="220" t="s">
        <v>4247</v>
      </c>
      <c r="I616" s="220" t="s">
        <v>4167</v>
      </c>
    </row>
    <row r="617" spans="1:12" s="1" customFormat="1" ht="20.100000000000001" customHeight="1">
      <c r="B617" s="242" t="s">
        <v>3073</v>
      </c>
      <c r="C617" s="310" t="s">
        <v>3943</v>
      </c>
      <c r="D617" s="114" t="s">
        <v>4256</v>
      </c>
      <c r="E617" s="114" t="s">
        <v>444</v>
      </c>
      <c r="F617" s="114" t="s">
        <v>444</v>
      </c>
      <c r="G617" s="220" t="s">
        <v>4246</v>
      </c>
      <c r="H617" s="220" t="s">
        <v>4247</v>
      </c>
      <c r="I617" s="220" t="s">
        <v>4169</v>
      </c>
    </row>
    <row r="618" spans="1:12" s="1" customFormat="1" ht="20.100000000000001" customHeight="1">
      <c r="B618" s="242" t="s">
        <v>3073</v>
      </c>
      <c r="C618" s="310" t="s">
        <v>3943</v>
      </c>
      <c r="D618" s="114" t="s">
        <v>4257</v>
      </c>
      <c r="E618" s="114" t="s">
        <v>444</v>
      </c>
      <c r="F618" s="114" t="s">
        <v>445</v>
      </c>
      <c r="G618" s="220" t="s">
        <v>92</v>
      </c>
      <c r="H618" s="220" t="s">
        <v>4245</v>
      </c>
      <c r="I618" s="220" t="s">
        <v>4181</v>
      </c>
    </row>
    <row r="619" spans="1:12" s="1" customFormat="1" ht="20.100000000000001" customHeight="1">
      <c r="B619" s="242" t="s">
        <v>3073</v>
      </c>
      <c r="C619" s="310" t="s">
        <v>3943</v>
      </c>
      <c r="D619" s="114" t="s">
        <v>4258</v>
      </c>
      <c r="E619" s="114" t="s">
        <v>444</v>
      </c>
      <c r="F619" s="114" t="s">
        <v>444</v>
      </c>
      <c r="G619" s="220" t="s">
        <v>4246</v>
      </c>
      <c r="H619" s="220" t="s">
        <v>4247</v>
      </c>
      <c r="I619" s="220" t="s">
        <v>4167</v>
      </c>
    </row>
    <row r="620" spans="1:12" s="1" customFormat="1" ht="20.100000000000001" customHeight="1">
      <c r="B620" s="242" t="s">
        <v>3073</v>
      </c>
      <c r="C620" s="310" t="s">
        <v>3943</v>
      </c>
      <c r="D620" s="114" t="s">
        <v>4259</v>
      </c>
      <c r="E620" s="114" t="s">
        <v>444</v>
      </c>
      <c r="F620" s="114" t="s">
        <v>444</v>
      </c>
      <c r="G620" s="220" t="s">
        <v>4246</v>
      </c>
      <c r="H620" s="220" t="s">
        <v>4247</v>
      </c>
      <c r="I620" s="220" t="s">
        <v>4169</v>
      </c>
    </row>
    <row r="621" spans="1:12" s="1" customFormat="1" ht="20.100000000000001" customHeight="1">
      <c r="B621" s="242" t="s">
        <v>3073</v>
      </c>
      <c r="C621" s="310" t="s">
        <v>3943</v>
      </c>
      <c r="D621" s="114" t="s">
        <v>4261</v>
      </c>
      <c r="E621" s="114" t="s">
        <v>452</v>
      </c>
      <c r="F621" s="114" t="s">
        <v>453</v>
      </c>
      <c r="G621" s="114" t="s">
        <v>369</v>
      </c>
      <c r="H621" s="114" t="s">
        <v>4238</v>
      </c>
      <c r="I621" s="220" t="s">
        <v>4181</v>
      </c>
    </row>
    <row r="622" spans="1:12" s="1" customFormat="1" ht="20.100000000000001" customHeight="1">
      <c r="B622" s="242" t="s">
        <v>3073</v>
      </c>
      <c r="C622" s="310" t="s">
        <v>3943</v>
      </c>
      <c r="D622" s="114" t="s">
        <v>4262</v>
      </c>
      <c r="E622" s="114" t="s">
        <v>452</v>
      </c>
      <c r="F622" s="114" t="s">
        <v>452</v>
      </c>
      <c r="G622" s="114" t="s">
        <v>369</v>
      </c>
      <c r="H622" s="114" t="s">
        <v>4203</v>
      </c>
      <c r="I622" s="220" t="s">
        <v>4167</v>
      </c>
    </row>
    <row r="623" spans="1:12" ht="20.100000000000001" customHeight="1">
      <c r="A623" s="1"/>
      <c r="B623" s="242" t="s">
        <v>3073</v>
      </c>
      <c r="C623" s="310" t="s">
        <v>3943</v>
      </c>
      <c r="D623" s="114" t="s">
        <v>4263</v>
      </c>
      <c r="E623" s="114" t="s">
        <v>452</v>
      </c>
      <c r="F623" s="114" t="s">
        <v>452</v>
      </c>
      <c r="G623" s="114" t="s">
        <v>369</v>
      </c>
      <c r="H623" s="114" t="s">
        <v>4203</v>
      </c>
      <c r="I623" s="220" t="s">
        <v>4169</v>
      </c>
      <c r="J623" s="1"/>
      <c r="K623" s="1"/>
      <c r="L623" s="1"/>
    </row>
    <row r="624" spans="1:12" ht="20.100000000000001" customHeight="1">
      <c r="A624" s="1"/>
      <c r="B624" s="242" t="s">
        <v>3073</v>
      </c>
      <c r="C624" s="310" t="s">
        <v>3943</v>
      </c>
      <c r="D624" s="114" t="s">
        <v>4264</v>
      </c>
      <c r="E624" s="114" t="s">
        <v>129</v>
      </c>
      <c r="F624" s="114" t="s">
        <v>749</v>
      </c>
      <c r="G624" s="114" t="s">
        <v>369</v>
      </c>
      <c r="H624" s="114" t="s">
        <v>4238</v>
      </c>
      <c r="I624" s="220" t="s">
        <v>4181</v>
      </c>
      <c r="J624" s="1"/>
      <c r="K624" s="1"/>
      <c r="L624" s="1"/>
    </row>
    <row r="625" spans="1:12" ht="20.100000000000001" customHeight="1">
      <c r="A625" s="1"/>
      <c r="B625" s="242" t="s">
        <v>3073</v>
      </c>
      <c r="C625" s="310" t="s">
        <v>3943</v>
      </c>
      <c r="D625" s="114" t="s">
        <v>4265</v>
      </c>
      <c r="E625" s="114" t="s">
        <v>129</v>
      </c>
      <c r="F625" s="114" t="s">
        <v>749</v>
      </c>
      <c r="G625" s="114" t="s">
        <v>369</v>
      </c>
      <c r="H625" s="114" t="s">
        <v>4203</v>
      </c>
      <c r="I625" s="220" t="s">
        <v>4167</v>
      </c>
      <c r="J625" s="1"/>
      <c r="K625" s="1"/>
      <c r="L625" s="1"/>
    </row>
    <row r="626" spans="1:12" ht="20.100000000000001" customHeight="1">
      <c r="A626" s="1"/>
      <c r="B626" s="242" t="s">
        <v>3073</v>
      </c>
      <c r="C626" s="310" t="s">
        <v>3943</v>
      </c>
      <c r="D626" s="114" t="s">
        <v>4266</v>
      </c>
      <c r="E626" s="114" t="s">
        <v>129</v>
      </c>
      <c r="F626" s="114" t="s">
        <v>749</v>
      </c>
      <c r="G626" s="114" t="s">
        <v>369</v>
      </c>
      <c r="H626" s="114" t="s">
        <v>4203</v>
      </c>
      <c r="I626" s="220" t="s">
        <v>4169</v>
      </c>
      <c r="J626" s="1"/>
      <c r="K626" s="1"/>
      <c r="L626" s="1"/>
    </row>
    <row r="627" spans="1:12" ht="20.100000000000001" customHeight="1">
      <c r="A627" s="1"/>
      <c r="B627" s="242" t="s">
        <v>3073</v>
      </c>
      <c r="C627" s="310" t="s">
        <v>3943</v>
      </c>
      <c r="D627" s="114" t="s">
        <v>4267</v>
      </c>
      <c r="E627" s="114" t="s">
        <v>556</v>
      </c>
      <c r="F627" s="114" t="s">
        <v>557</v>
      </c>
      <c r="G627" s="114" t="s">
        <v>369</v>
      </c>
      <c r="H627" s="114" t="s">
        <v>4203</v>
      </c>
      <c r="I627" s="220" t="s">
        <v>4167</v>
      </c>
      <c r="J627" s="1"/>
      <c r="K627" s="1"/>
      <c r="L627" s="1"/>
    </row>
    <row r="628" spans="1:12" ht="20.100000000000001" customHeight="1">
      <c r="A628" s="1"/>
      <c r="B628" s="242" t="s">
        <v>3073</v>
      </c>
      <c r="C628" s="310" t="s">
        <v>3943</v>
      </c>
      <c r="D628" s="114" t="s">
        <v>4268</v>
      </c>
      <c r="E628" s="114" t="s">
        <v>556</v>
      </c>
      <c r="F628" s="114" t="s">
        <v>1991</v>
      </c>
      <c r="G628" s="114" t="s">
        <v>369</v>
      </c>
      <c r="H628" s="114" t="s">
        <v>4203</v>
      </c>
      <c r="I628" s="220" t="s">
        <v>4169</v>
      </c>
      <c r="J628" s="1"/>
      <c r="K628" s="1"/>
      <c r="L628" s="1"/>
    </row>
    <row r="629" spans="1:12" ht="20.100000000000001" customHeight="1">
      <c r="A629" s="1"/>
      <c r="B629" s="242" t="s">
        <v>4175</v>
      </c>
      <c r="C629" s="310" t="s">
        <v>3943</v>
      </c>
      <c r="D629" s="114" t="s">
        <v>4274</v>
      </c>
      <c r="E629" s="209" t="s">
        <v>4269</v>
      </c>
      <c r="F629" s="209" t="s">
        <v>4270</v>
      </c>
      <c r="G629" s="343" t="s">
        <v>4176</v>
      </c>
      <c r="H629" s="349" t="s">
        <v>4177</v>
      </c>
      <c r="I629" s="220" t="s">
        <v>4167</v>
      </c>
      <c r="J629" s="1"/>
      <c r="K629" s="1"/>
      <c r="L629" s="1"/>
    </row>
    <row r="630" spans="1:12" ht="20.100000000000001" customHeight="1">
      <c r="A630" s="1"/>
      <c r="B630" s="242" t="s">
        <v>4175</v>
      </c>
      <c r="C630" s="310" t="s">
        <v>3943</v>
      </c>
      <c r="D630" s="114" t="s">
        <v>4275</v>
      </c>
      <c r="E630" s="209" t="s">
        <v>4269</v>
      </c>
      <c r="F630" s="209" t="s">
        <v>4270</v>
      </c>
      <c r="G630" s="343" t="s">
        <v>4176</v>
      </c>
      <c r="H630" s="349" t="s">
        <v>4177</v>
      </c>
      <c r="I630" s="220" t="s">
        <v>4169</v>
      </c>
      <c r="J630" s="1"/>
      <c r="K630" s="1"/>
      <c r="L630" s="1"/>
    </row>
    <row r="631" spans="1:12" ht="20.100000000000001" customHeight="1">
      <c r="A631" s="1"/>
      <c r="B631" s="242" t="s">
        <v>4175</v>
      </c>
      <c r="C631" s="310" t="s">
        <v>3943</v>
      </c>
      <c r="D631" s="114" t="s">
        <v>4276</v>
      </c>
      <c r="E631" s="209" t="s">
        <v>4271</v>
      </c>
      <c r="F631" s="209" t="s">
        <v>4272</v>
      </c>
      <c r="G631" s="343" t="s">
        <v>4176</v>
      </c>
      <c r="H631" s="349" t="s">
        <v>4177</v>
      </c>
      <c r="I631" s="220" t="s">
        <v>4167</v>
      </c>
      <c r="J631" s="1"/>
      <c r="K631" s="1"/>
      <c r="L631" s="1"/>
    </row>
    <row r="632" spans="1:12" ht="20.100000000000001" customHeight="1">
      <c r="A632" s="1"/>
      <c r="B632" s="242" t="s">
        <v>4175</v>
      </c>
      <c r="C632" s="310" t="s">
        <v>3943</v>
      </c>
      <c r="D632" s="114" t="s">
        <v>4277</v>
      </c>
      <c r="E632" s="209" t="s">
        <v>4271</v>
      </c>
      <c r="F632" s="209" t="s">
        <v>4273</v>
      </c>
      <c r="G632" s="343" t="s">
        <v>4176</v>
      </c>
      <c r="H632" s="349" t="s">
        <v>4177</v>
      </c>
      <c r="I632" s="220" t="s">
        <v>4169</v>
      </c>
      <c r="J632" s="1"/>
      <c r="K632" s="1"/>
      <c r="L632" s="1"/>
    </row>
    <row r="633" spans="1:12" ht="20.100000000000001" customHeight="1">
      <c r="A633" s="1"/>
      <c r="B633" s="242" t="s">
        <v>4162</v>
      </c>
      <c r="C633" s="310" t="s">
        <v>4057</v>
      </c>
      <c r="D633" s="114" t="s">
        <v>4283</v>
      </c>
      <c r="E633" s="114" t="s">
        <v>571</v>
      </c>
      <c r="F633" s="114" t="s">
        <v>577</v>
      </c>
      <c r="G633" s="347" t="s">
        <v>577</v>
      </c>
      <c r="H633" s="349" t="s">
        <v>4279</v>
      </c>
      <c r="I633" s="220" t="s">
        <v>4280</v>
      </c>
      <c r="J633" s="1"/>
      <c r="K633" s="1"/>
      <c r="L633" s="1"/>
    </row>
    <row r="634" spans="1:12" ht="20.100000000000001" customHeight="1">
      <c r="A634" s="1"/>
      <c r="B634" s="242" t="s">
        <v>4162</v>
      </c>
      <c r="C634" s="310" t="s">
        <v>4282</v>
      </c>
      <c r="D634" s="114" t="s">
        <v>4284</v>
      </c>
      <c r="E634" s="114" t="s">
        <v>363</v>
      </c>
      <c r="F634" s="114" t="s">
        <v>1735</v>
      </c>
      <c r="G634" s="114" t="s">
        <v>4165</v>
      </c>
      <c r="H634" s="114" t="s">
        <v>4203</v>
      </c>
      <c r="I634" s="220" t="s">
        <v>4167</v>
      </c>
      <c r="J634" s="1"/>
      <c r="K634" s="1"/>
      <c r="L634" s="1"/>
    </row>
    <row r="635" spans="1:12" ht="20.100000000000001" customHeight="1">
      <c r="A635" s="1"/>
      <c r="B635" s="325" t="s">
        <v>4162</v>
      </c>
      <c r="C635" s="326" t="s">
        <v>4282</v>
      </c>
      <c r="D635" s="102" t="s">
        <v>4285</v>
      </c>
      <c r="E635" s="102" t="s">
        <v>363</v>
      </c>
      <c r="F635" s="102" t="s">
        <v>1621</v>
      </c>
      <c r="G635" s="102" t="s">
        <v>369</v>
      </c>
      <c r="H635" s="102" t="s">
        <v>4203</v>
      </c>
      <c r="I635" s="91" t="s">
        <v>4169</v>
      </c>
      <c r="J635" s="1"/>
      <c r="K635" s="1"/>
      <c r="L635" s="1"/>
    </row>
    <row r="636" spans="1:12" ht="20.100000000000001" customHeight="1">
      <c r="A636" s="1"/>
      <c r="B636" s="242" t="s">
        <v>3073</v>
      </c>
      <c r="C636" s="323" t="s">
        <v>4286</v>
      </c>
      <c r="D636" s="331" t="s">
        <v>4287</v>
      </c>
      <c r="E636" s="112" t="s">
        <v>1646</v>
      </c>
      <c r="F636" s="112" t="s">
        <v>3676</v>
      </c>
      <c r="G636" s="350" t="s">
        <v>3676</v>
      </c>
      <c r="H636" s="350" t="s">
        <v>4288</v>
      </c>
      <c r="I636" s="219" t="s">
        <v>4289</v>
      </c>
      <c r="J636" s="1"/>
      <c r="K636" s="1"/>
      <c r="L636" s="1"/>
    </row>
    <row r="637" spans="1:12" ht="20.100000000000001" customHeight="1">
      <c r="A637" s="1"/>
      <c r="B637" s="242" t="s">
        <v>3073</v>
      </c>
      <c r="C637" s="323" t="s">
        <v>4286</v>
      </c>
      <c r="D637" s="331" t="s">
        <v>4290</v>
      </c>
      <c r="E637" s="114" t="s">
        <v>1650</v>
      </c>
      <c r="F637" s="114" t="s">
        <v>3678</v>
      </c>
      <c r="G637" s="347" t="s">
        <v>3678</v>
      </c>
      <c r="H637" s="347" t="s">
        <v>4291</v>
      </c>
      <c r="I637" s="219" t="s">
        <v>4289</v>
      </c>
      <c r="J637" s="1"/>
      <c r="K637" s="1"/>
      <c r="L637" s="1"/>
    </row>
    <row r="638" spans="1:12" s="1" customFormat="1" ht="20.100000000000001" customHeight="1">
      <c r="A638" s="341"/>
      <c r="B638" s="362" t="s">
        <v>3073</v>
      </c>
      <c r="C638" s="308" t="s">
        <v>4292</v>
      </c>
      <c r="D638" s="286" t="s">
        <v>4293</v>
      </c>
      <c r="E638" s="156" t="s">
        <v>2206</v>
      </c>
      <c r="F638" s="156" t="s">
        <v>1869</v>
      </c>
      <c r="G638" s="363" t="s">
        <v>4294</v>
      </c>
      <c r="H638" s="363" t="s">
        <v>3877</v>
      </c>
      <c r="I638" s="312" t="s">
        <v>4289</v>
      </c>
    </row>
    <row r="639" spans="1:12" s="1" customFormat="1" ht="20.100000000000001" customHeight="1">
      <c r="A639" s="360" t="s">
        <v>4361</v>
      </c>
      <c r="B639" s="298" t="s">
        <v>3659</v>
      </c>
      <c r="C639" s="307" t="s">
        <v>4297</v>
      </c>
      <c r="D639" s="93" t="s">
        <v>4298</v>
      </c>
      <c r="E639" s="93" t="s">
        <v>1531</v>
      </c>
      <c r="F639" s="93" t="s">
        <v>1532</v>
      </c>
      <c r="G639" s="321" t="s">
        <v>92</v>
      </c>
      <c r="H639" s="364" t="s">
        <v>3008</v>
      </c>
      <c r="I639" s="219" t="s">
        <v>3731</v>
      </c>
    </row>
    <row r="640" spans="1:12" s="1" customFormat="1" ht="20.100000000000001" customHeight="1">
      <c r="A640" s="365"/>
      <c r="B640" s="242" t="s">
        <v>3659</v>
      </c>
      <c r="C640" s="310" t="s">
        <v>4297</v>
      </c>
      <c r="D640" s="114" t="s">
        <v>4299</v>
      </c>
      <c r="E640" s="114" t="s">
        <v>1531</v>
      </c>
      <c r="F640" s="114" t="s">
        <v>1532</v>
      </c>
      <c r="G640" s="347" t="s">
        <v>92</v>
      </c>
      <c r="H640" s="343" t="s">
        <v>3008</v>
      </c>
      <c r="I640" s="220" t="s">
        <v>3731</v>
      </c>
    </row>
    <row r="641" spans="1:12" s="1" customFormat="1" ht="20.100000000000001" customHeight="1">
      <c r="A641" s="365"/>
      <c r="B641" s="325" t="s">
        <v>3659</v>
      </c>
      <c r="C641" s="326" t="s">
        <v>4297</v>
      </c>
      <c r="D641" s="102" t="s">
        <v>4300</v>
      </c>
      <c r="E641" s="102" t="s">
        <v>1534</v>
      </c>
      <c r="F641" s="102" t="s">
        <v>1535</v>
      </c>
      <c r="G641" s="348" t="s">
        <v>1536</v>
      </c>
      <c r="H641" s="368" t="s">
        <v>3008</v>
      </c>
      <c r="I641" s="91" t="s">
        <v>3731</v>
      </c>
    </row>
    <row r="642" spans="1:12" ht="20.100000000000001" customHeight="1">
      <c r="A642" s="365"/>
      <c r="B642" s="242" t="s">
        <v>4301</v>
      </c>
      <c r="C642" s="371" t="s">
        <v>4297</v>
      </c>
      <c r="D642" s="207" t="s">
        <v>4309</v>
      </c>
      <c r="E642" s="372" t="s">
        <v>4302</v>
      </c>
      <c r="F642" s="372" t="s">
        <v>4303</v>
      </c>
      <c r="G642" s="343" t="s">
        <v>3008</v>
      </c>
      <c r="H642" s="373" t="s">
        <v>4304</v>
      </c>
      <c r="I642" s="220" t="s">
        <v>3726</v>
      </c>
      <c r="J642" s="1"/>
      <c r="K642" s="1"/>
      <c r="L642" s="1"/>
    </row>
    <row r="643" spans="1:12" ht="20.100000000000001" customHeight="1">
      <c r="A643" s="365"/>
      <c r="B643" s="242" t="s">
        <v>4301</v>
      </c>
      <c r="C643" s="371" t="s">
        <v>4297</v>
      </c>
      <c r="D643" s="207" t="s">
        <v>4310</v>
      </c>
      <c r="E643" s="372" t="s">
        <v>4302</v>
      </c>
      <c r="F643" s="372" t="s">
        <v>4306</v>
      </c>
      <c r="G643" s="343" t="s">
        <v>3008</v>
      </c>
      <c r="H643" s="373" t="s">
        <v>4304</v>
      </c>
      <c r="I643" s="220" t="s">
        <v>3731</v>
      </c>
      <c r="J643" s="1"/>
      <c r="K643" s="1"/>
      <c r="L643" s="1"/>
    </row>
    <row r="644" spans="1:12" ht="20.100000000000001" customHeight="1">
      <c r="A644" s="365"/>
      <c r="B644" s="242" t="s">
        <v>4301</v>
      </c>
      <c r="C644" s="371" t="s">
        <v>4297</v>
      </c>
      <c r="D644" s="207" t="s">
        <v>4311</v>
      </c>
      <c r="E644" s="372" t="s">
        <v>4302</v>
      </c>
      <c r="F644" s="372" t="s">
        <v>4303</v>
      </c>
      <c r="G644" s="343" t="s">
        <v>3008</v>
      </c>
      <c r="H644" s="373" t="s">
        <v>4304</v>
      </c>
      <c r="I644" s="220" t="s">
        <v>3726</v>
      </c>
      <c r="J644" s="1"/>
      <c r="K644" s="1"/>
      <c r="L644" s="1"/>
    </row>
    <row r="645" spans="1:12" ht="20.100000000000001" customHeight="1">
      <c r="A645" s="365"/>
      <c r="B645" s="242" t="s">
        <v>4301</v>
      </c>
      <c r="C645" s="371" t="s">
        <v>4297</v>
      </c>
      <c r="D645" s="207" t="s">
        <v>4312</v>
      </c>
      <c r="E645" s="372" t="s">
        <v>4302</v>
      </c>
      <c r="F645" s="372" t="s">
        <v>4306</v>
      </c>
      <c r="G645" s="343" t="s">
        <v>3008</v>
      </c>
      <c r="H645" s="373" t="s">
        <v>4304</v>
      </c>
      <c r="I645" s="220" t="s">
        <v>3731</v>
      </c>
      <c r="J645" s="1"/>
      <c r="K645" s="1"/>
      <c r="L645" s="1"/>
    </row>
    <row r="646" spans="1:12" ht="20.100000000000001" customHeight="1">
      <c r="A646" s="365"/>
      <c r="B646" s="242" t="s">
        <v>4301</v>
      </c>
      <c r="C646" s="371" t="s">
        <v>4297</v>
      </c>
      <c r="D646" s="207" t="s">
        <v>4317</v>
      </c>
      <c r="E646" s="372" t="s">
        <v>4314</v>
      </c>
      <c r="F646" s="372" t="s">
        <v>4315</v>
      </c>
      <c r="G646" s="343" t="s">
        <v>3008</v>
      </c>
      <c r="H646" s="373" t="s">
        <v>4316</v>
      </c>
      <c r="I646" s="220" t="s">
        <v>3726</v>
      </c>
      <c r="J646" s="1"/>
      <c r="K646" s="1"/>
      <c r="L646" s="1"/>
    </row>
    <row r="647" spans="1:12" ht="20.100000000000001" customHeight="1">
      <c r="A647" s="365"/>
      <c r="B647" s="242" t="s">
        <v>4301</v>
      </c>
      <c r="C647" s="371" t="s">
        <v>4297</v>
      </c>
      <c r="D647" s="207" t="s">
        <v>4318</v>
      </c>
      <c r="E647" s="135" t="s">
        <v>4314</v>
      </c>
      <c r="F647" s="135" t="s">
        <v>4319</v>
      </c>
      <c r="G647" s="343" t="s">
        <v>3008</v>
      </c>
      <c r="H647" s="373" t="s">
        <v>4316</v>
      </c>
      <c r="I647" s="220" t="s">
        <v>3731</v>
      </c>
      <c r="J647" s="1"/>
      <c r="K647" s="1"/>
      <c r="L647" s="1"/>
    </row>
    <row r="648" spans="1:12" ht="20.100000000000001" customHeight="1">
      <c r="A648" s="365"/>
      <c r="B648" s="242" t="s">
        <v>4301</v>
      </c>
      <c r="C648" s="371" t="s">
        <v>4297</v>
      </c>
      <c r="D648" s="207" t="s">
        <v>4321</v>
      </c>
      <c r="E648" s="372" t="s">
        <v>4314</v>
      </c>
      <c r="F648" s="372" t="s">
        <v>4315</v>
      </c>
      <c r="G648" s="343" t="s">
        <v>3008</v>
      </c>
      <c r="H648" s="373" t="s">
        <v>4316</v>
      </c>
      <c r="I648" s="220" t="s">
        <v>3726</v>
      </c>
      <c r="J648" s="1"/>
      <c r="K648" s="1"/>
      <c r="L648" s="1"/>
    </row>
    <row r="649" spans="1:12" ht="20.100000000000001" customHeight="1">
      <c r="A649" s="365"/>
      <c r="B649" s="242" t="s">
        <v>4301</v>
      </c>
      <c r="C649" s="371" t="s">
        <v>4297</v>
      </c>
      <c r="D649" s="207" t="s">
        <v>4322</v>
      </c>
      <c r="E649" s="135" t="s">
        <v>4314</v>
      </c>
      <c r="F649" s="135" t="s">
        <v>4319</v>
      </c>
      <c r="G649" s="343" t="s">
        <v>3008</v>
      </c>
      <c r="H649" s="373" t="s">
        <v>4316</v>
      </c>
      <c r="I649" s="220" t="s">
        <v>3731</v>
      </c>
      <c r="J649" s="1"/>
      <c r="K649" s="1"/>
      <c r="L649" s="1"/>
    </row>
    <row r="650" spans="1:12" ht="20.100000000000001" customHeight="1">
      <c r="A650" s="365"/>
      <c r="B650" s="242" t="s">
        <v>4301</v>
      </c>
      <c r="C650" s="310" t="s">
        <v>4323</v>
      </c>
      <c r="D650" s="207" t="s">
        <v>4324</v>
      </c>
      <c r="E650" s="209" t="s">
        <v>904</v>
      </c>
      <c r="F650" s="209" t="s">
        <v>837</v>
      </c>
      <c r="G650" s="343" t="s">
        <v>3008</v>
      </c>
      <c r="H650" s="374" t="s">
        <v>157</v>
      </c>
      <c r="I650" s="220" t="s">
        <v>4327</v>
      </c>
      <c r="J650" s="1"/>
      <c r="K650" s="1"/>
      <c r="L650" s="1"/>
    </row>
    <row r="651" spans="1:12" ht="20.100000000000001" customHeight="1">
      <c r="A651" s="365"/>
      <c r="B651" s="242" t="s">
        <v>4301</v>
      </c>
      <c r="C651" s="310" t="s">
        <v>4323</v>
      </c>
      <c r="D651" s="207" t="s">
        <v>4325</v>
      </c>
      <c r="E651" s="209" t="s">
        <v>904</v>
      </c>
      <c r="F651" s="209" t="s">
        <v>903</v>
      </c>
      <c r="G651" s="343" t="s">
        <v>3008</v>
      </c>
      <c r="H651" s="375" t="s">
        <v>78</v>
      </c>
      <c r="I651" s="220" t="s">
        <v>4328</v>
      </c>
      <c r="J651" s="1"/>
      <c r="K651" s="1"/>
      <c r="L651" s="1"/>
    </row>
    <row r="652" spans="1:12" ht="20.100000000000001" customHeight="1">
      <c r="A652" s="365"/>
      <c r="B652" s="242" t="s">
        <v>4301</v>
      </c>
      <c r="C652" s="310" t="s">
        <v>4323</v>
      </c>
      <c r="D652" s="207" t="s">
        <v>4326</v>
      </c>
      <c r="E652" s="209" t="s">
        <v>904</v>
      </c>
      <c r="F652" s="209" t="s">
        <v>903</v>
      </c>
      <c r="G652" s="343" t="s">
        <v>3008</v>
      </c>
      <c r="H652" s="375" t="s">
        <v>161</v>
      </c>
      <c r="I652" s="220" t="s">
        <v>4328</v>
      </c>
      <c r="J652" s="1"/>
      <c r="K652" s="1"/>
      <c r="L652" s="1"/>
    </row>
    <row r="653" spans="1:12" ht="20.100000000000001" customHeight="1">
      <c r="A653" s="365"/>
      <c r="B653" s="242" t="s">
        <v>4301</v>
      </c>
      <c r="C653" s="114" t="s">
        <v>2488</v>
      </c>
      <c r="D653" s="207" t="s">
        <v>4123</v>
      </c>
      <c r="E653" s="209" t="s">
        <v>883</v>
      </c>
      <c r="F653" s="209" t="s">
        <v>884</v>
      </c>
      <c r="G653" s="343" t="s">
        <v>3008</v>
      </c>
      <c r="H653" s="374" t="s">
        <v>885</v>
      </c>
      <c r="I653" s="220" t="s">
        <v>4329</v>
      </c>
      <c r="J653" s="1"/>
      <c r="K653" s="1"/>
      <c r="L653" s="1"/>
    </row>
    <row r="654" spans="1:12" ht="20.100000000000001" customHeight="1">
      <c r="A654" s="365"/>
      <c r="B654" s="242" t="s">
        <v>4301</v>
      </c>
      <c r="C654" s="114" t="s">
        <v>2488</v>
      </c>
      <c r="D654" s="207" t="s">
        <v>4125</v>
      </c>
      <c r="E654" s="209" t="s">
        <v>886</v>
      </c>
      <c r="F654" s="209" t="s">
        <v>887</v>
      </c>
      <c r="G654" s="343" t="s">
        <v>3008</v>
      </c>
      <c r="H654" s="374" t="s">
        <v>890</v>
      </c>
      <c r="I654" s="220" t="s">
        <v>4329</v>
      </c>
      <c r="J654" s="1"/>
      <c r="K654" s="1"/>
      <c r="L654" s="1"/>
    </row>
    <row r="655" spans="1:12" ht="20.100000000000001" customHeight="1">
      <c r="A655" s="365"/>
      <c r="B655" s="242" t="s">
        <v>4301</v>
      </c>
      <c r="C655" s="310" t="s">
        <v>4330</v>
      </c>
      <c r="D655" s="207" t="s">
        <v>4334</v>
      </c>
      <c r="E655" s="372" t="s">
        <v>4331</v>
      </c>
      <c r="F655" s="372" t="s">
        <v>4332</v>
      </c>
      <c r="G655" s="343" t="s">
        <v>3008</v>
      </c>
      <c r="H655" s="373" t="s">
        <v>4333</v>
      </c>
      <c r="I655" s="220" t="s">
        <v>3726</v>
      </c>
      <c r="J655" s="1"/>
      <c r="K655" s="1"/>
      <c r="L655" s="1"/>
    </row>
    <row r="656" spans="1:12" ht="20.100000000000001" customHeight="1">
      <c r="A656" s="365"/>
      <c r="B656" s="242" t="s">
        <v>4301</v>
      </c>
      <c r="C656" s="310" t="s">
        <v>4330</v>
      </c>
      <c r="D656" s="207" t="s">
        <v>4338</v>
      </c>
      <c r="E656" s="372" t="s">
        <v>4335</v>
      </c>
      <c r="F656" s="372" t="s">
        <v>4336</v>
      </c>
      <c r="G656" s="343" t="s">
        <v>3008</v>
      </c>
      <c r="H656" s="373" t="s">
        <v>4337</v>
      </c>
      <c r="I656" s="220" t="s">
        <v>3731</v>
      </c>
      <c r="J656" s="1"/>
      <c r="K656" s="1"/>
      <c r="L656" s="1"/>
    </row>
    <row r="657" spans="1:12" ht="20.100000000000001" customHeight="1">
      <c r="A657" s="365"/>
      <c r="B657" s="242" t="s">
        <v>4301</v>
      </c>
      <c r="C657" s="310" t="s">
        <v>4330</v>
      </c>
      <c r="D657" s="207" t="s">
        <v>4341</v>
      </c>
      <c r="E657" s="372" t="s">
        <v>4331</v>
      </c>
      <c r="F657" s="372" t="s">
        <v>4339</v>
      </c>
      <c r="G657" s="343" t="s">
        <v>3008</v>
      </c>
      <c r="H657" s="373" t="s">
        <v>4340</v>
      </c>
      <c r="I657" s="220" t="s">
        <v>3731</v>
      </c>
      <c r="J657" s="1"/>
      <c r="K657" s="1"/>
      <c r="L657" s="1"/>
    </row>
    <row r="658" spans="1:12" ht="20.100000000000001" customHeight="1">
      <c r="A658" s="365"/>
      <c r="B658" s="242" t="s">
        <v>4301</v>
      </c>
      <c r="C658" s="310" t="s">
        <v>4330</v>
      </c>
      <c r="D658" s="207" t="s">
        <v>4344</v>
      </c>
      <c r="E658" s="372" t="s">
        <v>4335</v>
      </c>
      <c r="F658" s="372" t="s">
        <v>4342</v>
      </c>
      <c r="G658" s="343" t="s">
        <v>3008</v>
      </c>
      <c r="H658" s="373" t="s">
        <v>4343</v>
      </c>
      <c r="I658" s="220" t="s">
        <v>3731</v>
      </c>
      <c r="J658" s="1"/>
      <c r="K658" s="1"/>
      <c r="L658" s="1"/>
    </row>
    <row r="659" spans="1:12" ht="20.100000000000001" customHeight="1">
      <c r="A659" s="365"/>
      <c r="B659" s="242" t="s">
        <v>4301</v>
      </c>
      <c r="C659" s="310" t="s">
        <v>4330</v>
      </c>
      <c r="D659" s="207" t="s">
        <v>4345</v>
      </c>
      <c r="E659" s="372" t="s">
        <v>4331</v>
      </c>
      <c r="F659" s="372" t="s">
        <v>4339</v>
      </c>
      <c r="G659" s="343" t="s">
        <v>3008</v>
      </c>
      <c r="H659" s="373" t="s">
        <v>4340</v>
      </c>
      <c r="I659" s="220" t="s">
        <v>3731</v>
      </c>
      <c r="J659" s="1"/>
      <c r="K659" s="1"/>
      <c r="L659" s="1"/>
    </row>
    <row r="660" spans="1:12" ht="20.100000000000001" customHeight="1">
      <c r="A660" s="365"/>
      <c r="B660" s="242" t="s">
        <v>4301</v>
      </c>
      <c r="C660" s="310" t="s">
        <v>4330</v>
      </c>
      <c r="D660" s="207" t="s">
        <v>4352</v>
      </c>
      <c r="E660" s="372" t="s">
        <v>4350</v>
      </c>
      <c r="F660" s="372" t="s">
        <v>4332</v>
      </c>
      <c r="G660" s="343" t="s">
        <v>3008</v>
      </c>
      <c r="H660" s="373" t="s">
        <v>4349</v>
      </c>
      <c r="I660" s="220" t="s">
        <v>3726</v>
      </c>
      <c r="J660" s="1"/>
      <c r="K660" s="1"/>
      <c r="L660" s="1"/>
    </row>
    <row r="661" spans="1:12" ht="20.100000000000001" customHeight="1">
      <c r="A661" s="366"/>
      <c r="B661" s="242" t="s">
        <v>4301</v>
      </c>
      <c r="C661" s="310" t="s">
        <v>4330</v>
      </c>
      <c r="D661" s="207" t="s">
        <v>4353</v>
      </c>
      <c r="E661" s="372" t="s">
        <v>4350</v>
      </c>
      <c r="F661" s="372" t="s">
        <v>4336</v>
      </c>
      <c r="G661" s="343" t="s">
        <v>3008</v>
      </c>
      <c r="H661" s="373" t="s">
        <v>4351</v>
      </c>
      <c r="I661" s="220" t="s">
        <v>3731</v>
      </c>
    </row>
    <row r="662" spans="1:12" ht="20.100000000000001" customHeight="1">
      <c r="A662" s="366"/>
      <c r="B662" s="242" t="s">
        <v>4301</v>
      </c>
      <c r="C662" s="310" t="s">
        <v>4330</v>
      </c>
      <c r="D662" s="207" t="s">
        <v>4358</v>
      </c>
      <c r="E662" s="372" t="s">
        <v>4356</v>
      </c>
      <c r="F662" s="372" t="s">
        <v>4339</v>
      </c>
      <c r="G662" s="343" t="s">
        <v>3008</v>
      </c>
      <c r="H662" s="373" t="s">
        <v>4357</v>
      </c>
      <c r="I662" s="220" t="s">
        <v>3731</v>
      </c>
    </row>
    <row r="663" spans="1:12" ht="20.100000000000001" customHeight="1">
      <c r="A663" s="367"/>
      <c r="B663" s="362" t="s">
        <v>4301</v>
      </c>
      <c r="C663" s="311" t="s">
        <v>4330</v>
      </c>
      <c r="D663" s="68" t="s">
        <v>4359</v>
      </c>
      <c r="E663" s="369" t="s">
        <v>4356</v>
      </c>
      <c r="F663" s="369" t="s">
        <v>4339</v>
      </c>
      <c r="G663" s="368" t="s">
        <v>3008</v>
      </c>
      <c r="H663" s="370" t="s">
        <v>4357</v>
      </c>
      <c r="I663" s="91" t="s">
        <v>3731</v>
      </c>
    </row>
    <row r="664" spans="1:12" ht="20.100000000000001" customHeight="1">
      <c r="A664" s="320" t="s">
        <v>4363</v>
      </c>
      <c r="B664" s="298" t="s">
        <v>3073</v>
      </c>
      <c r="C664" s="307" t="s">
        <v>4282</v>
      </c>
      <c r="D664" s="93" t="s">
        <v>3005</v>
      </c>
      <c r="E664" s="93" t="s">
        <v>1228</v>
      </c>
      <c r="F664" s="93" t="s">
        <v>2989</v>
      </c>
      <c r="G664" s="321" t="s">
        <v>4364</v>
      </c>
      <c r="H664" s="361" t="s">
        <v>4365</v>
      </c>
      <c r="I664" s="88" t="s">
        <v>4327</v>
      </c>
    </row>
    <row r="665" spans="1:12" ht="20.100000000000001" customHeight="1">
      <c r="A665" s="91"/>
      <c r="B665" s="242" t="s">
        <v>4366</v>
      </c>
      <c r="C665" s="310" t="s">
        <v>4282</v>
      </c>
      <c r="D665" s="114" t="s">
        <v>4370</v>
      </c>
      <c r="E665" s="114" t="s">
        <v>4369</v>
      </c>
      <c r="F665" s="114" t="s">
        <v>4367</v>
      </c>
      <c r="G665" s="343" t="s">
        <v>3008</v>
      </c>
      <c r="H665" s="349" t="s">
        <v>4372</v>
      </c>
      <c r="I665" s="220" t="s">
        <v>4373</v>
      </c>
      <c r="J665" s="1"/>
    </row>
    <row r="666" spans="1:12" ht="20.100000000000001" customHeight="1">
      <c r="A666" s="91"/>
      <c r="B666" s="242" t="s">
        <v>4366</v>
      </c>
      <c r="C666" s="310" t="s">
        <v>4282</v>
      </c>
      <c r="D666" s="114" t="s">
        <v>4371</v>
      </c>
      <c r="E666" s="114" t="s">
        <v>1228</v>
      </c>
      <c r="F666" s="114" t="s">
        <v>4368</v>
      </c>
      <c r="G666" s="343" t="s">
        <v>3008</v>
      </c>
      <c r="H666" s="349" t="s">
        <v>4372</v>
      </c>
      <c r="I666" s="220" t="s">
        <v>4373</v>
      </c>
      <c r="J666" s="1"/>
    </row>
    <row r="667" spans="1:12" ht="20.100000000000001" customHeight="1">
      <c r="A667" s="89"/>
      <c r="B667" s="362" t="s">
        <v>4366</v>
      </c>
      <c r="C667" s="311" t="s">
        <v>4282</v>
      </c>
      <c r="D667" s="98" t="s">
        <v>4374</v>
      </c>
      <c r="E667" s="98" t="s">
        <v>363</v>
      </c>
      <c r="F667" s="98" t="s">
        <v>850</v>
      </c>
      <c r="G667" s="472" t="s">
        <v>3008</v>
      </c>
      <c r="H667" s="473" t="s">
        <v>4375</v>
      </c>
      <c r="I667" s="89" t="s">
        <v>4327</v>
      </c>
      <c r="J667" s="1"/>
    </row>
    <row r="668" spans="1:12" ht="20.100000000000001" customHeight="1">
      <c r="A668" s="320" t="s">
        <v>4376</v>
      </c>
      <c r="B668" s="298" t="s">
        <v>3073</v>
      </c>
      <c r="C668" s="307" t="s">
        <v>4282</v>
      </c>
      <c r="D668" s="102" t="s">
        <v>4377</v>
      </c>
      <c r="E668" s="205" t="s">
        <v>754</v>
      </c>
      <c r="F668" s="205" t="s">
        <v>764</v>
      </c>
      <c r="G668" s="474" t="s">
        <v>764</v>
      </c>
      <c r="H668" s="474" t="s">
        <v>4378</v>
      </c>
      <c r="I668" s="219" t="s">
        <v>4373</v>
      </c>
      <c r="J668" s="1"/>
    </row>
    <row r="669" spans="1:12" ht="20.100000000000001" customHeight="1">
      <c r="A669" s="1"/>
      <c r="B669" s="242" t="s">
        <v>3073</v>
      </c>
      <c r="C669" s="310" t="s">
        <v>4282</v>
      </c>
      <c r="D669" s="114" t="s">
        <v>4379</v>
      </c>
      <c r="E669" s="209" t="s">
        <v>768</v>
      </c>
      <c r="F669" s="209" t="s">
        <v>4367</v>
      </c>
      <c r="G669" s="374" t="s">
        <v>4367</v>
      </c>
      <c r="H669" s="374" t="s">
        <v>4380</v>
      </c>
      <c r="I669" s="220" t="s">
        <v>4373</v>
      </c>
      <c r="J669" s="1"/>
    </row>
    <row r="670" spans="1:12" ht="20.100000000000001" customHeight="1">
      <c r="A670" s="1"/>
      <c r="B670" s="242" t="s">
        <v>3073</v>
      </c>
      <c r="C670" s="310" t="s">
        <v>4282</v>
      </c>
      <c r="D670" s="207" t="s">
        <v>4381</v>
      </c>
      <c r="E670" s="209" t="s">
        <v>1228</v>
      </c>
      <c r="F670" s="209" t="s">
        <v>4368</v>
      </c>
      <c r="G670" s="374" t="s">
        <v>4368</v>
      </c>
      <c r="H670" s="374" t="s">
        <v>4382</v>
      </c>
      <c r="I670" s="220" t="s">
        <v>4373</v>
      </c>
      <c r="J670" s="1"/>
    </row>
    <row r="671" spans="1:12" ht="20.100000000000001" customHeight="1">
      <c r="A671" s="341"/>
      <c r="B671" s="302" t="s">
        <v>3006</v>
      </c>
      <c r="C671" s="342" t="s">
        <v>4386</v>
      </c>
      <c r="D671" s="304" t="s">
        <v>4385</v>
      </c>
      <c r="E671" s="176" t="s">
        <v>1779</v>
      </c>
      <c r="F671" s="176" t="s">
        <v>4383</v>
      </c>
      <c r="G671" s="345" t="s">
        <v>3008</v>
      </c>
      <c r="H671" s="345" t="s">
        <v>3008</v>
      </c>
      <c r="I671" s="312" t="s">
        <v>3685</v>
      </c>
      <c r="J671" s="1"/>
    </row>
    <row r="672" spans="1:12" ht="20.100000000000001" customHeight="1">
      <c r="A672" s="354" t="s">
        <v>4387</v>
      </c>
      <c r="B672" s="233" t="s">
        <v>3073</v>
      </c>
      <c r="C672" s="355" t="s">
        <v>3008</v>
      </c>
      <c r="D672" s="355" t="s">
        <v>3008</v>
      </c>
      <c r="E672" s="355" t="s">
        <v>3008</v>
      </c>
      <c r="F672" s="355" t="s">
        <v>3008</v>
      </c>
      <c r="G672" s="475" t="s">
        <v>835</v>
      </c>
      <c r="H672" s="357" t="s">
        <v>4388</v>
      </c>
      <c r="I672" s="358" t="s">
        <v>4158</v>
      </c>
      <c r="J672" s="1"/>
    </row>
    <row r="673" spans="1:10" ht="20.100000000000001" customHeight="1">
      <c r="A673" s="1"/>
      <c r="B673" s="3"/>
      <c r="C673" s="222"/>
      <c r="D673" s="68"/>
      <c r="E673" s="68"/>
      <c r="F673" s="68"/>
      <c r="G673" s="68"/>
      <c r="H673" s="1"/>
      <c r="I673" s="1"/>
      <c r="J673" s="1"/>
    </row>
    <row r="674" spans="1:10" ht="20.100000000000001" customHeight="1">
      <c r="A674" s="1"/>
      <c r="B674" s="3"/>
      <c r="C674" s="222"/>
      <c r="D674" s="68"/>
      <c r="E674" s="68"/>
      <c r="F674" s="68"/>
      <c r="G674" s="68"/>
      <c r="H674" s="1"/>
      <c r="I674" s="1"/>
      <c r="J674" s="1"/>
    </row>
    <row r="675" spans="1:10" ht="20.100000000000001" customHeight="1">
      <c r="B675" s="479"/>
    </row>
    <row r="676" spans="1:10" ht="20.100000000000001" customHeight="1">
      <c r="B676" s="479"/>
    </row>
    <row r="677" spans="1:10" ht="20.100000000000001" customHeight="1">
      <c r="B677" s="479"/>
    </row>
    <row r="678" spans="1:10" ht="20.100000000000001" customHeight="1">
      <c r="B678" s="479"/>
    </row>
    <row r="679" spans="1:10" ht="20.100000000000001" customHeight="1">
      <c r="B679" s="479"/>
    </row>
    <row r="680" spans="1:10" ht="20.100000000000001" customHeight="1">
      <c r="B680" s="479"/>
    </row>
    <row r="681" spans="1:10" ht="20.100000000000001" customHeight="1">
      <c r="B681" s="479"/>
    </row>
    <row r="682" spans="1:10" ht="20.100000000000001" customHeight="1">
      <c r="B682" s="479"/>
    </row>
    <row r="683" spans="1:10" ht="20.100000000000001" customHeight="1">
      <c r="B683" s="479"/>
    </row>
    <row r="684" spans="1:10" ht="20.100000000000001" customHeight="1">
      <c r="B684" s="479"/>
    </row>
    <row r="685" spans="1:10" ht="20.100000000000001" customHeight="1">
      <c r="B685" s="479"/>
    </row>
    <row r="686" spans="1:10" ht="20.100000000000001" customHeight="1">
      <c r="B686" s="479"/>
    </row>
    <row r="687" spans="1:10" ht="20.100000000000001" customHeight="1">
      <c r="B687" s="479"/>
    </row>
    <row r="688" spans="1:10" ht="20.100000000000001" customHeight="1">
      <c r="B688" s="479"/>
    </row>
    <row r="689" spans="2:2" ht="20.100000000000001" customHeight="1">
      <c r="B689" s="479"/>
    </row>
    <row r="690" spans="2:2" ht="20.100000000000001" customHeight="1">
      <c r="B690" s="479"/>
    </row>
    <row r="691" spans="2:2" ht="20.100000000000001" customHeight="1">
      <c r="B691" s="479"/>
    </row>
    <row r="692" spans="2:2" ht="20.100000000000001" customHeight="1">
      <c r="B692" s="479"/>
    </row>
    <row r="693" spans="2:2" ht="20.100000000000001" customHeight="1">
      <c r="B693" s="479"/>
    </row>
    <row r="694" spans="2:2" ht="20.100000000000001" customHeight="1">
      <c r="B694" s="479"/>
    </row>
    <row r="695" spans="2:2" ht="20.100000000000001" customHeight="1"/>
    <row r="696" spans="2:2" ht="20.100000000000001" customHeight="1"/>
    <row r="697" spans="2:2" ht="20.100000000000001" customHeight="1"/>
    <row r="698" spans="2:2" ht="20.100000000000001" customHeight="1"/>
    <row r="699" spans="2:2" ht="20.100000000000001" customHeight="1"/>
    <row r="700" spans="2:2" ht="20.100000000000001" customHeight="1"/>
    <row r="701" spans="2:2" ht="20.100000000000001" customHeight="1"/>
    <row r="702" spans="2:2" ht="20.100000000000001" customHeight="1"/>
    <row r="703" spans="2:2" ht="20.100000000000001" customHeight="1"/>
    <row r="704" spans="2:2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</sheetData>
  <sheetProtection algorithmName="SHA-512" hashValue="C0M07jn9199O5jiyYhlaiqCVe4aa17b9Kb7RTSD+3gNAnWLHObcszubuPYnvrSmJNmO5HsHLRfc8lPDMjE3x9A==" saltValue="fNod1rFpzKNVtCVVWOqngQ==" spinCount="100000" sheet="1" objects="1" scenarios="1"/>
  <mergeCells count="3">
    <mergeCell ref="A3:A4"/>
    <mergeCell ref="B3:B4"/>
    <mergeCell ref="C3:I3"/>
  </mergeCells>
  <phoneticPr fontId="1"/>
  <dataValidations disablePrompts="1" count="1">
    <dataValidation imeMode="on" allowBlank="1" showInputMessage="1" showErrorMessage="1" sqref="E5:F22 C154 E29:F159 G159:H159 E161:F164 E165:H166 E167:F167 E207:F207 H227:H228 H266:H268 E256:F303 E342:H342 F344:H344 H347:H350 E347:F350 E368:F374 E364:E367 F356:F367 H356:H373 E375:E378 F400:G403 G404:G407 E406:F407 E408:G559 E565:F565 H565:H567 E566:G567 G569:H570 G572:H574 E568:F600 G575:G576 G577:H577 G578:G579 G580:H580 G581:G582 G583:H583 G584:G585 G586:H586 G587:G588 G589:H589 G590:G591 G592:H592 G593:G600 H595:H602 E601:G602 G609:H620 G621:G628 G633 H636:H638 H642:H663 E603:F664 G635:G641 F665:F667 E666:E667 E668:H670 E671:F671 E329:G340 E321:G321 E323:G323 E320:F320 E322:F322 E324:F328 E306:G319" xr:uid="{00000000-0002-0000-0400-000000000000}"/>
  </dataValidations>
  <printOptions horizontalCentered="1"/>
  <pageMargins left="0.19685039370078741" right="0.19685039370078741" top="0.59055118110236227" bottom="0.39370078740157483" header="0.31496062992125984" footer="0.19685039370078741"/>
  <pageSetup paperSize="9" scale="85" orientation="landscape" r:id="rId1"/>
  <headerFooter>
    <oddFooter>&amp;C&amp;"HG丸ｺﾞｼｯｸM-PRO,標準"&amp;10広島県水道広域連合企業団三原事務所</oddFooter>
  </headerFooter>
  <rowBreaks count="3" manualBreakCount="3">
    <brk id="34" max="8" man="1"/>
    <brk id="64" max="8" man="1"/>
    <brk id="94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70C0"/>
  </sheetPr>
  <dimension ref="A1:AA410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1560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96" si="0">IF(OR(B7="",C7="",D7=""),"",TEXT(Q7,"000")&amp;B7&amp;TEXT(C7,"00")&amp;TEXT(D7,"00"))</f>
        <v>015D0201</v>
      </c>
      <c r="B7" s="5" t="s">
        <v>21</v>
      </c>
      <c r="C7" s="21">
        <v>2</v>
      </c>
      <c r="D7" s="21">
        <v>1</v>
      </c>
      <c r="E7" s="6" t="s">
        <v>1563</v>
      </c>
      <c r="F7" s="7" t="s">
        <v>1562</v>
      </c>
      <c r="G7" s="6" t="s">
        <v>2019</v>
      </c>
      <c r="H7" s="6" t="s">
        <v>1564</v>
      </c>
      <c r="I7" s="6" t="s">
        <v>85</v>
      </c>
      <c r="J7" s="6" t="s">
        <v>1175</v>
      </c>
      <c r="K7" s="6"/>
      <c r="L7" s="12" t="s">
        <v>239</v>
      </c>
      <c r="M7" s="13"/>
      <c r="N7" s="14"/>
      <c r="O7" s="7"/>
      <c r="P7" s="6" t="s">
        <v>1561</v>
      </c>
      <c r="Q7" s="63">
        <f t="shared" ref="Q7:Q70" si="1">IF(P7="","",VLOOKUP(P7,$Z$7:$AA$90,2,FALSE))</f>
        <v>15</v>
      </c>
      <c r="R7" s="1" t="str">
        <f>A7</f>
        <v>015D0201</v>
      </c>
      <c r="S7" s="1" t="str">
        <f>""&amp;L7&amp;"  "&amp;M7&amp;"  "&amp;N7&amp;""</f>
        <v xml:space="preserve">JWWA認証    </v>
      </c>
      <c r="T7" s="1" t="str">
        <f>S7</f>
        <v xml:space="preserve">JWWA認証    </v>
      </c>
      <c r="U7" s="2" t="s">
        <v>80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015D0202</v>
      </c>
      <c r="B8" s="5" t="s">
        <v>2732</v>
      </c>
      <c r="C8" s="21">
        <v>2</v>
      </c>
      <c r="D8" s="21">
        <v>2</v>
      </c>
      <c r="E8" s="6" t="s">
        <v>1563</v>
      </c>
      <c r="F8" s="7" t="s">
        <v>1562</v>
      </c>
      <c r="G8" s="6" t="s">
        <v>2019</v>
      </c>
      <c r="H8" s="6" t="s">
        <v>1565</v>
      </c>
      <c r="I8" s="6" t="s">
        <v>2733</v>
      </c>
      <c r="J8" s="6" t="s">
        <v>2734</v>
      </c>
      <c r="K8" s="6"/>
      <c r="L8" s="12" t="s">
        <v>239</v>
      </c>
      <c r="M8" s="13"/>
      <c r="N8" s="14"/>
      <c r="O8" s="7"/>
      <c r="P8" s="6" t="s">
        <v>1561</v>
      </c>
      <c r="Q8" s="63">
        <f t="shared" si="1"/>
        <v>15</v>
      </c>
      <c r="R8" s="1" t="str">
        <f t="shared" ref="R8:R78" si="2">A8</f>
        <v>015D0202</v>
      </c>
      <c r="S8" s="1" t="str">
        <f t="shared" ref="S8:S71" si="3">""&amp;L8&amp;"  "&amp;M8&amp;"  "&amp;N8&amp;""</f>
        <v xml:space="preserve">JWWA認証    </v>
      </c>
      <c r="T8" s="1" t="str">
        <f t="shared" ref="T8:T71" si="4">S8</f>
        <v xml:space="preserve">JWWA認証    </v>
      </c>
      <c r="U8" s="2" t="s">
        <v>2688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015D0203</v>
      </c>
      <c r="B9" s="5" t="s">
        <v>2732</v>
      </c>
      <c r="C9" s="21">
        <v>2</v>
      </c>
      <c r="D9" s="21">
        <v>3</v>
      </c>
      <c r="E9" s="6" t="s">
        <v>1563</v>
      </c>
      <c r="F9" s="7" t="s">
        <v>1562</v>
      </c>
      <c r="G9" s="6" t="s">
        <v>2019</v>
      </c>
      <c r="H9" s="6" t="s">
        <v>1565</v>
      </c>
      <c r="I9" s="6" t="s">
        <v>2735</v>
      </c>
      <c r="J9" s="6" t="s">
        <v>2734</v>
      </c>
      <c r="K9" s="6"/>
      <c r="L9" s="12" t="s">
        <v>239</v>
      </c>
      <c r="M9" s="13"/>
      <c r="N9" s="14"/>
      <c r="O9" s="7"/>
      <c r="P9" s="6" t="s">
        <v>1561</v>
      </c>
      <c r="Q9" s="63">
        <f t="shared" si="1"/>
        <v>15</v>
      </c>
      <c r="R9" s="1" t="str">
        <f t="shared" si="2"/>
        <v>015D0203</v>
      </c>
      <c r="S9" s="1" t="str">
        <f t="shared" si="3"/>
        <v xml:space="preserve">JWWA認証    </v>
      </c>
      <c r="T9" s="1" t="str">
        <f t="shared" si="4"/>
        <v xml:space="preserve">JWWA認証    </v>
      </c>
      <c r="U9" s="2" t="s">
        <v>2690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25" t="str">
        <f t="shared" si="0"/>
        <v/>
      </c>
      <c r="B10" s="5"/>
      <c r="C10" s="21"/>
      <c r="D10" s="21"/>
      <c r="E10" s="6"/>
      <c r="F10" s="7"/>
      <c r="G10" s="6"/>
      <c r="H10" s="6"/>
      <c r="I10" s="6"/>
      <c r="J10" s="6"/>
      <c r="K10" s="6"/>
      <c r="L10" s="12"/>
      <c r="M10" s="13"/>
      <c r="N10" s="14"/>
      <c r="O10" s="7"/>
      <c r="P10" s="6"/>
      <c r="Q10" s="63" t="str">
        <f t="shared" si="1"/>
        <v/>
      </c>
      <c r="R10" s="1" t="str">
        <f t="shared" si="2"/>
        <v/>
      </c>
      <c r="S10" s="1" t="str">
        <f t="shared" si="3"/>
        <v xml:space="preserve">    </v>
      </c>
      <c r="T10" s="1" t="str">
        <f t="shared" si="4"/>
        <v xml:space="preserve">    </v>
      </c>
      <c r="U10" s="2" t="s">
        <v>9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25" t="str">
        <f t="shared" si="0"/>
        <v>015P0401</v>
      </c>
      <c r="B11" s="5" t="s">
        <v>597</v>
      </c>
      <c r="C11" s="21">
        <v>4</v>
      </c>
      <c r="D11" s="21">
        <v>1</v>
      </c>
      <c r="E11" s="6" t="s">
        <v>2192</v>
      </c>
      <c r="F11" s="7" t="s">
        <v>938</v>
      </c>
      <c r="G11" s="6" t="s">
        <v>2196</v>
      </c>
      <c r="H11" s="6" t="s">
        <v>2193</v>
      </c>
      <c r="I11" s="6" t="s">
        <v>85</v>
      </c>
      <c r="J11" s="6"/>
      <c r="K11" s="6"/>
      <c r="L11" s="12" t="s">
        <v>788</v>
      </c>
      <c r="M11" s="13" t="s">
        <v>162</v>
      </c>
      <c r="N11" s="14">
        <v>24</v>
      </c>
      <c r="O11" s="7"/>
      <c r="P11" s="6" t="s">
        <v>1561</v>
      </c>
      <c r="Q11" s="63">
        <f t="shared" si="1"/>
        <v>15</v>
      </c>
      <c r="R11" s="1" t="str">
        <f t="shared" si="2"/>
        <v>015P0401</v>
      </c>
      <c r="S11" s="1" t="str">
        <f t="shared" si="3"/>
        <v>PTC  B  24</v>
      </c>
      <c r="T11" s="1" t="str">
        <f t="shared" si="4"/>
        <v>PTC  B  24</v>
      </c>
      <c r="U11" s="2" t="s">
        <v>81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25" t="str">
        <f t="shared" si="0"/>
        <v>015P0402</v>
      </c>
      <c r="B12" s="5" t="s">
        <v>597</v>
      </c>
      <c r="C12" s="21">
        <v>4</v>
      </c>
      <c r="D12" s="21">
        <v>2</v>
      </c>
      <c r="E12" s="6" t="s">
        <v>2192</v>
      </c>
      <c r="F12" s="7" t="s">
        <v>938</v>
      </c>
      <c r="G12" s="6" t="s">
        <v>2195</v>
      </c>
      <c r="H12" s="6" t="s">
        <v>2194</v>
      </c>
      <c r="I12" s="6" t="s">
        <v>85</v>
      </c>
      <c r="J12" s="6"/>
      <c r="K12" s="6" t="s">
        <v>2197</v>
      </c>
      <c r="L12" s="12" t="s">
        <v>788</v>
      </c>
      <c r="M12" s="13" t="s">
        <v>162</v>
      </c>
      <c r="N12" s="14">
        <v>24</v>
      </c>
      <c r="O12" s="7"/>
      <c r="P12" s="6" t="s">
        <v>1561</v>
      </c>
      <c r="Q12" s="63">
        <f t="shared" si="1"/>
        <v>15</v>
      </c>
      <c r="R12" s="1" t="str">
        <f t="shared" si="2"/>
        <v>015P0402</v>
      </c>
      <c r="S12" s="1" t="str">
        <f t="shared" si="3"/>
        <v>PTC  B  24</v>
      </c>
      <c r="T12" s="1" t="str">
        <f t="shared" si="4"/>
        <v>PTC  B  24</v>
      </c>
      <c r="U12" s="2" t="s">
        <v>82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25" t="str">
        <f t="shared" si="0"/>
        <v/>
      </c>
      <c r="B13" s="5"/>
      <c r="C13" s="21"/>
      <c r="D13" s="21"/>
      <c r="E13" s="6"/>
      <c r="F13" s="7"/>
      <c r="G13" s="6"/>
      <c r="H13" s="6"/>
      <c r="I13" s="6"/>
      <c r="J13" s="6"/>
      <c r="K13" s="6"/>
      <c r="L13" s="12"/>
      <c r="M13" s="13"/>
      <c r="N13" s="14"/>
      <c r="O13" s="7"/>
      <c r="P13" s="6"/>
      <c r="Q13" s="63" t="str">
        <f t="shared" si="1"/>
        <v/>
      </c>
      <c r="R13" s="1" t="str">
        <f t="shared" si="2"/>
        <v/>
      </c>
      <c r="S13" s="1" t="str">
        <f t="shared" si="3"/>
        <v xml:space="preserve">    </v>
      </c>
      <c r="T13" s="1" t="str">
        <f t="shared" si="4"/>
        <v xml:space="preserve">    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399</v>
      </c>
      <c r="AA13" s="67">
        <v>9</v>
      </c>
    </row>
    <row r="14" spans="1:27" ht="15" customHeight="1">
      <c r="A14" s="87" t="str">
        <f t="shared" si="0"/>
        <v>015H0201</v>
      </c>
      <c r="B14" s="5" t="s">
        <v>277</v>
      </c>
      <c r="C14" s="21">
        <v>2</v>
      </c>
      <c r="D14" s="21">
        <v>1</v>
      </c>
      <c r="E14" s="6" t="s">
        <v>671</v>
      </c>
      <c r="F14" s="7" t="s">
        <v>27</v>
      </c>
      <c r="G14" s="6" t="s">
        <v>806</v>
      </c>
      <c r="H14" s="6" t="s">
        <v>1567</v>
      </c>
      <c r="I14" s="6" t="s">
        <v>689</v>
      </c>
      <c r="J14" s="6" t="s">
        <v>2526</v>
      </c>
      <c r="K14" s="6"/>
      <c r="L14" s="12" t="s">
        <v>239</v>
      </c>
      <c r="M14" s="13"/>
      <c r="N14" s="14"/>
      <c r="O14" s="7"/>
      <c r="P14" s="6" t="s">
        <v>1561</v>
      </c>
      <c r="Q14" s="63">
        <f t="shared" si="1"/>
        <v>15</v>
      </c>
      <c r="R14" s="1" t="str">
        <f t="shared" si="2"/>
        <v>015H0201</v>
      </c>
      <c r="S14" s="1" t="str">
        <f t="shared" si="3"/>
        <v xml:space="preserve">JWWA認証    </v>
      </c>
      <c r="T14" s="1" t="str">
        <f t="shared" si="4"/>
        <v xml:space="preserve">JWWA認証    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015H0202</v>
      </c>
      <c r="B15" s="5" t="s">
        <v>277</v>
      </c>
      <c r="C15" s="21">
        <v>2</v>
      </c>
      <c r="D15" s="21">
        <v>2</v>
      </c>
      <c r="E15" s="6" t="s">
        <v>671</v>
      </c>
      <c r="F15" s="7" t="s">
        <v>27</v>
      </c>
      <c r="G15" s="6" t="s">
        <v>2694</v>
      </c>
      <c r="H15" s="6" t="s">
        <v>2736</v>
      </c>
      <c r="I15" s="6" t="s">
        <v>1077</v>
      </c>
      <c r="J15" s="6" t="s">
        <v>2526</v>
      </c>
      <c r="K15" s="6"/>
      <c r="L15" s="12" t="s">
        <v>239</v>
      </c>
      <c r="M15" s="13"/>
      <c r="N15" s="14"/>
      <c r="O15" s="7"/>
      <c r="P15" s="6" t="s">
        <v>1561</v>
      </c>
      <c r="Q15" s="63">
        <f t="shared" si="1"/>
        <v>15</v>
      </c>
      <c r="R15" s="1" t="str">
        <f t="shared" si="2"/>
        <v>015H0202</v>
      </c>
      <c r="S15" s="1" t="str">
        <f t="shared" si="3"/>
        <v xml:space="preserve">JWWA認証    </v>
      </c>
      <c r="T15" s="1" t="str">
        <f t="shared" si="4"/>
        <v xml:space="preserve">JWWA認証    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87" t="str">
        <f t="shared" si="0"/>
        <v>015H0203</v>
      </c>
      <c r="B16" s="5" t="s">
        <v>277</v>
      </c>
      <c r="C16" s="21">
        <v>2</v>
      </c>
      <c r="D16" s="21">
        <v>3</v>
      </c>
      <c r="E16" s="6" t="s">
        <v>671</v>
      </c>
      <c r="F16" s="7" t="s">
        <v>27</v>
      </c>
      <c r="G16" s="6" t="s">
        <v>808</v>
      </c>
      <c r="H16" s="6" t="s">
        <v>1566</v>
      </c>
      <c r="I16" s="6" t="s">
        <v>689</v>
      </c>
      <c r="J16" s="6" t="s">
        <v>2526</v>
      </c>
      <c r="K16" s="6"/>
      <c r="L16" s="12" t="s">
        <v>239</v>
      </c>
      <c r="M16" s="13"/>
      <c r="N16" s="14"/>
      <c r="O16" s="7"/>
      <c r="P16" s="6" t="s">
        <v>1561</v>
      </c>
      <c r="Q16" s="63">
        <f t="shared" si="1"/>
        <v>15</v>
      </c>
      <c r="R16" s="1" t="str">
        <f t="shared" si="2"/>
        <v>015H0203</v>
      </c>
      <c r="S16" s="1" t="str">
        <f t="shared" si="3"/>
        <v xml:space="preserve">JWWA認証    </v>
      </c>
      <c r="T16" s="1" t="str">
        <f t="shared" si="4"/>
        <v xml:space="preserve">JWWA認証    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87" t="str">
        <f t="shared" si="0"/>
        <v>015H0204</v>
      </c>
      <c r="B17" s="5" t="s">
        <v>277</v>
      </c>
      <c r="C17" s="21">
        <v>2</v>
      </c>
      <c r="D17" s="21">
        <v>4</v>
      </c>
      <c r="E17" s="6" t="s">
        <v>671</v>
      </c>
      <c r="F17" s="7" t="s">
        <v>27</v>
      </c>
      <c r="G17" s="6" t="s">
        <v>810</v>
      </c>
      <c r="H17" s="6" t="s">
        <v>2184</v>
      </c>
      <c r="I17" s="6" t="s">
        <v>689</v>
      </c>
      <c r="J17" s="6" t="s">
        <v>2526</v>
      </c>
      <c r="K17" s="6"/>
      <c r="L17" s="12" t="s">
        <v>239</v>
      </c>
      <c r="M17" s="13"/>
      <c r="N17" s="14"/>
      <c r="O17" s="7"/>
      <c r="P17" s="6" t="s">
        <v>1561</v>
      </c>
      <c r="Q17" s="63">
        <f t="shared" si="1"/>
        <v>15</v>
      </c>
      <c r="R17" s="1" t="str">
        <f t="shared" si="2"/>
        <v>015H0204</v>
      </c>
      <c r="S17" s="1" t="str">
        <f t="shared" si="3"/>
        <v xml:space="preserve">JWWA認証    </v>
      </c>
      <c r="T17" s="1" t="str">
        <f t="shared" si="4"/>
        <v xml:space="preserve">JWWA認証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87" t="str">
        <f t="shared" si="0"/>
        <v>015H0205</v>
      </c>
      <c r="B18" s="5" t="s">
        <v>2737</v>
      </c>
      <c r="C18" s="21">
        <v>2</v>
      </c>
      <c r="D18" s="21">
        <v>5</v>
      </c>
      <c r="E18" s="6" t="s">
        <v>671</v>
      </c>
      <c r="F18" s="7" t="s">
        <v>27</v>
      </c>
      <c r="G18" s="6" t="s">
        <v>2698</v>
      </c>
      <c r="H18" s="6" t="s">
        <v>2738</v>
      </c>
      <c r="I18" s="6" t="s">
        <v>2739</v>
      </c>
      <c r="J18" s="6" t="s">
        <v>2526</v>
      </c>
      <c r="K18" s="6"/>
      <c r="L18" s="12" t="s">
        <v>239</v>
      </c>
      <c r="M18" s="13"/>
      <c r="N18" s="14"/>
      <c r="O18" s="7"/>
      <c r="P18" s="6" t="s">
        <v>1561</v>
      </c>
      <c r="Q18" s="63">
        <f t="shared" si="1"/>
        <v>15</v>
      </c>
      <c r="R18" s="1" t="str">
        <f t="shared" si="2"/>
        <v>015H0205</v>
      </c>
      <c r="S18" s="1" t="str">
        <f t="shared" si="3"/>
        <v xml:space="preserve">JWWA認証    </v>
      </c>
      <c r="T18" s="1" t="str">
        <f t="shared" si="4"/>
        <v xml:space="preserve">JWWA認証    </v>
      </c>
      <c r="V18" s="2">
        <v>12</v>
      </c>
      <c r="W18" s="1" t="s">
        <v>17</v>
      </c>
      <c r="X18" s="1" t="s">
        <v>2740</v>
      </c>
      <c r="Z18" s="1" t="s">
        <v>3919</v>
      </c>
      <c r="AA18" s="67">
        <v>0</v>
      </c>
    </row>
    <row r="19" spans="1:27" ht="15" customHeight="1">
      <c r="A19" s="87" t="str">
        <f t="shared" si="0"/>
        <v>015H0206</v>
      </c>
      <c r="B19" s="5" t="s">
        <v>2737</v>
      </c>
      <c r="C19" s="21">
        <v>2</v>
      </c>
      <c r="D19" s="21">
        <v>6</v>
      </c>
      <c r="E19" s="6" t="s">
        <v>671</v>
      </c>
      <c r="F19" s="7" t="s">
        <v>27</v>
      </c>
      <c r="G19" s="6" t="s">
        <v>804</v>
      </c>
      <c r="H19" s="6" t="s">
        <v>1568</v>
      </c>
      <c r="I19" s="6" t="s">
        <v>2741</v>
      </c>
      <c r="J19" s="6" t="s">
        <v>2526</v>
      </c>
      <c r="K19" s="6"/>
      <c r="L19" s="12" t="s">
        <v>239</v>
      </c>
      <c r="M19" s="13"/>
      <c r="N19" s="14"/>
      <c r="O19" s="7"/>
      <c r="P19" s="6" t="s">
        <v>1561</v>
      </c>
      <c r="Q19" s="63">
        <f t="shared" si="1"/>
        <v>15</v>
      </c>
      <c r="R19" s="1" t="str">
        <f t="shared" si="2"/>
        <v>015H0206</v>
      </c>
      <c r="S19" s="1" t="str">
        <f t="shared" si="3"/>
        <v xml:space="preserve">JWWA認証    </v>
      </c>
      <c r="T19" s="1" t="str">
        <f t="shared" si="4"/>
        <v xml:space="preserve">JWWA認証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87" t="str">
        <f t="shared" si="0"/>
        <v>015H0207</v>
      </c>
      <c r="B20" s="5" t="s">
        <v>2737</v>
      </c>
      <c r="C20" s="21">
        <v>2</v>
      </c>
      <c r="D20" s="21">
        <v>7</v>
      </c>
      <c r="E20" s="6" t="s">
        <v>671</v>
      </c>
      <c r="F20" s="7" t="s">
        <v>27</v>
      </c>
      <c r="G20" s="6" t="s">
        <v>814</v>
      </c>
      <c r="H20" s="6" t="s">
        <v>2742</v>
      </c>
      <c r="I20" s="6" t="s">
        <v>2743</v>
      </c>
      <c r="J20" s="6" t="s">
        <v>2526</v>
      </c>
      <c r="K20" s="6"/>
      <c r="L20" s="12" t="s">
        <v>239</v>
      </c>
      <c r="M20" s="13"/>
      <c r="N20" s="14"/>
      <c r="O20" s="7"/>
      <c r="P20" s="6" t="s">
        <v>1561</v>
      </c>
      <c r="Q20" s="63">
        <f t="shared" si="1"/>
        <v>15</v>
      </c>
      <c r="R20" s="1" t="str">
        <f t="shared" si="2"/>
        <v>015H0207</v>
      </c>
      <c r="S20" s="1" t="str">
        <f t="shared" si="3"/>
        <v xml:space="preserve">JWWA認証    </v>
      </c>
      <c r="T20" s="1" t="str">
        <f t="shared" si="4"/>
        <v xml:space="preserve">JWWA認証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87" t="str">
        <f t="shared" si="0"/>
        <v>015H0208</v>
      </c>
      <c r="B21" s="5" t="s">
        <v>2737</v>
      </c>
      <c r="C21" s="21">
        <v>2</v>
      </c>
      <c r="D21" s="21">
        <v>8</v>
      </c>
      <c r="E21" s="6" t="s">
        <v>671</v>
      </c>
      <c r="F21" s="7" t="s">
        <v>27</v>
      </c>
      <c r="G21" s="6" t="s">
        <v>805</v>
      </c>
      <c r="H21" s="6" t="s">
        <v>2185</v>
      </c>
      <c r="I21" s="6" t="s">
        <v>2741</v>
      </c>
      <c r="J21" s="6" t="s">
        <v>2526</v>
      </c>
      <c r="K21" s="6"/>
      <c r="L21" s="12" t="s">
        <v>239</v>
      </c>
      <c r="M21" s="13"/>
      <c r="N21" s="14"/>
      <c r="O21" s="7"/>
      <c r="P21" s="6" t="s">
        <v>1561</v>
      </c>
      <c r="Q21" s="63">
        <f t="shared" si="1"/>
        <v>15</v>
      </c>
      <c r="R21" s="1" t="str">
        <f t="shared" si="2"/>
        <v>015H0208</v>
      </c>
      <c r="S21" s="1" t="str">
        <f t="shared" si="3"/>
        <v xml:space="preserve">JWWA認証    </v>
      </c>
      <c r="T21" s="1" t="str">
        <f t="shared" si="4"/>
        <v xml:space="preserve">JWWA認証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87" t="str">
        <f t="shared" si="0"/>
        <v>015H0209</v>
      </c>
      <c r="B22" s="5" t="s">
        <v>2737</v>
      </c>
      <c r="C22" s="21">
        <v>2</v>
      </c>
      <c r="D22" s="21">
        <v>9</v>
      </c>
      <c r="E22" s="6" t="s">
        <v>671</v>
      </c>
      <c r="F22" s="7" t="s">
        <v>27</v>
      </c>
      <c r="G22" s="6" t="s">
        <v>816</v>
      </c>
      <c r="H22" s="6" t="s">
        <v>2744</v>
      </c>
      <c r="I22" s="6" t="s">
        <v>2743</v>
      </c>
      <c r="J22" s="6" t="s">
        <v>2526</v>
      </c>
      <c r="K22" s="6"/>
      <c r="L22" s="12" t="s">
        <v>239</v>
      </c>
      <c r="M22" s="13"/>
      <c r="N22" s="14"/>
      <c r="O22" s="7"/>
      <c r="P22" s="6" t="s">
        <v>1561</v>
      </c>
      <c r="Q22" s="63">
        <f t="shared" si="1"/>
        <v>15</v>
      </c>
      <c r="R22" s="1" t="str">
        <f t="shared" si="2"/>
        <v>015H0209</v>
      </c>
      <c r="S22" s="1" t="str">
        <f t="shared" si="3"/>
        <v xml:space="preserve">JWWA認証    </v>
      </c>
      <c r="T22" s="1" t="str">
        <f t="shared" si="4"/>
        <v xml:space="preserve">JWWA認証    </v>
      </c>
      <c r="Z22" s="1" t="s">
        <v>1811</v>
      </c>
      <c r="AA22" s="67">
        <v>45</v>
      </c>
    </row>
    <row r="23" spans="1:27" ht="15" customHeight="1">
      <c r="A23" s="87" t="str">
        <f t="shared" si="0"/>
        <v>015H0210</v>
      </c>
      <c r="B23" s="5" t="s">
        <v>2737</v>
      </c>
      <c r="C23" s="21">
        <v>2</v>
      </c>
      <c r="D23" s="21">
        <v>10</v>
      </c>
      <c r="E23" s="6" t="s">
        <v>671</v>
      </c>
      <c r="F23" s="7" t="s">
        <v>27</v>
      </c>
      <c r="G23" s="6" t="s">
        <v>801</v>
      </c>
      <c r="H23" s="6" t="s">
        <v>1569</v>
      </c>
      <c r="I23" s="6" t="s">
        <v>2741</v>
      </c>
      <c r="J23" s="6" t="s">
        <v>2526</v>
      </c>
      <c r="K23" s="6"/>
      <c r="L23" s="12" t="s">
        <v>239</v>
      </c>
      <c r="M23" s="13"/>
      <c r="N23" s="14"/>
      <c r="O23" s="7"/>
      <c r="P23" s="6" t="s">
        <v>1561</v>
      </c>
      <c r="Q23" s="63">
        <f t="shared" si="1"/>
        <v>15</v>
      </c>
      <c r="R23" s="1" t="str">
        <f t="shared" si="2"/>
        <v>015H0210</v>
      </c>
      <c r="S23" s="1" t="str">
        <f t="shared" si="3"/>
        <v xml:space="preserve">JWWA認証    </v>
      </c>
      <c r="T23" s="1" t="str">
        <f t="shared" si="4"/>
        <v xml:space="preserve">JWWA認証    </v>
      </c>
      <c r="Z23" s="1" t="s">
        <v>1816</v>
      </c>
      <c r="AA23" s="67">
        <v>35</v>
      </c>
    </row>
    <row r="24" spans="1:27" ht="15" customHeight="1">
      <c r="A24" s="87" t="str">
        <f t="shared" si="0"/>
        <v>015H0211</v>
      </c>
      <c r="B24" s="5" t="s">
        <v>2737</v>
      </c>
      <c r="C24" s="21">
        <v>2</v>
      </c>
      <c r="D24" s="21">
        <v>11</v>
      </c>
      <c r="E24" s="6" t="s">
        <v>671</v>
      </c>
      <c r="F24" s="7" t="s">
        <v>27</v>
      </c>
      <c r="G24" s="6" t="s">
        <v>806</v>
      </c>
      <c r="H24" s="6" t="s">
        <v>1571</v>
      </c>
      <c r="I24" s="6" t="s">
        <v>2745</v>
      </c>
      <c r="J24" s="6" t="s">
        <v>818</v>
      </c>
      <c r="K24" s="6" t="s">
        <v>2746</v>
      </c>
      <c r="L24" s="12" t="s">
        <v>239</v>
      </c>
      <c r="M24" s="13"/>
      <c r="N24" s="14"/>
      <c r="O24" s="7"/>
      <c r="P24" s="6" t="s">
        <v>1561</v>
      </c>
      <c r="Q24" s="63">
        <f t="shared" si="1"/>
        <v>15</v>
      </c>
      <c r="R24" s="1" t="str">
        <f t="shared" si="2"/>
        <v>015H0211</v>
      </c>
      <c r="S24" s="1" t="str">
        <f t="shared" si="3"/>
        <v xml:space="preserve">JWWA認証    </v>
      </c>
      <c r="T24" s="1" t="str">
        <f t="shared" si="4"/>
        <v xml:space="preserve">JWWA認証    </v>
      </c>
      <c r="Z24" s="1" t="s">
        <v>3920</v>
      </c>
      <c r="AA24" s="67">
        <v>0</v>
      </c>
    </row>
    <row r="25" spans="1:27" ht="15" customHeight="1">
      <c r="A25" s="87" t="str">
        <f t="shared" si="0"/>
        <v>015H0212</v>
      </c>
      <c r="B25" s="5" t="s">
        <v>2737</v>
      </c>
      <c r="C25" s="21">
        <v>2</v>
      </c>
      <c r="D25" s="21">
        <v>12</v>
      </c>
      <c r="E25" s="6" t="s">
        <v>671</v>
      </c>
      <c r="F25" s="7" t="s">
        <v>27</v>
      </c>
      <c r="G25" s="6" t="s">
        <v>806</v>
      </c>
      <c r="H25" s="6" t="s">
        <v>1570</v>
      </c>
      <c r="I25" s="6" t="s">
        <v>2747</v>
      </c>
      <c r="J25" s="6" t="s">
        <v>818</v>
      </c>
      <c r="K25" s="6" t="s">
        <v>2746</v>
      </c>
      <c r="L25" s="12" t="s">
        <v>239</v>
      </c>
      <c r="M25" s="13"/>
      <c r="N25" s="14"/>
      <c r="O25" s="7"/>
      <c r="P25" s="6" t="s">
        <v>1561</v>
      </c>
      <c r="Q25" s="63">
        <f t="shared" si="1"/>
        <v>15</v>
      </c>
      <c r="R25" s="1" t="str">
        <f t="shared" si="2"/>
        <v>015H0212</v>
      </c>
      <c r="S25" s="1" t="str">
        <f t="shared" si="3"/>
        <v xml:space="preserve">JWWA認証    </v>
      </c>
      <c r="T25" s="1" t="str">
        <f t="shared" si="4"/>
        <v xml:space="preserve">JWWA認証    </v>
      </c>
      <c r="Z25" s="1" t="s">
        <v>3921</v>
      </c>
      <c r="AA25" s="67">
        <v>0</v>
      </c>
    </row>
    <row r="26" spans="1:27" ht="15" customHeight="1">
      <c r="A26" s="87" t="str">
        <f t="shared" si="0"/>
        <v>015H0213</v>
      </c>
      <c r="B26" s="5" t="s">
        <v>2737</v>
      </c>
      <c r="C26" s="21">
        <v>2</v>
      </c>
      <c r="D26" s="21">
        <v>13</v>
      </c>
      <c r="E26" s="6" t="s">
        <v>671</v>
      </c>
      <c r="F26" s="7" t="s">
        <v>27</v>
      </c>
      <c r="G26" s="6" t="s">
        <v>808</v>
      </c>
      <c r="H26" s="6" t="s">
        <v>2748</v>
      </c>
      <c r="I26" s="6" t="s">
        <v>2745</v>
      </c>
      <c r="J26" s="6" t="s">
        <v>818</v>
      </c>
      <c r="K26" s="6"/>
      <c r="L26" s="12" t="s">
        <v>239</v>
      </c>
      <c r="M26" s="13"/>
      <c r="N26" s="14"/>
      <c r="O26" s="7"/>
      <c r="P26" s="6" t="s">
        <v>1561</v>
      </c>
      <c r="Q26" s="63">
        <f t="shared" si="1"/>
        <v>15</v>
      </c>
      <c r="R26" s="1" t="str">
        <f t="shared" si="2"/>
        <v>015H0213</v>
      </c>
      <c r="S26" s="1" t="str">
        <f t="shared" si="3"/>
        <v xml:space="preserve">JWWA認証    </v>
      </c>
      <c r="T26" s="1" t="str">
        <f t="shared" si="4"/>
        <v xml:space="preserve">JWWA認証    </v>
      </c>
      <c r="Z26" s="1" t="s">
        <v>3922</v>
      </c>
      <c r="AA26" s="67">
        <v>0</v>
      </c>
    </row>
    <row r="27" spans="1:27" ht="15" customHeight="1">
      <c r="A27" s="87" t="str">
        <f t="shared" si="0"/>
        <v>015H0214</v>
      </c>
      <c r="B27" s="5" t="s">
        <v>2737</v>
      </c>
      <c r="C27" s="21">
        <v>2</v>
      </c>
      <c r="D27" s="21">
        <v>14</v>
      </c>
      <c r="E27" s="6" t="s">
        <v>671</v>
      </c>
      <c r="F27" s="7" t="s">
        <v>27</v>
      </c>
      <c r="G27" s="6" t="s">
        <v>808</v>
      </c>
      <c r="H27" s="6" t="s">
        <v>2749</v>
      </c>
      <c r="I27" s="6" t="s">
        <v>2747</v>
      </c>
      <c r="J27" s="6" t="s">
        <v>818</v>
      </c>
      <c r="K27" s="6"/>
      <c r="L27" s="12" t="s">
        <v>239</v>
      </c>
      <c r="M27" s="13"/>
      <c r="N27" s="14"/>
      <c r="O27" s="7"/>
      <c r="P27" s="6" t="s">
        <v>1561</v>
      </c>
      <c r="Q27" s="63">
        <f t="shared" si="1"/>
        <v>15</v>
      </c>
      <c r="R27" s="1" t="str">
        <f t="shared" si="2"/>
        <v>015H0214</v>
      </c>
      <c r="S27" s="1" t="str">
        <f t="shared" si="3"/>
        <v xml:space="preserve">JWWA認証    </v>
      </c>
      <c r="T27" s="1" t="str">
        <f t="shared" si="4"/>
        <v xml:space="preserve">JWWA認証    </v>
      </c>
      <c r="Z27" s="1" t="s">
        <v>3023</v>
      </c>
      <c r="AA27" s="67">
        <v>0</v>
      </c>
    </row>
    <row r="28" spans="1:27" ht="15" customHeight="1">
      <c r="A28" s="87" t="str">
        <f t="shared" si="0"/>
        <v>015H0215</v>
      </c>
      <c r="B28" s="5" t="s">
        <v>2737</v>
      </c>
      <c r="C28" s="21">
        <v>2</v>
      </c>
      <c r="D28" s="21">
        <v>15</v>
      </c>
      <c r="E28" s="6" t="s">
        <v>671</v>
      </c>
      <c r="F28" s="7" t="s">
        <v>27</v>
      </c>
      <c r="G28" s="6" t="s">
        <v>812</v>
      </c>
      <c r="H28" s="6" t="s">
        <v>1573</v>
      </c>
      <c r="I28" s="6" t="s">
        <v>2745</v>
      </c>
      <c r="J28" s="6" t="s">
        <v>818</v>
      </c>
      <c r="K28" s="6"/>
      <c r="L28" s="12" t="s">
        <v>239</v>
      </c>
      <c r="M28" s="13"/>
      <c r="N28" s="14"/>
      <c r="O28" s="7"/>
      <c r="P28" s="6" t="s">
        <v>1561</v>
      </c>
      <c r="Q28" s="63">
        <f t="shared" si="1"/>
        <v>15</v>
      </c>
      <c r="R28" s="1" t="str">
        <f t="shared" si="2"/>
        <v>015H0215</v>
      </c>
      <c r="S28" s="1" t="str">
        <f t="shared" si="3"/>
        <v xml:space="preserve">JWWA認証    </v>
      </c>
      <c r="T28" s="1" t="str">
        <f t="shared" si="4"/>
        <v xml:space="preserve">JWWA認証    </v>
      </c>
      <c r="Z28" s="1" t="s">
        <v>3923</v>
      </c>
      <c r="AA28" s="67">
        <v>0</v>
      </c>
    </row>
    <row r="29" spans="1:27" ht="15" customHeight="1">
      <c r="A29" s="87" t="str">
        <f t="shared" si="0"/>
        <v>015H0216</v>
      </c>
      <c r="B29" s="5" t="s">
        <v>2737</v>
      </c>
      <c r="C29" s="21">
        <v>2</v>
      </c>
      <c r="D29" s="21">
        <v>16</v>
      </c>
      <c r="E29" s="6" t="s">
        <v>671</v>
      </c>
      <c r="F29" s="7" t="s">
        <v>27</v>
      </c>
      <c r="G29" s="6" t="s">
        <v>812</v>
      </c>
      <c r="H29" s="6" t="s">
        <v>1574</v>
      </c>
      <c r="I29" s="6" t="s">
        <v>2747</v>
      </c>
      <c r="J29" s="6" t="s">
        <v>818</v>
      </c>
      <c r="K29" s="6"/>
      <c r="L29" s="12" t="s">
        <v>239</v>
      </c>
      <c r="M29" s="13"/>
      <c r="N29" s="14"/>
      <c r="O29" s="7"/>
      <c r="P29" s="6" t="s">
        <v>1561</v>
      </c>
      <c r="Q29" s="63">
        <f t="shared" si="1"/>
        <v>15</v>
      </c>
      <c r="R29" s="1" t="str">
        <f t="shared" si="2"/>
        <v>015H0216</v>
      </c>
      <c r="S29" s="1" t="str">
        <f t="shared" si="3"/>
        <v xml:space="preserve">JWWA認証    </v>
      </c>
      <c r="T29" s="1" t="str">
        <f t="shared" si="4"/>
        <v xml:space="preserve">JWWA認証    </v>
      </c>
      <c r="Z29" s="1" t="s">
        <v>3924</v>
      </c>
      <c r="AA29" s="67">
        <v>0</v>
      </c>
    </row>
    <row r="30" spans="1:27" ht="15" customHeight="1">
      <c r="A30" s="87" t="str">
        <f t="shared" si="0"/>
        <v>015H0217</v>
      </c>
      <c r="B30" s="5" t="s">
        <v>2737</v>
      </c>
      <c r="C30" s="21">
        <v>2</v>
      </c>
      <c r="D30" s="21">
        <v>17</v>
      </c>
      <c r="E30" s="6" t="s">
        <v>671</v>
      </c>
      <c r="F30" s="7" t="s">
        <v>27</v>
      </c>
      <c r="G30" s="6" t="s">
        <v>810</v>
      </c>
      <c r="H30" s="6" t="s">
        <v>2186</v>
      </c>
      <c r="I30" s="6" t="s">
        <v>2745</v>
      </c>
      <c r="J30" s="6" t="s">
        <v>818</v>
      </c>
      <c r="K30" s="6"/>
      <c r="L30" s="12" t="s">
        <v>239</v>
      </c>
      <c r="M30" s="13"/>
      <c r="N30" s="14"/>
      <c r="O30" s="7"/>
      <c r="P30" s="6" t="s">
        <v>1561</v>
      </c>
      <c r="Q30" s="63">
        <f t="shared" si="1"/>
        <v>15</v>
      </c>
      <c r="R30" s="1" t="str">
        <f t="shared" si="2"/>
        <v>015H0217</v>
      </c>
      <c r="S30" s="1" t="str">
        <f t="shared" si="3"/>
        <v xml:space="preserve">JWWA認証    </v>
      </c>
      <c r="T30" s="1" t="str">
        <f t="shared" si="4"/>
        <v xml:space="preserve">JWWA認証    </v>
      </c>
      <c r="Z30" s="1" t="s">
        <v>3925</v>
      </c>
      <c r="AA30" s="67">
        <v>42</v>
      </c>
    </row>
    <row r="31" spans="1:27" ht="15" customHeight="1">
      <c r="A31" s="87" t="str">
        <f t="shared" si="0"/>
        <v>015H0218</v>
      </c>
      <c r="B31" s="5" t="s">
        <v>2737</v>
      </c>
      <c r="C31" s="21">
        <v>2</v>
      </c>
      <c r="D31" s="21">
        <v>18</v>
      </c>
      <c r="E31" s="6" t="s">
        <v>671</v>
      </c>
      <c r="F31" s="7" t="s">
        <v>27</v>
      </c>
      <c r="G31" s="6" t="s">
        <v>2698</v>
      </c>
      <c r="H31" s="6" t="s">
        <v>2750</v>
      </c>
      <c r="I31" s="6" t="s">
        <v>2739</v>
      </c>
      <c r="J31" s="6" t="s">
        <v>818</v>
      </c>
      <c r="K31" s="6"/>
      <c r="L31" s="12" t="s">
        <v>239</v>
      </c>
      <c r="M31" s="13"/>
      <c r="N31" s="14"/>
      <c r="O31" s="7"/>
      <c r="P31" s="6" t="s">
        <v>1561</v>
      </c>
      <c r="Q31" s="63">
        <f t="shared" si="1"/>
        <v>15</v>
      </c>
      <c r="R31" s="1" t="str">
        <f t="shared" si="2"/>
        <v>015H0218</v>
      </c>
      <c r="S31" s="1" t="str">
        <f t="shared" si="3"/>
        <v xml:space="preserve">JWWA認証    </v>
      </c>
      <c r="T31" s="1" t="str">
        <f t="shared" si="4"/>
        <v xml:space="preserve">JWWA認証    </v>
      </c>
      <c r="AA31" s="67"/>
    </row>
    <row r="32" spans="1:27" ht="15" customHeight="1">
      <c r="A32" s="87" t="str">
        <f t="shared" si="0"/>
        <v>015H0219</v>
      </c>
      <c r="B32" s="5" t="s">
        <v>2737</v>
      </c>
      <c r="C32" s="21">
        <v>2</v>
      </c>
      <c r="D32" s="21">
        <v>19</v>
      </c>
      <c r="E32" s="6" t="s">
        <v>671</v>
      </c>
      <c r="F32" s="7" t="s">
        <v>27</v>
      </c>
      <c r="G32" s="6" t="s">
        <v>810</v>
      </c>
      <c r="H32" s="6" t="s">
        <v>2187</v>
      </c>
      <c r="I32" s="6" t="s">
        <v>2747</v>
      </c>
      <c r="J32" s="6" t="s">
        <v>818</v>
      </c>
      <c r="K32" s="6"/>
      <c r="L32" s="12" t="s">
        <v>239</v>
      </c>
      <c r="M32" s="13"/>
      <c r="N32" s="14"/>
      <c r="O32" s="7"/>
      <c r="P32" s="6" t="s">
        <v>1561</v>
      </c>
      <c r="Q32" s="63">
        <f t="shared" si="1"/>
        <v>15</v>
      </c>
      <c r="R32" s="1" t="str">
        <f t="shared" si="2"/>
        <v>015H0219</v>
      </c>
      <c r="S32" s="1" t="str">
        <f t="shared" si="3"/>
        <v xml:space="preserve">JWWA認証    </v>
      </c>
      <c r="T32" s="1" t="str">
        <f t="shared" si="4"/>
        <v xml:space="preserve">JWWA認証    </v>
      </c>
      <c r="Z32" s="1" t="s">
        <v>3926</v>
      </c>
      <c r="AA32" s="67">
        <v>6</v>
      </c>
    </row>
    <row r="33" spans="1:27" ht="15" customHeight="1">
      <c r="A33" s="87" t="str">
        <f t="shared" si="0"/>
        <v>015H0220</v>
      </c>
      <c r="B33" s="5" t="s">
        <v>2737</v>
      </c>
      <c r="C33" s="21">
        <v>2</v>
      </c>
      <c r="D33" s="21">
        <v>20</v>
      </c>
      <c r="E33" s="6" t="s">
        <v>671</v>
      </c>
      <c r="F33" s="7" t="s">
        <v>27</v>
      </c>
      <c r="G33" s="6" t="s">
        <v>804</v>
      </c>
      <c r="H33" s="6" t="s">
        <v>1575</v>
      </c>
      <c r="I33" s="6" t="s">
        <v>2745</v>
      </c>
      <c r="J33" s="6" t="s">
        <v>818</v>
      </c>
      <c r="K33" s="6"/>
      <c r="L33" s="12" t="s">
        <v>239</v>
      </c>
      <c r="M33" s="13"/>
      <c r="N33" s="14"/>
      <c r="O33" s="7"/>
      <c r="P33" s="6" t="s">
        <v>1561</v>
      </c>
      <c r="Q33" s="63">
        <f t="shared" si="1"/>
        <v>15</v>
      </c>
      <c r="R33" s="1" t="str">
        <f t="shared" si="2"/>
        <v>015H0220</v>
      </c>
      <c r="S33" s="1" t="str">
        <f t="shared" si="3"/>
        <v xml:space="preserve">JWWA認証    </v>
      </c>
      <c r="T33" s="1" t="str">
        <f t="shared" si="4"/>
        <v xml:space="preserve">JWWA認証    </v>
      </c>
      <c r="Z33" s="1" t="s">
        <v>835</v>
      </c>
      <c r="AA33" s="67">
        <v>17</v>
      </c>
    </row>
    <row r="34" spans="1:27" ht="15" customHeight="1">
      <c r="A34" s="87" t="str">
        <f t="shared" si="0"/>
        <v>015H0221</v>
      </c>
      <c r="B34" s="5" t="s">
        <v>2737</v>
      </c>
      <c r="C34" s="21">
        <v>2</v>
      </c>
      <c r="D34" s="21">
        <v>21</v>
      </c>
      <c r="E34" s="6" t="s">
        <v>671</v>
      </c>
      <c r="F34" s="7" t="s">
        <v>27</v>
      </c>
      <c r="G34" s="6" t="s">
        <v>814</v>
      </c>
      <c r="H34" s="6" t="s">
        <v>2751</v>
      </c>
      <c r="I34" s="6" t="s">
        <v>2739</v>
      </c>
      <c r="J34" s="6" t="s">
        <v>818</v>
      </c>
      <c r="K34" s="6"/>
      <c r="L34" s="12" t="s">
        <v>239</v>
      </c>
      <c r="M34" s="13"/>
      <c r="N34" s="14"/>
      <c r="O34" s="7"/>
      <c r="P34" s="6" t="s">
        <v>1561</v>
      </c>
      <c r="Q34" s="63">
        <f t="shared" si="1"/>
        <v>15</v>
      </c>
      <c r="R34" s="1" t="str">
        <f t="shared" si="2"/>
        <v>015H0221</v>
      </c>
      <c r="S34" s="1" t="str">
        <f t="shared" si="3"/>
        <v xml:space="preserve">JWWA認証    </v>
      </c>
      <c r="T34" s="1" t="str">
        <f t="shared" si="4"/>
        <v xml:space="preserve">JWWA認証    </v>
      </c>
      <c r="Z34" s="1" t="s">
        <v>763</v>
      </c>
      <c r="AA34" s="67">
        <v>23</v>
      </c>
    </row>
    <row r="35" spans="1:27" ht="15" customHeight="1">
      <c r="A35" s="87" t="str">
        <f t="shared" si="0"/>
        <v>015H0222</v>
      </c>
      <c r="B35" s="5" t="s">
        <v>2737</v>
      </c>
      <c r="C35" s="21">
        <v>2</v>
      </c>
      <c r="D35" s="21">
        <v>22</v>
      </c>
      <c r="E35" s="6" t="s">
        <v>671</v>
      </c>
      <c r="F35" s="7" t="s">
        <v>27</v>
      </c>
      <c r="G35" s="6" t="s">
        <v>804</v>
      </c>
      <c r="H35" s="6" t="s">
        <v>1576</v>
      </c>
      <c r="I35" s="6" t="s">
        <v>2747</v>
      </c>
      <c r="J35" s="6" t="s">
        <v>818</v>
      </c>
      <c r="K35" s="6"/>
      <c r="L35" s="12" t="s">
        <v>239</v>
      </c>
      <c r="M35" s="13"/>
      <c r="N35" s="14"/>
      <c r="O35" s="7"/>
      <c r="P35" s="6" t="s">
        <v>1561</v>
      </c>
      <c r="Q35" s="63">
        <f t="shared" si="1"/>
        <v>15</v>
      </c>
      <c r="R35" s="1" t="str">
        <f t="shared" si="2"/>
        <v>015H0222</v>
      </c>
      <c r="S35" s="1" t="str">
        <f t="shared" si="3"/>
        <v xml:space="preserve">JWWA認証    </v>
      </c>
      <c r="T35" s="1" t="str">
        <f t="shared" si="4"/>
        <v xml:space="preserve">JWWA認証    </v>
      </c>
      <c r="Z35" s="1" t="s">
        <v>779</v>
      </c>
      <c r="AA35" s="67">
        <v>4</v>
      </c>
    </row>
    <row r="36" spans="1:27" ht="15" customHeight="1">
      <c r="A36" s="87" t="str">
        <f t="shared" si="0"/>
        <v>015H0223</v>
      </c>
      <c r="B36" s="5" t="s">
        <v>2737</v>
      </c>
      <c r="C36" s="21">
        <v>2</v>
      </c>
      <c r="D36" s="21">
        <v>23</v>
      </c>
      <c r="E36" s="6" t="s">
        <v>671</v>
      </c>
      <c r="F36" s="7" t="s">
        <v>27</v>
      </c>
      <c r="G36" s="6" t="s">
        <v>814</v>
      </c>
      <c r="H36" s="6" t="s">
        <v>2752</v>
      </c>
      <c r="I36" s="6" t="s">
        <v>2753</v>
      </c>
      <c r="J36" s="6" t="s">
        <v>818</v>
      </c>
      <c r="K36" s="6"/>
      <c r="L36" s="12" t="s">
        <v>239</v>
      </c>
      <c r="M36" s="13"/>
      <c r="N36" s="14"/>
      <c r="O36" s="7"/>
      <c r="P36" s="6" t="s">
        <v>1561</v>
      </c>
      <c r="Q36" s="63">
        <f t="shared" si="1"/>
        <v>15</v>
      </c>
      <c r="R36" s="1" t="str">
        <f t="shared" si="2"/>
        <v>015H0223</v>
      </c>
      <c r="S36" s="1" t="str">
        <f t="shared" si="3"/>
        <v xml:space="preserve">JWWA認証    </v>
      </c>
      <c r="T36" s="1" t="str">
        <f t="shared" si="4"/>
        <v xml:space="preserve">JWWA認証    </v>
      </c>
      <c r="Z36" s="1" t="s">
        <v>881</v>
      </c>
      <c r="AA36" s="67">
        <v>25</v>
      </c>
    </row>
    <row r="37" spans="1:27" ht="15" customHeight="1">
      <c r="A37" s="87" t="str">
        <f t="shared" si="0"/>
        <v>015H0224</v>
      </c>
      <c r="B37" s="5" t="s">
        <v>2737</v>
      </c>
      <c r="C37" s="21">
        <v>2</v>
      </c>
      <c r="D37" s="21">
        <v>24</v>
      </c>
      <c r="E37" s="6" t="s">
        <v>671</v>
      </c>
      <c r="F37" s="7" t="s">
        <v>27</v>
      </c>
      <c r="G37" s="6" t="s">
        <v>805</v>
      </c>
      <c r="H37" s="6" t="s">
        <v>2754</v>
      </c>
      <c r="I37" s="6" t="s">
        <v>2745</v>
      </c>
      <c r="J37" s="6" t="s">
        <v>818</v>
      </c>
      <c r="K37" s="6"/>
      <c r="L37" s="12" t="s">
        <v>239</v>
      </c>
      <c r="M37" s="13"/>
      <c r="N37" s="14"/>
      <c r="O37" s="7"/>
      <c r="P37" s="6" t="s">
        <v>1561</v>
      </c>
      <c r="Q37" s="63">
        <f t="shared" si="1"/>
        <v>15</v>
      </c>
      <c r="R37" s="1" t="str">
        <f t="shared" si="2"/>
        <v>015H0224</v>
      </c>
      <c r="S37" s="1" t="str">
        <f t="shared" si="3"/>
        <v xml:space="preserve">JWWA認証    </v>
      </c>
      <c r="T37" s="1" t="str">
        <f t="shared" si="4"/>
        <v xml:space="preserve">JWWA認証    </v>
      </c>
      <c r="Z37" s="1" t="s">
        <v>902</v>
      </c>
      <c r="AA37" s="67">
        <v>18</v>
      </c>
    </row>
    <row r="38" spans="1:27" ht="15" customHeight="1">
      <c r="A38" s="87" t="str">
        <f t="shared" si="0"/>
        <v>015H0225</v>
      </c>
      <c r="B38" s="5" t="s">
        <v>2737</v>
      </c>
      <c r="C38" s="21">
        <v>2</v>
      </c>
      <c r="D38" s="21">
        <v>25</v>
      </c>
      <c r="E38" s="6" t="s">
        <v>671</v>
      </c>
      <c r="F38" s="7" t="s">
        <v>27</v>
      </c>
      <c r="G38" s="6" t="s">
        <v>816</v>
      </c>
      <c r="H38" s="6" t="s">
        <v>2755</v>
      </c>
      <c r="I38" s="6" t="s">
        <v>2739</v>
      </c>
      <c r="J38" s="6" t="s">
        <v>818</v>
      </c>
      <c r="K38" s="6"/>
      <c r="L38" s="12" t="s">
        <v>239</v>
      </c>
      <c r="M38" s="13"/>
      <c r="N38" s="14"/>
      <c r="O38" s="7"/>
      <c r="P38" s="6" t="s">
        <v>1561</v>
      </c>
      <c r="Q38" s="63">
        <f t="shared" si="1"/>
        <v>15</v>
      </c>
      <c r="R38" s="1" t="str">
        <f t="shared" si="2"/>
        <v>015H0225</v>
      </c>
      <c r="S38" s="1" t="str">
        <f t="shared" si="3"/>
        <v xml:space="preserve">JWWA認証    </v>
      </c>
      <c r="T38" s="1" t="str">
        <f t="shared" si="4"/>
        <v xml:space="preserve">JWWA認証    </v>
      </c>
      <c r="Z38" s="1" t="s">
        <v>354</v>
      </c>
      <c r="AA38" s="67">
        <v>3</v>
      </c>
    </row>
    <row r="39" spans="1:27" ht="15" customHeight="1">
      <c r="A39" s="87" t="str">
        <f t="shared" si="0"/>
        <v>015H0226</v>
      </c>
      <c r="B39" s="5" t="s">
        <v>2737</v>
      </c>
      <c r="C39" s="21">
        <v>2</v>
      </c>
      <c r="D39" s="21">
        <v>26</v>
      </c>
      <c r="E39" s="6" t="s">
        <v>671</v>
      </c>
      <c r="F39" s="7" t="s">
        <v>27</v>
      </c>
      <c r="G39" s="6" t="s">
        <v>805</v>
      </c>
      <c r="H39" s="6" t="s">
        <v>2756</v>
      </c>
      <c r="I39" s="6" t="s">
        <v>2747</v>
      </c>
      <c r="J39" s="6" t="s">
        <v>818</v>
      </c>
      <c r="K39" s="6"/>
      <c r="L39" s="12" t="s">
        <v>239</v>
      </c>
      <c r="M39" s="13"/>
      <c r="N39" s="14"/>
      <c r="O39" s="7"/>
      <c r="P39" s="6" t="s">
        <v>1561</v>
      </c>
      <c r="Q39" s="63">
        <f t="shared" si="1"/>
        <v>15</v>
      </c>
      <c r="R39" s="1" t="str">
        <f t="shared" si="2"/>
        <v>015H0226</v>
      </c>
      <c r="S39" s="1" t="str">
        <f t="shared" si="3"/>
        <v xml:space="preserve">JWWA認証    </v>
      </c>
      <c r="T39" s="1" t="str">
        <f t="shared" si="4"/>
        <v xml:space="preserve">JWWA認証    </v>
      </c>
      <c r="Z39" s="1" t="s">
        <v>1672</v>
      </c>
      <c r="AA39" s="67">
        <v>2</v>
      </c>
    </row>
    <row r="40" spans="1:27" ht="15" customHeight="1">
      <c r="A40" s="87" t="str">
        <f t="shared" si="0"/>
        <v>015H0227</v>
      </c>
      <c r="B40" s="5" t="s">
        <v>2737</v>
      </c>
      <c r="C40" s="21">
        <v>2</v>
      </c>
      <c r="D40" s="21">
        <v>27</v>
      </c>
      <c r="E40" s="6" t="s">
        <v>671</v>
      </c>
      <c r="F40" s="7" t="s">
        <v>27</v>
      </c>
      <c r="G40" s="6" t="s">
        <v>816</v>
      </c>
      <c r="H40" s="6" t="s">
        <v>2757</v>
      </c>
      <c r="I40" s="6" t="s">
        <v>2758</v>
      </c>
      <c r="J40" s="6" t="s">
        <v>818</v>
      </c>
      <c r="K40" s="6"/>
      <c r="L40" s="12" t="s">
        <v>239</v>
      </c>
      <c r="M40" s="13"/>
      <c r="N40" s="14"/>
      <c r="O40" s="7"/>
      <c r="P40" s="6" t="s">
        <v>1561</v>
      </c>
      <c r="Q40" s="63">
        <f t="shared" si="1"/>
        <v>15</v>
      </c>
      <c r="R40" s="1" t="str">
        <f t="shared" si="2"/>
        <v>015H0227</v>
      </c>
      <c r="S40" s="1" t="str">
        <f t="shared" si="3"/>
        <v xml:space="preserve">JWWA認証    </v>
      </c>
      <c r="T40" s="1" t="str">
        <f t="shared" si="4"/>
        <v xml:space="preserve">JWWA認証    </v>
      </c>
      <c r="Z40" s="1" t="s">
        <v>1561</v>
      </c>
      <c r="AA40" s="67">
        <v>15</v>
      </c>
    </row>
    <row r="41" spans="1:27" ht="15" customHeight="1">
      <c r="A41" s="87" t="str">
        <f t="shared" si="0"/>
        <v>015H0228</v>
      </c>
      <c r="B41" s="5" t="s">
        <v>2737</v>
      </c>
      <c r="C41" s="21">
        <v>2</v>
      </c>
      <c r="D41" s="21">
        <v>28</v>
      </c>
      <c r="E41" s="6" t="s">
        <v>671</v>
      </c>
      <c r="F41" s="7" t="s">
        <v>27</v>
      </c>
      <c r="G41" s="6" t="s">
        <v>801</v>
      </c>
      <c r="H41" s="6" t="s">
        <v>2759</v>
      </c>
      <c r="I41" s="6" t="s">
        <v>2745</v>
      </c>
      <c r="J41" s="6" t="s">
        <v>818</v>
      </c>
      <c r="K41" s="6"/>
      <c r="L41" s="12" t="s">
        <v>239</v>
      </c>
      <c r="M41" s="13"/>
      <c r="N41" s="14"/>
      <c r="O41" s="7"/>
      <c r="P41" s="6" t="s">
        <v>1561</v>
      </c>
      <c r="Q41" s="63">
        <f t="shared" si="1"/>
        <v>15</v>
      </c>
      <c r="R41" s="1" t="str">
        <f t="shared" si="2"/>
        <v>015H0228</v>
      </c>
      <c r="S41" s="1" t="str">
        <f t="shared" si="3"/>
        <v xml:space="preserve">JWWA認証    </v>
      </c>
      <c r="T41" s="1" t="str">
        <f t="shared" si="4"/>
        <v xml:space="preserve">JWWA認証    </v>
      </c>
      <c r="Z41" s="1" t="s">
        <v>1182</v>
      </c>
      <c r="AA41" s="67">
        <v>27</v>
      </c>
    </row>
    <row r="42" spans="1:27" ht="15" customHeight="1">
      <c r="A42" s="87" t="str">
        <f t="shared" si="0"/>
        <v>015H0229</v>
      </c>
      <c r="B42" s="5" t="s">
        <v>2737</v>
      </c>
      <c r="C42" s="21">
        <v>2</v>
      </c>
      <c r="D42" s="21">
        <v>29</v>
      </c>
      <c r="E42" s="6" t="s">
        <v>671</v>
      </c>
      <c r="F42" s="7" t="s">
        <v>27</v>
      </c>
      <c r="G42" s="6" t="s">
        <v>801</v>
      </c>
      <c r="H42" s="6" t="s">
        <v>2760</v>
      </c>
      <c r="I42" s="6" t="s">
        <v>2747</v>
      </c>
      <c r="J42" s="6" t="s">
        <v>818</v>
      </c>
      <c r="K42" s="6"/>
      <c r="L42" s="12" t="s">
        <v>239</v>
      </c>
      <c r="M42" s="13"/>
      <c r="N42" s="14"/>
      <c r="O42" s="7"/>
      <c r="P42" s="6" t="s">
        <v>1561</v>
      </c>
      <c r="Q42" s="63">
        <f t="shared" si="1"/>
        <v>15</v>
      </c>
      <c r="R42" s="1" t="str">
        <f t="shared" si="2"/>
        <v>015H0229</v>
      </c>
      <c r="S42" s="1" t="str">
        <f t="shared" si="3"/>
        <v xml:space="preserve">JWWA認証    </v>
      </c>
      <c r="T42" s="1" t="str">
        <f t="shared" si="4"/>
        <v xml:space="preserve">JWWA認証    </v>
      </c>
      <c r="AA42" s="67"/>
    </row>
    <row r="43" spans="1:27" ht="15" customHeight="1">
      <c r="A43" s="87" t="str">
        <f t="shared" si="0"/>
        <v>015H0230</v>
      </c>
      <c r="B43" s="5" t="s">
        <v>2737</v>
      </c>
      <c r="C43" s="21">
        <v>2</v>
      </c>
      <c r="D43" s="21">
        <v>30</v>
      </c>
      <c r="E43" s="6" t="s">
        <v>671</v>
      </c>
      <c r="F43" s="7" t="s">
        <v>27</v>
      </c>
      <c r="G43" s="6" t="s">
        <v>819</v>
      </c>
      <c r="H43" s="6" t="s">
        <v>1584</v>
      </c>
      <c r="I43" s="6" t="s">
        <v>2745</v>
      </c>
      <c r="J43" s="6" t="s">
        <v>818</v>
      </c>
      <c r="K43" s="6"/>
      <c r="L43" s="12" t="s">
        <v>239</v>
      </c>
      <c r="M43" s="13"/>
      <c r="N43" s="14"/>
      <c r="O43" s="7"/>
      <c r="P43" s="6" t="s">
        <v>1561</v>
      </c>
      <c r="Q43" s="63">
        <f t="shared" si="1"/>
        <v>15</v>
      </c>
      <c r="R43" s="1" t="str">
        <f t="shared" si="2"/>
        <v>015H0230</v>
      </c>
      <c r="S43" s="1" t="str">
        <f t="shared" si="3"/>
        <v xml:space="preserve">JWWA認証    </v>
      </c>
      <c r="T43" s="1" t="str">
        <f t="shared" si="4"/>
        <v xml:space="preserve">JWWA認証    </v>
      </c>
      <c r="AA43" s="67"/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6"/>
      <c r="J44" s="6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AA44" s="67"/>
    </row>
    <row r="45" spans="1:27" ht="15" customHeight="1">
      <c r="A45" s="25" t="str">
        <f t="shared" si="0"/>
        <v>015Q0101</v>
      </c>
      <c r="B45" s="5" t="s">
        <v>2761</v>
      </c>
      <c r="C45" s="21">
        <v>1</v>
      </c>
      <c r="D45" s="21">
        <v>1</v>
      </c>
      <c r="E45" s="6" t="s">
        <v>718</v>
      </c>
      <c r="F45" s="7" t="s">
        <v>921</v>
      </c>
      <c r="G45" s="6" t="s">
        <v>1029</v>
      </c>
      <c r="H45" s="6" t="s">
        <v>2188</v>
      </c>
      <c r="I45" s="6" t="s">
        <v>2762</v>
      </c>
      <c r="J45" s="6" t="s">
        <v>923</v>
      </c>
      <c r="K45" s="6" t="s">
        <v>924</v>
      </c>
      <c r="L45" s="12" t="s">
        <v>6</v>
      </c>
      <c r="M45" s="13" t="s">
        <v>2763</v>
      </c>
      <c r="N45" s="14">
        <v>117</v>
      </c>
      <c r="O45" s="7"/>
      <c r="P45" s="6" t="s">
        <v>1561</v>
      </c>
      <c r="Q45" s="63">
        <f t="shared" si="1"/>
        <v>15</v>
      </c>
      <c r="R45" s="1" t="str">
        <f t="shared" si="2"/>
        <v>015Q0101</v>
      </c>
      <c r="S45" s="1" t="str">
        <f t="shared" si="3"/>
        <v>JWWA  B  117</v>
      </c>
      <c r="T45" s="1" t="str">
        <f t="shared" si="4"/>
        <v>JWWA  B  117</v>
      </c>
      <c r="AA45" s="67"/>
    </row>
    <row r="46" spans="1:27" ht="15" customHeight="1">
      <c r="A46" s="25" t="str">
        <f t="shared" si="0"/>
        <v>015Q0103</v>
      </c>
      <c r="B46" s="5" t="s">
        <v>2761</v>
      </c>
      <c r="C46" s="21">
        <v>1</v>
      </c>
      <c r="D46" s="21">
        <v>3</v>
      </c>
      <c r="E46" s="6" t="s">
        <v>718</v>
      </c>
      <c r="F46" s="7" t="s">
        <v>921</v>
      </c>
      <c r="G46" s="6" t="s">
        <v>1029</v>
      </c>
      <c r="H46" s="6" t="s">
        <v>2189</v>
      </c>
      <c r="I46" s="6" t="s">
        <v>2764</v>
      </c>
      <c r="J46" s="6" t="s">
        <v>923</v>
      </c>
      <c r="K46" s="6" t="s">
        <v>924</v>
      </c>
      <c r="L46" s="12" t="s">
        <v>55</v>
      </c>
      <c r="M46" s="13"/>
      <c r="N46" s="14"/>
      <c r="O46" s="7"/>
      <c r="P46" s="6" t="s">
        <v>1561</v>
      </c>
      <c r="Q46" s="63">
        <f t="shared" si="1"/>
        <v>15</v>
      </c>
      <c r="R46" s="1" t="str">
        <f t="shared" si="2"/>
        <v>015Q0103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AA46" s="67"/>
    </row>
    <row r="47" spans="1:27" ht="15" customHeight="1">
      <c r="A47" s="25" t="str">
        <f t="shared" si="0"/>
        <v>015Q0104</v>
      </c>
      <c r="B47" s="5" t="s">
        <v>2761</v>
      </c>
      <c r="C47" s="21">
        <v>1</v>
      </c>
      <c r="D47" s="21">
        <v>4</v>
      </c>
      <c r="E47" s="6" t="s">
        <v>718</v>
      </c>
      <c r="F47" s="7" t="s">
        <v>921</v>
      </c>
      <c r="G47" s="6" t="s">
        <v>1029</v>
      </c>
      <c r="H47" s="6" t="s">
        <v>2189</v>
      </c>
      <c r="I47" s="6" t="s">
        <v>2765</v>
      </c>
      <c r="J47" s="6" t="s">
        <v>923</v>
      </c>
      <c r="K47" s="6" t="s">
        <v>924</v>
      </c>
      <c r="L47" s="12" t="s">
        <v>6</v>
      </c>
      <c r="M47" s="13" t="s">
        <v>2763</v>
      </c>
      <c r="N47" s="14">
        <v>117</v>
      </c>
      <c r="O47" s="7"/>
      <c r="P47" s="6" t="s">
        <v>1561</v>
      </c>
      <c r="Q47" s="63">
        <f t="shared" si="1"/>
        <v>15</v>
      </c>
      <c r="R47" s="1" t="str">
        <f t="shared" si="2"/>
        <v>015Q0104</v>
      </c>
      <c r="S47" s="1" t="str">
        <f t="shared" si="3"/>
        <v>JWWA  B  117</v>
      </c>
      <c r="T47" s="1" t="str">
        <f t="shared" si="4"/>
        <v>JWWA  B  117</v>
      </c>
      <c r="AA47" s="67"/>
    </row>
    <row r="48" spans="1:27" ht="15" customHeight="1">
      <c r="A48" s="25" t="str">
        <f t="shared" si="0"/>
        <v>015Q0105</v>
      </c>
      <c r="B48" s="5" t="s">
        <v>2761</v>
      </c>
      <c r="C48" s="21">
        <v>1</v>
      </c>
      <c r="D48" s="21">
        <v>5</v>
      </c>
      <c r="E48" s="6" t="s">
        <v>718</v>
      </c>
      <c r="F48" s="7" t="s">
        <v>921</v>
      </c>
      <c r="G48" s="6" t="s">
        <v>1029</v>
      </c>
      <c r="H48" s="6" t="s">
        <v>2190</v>
      </c>
      <c r="I48" s="6" t="s">
        <v>2766</v>
      </c>
      <c r="J48" s="6" t="s">
        <v>923</v>
      </c>
      <c r="K48" s="6" t="s">
        <v>924</v>
      </c>
      <c r="L48" s="12" t="s">
        <v>55</v>
      </c>
      <c r="M48" s="13"/>
      <c r="N48" s="14"/>
      <c r="O48" s="7"/>
      <c r="P48" s="6" t="s">
        <v>1561</v>
      </c>
      <c r="Q48" s="63">
        <f t="shared" si="1"/>
        <v>15</v>
      </c>
      <c r="R48" s="1" t="str">
        <f t="shared" si="2"/>
        <v>015Q0105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AA48" s="67"/>
    </row>
    <row r="49" spans="1:27" ht="15" customHeight="1">
      <c r="A49" s="25" t="str">
        <f t="shared" si="0"/>
        <v>015Q0108</v>
      </c>
      <c r="B49" s="5" t="s">
        <v>2761</v>
      </c>
      <c r="C49" s="21">
        <v>1</v>
      </c>
      <c r="D49" s="21">
        <v>8</v>
      </c>
      <c r="E49" s="6" t="s">
        <v>718</v>
      </c>
      <c r="F49" s="7" t="s">
        <v>921</v>
      </c>
      <c r="G49" s="6" t="s">
        <v>1033</v>
      </c>
      <c r="H49" s="6" t="s">
        <v>2191</v>
      </c>
      <c r="I49" s="6" t="s">
        <v>2767</v>
      </c>
      <c r="J49" s="6" t="s">
        <v>923</v>
      </c>
      <c r="K49" s="6" t="s">
        <v>928</v>
      </c>
      <c r="L49" s="12" t="s">
        <v>6</v>
      </c>
      <c r="M49" s="13" t="s">
        <v>2763</v>
      </c>
      <c r="N49" s="14">
        <v>117</v>
      </c>
      <c r="O49" s="7"/>
      <c r="P49" s="6" t="s">
        <v>1561</v>
      </c>
      <c r="Q49" s="63">
        <f t="shared" si="1"/>
        <v>15</v>
      </c>
      <c r="R49" s="1" t="str">
        <f t="shared" si="2"/>
        <v>015Q0108</v>
      </c>
      <c r="S49" s="1" t="str">
        <f t="shared" si="3"/>
        <v>JWWA  B  117</v>
      </c>
      <c r="T49" s="1" t="str">
        <f t="shared" si="4"/>
        <v>JWWA  B  117</v>
      </c>
      <c r="AA49" s="67"/>
    </row>
    <row r="50" spans="1:27" ht="15" customHeight="1">
      <c r="A50" s="25" t="str">
        <f t="shared" si="0"/>
        <v>015Q0109</v>
      </c>
      <c r="B50" s="5" t="s">
        <v>2761</v>
      </c>
      <c r="C50" s="21">
        <v>1</v>
      </c>
      <c r="D50" s="21">
        <v>9</v>
      </c>
      <c r="E50" s="6" t="s">
        <v>718</v>
      </c>
      <c r="F50" s="7" t="s">
        <v>921</v>
      </c>
      <c r="G50" s="6" t="s">
        <v>1033</v>
      </c>
      <c r="H50" s="6" t="s">
        <v>2191</v>
      </c>
      <c r="I50" s="6" t="s">
        <v>2768</v>
      </c>
      <c r="J50" s="6" t="s">
        <v>923</v>
      </c>
      <c r="K50" s="6" t="s">
        <v>928</v>
      </c>
      <c r="L50" s="12" t="s">
        <v>55</v>
      </c>
      <c r="M50" s="13"/>
      <c r="N50" s="14"/>
      <c r="O50" s="7"/>
      <c r="P50" s="6" t="s">
        <v>1561</v>
      </c>
      <c r="Q50" s="63">
        <f t="shared" si="1"/>
        <v>15</v>
      </c>
      <c r="R50" s="1" t="str">
        <f t="shared" si="2"/>
        <v>015Q0109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AA50" s="67"/>
    </row>
    <row r="51" spans="1:27" ht="15" customHeight="1">
      <c r="A51" s="25" t="str">
        <f t="shared" si="0"/>
        <v>015Q0110</v>
      </c>
      <c r="B51" s="5" t="s">
        <v>2761</v>
      </c>
      <c r="C51" s="21">
        <v>1</v>
      </c>
      <c r="D51" s="21">
        <v>10</v>
      </c>
      <c r="E51" s="6" t="s">
        <v>718</v>
      </c>
      <c r="F51" s="7" t="s">
        <v>921</v>
      </c>
      <c r="G51" s="6" t="s">
        <v>1033</v>
      </c>
      <c r="H51" s="6" t="s">
        <v>2191</v>
      </c>
      <c r="I51" s="6" t="s">
        <v>2769</v>
      </c>
      <c r="J51" s="6" t="s">
        <v>923</v>
      </c>
      <c r="K51" s="6" t="s">
        <v>928</v>
      </c>
      <c r="L51" s="12" t="s">
        <v>6</v>
      </c>
      <c r="M51" s="13" t="s">
        <v>2763</v>
      </c>
      <c r="N51" s="14">
        <v>117</v>
      </c>
      <c r="O51" s="7"/>
      <c r="P51" s="6" t="s">
        <v>1561</v>
      </c>
      <c r="Q51" s="63">
        <f t="shared" si="1"/>
        <v>15</v>
      </c>
      <c r="R51" s="1" t="str">
        <f t="shared" si="2"/>
        <v>015Q0110</v>
      </c>
      <c r="S51" s="1" t="str">
        <f t="shared" si="3"/>
        <v>JWWA  B  117</v>
      </c>
      <c r="T51" s="1" t="str">
        <f t="shared" si="4"/>
        <v>JWWA  B  117</v>
      </c>
      <c r="AA51" s="67"/>
    </row>
    <row r="52" spans="1:27" ht="15" customHeight="1">
      <c r="A52" s="25" t="str">
        <f t="shared" si="0"/>
        <v>015Q0111</v>
      </c>
      <c r="B52" s="5" t="s">
        <v>2761</v>
      </c>
      <c r="C52" s="21">
        <v>1</v>
      </c>
      <c r="D52" s="21">
        <v>11</v>
      </c>
      <c r="E52" s="6" t="s">
        <v>718</v>
      </c>
      <c r="F52" s="7" t="s">
        <v>921</v>
      </c>
      <c r="G52" s="6" t="s">
        <v>1033</v>
      </c>
      <c r="H52" s="6" t="s">
        <v>2191</v>
      </c>
      <c r="I52" s="6" t="s">
        <v>2764</v>
      </c>
      <c r="J52" s="6" t="s">
        <v>923</v>
      </c>
      <c r="K52" s="6" t="s">
        <v>928</v>
      </c>
      <c r="L52" s="12" t="s">
        <v>55</v>
      </c>
      <c r="M52" s="13"/>
      <c r="N52" s="14"/>
      <c r="O52" s="7"/>
      <c r="P52" s="6" t="s">
        <v>1561</v>
      </c>
      <c r="Q52" s="63">
        <f t="shared" si="1"/>
        <v>15</v>
      </c>
      <c r="R52" s="1" t="str">
        <f t="shared" si="2"/>
        <v>015Q0111</v>
      </c>
      <c r="S52" s="1" t="str">
        <f t="shared" si="3"/>
        <v xml:space="preserve">指定承認    </v>
      </c>
      <c r="T52" s="1" t="str">
        <f t="shared" si="4"/>
        <v xml:space="preserve">指定承認    </v>
      </c>
      <c r="Z52" s="1" t="s">
        <v>1309</v>
      </c>
      <c r="AA52" s="67">
        <v>34</v>
      </c>
    </row>
    <row r="53" spans="1:27" ht="15" customHeight="1">
      <c r="A53" s="25" t="str">
        <f t="shared" si="0"/>
        <v>015Q0112</v>
      </c>
      <c r="B53" s="5" t="s">
        <v>2761</v>
      </c>
      <c r="C53" s="21">
        <v>1</v>
      </c>
      <c r="D53" s="21">
        <v>12</v>
      </c>
      <c r="E53" s="6" t="s">
        <v>718</v>
      </c>
      <c r="F53" s="7" t="s">
        <v>921</v>
      </c>
      <c r="G53" s="6" t="s">
        <v>1033</v>
      </c>
      <c r="H53" s="6" t="s">
        <v>2191</v>
      </c>
      <c r="I53" s="6" t="s">
        <v>2770</v>
      </c>
      <c r="J53" s="6" t="s">
        <v>923</v>
      </c>
      <c r="K53" s="6" t="s">
        <v>928</v>
      </c>
      <c r="L53" s="12" t="s">
        <v>6</v>
      </c>
      <c r="M53" s="13" t="s">
        <v>2763</v>
      </c>
      <c r="N53" s="14">
        <v>117</v>
      </c>
      <c r="O53" s="7"/>
      <c r="P53" s="6" t="s">
        <v>1561</v>
      </c>
      <c r="Q53" s="63">
        <f t="shared" si="1"/>
        <v>15</v>
      </c>
      <c r="R53" s="1" t="str">
        <f t="shared" si="2"/>
        <v>015Q0112</v>
      </c>
      <c r="S53" s="1" t="str">
        <f t="shared" si="3"/>
        <v>JWWA  B  117</v>
      </c>
      <c r="T53" s="1" t="str">
        <f t="shared" si="4"/>
        <v>JWWA  B  117</v>
      </c>
      <c r="AA53" s="67"/>
    </row>
    <row r="54" spans="1:27" ht="15" customHeight="1">
      <c r="A54" s="25" t="str">
        <f t="shared" si="0"/>
        <v>015Q0113</v>
      </c>
      <c r="B54" s="5" t="s">
        <v>2761</v>
      </c>
      <c r="C54" s="21">
        <v>1</v>
      </c>
      <c r="D54" s="21">
        <v>13</v>
      </c>
      <c r="E54" s="6" t="s">
        <v>718</v>
      </c>
      <c r="F54" s="7" t="s">
        <v>921</v>
      </c>
      <c r="G54" s="6" t="s">
        <v>1032</v>
      </c>
      <c r="H54" s="6" t="s">
        <v>1630</v>
      </c>
      <c r="I54" s="6" t="s">
        <v>2771</v>
      </c>
      <c r="J54" s="6" t="s">
        <v>923</v>
      </c>
      <c r="K54" s="6" t="s">
        <v>2772</v>
      </c>
      <c r="L54" s="12" t="s">
        <v>788</v>
      </c>
      <c r="M54" s="13" t="s">
        <v>2763</v>
      </c>
      <c r="N54" s="14">
        <v>20</v>
      </c>
      <c r="O54" s="7"/>
      <c r="P54" s="6" t="s">
        <v>1561</v>
      </c>
      <c r="Q54" s="63">
        <f t="shared" si="1"/>
        <v>15</v>
      </c>
      <c r="R54" s="1" t="str">
        <f t="shared" si="2"/>
        <v>015Q0113</v>
      </c>
      <c r="S54" s="1" t="str">
        <f t="shared" si="3"/>
        <v>PTC  B  20</v>
      </c>
      <c r="T54" s="1" t="str">
        <f t="shared" si="4"/>
        <v>PTC  B  20</v>
      </c>
      <c r="AA54" s="67"/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14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AA55" s="67"/>
    </row>
    <row r="56" spans="1:27" ht="15" customHeight="1">
      <c r="A56" s="87" t="str">
        <f t="shared" si="0"/>
        <v>015Q0201</v>
      </c>
      <c r="B56" s="5" t="s">
        <v>714</v>
      </c>
      <c r="C56" s="21">
        <v>2</v>
      </c>
      <c r="D56" s="21">
        <v>1</v>
      </c>
      <c r="E56" s="6" t="s">
        <v>718</v>
      </c>
      <c r="F56" s="7" t="s">
        <v>921</v>
      </c>
      <c r="G56" s="6" t="s">
        <v>1031</v>
      </c>
      <c r="H56" s="6" t="s">
        <v>1631</v>
      </c>
      <c r="I56" s="6" t="s">
        <v>689</v>
      </c>
      <c r="J56" s="6"/>
      <c r="K56" s="6"/>
      <c r="L56" s="12" t="s">
        <v>55</v>
      </c>
      <c r="M56" s="13"/>
      <c r="N56" s="14"/>
      <c r="O56" s="7"/>
      <c r="P56" s="6" t="s">
        <v>1561</v>
      </c>
      <c r="Q56" s="63">
        <f t="shared" si="1"/>
        <v>15</v>
      </c>
      <c r="R56" s="1" t="str">
        <f t="shared" si="2"/>
        <v>015Q0201</v>
      </c>
      <c r="S56" s="1" t="str">
        <f t="shared" si="3"/>
        <v xml:space="preserve">指定承認    </v>
      </c>
      <c r="T56" s="1" t="str">
        <f t="shared" si="4"/>
        <v xml:space="preserve">指定承認    </v>
      </c>
      <c r="AA56" s="67"/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6"/>
      <c r="J57" s="6"/>
      <c r="K57" s="6"/>
      <c r="L57" s="12"/>
      <c r="M57" s="13"/>
      <c r="N57" s="14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AA57" s="67"/>
    </row>
    <row r="58" spans="1:27" ht="15" customHeight="1">
      <c r="A58" s="25" t="str">
        <f t="shared" si="0"/>
        <v>015Q0301</v>
      </c>
      <c r="B58" s="5" t="s">
        <v>714</v>
      </c>
      <c r="C58" s="21">
        <v>3</v>
      </c>
      <c r="D58" s="21">
        <v>1</v>
      </c>
      <c r="E58" s="6" t="s">
        <v>718</v>
      </c>
      <c r="F58" s="7" t="s">
        <v>921</v>
      </c>
      <c r="G58" s="6" t="s">
        <v>1030</v>
      </c>
      <c r="H58" s="6" t="s">
        <v>1632</v>
      </c>
      <c r="I58" s="6" t="s">
        <v>689</v>
      </c>
      <c r="J58" s="6" t="s">
        <v>933</v>
      </c>
      <c r="K58" s="6"/>
      <c r="L58" s="12" t="s">
        <v>55</v>
      </c>
      <c r="M58" s="13"/>
      <c r="N58" s="14"/>
      <c r="O58" s="7"/>
      <c r="P58" s="6" t="s">
        <v>1561</v>
      </c>
      <c r="Q58" s="63">
        <f t="shared" si="1"/>
        <v>15</v>
      </c>
      <c r="R58" s="1" t="str">
        <f t="shared" si="2"/>
        <v>015Q0301</v>
      </c>
      <c r="S58" s="1" t="str">
        <f t="shared" si="3"/>
        <v xml:space="preserve">指定承認    </v>
      </c>
      <c r="T58" s="1" t="str">
        <f t="shared" si="4"/>
        <v xml:space="preserve">指定承認    </v>
      </c>
      <c r="AA58" s="67"/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AA59" s="67"/>
    </row>
    <row r="60" spans="1:27" ht="15" customHeight="1">
      <c r="A60" s="25" t="str">
        <f t="shared" si="0"/>
        <v>015Q0401</v>
      </c>
      <c r="B60" s="5" t="s">
        <v>714</v>
      </c>
      <c r="C60" s="21">
        <v>4</v>
      </c>
      <c r="D60" s="21">
        <v>1</v>
      </c>
      <c r="E60" s="6" t="s">
        <v>718</v>
      </c>
      <c r="F60" s="7" t="s">
        <v>891</v>
      </c>
      <c r="G60" s="6" t="s">
        <v>1034</v>
      </c>
      <c r="H60" s="6" t="s">
        <v>1633</v>
      </c>
      <c r="I60" s="6" t="s">
        <v>725</v>
      </c>
      <c r="J60" s="6" t="s">
        <v>892</v>
      </c>
      <c r="K60" s="6"/>
      <c r="L60" s="12" t="s">
        <v>239</v>
      </c>
      <c r="M60" s="13"/>
      <c r="N60" s="14"/>
      <c r="O60" s="7"/>
      <c r="P60" s="6" t="s">
        <v>1561</v>
      </c>
      <c r="Q60" s="63">
        <f t="shared" si="1"/>
        <v>15</v>
      </c>
      <c r="R60" s="1" t="str">
        <f t="shared" si="2"/>
        <v>015Q0401</v>
      </c>
      <c r="S60" s="1" t="str">
        <f t="shared" si="3"/>
        <v xml:space="preserve">JWWA認証    </v>
      </c>
      <c r="T60" s="1" t="str">
        <f t="shared" si="4"/>
        <v xml:space="preserve">JWWA認証    </v>
      </c>
      <c r="AA60" s="67"/>
    </row>
    <row r="61" spans="1:27" ht="15" customHeight="1">
      <c r="A61" s="25" t="str">
        <f t="shared" si="0"/>
        <v>015Q0402</v>
      </c>
      <c r="B61" s="5" t="s">
        <v>714</v>
      </c>
      <c r="C61" s="21">
        <v>4</v>
      </c>
      <c r="D61" s="21">
        <v>2</v>
      </c>
      <c r="E61" s="6" t="s">
        <v>718</v>
      </c>
      <c r="F61" s="7" t="s">
        <v>891</v>
      </c>
      <c r="G61" s="6" t="s">
        <v>1034</v>
      </c>
      <c r="H61" s="6" t="s">
        <v>1634</v>
      </c>
      <c r="I61" s="6" t="s">
        <v>894</v>
      </c>
      <c r="J61" s="6" t="s">
        <v>936</v>
      </c>
      <c r="K61" s="6"/>
      <c r="L61" s="12" t="s">
        <v>239</v>
      </c>
      <c r="M61" s="13"/>
      <c r="N61" s="14"/>
      <c r="O61" s="7"/>
      <c r="P61" s="6" t="s">
        <v>1561</v>
      </c>
      <c r="Q61" s="63">
        <f t="shared" si="1"/>
        <v>15</v>
      </c>
      <c r="R61" s="1" t="str">
        <f t="shared" si="2"/>
        <v>015Q0402</v>
      </c>
      <c r="S61" s="1" t="str">
        <f t="shared" si="3"/>
        <v xml:space="preserve">JWWA認証    </v>
      </c>
      <c r="T61" s="1" t="str">
        <f t="shared" si="4"/>
        <v xml:space="preserve">JWWA認証    </v>
      </c>
      <c r="AA61" s="67"/>
    </row>
    <row r="62" spans="1:27" ht="15" customHeight="1">
      <c r="A62" s="25" t="str">
        <f t="shared" si="0"/>
        <v>015Q0403</v>
      </c>
      <c r="B62" s="5" t="s">
        <v>714</v>
      </c>
      <c r="C62" s="21">
        <v>4</v>
      </c>
      <c r="D62" s="21">
        <v>3</v>
      </c>
      <c r="E62" s="6" t="s">
        <v>718</v>
      </c>
      <c r="F62" s="7" t="s">
        <v>891</v>
      </c>
      <c r="G62" s="6" t="s">
        <v>2548</v>
      </c>
      <c r="H62" s="6" t="s">
        <v>2558</v>
      </c>
      <c r="I62" s="6" t="s">
        <v>894</v>
      </c>
      <c r="J62" s="6" t="s">
        <v>2550</v>
      </c>
      <c r="K62" s="6" t="s">
        <v>895</v>
      </c>
      <c r="L62" s="12" t="s">
        <v>239</v>
      </c>
      <c r="M62" s="13"/>
      <c r="N62" s="14"/>
      <c r="O62" s="7"/>
      <c r="P62" s="6" t="s">
        <v>1561</v>
      </c>
      <c r="Q62" s="63">
        <f t="shared" si="1"/>
        <v>15</v>
      </c>
      <c r="R62" s="1" t="str">
        <f t="shared" si="2"/>
        <v>015Q0403</v>
      </c>
      <c r="S62" s="1" t="str">
        <f t="shared" si="3"/>
        <v xml:space="preserve">JWWA認証    </v>
      </c>
      <c r="T62" s="1" t="str">
        <f t="shared" si="4"/>
        <v xml:space="preserve">JWWA認証    </v>
      </c>
      <c r="AA62" s="67"/>
    </row>
    <row r="63" spans="1:27" ht="15" customHeight="1">
      <c r="A63" s="25" t="str">
        <f t="shared" si="0"/>
        <v>015Q0404</v>
      </c>
      <c r="B63" s="5" t="s">
        <v>714</v>
      </c>
      <c r="C63" s="21">
        <v>4</v>
      </c>
      <c r="D63" s="21">
        <v>4</v>
      </c>
      <c r="E63" s="6" t="s">
        <v>718</v>
      </c>
      <c r="F63" s="7" t="s">
        <v>896</v>
      </c>
      <c r="G63" s="6" t="s">
        <v>2551</v>
      </c>
      <c r="H63" s="6" t="s">
        <v>2559</v>
      </c>
      <c r="I63" s="6" t="s">
        <v>894</v>
      </c>
      <c r="J63" s="6" t="s">
        <v>2550</v>
      </c>
      <c r="K63" s="6"/>
      <c r="L63" s="12" t="s">
        <v>239</v>
      </c>
      <c r="M63" s="13"/>
      <c r="N63" s="14"/>
      <c r="O63" s="7"/>
      <c r="P63" s="6" t="s">
        <v>1561</v>
      </c>
      <c r="Q63" s="63">
        <f t="shared" si="1"/>
        <v>15</v>
      </c>
      <c r="R63" s="1" t="str">
        <f t="shared" si="2"/>
        <v>015Q0404</v>
      </c>
      <c r="S63" s="1" t="str">
        <f t="shared" si="3"/>
        <v xml:space="preserve">JWWA認証    </v>
      </c>
      <c r="T63" s="1" t="str">
        <f t="shared" si="4"/>
        <v xml:space="preserve">JWWA認証    </v>
      </c>
      <c r="AA63" s="67"/>
    </row>
    <row r="64" spans="1:27" ht="15" customHeight="1">
      <c r="A64" s="25" t="str">
        <f t="shared" si="0"/>
        <v>015Q0405</v>
      </c>
      <c r="B64" s="5" t="s">
        <v>714</v>
      </c>
      <c r="C64" s="21">
        <v>4</v>
      </c>
      <c r="D64" s="21">
        <v>5</v>
      </c>
      <c r="E64" s="6" t="s">
        <v>718</v>
      </c>
      <c r="F64" s="7" t="s">
        <v>896</v>
      </c>
      <c r="G64" s="6" t="s">
        <v>2551</v>
      </c>
      <c r="H64" s="6" t="s">
        <v>2560</v>
      </c>
      <c r="I64" s="6" t="s">
        <v>85</v>
      </c>
      <c r="J64" s="6" t="s">
        <v>2561</v>
      </c>
      <c r="K64" s="6"/>
      <c r="L64" s="12" t="s">
        <v>239</v>
      </c>
      <c r="M64" s="13"/>
      <c r="N64" s="14"/>
      <c r="O64" s="7"/>
      <c r="P64" s="6" t="s">
        <v>1561</v>
      </c>
      <c r="Q64" s="63">
        <f t="shared" si="1"/>
        <v>15</v>
      </c>
      <c r="R64" s="1" t="str">
        <f t="shared" si="2"/>
        <v>015Q0405</v>
      </c>
      <c r="S64" s="1" t="str">
        <f t="shared" si="3"/>
        <v xml:space="preserve">JWWA認証    </v>
      </c>
      <c r="T64" s="1" t="str">
        <f t="shared" si="4"/>
        <v xml:space="preserve">JWWA認証    </v>
      </c>
      <c r="Z64" s="1" t="s">
        <v>802</v>
      </c>
      <c r="AA64" s="67">
        <v>13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6"/>
      <c r="J65" s="6"/>
      <c r="K65" s="6"/>
      <c r="L65" s="12"/>
      <c r="M65" s="13"/>
      <c r="N65" s="14"/>
      <c r="O65" s="7"/>
      <c r="P65" s="6"/>
      <c r="Q65" s="63" t="str">
        <f t="shared" si="1"/>
        <v/>
      </c>
      <c r="R65" s="1" t="str">
        <f t="shared" si="2"/>
        <v/>
      </c>
      <c r="S65" s="1" t="str">
        <f t="shared" si="3"/>
        <v xml:space="preserve">    </v>
      </c>
      <c r="T65" s="1" t="str">
        <f t="shared" si="4"/>
        <v xml:space="preserve">    </v>
      </c>
      <c r="Z65" s="1" t="s">
        <v>2176</v>
      </c>
      <c r="AA65" s="67">
        <v>46</v>
      </c>
    </row>
    <row r="66" spans="1:27" ht="15" customHeight="1">
      <c r="A66" s="25" t="str">
        <f t="shared" si="0"/>
        <v>015Q0501</v>
      </c>
      <c r="B66" s="5" t="s">
        <v>714</v>
      </c>
      <c r="C66" s="21">
        <v>5</v>
      </c>
      <c r="D66" s="21">
        <v>1</v>
      </c>
      <c r="E66" s="6" t="s">
        <v>718</v>
      </c>
      <c r="F66" s="7" t="s">
        <v>938</v>
      </c>
      <c r="G66" s="6" t="s">
        <v>1635</v>
      </c>
      <c r="H66" s="6" t="s">
        <v>1637</v>
      </c>
      <c r="I66" s="6" t="s">
        <v>689</v>
      </c>
      <c r="J66" s="6" t="s">
        <v>1636</v>
      </c>
      <c r="K66" s="6"/>
      <c r="L66" s="12" t="s">
        <v>239</v>
      </c>
      <c r="M66" s="13"/>
      <c r="N66" s="14"/>
      <c r="O66" s="7"/>
      <c r="P66" s="6" t="s">
        <v>1561</v>
      </c>
      <c r="Q66" s="63">
        <f t="shared" si="1"/>
        <v>15</v>
      </c>
      <c r="R66" s="1" t="str">
        <f t="shared" si="2"/>
        <v>015Q0501</v>
      </c>
      <c r="S66" s="1" t="str">
        <f t="shared" si="3"/>
        <v xml:space="preserve">JWWA認証    </v>
      </c>
      <c r="T66" s="1" t="str">
        <f t="shared" si="4"/>
        <v xml:space="preserve">JWWA認証    </v>
      </c>
      <c r="Z66" s="1" t="s">
        <v>1768</v>
      </c>
      <c r="AA66" s="67">
        <v>21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6"/>
      <c r="J67" s="6"/>
      <c r="K67" s="6"/>
      <c r="L67" s="12"/>
      <c r="M67" s="13"/>
      <c r="N67" s="14"/>
      <c r="O67" s="7"/>
      <c r="P67" s="6"/>
      <c r="Q67" s="63" t="str">
        <f t="shared" si="1"/>
        <v/>
      </c>
      <c r="R67" s="1" t="str">
        <f t="shared" si="2"/>
        <v/>
      </c>
      <c r="S67" s="1" t="str">
        <f t="shared" si="3"/>
        <v xml:space="preserve">    </v>
      </c>
      <c r="T67" s="1" t="str">
        <f t="shared" si="4"/>
        <v xml:space="preserve">    </v>
      </c>
      <c r="Z67" s="1" t="s">
        <v>1649</v>
      </c>
      <c r="AA67" s="67">
        <v>41</v>
      </c>
    </row>
    <row r="68" spans="1:27" ht="15" customHeight="1">
      <c r="A68" s="25" t="str">
        <f t="shared" si="0"/>
        <v>015Q0701</v>
      </c>
      <c r="B68" s="5" t="s">
        <v>714</v>
      </c>
      <c r="C68" s="21">
        <v>7</v>
      </c>
      <c r="D68" s="21">
        <v>1</v>
      </c>
      <c r="E68" s="6" t="s">
        <v>718</v>
      </c>
      <c r="F68" s="7" t="s">
        <v>896</v>
      </c>
      <c r="G68" s="6" t="s">
        <v>939</v>
      </c>
      <c r="H68" s="6" t="s">
        <v>1638</v>
      </c>
      <c r="I68" s="6" t="s">
        <v>898</v>
      </c>
      <c r="J68" s="6" t="s">
        <v>899</v>
      </c>
      <c r="K68" s="6"/>
      <c r="L68" s="12" t="s">
        <v>239</v>
      </c>
      <c r="M68" s="13"/>
      <c r="N68" s="14"/>
      <c r="O68" s="7"/>
      <c r="P68" s="6" t="s">
        <v>1561</v>
      </c>
      <c r="Q68" s="63">
        <f t="shared" si="1"/>
        <v>15</v>
      </c>
      <c r="R68" s="1" t="str">
        <f t="shared" si="2"/>
        <v>015Q0701</v>
      </c>
      <c r="S68" s="1" t="str">
        <f t="shared" si="3"/>
        <v xml:space="preserve">JWWA認証    </v>
      </c>
      <c r="T68" s="1" t="str">
        <f t="shared" si="4"/>
        <v xml:space="preserve">JWWA認証    </v>
      </c>
      <c r="Z68" s="1" t="s">
        <v>3927</v>
      </c>
      <c r="AA68" s="67">
        <v>0</v>
      </c>
    </row>
    <row r="69" spans="1:27" ht="15" customHeight="1">
      <c r="A69" s="25" t="str">
        <f t="shared" si="0"/>
        <v>015Q0702</v>
      </c>
      <c r="B69" s="5" t="s">
        <v>714</v>
      </c>
      <c r="C69" s="21">
        <v>7</v>
      </c>
      <c r="D69" s="21">
        <v>2</v>
      </c>
      <c r="E69" s="6" t="s">
        <v>718</v>
      </c>
      <c r="F69" s="7" t="s">
        <v>896</v>
      </c>
      <c r="G69" s="6" t="s">
        <v>2562</v>
      </c>
      <c r="H69" s="6" t="s">
        <v>1639</v>
      </c>
      <c r="I69" s="6" t="s">
        <v>1640</v>
      </c>
      <c r="J69" s="6" t="s">
        <v>899</v>
      </c>
      <c r="K69" s="6"/>
      <c r="L69" s="12" t="s">
        <v>239</v>
      </c>
      <c r="M69" s="13"/>
      <c r="N69" s="14"/>
      <c r="O69" s="7"/>
      <c r="P69" s="6" t="s">
        <v>1561</v>
      </c>
      <c r="Q69" s="63">
        <f t="shared" si="1"/>
        <v>15</v>
      </c>
      <c r="R69" s="1" t="str">
        <f t="shared" si="2"/>
        <v>015Q0702</v>
      </c>
      <c r="S69" s="1" t="str">
        <f t="shared" si="3"/>
        <v xml:space="preserve">JWWA認証    </v>
      </c>
      <c r="T69" s="1" t="str">
        <f t="shared" si="4"/>
        <v xml:space="preserve">JWWA認証    </v>
      </c>
      <c r="Z69" s="1" t="s">
        <v>287</v>
      </c>
      <c r="AA69" s="67">
        <v>8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6"/>
      <c r="J70" s="6"/>
      <c r="K70" s="6"/>
      <c r="L70" s="12"/>
      <c r="M70" s="13"/>
      <c r="N70" s="14"/>
      <c r="O70" s="7"/>
      <c r="P70" s="6"/>
      <c r="Q70" s="63" t="str">
        <f t="shared" si="1"/>
        <v/>
      </c>
      <c r="R70" s="1" t="str">
        <f t="shared" si="2"/>
        <v/>
      </c>
      <c r="S70" s="1" t="str">
        <f t="shared" si="3"/>
        <v xml:space="preserve">    </v>
      </c>
      <c r="T70" s="1" t="str">
        <f t="shared" si="4"/>
        <v xml:space="preserve">    </v>
      </c>
      <c r="Z70" s="1" t="s">
        <v>1180</v>
      </c>
      <c r="AA70" s="67">
        <v>37</v>
      </c>
    </row>
    <row r="71" spans="1:27" ht="15" customHeight="1">
      <c r="A71" s="25" t="str">
        <f t="shared" si="0"/>
        <v>015M0401</v>
      </c>
      <c r="B71" s="5" t="s">
        <v>226</v>
      </c>
      <c r="C71" s="21">
        <v>4</v>
      </c>
      <c r="D71" s="21">
        <v>1</v>
      </c>
      <c r="E71" s="6" t="s">
        <v>521</v>
      </c>
      <c r="F71" s="7" t="s">
        <v>123</v>
      </c>
      <c r="G71" s="6" t="s">
        <v>940</v>
      </c>
      <c r="H71" s="6" t="s">
        <v>1641</v>
      </c>
      <c r="I71" s="6" t="s">
        <v>689</v>
      </c>
      <c r="J71" s="6" t="s">
        <v>942</v>
      </c>
      <c r="K71" s="6" t="s">
        <v>943</v>
      </c>
      <c r="L71" s="12" t="s">
        <v>239</v>
      </c>
      <c r="M71" s="13"/>
      <c r="N71" s="14"/>
      <c r="O71" s="7"/>
      <c r="P71" s="6" t="s">
        <v>1561</v>
      </c>
      <c r="Q71" s="63">
        <f t="shared" ref="Q71:Q134" si="5">IF(P71="","",VLOOKUP(P71,$Z$7:$AA$90,2,FALSE))</f>
        <v>15</v>
      </c>
      <c r="R71" s="1" t="str">
        <f t="shared" si="2"/>
        <v>015M0401</v>
      </c>
      <c r="S71" s="1" t="str">
        <f t="shared" si="3"/>
        <v xml:space="preserve">JWWA認証    </v>
      </c>
      <c r="T71" s="1" t="str">
        <f t="shared" si="4"/>
        <v xml:space="preserve">JWWA認証    </v>
      </c>
      <c r="Z71" s="1" t="s">
        <v>1169</v>
      </c>
      <c r="AA71" s="67">
        <v>32</v>
      </c>
    </row>
    <row r="72" spans="1:27" ht="15" customHeight="1">
      <c r="A72" s="25" t="str">
        <f t="shared" si="0"/>
        <v>015M0402</v>
      </c>
      <c r="B72" s="5" t="s">
        <v>226</v>
      </c>
      <c r="C72" s="21">
        <v>4</v>
      </c>
      <c r="D72" s="21">
        <v>2</v>
      </c>
      <c r="E72" s="6" t="s">
        <v>521</v>
      </c>
      <c r="F72" s="7" t="s">
        <v>123</v>
      </c>
      <c r="G72" s="6" t="s">
        <v>940</v>
      </c>
      <c r="H72" s="6" t="s">
        <v>1642</v>
      </c>
      <c r="I72" s="6" t="s">
        <v>2563</v>
      </c>
      <c r="J72" s="6" t="s">
        <v>942</v>
      </c>
      <c r="K72" s="6" t="s">
        <v>943</v>
      </c>
      <c r="L72" s="12" t="s">
        <v>239</v>
      </c>
      <c r="M72" s="13"/>
      <c r="N72" s="14"/>
      <c r="O72" s="7"/>
      <c r="P72" s="6" t="s">
        <v>1561</v>
      </c>
      <c r="Q72" s="63">
        <f t="shared" si="5"/>
        <v>15</v>
      </c>
      <c r="R72" s="1" t="str">
        <f t="shared" si="2"/>
        <v>015M0402</v>
      </c>
      <c r="S72" s="1" t="str">
        <f t="shared" ref="S72:S135" si="6">""&amp;L72&amp;"  "&amp;M72&amp;"  "&amp;N72&amp;""</f>
        <v xml:space="preserve">JWWA認証    </v>
      </c>
      <c r="T72" s="1" t="str">
        <f t="shared" ref="T72:T135" si="7">S72</f>
        <v xml:space="preserve">JWWA認証    </v>
      </c>
      <c r="Z72" s="1" t="s">
        <v>1589</v>
      </c>
      <c r="AA72" s="67">
        <v>31</v>
      </c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6"/>
      <c r="J73" s="6"/>
      <c r="K73" s="6"/>
      <c r="L73" s="12"/>
      <c r="M73" s="13"/>
      <c r="N73" s="14"/>
      <c r="O73" s="7"/>
      <c r="P73" s="6"/>
      <c r="Q73" s="63" t="str">
        <f t="shared" si="5"/>
        <v/>
      </c>
      <c r="R73" s="1" t="str">
        <f t="shared" si="2"/>
        <v/>
      </c>
      <c r="S73" s="1" t="str">
        <f t="shared" si="6"/>
        <v xml:space="preserve">    </v>
      </c>
      <c r="T73" s="1" t="str">
        <f t="shared" si="7"/>
        <v xml:space="preserve">    </v>
      </c>
      <c r="Z73" s="1" t="s">
        <v>2026</v>
      </c>
      <c r="AA73" s="67">
        <v>44</v>
      </c>
    </row>
    <row r="74" spans="1:27" ht="15" customHeight="1">
      <c r="A74" s="25" t="str">
        <f t="shared" si="0"/>
        <v/>
      </c>
      <c r="B74" s="5"/>
      <c r="C74" s="21"/>
      <c r="D74" s="21"/>
      <c r="E74" s="6"/>
      <c r="F74" s="7"/>
      <c r="G74" s="6"/>
      <c r="H74" s="6"/>
      <c r="I74" s="6"/>
      <c r="J74" s="6"/>
      <c r="K74" s="6"/>
      <c r="L74" s="12"/>
      <c r="M74" s="13"/>
      <c r="N74" s="14"/>
      <c r="O74" s="7"/>
      <c r="P74" s="6"/>
      <c r="Q74" s="63" t="str">
        <f t="shared" si="5"/>
        <v/>
      </c>
      <c r="R74" s="1" t="str">
        <f t="shared" si="2"/>
        <v/>
      </c>
      <c r="S74" s="1" t="str">
        <f t="shared" si="6"/>
        <v xml:space="preserve">    </v>
      </c>
      <c r="T74" s="1" t="str">
        <f t="shared" si="7"/>
        <v xml:space="preserve">    </v>
      </c>
      <c r="Z74" s="1" t="s">
        <v>3928</v>
      </c>
      <c r="AA74" s="67">
        <v>0</v>
      </c>
    </row>
    <row r="75" spans="1:27" ht="15" customHeight="1">
      <c r="A75" s="25" t="str">
        <f t="shared" si="0"/>
        <v/>
      </c>
      <c r="B75" s="5"/>
      <c r="C75" s="21"/>
      <c r="D75" s="21"/>
      <c r="E75" s="6"/>
      <c r="F75" s="7"/>
      <c r="G75" s="6"/>
      <c r="H75" s="6"/>
      <c r="I75" s="6"/>
      <c r="J75" s="6"/>
      <c r="K75" s="6"/>
      <c r="L75" s="12"/>
      <c r="M75" s="13"/>
      <c r="N75" s="14"/>
      <c r="O75" s="7"/>
      <c r="P75" s="6"/>
      <c r="Q75" s="63" t="str">
        <f t="shared" si="5"/>
        <v/>
      </c>
      <c r="R75" s="1" t="str">
        <f t="shared" si="2"/>
        <v/>
      </c>
      <c r="S75" s="1" t="str">
        <f t="shared" si="6"/>
        <v xml:space="preserve">    </v>
      </c>
      <c r="T75" s="1" t="str">
        <f t="shared" si="7"/>
        <v xml:space="preserve">    </v>
      </c>
      <c r="Z75" s="1" t="s">
        <v>3929</v>
      </c>
      <c r="AA75" s="67">
        <v>0</v>
      </c>
    </row>
    <row r="76" spans="1:27" ht="15" customHeight="1">
      <c r="A76" s="25" t="str">
        <f t="shared" si="0"/>
        <v/>
      </c>
      <c r="B76" s="5"/>
      <c r="C76" s="21"/>
      <c r="D76" s="21"/>
      <c r="E76" s="6"/>
      <c r="F76" s="7"/>
      <c r="G76" s="6"/>
      <c r="H76" s="6"/>
      <c r="I76" s="6"/>
      <c r="J76" s="6"/>
      <c r="K76" s="6"/>
      <c r="L76" s="12"/>
      <c r="M76" s="13"/>
      <c r="N76" s="14"/>
      <c r="O76" s="7"/>
      <c r="P76" s="6"/>
      <c r="Q76" s="63" t="str">
        <f t="shared" si="5"/>
        <v/>
      </c>
      <c r="R76" s="1" t="str">
        <f t="shared" si="2"/>
        <v/>
      </c>
      <c r="S76" s="1" t="str">
        <f t="shared" si="6"/>
        <v xml:space="preserve">    </v>
      </c>
      <c r="T76" s="1" t="str">
        <f t="shared" si="7"/>
        <v xml:space="preserve">    </v>
      </c>
      <c r="Z76" s="1" t="s">
        <v>567</v>
      </c>
      <c r="AA76" s="67">
        <v>14</v>
      </c>
    </row>
    <row r="77" spans="1:27" ht="15" customHeight="1">
      <c r="A77" s="25" t="str">
        <f t="shared" si="0"/>
        <v/>
      </c>
      <c r="B77" s="5"/>
      <c r="C77" s="21"/>
      <c r="D77" s="21"/>
      <c r="E77" s="6"/>
      <c r="F77" s="7"/>
      <c r="G77" s="6"/>
      <c r="H77" s="6"/>
      <c r="I77" s="6"/>
      <c r="J77" s="6"/>
      <c r="K77" s="6"/>
      <c r="L77" s="12"/>
      <c r="M77" s="13"/>
      <c r="N77" s="14"/>
      <c r="O77" s="7"/>
      <c r="P77" s="6"/>
      <c r="Q77" s="63" t="str">
        <f t="shared" si="5"/>
        <v/>
      </c>
      <c r="R77" s="1" t="str">
        <f t="shared" si="2"/>
        <v/>
      </c>
      <c r="S77" s="1" t="str">
        <f t="shared" si="6"/>
        <v xml:space="preserve">    </v>
      </c>
      <c r="T77" s="1" t="str">
        <f t="shared" si="7"/>
        <v xml:space="preserve">    </v>
      </c>
      <c r="Z77" s="1" t="s">
        <v>3930</v>
      </c>
      <c r="AA77" s="67">
        <v>0</v>
      </c>
    </row>
    <row r="78" spans="1:27" ht="15" customHeight="1">
      <c r="A78" s="25" t="str">
        <f t="shared" si="0"/>
        <v/>
      </c>
      <c r="B78" s="5"/>
      <c r="C78" s="21"/>
      <c r="D78" s="21"/>
      <c r="E78" s="6"/>
      <c r="F78" s="7"/>
      <c r="G78" s="6"/>
      <c r="H78" s="6"/>
      <c r="I78" s="6"/>
      <c r="J78" s="6"/>
      <c r="K78" s="6"/>
      <c r="L78" s="12"/>
      <c r="M78" s="13"/>
      <c r="N78" s="14"/>
      <c r="O78" s="7"/>
      <c r="P78" s="6"/>
      <c r="Q78" s="63" t="str">
        <f t="shared" si="5"/>
        <v/>
      </c>
      <c r="R78" s="1" t="str">
        <f t="shared" si="2"/>
        <v/>
      </c>
      <c r="S78" s="1" t="str">
        <f t="shared" si="6"/>
        <v xml:space="preserve">    </v>
      </c>
      <c r="T78" s="1" t="str">
        <f t="shared" si="7"/>
        <v xml:space="preserve">    </v>
      </c>
      <c r="Z78" s="1" t="s">
        <v>3931</v>
      </c>
      <c r="AA78" s="67">
        <v>0</v>
      </c>
    </row>
    <row r="79" spans="1:27" ht="15" customHeight="1">
      <c r="A79" s="25" t="str">
        <f t="shared" si="0"/>
        <v/>
      </c>
      <c r="B79" s="5"/>
      <c r="C79" s="21"/>
      <c r="D79" s="21"/>
      <c r="E79" s="6"/>
      <c r="F79" s="7"/>
      <c r="G79" s="6"/>
      <c r="H79" s="6"/>
      <c r="I79" s="6"/>
      <c r="J79" s="6"/>
      <c r="K79" s="6"/>
      <c r="L79" s="12"/>
      <c r="M79" s="13"/>
      <c r="N79" s="14"/>
      <c r="O79" s="7"/>
      <c r="P79" s="6"/>
      <c r="Q79" s="63" t="str">
        <f t="shared" si="5"/>
        <v/>
      </c>
      <c r="R79" s="1" t="str">
        <f t="shared" ref="R79:R85" si="8">A79</f>
        <v/>
      </c>
      <c r="S79" s="1" t="str">
        <f t="shared" si="6"/>
        <v xml:space="preserve">    </v>
      </c>
      <c r="T79" s="1" t="str">
        <f t="shared" si="7"/>
        <v xml:space="preserve">    </v>
      </c>
      <c r="Z79" s="1" t="s">
        <v>1547</v>
      </c>
      <c r="AA79" s="67">
        <v>24</v>
      </c>
    </row>
    <row r="80" spans="1:27" ht="15" customHeight="1">
      <c r="A80" s="87" t="str">
        <f t="shared" si="0"/>
        <v>015H0231</v>
      </c>
      <c r="B80" s="5" t="s">
        <v>3058</v>
      </c>
      <c r="C80" s="21">
        <v>2</v>
      </c>
      <c r="D80" s="21">
        <v>31</v>
      </c>
      <c r="E80" s="6" t="s">
        <v>671</v>
      </c>
      <c r="F80" s="7" t="s">
        <v>27</v>
      </c>
      <c r="G80" s="6" t="s">
        <v>803</v>
      </c>
      <c r="H80" s="6" t="s">
        <v>3059</v>
      </c>
      <c r="I80" s="6" t="s">
        <v>3060</v>
      </c>
      <c r="J80" s="6" t="s">
        <v>2526</v>
      </c>
      <c r="K80" s="6"/>
      <c r="L80" s="12" t="s">
        <v>239</v>
      </c>
      <c r="M80" s="13"/>
      <c r="N80" s="14"/>
      <c r="O80" s="7"/>
      <c r="P80" s="6" t="s">
        <v>1561</v>
      </c>
      <c r="Q80" s="63">
        <f t="shared" si="5"/>
        <v>15</v>
      </c>
      <c r="R80" s="1" t="str">
        <f t="shared" si="8"/>
        <v>015H0231</v>
      </c>
      <c r="S80" s="1" t="str">
        <f t="shared" si="6"/>
        <v xml:space="preserve">JWWA認証    </v>
      </c>
      <c r="T80" s="1" t="str">
        <f t="shared" si="7"/>
        <v xml:space="preserve">JWWA認証    </v>
      </c>
      <c r="Z80" s="1" t="s">
        <v>3932</v>
      </c>
      <c r="AA80" s="67">
        <v>0</v>
      </c>
    </row>
    <row r="81" spans="1:27" ht="15" customHeight="1">
      <c r="A81" s="87" t="str">
        <f t="shared" si="0"/>
        <v>015H0232</v>
      </c>
      <c r="B81" s="5" t="s">
        <v>3058</v>
      </c>
      <c r="C81" s="21">
        <v>2</v>
      </c>
      <c r="D81" s="21">
        <v>32</v>
      </c>
      <c r="E81" s="6" t="s">
        <v>671</v>
      </c>
      <c r="F81" s="7" t="s">
        <v>27</v>
      </c>
      <c r="G81" s="6" t="s">
        <v>812</v>
      </c>
      <c r="H81" s="6" t="s">
        <v>3061</v>
      </c>
      <c r="I81" s="6" t="s">
        <v>3060</v>
      </c>
      <c r="J81" s="6" t="s">
        <v>2526</v>
      </c>
      <c r="K81" s="6"/>
      <c r="L81" s="12" t="s">
        <v>239</v>
      </c>
      <c r="M81" s="13"/>
      <c r="N81" s="14"/>
      <c r="O81" s="7"/>
      <c r="P81" s="6" t="s">
        <v>1561</v>
      </c>
      <c r="Q81" s="63">
        <f t="shared" si="5"/>
        <v>15</v>
      </c>
      <c r="R81" s="1" t="str">
        <f t="shared" si="8"/>
        <v>015H0232</v>
      </c>
      <c r="S81" s="1" t="str">
        <f t="shared" si="6"/>
        <v xml:space="preserve">JWWA認証    </v>
      </c>
      <c r="T81" s="1" t="str">
        <f t="shared" si="7"/>
        <v xml:space="preserve">JWWA認証    </v>
      </c>
      <c r="Z81" s="1" t="s">
        <v>3933</v>
      </c>
      <c r="AA81" s="67">
        <v>0</v>
      </c>
    </row>
    <row r="82" spans="1:27" ht="15" customHeight="1">
      <c r="A82" s="25" t="str">
        <f t="shared" si="0"/>
        <v/>
      </c>
      <c r="B82" s="5"/>
      <c r="C82" s="21"/>
      <c r="D82" s="21"/>
      <c r="E82" s="6"/>
      <c r="F82" s="7"/>
      <c r="G82" s="6"/>
      <c r="H82" s="6"/>
      <c r="I82" s="11"/>
      <c r="J82" s="11"/>
      <c r="K82" s="11"/>
      <c r="L82" s="12"/>
      <c r="M82" s="13"/>
      <c r="N82" s="14"/>
      <c r="O82" s="7"/>
      <c r="P82" s="11"/>
      <c r="Q82" s="63" t="str">
        <f t="shared" si="5"/>
        <v/>
      </c>
      <c r="R82" s="1" t="str">
        <f t="shared" si="8"/>
        <v/>
      </c>
      <c r="S82" s="1" t="str">
        <f t="shared" si="6"/>
        <v xml:space="preserve">    </v>
      </c>
      <c r="T82" s="1" t="str">
        <f t="shared" si="7"/>
        <v xml:space="preserve">    </v>
      </c>
      <c r="Z82" s="1" t="s">
        <v>525</v>
      </c>
      <c r="AA82" s="67">
        <v>36</v>
      </c>
    </row>
    <row r="83" spans="1:27" ht="15" customHeight="1">
      <c r="A83" s="25" t="str">
        <f t="shared" si="0"/>
        <v>015Q0114</v>
      </c>
      <c r="B83" s="5" t="s">
        <v>3062</v>
      </c>
      <c r="C83" s="21">
        <v>1</v>
      </c>
      <c r="D83" s="21">
        <v>14</v>
      </c>
      <c r="E83" s="6" t="s">
        <v>718</v>
      </c>
      <c r="F83" s="7" t="s">
        <v>921</v>
      </c>
      <c r="G83" s="6" t="s">
        <v>1155</v>
      </c>
      <c r="H83" s="6" t="s">
        <v>3063</v>
      </c>
      <c r="I83" s="6" t="s">
        <v>3064</v>
      </c>
      <c r="J83" s="6" t="s">
        <v>933</v>
      </c>
      <c r="K83" s="6" t="s">
        <v>1156</v>
      </c>
      <c r="L83" s="12" t="s">
        <v>6</v>
      </c>
      <c r="M83" s="13" t="s">
        <v>3065</v>
      </c>
      <c r="N83" s="14">
        <v>136</v>
      </c>
      <c r="O83" s="7"/>
      <c r="P83" s="6" t="s">
        <v>1561</v>
      </c>
      <c r="Q83" s="63">
        <f t="shared" si="5"/>
        <v>15</v>
      </c>
      <c r="R83" s="1" t="str">
        <f t="shared" si="8"/>
        <v>015Q0114</v>
      </c>
      <c r="S83" s="1" t="str">
        <f t="shared" si="6"/>
        <v>JWWA  B  136</v>
      </c>
      <c r="T83" s="1" t="str">
        <f t="shared" si="7"/>
        <v>JWWA  B  136</v>
      </c>
      <c r="V83" s="2"/>
      <c r="Z83" s="1" t="s">
        <v>3934</v>
      </c>
      <c r="AA83" s="67">
        <v>0</v>
      </c>
    </row>
    <row r="84" spans="1:27" ht="15" customHeight="1">
      <c r="A84" s="25" t="str">
        <f t="shared" si="0"/>
        <v/>
      </c>
      <c r="B84" s="5"/>
      <c r="C84" s="21"/>
      <c r="D84" s="21"/>
      <c r="E84" s="6"/>
      <c r="F84" s="7"/>
      <c r="G84" s="6"/>
      <c r="H84" s="6"/>
      <c r="I84" s="6"/>
      <c r="J84" s="6"/>
      <c r="K84" s="6"/>
      <c r="L84" s="12"/>
      <c r="M84" s="13"/>
      <c r="N84" s="14"/>
      <c r="O84" s="7"/>
      <c r="P84" s="11"/>
      <c r="Q84" s="63" t="str">
        <f t="shared" si="5"/>
        <v/>
      </c>
      <c r="R84" s="1" t="str">
        <f t="shared" si="8"/>
        <v/>
      </c>
      <c r="S84" s="1" t="str">
        <f t="shared" si="6"/>
        <v xml:space="preserve">    </v>
      </c>
      <c r="T84" s="1" t="str">
        <f t="shared" si="7"/>
        <v xml:space="preserve">    </v>
      </c>
      <c r="U84" s="2"/>
      <c r="V84" s="2"/>
      <c r="Z84" s="1" t="s">
        <v>1234</v>
      </c>
      <c r="AA84" s="67">
        <v>33</v>
      </c>
    </row>
    <row r="85" spans="1:27" ht="15" customHeight="1">
      <c r="A85" s="25" t="str">
        <f t="shared" si="0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11"/>
      <c r="Q85" s="63" t="str">
        <f t="shared" si="5"/>
        <v/>
      </c>
      <c r="R85" s="1" t="str">
        <f t="shared" si="8"/>
        <v/>
      </c>
      <c r="S85" s="1" t="str">
        <f t="shared" si="6"/>
        <v xml:space="preserve">    </v>
      </c>
      <c r="T85" s="1" t="str">
        <f t="shared" si="7"/>
        <v xml:space="preserve">    </v>
      </c>
      <c r="U85" s="2"/>
      <c r="V85" s="2"/>
      <c r="Z85" s="1" t="s">
        <v>3935</v>
      </c>
      <c r="AA85" s="67">
        <v>0</v>
      </c>
    </row>
    <row r="86" spans="1:27" ht="15" customHeight="1">
      <c r="A86" s="25" t="str">
        <f t="shared" si="0"/>
        <v/>
      </c>
      <c r="B86" s="5"/>
      <c r="C86" s="21"/>
      <c r="D86" s="21"/>
      <c r="E86" s="6"/>
      <c r="F86" s="7"/>
      <c r="G86" s="6"/>
      <c r="H86" s="6"/>
      <c r="I86" s="6"/>
      <c r="J86" s="6"/>
      <c r="K86" s="6"/>
      <c r="L86" s="12"/>
      <c r="M86" s="13"/>
      <c r="N86" s="14"/>
      <c r="O86" s="7"/>
      <c r="P86" s="11"/>
      <c r="Q86" s="63" t="str">
        <f t="shared" si="5"/>
        <v/>
      </c>
      <c r="R86" s="1" t="str">
        <f t="shared" ref="R86:R149" si="9">A89</f>
        <v/>
      </c>
      <c r="S86" s="1" t="str">
        <f t="shared" si="6"/>
        <v xml:space="preserve">    </v>
      </c>
      <c r="T86" s="1" t="str">
        <f t="shared" si="7"/>
        <v xml:space="preserve">    </v>
      </c>
      <c r="U86" s="2"/>
      <c r="V86" s="2"/>
      <c r="Z86" s="1" t="s">
        <v>3936</v>
      </c>
      <c r="AA86" s="67">
        <v>0</v>
      </c>
    </row>
    <row r="87" spans="1:27" ht="15" customHeight="1">
      <c r="A87" s="25" t="str">
        <f t="shared" si="0"/>
        <v/>
      </c>
      <c r="B87" s="5"/>
      <c r="C87" s="21"/>
      <c r="D87" s="21"/>
      <c r="E87" s="6"/>
      <c r="F87" s="7"/>
      <c r="G87" s="6"/>
      <c r="H87" s="6"/>
      <c r="I87" s="6"/>
      <c r="J87" s="6"/>
      <c r="K87" s="6"/>
      <c r="L87" s="12"/>
      <c r="M87" s="9"/>
      <c r="N87" s="10"/>
      <c r="O87" s="7"/>
      <c r="P87" s="6"/>
      <c r="Q87" s="63" t="str">
        <f t="shared" si="5"/>
        <v/>
      </c>
      <c r="R87" s="1" t="str">
        <f t="shared" si="9"/>
        <v/>
      </c>
      <c r="S87" s="1" t="str">
        <f t="shared" si="6"/>
        <v xml:space="preserve">    </v>
      </c>
      <c r="T87" s="1" t="str">
        <f t="shared" si="7"/>
        <v xml:space="preserve">    </v>
      </c>
      <c r="U87" s="2"/>
      <c r="V87" s="2"/>
      <c r="Z87" s="1" t="s">
        <v>3937</v>
      </c>
      <c r="AA87" s="67">
        <v>5</v>
      </c>
    </row>
    <row r="88" spans="1:27" ht="15" customHeight="1">
      <c r="A88" s="25" t="str">
        <f t="shared" si="0"/>
        <v/>
      </c>
      <c r="B88" s="5"/>
      <c r="C88" s="21"/>
      <c r="D88" s="21"/>
      <c r="E88" s="6"/>
      <c r="F88" s="7"/>
      <c r="G88" s="6"/>
      <c r="H88" s="6"/>
      <c r="I88" s="6"/>
      <c r="J88" s="6"/>
      <c r="K88" s="6"/>
      <c r="L88" s="12"/>
      <c r="M88" s="13"/>
      <c r="N88" s="14"/>
      <c r="O88" s="7"/>
      <c r="P88" s="11"/>
      <c r="Q88" s="63" t="str">
        <f t="shared" si="5"/>
        <v/>
      </c>
      <c r="R88" s="1" t="str">
        <f t="shared" si="9"/>
        <v/>
      </c>
      <c r="S88" s="1" t="str">
        <f t="shared" si="6"/>
        <v xml:space="preserve">    </v>
      </c>
      <c r="T88" s="1" t="str">
        <f t="shared" si="7"/>
        <v xml:space="preserve">    </v>
      </c>
      <c r="U88" s="2"/>
      <c r="V88" s="2"/>
      <c r="Z88" s="1" t="s">
        <v>3938</v>
      </c>
      <c r="AA88" s="67">
        <v>0</v>
      </c>
    </row>
    <row r="89" spans="1:27" ht="15" customHeight="1">
      <c r="A89" s="25" t="str">
        <f t="shared" si="0"/>
        <v/>
      </c>
      <c r="B89" s="5"/>
      <c r="C89" s="21"/>
      <c r="D89" s="21"/>
      <c r="E89" s="6"/>
      <c r="F89" s="7"/>
      <c r="G89" s="6"/>
      <c r="H89" s="6"/>
      <c r="I89" s="6"/>
      <c r="J89" s="6"/>
      <c r="K89" s="6"/>
      <c r="L89" s="12"/>
      <c r="M89" s="13"/>
      <c r="N89" s="14"/>
      <c r="O89" s="7"/>
      <c r="P89" s="11"/>
      <c r="Q89" s="63" t="str">
        <f t="shared" si="5"/>
        <v/>
      </c>
      <c r="R89" s="1" t="str">
        <f t="shared" si="9"/>
        <v/>
      </c>
      <c r="S89" s="1" t="str">
        <f t="shared" si="6"/>
        <v xml:space="preserve">    </v>
      </c>
      <c r="T89" s="1" t="str">
        <f t="shared" si="7"/>
        <v xml:space="preserve">    </v>
      </c>
      <c r="U89" s="2"/>
      <c r="V89" s="2"/>
      <c r="Z89" s="1" t="s">
        <v>882</v>
      </c>
      <c r="AA89" s="67">
        <v>43</v>
      </c>
    </row>
    <row r="90" spans="1:27" ht="15" customHeight="1">
      <c r="A90" s="25" t="str">
        <f t="shared" si="0"/>
        <v/>
      </c>
      <c r="B90" s="5"/>
      <c r="C90" s="21"/>
      <c r="D90" s="21"/>
      <c r="E90" s="6"/>
      <c r="F90" s="7"/>
      <c r="G90" s="6"/>
      <c r="H90" s="6"/>
      <c r="I90" s="6"/>
      <c r="J90" s="6"/>
      <c r="K90" s="6"/>
      <c r="L90" s="12"/>
      <c r="M90" s="13"/>
      <c r="N90" s="14"/>
      <c r="O90" s="7"/>
      <c r="P90" s="11"/>
      <c r="Q90" s="63" t="str">
        <f t="shared" si="5"/>
        <v/>
      </c>
      <c r="R90" s="1" t="str">
        <f t="shared" si="9"/>
        <v/>
      </c>
      <c r="S90" s="1" t="str">
        <f t="shared" si="6"/>
        <v xml:space="preserve">    </v>
      </c>
      <c r="T90" s="1" t="str">
        <f t="shared" si="7"/>
        <v xml:space="preserve">    </v>
      </c>
      <c r="U90" s="2"/>
      <c r="V90" s="2"/>
      <c r="Z90" s="1" t="s">
        <v>2031</v>
      </c>
      <c r="AA90" s="67">
        <v>29</v>
      </c>
    </row>
    <row r="91" spans="1:27" ht="15" customHeight="1">
      <c r="A91" s="25" t="str">
        <f t="shared" si="0"/>
        <v/>
      </c>
      <c r="B91" s="5"/>
      <c r="C91" s="21"/>
      <c r="D91" s="21"/>
      <c r="E91" s="6"/>
      <c r="F91" s="7"/>
      <c r="G91" s="6"/>
      <c r="H91" s="6"/>
      <c r="I91" s="6"/>
      <c r="J91" s="6"/>
      <c r="K91" s="6"/>
      <c r="L91" s="12"/>
      <c r="M91" s="13"/>
      <c r="N91" s="14"/>
      <c r="O91" s="7"/>
      <c r="P91" s="11"/>
      <c r="Q91" s="63" t="str">
        <f t="shared" si="5"/>
        <v/>
      </c>
      <c r="R91" s="1" t="str">
        <f t="shared" si="9"/>
        <v/>
      </c>
      <c r="S91" s="1" t="str">
        <f t="shared" si="6"/>
        <v xml:space="preserve">    </v>
      </c>
      <c r="T91" s="1" t="str">
        <f t="shared" si="7"/>
        <v xml:space="preserve">    </v>
      </c>
      <c r="U91" s="2"/>
      <c r="V91" s="2"/>
      <c r="Z91" s="1" t="s">
        <v>2071</v>
      </c>
      <c r="AA91" s="67">
        <v>22</v>
      </c>
    </row>
    <row r="92" spans="1:27" ht="15" customHeight="1">
      <c r="A92" s="25" t="str">
        <f t="shared" si="0"/>
        <v/>
      </c>
      <c r="B92" s="5"/>
      <c r="C92" s="21"/>
      <c r="D92" s="21"/>
      <c r="E92" s="6"/>
      <c r="F92" s="7"/>
      <c r="G92" s="6"/>
      <c r="H92" s="6"/>
      <c r="I92" s="6"/>
      <c r="J92" s="6"/>
      <c r="K92" s="6"/>
      <c r="L92" s="12"/>
      <c r="M92" s="13"/>
      <c r="N92" s="14"/>
      <c r="O92" s="7"/>
      <c r="P92" s="11"/>
      <c r="Q92" s="63" t="str">
        <f t="shared" si="5"/>
        <v/>
      </c>
      <c r="R92" s="1" t="str">
        <f t="shared" si="9"/>
        <v/>
      </c>
      <c r="S92" s="1" t="str">
        <f t="shared" si="6"/>
        <v xml:space="preserve">    </v>
      </c>
      <c r="T92" s="1" t="str">
        <f t="shared" si="7"/>
        <v xml:space="preserve">    </v>
      </c>
      <c r="U92" s="2"/>
      <c r="V92" s="2"/>
      <c r="Z92" s="1" t="s">
        <v>1167</v>
      </c>
      <c r="AA92" s="67">
        <v>28</v>
      </c>
    </row>
    <row r="93" spans="1:27" ht="15" customHeight="1">
      <c r="A93" s="25" t="str">
        <f t="shared" si="0"/>
        <v/>
      </c>
      <c r="B93" s="5"/>
      <c r="C93" s="21"/>
      <c r="D93" s="21"/>
      <c r="E93" s="6"/>
      <c r="F93" s="7"/>
      <c r="G93" s="6"/>
      <c r="H93" s="6"/>
      <c r="I93" s="6"/>
      <c r="J93" s="6"/>
      <c r="K93" s="6"/>
      <c r="L93" s="12"/>
      <c r="M93" s="13"/>
      <c r="N93" s="14"/>
      <c r="O93" s="7"/>
      <c r="P93" s="11"/>
      <c r="Q93" s="63" t="str">
        <f t="shared" si="5"/>
        <v/>
      </c>
      <c r="R93" s="1" t="str">
        <f t="shared" si="9"/>
        <v/>
      </c>
      <c r="S93" s="1" t="str">
        <f t="shared" si="6"/>
        <v xml:space="preserve">    </v>
      </c>
      <c r="T93" s="1" t="str">
        <f t="shared" si="7"/>
        <v xml:space="preserve">    </v>
      </c>
      <c r="U93" s="2"/>
      <c r="V93" s="2"/>
      <c r="Z93" s="1" t="s">
        <v>1546</v>
      </c>
      <c r="AA93" s="67">
        <v>40</v>
      </c>
    </row>
    <row r="94" spans="1:27" ht="15" customHeight="1">
      <c r="A94" s="25" t="str">
        <f t="shared" si="0"/>
        <v/>
      </c>
      <c r="B94" s="5"/>
      <c r="C94" s="21"/>
      <c r="D94" s="21"/>
      <c r="E94" s="6"/>
      <c r="F94" s="7"/>
      <c r="G94" s="6"/>
      <c r="H94" s="6"/>
      <c r="I94" s="11"/>
      <c r="J94" s="11"/>
      <c r="K94" s="11"/>
      <c r="L94" s="12"/>
      <c r="M94" s="13"/>
      <c r="N94" s="14"/>
      <c r="O94" s="7"/>
      <c r="P94" s="11"/>
      <c r="Q94" s="63" t="str">
        <f t="shared" si="5"/>
        <v/>
      </c>
      <c r="R94" s="1" t="str">
        <f t="shared" si="9"/>
        <v/>
      </c>
      <c r="S94" s="1" t="str">
        <f t="shared" si="6"/>
        <v xml:space="preserve">    </v>
      </c>
      <c r="T94" s="1" t="str">
        <f t="shared" si="7"/>
        <v xml:space="preserve">    </v>
      </c>
      <c r="V94" s="2"/>
    </row>
    <row r="95" spans="1:27" ht="15" customHeight="1">
      <c r="A95" s="25" t="str">
        <f t="shared" si="0"/>
        <v/>
      </c>
      <c r="B95" s="5"/>
      <c r="C95" s="21"/>
      <c r="D95" s="21"/>
      <c r="E95" s="6"/>
      <c r="F95" s="7"/>
      <c r="G95" s="6"/>
      <c r="H95" s="6"/>
      <c r="I95" s="6"/>
      <c r="J95" s="6"/>
      <c r="K95" s="6"/>
      <c r="L95" s="12"/>
      <c r="M95" s="13"/>
      <c r="N95" s="14"/>
      <c r="O95" s="7"/>
      <c r="P95" s="11"/>
      <c r="Q95" s="63" t="str">
        <f t="shared" si="5"/>
        <v/>
      </c>
      <c r="R95" s="1" t="str">
        <f t="shared" si="9"/>
        <v/>
      </c>
      <c r="S95" s="1" t="str">
        <f t="shared" si="6"/>
        <v xml:space="preserve">    </v>
      </c>
      <c r="T95" s="1" t="str">
        <f t="shared" si="7"/>
        <v xml:space="preserve">    </v>
      </c>
      <c r="V95" s="2"/>
    </row>
    <row r="96" spans="1:27" ht="15" customHeight="1">
      <c r="A96" s="25" t="str">
        <f t="shared" si="0"/>
        <v/>
      </c>
      <c r="B96" s="5"/>
      <c r="C96" s="21"/>
      <c r="D96" s="21"/>
      <c r="E96" s="6"/>
      <c r="F96" s="7"/>
      <c r="G96" s="6"/>
      <c r="H96" s="6"/>
      <c r="I96" s="6"/>
      <c r="J96" s="6"/>
      <c r="K96" s="6"/>
      <c r="L96" s="12"/>
      <c r="M96" s="13"/>
      <c r="N96" s="14"/>
      <c r="O96" s="7"/>
      <c r="P96" s="11"/>
      <c r="Q96" s="63" t="str">
        <f t="shared" si="5"/>
        <v/>
      </c>
      <c r="R96" s="1" t="str">
        <f t="shared" si="9"/>
        <v/>
      </c>
      <c r="S96" s="1" t="str">
        <f t="shared" si="6"/>
        <v xml:space="preserve">    </v>
      </c>
      <c r="T96" s="1" t="str">
        <f t="shared" si="7"/>
        <v xml:space="preserve">    </v>
      </c>
      <c r="V96" s="2"/>
    </row>
    <row r="97" spans="1:22" ht="15" customHeight="1">
      <c r="A97" s="25" t="str">
        <f t="shared" ref="A97:A160" si="10">IF(OR(B97="",C97="",D97=""),"",TEXT(Q97,"000")&amp;B97&amp;TEXT(C97,"00")&amp;TEXT(D97,"00"))</f>
        <v/>
      </c>
      <c r="B97" s="5"/>
      <c r="C97" s="21"/>
      <c r="D97" s="21"/>
      <c r="E97" s="6"/>
      <c r="F97" s="7"/>
      <c r="G97" s="6"/>
      <c r="H97" s="6"/>
      <c r="I97" s="6"/>
      <c r="J97" s="6"/>
      <c r="K97" s="6"/>
      <c r="L97" s="12"/>
      <c r="M97" s="13"/>
      <c r="N97" s="14"/>
      <c r="O97" s="7"/>
      <c r="P97" s="11"/>
      <c r="Q97" s="63" t="str">
        <f t="shared" si="5"/>
        <v/>
      </c>
      <c r="R97" s="1" t="str">
        <f t="shared" si="9"/>
        <v/>
      </c>
      <c r="S97" s="1" t="str">
        <f t="shared" si="6"/>
        <v xml:space="preserve">    </v>
      </c>
      <c r="T97" s="1" t="str">
        <f t="shared" si="7"/>
        <v xml:space="preserve">    </v>
      </c>
      <c r="V97" s="2"/>
    </row>
    <row r="98" spans="1:22" ht="15" customHeight="1">
      <c r="A98" s="25" t="str">
        <f t="shared" si="10"/>
        <v/>
      </c>
      <c r="B98" s="5"/>
      <c r="C98" s="21"/>
      <c r="D98" s="21"/>
      <c r="E98" s="6"/>
      <c r="F98" s="7"/>
      <c r="G98" s="6"/>
      <c r="H98" s="6"/>
      <c r="I98" s="6"/>
      <c r="J98" s="6"/>
      <c r="K98" s="6"/>
      <c r="L98" s="12"/>
      <c r="M98" s="13"/>
      <c r="N98" s="14"/>
      <c r="O98" s="7"/>
      <c r="P98" s="11"/>
      <c r="Q98" s="63" t="str">
        <f t="shared" si="5"/>
        <v/>
      </c>
      <c r="R98" s="1" t="str">
        <f t="shared" si="9"/>
        <v/>
      </c>
      <c r="S98" s="1" t="str">
        <f t="shared" si="6"/>
        <v xml:space="preserve">    </v>
      </c>
      <c r="T98" s="1" t="str">
        <f t="shared" si="7"/>
        <v xml:space="preserve">    </v>
      </c>
      <c r="V98" s="2"/>
    </row>
    <row r="99" spans="1:22" ht="15" customHeight="1">
      <c r="A99" s="25" t="str">
        <f t="shared" si="10"/>
        <v/>
      </c>
      <c r="B99" s="5"/>
      <c r="C99" s="21"/>
      <c r="D99" s="21"/>
      <c r="E99" s="6"/>
      <c r="F99" s="7"/>
      <c r="G99" s="6"/>
      <c r="H99" s="6"/>
      <c r="I99" s="6"/>
      <c r="J99" s="6"/>
      <c r="K99" s="6"/>
      <c r="L99" s="12"/>
      <c r="M99" s="13"/>
      <c r="N99" s="14"/>
      <c r="O99" s="7"/>
      <c r="P99" s="11"/>
      <c r="Q99" s="63" t="str">
        <f t="shared" si="5"/>
        <v/>
      </c>
      <c r="R99" s="1" t="str">
        <f t="shared" si="9"/>
        <v/>
      </c>
      <c r="S99" s="1" t="str">
        <f t="shared" si="6"/>
        <v xml:space="preserve">    </v>
      </c>
      <c r="T99" s="1" t="str">
        <f t="shared" si="7"/>
        <v xml:space="preserve">    </v>
      </c>
      <c r="V99" s="2"/>
    </row>
    <row r="100" spans="1:22" ht="15" customHeight="1">
      <c r="A100" s="25" t="str">
        <f t="shared" si="10"/>
        <v/>
      </c>
      <c r="B100" s="5"/>
      <c r="C100" s="21"/>
      <c r="D100" s="21"/>
      <c r="E100" s="6"/>
      <c r="F100" s="7"/>
      <c r="G100" s="6"/>
      <c r="H100" s="6"/>
      <c r="I100" s="6"/>
      <c r="J100" s="6"/>
      <c r="K100" s="6"/>
      <c r="L100" s="12"/>
      <c r="M100" s="13"/>
      <c r="N100" s="14"/>
      <c r="O100" s="7"/>
      <c r="P100" s="11"/>
      <c r="Q100" s="63" t="str">
        <f t="shared" si="5"/>
        <v/>
      </c>
      <c r="R100" s="1" t="str">
        <f t="shared" si="9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2" ht="15" customHeight="1">
      <c r="A101" s="25" t="str">
        <f t="shared" si="10"/>
        <v/>
      </c>
      <c r="B101" s="5"/>
      <c r="C101" s="21"/>
      <c r="D101" s="21"/>
      <c r="E101" s="6"/>
      <c r="F101" s="7"/>
      <c r="G101" s="6"/>
      <c r="H101" s="6"/>
      <c r="I101" s="6"/>
      <c r="J101" s="6"/>
      <c r="K101" s="6"/>
      <c r="L101" s="12"/>
      <c r="M101" s="13"/>
      <c r="N101" s="14"/>
      <c r="O101" s="7"/>
      <c r="P101" s="11"/>
      <c r="Q101" s="63" t="str">
        <f t="shared" si="5"/>
        <v/>
      </c>
      <c r="R101" s="1" t="str">
        <f t="shared" si="9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2" ht="15" customHeight="1">
      <c r="A102" s="25" t="str">
        <f t="shared" si="10"/>
        <v/>
      </c>
      <c r="B102" s="5"/>
      <c r="C102" s="21"/>
      <c r="D102" s="21"/>
      <c r="E102" s="6"/>
      <c r="F102" s="7"/>
      <c r="G102" s="6"/>
      <c r="H102" s="6"/>
      <c r="I102" s="6"/>
      <c r="J102" s="6"/>
      <c r="K102" s="6"/>
      <c r="L102" s="12"/>
      <c r="M102" s="13"/>
      <c r="N102" s="14"/>
      <c r="O102" s="7"/>
      <c r="P102" s="11"/>
      <c r="Q102" s="63" t="str">
        <f t="shared" si="5"/>
        <v/>
      </c>
      <c r="R102" s="1" t="str">
        <f t="shared" si="9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2" ht="15" customHeight="1">
      <c r="A103" s="25" t="str">
        <f t="shared" si="10"/>
        <v/>
      </c>
      <c r="B103" s="5"/>
      <c r="C103" s="21"/>
      <c r="D103" s="21"/>
      <c r="E103" s="6"/>
      <c r="F103" s="7"/>
      <c r="G103" s="6"/>
      <c r="H103" s="6"/>
      <c r="I103" s="6"/>
      <c r="J103" s="6"/>
      <c r="K103" s="6"/>
      <c r="L103" s="12"/>
      <c r="M103" s="13"/>
      <c r="N103" s="14"/>
      <c r="O103" s="7"/>
      <c r="P103" s="11"/>
      <c r="Q103" s="63" t="str">
        <f t="shared" si="5"/>
        <v/>
      </c>
      <c r="R103" s="1" t="str">
        <f t="shared" si="9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2" ht="15" customHeight="1">
      <c r="A104" s="25" t="str">
        <f t="shared" si="10"/>
        <v/>
      </c>
      <c r="B104" s="5"/>
      <c r="C104" s="21"/>
      <c r="D104" s="21"/>
      <c r="E104" s="6"/>
      <c r="F104" s="7"/>
      <c r="G104" s="6"/>
      <c r="H104" s="6"/>
      <c r="I104" s="11"/>
      <c r="J104" s="11"/>
      <c r="K104" s="11"/>
      <c r="L104" s="12"/>
      <c r="M104" s="13"/>
      <c r="N104" s="14"/>
      <c r="O104" s="7"/>
      <c r="P104" s="11"/>
      <c r="Q104" s="63" t="str">
        <f t="shared" si="5"/>
        <v/>
      </c>
      <c r="R104" s="1" t="str">
        <f t="shared" si="9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2" ht="15" customHeight="1">
      <c r="A105" s="25" t="str">
        <f t="shared" si="10"/>
        <v/>
      </c>
      <c r="B105" s="5"/>
      <c r="C105" s="21"/>
      <c r="D105" s="21"/>
      <c r="E105" s="6"/>
      <c r="F105" s="7"/>
      <c r="G105" s="6"/>
      <c r="H105" s="6"/>
      <c r="I105" s="11"/>
      <c r="J105" s="11"/>
      <c r="K105" s="11"/>
      <c r="L105" s="12"/>
      <c r="M105" s="13"/>
      <c r="N105" s="14"/>
      <c r="O105" s="7"/>
      <c r="P105" s="11"/>
      <c r="Q105" s="63" t="str">
        <f t="shared" si="5"/>
        <v/>
      </c>
      <c r="R105" s="1" t="str">
        <f t="shared" si="9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2" ht="15" customHeight="1">
      <c r="A106" s="25" t="str">
        <f t="shared" si="10"/>
        <v/>
      </c>
      <c r="B106" s="5"/>
      <c r="C106" s="21"/>
      <c r="D106" s="21"/>
      <c r="E106" s="6"/>
      <c r="F106" s="7"/>
      <c r="G106" s="6"/>
      <c r="H106" s="6"/>
      <c r="I106" s="11"/>
      <c r="J106" s="11"/>
      <c r="K106" s="11"/>
      <c r="L106" s="12"/>
      <c r="M106" s="13"/>
      <c r="N106" s="14"/>
      <c r="O106" s="7"/>
      <c r="P106" s="11"/>
      <c r="Q106" s="63" t="str">
        <f t="shared" si="5"/>
        <v/>
      </c>
      <c r="R106" s="1" t="str">
        <f t="shared" si="9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2" ht="15" customHeight="1">
      <c r="A107" s="25" t="str">
        <f t="shared" si="10"/>
        <v/>
      </c>
      <c r="B107" s="5"/>
      <c r="C107" s="21"/>
      <c r="D107" s="21"/>
      <c r="E107" s="6"/>
      <c r="F107" s="7"/>
      <c r="G107" s="6"/>
      <c r="H107" s="6"/>
      <c r="I107" s="11"/>
      <c r="J107" s="11"/>
      <c r="K107" s="11"/>
      <c r="L107" s="12"/>
      <c r="M107" s="13"/>
      <c r="N107" s="14"/>
      <c r="O107" s="7"/>
      <c r="P107" s="11"/>
      <c r="Q107" s="63" t="str">
        <f t="shared" si="5"/>
        <v/>
      </c>
      <c r="R107" s="1" t="str">
        <f t="shared" si="9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2" ht="15" customHeight="1">
      <c r="A108" s="25" t="str">
        <f t="shared" si="10"/>
        <v/>
      </c>
      <c r="B108" s="5"/>
      <c r="C108" s="21"/>
      <c r="D108" s="21"/>
      <c r="E108" s="6"/>
      <c r="F108" s="7"/>
      <c r="G108" s="6"/>
      <c r="H108" s="6"/>
      <c r="I108" s="11"/>
      <c r="J108" s="11"/>
      <c r="K108" s="11"/>
      <c r="L108" s="12"/>
      <c r="M108" s="13"/>
      <c r="N108" s="14"/>
      <c r="O108" s="7"/>
      <c r="P108" s="11"/>
      <c r="Q108" s="63" t="str">
        <f t="shared" si="5"/>
        <v/>
      </c>
      <c r="R108" s="1" t="str">
        <f t="shared" si="9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2" ht="15" customHeight="1">
      <c r="A109" s="25" t="str">
        <f t="shared" si="10"/>
        <v/>
      </c>
      <c r="B109" s="5"/>
      <c r="C109" s="21"/>
      <c r="D109" s="21"/>
      <c r="E109" s="6"/>
      <c r="F109" s="7"/>
      <c r="G109" s="6"/>
      <c r="H109" s="6"/>
      <c r="I109" s="11"/>
      <c r="J109" s="11"/>
      <c r="K109" s="11"/>
      <c r="L109" s="12"/>
      <c r="M109" s="13"/>
      <c r="N109" s="14"/>
      <c r="O109" s="7"/>
      <c r="P109" s="11"/>
      <c r="Q109" s="63" t="str">
        <f t="shared" si="5"/>
        <v/>
      </c>
      <c r="R109" s="1" t="str">
        <f t="shared" si="9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2" ht="15" customHeight="1">
      <c r="A110" s="25" t="str">
        <f t="shared" si="10"/>
        <v/>
      </c>
      <c r="B110" s="5"/>
      <c r="C110" s="21"/>
      <c r="D110" s="21"/>
      <c r="E110" s="6"/>
      <c r="F110" s="7"/>
      <c r="G110" s="6"/>
      <c r="H110" s="6"/>
      <c r="I110" s="11"/>
      <c r="J110" s="11"/>
      <c r="K110" s="11"/>
      <c r="L110" s="12"/>
      <c r="M110" s="13"/>
      <c r="N110" s="14"/>
      <c r="O110" s="7"/>
      <c r="P110" s="11"/>
      <c r="Q110" s="63" t="str">
        <f t="shared" si="5"/>
        <v/>
      </c>
      <c r="R110" s="1" t="str">
        <f t="shared" si="9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2" ht="15" customHeight="1">
      <c r="A111" s="25" t="str">
        <f t="shared" si="10"/>
        <v/>
      </c>
      <c r="B111" s="5"/>
      <c r="C111" s="21"/>
      <c r="D111" s="21"/>
      <c r="E111" s="6"/>
      <c r="F111" s="7"/>
      <c r="G111" s="6"/>
      <c r="H111" s="6"/>
      <c r="I111" s="11"/>
      <c r="J111" s="11"/>
      <c r="K111" s="11"/>
      <c r="L111" s="12"/>
      <c r="M111" s="13"/>
      <c r="N111" s="14"/>
      <c r="O111" s="7"/>
      <c r="P111" s="11"/>
      <c r="Q111" s="63" t="str">
        <f t="shared" si="5"/>
        <v/>
      </c>
      <c r="R111" s="1" t="str">
        <f t="shared" si="9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2" ht="15" customHeight="1">
      <c r="A112" s="25" t="str">
        <f t="shared" si="10"/>
        <v/>
      </c>
      <c r="B112" s="5"/>
      <c r="C112" s="21"/>
      <c r="D112" s="21"/>
      <c r="E112" s="6"/>
      <c r="F112" s="7"/>
      <c r="G112" s="6"/>
      <c r="H112" s="6"/>
      <c r="I112" s="11"/>
      <c r="J112" s="11"/>
      <c r="K112" s="11"/>
      <c r="L112" s="12"/>
      <c r="M112" s="13"/>
      <c r="N112" s="14"/>
      <c r="O112" s="7"/>
      <c r="P112" s="11"/>
      <c r="Q112" s="63" t="str">
        <f t="shared" si="5"/>
        <v/>
      </c>
      <c r="R112" s="1" t="str">
        <f t="shared" si="9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10"/>
        <v/>
      </c>
      <c r="B113" s="5"/>
      <c r="C113" s="21"/>
      <c r="D113" s="21"/>
      <c r="E113" s="6"/>
      <c r="F113" s="7"/>
      <c r="G113" s="6"/>
      <c r="H113" s="6"/>
      <c r="I113" s="11"/>
      <c r="J113" s="11"/>
      <c r="K113" s="11"/>
      <c r="L113" s="12"/>
      <c r="M113" s="13"/>
      <c r="N113" s="14"/>
      <c r="O113" s="7"/>
      <c r="P113" s="11"/>
      <c r="Q113" s="63" t="str">
        <f t="shared" si="5"/>
        <v/>
      </c>
      <c r="R113" s="1" t="str">
        <f t="shared" si="9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10"/>
        <v/>
      </c>
      <c r="B114" s="5"/>
      <c r="C114" s="21"/>
      <c r="D114" s="21"/>
      <c r="E114" s="6"/>
      <c r="F114" s="7"/>
      <c r="G114" s="6"/>
      <c r="H114" s="6"/>
      <c r="I114" s="11"/>
      <c r="J114" s="11"/>
      <c r="K114" s="11"/>
      <c r="L114" s="12"/>
      <c r="M114" s="13"/>
      <c r="N114" s="14"/>
      <c r="O114" s="7"/>
      <c r="P114" s="11"/>
      <c r="Q114" s="63" t="str">
        <f t="shared" si="5"/>
        <v/>
      </c>
      <c r="R114" s="1" t="str">
        <f t="shared" si="9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10"/>
        <v/>
      </c>
      <c r="B115" s="5"/>
      <c r="C115" s="21"/>
      <c r="D115" s="21"/>
      <c r="E115" s="6"/>
      <c r="F115" s="7"/>
      <c r="G115" s="6"/>
      <c r="H115" s="6"/>
      <c r="I115" s="11"/>
      <c r="J115" s="11"/>
      <c r="K115" s="11"/>
      <c r="L115" s="12"/>
      <c r="M115" s="13"/>
      <c r="N115" s="14"/>
      <c r="O115" s="7"/>
      <c r="P115" s="11"/>
      <c r="Q115" s="63" t="str">
        <f t="shared" si="5"/>
        <v/>
      </c>
      <c r="R115" s="1" t="str">
        <f t="shared" si="9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10"/>
        <v/>
      </c>
      <c r="B116" s="5"/>
      <c r="C116" s="21"/>
      <c r="D116" s="21"/>
      <c r="E116" s="6"/>
      <c r="F116" s="7"/>
      <c r="G116" s="6"/>
      <c r="H116" s="6"/>
      <c r="I116" s="11"/>
      <c r="J116" s="11"/>
      <c r="K116" s="11"/>
      <c r="L116" s="12"/>
      <c r="M116" s="13"/>
      <c r="N116" s="14"/>
      <c r="O116" s="7"/>
      <c r="P116" s="11"/>
      <c r="Q116" s="63" t="str">
        <f t="shared" si="5"/>
        <v/>
      </c>
      <c r="R116" s="1" t="str">
        <f t="shared" si="9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10"/>
        <v/>
      </c>
      <c r="B117" s="5"/>
      <c r="C117" s="21"/>
      <c r="D117" s="21"/>
      <c r="E117" s="6"/>
      <c r="F117" s="7"/>
      <c r="G117" s="6"/>
      <c r="H117" s="6"/>
      <c r="I117" s="11"/>
      <c r="J117" s="11"/>
      <c r="K117" s="11"/>
      <c r="L117" s="12"/>
      <c r="M117" s="13"/>
      <c r="N117" s="14"/>
      <c r="O117" s="7"/>
      <c r="P117" s="11"/>
      <c r="Q117" s="63" t="str">
        <f t="shared" si="5"/>
        <v/>
      </c>
      <c r="R117" s="1" t="str">
        <f t="shared" si="9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10"/>
        <v/>
      </c>
      <c r="B118" s="5"/>
      <c r="C118" s="21"/>
      <c r="D118" s="21"/>
      <c r="E118" s="6"/>
      <c r="F118" s="7"/>
      <c r="G118" s="6"/>
      <c r="H118" s="6"/>
      <c r="I118" s="11"/>
      <c r="J118" s="11"/>
      <c r="K118" s="11"/>
      <c r="L118" s="12"/>
      <c r="M118" s="13"/>
      <c r="N118" s="14"/>
      <c r="O118" s="7"/>
      <c r="P118" s="11"/>
      <c r="Q118" s="63" t="str">
        <f t="shared" si="5"/>
        <v/>
      </c>
      <c r="R118" s="1" t="str">
        <f t="shared" si="9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10"/>
        <v/>
      </c>
      <c r="B119" s="5"/>
      <c r="C119" s="21"/>
      <c r="D119" s="21"/>
      <c r="E119" s="6"/>
      <c r="F119" s="7"/>
      <c r="G119" s="6"/>
      <c r="H119" s="6"/>
      <c r="I119" s="11"/>
      <c r="J119" s="11"/>
      <c r="K119" s="11"/>
      <c r="L119" s="12"/>
      <c r="M119" s="13"/>
      <c r="N119" s="14"/>
      <c r="O119" s="7"/>
      <c r="P119" s="11"/>
      <c r="Q119" s="63" t="str">
        <f t="shared" si="5"/>
        <v/>
      </c>
      <c r="R119" s="1" t="str">
        <f t="shared" si="9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10"/>
        <v/>
      </c>
      <c r="B120" s="5"/>
      <c r="C120" s="21"/>
      <c r="D120" s="21"/>
      <c r="E120" s="6"/>
      <c r="F120" s="7"/>
      <c r="G120" s="6"/>
      <c r="H120" s="6"/>
      <c r="I120" s="11"/>
      <c r="J120" s="11"/>
      <c r="K120" s="11"/>
      <c r="L120" s="12"/>
      <c r="M120" s="13"/>
      <c r="N120" s="14"/>
      <c r="O120" s="7"/>
      <c r="P120" s="11"/>
      <c r="Q120" s="63" t="str">
        <f t="shared" si="5"/>
        <v/>
      </c>
      <c r="R120" s="1" t="str">
        <f t="shared" si="9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10"/>
        <v/>
      </c>
      <c r="B121" s="5"/>
      <c r="C121" s="21"/>
      <c r="D121" s="21"/>
      <c r="E121" s="6"/>
      <c r="F121" s="7"/>
      <c r="G121" s="6"/>
      <c r="H121" s="6"/>
      <c r="I121" s="11"/>
      <c r="J121" s="11"/>
      <c r="K121" s="11"/>
      <c r="L121" s="12"/>
      <c r="M121" s="13"/>
      <c r="N121" s="14"/>
      <c r="O121" s="7"/>
      <c r="P121" s="11"/>
      <c r="Q121" s="63" t="str">
        <f t="shared" si="5"/>
        <v/>
      </c>
      <c r="R121" s="1" t="str">
        <f t="shared" si="9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10"/>
        <v/>
      </c>
      <c r="B122" s="5"/>
      <c r="C122" s="21"/>
      <c r="D122" s="21"/>
      <c r="E122" s="6"/>
      <c r="F122" s="7"/>
      <c r="G122" s="6"/>
      <c r="H122" s="6"/>
      <c r="I122" s="11"/>
      <c r="J122" s="11"/>
      <c r="K122" s="11"/>
      <c r="L122" s="12"/>
      <c r="M122" s="13"/>
      <c r="N122" s="14"/>
      <c r="O122" s="7"/>
      <c r="P122" s="11"/>
      <c r="Q122" s="63" t="str">
        <f t="shared" si="5"/>
        <v/>
      </c>
      <c r="R122" s="1" t="str">
        <f t="shared" si="9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10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5"/>
        <v/>
      </c>
      <c r="R123" s="1" t="str">
        <f t="shared" si="9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10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11"/>
      <c r="Q124" s="63" t="str">
        <f t="shared" si="5"/>
        <v/>
      </c>
      <c r="R124" s="1" t="str">
        <f t="shared" si="9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10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5"/>
        <v/>
      </c>
      <c r="R125" s="1" t="str">
        <f t="shared" si="9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10"/>
        <v/>
      </c>
      <c r="B126" s="5"/>
      <c r="C126" s="21"/>
      <c r="D126" s="21"/>
      <c r="E126" s="6"/>
      <c r="F126" s="7"/>
      <c r="G126" s="6"/>
      <c r="H126" s="6"/>
      <c r="I126" s="11"/>
      <c r="J126" s="11"/>
      <c r="K126" s="11"/>
      <c r="L126" s="12"/>
      <c r="M126" s="13"/>
      <c r="N126" s="14"/>
      <c r="O126" s="7"/>
      <c r="P126" s="11"/>
      <c r="Q126" s="63" t="str">
        <f t="shared" si="5"/>
        <v/>
      </c>
      <c r="R126" s="1" t="str">
        <f t="shared" si="9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10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5"/>
        <v/>
      </c>
      <c r="R127" s="1" t="str">
        <f t="shared" si="9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10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5"/>
        <v/>
      </c>
      <c r="R128" s="1" t="str">
        <f t="shared" si="9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10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5"/>
        <v/>
      </c>
      <c r="R129" s="1" t="str">
        <f t="shared" si="9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10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5"/>
        <v/>
      </c>
      <c r="R130" s="1" t="str">
        <f t="shared" si="9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10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5"/>
        <v/>
      </c>
      <c r="R131" s="1" t="str">
        <f t="shared" si="9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10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5"/>
        <v/>
      </c>
      <c r="R132" s="1" t="str">
        <f t="shared" si="9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10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5"/>
        <v/>
      </c>
      <c r="R133" s="1" t="str">
        <f t="shared" si="9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10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5"/>
        <v/>
      </c>
      <c r="R134" s="1" t="str">
        <f t="shared" si="9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si="10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IF(P135="","",VLOOKUP(P135,$Z$7:$AA$90,2,FALSE))</f>
        <v/>
      </c>
      <c r="R135" s="1" t="str">
        <f t="shared" si="9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10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9"/>
        <v/>
      </c>
      <c r="S136" s="1" t="str">
        <f t="shared" ref="S136:S138" si="12">""&amp;L136&amp;"  "&amp;M136&amp;"  "&amp;N136&amp;""</f>
        <v xml:space="preserve">    </v>
      </c>
      <c r="T136" s="1" t="str">
        <f t="shared" ref="T136:T199" si="13">S136</f>
        <v xml:space="preserve">    </v>
      </c>
    </row>
    <row r="137" spans="1:20" ht="15" customHeight="1">
      <c r="A137" s="25" t="str">
        <f t="shared" si="10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9"/>
        <v/>
      </c>
      <c r="S137" s="1" t="str">
        <f t="shared" si="12"/>
        <v xml:space="preserve">    </v>
      </c>
      <c r="T137" s="1" t="str">
        <f t="shared" si="13"/>
        <v xml:space="preserve">    </v>
      </c>
    </row>
    <row r="138" spans="1:20" ht="15" customHeight="1">
      <c r="A138" s="25" t="str">
        <f t="shared" si="10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9"/>
        <v/>
      </c>
      <c r="S138" s="1" t="str">
        <f t="shared" si="12"/>
        <v xml:space="preserve">    </v>
      </c>
      <c r="T138" s="1" t="str">
        <f t="shared" si="13"/>
        <v xml:space="preserve">    </v>
      </c>
    </row>
    <row r="139" spans="1:20" ht="15" customHeight="1">
      <c r="A139" s="25" t="str">
        <f t="shared" si="10"/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9"/>
        <v/>
      </c>
      <c r="S139" s="1" t="str">
        <f t="shared" ref="S139:S356" si="14">""&amp;L142&amp;"  "&amp;M142&amp;"  "&amp;N142&amp;""</f>
        <v xml:space="preserve">    </v>
      </c>
      <c r="T139" s="1" t="str">
        <f t="shared" si="13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9"/>
        <v/>
      </c>
      <c r="S140" s="1" t="str">
        <f t="shared" si="14"/>
        <v xml:space="preserve">    </v>
      </c>
      <c r="T140" s="1" t="str">
        <f t="shared" si="13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9"/>
        <v/>
      </c>
      <c r="S141" s="1" t="str">
        <f t="shared" si="14"/>
        <v xml:space="preserve">    </v>
      </c>
      <c r="T141" s="1" t="str">
        <f t="shared" si="13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9"/>
        <v/>
      </c>
      <c r="S142" s="1" t="str">
        <f t="shared" si="14"/>
        <v xml:space="preserve">    </v>
      </c>
      <c r="T142" s="1" t="str">
        <f t="shared" si="13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9"/>
        <v/>
      </c>
      <c r="S143" s="1" t="str">
        <f t="shared" si="14"/>
        <v xml:space="preserve">    </v>
      </c>
      <c r="T143" s="1" t="str">
        <f t="shared" si="13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9"/>
        <v/>
      </c>
      <c r="S144" s="1" t="str">
        <f t="shared" si="14"/>
        <v xml:space="preserve">    </v>
      </c>
      <c r="T144" s="1" t="str">
        <f t="shared" si="13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9"/>
        <v/>
      </c>
      <c r="S145" s="1" t="str">
        <f t="shared" si="14"/>
        <v xml:space="preserve">    </v>
      </c>
      <c r="T145" s="1" t="str">
        <f t="shared" si="13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9"/>
        <v/>
      </c>
      <c r="S146" s="1" t="str">
        <f t="shared" si="14"/>
        <v xml:space="preserve">    </v>
      </c>
      <c r="T146" s="1" t="str">
        <f t="shared" si="13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9"/>
        <v/>
      </c>
      <c r="S147" s="1" t="str">
        <f t="shared" si="14"/>
        <v xml:space="preserve">    </v>
      </c>
      <c r="T147" s="1" t="str">
        <f t="shared" si="13"/>
        <v xml:space="preserve">    </v>
      </c>
    </row>
    <row r="148" spans="1:20" ht="15" customHeight="1">
      <c r="A148" s="25" t="str">
        <f t="shared" si="10"/>
        <v/>
      </c>
      <c r="B148" s="16"/>
      <c r="C148" s="22"/>
      <c r="D148" s="22"/>
      <c r="E148" s="6"/>
      <c r="F148" s="7"/>
      <c r="G148" s="17"/>
      <c r="H148" s="17"/>
      <c r="I148" s="15"/>
      <c r="J148" s="15"/>
      <c r="K148" s="15"/>
      <c r="L148" s="12"/>
      <c r="M148" s="18"/>
      <c r="N148" s="19"/>
      <c r="O148" s="20"/>
      <c r="P148" s="15"/>
      <c r="Q148" s="63" t="str">
        <f t="shared" si="11"/>
        <v/>
      </c>
      <c r="R148" s="1" t="str">
        <f t="shared" si="9"/>
        <v/>
      </c>
      <c r="S148" s="1" t="str">
        <f t="shared" si="14"/>
        <v xml:space="preserve">    </v>
      </c>
      <c r="T148" s="1" t="str">
        <f t="shared" si="13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9"/>
        <v/>
      </c>
      <c r="S149" s="1" t="str">
        <f t="shared" si="14"/>
        <v xml:space="preserve">    </v>
      </c>
      <c r="T149" s="1" t="str">
        <f t="shared" si="13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ref="R150:R366" si="15">A153</f>
        <v/>
      </c>
      <c r="S150" s="1" t="str">
        <f t="shared" si="14"/>
        <v xml:space="preserve">    </v>
      </c>
      <c r="T150" s="1" t="str">
        <f t="shared" si="13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15"/>
        <v/>
      </c>
      <c r="S151" s="1" t="str">
        <f t="shared" si="14"/>
        <v xml:space="preserve">    </v>
      </c>
      <c r="T151" s="1" t="str">
        <f t="shared" si="13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15"/>
        <v/>
      </c>
      <c r="S152" s="1" t="str">
        <f t="shared" si="14"/>
        <v xml:space="preserve">    </v>
      </c>
      <c r="T152" s="1" t="str">
        <f t="shared" si="13"/>
        <v xml:space="preserve">    </v>
      </c>
    </row>
    <row r="153" spans="1:20" ht="15" customHeight="1">
      <c r="A153" s="25" t="str">
        <f t="shared" si="10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15"/>
        <v/>
      </c>
      <c r="S153" s="1" t="str">
        <f t="shared" si="14"/>
        <v xml:space="preserve">    </v>
      </c>
      <c r="T153" s="1" t="str">
        <f t="shared" si="13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5"/>
        <v/>
      </c>
      <c r="S154" s="1" t="str">
        <f t="shared" si="14"/>
        <v xml:space="preserve">    </v>
      </c>
      <c r="T154" s="1" t="str">
        <f t="shared" si="13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5"/>
        <v/>
      </c>
      <c r="S155" s="1" t="str">
        <f t="shared" si="14"/>
        <v xml:space="preserve">    </v>
      </c>
      <c r="T155" s="1" t="str">
        <f t="shared" si="13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5"/>
        <v/>
      </c>
      <c r="S156" s="1" t="str">
        <f t="shared" si="14"/>
        <v xml:space="preserve">    </v>
      </c>
      <c r="T156" s="1" t="str">
        <f t="shared" si="13"/>
        <v xml:space="preserve">    </v>
      </c>
    </row>
    <row r="157" spans="1:20" ht="15" customHeight="1">
      <c r="A157" s="25" t="str">
        <f t="shared" si="10"/>
        <v/>
      </c>
      <c r="B157" s="5"/>
      <c r="C157" s="21"/>
      <c r="D157" s="21"/>
      <c r="E157" s="6"/>
      <c r="F157" s="7"/>
      <c r="G157" s="6"/>
      <c r="H157" s="6"/>
      <c r="I157" s="11"/>
      <c r="J157" s="11"/>
      <c r="K157" s="11"/>
      <c r="L157" s="12"/>
      <c r="M157" s="13"/>
      <c r="N157" s="14"/>
      <c r="O157" s="7"/>
      <c r="P157" s="11"/>
      <c r="Q157" s="63" t="str">
        <f t="shared" si="11"/>
        <v/>
      </c>
      <c r="R157" s="1" t="str">
        <f t="shared" si="15"/>
        <v/>
      </c>
      <c r="S157" s="1" t="str">
        <f t="shared" si="14"/>
        <v xml:space="preserve">    </v>
      </c>
      <c r="T157" s="1" t="str">
        <f t="shared" si="13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5"/>
        <v/>
      </c>
      <c r="S158" s="1" t="str">
        <f t="shared" si="14"/>
        <v xml:space="preserve">    </v>
      </c>
      <c r="T158" s="1" t="str">
        <f t="shared" si="13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5"/>
        <v/>
      </c>
      <c r="S159" s="1" t="str">
        <f t="shared" si="14"/>
        <v xml:space="preserve">    </v>
      </c>
      <c r="T159" s="1" t="str">
        <f t="shared" si="13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5"/>
        <v/>
      </c>
      <c r="S160" s="1" t="str">
        <f t="shared" si="14"/>
        <v xml:space="preserve">    </v>
      </c>
      <c r="T160" s="1" t="str">
        <f t="shared" si="13"/>
        <v xml:space="preserve">    </v>
      </c>
    </row>
    <row r="161" spans="1:20" ht="15" customHeight="1">
      <c r="A161" s="25" t="str">
        <f t="shared" ref="A161:A386" si="16">IF(OR(B161="",C161="",D161=""),"",TEXT(Q161,"000")&amp;B161&amp;TEXT(C161,"00")&amp;TEXT(D161,"00"))</f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5"/>
        <v/>
      </c>
      <c r="S161" s="1" t="str">
        <f t="shared" si="14"/>
        <v xml:space="preserve">    </v>
      </c>
      <c r="T161" s="1" t="str">
        <f t="shared" si="13"/>
        <v xml:space="preserve">    </v>
      </c>
    </row>
    <row r="162" spans="1:20" ht="15" customHeight="1">
      <c r="A162" s="25" t="str">
        <f t="shared" si="16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5"/>
        <v/>
      </c>
      <c r="S162" s="1" t="str">
        <f t="shared" si="14"/>
        <v xml:space="preserve">    </v>
      </c>
      <c r="T162" s="1" t="str">
        <f t="shared" si="13"/>
        <v xml:space="preserve">    </v>
      </c>
    </row>
    <row r="163" spans="1:20" ht="15" customHeight="1">
      <c r="A163" s="25" t="str">
        <f t="shared" si="16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5"/>
        <v/>
      </c>
      <c r="S163" s="1" t="str">
        <f t="shared" si="14"/>
        <v xml:space="preserve">    </v>
      </c>
      <c r="T163" s="1" t="str">
        <f t="shared" si="13"/>
        <v xml:space="preserve">    </v>
      </c>
    </row>
    <row r="164" spans="1:20" ht="15" customHeight="1">
      <c r="A164" s="25" t="str">
        <f t="shared" si="16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5"/>
        <v/>
      </c>
      <c r="S164" s="1" t="str">
        <f t="shared" si="14"/>
        <v xml:space="preserve">    </v>
      </c>
      <c r="T164" s="1" t="str">
        <f t="shared" si="13"/>
        <v xml:space="preserve">    </v>
      </c>
    </row>
    <row r="165" spans="1:20" ht="15" customHeight="1">
      <c r="A165" s="25" t="str">
        <f t="shared" si="16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5"/>
        <v/>
      </c>
      <c r="S165" s="1" t="str">
        <f t="shared" si="14"/>
        <v xml:space="preserve">    </v>
      </c>
      <c r="T165" s="1" t="str">
        <f t="shared" si="13"/>
        <v xml:space="preserve">    </v>
      </c>
    </row>
    <row r="166" spans="1:20" ht="15" customHeight="1">
      <c r="A166" s="25" t="str">
        <f t="shared" si="16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5"/>
        <v/>
      </c>
      <c r="S166" s="1" t="str">
        <f t="shared" si="14"/>
        <v xml:space="preserve">    </v>
      </c>
      <c r="T166" s="1" t="str">
        <f t="shared" si="13"/>
        <v xml:space="preserve">    </v>
      </c>
    </row>
    <row r="167" spans="1:20" ht="15" customHeight="1">
      <c r="A167" s="25" t="str">
        <f t="shared" si="16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5"/>
        <v/>
      </c>
      <c r="S167" s="1" t="str">
        <f t="shared" si="14"/>
        <v xml:space="preserve">    </v>
      </c>
      <c r="T167" s="1" t="str">
        <f t="shared" si="13"/>
        <v xml:space="preserve">    </v>
      </c>
    </row>
    <row r="168" spans="1:20" ht="15" customHeight="1">
      <c r="A168" s="25" t="str">
        <f t="shared" si="16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15"/>
        <v/>
      </c>
      <c r="S168" s="1" t="str">
        <f t="shared" si="14"/>
        <v xml:space="preserve">    </v>
      </c>
      <c r="T168" s="1" t="str">
        <f t="shared" si="13"/>
        <v xml:space="preserve">    </v>
      </c>
    </row>
    <row r="169" spans="1:20" ht="15" customHeight="1">
      <c r="A169" s="25" t="str">
        <f t="shared" si="16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5"/>
        <v/>
      </c>
      <c r="S169" s="1" t="str">
        <f t="shared" si="14"/>
        <v xml:space="preserve">    </v>
      </c>
      <c r="T169" s="1" t="str">
        <f t="shared" si="13"/>
        <v xml:space="preserve">    </v>
      </c>
    </row>
    <row r="170" spans="1:20" ht="15" customHeight="1">
      <c r="A170" s="25" t="str">
        <f t="shared" si="16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5"/>
        <v/>
      </c>
      <c r="S170" s="1" t="str">
        <f t="shared" si="14"/>
        <v xml:space="preserve">    </v>
      </c>
      <c r="T170" s="1" t="str">
        <f t="shared" si="13"/>
        <v xml:space="preserve">    </v>
      </c>
    </row>
    <row r="171" spans="1:20" ht="15" customHeight="1">
      <c r="A171" s="25" t="str">
        <f t="shared" si="16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5"/>
        <v/>
      </c>
      <c r="S171" s="1" t="str">
        <f t="shared" si="14"/>
        <v xml:space="preserve">    </v>
      </c>
      <c r="T171" s="1" t="str">
        <f t="shared" si="13"/>
        <v xml:space="preserve">    </v>
      </c>
    </row>
    <row r="172" spans="1:20" ht="15" customHeight="1">
      <c r="A172" s="25" t="str">
        <f t="shared" si="16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15"/>
        <v/>
      </c>
      <c r="S172" s="1" t="str">
        <f t="shared" si="14"/>
        <v xml:space="preserve">    </v>
      </c>
      <c r="T172" s="1" t="str">
        <f t="shared" si="13"/>
        <v xml:space="preserve">    </v>
      </c>
    </row>
    <row r="173" spans="1:20" ht="15" customHeight="1">
      <c r="A173" s="25" t="str">
        <f t="shared" si="16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15"/>
        <v/>
      </c>
      <c r="S173" s="1" t="str">
        <f t="shared" si="14"/>
        <v xml:space="preserve">    </v>
      </c>
      <c r="T173" s="1" t="str">
        <f t="shared" si="13"/>
        <v xml:space="preserve">    </v>
      </c>
    </row>
    <row r="174" spans="1:20" ht="15" customHeight="1">
      <c r="A174" s="25" t="str">
        <f t="shared" si="16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15"/>
        <v/>
      </c>
      <c r="S174" s="1" t="str">
        <f t="shared" si="14"/>
        <v xml:space="preserve">    </v>
      </c>
      <c r="T174" s="1" t="str">
        <f t="shared" si="13"/>
        <v xml:space="preserve">    </v>
      </c>
    </row>
    <row r="175" spans="1:20" ht="15" customHeight="1">
      <c r="A175" s="25" t="str">
        <f t="shared" si="16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15"/>
        <v/>
      </c>
      <c r="S175" s="1" t="str">
        <f t="shared" si="14"/>
        <v xml:space="preserve">    </v>
      </c>
      <c r="T175" s="1" t="str">
        <f t="shared" si="13"/>
        <v xml:space="preserve">    </v>
      </c>
    </row>
    <row r="176" spans="1:20" ht="15" customHeight="1">
      <c r="A176" s="25" t="str">
        <f t="shared" si="16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1"/>
        <v/>
      </c>
      <c r="R176" s="1" t="str">
        <f t="shared" si="15"/>
        <v/>
      </c>
      <c r="S176" s="1" t="str">
        <f t="shared" si="14"/>
        <v xml:space="preserve">    </v>
      </c>
      <c r="T176" s="1" t="str">
        <f t="shared" si="13"/>
        <v xml:space="preserve">    </v>
      </c>
    </row>
    <row r="177" spans="1:20" ht="15" customHeight="1">
      <c r="A177" s="25" t="str">
        <f t="shared" si="16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15"/>
        <v/>
      </c>
      <c r="S177" s="1" t="str">
        <f t="shared" si="14"/>
        <v xml:space="preserve">    </v>
      </c>
      <c r="T177" s="1" t="str">
        <f t="shared" si="13"/>
        <v xml:space="preserve">    </v>
      </c>
    </row>
    <row r="178" spans="1:20" ht="15" customHeight="1">
      <c r="A178" s="25" t="str">
        <f t="shared" si="16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15"/>
        <v/>
      </c>
      <c r="S178" s="1" t="str">
        <f t="shared" si="14"/>
        <v xml:space="preserve">    </v>
      </c>
      <c r="T178" s="1" t="str">
        <f t="shared" si="13"/>
        <v xml:space="preserve">    </v>
      </c>
    </row>
    <row r="179" spans="1:20" ht="15" customHeight="1">
      <c r="A179" s="25" t="str">
        <f t="shared" si="16"/>
        <v/>
      </c>
      <c r="B179" s="16"/>
      <c r="C179" s="22"/>
      <c r="D179" s="22"/>
      <c r="E179" s="6"/>
      <c r="F179" s="7"/>
      <c r="G179" s="17"/>
      <c r="H179" s="17"/>
      <c r="I179" s="15"/>
      <c r="J179" s="15"/>
      <c r="K179" s="15"/>
      <c r="L179" s="12"/>
      <c r="M179" s="18"/>
      <c r="N179" s="19"/>
      <c r="O179" s="20"/>
      <c r="P179" s="15"/>
      <c r="Q179" s="63" t="str">
        <f t="shared" si="11"/>
        <v/>
      </c>
      <c r="R179" s="1" t="str">
        <f t="shared" si="15"/>
        <v/>
      </c>
      <c r="S179" s="1" t="str">
        <f t="shared" si="14"/>
        <v xml:space="preserve">    </v>
      </c>
      <c r="T179" s="1" t="str">
        <f t="shared" si="13"/>
        <v xml:space="preserve">    </v>
      </c>
    </row>
    <row r="180" spans="1:20" ht="15" customHeight="1">
      <c r="A180" s="25" t="str">
        <f t="shared" si="16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1"/>
        <v/>
      </c>
      <c r="R180" s="1" t="str">
        <f t="shared" si="15"/>
        <v/>
      </c>
      <c r="S180" s="1" t="str">
        <f t="shared" si="14"/>
        <v xml:space="preserve">    </v>
      </c>
      <c r="T180" s="1" t="str">
        <f t="shared" si="13"/>
        <v xml:space="preserve">    </v>
      </c>
    </row>
    <row r="181" spans="1:20" ht="15" customHeight="1">
      <c r="A181" s="25" t="str">
        <f t="shared" si="16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15"/>
        <v/>
      </c>
      <c r="S181" s="1" t="str">
        <f t="shared" si="14"/>
        <v xml:space="preserve">    </v>
      </c>
      <c r="T181" s="1" t="str">
        <f t="shared" si="13"/>
        <v xml:space="preserve">    </v>
      </c>
    </row>
    <row r="182" spans="1:20" ht="15" customHeight="1">
      <c r="A182" s="25" t="str">
        <f t="shared" si="16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15"/>
        <v/>
      </c>
      <c r="S182" s="1" t="str">
        <f t="shared" si="14"/>
        <v xml:space="preserve">    </v>
      </c>
      <c r="T182" s="1" t="str">
        <f t="shared" si="13"/>
        <v xml:space="preserve">    </v>
      </c>
    </row>
    <row r="183" spans="1:20" ht="15" customHeight="1">
      <c r="A183" s="25" t="str">
        <f t="shared" si="16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15"/>
        <v/>
      </c>
      <c r="S183" s="1" t="str">
        <f t="shared" si="14"/>
        <v xml:space="preserve">    </v>
      </c>
      <c r="T183" s="1" t="str">
        <f t="shared" si="13"/>
        <v xml:space="preserve">    </v>
      </c>
    </row>
    <row r="184" spans="1:20" ht="15" customHeight="1">
      <c r="A184" s="25" t="str">
        <f t="shared" si="16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15"/>
        <v/>
      </c>
      <c r="S184" s="1" t="str">
        <f t="shared" si="14"/>
        <v xml:space="preserve">    </v>
      </c>
      <c r="T184" s="1" t="str">
        <f t="shared" si="13"/>
        <v xml:space="preserve">    </v>
      </c>
    </row>
    <row r="185" spans="1:20" ht="15" customHeight="1">
      <c r="A185" s="25" t="str">
        <f t="shared" si="16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15"/>
        <v/>
      </c>
      <c r="S185" s="1" t="str">
        <f t="shared" si="14"/>
        <v xml:space="preserve">    </v>
      </c>
      <c r="T185" s="1" t="str">
        <f t="shared" si="13"/>
        <v xml:space="preserve">    </v>
      </c>
    </row>
    <row r="186" spans="1:20" ht="15" customHeight="1">
      <c r="A186" s="25" t="str">
        <f t="shared" si="16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15"/>
        <v/>
      </c>
      <c r="S186" s="1" t="str">
        <f t="shared" si="14"/>
        <v xml:space="preserve">    </v>
      </c>
      <c r="T186" s="1" t="str">
        <f t="shared" si="13"/>
        <v xml:space="preserve">    </v>
      </c>
    </row>
    <row r="187" spans="1:20" ht="15" customHeight="1">
      <c r="A187" s="25" t="str">
        <f t="shared" si="16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15"/>
        <v/>
      </c>
      <c r="S187" s="1" t="str">
        <f t="shared" si="14"/>
        <v xml:space="preserve">    </v>
      </c>
      <c r="T187" s="1" t="str">
        <f t="shared" si="13"/>
        <v xml:space="preserve">    </v>
      </c>
    </row>
    <row r="188" spans="1:20" ht="15" customHeight="1">
      <c r="A188" s="25" t="str">
        <f t="shared" si="16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15"/>
        <v/>
      </c>
      <c r="S188" s="1" t="str">
        <f t="shared" si="14"/>
        <v xml:space="preserve">    </v>
      </c>
      <c r="T188" s="1" t="str">
        <f t="shared" si="13"/>
        <v xml:space="preserve">    </v>
      </c>
    </row>
    <row r="189" spans="1:20" ht="15" customHeight="1">
      <c r="A189" s="25" t="str">
        <f t="shared" si="16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15"/>
        <v/>
      </c>
      <c r="S189" s="1" t="str">
        <f t="shared" si="14"/>
        <v xml:space="preserve">    </v>
      </c>
      <c r="T189" s="1" t="str">
        <f t="shared" si="13"/>
        <v xml:space="preserve">    </v>
      </c>
    </row>
    <row r="190" spans="1:20" ht="15" customHeight="1">
      <c r="A190" s="25" t="str">
        <f t="shared" si="16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15"/>
        <v/>
      </c>
      <c r="S190" s="1" t="str">
        <f t="shared" si="14"/>
        <v xml:space="preserve">    </v>
      </c>
      <c r="T190" s="1" t="str">
        <f t="shared" si="13"/>
        <v xml:space="preserve">    </v>
      </c>
    </row>
    <row r="191" spans="1:20" ht="15" customHeight="1">
      <c r="A191" s="25" t="str">
        <f t="shared" si="16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15"/>
        <v/>
      </c>
      <c r="S191" s="1" t="str">
        <f t="shared" si="14"/>
        <v xml:space="preserve">    </v>
      </c>
      <c r="T191" s="1" t="str">
        <f t="shared" si="13"/>
        <v xml:space="preserve">    </v>
      </c>
    </row>
    <row r="192" spans="1:20" ht="15" customHeight="1">
      <c r="A192" s="25" t="str">
        <f t="shared" si="16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15"/>
        <v/>
      </c>
      <c r="S192" s="1" t="str">
        <f t="shared" si="14"/>
        <v xml:space="preserve">    </v>
      </c>
      <c r="T192" s="1" t="str">
        <f t="shared" si="13"/>
        <v xml:space="preserve">    </v>
      </c>
    </row>
    <row r="193" spans="1:20" ht="15" customHeight="1">
      <c r="A193" s="25" t="str">
        <f t="shared" si="16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15"/>
        <v/>
      </c>
      <c r="S193" s="1" t="str">
        <f t="shared" si="14"/>
        <v xml:space="preserve">    </v>
      </c>
      <c r="T193" s="1" t="str">
        <f t="shared" si="13"/>
        <v xml:space="preserve">    </v>
      </c>
    </row>
    <row r="194" spans="1:20" ht="15" customHeight="1">
      <c r="A194" s="25" t="str">
        <f t="shared" si="16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15"/>
        <v/>
      </c>
      <c r="S194" s="1" t="str">
        <f t="shared" si="14"/>
        <v xml:space="preserve">    </v>
      </c>
      <c r="T194" s="1" t="str">
        <f t="shared" si="13"/>
        <v xml:space="preserve">    </v>
      </c>
    </row>
    <row r="195" spans="1:20" ht="15" customHeight="1">
      <c r="A195" s="25" t="str">
        <f t="shared" si="16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15"/>
        <v/>
      </c>
      <c r="S195" s="1" t="str">
        <f t="shared" si="14"/>
        <v xml:space="preserve">    </v>
      </c>
      <c r="T195" s="1" t="str">
        <f t="shared" si="13"/>
        <v xml:space="preserve">    </v>
      </c>
    </row>
    <row r="196" spans="1:20" ht="15" customHeight="1">
      <c r="A196" s="25" t="str">
        <f t="shared" si="16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15"/>
        <v/>
      </c>
      <c r="S196" s="1" t="str">
        <f t="shared" si="14"/>
        <v xml:space="preserve">    </v>
      </c>
      <c r="T196" s="1" t="str">
        <f t="shared" si="13"/>
        <v xml:space="preserve">    </v>
      </c>
    </row>
    <row r="197" spans="1:20" ht="15" customHeight="1">
      <c r="A197" s="25" t="str">
        <f t="shared" si="16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15"/>
        <v/>
      </c>
      <c r="S197" s="1" t="str">
        <f t="shared" si="14"/>
        <v xml:space="preserve">    </v>
      </c>
      <c r="T197" s="1" t="str">
        <f t="shared" si="13"/>
        <v xml:space="preserve">    </v>
      </c>
    </row>
    <row r="198" spans="1:20" ht="15" customHeight="1">
      <c r="A198" s="25" t="str">
        <f t="shared" si="16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15"/>
        <v/>
      </c>
      <c r="S198" s="1" t="str">
        <f t="shared" si="14"/>
        <v xml:space="preserve">    </v>
      </c>
      <c r="T198" s="1" t="str">
        <f t="shared" si="13"/>
        <v xml:space="preserve">    </v>
      </c>
    </row>
    <row r="199" spans="1:20" ht="15" customHeight="1">
      <c r="A199" s="25" t="str">
        <f t="shared" si="16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62" si="17">IF(P199="","",VLOOKUP(P199,$Z$7:$AA$90,2,FALSE))</f>
        <v/>
      </c>
      <c r="R199" s="1" t="str">
        <f t="shared" si="15"/>
        <v/>
      </c>
      <c r="S199" s="1" t="str">
        <f t="shared" si="14"/>
        <v xml:space="preserve">    </v>
      </c>
      <c r="T199" s="1" t="str">
        <f t="shared" si="13"/>
        <v xml:space="preserve">    </v>
      </c>
    </row>
    <row r="200" spans="1:20" ht="15" customHeight="1">
      <c r="A200" s="25" t="str">
        <f t="shared" si="16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7"/>
        <v/>
      </c>
      <c r="R200" s="1" t="str">
        <f t="shared" si="15"/>
        <v/>
      </c>
      <c r="S200" s="1" t="str">
        <f t="shared" si="14"/>
        <v xml:space="preserve">    </v>
      </c>
      <c r="T200" s="1" t="str">
        <f t="shared" ref="T200:T366" si="18">S200</f>
        <v xml:space="preserve">    </v>
      </c>
    </row>
    <row r="201" spans="1:20" ht="15" customHeight="1">
      <c r="A201" s="25" t="str">
        <f t="shared" si="16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7"/>
        <v/>
      </c>
      <c r="R201" s="1" t="str">
        <f t="shared" si="15"/>
        <v/>
      </c>
      <c r="S201" s="1" t="str">
        <f t="shared" si="14"/>
        <v xml:space="preserve">    </v>
      </c>
      <c r="T201" s="1" t="str">
        <f t="shared" si="18"/>
        <v xml:space="preserve">    </v>
      </c>
    </row>
    <row r="202" spans="1:20" ht="15" customHeight="1">
      <c r="A202" s="25" t="str">
        <f t="shared" si="16"/>
        <v/>
      </c>
      <c r="B202" s="16"/>
      <c r="C202" s="22"/>
      <c r="D202" s="22"/>
      <c r="E202" s="6"/>
      <c r="F202" s="7"/>
      <c r="G202" s="17"/>
      <c r="H202" s="17"/>
      <c r="I202" s="15"/>
      <c r="J202" s="15"/>
      <c r="K202" s="15"/>
      <c r="L202" s="12"/>
      <c r="M202" s="18"/>
      <c r="N202" s="19"/>
      <c r="O202" s="20"/>
      <c r="P202" s="15"/>
      <c r="Q202" s="63" t="str">
        <f t="shared" si="17"/>
        <v/>
      </c>
      <c r="R202" s="1" t="str">
        <f t="shared" si="15"/>
        <v/>
      </c>
      <c r="S202" s="1" t="str">
        <f t="shared" si="14"/>
        <v xml:space="preserve">    </v>
      </c>
      <c r="T202" s="1" t="str">
        <f t="shared" si="18"/>
        <v xml:space="preserve">    </v>
      </c>
    </row>
    <row r="203" spans="1:20" ht="15" customHeight="1">
      <c r="A203" s="25" t="str">
        <f t="shared" si="16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7"/>
        <v/>
      </c>
      <c r="R203" s="1" t="str">
        <f t="shared" si="15"/>
        <v/>
      </c>
      <c r="S203" s="1" t="str">
        <f t="shared" si="14"/>
        <v xml:space="preserve">    </v>
      </c>
      <c r="T203" s="1" t="str">
        <f t="shared" si="18"/>
        <v xml:space="preserve">    </v>
      </c>
    </row>
    <row r="204" spans="1:20" ht="15" customHeight="1">
      <c r="A204" s="25" t="str">
        <f t="shared" si="16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7"/>
        <v/>
      </c>
      <c r="R204" s="1" t="str">
        <f t="shared" si="15"/>
        <v/>
      </c>
      <c r="S204" s="1" t="str">
        <f t="shared" si="14"/>
        <v xml:space="preserve">    </v>
      </c>
      <c r="T204" s="1" t="str">
        <f t="shared" si="18"/>
        <v xml:space="preserve">    </v>
      </c>
    </row>
    <row r="205" spans="1:20" ht="15" customHeight="1">
      <c r="A205" s="25" t="str">
        <f t="shared" si="16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7"/>
        <v/>
      </c>
      <c r="R205" s="1" t="str">
        <f t="shared" si="15"/>
        <v/>
      </c>
      <c r="S205" s="1" t="str">
        <f t="shared" si="14"/>
        <v xml:space="preserve">    </v>
      </c>
      <c r="T205" s="1" t="str">
        <f t="shared" si="18"/>
        <v xml:space="preserve">    </v>
      </c>
    </row>
    <row r="206" spans="1:20" ht="15" customHeight="1">
      <c r="A206" s="25" t="str">
        <f t="shared" si="16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7"/>
        <v/>
      </c>
      <c r="R206" s="1" t="str">
        <f t="shared" si="15"/>
        <v/>
      </c>
      <c r="S206" s="1" t="str">
        <f t="shared" si="14"/>
        <v xml:space="preserve">    </v>
      </c>
      <c r="T206" s="1" t="str">
        <f t="shared" si="18"/>
        <v xml:space="preserve">    </v>
      </c>
    </row>
    <row r="207" spans="1:20" ht="15" customHeight="1">
      <c r="A207" s="25" t="str">
        <f t="shared" si="16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7"/>
        <v/>
      </c>
      <c r="R207" s="1" t="str">
        <f t="shared" si="15"/>
        <v/>
      </c>
      <c r="S207" s="1" t="str">
        <f t="shared" si="14"/>
        <v xml:space="preserve">    </v>
      </c>
      <c r="T207" s="1" t="str">
        <f t="shared" si="18"/>
        <v xml:space="preserve">    </v>
      </c>
    </row>
    <row r="208" spans="1:20" ht="15" customHeight="1">
      <c r="A208" s="25" t="str">
        <f t="shared" si="16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7"/>
        <v/>
      </c>
      <c r="R208" s="1" t="str">
        <f t="shared" si="15"/>
        <v/>
      </c>
      <c r="S208" s="1" t="str">
        <f t="shared" si="14"/>
        <v xml:space="preserve">    </v>
      </c>
      <c r="T208" s="1" t="str">
        <f t="shared" si="18"/>
        <v xml:space="preserve">    </v>
      </c>
    </row>
    <row r="209" spans="1:20" ht="15" customHeight="1">
      <c r="A209" s="25" t="str">
        <f t="shared" si="16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7"/>
        <v/>
      </c>
      <c r="R209" s="1" t="str">
        <f t="shared" si="15"/>
        <v/>
      </c>
      <c r="S209" s="1" t="str">
        <f t="shared" si="14"/>
        <v xml:space="preserve">    </v>
      </c>
      <c r="T209" s="1" t="str">
        <f t="shared" si="18"/>
        <v xml:space="preserve">    </v>
      </c>
    </row>
    <row r="210" spans="1:20" ht="15" customHeight="1">
      <c r="A210" s="25" t="str">
        <f t="shared" si="16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7"/>
        <v/>
      </c>
      <c r="R210" s="1" t="str">
        <f t="shared" si="15"/>
        <v/>
      </c>
      <c r="S210" s="1" t="str">
        <f t="shared" si="14"/>
        <v xml:space="preserve">    </v>
      </c>
      <c r="T210" s="1" t="str">
        <f t="shared" si="18"/>
        <v xml:space="preserve">    </v>
      </c>
    </row>
    <row r="211" spans="1:20" ht="15" customHeight="1">
      <c r="A211" s="25" t="str">
        <f t="shared" si="16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7"/>
        <v/>
      </c>
      <c r="R211" s="1" t="str">
        <f t="shared" si="15"/>
        <v/>
      </c>
      <c r="S211" s="1" t="str">
        <f t="shared" si="14"/>
        <v xml:space="preserve">    </v>
      </c>
      <c r="T211" s="1" t="str">
        <f t="shared" si="18"/>
        <v xml:space="preserve">    </v>
      </c>
    </row>
    <row r="212" spans="1:20" ht="15" customHeight="1">
      <c r="A212" s="25" t="str">
        <f t="shared" si="16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7"/>
        <v/>
      </c>
      <c r="R212" s="1" t="str">
        <f t="shared" si="15"/>
        <v/>
      </c>
      <c r="S212" s="1" t="str">
        <f t="shared" si="14"/>
        <v xml:space="preserve">    </v>
      </c>
      <c r="T212" s="1" t="str">
        <f t="shared" si="18"/>
        <v xml:space="preserve">    </v>
      </c>
    </row>
    <row r="213" spans="1:20" ht="15" customHeight="1">
      <c r="A213" s="25" t="str">
        <f t="shared" si="16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7"/>
        <v/>
      </c>
      <c r="R213" s="1" t="str">
        <f t="shared" si="15"/>
        <v/>
      </c>
      <c r="S213" s="1" t="str">
        <f t="shared" si="14"/>
        <v xml:space="preserve">    </v>
      </c>
      <c r="T213" s="1" t="str">
        <f t="shared" si="18"/>
        <v xml:space="preserve">    </v>
      </c>
    </row>
    <row r="214" spans="1:20" ht="15" customHeight="1">
      <c r="A214" s="25" t="str">
        <f t="shared" si="16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7"/>
        <v/>
      </c>
      <c r="R214" s="1" t="str">
        <f t="shared" si="15"/>
        <v/>
      </c>
      <c r="S214" s="1" t="str">
        <f t="shared" si="14"/>
        <v xml:space="preserve">    </v>
      </c>
      <c r="T214" s="1" t="str">
        <f t="shared" si="18"/>
        <v xml:space="preserve">    </v>
      </c>
    </row>
    <row r="215" spans="1:20" ht="15" customHeight="1">
      <c r="A215" s="25" t="str">
        <f t="shared" si="16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7"/>
        <v/>
      </c>
      <c r="R215" s="1" t="str">
        <f t="shared" si="15"/>
        <v/>
      </c>
      <c r="S215" s="1" t="str">
        <f t="shared" si="14"/>
        <v xml:space="preserve">    </v>
      </c>
      <c r="T215" s="1" t="str">
        <f t="shared" si="18"/>
        <v xml:space="preserve">    </v>
      </c>
    </row>
    <row r="216" spans="1:20" ht="15" customHeight="1">
      <c r="A216" s="25" t="str">
        <f t="shared" si="16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7"/>
        <v/>
      </c>
      <c r="R216" s="1" t="str">
        <f t="shared" si="15"/>
        <v/>
      </c>
      <c r="S216" s="1" t="str">
        <f t="shared" si="14"/>
        <v xml:space="preserve">    </v>
      </c>
      <c r="T216" s="1" t="str">
        <f t="shared" si="18"/>
        <v xml:space="preserve">    </v>
      </c>
    </row>
    <row r="217" spans="1:20" ht="15" customHeight="1">
      <c r="A217" s="25" t="str">
        <f t="shared" si="16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7"/>
        <v/>
      </c>
      <c r="R217" s="1" t="str">
        <f t="shared" si="15"/>
        <v/>
      </c>
      <c r="S217" s="1" t="str">
        <f t="shared" si="14"/>
        <v xml:space="preserve">    </v>
      </c>
      <c r="T217" s="1" t="str">
        <f t="shared" si="18"/>
        <v xml:space="preserve">    </v>
      </c>
    </row>
    <row r="218" spans="1:20" ht="15" customHeight="1">
      <c r="A218" s="25" t="str">
        <f t="shared" si="16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7"/>
        <v/>
      </c>
      <c r="R218" s="1" t="str">
        <f t="shared" si="15"/>
        <v/>
      </c>
      <c r="S218" s="1" t="str">
        <f t="shared" si="14"/>
        <v xml:space="preserve">    </v>
      </c>
      <c r="T218" s="1" t="str">
        <f t="shared" si="18"/>
        <v xml:space="preserve">    </v>
      </c>
    </row>
    <row r="219" spans="1:20" ht="15" customHeight="1">
      <c r="A219" s="25" t="str">
        <f t="shared" si="16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7"/>
        <v/>
      </c>
      <c r="R219" s="1" t="str">
        <f t="shared" si="15"/>
        <v/>
      </c>
      <c r="S219" s="1" t="str">
        <f t="shared" si="14"/>
        <v xml:space="preserve">    </v>
      </c>
      <c r="T219" s="1" t="str">
        <f t="shared" si="18"/>
        <v xml:space="preserve">    </v>
      </c>
    </row>
    <row r="220" spans="1:20" ht="15" customHeight="1">
      <c r="A220" s="25" t="str">
        <f t="shared" si="16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7"/>
        <v/>
      </c>
      <c r="R220" s="1" t="str">
        <f t="shared" si="15"/>
        <v/>
      </c>
      <c r="S220" s="1" t="str">
        <f t="shared" si="14"/>
        <v xml:space="preserve">    </v>
      </c>
      <c r="T220" s="1" t="str">
        <f t="shared" si="18"/>
        <v xml:space="preserve">    </v>
      </c>
    </row>
    <row r="221" spans="1:20" ht="15" customHeight="1">
      <c r="A221" s="25" t="str">
        <f t="shared" si="16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7"/>
        <v/>
      </c>
      <c r="R221" s="1" t="str">
        <f t="shared" si="15"/>
        <v/>
      </c>
      <c r="S221" s="1" t="str">
        <f t="shared" si="14"/>
        <v xml:space="preserve">    </v>
      </c>
      <c r="T221" s="1" t="str">
        <f t="shared" si="18"/>
        <v xml:space="preserve">    </v>
      </c>
    </row>
    <row r="222" spans="1:20" ht="15" customHeight="1">
      <c r="A222" s="25" t="str">
        <f t="shared" si="16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7"/>
        <v/>
      </c>
      <c r="R222" s="1" t="str">
        <f t="shared" si="15"/>
        <v/>
      </c>
      <c r="S222" s="1" t="str">
        <f t="shared" si="14"/>
        <v xml:space="preserve">    </v>
      </c>
      <c r="T222" s="1" t="str">
        <f t="shared" si="18"/>
        <v xml:space="preserve">    </v>
      </c>
    </row>
    <row r="223" spans="1:20" ht="15" customHeight="1">
      <c r="A223" s="25" t="str">
        <f t="shared" si="16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7"/>
        <v/>
      </c>
      <c r="R223" s="1" t="str">
        <f t="shared" si="15"/>
        <v/>
      </c>
      <c r="S223" s="1" t="str">
        <f t="shared" si="14"/>
        <v xml:space="preserve">    </v>
      </c>
      <c r="T223" s="1" t="str">
        <f t="shared" si="18"/>
        <v xml:space="preserve">    </v>
      </c>
    </row>
    <row r="224" spans="1:20" ht="15" customHeight="1">
      <c r="A224" s="25" t="str">
        <f t="shared" si="16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7"/>
        <v/>
      </c>
      <c r="R224" s="1" t="str">
        <f t="shared" si="15"/>
        <v/>
      </c>
      <c r="S224" s="1" t="str">
        <f t="shared" si="14"/>
        <v xml:space="preserve">    </v>
      </c>
      <c r="T224" s="1" t="str">
        <f t="shared" si="18"/>
        <v xml:space="preserve">    </v>
      </c>
    </row>
    <row r="225" spans="1:20" ht="15" customHeight="1">
      <c r="A225" s="25" t="str">
        <f t="shared" si="16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7"/>
        <v/>
      </c>
      <c r="R225" s="1" t="str">
        <f t="shared" si="15"/>
        <v/>
      </c>
      <c r="S225" s="1" t="str">
        <f t="shared" si="14"/>
        <v xml:space="preserve">    </v>
      </c>
      <c r="T225" s="1" t="str">
        <f t="shared" si="18"/>
        <v xml:space="preserve">    </v>
      </c>
    </row>
    <row r="226" spans="1:20" ht="15" customHeight="1">
      <c r="A226" s="25" t="str">
        <f t="shared" si="16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7"/>
        <v/>
      </c>
      <c r="R226" s="1" t="str">
        <f t="shared" si="15"/>
        <v/>
      </c>
      <c r="S226" s="1" t="str">
        <f t="shared" si="14"/>
        <v xml:space="preserve">    </v>
      </c>
      <c r="T226" s="1" t="str">
        <f t="shared" si="18"/>
        <v xml:space="preserve">    </v>
      </c>
    </row>
    <row r="227" spans="1:20" ht="15" customHeight="1">
      <c r="A227" s="25" t="str">
        <f t="shared" si="16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7"/>
        <v/>
      </c>
      <c r="R227" s="1" t="str">
        <f t="shared" si="15"/>
        <v/>
      </c>
      <c r="S227" s="1" t="str">
        <f t="shared" si="14"/>
        <v xml:space="preserve">    </v>
      </c>
      <c r="T227" s="1" t="str">
        <f t="shared" si="18"/>
        <v xml:space="preserve">    </v>
      </c>
    </row>
    <row r="228" spans="1:20" ht="15" customHeight="1">
      <c r="A228" s="25" t="str">
        <f t="shared" si="16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7"/>
        <v/>
      </c>
      <c r="R228" s="1" t="str">
        <f t="shared" si="15"/>
        <v/>
      </c>
      <c r="S228" s="1" t="str">
        <f t="shared" si="14"/>
        <v xml:space="preserve">    </v>
      </c>
      <c r="T228" s="1" t="str">
        <f t="shared" si="18"/>
        <v xml:space="preserve">    </v>
      </c>
    </row>
    <row r="229" spans="1:20" ht="15" customHeight="1">
      <c r="A229" s="25" t="str">
        <f t="shared" si="16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7"/>
        <v/>
      </c>
      <c r="R229" s="1" t="str">
        <f t="shared" si="15"/>
        <v/>
      </c>
      <c r="S229" s="1" t="str">
        <f t="shared" si="14"/>
        <v xml:space="preserve">    </v>
      </c>
      <c r="T229" s="1" t="str">
        <f t="shared" si="18"/>
        <v xml:space="preserve">    </v>
      </c>
    </row>
    <row r="230" spans="1:20" ht="15" customHeight="1">
      <c r="A230" s="25" t="str">
        <f t="shared" si="16"/>
        <v/>
      </c>
      <c r="B230" s="5"/>
      <c r="C230" s="21"/>
      <c r="D230" s="21"/>
      <c r="E230" s="6"/>
      <c r="F230" s="7"/>
      <c r="G230" s="6"/>
      <c r="H230" s="6"/>
      <c r="I230" s="11"/>
      <c r="J230" s="11"/>
      <c r="K230" s="11"/>
      <c r="L230" s="12"/>
      <c r="M230" s="13"/>
      <c r="N230" s="14"/>
      <c r="O230" s="7"/>
      <c r="P230" s="11"/>
      <c r="Q230" s="63" t="str">
        <f t="shared" si="17"/>
        <v/>
      </c>
      <c r="R230" s="1" t="str">
        <f t="shared" si="15"/>
        <v/>
      </c>
      <c r="S230" s="1" t="str">
        <f t="shared" si="14"/>
        <v xml:space="preserve">    </v>
      </c>
      <c r="T230" s="1" t="str">
        <f t="shared" si="18"/>
        <v xml:space="preserve">    </v>
      </c>
    </row>
    <row r="231" spans="1:20" ht="15" customHeight="1">
      <c r="A231" s="25" t="str">
        <f t="shared" si="16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7"/>
        <v/>
      </c>
      <c r="R231" s="1" t="str">
        <f t="shared" si="15"/>
        <v/>
      </c>
      <c r="S231" s="1" t="str">
        <f t="shared" si="14"/>
        <v xml:space="preserve">    </v>
      </c>
      <c r="T231" s="1" t="str">
        <f t="shared" si="18"/>
        <v xml:space="preserve">    </v>
      </c>
    </row>
    <row r="232" spans="1:20" ht="15" customHeight="1">
      <c r="A232" s="25" t="str">
        <f t="shared" si="16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7"/>
        <v/>
      </c>
      <c r="R232" s="1" t="str">
        <f t="shared" si="15"/>
        <v/>
      </c>
      <c r="S232" s="1" t="str">
        <f t="shared" si="14"/>
        <v xml:space="preserve">    </v>
      </c>
      <c r="T232" s="1" t="str">
        <f t="shared" si="18"/>
        <v xml:space="preserve">    </v>
      </c>
    </row>
    <row r="233" spans="1:20" ht="15" customHeight="1">
      <c r="A233" s="25" t="str">
        <f t="shared" si="16"/>
        <v/>
      </c>
      <c r="B233" s="16"/>
      <c r="C233" s="22"/>
      <c r="D233" s="22"/>
      <c r="E233" s="6"/>
      <c r="F233" s="7"/>
      <c r="G233" s="17"/>
      <c r="H233" s="17"/>
      <c r="I233" s="15"/>
      <c r="J233" s="15"/>
      <c r="K233" s="15"/>
      <c r="L233" s="12"/>
      <c r="M233" s="18"/>
      <c r="N233" s="19"/>
      <c r="O233" s="20"/>
      <c r="P233" s="15"/>
      <c r="Q233" s="63" t="str">
        <f t="shared" si="17"/>
        <v/>
      </c>
      <c r="R233" s="1" t="str">
        <f t="shared" si="15"/>
        <v/>
      </c>
      <c r="S233" s="1" t="str">
        <f t="shared" si="14"/>
        <v xml:space="preserve">    </v>
      </c>
      <c r="T233" s="1" t="str">
        <f t="shared" si="18"/>
        <v xml:space="preserve">    </v>
      </c>
    </row>
    <row r="234" spans="1:20" ht="15" customHeight="1">
      <c r="A234" s="25" t="str">
        <f t="shared" si="16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7"/>
        <v/>
      </c>
      <c r="R234" s="1" t="str">
        <f t="shared" si="15"/>
        <v/>
      </c>
      <c r="S234" s="1" t="str">
        <f t="shared" si="14"/>
        <v xml:space="preserve">    </v>
      </c>
      <c r="T234" s="1" t="str">
        <f t="shared" si="18"/>
        <v xml:space="preserve">    </v>
      </c>
    </row>
    <row r="235" spans="1:20" ht="15" customHeight="1">
      <c r="A235" s="25" t="str">
        <f t="shared" si="16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7"/>
        <v/>
      </c>
      <c r="R235" s="1" t="str">
        <f t="shared" si="15"/>
        <v/>
      </c>
      <c r="S235" s="1" t="str">
        <f t="shared" si="14"/>
        <v xml:space="preserve">    </v>
      </c>
      <c r="T235" s="1" t="str">
        <f t="shared" si="18"/>
        <v xml:space="preserve">    </v>
      </c>
    </row>
    <row r="236" spans="1:20" ht="15" customHeight="1">
      <c r="A236" s="25" t="str">
        <f t="shared" si="16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7"/>
        <v/>
      </c>
      <c r="R236" s="1" t="str">
        <f t="shared" si="15"/>
        <v/>
      </c>
      <c r="S236" s="1" t="str">
        <f t="shared" si="14"/>
        <v xml:space="preserve">    </v>
      </c>
      <c r="T236" s="1" t="str">
        <f t="shared" si="18"/>
        <v xml:space="preserve">    </v>
      </c>
    </row>
    <row r="237" spans="1:20" ht="15" customHeight="1">
      <c r="A237" s="25" t="str">
        <f t="shared" si="16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7"/>
        <v/>
      </c>
      <c r="R237" s="1" t="str">
        <f t="shared" si="15"/>
        <v/>
      </c>
      <c r="S237" s="1" t="str">
        <f t="shared" si="14"/>
        <v xml:space="preserve">    </v>
      </c>
      <c r="T237" s="1" t="str">
        <f t="shared" si="18"/>
        <v xml:space="preserve">    </v>
      </c>
    </row>
    <row r="238" spans="1:20" ht="15" customHeight="1">
      <c r="A238" s="25" t="str">
        <f t="shared" si="16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7"/>
        <v/>
      </c>
      <c r="R238" s="1" t="str">
        <f t="shared" si="15"/>
        <v/>
      </c>
      <c r="S238" s="1" t="str">
        <f t="shared" si="14"/>
        <v xml:space="preserve">    </v>
      </c>
      <c r="T238" s="1" t="str">
        <f t="shared" si="18"/>
        <v xml:space="preserve">    </v>
      </c>
    </row>
    <row r="239" spans="1:20" ht="15" customHeight="1">
      <c r="A239" s="25" t="str">
        <f t="shared" si="16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7"/>
        <v/>
      </c>
      <c r="R239" s="1" t="str">
        <f t="shared" si="15"/>
        <v/>
      </c>
      <c r="S239" s="1" t="str">
        <f t="shared" si="14"/>
        <v xml:space="preserve">    </v>
      </c>
      <c r="T239" s="1" t="str">
        <f t="shared" si="18"/>
        <v xml:space="preserve">    </v>
      </c>
    </row>
    <row r="240" spans="1:20" ht="15" customHeight="1">
      <c r="A240" s="25" t="str">
        <f t="shared" si="16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7"/>
        <v/>
      </c>
      <c r="R240" s="1" t="str">
        <f t="shared" si="15"/>
        <v/>
      </c>
      <c r="S240" s="1" t="str">
        <f t="shared" si="14"/>
        <v xml:space="preserve">    </v>
      </c>
      <c r="T240" s="1" t="str">
        <f t="shared" si="18"/>
        <v xml:space="preserve">    </v>
      </c>
    </row>
    <row r="241" spans="1:20" ht="15" customHeight="1">
      <c r="A241" s="25" t="str">
        <f t="shared" si="16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7"/>
        <v/>
      </c>
      <c r="R241" s="1" t="str">
        <f t="shared" si="15"/>
        <v/>
      </c>
      <c r="S241" s="1" t="str">
        <f t="shared" si="14"/>
        <v xml:space="preserve">    </v>
      </c>
      <c r="T241" s="1" t="str">
        <f t="shared" si="18"/>
        <v xml:space="preserve">    </v>
      </c>
    </row>
    <row r="242" spans="1:20" ht="15" customHeight="1">
      <c r="A242" s="25" t="str">
        <f t="shared" si="16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7"/>
        <v/>
      </c>
      <c r="R242" s="1" t="str">
        <f t="shared" si="15"/>
        <v/>
      </c>
      <c r="S242" s="1" t="str">
        <f t="shared" si="14"/>
        <v xml:space="preserve">    </v>
      </c>
      <c r="T242" s="1" t="str">
        <f t="shared" si="18"/>
        <v xml:space="preserve">    </v>
      </c>
    </row>
    <row r="243" spans="1:20" ht="15" customHeight="1">
      <c r="A243" s="25" t="str">
        <f t="shared" si="16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7"/>
        <v/>
      </c>
      <c r="R243" s="1" t="str">
        <f t="shared" si="15"/>
        <v/>
      </c>
      <c r="S243" s="1" t="str">
        <f t="shared" si="14"/>
        <v xml:space="preserve">    </v>
      </c>
      <c r="T243" s="1" t="str">
        <f t="shared" si="18"/>
        <v xml:space="preserve">    </v>
      </c>
    </row>
    <row r="244" spans="1:20" ht="15" customHeight="1">
      <c r="A244" s="25" t="str">
        <f t="shared" si="16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7"/>
        <v/>
      </c>
      <c r="R244" s="1" t="str">
        <f t="shared" si="15"/>
        <v/>
      </c>
      <c r="S244" s="1" t="str">
        <f t="shared" si="14"/>
        <v xml:space="preserve">    </v>
      </c>
      <c r="T244" s="1" t="str">
        <f t="shared" si="18"/>
        <v xml:space="preserve">    </v>
      </c>
    </row>
    <row r="245" spans="1:20" ht="15" customHeight="1">
      <c r="A245" s="25" t="str">
        <f t="shared" si="16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7"/>
        <v/>
      </c>
      <c r="R245" s="1" t="str">
        <f t="shared" si="15"/>
        <v/>
      </c>
      <c r="S245" s="1" t="str">
        <f t="shared" si="14"/>
        <v xml:space="preserve">    </v>
      </c>
      <c r="T245" s="1" t="str">
        <f t="shared" si="18"/>
        <v xml:space="preserve">    </v>
      </c>
    </row>
    <row r="246" spans="1:20" ht="15" customHeight="1">
      <c r="A246" s="25" t="str">
        <f t="shared" si="16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7"/>
        <v/>
      </c>
      <c r="R246" s="1" t="str">
        <f t="shared" si="15"/>
        <v/>
      </c>
      <c r="S246" s="1" t="str">
        <f t="shared" si="14"/>
        <v xml:space="preserve">    </v>
      </c>
      <c r="T246" s="1" t="str">
        <f t="shared" si="18"/>
        <v xml:space="preserve">    </v>
      </c>
    </row>
    <row r="247" spans="1:20" ht="15" customHeight="1">
      <c r="A247" s="25" t="str">
        <f t="shared" si="16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7"/>
        <v/>
      </c>
      <c r="R247" s="1" t="str">
        <f t="shared" si="15"/>
        <v/>
      </c>
      <c r="S247" s="1" t="str">
        <f t="shared" si="14"/>
        <v xml:space="preserve">    </v>
      </c>
      <c r="T247" s="1" t="str">
        <f t="shared" si="18"/>
        <v xml:space="preserve">    </v>
      </c>
    </row>
    <row r="248" spans="1:20" ht="15" customHeight="1">
      <c r="A248" s="25" t="str">
        <f t="shared" si="16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7"/>
        <v/>
      </c>
      <c r="R248" s="1" t="str">
        <f t="shared" si="15"/>
        <v/>
      </c>
      <c r="S248" s="1" t="str">
        <f t="shared" si="14"/>
        <v xml:space="preserve">    </v>
      </c>
      <c r="T248" s="1" t="str">
        <f t="shared" si="18"/>
        <v xml:space="preserve">    </v>
      </c>
    </row>
    <row r="249" spans="1:20" ht="15" customHeight="1">
      <c r="A249" s="25" t="str">
        <f t="shared" si="16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7"/>
        <v/>
      </c>
      <c r="R249" s="1" t="str">
        <f t="shared" si="15"/>
        <v/>
      </c>
      <c r="S249" s="1" t="str">
        <f t="shared" si="14"/>
        <v xml:space="preserve">    </v>
      </c>
      <c r="T249" s="1" t="str">
        <f t="shared" si="18"/>
        <v xml:space="preserve">    </v>
      </c>
    </row>
    <row r="250" spans="1:20" ht="15" customHeight="1">
      <c r="A250" s="25" t="str">
        <f t="shared" si="16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7"/>
        <v/>
      </c>
      <c r="R250" s="1" t="str">
        <f t="shared" si="15"/>
        <v/>
      </c>
      <c r="S250" s="1" t="str">
        <f t="shared" si="14"/>
        <v xml:space="preserve">    </v>
      </c>
      <c r="T250" s="1" t="str">
        <f t="shared" si="18"/>
        <v xml:space="preserve">    </v>
      </c>
    </row>
    <row r="251" spans="1:20" ht="15" customHeight="1">
      <c r="A251" s="25" t="str">
        <f t="shared" si="16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7"/>
        <v/>
      </c>
      <c r="R251" s="1" t="str">
        <f t="shared" si="15"/>
        <v/>
      </c>
      <c r="S251" s="1" t="str">
        <f t="shared" si="14"/>
        <v xml:space="preserve">    </v>
      </c>
      <c r="T251" s="1" t="str">
        <f t="shared" si="18"/>
        <v xml:space="preserve">    </v>
      </c>
    </row>
    <row r="252" spans="1:20" ht="15" customHeight="1">
      <c r="A252" s="25" t="str">
        <f t="shared" si="16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7"/>
        <v/>
      </c>
      <c r="R252" s="1" t="str">
        <f t="shared" si="15"/>
        <v/>
      </c>
      <c r="S252" s="1" t="str">
        <f t="shared" si="14"/>
        <v xml:space="preserve">    </v>
      </c>
      <c r="T252" s="1" t="str">
        <f t="shared" si="18"/>
        <v xml:space="preserve">    </v>
      </c>
    </row>
    <row r="253" spans="1:20" ht="15" customHeight="1">
      <c r="A253" s="25" t="str">
        <f t="shared" si="16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7"/>
        <v/>
      </c>
      <c r="R253" s="1" t="str">
        <f t="shared" si="15"/>
        <v/>
      </c>
      <c r="S253" s="1" t="str">
        <f t="shared" si="14"/>
        <v xml:space="preserve">    </v>
      </c>
      <c r="T253" s="1" t="str">
        <f t="shared" si="18"/>
        <v xml:space="preserve">    </v>
      </c>
    </row>
    <row r="254" spans="1:20" ht="15" customHeight="1">
      <c r="A254" s="25" t="str">
        <f t="shared" si="16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7"/>
        <v/>
      </c>
      <c r="R254" s="1" t="str">
        <f t="shared" si="15"/>
        <v/>
      </c>
      <c r="S254" s="1" t="str">
        <f t="shared" si="14"/>
        <v xml:space="preserve">    </v>
      </c>
      <c r="T254" s="1" t="str">
        <f t="shared" si="18"/>
        <v xml:space="preserve">    </v>
      </c>
    </row>
    <row r="255" spans="1:20" ht="15" customHeight="1">
      <c r="A255" s="25" t="str">
        <f t="shared" si="16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7"/>
        <v/>
      </c>
      <c r="R255" s="1" t="str">
        <f t="shared" si="15"/>
        <v/>
      </c>
      <c r="S255" s="1" t="str">
        <f t="shared" si="14"/>
        <v xml:space="preserve">    </v>
      </c>
      <c r="T255" s="1" t="str">
        <f t="shared" si="18"/>
        <v xml:space="preserve">    </v>
      </c>
    </row>
    <row r="256" spans="1:20" ht="15" customHeight="1">
      <c r="A256" s="25" t="str">
        <f t="shared" si="16"/>
        <v/>
      </c>
      <c r="B256" s="16"/>
      <c r="C256" s="22"/>
      <c r="D256" s="22"/>
      <c r="E256" s="6"/>
      <c r="F256" s="7"/>
      <c r="G256" s="17"/>
      <c r="H256" s="17"/>
      <c r="I256" s="15"/>
      <c r="J256" s="15"/>
      <c r="K256" s="15"/>
      <c r="L256" s="12"/>
      <c r="M256" s="18"/>
      <c r="N256" s="19"/>
      <c r="O256" s="20"/>
      <c r="P256" s="15"/>
      <c r="Q256" s="63" t="str">
        <f t="shared" si="17"/>
        <v/>
      </c>
      <c r="R256" s="1" t="str">
        <f t="shared" si="15"/>
        <v/>
      </c>
      <c r="S256" s="1" t="str">
        <f t="shared" si="14"/>
        <v xml:space="preserve">    </v>
      </c>
      <c r="T256" s="1" t="str">
        <f t="shared" si="18"/>
        <v xml:space="preserve">    </v>
      </c>
    </row>
    <row r="257" spans="1:20" ht="15" customHeight="1">
      <c r="A257" s="25" t="str">
        <f t="shared" si="16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7"/>
        <v/>
      </c>
      <c r="R257" s="1" t="str">
        <f t="shared" si="15"/>
        <v/>
      </c>
      <c r="S257" s="1" t="str">
        <f t="shared" si="14"/>
        <v xml:space="preserve">    </v>
      </c>
      <c r="T257" s="1" t="str">
        <f t="shared" si="18"/>
        <v xml:space="preserve">    </v>
      </c>
    </row>
    <row r="258" spans="1:20" ht="15" customHeight="1">
      <c r="A258" s="25" t="str">
        <f t="shared" si="16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7"/>
        <v/>
      </c>
      <c r="R258" s="1" t="str">
        <f t="shared" si="15"/>
        <v/>
      </c>
      <c r="S258" s="1" t="str">
        <f t="shared" si="14"/>
        <v xml:space="preserve">    </v>
      </c>
      <c r="T258" s="1" t="str">
        <f t="shared" si="18"/>
        <v xml:space="preserve">    </v>
      </c>
    </row>
    <row r="259" spans="1:20" ht="15" customHeight="1">
      <c r="A259" s="25" t="str">
        <f t="shared" si="16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7"/>
        <v/>
      </c>
      <c r="R259" s="1" t="str">
        <f t="shared" si="15"/>
        <v/>
      </c>
      <c r="S259" s="1" t="str">
        <f t="shared" si="14"/>
        <v xml:space="preserve">    </v>
      </c>
      <c r="T259" s="1" t="str">
        <f t="shared" si="18"/>
        <v xml:space="preserve">    </v>
      </c>
    </row>
    <row r="260" spans="1:20" ht="15" customHeight="1">
      <c r="A260" s="25" t="str">
        <f t="shared" si="16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7"/>
        <v/>
      </c>
      <c r="R260" s="1" t="str">
        <f t="shared" si="15"/>
        <v/>
      </c>
      <c r="S260" s="1" t="str">
        <f t="shared" si="14"/>
        <v xml:space="preserve">    </v>
      </c>
      <c r="T260" s="1" t="str">
        <f t="shared" si="18"/>
        <v xml:space="preserve">    </v>
      </c>
    </row>
    <row r="261" spans="1:20" ht="15" customHeight="1">
      <c r="A261" s="25" t="str">
        <f t="shared" si="16"/>
        <v/>
      </c>
      <c r="B261" s="5"/>
      <c r="C261" s="21"/>
      <c r="D261" s="21"/>
      <c r="E261" s="6"/>
      <c r="F261" s="7"/>
      <c r="G261" s="6"/>
      <c r="H261" s="6"/>
      <c r="I261" s="11"/>
      <c r="J261" s="11"/>
      <c r="K261" s="11"/>
      <c r="L261" s="12"/>
      <c r="M261" s="13"/>
      <c r="N261" s="14"/>
      <c r="O261" s="7"/>
      <c r="P261" s="11"/>
      <c r="Q261" s="63" t="str">
        <f t="shared" si="17"/>
        <v/>
      </c>
      <c r="R261" s="1" t="str">
        <f t="shared" si="15"/>
        <v/>
      </c>
      <c r="S261" s="1" t="str">
        <f t="shared" si="14"/>
        <v xml:space="preserve">    </v>
      </c>
      <c r="T261" s="1" t="str">
        <f t="shared" si="18"/>
        <v xml:space="preserve">    </v>
      </c>
    </row>
    <row r="262" spans="1:20" ht="15" customHeight="1">
      <c r="A262" s="25" t="str">
        <f t="shared" si="16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7"/>
        <v/>
      </c>
      <c r="R262" s="1" t="str">
        <f t="shared" si="15"/>
        <v/>
      </c>
      <c r="S262" s="1" t="str">
        <f t="shared" si="14"/>
        <v xml:space="preserve">    </v>
      </c>
      <c r="T262" s="1" t="str">
        <f t="shared" si="18"/>
        <v xml:space="preserve">    </v>
      </c>
    </row>
    <row r="263" spans="1:20" ht="15" customHeight="1">
      <c r="A263" s="25" t="str">
        <f t="shared" si="16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ref="Q263:Q326" si="19">IF(P263="","",VLOOKUP(P263,$Z$7:$AA$90,2,FALSE))</f>
        <v/>
      </c>
      <c r="R263" s="1" t="str">
        <f t="shared" si="15"/>
        <v/>
      </c>
      <c r="S263" s="1" t="str">
        <f t="shared" si="14"/>
        <v xml:space="preserve">    </v>
      </c>
      <c r="T263" s="1" t="str">
        <f t="shared" si="18"/>
        <v xml:space="preserve">    </v>
      </c>
    </row>
    <row r="264" spans="1:20" ht="15" customHeight="1">
      <c r="A264" s="25" t="str">
        <f t="shared" si="16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9"/>
        <v/>
      </c>
      <c r="R264" s="1" t="str">
        <f t="shared" si="15"/>
        <v/>
      </c>
      <c r="S264" s="1" t="str">
        <f t="shared" si="14"/>
        <v xml:space="preserve">    </v>
      </c>
      <c r="T264" s="1" t="str">
        <f t="shared" si="18"/>
        <v xml:space="preserve">    </v>
      </c>
    </row>
    <row r="265" spans="1:20" ht="15" customHeight="1">
      <c r="A265" s="25" t="str">
        <f t="shared" si="16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9"/>
        <v/>
      </c>
      <c r="R265" s="1" t="str">
        <f t="shared" si="15"/>
        <v/>
      </c>
      <c r="S265" s="1" t="str">
        <f t="shared" si="14"/>
        <v xml:space="preserve">    </v>
      </c>
      <c r="T265" s="1" t="str">
        <f t="shared" si="18"/>
        <v xml:space="preserve">    </v>
      </c>
    </row>
    <row r="266" spans="1:20" ht="15" customHeight="1">
      <c r="A266" s="25" t="str">
        <f t="shared" si="16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9"/>
        <v/>
      </c>
      <c r="R266" s="1" t="str">
        <f t="shared" si="15"/>
        <v/>
      </c>
      <c r="S266" s="1" t="str">
        <f t="shared" si="14"/>
        <v xml:space="preserve">    </v>
      </c>
      <c r="T266" s="1" t="str">
        <f t="shared" si="18"/>
        <v xml:space="preserve">    </v>
      </c>
    </row>
    <row r="267" spans="1:20" ht="15" customHeight="1">
      <c r="A267" s="25" t="str">
        <f t="shared" si="16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9"/>
        <v/>
      </c>
      <c r="R267" s="1" t="str">
        <f t="shared" si="15"/>
        <v/>
      </c>
      <c r="S267" s="1" t="str">
        <f t="shared" si="14"/>
        <v xml:space="preserve">    </v>
      </c>
      <c r="T267" s="1" t="str">
        <f t="shared" si="18"/>
        <v xml:space="preserve">    </v>
      </c>
    </row>
    <row r="268" spans="1:20" ht="15" customHeight="1">
      <c r="A268" s="25" t="str">
        <f t="shared" si="16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9"/>
        <v/>
      </c>
      <c r="R268" s="1" t="str">
        <f t="shared" si="15"/>
        <v/>
      </c>
      <c r="S268" s="1" t="str">
        <f t="shared" si="14"/>
        <v xml:space="preserve">    </v>
      </c>
      <c r="T268" s="1" t="str">
        <f t="shared" si="18"/>
        <v xml:space="preserve">    </v>
      </c>
    </row>
    <row r="269" spans="1:20" ht="15" customHeight="1">
      <c r="A269" s="25" t="str">
        <f t="shared" si="16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9"/>
        <v/>
      </c>
      <c r="R269" s="1" t="str">
        <f t="shared" si="15"/>
        <v/>
      </c>
      <c r="S269" s="1" t="str">
        <f t="shared" si="14"/>
        <v xml:space="preserve">    </v>
      </c>
      <c r="T269" s="1" t="str">
        <f t="shared" si="18"/>
        <v xml:space="preserve">    </v>
      </c>
    </row>
    <row r="270" spans="1:20" ht="15" customHeight="1">
      <c r="A270" s="25" t="str">
        <f t="shared" si="16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9"/>
        <v/>
      </c>
      <c r="R270" s="1" t="str">
        <f t="shared" si="15"/>
        <v/>
      </c>
      <c r="S270" s="1" t="str">
        <f t="shared" si="14"/>
        <v xml:space="preserve">    </v>
      </c>
      <c r="T270" s="1" t="str">
        <f t="shared" si="18"/>
        <v xml:space="preserve">    </v>
      </c>
    </row>
    <row r="271" spans="1:20" ht="15" customHeight="1">
      <c r="A271" s="25" t="str">
        <f t="shared" si="16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9"/>
        <v/>
      </c>
      <c r="R271" s="1" t="str">
        <f t="shared" si="15"/>
        <v/>
      </c>
      <c r="S271" s="1" t="str">
        <f t="shared" si="14"/>
        <v xml:space="preserve">    </v>
      </c>
      <c r="T271" s="1" t="str">
        <f t="shared" si="18"/>
        <v xml:space="preserve">    </v>
      </c>
    </row>
    <row r="272" spans="1:20" ht="15" customHeight="1">
      <c r="A272" s="25" t="str">
        <f t="shared" si="16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9"/>
        <v/>
      </c>
      <c r="R272" s="1" t="str">
        <f t="shared" si="15"/>
        <v/>
      </c>
      <c r="S272" s="1" t="str">
        <f t="shared" si="14"/>
        <v xml:space="preserve">    </v>
      </c>
      <c r="T272" s="1" t="str">
        <f t="shared" si="18"/>
        <v xml:space="preserve">    </v>
      </c>
    </row>
    <row r="273" spans="1:20" ht="15" customHeight="1">
      <c r="A273" s="25" t="str">
        <f t="shared" si="16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9"/>
        <v/>
      </c>
      <c r="R273" s="1" t="str">
        <f t="shared" si="15"/>
        <v/>
      </c>
      <c r="S273" s="1" t="str">
        <f t="shared" si="14"/>
        <v xml:space="preserve">    </v>
      </c>
      <c r="T273" s="1" t="str">
        <f t="shared" si="18"/>
        <v xml:space="preserve">    </v>
      </c>
    </row>
    <row r="274" spans="1:20" ht="15" customHeight="1">
      <c r="A274" s="25" t="str">
        <f t="shared" si="16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9"/>
        <v/>
      </c>
      <c r="R274" s="1" t="str">
        <f t="shared" si="15"/>
        <v/>
      </c>
      <c r="S274" s="1" t="str">
        <f t="shared" si="14"/>
        <v xml:space="preserve">    </v>
      </c>
      <c r="T274" s="1" t="str">
        <f t="shared" si="18"/>
        <v xml:space="preserve">    </v>
      </c>
    </row>
    <row r="275" spans="1:20" ht="15" customHeight="1">
      <c r="A275" s="25" t="str">
        <f t="shared" si="16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9"/>
        <v/>
      </c>
      <c r="R275" s="1" t="str">
        <f t="shared" si="15"/>
        <v/>
      </c>
      <c r="S275" s="1" t="str">
        <f t="shared" si="14"/>
        <v xml:space="preserve">    </v>
      </c>
      <c r="T275" s="1" t="str">
        <f t="shared" si="18"/>
        <v xml:space="preserve">    </v>
      </c>
    </row>
    <row r="276" spans="1:20" ht="15" customHeight="1">
      <c r="A276" s="25" t="str">
        <f t="shared" si="16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9"/>
        <v/>
      </c>
      <c r="R276" s="1" t="str">
        <f t="shared" si="15"/>
        <v/>
      </c>
      <c r="S276" s="1" t="str">
        <f t="shared" si="14"/>
        <v xml:space="preserve">    </v>
      </c>
      <c r="T276" s="1" t="str">
        <f t="shared" si="18"/>
        <v xml:space="preserve">    </v>
      </c>
    </row>
    <row r="277" spans="1:20" ht="15" customHeight="1">
      <c r="A277" s="25" t="str">
        <f t="shared" si="16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11"/>
      <c r="Q277" s="63" t="str">
        <f t="shared" si="19"/>
        <v/>
      </c>
      <c r="R277" s="1" t="str">
        <f t="shared" si="15"/>
        <v/>
      </c>
      <c r="S277" s="1" t="str">
        <f t="shared" si="14"/>
        <v xml:space="preserve">    </v>
      </c>
      <c r="T277" s="1" t="str">
        <f t="shared" si="18"/>
        <v xml:space="preserve">    </v>
      </c>
    </row>
    <row r="278" spans="1:20" ht="15" customHeight="1">
      <c r="A278" s="25" t="str">
        <f t="shared" si="16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9"/>
        <v/>
      </c>
      <c r="R278" s="1" t="str">
        <f t="shared" si="15"/>
        <v/>
      </c>
      <c r="S278" s="1" t="str">
        <f t="shared" si="14"/>
        <v xml:space="preserve">    </v>
      </c>
      <c r="T278" s="1" t="str">
        <f t="shared" si="18"/>
        <v xml:space="preserve">    </v>
      </c>
    </row>
    <row r="279" spans="1:20" ht="15" customHeight="1">
      <c r="A279" s="25" t="str">
        <f t="shared" si="16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9"/>
        <v/>
      </c>
      <c r="R279" s="1" t="str">
        <f t="shared" si="15"/>
        <v/>
      </c>
      <c r="S279" s="1" t="str">
        <f t="shared" si="14"/>
        <v xml:space="preserve">    </v>
      </c>
      <c r="T279" s="1" t="str">
        <f t="shared" si="18"/>
        <v xml:space="preserve">    </v>
      </c>
    </row>
    <row r="280" spans="1:20" ht="15" customHeight="1">
      <c r="A280" s="25" t="str">
        <f t="shared" si="16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9"/>
        <v/>
      </c>
      <c r="R280" s="1" t="str">
        <f t="shared" si="15"/>
        <v/>
      </c>
      <c r="S280" s="1" t="str">
        <f t="shared" si="14"/>
        <v xml:space="preserve">    </v>
      </c>
      <c r="T280" s="1" t="str">
        <f t="shared" si="18"/>
        <v xml:space="preserve">    </v>
      </c>
    </row>
    <row r="281" spans="1:20" ht="15" customHeight="1">
      <c r="A281" s="25" t="str">
        <f t="shared" si="16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9"/>
        <v/>
      </c>
      <c r="R281" s="1" t="str">
        <f t="shared" si="15"/>
        <v/>
      </c>
      <c r="S281" s="1" t="str">
        <f t="shared" si="14"/>
        <v xml:space="preserve">    </v>
      </c>
      <c r="T281" s="1" t="str">
        <f t="shared" si="18"/>
        <v xml:space="preserve">    </v>
      </c>
    </row>
    <row r="282" spans="1:20" ht="15" customHeight="1">
      <c r="A282" s="25" t="str">
        <f t="shared" si="16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11"/>
      <c r="Q282" s="63" t="str">
        <f t="shared" si="19"/>
        <v/>
      </c>
      <c r="R282" s="1" t="str">
        <f t="shared" si="15"/>
        <v/>
      </c>
      <c r="S282" s="1" t="str">
        <f t="shared" si="14"/>
        <v xml:space="preserve">    </v>
      </c>
      <c r="T282" s="1" t="str">
        <f t="shared" si="18"/>
        <v xml:space="preserve">    </v>
      </c>
    </row>
    <row r="283" spans="1:20" ht="15" customHeight="1">
      <c r="A283" s="25" t="str">
        <f t="shared" si="16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9"/>
        <v/>
      </c>
      <c r="R283" s="1" t="str">
        <f t="shared" si="15"/>
        <v/>
      </c>
      <c r="S283" s="1" t="str">
        <f t="shared" si="14"/>
        <v xml:space="preserve">    </v>
      </c>
      <c r="T283" s="1" t="str">
        <f t="shared" si="18"/>
        <v xml:space="preserve">    </v>
      </c>
    </row>
    <row r="284" spans="1:20" ht="15" customHeight="1">
      <c r="A284" s="25" t="str">
        <f t="shared" si="16"/>
        <v/>
      </c>
      <c r="B284" s="5"/>
      <c r="C284" s="21"/>
      <c r="D284" s="21"/>
      <c r="E284" s="6"/>
      <c r="F284" s="7"/>
      <c r="G284" s="6"/>
      <c r="H284" s="6"/>
      <c r="I284" s="11"/>
      <c r="J284" s="11"/>
      <c r="K284" s="11"/>
      <c r="L284" s="12"/>
      <c r="M284" s="13"/>
      <c r="N284" s="14"/>
      <c r="O284" s="7"/>
      <c r="P284" s="11"/>
      <c r="Q284" s="63" t="str">
        <f t="shared" si="19"/>
        <v/>
      </c>
      <c r="R284" s="1" t="str">
        <f t="shared" si="15"/>
        <v/>
      </c>
      <c r="S284" s="1" t="str">
        <f t="shared" si="14"/>
        <v xml:space="preserve">    </v>
      </c>
      <c r="T284" s="1" t="str">
        <f t="shared" si="18"/>
        <v xml:space="preserve">    </v>
      </c>
    </row>
    <row r="285" spans="1:20" ht="15" customHeight="1">
      <c r="A285" s="25" t="str">
        <f t="shared" si="16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9"/>
        <v/>
      </c>
      <c r="R285" s="1" t="str">
        <f t="shared" si="15"/>
        <v/>
      </c>
      <c r="S285" s="1" t="str">
        <f t="shared" si="14"/>
        <v xml:space="preserve">    </v>
      </c>
      <c r="T285" s="1" t="str">
        <f t="shared" si="18"/>
        <v xml:space="preserve">    </v>
      </c>
    </row>
    <row r="286" spans="1:20" ht="15" customHeight="1">
      <c r="A286" s="25" t="str">
        <f t="shared" si="16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9"/>
        <v/>
      </c>
      <c r="R286" s="1" t="str">
        <f t="shared" si="15"/>
        <v/>
      </c>
      <c r="S286" s="1" t="str">
        <f t="shared" si="14"/>
        <v xml:space="preserve">    </v>
      </c>
      <c r="T286" s="1" t="str">
        <f t="shared" si="18"/>
        <v xml:space="preserve">    </v>
      </c>
    </row>
    <row r="287" spans="1:20" ht="15" customHeight="1">
      <c r="A287" s="25" t="str">
        <f t="shared" si="16"/>
        <v/>
      </c>
      <c r="B287" s="16"/>
      <c r="C287" s="22"/>
      <c r="D287" s="22"/>
      <c r="E287" s="6"/>
      <c r="F287" s="7"/>
      <c r="G287" s="17"/>
      <c r="H287" s="17"/>
      <c r="I287" s="15"/>
      <c r="J287" s="15"/>
      <c r="K287" s="15"/>
      <c r="L287" s="12"/>
      <c r="M287" s="18"/>
      <c r="N287" s="19"/>
      <c r="O287" s="20"/>
      <c r="P287" s="15"/>
      <c r="Q287" s="63" t="str">
        <f t="shared" si="19"/>
        <v/>
      </c>
      <c r="R287" s="1" t="str">
        <f t="shared" si="15"/>
        <v/>
      </c>
      <c r="S287" s="1" t="str">
        <f t="shared" si="14"/>
        <v xml:space="preserve">    </v>
      </c>
      <c r="T287" s="1" t="str">
        <f t="shared" si="18"/>
        <v xml:space="preserve">    </v>
      </c>
    </row>
    <row r="288" spans="1:20" ht="15" customHeight="1">
      <c r="A288" s="25" t="str">
        <f t="shared" si="16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9"/>
        <v/>
      </c>
      <c r="R288" s="1" t="str">
        <f t="shared" si="15"/>
        <v/>
      </c>
      <c r="S288" s="1" t="str">
        <f t="shared" si="14"/>
        <v xml:space="preserve">    </v>
      </c>
      <c r="T288" s="1" t="str">
        <f t="shared" si="18"/>
        <v xml:space="preserve">    </v>
      </c>
    </row>
    <row r="289" spans="1:20" ht="15" customHeight="1">
      <c r="A289" s="25" t="str">
        <f t="shared" si="16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9"/>
        <v/>
      </c>
      <c r="R289" s="1" t="str">
        <f t="shared" si="15"/>
        <v/>
      </c>
      <c r="S289" s="1" t="str">
        <f t="shared" si="14"/>
        <v xml:space="preserve">    </v>
      </c>
      <c r="T289" s="1" t="str">
        <f t="shared" si="18"/>
        <v xml:space="preserve">    </v>
      </c>
    </row>
    <row r="290" spans="1:20" ht="15" customHeight="1">
      <c r="A290" s="25" t="str">
        <f t="shared" si="16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9"/>
        <v/>
      </c>
      <c r="R290" s="1" t="str">
        <f t="shared" si="15"/>
        <v/>
      </c>
      <c r="S290" s="1" t="str">
        <f t="shared" si="14"/>
        <v xml:space="preserve">    </v>
      </c>
      <c r="T290" s="1" t="str">
        <f t="shared" si="18"/>
        <v xml:space="preserve">    </v>
      </c>
    </row>
    <row r="291" spans="1:20" ht="15" customHeight="1">
      <c r="A291" s="25" t="str">
        <f t="shared" si="16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9"/>
        <v/>
      </c>
      <c r="R291" s="1" t="str">
        <f t="shared" si="15"/>
        <v/>
      </c>
      <c r="S291" s="1" t="str">
        <f t="shared" si="14"/>
        <v xml:space="preserve">    </v>
      </c>
      <c r="T291" s="1" t="str">
        <f t="shared" si="18"/>
        <v xml:space="preserve">    </v>
      </c>
    </row>
    <row r="292" spans="1:20" ht="15" customHeight="1">
      <c r="A292" s="25" t="str">
        <f t="shared" si="16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9"/>
        <v/>
      </c>
      <c r="R292" s="1" t="str">
        <f t="shared" si="15"/>
        <v/>
      </c>
      <c r="S292" s="1" t="str">
        <f t="shared" si="14"/>
        <v xml:space="preserve">    </v>
      </c>
      <c r="T292" s="1" t="str">
        <f t="shared" si="18"/>
        <v xml:space="preserve">    </v>
      </c>
    </row>
    <row r="293" spans="1:20" ht="15" customHeight="1">
      <c r="A293" s="25" t="str">
        <f t="shared" si="16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9"/>
        <v/>
      </c>
      <c r="R293" s="1" t="str">
        <f t="shared" si="15"/>
        <v/>
      </c>
      <c r="S293" s="1" t="str">
        <f t="shared" si="14"/>
        <v xml:space="preserve">    </v>
      </c>
      <c r="T293" s="1" t="str">
        <f t="shared" si="18"/>
        <v xml:space="preserve">    </v>
      </c>
    </row>
    <row r="294" spans="1:20" ht="15" customHeight="1">
      <c r="A294" s="25" t="str">
        <f t="shared" si="16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9"/>
        <v/>
      </c>
      <c r="R294" s="1" t="str">
        <f t="shared" si="15"/>
        <v/>
      </c>
      <c r="S294" s="1" t="str">
        <f t="shared" si="14"/>
        <v xml:space="preserve">    </v>
      </c>
      <c r="T294" s="1" t="str">
        <f t="shared" si="18"/>
        <v xml:space="preserve">    </v>
      </c>
    </row>
    <row r="295" spans="1:20" ht="15" customHeight="1">
      <c r="A295" s="25" t="str">
        <f t="shared" si="16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9"/>
        <v/>
      </c>
      <c r="R295" s="1" t="str">
        <f t="shared" si="15"/>
        <v/>
      </c>
      <c r="S295" s="1" t="str">
        <f t="shared" si="14"/>
        <v xml:space="preserve">    </v>
      </c>
      <c r="T295" s="1" t="str">
        <f t="shared" si="18"/>
        <v xml:space="preserve">    </v>
      </c>
    </row>
    <row r="296" spans="1:20" ht="15" customHeight="1">
      <c r="A296" s="25" t="str">
        <f t="shared" si="16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9"/>
        <v/>
      </c>
      <c r="R296" s="1" t="str">
        <f t="shared" si="15"/>
        <v/>
      </c>
      <c r="S296" s="1" t="str">
        <f t="shared" si="14"/>
        <v xml:space="preserve">    </v>
      </c>
      <c r="T296" s="1" t="str">
        <f t="shared" si="18"/>
        <v xml:space="preserve">    </v>
      </c>
    </row>
    <row r="297" spans="1:20" ht="15" customHeight="1">
      <c r="A297" s="25" t="str">
        <f t="shared" si="16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9"/>
        <v/>
      </c>
      <c r="R297" s="1" t="str">
        <f t="shared" si="15"/>
        <v/>
      </c>
      <c r="S297" s="1" t="str">
        <f t="shared" si="14"/>
        <v xml:space="preserve">    </v>
      </c>
      <c r="T297" s="1" t="str">
        <f t="shared" si="18"/>
        <v xml:space="preserve">    </v>
      </c>
    </row>
    <row r="298" spans="1:20" ht="15" customHeight="1">
      <c r="A298" s="25" t="str">
        <f t="shared" si="16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9"/>
        <v/>
      </c>
      <c r="R298" s="1" t="str">
        <f t="shared" si="15"/>
        <v/>
      </c>
      <c r="S298" s="1" t="str">
        <f t="shared" si="14"/>
        <v xml:space="preserve">    </v>
      </c>
      <c r="T298" s="1" t="str">
        <f t="shared" si="18"/>
        <v xml:space="preserve">    </v>
      </c>
    </row>
    <row r="299" spans="1:20" ht="15" customHeight="1">
      <c r="A299" s="25" t="str">
        <f t="shared" si="16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9"/>
        <v/>
      </c>
      <c r="R299" s="1" t="str">
        <f t="shared" si="15"/>
        <v/>
      </c>
      <c r="S299" s="1" t="str">
        <f t="shared" si="14"/>
        <v xml:space="preserve">    </v>
      </c>
      <c r="T299" s="1" t="str">
        <f t="shared" si="18"/>
        <v xml:space="preserve">    </v>
      </c>
    </row>
    <row r="300" spans="1:20" ht="15" customHeight="1">
      <c r="A300" s="25" t="str">
        <f t="shared" si="16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9"/>
        <v/>
      </c>
      <c r="R300" s="1" t="str">
        <f t="shared" si="15"/>
        <v/>
      </c>
      <c r="S300" s="1" t="str">
        <f t="shared" si="14"/>
        <v xml:space="preserve">    </v>
      </c>
      <c r="T300" s="1" t="str">
        <f t="shared" si="18"/>
        <v xml:space="preserve">    </v>
      </c>
    </row>
    <row r="301" spans="1:20" ht="15" customHeight="1">
      <c r="A301" s="25" t="str">
        <f t="shared" si="16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9"/>
        <v/>
      </c>
      <c r="R301" s="1" t="str">
        <f t="shared" si="15"/>
        <v/>
      </c>
      <c r="S301" s="1" t="str">
        <f t="shared" si="14"/>
        <v xml:space="preserve">    </v>
      </c>
      <c r="T301" s="1" t="str">
        <f t="shared" si="18"/>
        <v xml:space="preserve">    </v>
      </c>
    </row>
    <row r="302" spans="1:20" ht="15" customHeight="1">
      <c r="A302" s="25" t="str">
        <f t="shared" si="16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9"/>
        <v/>
      </c>
      <c r="R302" s="1" t="str">
        <f t="shared" si="15"/>
        <v/>
      </c>
      <c r="S302" s="1" t="str">
        <f t="shared" si="14"/>
        <v xml:space="preserve">    </v>
      </c>
      <c r="T302" s="1" t="str">
        <f t="shared" si="18"/>
        <v xml:space="preserve">    </v>
      </c>
    </row>
    <row r="303" spans="1:20" ht="15" customHeight="1">
      <c r="A303" s="25" t="str">
        <f t="shared" si="16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6"/>
      <c r="Q303" s="63" t="str">
        <f t="shared" si="19"/>
        <v/>
      </c>
      <c r="R303" s="1" t="str">
        <f t="shared" si="15"/>
        <v/>
      </c>
      <c r="S303" s="1" t="str">
        <f t="shared" si="14"/>
        <v xml:space="preserve">    </v>
      </c>
      <c r="T303" s="1" t="str">
        <f t="shared" si="18"/>
        <v xml:space="preserve">    </v>
      </c>
    </row>
    <row r="304" spans="1:20" ht="15" customHeight="1">
      <c r="A304" s="25" t="str">
        <f t="shared" si="16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9"/>
        <v/>
      </c>
      <c r="R304" s="1" t="str">
        <f t="shared" si="15"/>
        <v/>
      </c>
      <c r="S304" s="1" t="str">
        <f t="shared" si="14"/>
        <v xml:space="preserve">    </v>
      </c>
      <c r="T304" s="1" t="str">
        <f t="shared" si="18"/>
        <v xml:space="preserve">    </v>
      </c>
    </row>
    <row r="305" spans="1:20" ht="15" customHeight="1">
      <c r="A305" s="25" t="str">
        <f t="shared" si="16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9"/>
        <v/>
      </c>
      <c r="R305" s="1" t="str">
        <f t="shared" si="15"/>
        <v/>
      </c>
      <c r="S305" s="1" t="str">
        <f t="shared" si="14"/>
        <v xml:space="preserve">    </v>
      </c>
      <c r="T305" s="1" t="str">
        <f t="shared" si="18"/>
        <v xml:space="preserve">    </v>
      </c>
    </row>
    <row r="306" spans="1:20" ht="15" customHeight="1">
      <c r="A306" s="25" t="str">
        <f t="shared" si="16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9"/>
        <v/>
      </c>
      <c r="R306" s="1" t="str">
        <f t="shared" si="15"/>
        <v/>
      </c>
      <c r="S306" s="1" t="str">
        <f t="shared" si="14"/>
        <v xml:space="preserve">    </v>
      </c>
      <c r="T306" s="1" t="str">
        <f t="shared" si="18"/>
        <v xml:space="preserve">    </v>
      </c>
    </row>
    <row r="307" spans="1:20" ht="15" customHeight="1">
      <c r="A307" s="25" t="str">
        <f t="shared" si="16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9"/>
        <v/>
      </c>
      <c r="R307" s="1" t="str">
        <f t="shared" si="15"/>
        <v/>
      </c>
      <c r="S307" s="1" t="str">
        <f t="shared" si="14"/>
        <v xml:space="preserve">    </v>
      </c>
      <c r="T307" s="1" t="str">
        <f t="shared" si="18"/>
        <v xml:space="preserve">    </v>
      </c>
    </row>
    <row r="308" spans="1:20" ht="15" customHeight="1">
      <c r="A308" s="25" t="str">
        <f t="shared" si="16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6"/>
      <c r="Q308" s="63" t="str">
        <f t="shared" si="19"/>
        <v/>
      </c>
      <c r="R308" s="1" t="str">
        <f t="shared" si="15"/>
        <v/>
      </c>
      <c r="S308" s="1" t="str">
        <f t="shared" si="14"/>
        <v xml:space="preserve">    </v>
      </c>
      <c r="T308" s="1" t="str">
        <f t="shared" si="18"/>
        <v xml:space="preserve">    </v>
      </c>
    </row>
    <row r="309" spans="1:20" ht="15" customHeight="1">
      <c r="A309" s="25" t="str">
        <f t="shared" si="16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9"/>
        <v/>
      </c>
      <c r="R309" s="1" t="str">
        <f t="shared" si="15"/>
        <v/>
      </c>
      <c r="S309" s="1" t="str">
        <f t="shared" si="14"/>
        <v xml:space="preserve">    </v>
      </c>
      <c r="T309" s="1" t="str">
        <f t="shared" si="18"/>
        <v xml:space="preserve">    </v>
      </c>
    </row>
    <row r="310" spans="1:20" ht="15" customHeight="1">
      <c r="A310" s="25" t="str">
        <f t="shared" si="16"/>
        <v/>
      </c>
      <c r="B310" s="16"/>
      <c r="C310" s="22"/>
      <c r="D310" s="22"/>
      <c r="E310" s="6"/>
      <c r="F310" s="7"/>
      <c r="G310" s="17"/>
      <c r="H310" s="17"/>
      <c r="I310" s="15"/>
      <c r="J310" s="15"/>
      <c r="K310" s="15"/>
      <c r="L310" s="12"/>
      <c r="M310" s="18"/>
      <c r="N310" s="19"/>
      <c r="O310" s="20"/>
      <c r="P310" s="15"/>
      <c r="Q310" s="63" t="str">
        <f t="shared" si="19"/>
        <v/>
      </c>
      <c r="R310" s="1" t="str">
        <f t="shared" si="15"/>
        <v/>
      </c>
      <c r="S310" s="1" t="str">
        <f t="shared" si="14"/>
        <v xml:space="preserve">    </v>
      </c>
      <c r="T310" s="1" t="str">
        <f t="shared" si="18"/>
        <v xml:space="preserve">    </v>
      </c>
    </row>
    <row r="311" spans="1:20" ht="15" customHeight="1">
      <c r="A311" s="25" t="str">
        <f t="shared" si="16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9"/>
        <v/>
      </c>
      <c r="R311" s="1" t="str">
        <f t="shared" si="15"/>
        <v/>
      </c>
      <c r="S311" s="1" t="str">
        <f t="shared" si="14"/>
        <v xml:space="preserve">    </v>
      </c>
      <c r="T311" s="1" t="str">
        <f t="shared" si="18"/>
        <v xml:space="preserve">    </v>
      </c>
    </row>
    <row r="312" spans="1:20" ht="15" customHeight="1">
      <c r="A312" s="25" t="str">
        <f t="shared" si="16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9"/>
        <v/>
      </c>
      <c r="R312" s="1" t="str">
        <f t="shared" si="15"/>
        <v/>
      </c>
      <c r="S312" s="1" t="str">
        <f t="shared" si="14"/>
        <v xml:space="preserve">    </v>
      </c>
      <c r="T312" s="1" t="str">
        <f t="shared" si="18"/>
        <v xml:space="preserve">    </v>
      </c>
    </row>
    <row r="313" spans="1:20" ht="15" customHeight="1">
      <c r="A313" s="25" t="str">
        <f t="shared" si="16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9"/>
        <v/>
      </c>
      <c r="R313" s="1" t="str">
        <f t="shared" si="15"/>
        <v/>
      </c>
      <c r="S313" s="1" t="str">
        <f t="shared" si="14"/>
        <v xml:space="preserve">    </v>
      </c>
      <c r="T313" s="1" t="str">
        <f t="shared" si="18"/>
        <v xml:space="preserve">    </v>
      </c>
    </row>
    <row r="314" spans="1:20" ht="15" customHeight="1">
      <c r="A314" s="25" t="str">
        <f t="shared" si="16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9"/>
        <v/>
      </c>
      <c r="R314" s="1" t="str">
        <f t="shared" si="15"/>
        <v/>
      </c>
      <c r="S314" s="1" t="str">
        <f t="shared" si="14"/>
        <v xml:space="preserve">    </v>
      </c>
      <c r="T314" s="1" t="str">
        <f t="shared" si="18"/>
        <v xml:space="preserve">    </v>
      </c>
    </row>
    <row r="315" spans="1:20" ht="15" customHeight="1">
      <c r="A315" s="25" t="str">
        <f t="shared" si="16"/>
        <v/>
      </c>
      <c r="B315" s="5"/>
      <c r="C315" s="21"/>
      <c r="D315" s="21"/>
      <c r="E315" s="6"/>
      <c r="F315" s="7"/>
      <c r="G315" s="6"/>
      <c r="H315" s="6"/>
      <c r="I315" s="11"/>
      <c r="J315" s="11"/>
      <c r="K315" s="11"/>
      <c r="L315" s="12"/>
      <c r="M315" s="13"/>
      <c r="N315" s="14"/>
      <c r="O315" s="7"/>
      <c r="P315" s="11"/>
      <c r="Q315" s="63" t="str">
        <f t="shared" si="19"/>
        <v/>
      </c>
      <c r="R315" s="1" t="str">
        <f t="shared" si="15"/>
        <v/>
      </c>
      <c r="S315" s="1" t="str">
        <f t="shared" si="14"/>
        <v xml:space="preserve">    </v>
      </c>
      <c r="T315" s="1" t="str">
        <f t="shared" si="18"/>
        <v xml:space="preserve">    </v>
      </c>
    </row>
    <row r="316" spans="1:20" ht="15" customHeight="1">
      <c r="A316" s="25" t="str">
        <f t="shared" si="16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9"/>
        <v/>
      </c>
      <c r="R316" s="1" t="str">
        <f t="shared" si="15"/>
        <v/>
      </c>
      <c r="S316" s="1" t="str">
        <f t="shared" si="14"/>
        <v xml:space="preserve">    </v>
      </c>
      <c r="T316" s="1" t="str">
        <f t="shared" si="18"/>
        <v xml:space="preserve">    </v>
      </c>
    </row>
    <row r="317" spans="1:20" ht="15" customHeight="1">
      <c r="A317" s="25" t="str">
        <f t="shared" si="16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9"/>
        <v/>
      </c>
      <c r="R317" s="1" t="str">
        <f t="shared" si="15"/>
        <v/>
      </c>
      <c r="S317" s="1" t="str">
        <f t="shared" si="14"/>
        <v xml:space="preserve">    </v>
      </c>
      <c r="T317" s="1" t="str">
        <f t="shared" si="18"/>
        <v xml:space="preserve">    </v>
      </c>
    </row>
    <row r="318" spans="1:20" ht="15" customHeight="1">
      <c r="A318" s="25" t="str">
        <f t="shared" si="16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9"/>
        <v/>
      </c>
      <c r="R318" s="1" t="str">
        <f t="shared" si="15"/>
        <v/>
      </c>
      <c r="S318" s="1" t="str">
        <f t="shared" si="14"/>
        <v xml:space="preserve">    </v>
      </c>
      <c r="T318" s="1" t="str">
        <f t="shared" si="18"/>
        <v xml:space="preserve">    </v>
      </c>
    </row>
    <row r="319" spans="1:20" ht="15" customHeight="1">
      <c r="A319" s="25" t="str">
        <f t="shared" si="16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9"/>
        <v/>
      </c>
      <c r="R319" s="1" t="str">
        <f t="shared" si="15"/>
        <v/>
      </c>
      <c r="S319" s="1" t="str">
        <f t="shared" si="14"/>
        <v xml:space="preserve">    </v>
      </c>
      <c r="T319" s="1" t="str">
        <f t="shared" si="18"/>
        <v xml:space="preserve">    </v>
      </c>
    </row>
    <row r="320" spans="1:20" ht="15" customHeight="1">
      <c r="A320" s="25" t="str">
        <f t="shared" si="16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9"/>
        <v/>
      </c>
      <c r="R320" s="1" t="str">
        <f t="shared" si="15"/>
        <v/>
      </c>
      <c r="S320" s="1" t="str">
        <f t="shared" si="14"/>
        <v xml:space="preserve">    </v>
      </c>
      <c r="T320" s="1" t="str">
        <f t="shared" si="18"/>
        <v xml:space="preserve">    </v>
      </c>
    </row>
    <row r="321" spans="1:20" ht="15" customHeight="1">
      <c r="A321" s="25" t="str">
        <f t="shared" si="16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9"/>
        <v/>
      </c>
      <c r="R321" s="1" t="str">
        <f t="shared" si="15"/>
        <v/>
      </c>
      <c r="S321" s="1" t="str">
        <f t="shared" si="14"/>
        <v xml:space="preserve">    </v>
      </c>
      <c r="T321" s="1" t="str">
        <f t="shared" si="18"/>
        <v xml:space="preserve">    </v>
      </c>
    </row>
    <row r="322" spans="1:20" ht="15" customHeight="1">
      <c r="A322" s="25" t="str">
        <f t="shared" si="16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9"/>
        <v/>
      </c>
      <c r="R322" s="1" t="str">
        <f t="shared" si="15"/>
        <v/>
      </c>
      <c r="S322" s="1" t="str">
        <f t="shared" si="14"/>
        <v xml:space="preserve">    </v>
      </c>
      <c r="T322" s="1" t="str">
        <f t="shared" si="18"/>
        <v xml:space="preserve">    </v>
      </c>
    </row>
    <row r="323" spans="1:20" ht="15" customHeight="1">
      <c r="A323" s="25" t="str">
        <f t="shared" si="16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9"/>
        <v/>
      </c>
      <c r="R323" s="1" t="str">
        <f t="shared" si="15"/>
        <v/>
      </c>
      <c r="S323" s="1" t="str">
        <f t="shared" si="14"/>
        <v xml:space="preserve">    </v>
      </c>
      <c r="T323" s="1" t="str">
        <f t="shared" si="18"/>
        <v xml:space="preserve">    </v>
      </c>
    </row>
    <row r="324" spans="1:20" ht="15" customHeight="1">
      <c r="A324" s="25" t="str">
        <f t="shared" si="16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9"/>
        <v/>
      </c>
      <c r="R324" s="1" t="str">
        <f t="shared" si="15"/>
        <v/>
      </c>
      <c r="S324" s="1" t="str">
        <f t="shared" si="14"/>
        <v xml:space="preserve">    </v>
      </c>
      <c r="T324" s="1" t="str">
        <f t="shared" si="18"/>
        <v xml:space="preserve">    </v>
      </c>
    </row>
    <row r="325" spans="1:20" ht="15" customHeight="1">
      <c r="A325" s="25" t="str">
        <f t="shared" si="16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9"/>
        <v/>
      </c>
      <c r="R325" s="1" t="str">
        <f t="shared" si="15"/>
        <v/>
      </c>
      <c r="S325" s="1" t="str">
        <f t="shared" si="14"/>
        <v xml:space="preserve">    </v>
      </c>
      <c r="T325" s="1" t="str">
        <f t="shared" si="18"/>
        <v xml:space="preserve">    </v>
      </c>
    </row>
    <row r="326" spans="1:20" ht="15" customHeight="1">
      <c r="A326" s="25" t="str">
        <f t="shared" si="16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9"/>
        <v/>
      </c>
      <c r="R326" s="1" t="str">
        <f t="shared" si="15"/>
        <v/>
      </c>
      <c r="S326" s="1" t="str">
        <f t="shared" si="14"/>
        <v xml:space="preserve">    </v>
      </c>
      <c r="T326" s="1" t="str">
        <f t="shared" si="18"/>
        <v xml:space="preserve">    </v>
      </c>
    </row>
    <row r="327" spans="1:20" ht="15" customHeight="1">
      <c r="A327" s="25" t="str">
        <f t="shared" si="16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ref="Q327:Q356" si="20">IF(P327="","",VLOOKUP(P327,$Z$7:$AA$90,2,FALSE))</f>
        <v/>
      </c>
      <c r="R327" s="1" t="str">
        <f t="shared" si="15"/>
        <v/>
      </c>
      <c r="S327" s="1" t="str">
        <f t="shared" si="14"/>
        <v xml:space="preserve">    </v>
      </c>
      <c r="T327" s="1" t="str">
        <f t="shared" si="18"/>
        <v xml:space="preserve">    </v>
      </c>
    </row>
    <row r="328" spans="1:20" ht="15" customHeight="1">
      <c r="A328" s="25" t="str">
        <f t="shared" si="16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20"/>
        <v/>
      </c>
      <c r="R328" s="1" t="str">
        <f t="shared" si="15"/>
        <v/>
      </c>
      <c r="S328" s="1" t="str">
        <f t="shared" si="14"/>
        <v xml:space="preserve">    </v>
      </c>
      <c r="T328" s="1" t="str">
        <f t="shared" si="18"/>
        <v xml:space="preserve">    </v>
      </c>
    </row>
    <row r="329" spans="1:20" ht="15" customHeight="1">
      <c r="A329" s="25" t="str">
        <f t="shared" si="16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20"/>
        <v/>
      </c>
      <c r="R329" s="1" t="str">
        <f t="shared" si="15"/>
        <v/>
      </c>
      <c r="S329" s="1" t="str">
        <f t="shared" si="14"/>
        <v xml:space="preserve">    </v>
      </c>
      <c r="T329" s="1" t="str">
        <f t="shared" si="18"/>
        <v xml:space="preserve">    </v>
      </c>
    </row>
    <row r="330" spans="1:20" ht="15" customHeight="1">
      <c r="A330" s="25" t="str">
        <f t="shared" si="16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20"/>
        <v/>
      </c>
      <c r="R330" s="1" t="str">
        <f t="shared" si="15"/>
        <v/>
      </c>
      <c r="S330" s="1" t="str">
        <f t="shared" si="14"/>
        <v xml:space="preserve">    </v>
      </c>
      <c r="T330" s="1" t="str">
        <f t="shared" si="18"/>
        <v xml:space="preserve">    </v>
      </c>
    </row>
    <row r="331" spans="1:20" ht="15" customHeight="1">
      <c r="A331" s="25" t="str">
        <f t="shared" si="16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 t="str">
        <f t="shared" si="20"/>
        <v/>
      </c>
      <c r="R331" s="1" t="str">
        <f t="shared" si="15"/>
        <v/>
      </c>
      <c r="S331" s="1" t="str">
        <f t="shared" si="14"/>
        <v xml:space="preserve">    </v>
      </c>
      <c r="T331" s="1" t="str">
        <f t="shared" si="18"/>
        <v xml:space="preserve">    </v>
      </c>
    </row>
    <row r="332" spans="1:20" ht="15" customHeight="1">
      <c r="A332" s="25" t="str">
        <f t="shared" si="16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 t="str">
        <f t="shared" si="20"/>
        <v/>
      </c>
      <c r="R332" s="1" t="str">
        <f t="shared" si="15"/>
        <v/>
      </c>
      <c r="S332" s="1" t="str">
        <f t="shared" si="14"/>
        <v xml:space="preserve">    </v>
      </c>
      <c r="T332" s="1" t="str">
        <f t="shared" si="18"/>
        <v xml:space="preserve">    </v>
      </c>
    </row>
    <row r="333" spans="1:20" ht="15" customHeight="1">
      <c r="A333" s="25" t="str">
        <f t="shared" si="16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 t="str">
        <f t="shared" si="20"/>
        <v/>
      </c>
      <c r="R333" s="1" t="str">
        <f t="shared" si="15"/>
        <v/>
      </c>
      <c r="S333" s="1" t="str">
        <f t="shared" si="14"/>
        <v xml:space="preserve">    </v>
      </c>
      <c r="T333" s="1" t="str">
        <f t="shared" si="18"/>
        <v xml:space="preserve">    </v>
      </c>
    </row>
    <row r="334" spans="1:20" ht="15" customHeight="1">
      <c r="A334" s="25" t="str">
        <f t="shared" si="16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 t="str">
        <f t="shared" si="20"/>
        <v/>
      </c>
      <c r="R334" s="1" t="str">
        <f t="shared" si="15"/>
        <v/>
      </c>
      <c r="S334" s="1" t="str">
        <f t="shared" si="14"/>
        <v xml:space="preserve">    </v>
      </c>
      <c r="T334" s="1" t="str">
        <f t="shared" si="18"/>
        <v xml:space="preserve">    </v>
      </c>
    </row>
    <row r="335" spans="1:20" ht="15" customHeight="1">
      <c r="A335" s="25" t="str">
        <f t="shared" si="16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 t="str">
        <f t="shared" si="20"/>
        <v/>
      </c>
      <c r="R335" s="1" t="str">
        <f t="shared" si="15"/>
        <v/>
      </c>
      <c r="S335" s="1" t="str">
        <f t="shared" si="14"/>
        <v xml:space="preserve">    </v>
      </c>
      <c r="T335" s="1" t="str">
        <f t="shared" si="18"/>
        <v xml:space="preserve">    </v>
      </c>
    </row>
    <row r="336" spans="1:20" ht="15" customHeight="1">
      <c r="A336" s="25" t="str">
        <f t="shared" si="16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 t="str">
        <f t="shared" si="20"/>
        <v/>
      </c>
      <c r="R336" s="1" t="str">
        <f t="shared" si="15"/>
        <v/>
      </c>
      <c r="S336" s="1" t="str">
        <f t="shared" si="14"/>
        <v xml:space="preserve">    </v>
      </c>
      <c r="T336" s="1" t="str">
        <f t="shared" si="18"/>
        <v xml:space="preserve">    </v>
      </c>
    </row>
    <row r="337" spans="1:20" ht="15" customHeight="1">
      <c r="A337" s="25" t="str">
        <f t="shared" si="16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 t="str">
        <f t="shared" si="20"/>
        <v/>
      </c>
      <c r="R337" s="1" t="str">
        <f t="shared" si="15"/>
        <v/>
      </c>
      <c r="S337" s="1" t="str">
        <f t="shared" si="14"/>
        <v xml:space="preserve">    </v>
      </c>
      <c r="T337" s="1" t="str">
        <f t="shared" si="18"/>
        <v xml:space="preserve">    </v>
      </c>
    </row>
    <row r="338" spans="1:20" ht="15" customHeight="1">
      <c r="A338" s="25" t="str">
        <f t="shared" si="16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 t="str">
        <f t="shared" si="20"/>
        <v/>
      </c>
      <c r="R338" s="1" t="str">
        <f t="shared" si="15"/>
        <v/>
      </c>
      <c r="S338" s="1" t="str">
        <f t="shared" si="14"/>
        <v xml:space="preserve">    </v>
      </c>
      <c r="T338" s="1" t="str">
        <f t="shared" si="18"/>
        <v xml:space="preserve">    </v>
      </c>
    </row>
    <row r="339" spans="1:20" ht="15" customHeight="1">
      <c r="A339" s="25" t="str">
        <f t="shared" si="16"/>
        <v/>
      </c>
      <c r="B339" s="5"/>
      <c r="C339" s="21"/>
      <c r="D339" s="21"/>
      <c r="E339" s="6"/>
      <c r="F339" s="7"/>
      <c r="G339" s="6"/>
      <c r="H339" s="6"/>
      <c r="I339" s="11"/>
      <c r="J339" s="11"/>
      <c r="K339" s="11"/>
      <c r="L339" s="12"/>
      <c r="M339" s="13"/>
      <c r="N339" s="14"/>
      <c r="O339" s="7"/>
      <c r="P339" s="11"/>
      <c r="Q339" s="63" t="str">
        <f t="shared" si="20"/>
        <v/>
      </c>
      <c r="R339" s="1" t="str">
        <f t="shared" si="15"/>
        <v/>
      </c>
      <c r="S339" s="1" t="str">
        <f t="shared" si="14"/>
        <v xml:space="preserve">    </v>
      </c>
      <c r="T339" s="1" t="str">
        <f t="shared" si="18"/>
        <v xml:space="preserve">    </v>
      </c>
    </row>
    <row r="340" spans="1:20" ht="15" customHeight="1">
      <c r="A340" s="25" t="str">
        <f t="shared" si="16"/>
        <v/>
      </c>
      <c r="B340" s="5"/>
      <c r="C340" s="21"/>
      <c r="D340" s="21"/>
      <c r="E340" s="6"/>
      <c r="F340" s="7"/>
      <c r="G340" s="6"/>
      <c r="H340" s="6"/>
      <c r="I340" s="11"/>
      <c r="J340" s="11"/>
      <c r="K340" s="11"/>
      <c r="L340" s="12"/>
      <c r="M340" s="13"/>
      <c r="N340" s="14"/>
      <c r="O340" s="7"/>
      <c r="P340" s="11"/>
      <c r="Q340" s="63" t="str">
        <f t="shared" si="20"/>
        <v/>
      </c>
      <c r="R340" s="1" t="str">
        <f t="shared" si="15"/>
        <v/>
      </c>
      <c r="S340" s="1" t="str">
        <f t="shared" si="14"/>
        <v xml:space="preserve">    </v>
      </c>
      <c r="T340" s="1" t="str">
        <f t="shared" si="18"/>
        <v xml:space="preserve">    </v>
      </c>
    </row>
    <row r="341" spans="1:20" ht="15" customHeight="1">
      <c r="A341" s="25" t="str">
        <f t="shared" si="16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3" t="str">
        <f t="shared" si="20"/>
        <v/>
      </c>
      <c r="R341" s="1" t="str">
        <f t="shared" si="15"/>
        <v/>
      </c>
      <c r="S341" s="1" t="str">
        <f t="shared" si="14"/>
        <v xml:space="preserve">    </v>
      </c>
      <c r="T341" s="1" t="str">
        <f t="shared" si="18"/>
        <v xml:space="preserve">    </v>
      </c>
    </row>
    <row r="342" spans="1:20" ht="15" customHeight="1">
      <c r="A342" s="25" t="str">
        <f t="shared" si="16"/>
        <v/>
      </c>
      <c r="B342" s="5"/>
      <c r="C342" s="21"/>
      <c r="D342" s="21"/>
      <c r="E342" s="6"/>
      <c r="F342" s="7"/>
      <c r="G342" s="6"/>
      <c r="H342" s="6"/>
      <c r="I342" s="11"/>
      <c r="J342" s="11"/>
      <c r="K342" s="11"/>
      <c r="L342" s="12"/>
      <c r="M342" s="13"/>
      <c r="N342" s="14"/>
      <c r="O342" s="7"/>
      <c r="P342" s="11"/>
      <c r="Q342" s="63" t="str">
        <f t="shared" si="20"/>
        <v/>
      </c>
      <c r="R342" s="1" t="str">
        <f t="shared" si="15"/>
        <v/>
      </c>
      <c r="S342" s="1" t="str">
        <f t="shared" si="14"/>
        <v xml:space="preserve">    </v>
      </c>
      <c r="T342" s="1" t="str">
        <f t="shared" si="18"/>
        <v xml:space="preserve">    </v>
      </c>
    </row>
    <row r="343" spans="1:20" ht="15" customHeight="1">
      <c r="A343" s="25" t="str">
        <f t="shared" si="16"/>
        <v/>
      </c>
      <c r="B343" s="5"/>
      <c r="C343" s="21"/>
      <c r="D343" s="21"/>
      <c r="E343" s="6"/>
      <c r="F343" s="7"/>
      <c r="G343" s="6"/>
      <c r="H343" s="6"/>
      <c r="I343" s="11"/>
      <c r="J343" s="11"/>
      <c r="K343" s="11"/>
      <c r="L343" s="12"/>
      <c r="M343" s="13"/>
      <c r="N343" s="14"/>
      <c r="O343" s="7"/>
      <c r="P343" s="11"/>
      <c r="Q343" s="63" t="str">
        <f t="shared" si="20"/>
        <v/>
      </c>
      <c r="R343" s="1" t="str">
        <f t="shared" si="15"/>
        <v/>
      </c>
      <c r="S343" s="1" t="str">
        <f t="shared" si="14"/>
        <v xml:space="preserve">    </v>
      </c>
      <c r="T343" s="1" t="str">
        <f t="shared" si="18"/>
        <v xml:space="preserve">    </v>
      </c>
    </row>
    <row r="344" spans="1:20" ht="15" customHeight="1">
      <c r="A344" s="25" t="str">
        <f t="shared" si="16"/>
        <v/>
      </c>
      <c r="B344" s="5"/>
      <c r="C344" s="21"/>
      <c r="D344" s="21"/>
      <c r="E344" s="6"/>
      <c r="F344" s="7"/>
      <c r="G344" s="6"/>
      <c r="H344" s="6"/>
      <c r="I344" s="11"/>
      <c r="J344" s="11"/>
      <c r="K344" s="11"/>
      <c r="L344" s="12"/>
      <c r="M344" s="13"/>
      <c r="N344" s="14"/>
      <c r="O344" s="7"/>
      <c r="P344" s="11"/>
      <c r="Q344" s="63" t="str">
        <f t="shared" si="20"/>
        <v/>
      </c>
      <c r="R344" s="1" t="str">
        <f t="shared" si="15"/>
        <v/>
      </c>
      <c r="S344" s="1" t="str">
        <f t="shared" si="14"/>
        <v xml:space="preserve">    </v>
      </c>
      <c r="T344" s="1" t="str">
        <f t="shared" si="18"/>
        <v xml:space="preserve">    </v>
      </c>
    </row>
    <row r="345" spans="1:20" ht="15" customHeight="1">
      <c r="A345" s="25" t="str">
        <f t="shared" si="16"/>
        <v/>
      </c>
      <c r="B345" s="5"/>
      <c r="C345" s="21"/>
      <c r="D345" s="21"/>
      <c r="E345" s="6"/>
      <c r="F345" s="7"/>
      <c r="G345" s="6"/>
      <c r="H345" s="6"/>
      <c r="I345" s="11"/>
      <c r="J345" s="11"/>
      <c r="K345" s="11"/>
      <c r="L345" s="12"/>
      <c r="M345" s="13"/>
      <c r="N345" s="14"/>
      <c r="O345" s="7"/>
      <c r="P345" s="11"/>
      <c r="Q345" s="63" t="str">
        <f t="shared" si="20"/>
        <v/>
      </c>
      <c r="R345" s="1" t="str">
        <f t="shared" si="15"/>
        <v/>
      </c>
      <c r="S345" s="1" t="str">
        <f t="shared" si="14"/>
        <v xml:space="preserve">    </v>
      </c>
      <c r="T345" s="1" t="str">
        <f t="shared" si="18"/>
        <v xml:space="preserve">    </v>
      </c>
    </row>
    <row r="346" spans="1:20" ht="15" customHeight="1">
      <c r="A346" s="25" t="str">
        <f t="shared" si="16"/>
        <v/>
      </c>
      <c r="B346" s="5"/>
      <c r="C346" s="21"/>
      <c r="D346" s="21"/>
      <c r="E346" s="6"/>
      <c r="F346" s="7"/>
      <c r="G346" s="6"/>
      <c r="H346" s="6"/>
      <c r="I346" s="11"/>
      <c r="J346" s="11"/>
      <c r="K346" s="11"/>
      <c r="L346" s="12"/>
      <c r="M346" s="13"/>
      <c r="N346" s="14"/>
      <c r="O346" s="7"/>
      <c r="P346" s="11"/>
      <c r="Q346" s="63" t="str">
        <f t="shared" si="20"/>
        <v/>
      </c>
      <c r="R346" s="1" t="str">
        <f t="shared" si="15"/>
        <v/>
      </c>
      <c r="S346" s="1" t="str">
        <f t="shared" si="14"/>
        <v xml:space="preserve">    </v>
      </c>
      <c r="T346" s="1" t="str">
        <f t="shared" si="18"/>
        <v xml:space="preserve">    </v>
      </c>
    </row>
    <row r="347" spans="1:20" ht="15" customHeight="1">
      <c r="A347" s="25" t="str">
        <f t="shared" si="16"/>
        <v/>
      </c>
      <c r="B347" s="5"/>
      <c r="C347" s="21"/>
      <c r="D347" s="21"/>
      <c r="E347" s="6"/>
      <c r="F347" s="7"/>
      <c r="G347" s="6"/>
      <c r="H347" s="6"/>
      <c r="I347" s="11"/>
      <c r="J347" s="11"/>
      <c r="K347" s="11"/>
      <c r="L347" s="12"/>
      <c r="M347" s="13"/>
      <c r="N347" s="14"/>
      <c r="O347" s="7"/>
      <c r="P347" s="11"/>
      <c r="Q347" s="63" t="str">
        <f t="shared" si="20"/>
        <v/>
      </c>
      <c r="R347" s="1" t="str">
        <f t="shared" si="15"/>
        <v/>
      </c>
      <c r="S347" s="1" t="str">
        <f t="shared" si="14"/>
        <v xml:space="preserve">    </v>
      </c>
      <c r="T347" s="1" t="str">
        <f t="shared" si="18"/>
        <v xml:space="preserve">    </v>
      </c>
    </row>
    <row r="348" spans="1:20" ht="15" customHeight="1">
      <c r="A348" s="25" t="str">
        <f t="shared" si="16"/>
        <v/>
      </c>
      <c r="B348" s="5"/>
      <c r="C348" s="21"/>
      <c r="D348" s="21"/>
      <c r="E348" s="6"/>
      <c r="F348" s="7"/>
      <c r="G348" s="6"/>
      <c r="H348" s="6"/>
      <c r="I348" s="11"/>
      <c r="J348" s="11"/>
      <c r="K348" s="11"/>
      <c r="L348" s="12"/>
      <c r="M348" s="13"/>
      <c r="N348" s="14"/>
      <c r="O348" s="7"/>
      <c r="P348" s="11"/>
      <c r="Q348" s="63" t="str">
        <f t="shared" si="20"/>
        <v/>
      </c>
      <c r="R348" s="1" t="str">
        <f t="shared" si="15"/>
        <v/>
      </c>
      <c r="S348" s="1" t="str">
        <f t="shared" si="14"/>
        <v xml:space="preserve">    </v>
      </c>
      <c r="T348" s="1" t="str">
        <f t="shared" si="18"/>
        <v xml:space="preserve">    </v>
      </c>
    </row>
    <row r="349" spans="1:20" ht="15" customHeight="1">
      <c r="A349" s="25" t="str">
        <f t="shared" si="16"/>
        <v/>
      </c>
      <c r="B349" s="5"/>
      <c r="C349" s="21"/>
      <c r="D349" s="21"/>
      <c r="E349" s="6"/>
      <c r="F349" s="7"/>
      <c r="G349" s="6"/>
      <c r="H349" s="6"/>
      <c r="I349" s="11"/>
      <c r="J349" s="11"/>
      <c r="K349" s="11"/>
      <c r="L349" s="12"/>
      <c r="M349" s="13"/>
      <c r="N349" s="14"/>
      <c r="O349" s="7"/>
      <c r="P349" s="11"/>
      <c r="Q349" s="63" t="str">
        <f t="shared" si="20"/>
        <v/>
      </c>
      <c r="R349" s="1" t="str">
        <f t="shared" si="15"/>
        <v/>
      </c>
      <c r="S349" s="1" t="str">
        <f t="shared" si="14"/>
        <v xml:space="preserve">    </v>
      </c>
      <c r="T349" s="1" t="str">
        <f t="shared" si="18"/>
        <v xml:space="preserve">    </v>
      </c>
    </row>
    <row r="350" spans="1:20" ht="15" customHeight="1">
      <c r="A350" s="25" t="str">
        <f t="shared" si="16"/>
        <v/>
      </c>
      <c r="B350" s="5"/>
      <c r="C350" s="21"/>
      <c r="D350" s="21"/>
      <c r="E350" s="6"/>
      <c r="F350" s="7"/>
      <c r="G350" s="6"/>
      <c r="H350" s="6"/>
      <c r="I350" s="11"/>
      <c r="J350" s="11"/>
      <c r="K350" s="11"/>
      <c r="L350" s="12"/>
      <c r="M350" s="13"/>
      <c r="N350" s="14"/>
      <c r="O350" s="7"/>
      <c r="P350" s="11"/>
      <c r="Q350" s="63" t="str">
        <f t="shared" si="20"/>
        <v/>
      </c>
      <c r="R350" s="1" t="str">
        <f t="shared" si="15"/>
        <v/>
      </c>
      <c r="S350" s="1" t="str">
        <f t="shared" si="14"/>
        <v xml:space="preserve">    </v>
      </c>
      <c r="T350" s="1" t="str">
        <f t="shared" si="18"/>
        <v xml:space="preserve">    </v>
      </c>
    </row>
    <row r="351" spans="1:20" ht="15" customHeight="1">
      <c r="A351" s="25" t="str">
        <f t="shared" si="16"/>
        <v/>
      </c>
      <c r="B351" s="5"/>
      <c r="C351" s="21"/>
      <c r="D351" s="21"/>
      <c r="E351" s="6"/>
      <c r="F351" s="7"/>
      <c r="G351" s="6"/>
      <c r="H351" s="6"/>
      <c r="I351" s="11"/>
      <c r="J351" s="11"/>
      <c r="K351" s="11"/>
      <c r="L351" s="12"/>
      <c r="M351" s="13"/>
      <c r="N351" s="14"/>
      <c r="O351" s="7"/>
      <c r="P351" s="11"/>
      <c r="Q351" s="63" t="str">
        <f t="shared" si="20"/>
        <v/>
      </c>
      <c r="R351" s="1" t="str">
        <f t="shared" si="15"/>
        <v/>
      </c>
      <c r="S351" s="1" t="str">
        <f t="shared" si="14"/>
        <v xml:space="preserve">    </v>
      </c>
      <c r="T351" s="1" t="str">
        <f t="shared" si="18"/>
        <v xml:space="preserve">    </v>
      </c>
    </row>
    <row r="352" spans="1:20" ht="15" customHeight="1">
      <c r="A352" s="25" t="str">
        <f t="shared" si="16"/>
        <v/>
      </c>
      <c r="B352" s="5"/>
      <c r="C352" s="21"/>
      <c r="D352" s="21"/>
      <c r="E352" s="6"/>
      <c r="F352" s="7"/>
      <c r="G352" s="6"/>
      <c r="H352" s="6"/>
      <c r="I352" s="11"/>
      <c r="J352" s="11"/>
      <c r="K352" s="11"/>
      <c r="L352" s="12"/>
      <c r="M352" s="13"/>
      <c r="N352" s="14"/>
      <c r="O352" s="7"/>
      <c r="P352" s="11"/>
      <c r="Q352" s="63" t="str">
        <f t="shared" si="20"/>
        <v/>
      </c>
      <c r="R352" s="1" t="str">
        <f t="shared" si="15"/>
        <v/>
      </c>
      <c r="S352" s="1" t="str">
        <f t="shared" si="14"/>
        <v xml:space="preserve">    </v>
      </c>
      <c r="T352" s="1" t="str">
        <f t="shared" si="18"/>
        <v xml:space="preserve">    </v>
      </c>
    </row>
    <row r="353" spans="1:20" ht="15" customHeight="1">
      <c r="A353" s="25" t="str">
        <f t="shared" si="16"/>
        <v/>
      </c>
      <c r="B353" s="5"/>
      <c r="C353" s="21"/>
      <c r="D353" s="21"/>
      <c r="E353" s="6"/>
      <c r="F353" s="7"/>
      <c r="G353" s="6"/>
      <c r="H353" s="6"/>
      <c r="I353" s="11"/>
      <c r="J353" s="11"/>
      <c r="K353" s="11"/>
      <c r="L353" s="12"/>
      <c r="M353" s="13"/>
      <c r="N353" s="14"/>
      <c r="O353" s="7"/>
      <c r="P353" s="11"/>
      <c r="Q353" s="63" t="str">
        <f t="shared" si="20"/>
        <v/>
      </c>
      <c r="R353" s="1" t="str">
        <f t="shared" si="15"/>
        <v/>
      </c>
      <c r="S353" s="1" t="str">
        <f t="shared" si="14"/>
        <v xml:space="preserve">    </v>
      </c>
      <c r="T353" s="1" t="str">
        <f t="shared" si="18"/>
        <v xml:space="preserve">    </v>
      </c>
    </row>
    <row r="354" spans="1:20" ht="15" customHeight="1">
      <c r="A354" s="25" t="str">
        <f t="shared" si="16"/>
        <v/>
      </c>
      <c r="B354" s="5"/>
      <c r="C354" s="21"/>
      <c r="D354" s="21"/>
      <c r="E354" s="6"/>
      <c r="F354" s="7"/>
      <c r="G354" s="6"/>
      <c r="H354" s="6"/>
      <c r="I354" s="11"/>
      <c r="J354" s="11"/>
      <c r="K354" s="11"/>
      <c r="L354" s="12"/>
      <c r="M354" s="13"/>
      <c r="N354" s="14"/>
      <c r="O354" s="7"/>
      <c r="P354" s="11"/>
      <c r="Q354" s="63" t="str">
        <f t="shared" si="20"/>
        <v/>
      </c>
      <c r="R354" s="1" t="str">
        <f t="shared" si="15"/>
        <v/>
      </c>
      <c r="S354" s="1" t="str">
        <f t="shared" si="14"/>
        <v xml:space="preserve">    </v>
      </c>
      <c r="T354" s="1" t="str">
        <f t="shared" si="18"/>
        <v xml:space="preserve">    </v>
      </c>
    </row>
    <row r="355" spans="1:20" ht="15" customHeight="1">
      <c r="A355" s="25" t="str">
        <f t="shared" si="16"/>
        <v/>
      </c>
      <c r="B355" s="5"/>
      <c r="C355" s="21"/>
      <c r="D355" s="21"/>
      <c r="E355" s="6"/>
      <c r="F355" s="7"/>
      <c r="G355" s="6"/>
      <c r="H355" s="6"/>
      <c r="I355" s="11"/>
      <c r="J355" s="11"/>
      <c r="K355" s="11"/>
      <c r="L355" s="12"/>
      <c r="M355" s="13"/>
      <c r="N355" s="14"/>
      <c r="O355" s="7"/>
      <c r="P355" s="11"/>
      <c r="Q355" s="63" t="str">
        <f t="shared" si="20"/>
        <v/>
      </c>
      <c r="R355" s="1" t="str">
        <f t="shared" si="15"/>
        <v/>
      </c>
      <c r="S355" s="1" t="str">
        <f t="shared" si="14"/>
        <v xml:space="preserve">    </v>
      </c>
      <c r="T355" s="1" t="str">
        <f t="shared" si="18"/>
        <v xml:space="preserve">    </v>
      </c>
    </row>
    <row r="356" spans="1:20" ht="15" customHeight="1">
      <c r="A356" s="25" t="str">
        <f t="shared" si="16"/>
        <v/>
      </c>
      <c r="B356" s="5"/>
      <c r="C356" s="21"/>
      <c r="D356" s="21"/>
      <c r="E356" s="6"/>
      <c r="F356" s="7"/>
      <c r="G356" s="6"/>
      <c r="H356" s="6"/>
      <c r="I356" s="11"/>
      <c r="J356" s="11"/>
      <c r="K356" s="11"/>
      <c r="L356" s="12"/>
      <c r="M356" s="13"/>
      <c r="N356" s="14"/>
      <c r="O356" s="7"/>
      <c r="P356" s="11"/>
      <c r="Q356" s="63" t="str">
        <f t="shared" si="20"/>
        <v/>
      </c>
      <c r="R356" s="1" t="str">
        <f t="shared" si="15"/>
        <v/>
      </c>
      <c r="S356" s="1" t="str">
        <f t="shared" si="14"/>
        <v xml:space="preserve">    </v>
      </c>
      <c r="T356" s="1" t="str">
        <f t="shared" si="18"/>
        <v xml:space="preserve">    </v>
      </c>
    </row>
    <row r="357" spans="1:20" ht="15" customHeight="1">
      <c r="A357" s="25" t="str">
        <f t="shared" si="16"/>
        <v/>
      </c>
      <c r="B357" s="5"/>
      <c r="C357" s="21"/>
      <c r="D357" s="21"/>
      <c r="E357" s="6"/>
      <c r="F357" s="7"/>
      <c r="G357" s="6"/>
      <c r="H357" s="6"/>
      <c r="I357" s="11"/>
      <c r="J357" s="11"/>
      <c r="K357" s="11"/>
      <c r="L357" s="12"/>
      <c r="M357" s="13"/>
      <c r="N357" s="14"/>
      <c r="O357" s="7"/>
      <c r="P357" s="11"/>
      <c r="Q357" s="63"/>
      <c r="R357" s="1" t="str">
        <f t="shared" si="15"/>
        <v/>
      </c>
      <c r="S357" s="1" t="str">
        <f t="shared" ref="S357:S407" si="21">""&amp;L360&amp;"  "&amp;M360&amp;"  "&amp;N360&amp;""</f>
        <v xml:space="preserve">    </v>
      </c>
      <c r="T357" s="1" t="str">
        <f t="shared" si="18"/>
        <v xml:space="preserve">    </v>
      </c>
    </row>
    <row r="358" spans="1:20" ht="15" customHeight="1">
      <c r="A358" s="25" t="str">
        <f t="shared" si="16"/>
        <v/>
      </c>
      <c r="B358" s="5"/>
      <c r="C358" s="21"/>
      <c r="D358" s="21"/>
      <c r="E358" s="6"/>
      <c r="F358" s="7"/>
      <c r="G358" s="6"/>
      <c r="H358" s="6"/>
      <c r="I358" s="11"/>
      <c r="J358" s="11"/>
      <c r="K358" s="11"/>
      <c r="L358" s="12"/>
      <c r="M358" s="13"/>
      <c r="N358" s="14"/>
      <c r="O358" s="7"/>
      <c r="P358" s="11"/>
      <c r="Q358" s="63"/>
      <c r="R358" s="1" t="str">
        <f t="shared" si="15"/>
        <v/>
      </c>
      <c r="S358" s="1" t="str">
        <f t="shared" si="21"/>
        <v xml:space="preserve">    </v>
      </c>
      <c r="T358" s="1" t="str">
        <f t="shared" si="18"/>
        <v xml:space="preserve">    </v>
      </c>
    </row>
    <row r="359" spans="1:20" ht="15" customHeight="1">
      <c r="A359" s="25" t="str">
        <f t="shared" si="16"/>
        <v/>
      </c>
      <c r="B359" s="5"/>
      <c r="C359" s="21"/>
      <c r="D359" s="21"/>
      <c r="E359" s="6"/>
      <c r="F359" s="7"/>
      <c r="G359" s="6"/>
      <c r="H359" s="6"/>
      <c r="I359" s="11"/>
      <c r="J359" s="11"/>
      <c r="K359" s="11"/>
      <c r="L359" s="12"/>
      <c r="M359" s="13"/>
      <c r="N359" s="14"/>
      <c r="O359" s="7"/>
      <c r="P359" s="11"/>
      <c r="Q359" s="63"/>
      <c r="R359" s="1" t="str">
        <f t="shared" si="15"/>
        <v/>
      </c>
      <c r="S359" s="1" t="str">
        <f t="shared" si="21"/>
        <v xml:space="preserve">    </v>
      </c>
      <c r="T359" s="1" t="str">
        <f t="shared" si="18"/>
        <v xml:space="preserve">    </v>
      </c>
    </row>
    <row r="360" spans="1:20" ht="15" customHeight="1">
      <c r="A360" s="25" t="str">
        <f t="shared" si="16"/>
        <v/>
      </c>
      <c r="B360" s="5"/>
      <c r="C360" s="21"/>
      <c r="D360" s="21"/>
      <c r="E360" s="6"/>
      <c r="F360" s="7"/>
      <c r="G360" s="6"/>
      <c r="H360" s="6"/>
      <c r="I360" s="11"/>
      <c r="J360" s="11"/>
      <c r="K360" s="11"/>
      <c r="L360" s="12"/>
      <c r="M360" s="13"/>
      <c r="N360" s="14"/>
      <c r="O360" s="7"/>
      <c r="P360" s="11"/>
      <c r="Q360" s="63"/>
      <c r="R360" s="1" t="str">
        <f t="shared" si="15"/>
        <v/>
      </c>
      <c r="S360" s="1" t="str">
        <f t="shared" si="21"/>
        <v xml:space="preserve">    </v>
      </c>
      <c r="T360" s="1" t="str">
        <f t="shared" si="18"/>
        <v xml:space="preserve">    </v>
      </c>
    </row>
    <row r="361" spans="1:20" ht="15" customHeight="1">
      <c r="A361" s="25" t="str">
        <f t="shared" si="16"/>
        <v/>
      </c>
      <c r="B361" s="5"/>
      <c r="C361" s="21"/>
      <c r="D361" s="21"/>
      <c r="E361" s="6"/>
      <c r="F361" s="7"/>
      <c r="G361" s="6"/>
      <c r="H361" s="6"/>
      <c r="I361" s="11"/>
      <c r="J361" s="11"/>
      <c r="K361" s="11"/>
      <c r="L361" s="12"/>
      <c r="M361" s="13"/>
      <c r="N361" s="14"/>
      <c r="O361" s="7"/>
      <c r="P361" s="11"/>
      <c r="Q361" s="63"/>
      <c r="R361" s="1" t="str">
        <f t="shared" si="15"/>
        <v/>
      </c>
      <c r="S361" s="1" t="str">
        <f t="shared" si="21"/>
        <v xml:space="preserve">    </v>
      </c>
      <c r="T361" s="1" t="str">
        <f t="shared" si="18"/>
        <v xml:space="preserve">    </v>
      </c>
    </row>
    <row r="362" spans="1:20" ht="15" customHeight="1">
      <c r="A362" s="25" t="str">
        <f t="shared" si="16"/>
        <v/>
      </c>
      <c r="B362" s="5"/>
      <c r="C362" s="21"/>
      <c r="D362" s="21"/>
      <c r="E362" s="6"/>
      <c r="F362" s="7"/>
      <c r="G362" s="6"/>
      <c r="H362" s="6"/>
      <c r="I362" s="11"/>
      <c r="J362" s="11"/>
      <c r="K362" s="11"/>
      <c r="L362" s="12"/>
      <c r="M362" s="13"/>
      <c r="N362" s="14"/>
      <c r="O362" s="7"/>
      <c r="P362" s="11"/>
      <c r="Q362" s="63"/>
      <c r="R362" s="1" t="str">
        <f t="shared" si="15"/>
        <v/>
      </c>
      <c r="S362" s="1" t="str">
        <f t="shared" si="21"/>
        <v xml:space="preserve">    </v>
      </c>
      <c r="T362" s="1" t="str">
        <f t="shared" si="18"/>
        <v xml:space="preserve">    </v>
      </c>
    </row>
    <row r="363" spans="1:20" ht="15" customHeight="1">
      <c r="A363" s="25" t="str">
        <f t="shared" si="16"/>
        <v/>
      </c>
      <c r="B363" s="5"/>
      <c r="C363" s="21"/>
      <c r="D363" s="21"/>
      <c r="E363" s="6"/>
      <c r="F363" s="7"/>
      <c r="G363" s="6"/>
      <c r="H363" s="6"/>
      <c r="I363" s="11"/>
      <c r="J363" s="11"/>
      <c r="K363" s="11"/>
      <c r="L363" s="12"/>
      <c r="M363" s="13"/>
      <c r="N363" s="14"/>
      <c r="O363" s="7"/>
      <c r="P363" s="11"/>
      <c r="Q363" s="63"/>
    </row>
    <row r="364" spans="1:20" ht="15" customHeight="1">
      <c r="A364" s="25" t="str">
        <f t="shared" si="16"/>
        <v/>
      </c>
      <c r="B364" s="5"/>
      <c r="C364" s="21"/>
      <c r="D364" s="21"/>
      <c r="E364" s="6"/>
      <c r="F364" s="7"/>
      <c r="G364" s="6"/>
      <c r="H364" s="6"/>
      <c r="I364" s="11"/>
      <c r="J364" s="11"/>
      <c r="K364" s="11"/>
      <c r="L364" s="12"/>
      <c r="M364" s="13"/>
      <c r="N364" s="14"/>
      <c r="O364" s="7"/>
      <c r="P364" s="11"/>
      <c r="Q364" s="63"/>
    </row>
    <row r="365" spans="1:20" ht="15" customHeight="1">
      <c r="A365" s="25" t="str">
        <f t="shared" si="16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</row>
    <row r="366" spans="1:20" ht="15" customHeight="1">
      <c r="A366" s="25" t="str">
        <f t="shared" si="16"/>
        <v/>
      </c>
      <c r="B366" s="16"/>
      <c r="C366" s="22"/>
      <c r="D366" s="22"/>
      <c r="E366" s="6"/>
      <c r="F366" s="7"/>
      <c r="G366" s="17"/>
      <c r="H366" s="17"/>
      <c r="I366" s="15"/>
      <c r="J366" s="15"/>
      <c r="K366" s="15"/>
      <c r="L366" s="12"/>
      <c r="M366" s="18"/>
      <c r="N366" s="19"/>
      <c r="O366" s="20"/>
      <c r="P366" s="15"/>
      <c r="Q366" s="64"/>
      <c r="R366" s="1" t="str">
        <f t="shared" si="15"/>
        <v/>
      </c>
      <c r="S366" s="1" t="str">
        <f t="shared" si="21"/>
        <v xml:space="preserve">    </v>
      </c>
      <c r="T366" s="1" t="str">
        <f t="shared" si="18"/>
        <v xml:space="preserve">    </v>
      </c>
    </row>
    <row r="367" spans="1:20" ht="15" customHeight="1">
      <c r="A367" s="25" t="str">
        <f t="shared" si="16"/>
        <v/>
      </c>
      <c r="B367" s="16"/>
      <c r="C367" s="22"/>
      <c r="D367" s="22"/>
      <c r="E367" s="6"/>
      <c r="F367" s="7"/>
      <c r="G367" s="17"/>
      <c r="H367" s="17"/>
      <c r="I367" s="15"/>
      <c r="J367" s="15"/>
      <c r="K367" s="15"/>
      <c r="L367" s="12"/>
      <c r="M367" s="18"/>
      <c r="N367" s="19"/>
      <c r="O367" s="20"/>
      <c r="P367" s="15"/>
      <c r="Q367" s="64"/>
    </row>
    <row r="368" spans="1:20" ht="15" customHeight="1">
      <c r="A368" s="25" t="str">
        <f t="shared" si="16"/>
        <v/>
      </c>
      <c r="B368" s="16"/>
      <c r="C368" s="22"/>
      <c r="D368" s="22"/>
      <c r="E368" s="6"/>
      <c r="F368" s="7"/>
      <c r="G368" s="17"/>
      <c r="H368" s="17"/>
      <c r="I368" s="15"/>
      <c r="J368" s="15"/>
      <c r="K368" s="15"/>
      <c r="L368" s="12"/>
      <c r="M368" s="18"/>
      <c r="N368" s="19"/>
      <c r="O368" s="20"/>
      <c r="P368" s="15"/>
      <c r="Q368" s="64"/>
    </row>
    <row r="369" spans="1:17" ht="15" customHeight="1">
      <c r="A369" s="25" t="str">
        <f t="shared" si="16"/>
        <v/>
      </c>
      <c r="B369" s="16"/>
      <c r="C369" s="22"/>
      <c r="D369" s="22"/>
      <c r="E369" s="6"/>
      <c r="F369" s="7"/>
      <c r="G369" s="17"/>
      <c r="H369" s="17"/>
      <c r="I369" s="15"/>
      <c r="J369" s="15"/>
      <c r="K369" s="15"/>
      <c r="L369" s="12"/>
      <c r="M369" s="18"/>
      <c r="N369" s="19"/>
      <c r="O369" s="20"/>
      <c r="P369" s="15"/>
      <c r="Q369" s="64"/>
    </row>
    <row r="370" spans="1:17" ht="15" customHeight="1">
      <c r="A370" s="25" t="str">
        <f t="shared" si="16"/>
        <v/>
      </c>
      <c r="B370" s="16"/>
      <c r="C370" s="22"/>
      <c r="D370" s="22"/>
      <c r="E370" s="6"/>
      <c r="F370" s="7"/>
      <c r="G370" s="17"/>
      <c r="H370" s="17"/>
      <c r="I370" s="15"/>
      <c r="J370" s="15"/>
      <c r="K370" s="15"/>
      <c r="L370" s="12"/>
      <c r="M370" s="18"/>
      <c r="N370" s="19"/>
      <c r="O370" s="20"/>
      <c r="P370" s="15"/>
      <c r="Q370" s="64"/>
    </row>
    <row r="371" spans="1:17" ht="15" customHeight="1">
      <c r="A371" s="25" t="str">
        <f t="shared" si="16"/>
        <v/>
      </c>
      <c r="B371" s="16"/>
      <c r="C371" s="22"/>
      <c r="D371" s="22"/>
      <c r="E371" s="6"/>
      <c r="F371" s="7"/>
      <c r="G371" s="17"/>
      <c r="H371" s="17"/>
      <c r="I371" s="15"/>
      <c r="J371" s="15"/>
      <c r="K371" s="15"/>
      <c r="L371" s="12"/>
      <c r="M371" s="18"/>
      <c r="N371" s="19"/>
      <c r="O371" s="20"/>
      <c r="P371" s="15"/>
      <c r="Q371" s="64"/>
    </row>
    <row r="372" spans="1:17" ht="15" customHeight="1">
      <c r="A372" s="25" t="str">
        <f t="shared" si="16"/>
        <v/>
      </c>
      <c r="B372" s="16"/>
      <c r="C372" s="22"/>
      <c r="D372" s="22"/>
      <c r="E372" s="6"/>
      <c r="F372" s="7"/>
      <c r="G372" s="17"/>
      <c r="H372" s="17"/>
      <c r="I372" s="15"/>
      <c r="J372" s="15"/>
      <c r="K372" s="15"/>
      <c r="L372" s="12"/>
      <c r="M372" s="18"/>
      <c r="N372" s="19"/>
      <c r="O372" s="20"/>
      <c r="P372" s="15"/>
      <c r="Q372" s="64"/>
    </row>
    <row r="373" spans="1:17" ht="15" customHeight="1">
      <c r="A373" s="25" t="str">
        <f t="shared" si="16"/>
        <v/>
      </c>
      <c r="B373" s="16"/>
      <c r="C373" s="22"/>
      <c r="D373" s="22"/>
      <c r="E373" s="6"/>
      <c r="F373" s="7"/>
      <c r="G373" s="17"/>
      <c r="H373" s="17"/>
      <c r="I373" s="15"/>
      <c r="J373" s="15"/>
      <c r="K373" s="15"/>
      <c r="L373" s="12"/>
      <c r="M373" s="18"/>
      <c r="N373" s="19"/>
      <c r="O373" s="20"/>
      <c r="P373" s="15"/>
      <c r="Q373" s="64"/>
    </row>
    <row r="374" spans="1:17" ht="15" customHeight="1">
      <c r="A374" s="25" t="str">
        <f t="shared" si="16"/>
        <v/>
      </c>
      <c r="B374" s="16"/>
      <c r="C374" s="22"/>
      <c r="D374" s="22"/>
      <c r="E374" s="6"/>
      <c r="F374" s="7"/>
      <c r="G374" s="17"/>
      <c r="H374" s="17"/>
      <c r="I374" s="15"/>
      <c r="J374" s="15"/>
      <c r="K374" s="15"/>
      <c r="L374" s="12"/>
      <c r="M374" s="18"/>
      <c r="N374" s="19"/>
      <c r="O374" s="20"/>
      <c r="P374" s="15"/>
      <c r="Q374" s="64"/>
    </row>
    <row r="375" spans="1:17" ht="15" customHeight="1">
      <c r="A375" s="25" t="str">
        <f t="shared" si="16"/>
        <v/>
      </c>
      <c r="B375" s="16"/>
      <c r="C375" s="22"/>
      <c r="D375" s="22"/>
      <c r="E375" s="6"/>
      <c r="F375" s="7"/>
      <c r="G375" s="17"/>
      <c r="H375" s="17"/>
      <c r="I375" s="15"/>
      <c r="J375" s="15"/>
      <c r="K375" s="15"/>
      <c r="L375" s="12"/>
      <c r="M375" s="18"/>
      <c r="N375" s="19"/>
      <c r="O375" s="20"/>
      <c r="P375" s="15"/>
      <c r="Q375" s="64"/>
    </row>
    <row r="376" spans="1:17" ht="15" customHeight="1">
      <c r="A376" s="25" t="str">
        <f t="shared" si="16"/>
        <v/>
      </c>
      <c r="B376" s="16"/>
      <c r="C376" s="22"/>
      <c r="D376" s="22"/>
      <c r="E376" s="6"/>
      <c r="F376" s="7"/>
      <c r="G376" s="17"/>
      <c r="H376" s="17"/>
      <c r="I376" s="15"/>
      <c r="J376" s="15"/>
      <c r="K376" s="15"/>
      <c r="L376" s="12"/>
      <c r="M376" s="18"/>
      <c r="N376" s="19"/>
      <c r="O376" s="20"/>
      <c r="P376" s="15"/>
      <c r="Q376" s="64"/>
    </row>
    <row r="377" spans="1:17" ht="15" customHeight="1">
      <c r="A377" s="25" t="str">
        <f t="shared" si="16"/>
        <v/>
      </c>
      <c r="B377" s="16"/>
      <c r="C377" s="22"/>
      <c r="D377" s="22"/>
      <c r="E377" s="6"/>
      <c r="F377" s="7"/>
      <c r="G377" s="17"/>
      <c r="H377" s="17"/>
      <c r="I377" s="15"/>
      <c r="J377" s="15"/>
      <c r="K377" s="15"/>
      <c r="L377" s="12"/>
      <c r="M377" s="18"/>
      <c r="N377" s="19"/>
      <c r="O377" s="20"/>
      <c r="P377" s="15"/>
      <c r="Q377" s="64"/>
    </row>
    <row r="378" spans="1:17" ht="15" customHeight="1">
      <c r="A378" s="25" t="str">
        <f t="shared" si="16"/>
        <v/>
      </c>
      <c r="B378" s="16"/>
      <c r="C378" s="22"/>
      <c r="D378" s="22"/>
      <c r="E378" s="6"/>
      <c r="F378" s="7"/>
      <c r="G378" s="17"/>
      <c r="H378" s="17"/>
      <c r="I378" s="15"/>
      <c r="J378" s="15"/>
      <c r="K378" s="15"/>
      <c r="L378" s="12"/>
      <c r="M378" s="18"/>
      <c r="N378" s="19"/>
      <c r="O378" s="20"/>
      <c r="P378" s="15"/>
      <c r="Q378" s="64"/>
    </row>
    <row r="379" spans="1:17" ht="15" customHeight="1">
      <c r="A379" s="25" t="str">
        <f t="shared" si="16"/>
        <v/>
      </c>
      <c r="B379" s="16"/>
      <c r="C379" s="22"/>
      <c r="D379" s="22"/>
      <c r="E379" s="6"/>
      <c r="F379" s="7"/>
      <c r="G379" s="17"/>
      <c r="H379" s="17"/>
      <c r="I379" s="15"/>
      <c r="J379" s="15"/>
      <c r="K379" s="15"/>
      <c r="L379" s="12"/>
      <c r="M379" s="18"/>
      <c r="N379" s="19"/>
      <c r="O379" s="20"/>
      <c r="P379" s="15"/>
      <c r="Q379" s="64"/>
    </row>
    <row r="380" spans="1:17" ht="15" customHeight="1">
      <c r="A380" s="25" t="str">
        <f t="shared" si="16"/>
        <v/>
      </c>
      <c r="B380" s="16"/>
      <c r="C380" s="22"/>
      <c r="D380" s="22"/>
      <c r="E380" s="6"/>
      <c r="F380" s="7"/>
      <c r="G380" s="17"/>
      <c r="H380" s="17"/>
      <c r="I380" s="15"/>
      <c r="J380" s="15"/>
      <c r="K380" s="15"/>
      <c r="L380" s="12"/>
      <c r="M380" s="18"/>
      <c r="N380" s="19"/>
      <c r="O380" s="20"/>
      <c r="P380" s="15"/>
      <c r="Q380" s="64"/>
    </row>
    <row r="381" spans="1:17" ht="15" customHeight="1">
      <c r="A381" s="25" t="str">
        <f t="shared" si="16"/>
        <v/>
      </c>
      <c r="B381" s="16"/>
      <c r="C381" s="22"/>
      <c r="D381" s="22"/>
      <c r="E381" s="6"/>
      <c r="F381" s="7"/>
      <c r="G381" s="17"/>
      <c r="H381" s="17"/>
      <c r="I381" s="15"/>
      <c r="J381" s="15"/>
      <c r="K381" s="15"/>
      <c r="L381" s="12"/>
      <c r="M381" s="18"/>
      <c r="N381" s="19"/>
      <c r="O381" s="20"/>
      <c r="P381" s="15"/>
      <c r="Q381" s="64"/>
    </row>
    <row r="382" spans="1:17" ht="15" customHeight="1">
      <c r="A382" s="25" t="str">
        <f t="shared" si="16"/>
        <v/>
      </c>
      <c r="B382" s="16"/>
      <c r="C382" s="22"/>
      <c r="D382" s="22"/>
      <c r="E382" s="6"/>
      <c r="F382" s="7"/>
      <c r="G382" s="17"/>
      <c r="H382" s="17"/>
      <c r="I382" s="15"/>
      <c r="J382" s="15"/>
      <c r="K382" s="15"/>
      <c r="L382" s="12"/>
      <c r="M382" s="18"/>
      <c r="N382" s="19"/>
      <c r="O382" s="20"/>
      <c r="P382" s="15"/>
      <c r="Q382" s="64"/>
    </row>
    <row r="383" spans="1:17" ht="15" customHeight="1">
      <c r="A383" s="25" t="str">
        <f t="shared" si="16"/>
        <v/>
      </c>
      <c r="B383" s="16"/>
      <c r="C383" s="22"/>
      <c r="D383" s="22"/>
      <c r="E383" s="6"/>
      <c r="F383" s="7"/>
      <c r="G383" s="17"/>
      <c r="H383" s="17"/>
      <c r="I383" s="15"/>
      <c r="J383" s="15"/>
      <c r="K383" s="15"/>
      <c r="L383" s="12"/>
      <c r="M383" s="18"/>
      <c r="N383" s="19"/>
      <c r="O383" s="20"/>
      <c r="P383" s="15"/>
      <c r="Q383" s="64"/>
    </row>
    <row r="384" spans="1:17" ht="15" customHeight="1">
      <c r="A384" s="25" t="str">
        <f t="shared" si="16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</row>
    <row r="385" spans="1:20" ht="15" customHeight="1">
      <c r="A385" s="25" t="str">
        <f t="shared" si="16"/>
        <v/>
      </c>
      <c r="B385" s="16"/>
      <c r="C385" s="22"/>
      <c r="D385" s="22"/>
      <c r="E385" s="6"/>
      <c r="F385" s="7"/>
      <c r="G385" s="17"/>
      <c r="H385" s="17"/>
      <c r="I385" s="15"/>
      <c r="J385" s="15"/>
      <c r="K385" s="15"/>
      <c r="L385" s="12"/>
      <c r="M385" s="18"/>
      <c r="N385" s="19"/>
      <c r="O385" s="20"/>
      <c r="P385" s="15"/>
      <c r="Q385" s="64"/>
      <c r="R385" s="1" t="str">
        <f t="shared" ref="R385:R407" si="22">A388</f>
        <v/>
      </c>
      <c r="S385" s="1" t="str">
        <f t="shared" si="21"/>
        <v xml:space="preserve">    </v>
      </c>
      <c r="T385" s="1" t="str">
        <f t="shared" ref="T385:T407" si="23">S385</f>
        <v xml:space="preserve">    </v>
      </c>
    </row>
    <row r="386" spans="1:20" ht="15" customHeight="1">
      <c r="A386" s="25" t="str">
        <f t="shared" si="16"/>
        <v/>
      </c>
      <c r="B386" s="16"/>
      <c r="C386" s="22"/>
      <c r="D386" s="22"/>
      <c r="E386" s="6"/>
      <c r="F386" s="7"/>
      <c r="G386" s="17"/>
      <c r="H386" s="17"/>
      <c r="I386" s="15"/>
      <c r="J386" s="15"/>
      <c r="K386" s="15"/>
      <c r="L386" s="12"/>
      <c r="M386" s="18"/>
      <c r="N386" s="19"/>
      <c r="O386" s="20"/>
      <c r="P386" s="15"/>
      <c r="Q386" s="64"/>
      <c r="R386" s="1" t="str">
        <f t="shared" si="22"/>
        <v/>
      </c>
      <c r="S386" s="1" t="str">
        <f t="shared" si="21"/>
        <v xml:space="preserve">    </v>
      </c>
      <c r="T386" s="1" t="str">
        <f t="shared" si="23"/>
        <v xml:space="preserve">    </v>
      </c>
    </row>
    <row r="387" spans="1:20" ht="15" customHeight="1">
      <c r="A387" s="25" t="str">
        <f t="shared" ref="A387:A410" si="24">IF(OR(B387="",C387="",D387=""),"",TEXT(Q387,"000")&amp;B387&amp;TEXT(C387,"00")&amp;TEXT(D387,"00"))</f>
        <v/>
      </c>
      <c r="B387" s="16"/>
      <c r="C387" s="22"/>
      <c r="D387" s="22"/>
      <c r="E387" s="6"/>
      <c r="F387" s="7"/>
      <c r="G387" s="17"/>
      <c r="H387" s="17"/>
      <c r="I387" s="15"/>
      <c r="J387" s="15"/>
      <c r="K387" s="15"/>
      <c r="L387" s="12"/>
      <c r="M387" s="18"/>
      <c r="N387" s="19"/>
      <c r="O387" s="20"/>
      <c r="P387" s="15"/>
      <c r="Q387" s="64"/>
      <c r="R387" s="1" t="str">
        <f t="shared" si="22"/>
        <v/>
      </c>
      <c r="S387" s="1" t="str">
        <f t="shared" si="21"/>
        <v xml:space="preserve">    </v>
      </c>
      <c r="T387" s="1" t="str">
        <f t="shared" si="23"/>
        <v xml:space="preserve">    </v>
      </c>
    </row>
    <row r="388" spans="1:20" ht="15" customHeight="1">
      <c r="A388" s="25" t="str">
        <f t="shared" si="24"/>
        <v/>
      </c>
      <c r="B388" s="16"/>
      <c r="C388" s="22"/>
      <c r="D388" s="22"/>
      <c r="E388" s="6"/>
      <c r="F388" s="7"/>
      <c r="G388" s="17"/>
      <c r="H388" s="17"/>
      <c r="I388" s="15"/>
      <c r="J388" s="15"/>
      <c r="K388" s="15"/>
      <c r="L388" s="12"/>
      <c r="M388" s="18"/>
      <c r="N388" s="19"/>
      <c r="O388" s="20"/>
      <c r="P388" s="15"/>
      <c r="Q388" s="64"/>
      <c r="R388" s="1" t="str">
        <f t="shared" si="22"/>
        <v/>
      </c>
      <c r="S388" s="1" t="str">
        <f t="shared" si="21"/>
        <v xml:space="preserve">    </v>
      </c>
      <c r="T388" s="1" t="str">
        <f t="shared" si="23"/>
        <v xml:space="preserve">    </v>
      </c>
    </row>
    <row r="389" spans="1:20" ht="15" customHeight="1">
      <c r="A389" s="25" t="str">
        <f t="shared" si="24"/>
        <v/>
      </c>
      <c r="B389" s="16"/>
      <c r="C389" s="22"/>
      <c r="D389" s="22"/>
      <c r="E389" s="6"/>
      <c r="F389" s="7"/>
      <c r="G389" s="17"/>
      <c r="H389" s="17"/>
      <c r="I389" s="15"/>
      <c r="J389" s="15"/>
      <c r="K389" s="15"/>
      <c r="L389" s="12"/>
      <c r="M389" s="18"/>
      <c r="N389" s="19"/>
      <c r="O389" s="20"/>
      <c r="P389" s="15"/>
      <c r="Q389" s="64"/>
      <c r="R389" s="1" t="str">
        <f t="shared" si="22"/>
        <v/>
      </c>
      <c r="S389" s="1" t="str">
        <f t="shared" si="21"/>
        <v xml:space="preserve">    </v>
      </c>
      <c r="T389" s="1" t="str">
        <f t="shared" si="23"/>
        <v xml:space="preserve">    </v>
      </c>
    </row>
    <row r="390" spans="1:20" ht="15" customHeight="1">
      <c r="A390" s="25" t="str">
        <f t="shared" si="24"/>
        <v/>
      </c>
      <c r="B390" s="16"/>
      <c r="C390" s="22"/>
      <c r="D390" s="22"/>
      <c r="E390" s="6"/>
      <c r="F390" s="7"/>
      <c r="G390" s="17"/>
      <c r="H390" s="17"/>
      <c r="I390" s="15"/>
      <c r="J390" s="15"/>
      <c r="K390" s="15"/>
      <c r="L390" s="12"/>
      <c r="M390" s="18"/>
      <c r="N390" s="19"/>
      <c r="O390" s="20"/>
      <c r="P390" s="15"/>
      <c r="Q390" s="64"/>
      <c r="R390" s="1" t="str">
        <f t="shared" si="22"/>
        <v/>
      </c>
      <c r="S390" s="1" t="str">
        <f t="shared" si="21"/>
        <v xml:space="preserve">    </v>
      </c>
      <c r="T390" s="1" t="str">
        <f t="shared" si="23"/>
        <v xml:space="preserve">    </v>
      </c>
    </row>
    <row r="391" spans="1:20" ht="15" customHeight="1">
      <c r="A391" s="25" t="str">
        <f t="shared" si="24"/>
        <v/>
      </c>
      <c r="B391" s="16"/>
      <c r="C391" s="22"/>
      <c r="D391" s="22"/>
      <c r="E391" s="6"/>
      <c r="F391" s="7"/>
      <c r="G391" s="17"/>
      <c r="H391" s="17"/>
      <c r="I391" s="15"/>
      <c r="J391" s="15"/>
      <c r="K391" s="15"/>
      <c r="L391" s="12"/>
      <c r="M391" s="18"/>
      <c r="N391" s="19"/>
      <c r="O391" s="20"/>
      <c r="P391" s="15"/>
      <c r="Q391" s="64"/>
      <c r="R391" s="1" t="str">
        <f t="shared" si="22"/>
        <v/>
      </c>
      <c r="S391" s="1" t="str">
        <f t="shared" si="21"/>
        <v xml:space="preserve">    </v>
      </c>
      <c r="T391" s="1" t="str">
        <f t="shared" si="23"/>
        <v xml:space="preserve">    </v>
      </c>
    </row>
    <row r="392" spans="1:20" ht="15" customHeight="1">
      <c r="A392" s="25" t="str">
        <f t="shared" si="24"/>
        <v/>
      </c>
      <c r="B392" s="5"/>
      <c r="C392" s="21"/>
      <c r="D392" s="21"/>
      <c r="E392" s="6"/>
      <c r="F392" s="7"/>
      <c r="G392" s="6"/>
      <c r="H392" s="6"/>
      <c r="I392" s="11"/>
      <c r="J392" s="11"/>
      <c r="K392" s="11"/>
      <c r="L392" s="12"/>
      <c r="M392" s="13"/>
      <c r="N392" s="14"/>
      <c r="O392" s="7"/>
      <c r="P392" s="11"/>
      <c r="Q392" s="63"/>
      <c r="R392" s="1" t="str">
        <f t="shared" si="22"/>
        <v/>
      </c>
      <c r="S392" s="1" t="str">
        <f t="shared" si="21"/>
        <v xml:space="preserve">    </v>
      </c>
      <c r="T392" s="1" t="str">
        <f t="shared" si="23"/>
        <v xml:space="preserve">    </v>
      </c>
    </row>
    <row r="393" spans="1:20" ht="15" customHeight="1">
      <c r="A393" s="25" t="str">
        <f t="shared" si="24"/>
        <v/>
      </c>
      <c r="B393" s="5"/>
      <c r="C393" s="21"/>
      <c r="D393" s="21"/>
      <c r="E393" s="6"/>
      <c r="F393" s="7"/>
      <c r="G393" s="6"/>
      <c r="H393" s="6"/>
      <c r="I393" s="11"/>
      <c r="J393" s="11"/>
      <c r="K393" s="11"/>
      <c r="L393" s="12"/>
      <c r="M393" s="13"/>
      <c r="N393" s="14"/>
      <c r="O393" s="7"/>
      <c r="P393" s="11"/>
      <c r="Q393" s="63"/>
      <c r="R393" s="1" t="str">
        <f t="shared" si="22"/>
        <v/>
      </c>
      <c r="S393" s="1" t="str">
        <f t="shared" si="21"/>
        <v xml:space="preserve">    </v>
      </c>
      <c r="T393" s="1" t="str">
        <f t="shared" si="23"/>
        <v xml:space="preserve">    </v>
      </c>
    </row>
    <row r="394" spans="1:20" ht="15" customHeight="1">
      <c r="A394" s="25" t="str">
        <f t="shared" si="24"/>
        <v/>
      </c>
      <c r="B394" s="5"/>
      <c r="C394" s="21"/>
      <c r="D394" s="21"/>
      <c r="E394" s="6"/>
      <c r="F394" s="7"/>
      <c r="G394" s="6"/>
      <c r="H394" s="6"/>
      <c r="I394" s="11"/>
      <c r="J394" s="11"/>
      <c r="K394" s="11"/>
      <c r="L394" s="12"/>
      <c r="M394" s="13"/>
      <c r="N394" s="14"/>
      <c r="O394" s="7"/>
      <c r="P394" s="11"/>
      <c r="Q394" s="63"/>
      <c r="R394" s="1" t="str">
        <f t="shared" si="22"/>
        <v/>
      </c>
      <c r="S394" s="1" t="str">
        <f t="shared" si="21"/>
        <v xml:space="preserve">    </v>
      </c>
      <c r="T394" s="1" t="str">
        <f t="shared" si="23"/>
        <v xml:space="preserve">    </v>
      </c>
    </row>
    <row r="395" spans="1:20" ht="15" customHeight="1">
      <c r="A395" s="25" t="str">
        <f t="shared" si="24"/>
        <v/>
      </c>
      <c r="B395" s="5"/>
      <c r="C395" s="21"/>
      <c r="D395" s="21"/>
      <c r="E395" s="6"/>
      <c r="F395" s="7"/>
      <c r="G395" s="6"/>
      <c r="H395" s="6"/>
      <c r="I395" s="11"/>
      <c r="J395" s="11"/>
      <c r="K395" s="11"/>
      <c r="L395" s="12"/>
      <c r="M395" s="13"/>
      <c r="N395" s="14"/>
      <c r="O395" s="7"/>
      <c r="P395" s="11"/>
      <c r="Q395" s="63"/>
      <c r="R395" s="1" t="str">
        <f t="shared" si="22"/>
        <v/>
      </c>
      <c r="S395" s="1" t="str">
        <f t="shared" si="21"/>
        <v xml:space="preserve">    </v>
      </c>
      <c r="T395" s="1" t="str">
        <f t="shared" si="23"/>
        <v xml:space="preserve">    </v>
      </c>
    </row>
    <row r="396" spans="1:20" ht="15" customHeight="1">
      <c r="A396" s="25" t="str">
        <f t="shared" si="24"/>
        <v/>
      </c>
      <c r="B396" s="5"/>
      <c r="C396" s="21"/>
      <c r="D396" s="21"/>
      <c r="E396" s="6"/>
      <c r="F396" s="7"/>
      <c r="G396" s="6"/>
      <c r="H396" s="6"/>
      <c r="I396" s="11"/>
      <c r="J396" s="11"/>
      <c r="K396" s="11"/>
      <c r="L396" s="12"/>
      <c r="M396" s="13"/>
      <c r="N396" s="14"/>
      <c r="O396" s="7"/>
      <c r="P396" s="11"/>
      <c r="Q396" s="63"/>
      <c r="R396" s="1" t="str">
        <f t="shared" si="22"/>
        <v/>
      </c>
      <c r="S396" s="1" t="str">
        <f t="shared" si="21"/>
        <v xml:space="preserve">    </v>
      </c>
      <c r="T396" s="1" t="str">
        <f t="shared" si="23"/>
        <v xml:space="preserve">    </v>
      </c>
    </row>
    <row r="397" spans="1:20" ht="15" customHeight="1">
      <c r="A397" s="25" t="str">
        <f t="shared" si="24"/>
        <v/>
      </c>
      <c r="B397" s="5"/>
      <c r="C397" s="21"/>
      <c r="D397" s="21"/>
      <c r="E397" s="6"/>
      <c r="F397" s="7"/>
      <c r="G397" s="6"/>
      <c r="H397" s="6"/>
      <c r="I397" s="11"/>
      <c r="J397" s="11"/>
      <c r="K397" s="11"/>
      <c r="L397" s="12"/>
      <c r="M397" s="13"/>
      <c r="N397" s="14"/>
      <c r="O397" s="7"/>
      <c r="P397" s="11"/>
      <c r="Q397" s="63"/>
      <c r="R397" s="1" t="str">
        <f t="shared" si="22"/>
        <v/>
      </c>
      <c r="S397" s="1" t="str">
        <f t="shared" si="21"/>
        <v xml:space="preserve">    </v>
      </c>
      <c r="T397" s="1" t="str">
        <f t="shared" si="23"/>
        <v xml:space="preserve">    </v>
      </c>
    </row>
    <row r="398" spans="1:20" ht="15" customHeight="1">
      <c r="A398" s="25" t="str">
        <f t="shared" si="24"/>
        <v/>
      </c>
      <c r="B398" s="5"/>
      <c r="C398" s="21"/>
      <c r="D398" s="21"/>
      <c r="E398" s="6"/>
      <c r="F398" s="7"/>
      <c r="G398" s="6"/>
      <c r="H398" s="6"/>
      <c r="I398" s="11"/>
      <c r="J398" s="11"/>
      <c r="K398" s="11"/>
      <c r="L398" s="12"/>
      <c r="M398" s="13"/>
      <c r="N398" s="14"/>
      <c r="O398" s="7"/>
      <c r="P398" s="11"/>
      <c r="Q398" s="63"/>
      <c r="R398" s="1" t="str">
        <f t="shared" si="22"/>
        <v/>
      </c>
    </row>
    <row r="399" spans="1:20" ht="15" customHeight="1">
      <c r="A399" s="25" t="str">
        <f t="shared" si="24"/>
        <v/>
      </c>
      <c r="B399" s="5"/>
      <c r="C399" s="21"/>
      <c r="D399" s="21"/>
      <c r="E399" s="6"/>
      <c r="F399" s="7"/>
      <c r="G399" s="6"/>
      <c r="H399" s="6"/>
      <c r="I399" s="11"/>
      <c r="J399" s="11"/>
      <c r="K399" s="11"/>
      <c r="L399" s="12"/>
      <c r="M399" s="13"/>
      <c r="N399" s="14"/>
      <c r="O399" s="7"/>
      <c r="P399" s="11"/>
      <c r="Q399" s="63"/>
      <c r="R399" s="1" t="str">
        <f t="shared" si="22"/>
        <v/>
      </c>
      <c r="S399" s="1" t="str">
        <f t="shared" si="21"/>
        <v xml:space="preserve">    </v>
      </c>
      <c r="T399" s="1" t="str">
        <f t="shared" si="23"/>
        <v xml:space="preserve">    </v>
      </c>
    </row>
    <row r="400" spans="1:20" ht="15" customHeight="1">
      <c r="A400" s="25" t="str">
        <f t="shared" si="24"/>
        <v/>
      </c>
      <c r="B400" s="5"/>
      <c r="C400" s="21"/>
      <c r="D400" s="21"/>
      <c r="E400" s="6"/>
      <c r="F400" s="7"/>
      <c r="G400" s="6"/>
      <c r="H400" s="6"/>
      <c r="I400" s="11"/>
      <c r="J400" s="11"/>
      <c r="K400" s="11"/>
      <c r="L400" s="12"/>
      <c r="M400" s="13"/>
      <c r="N400" s="14"/>
      <c r="O400" s="7"/>
      <c r="P400" s="11"/>
      <c r="Q400" s="63"/>
      <c r="R400" s="1" t="str">
        <f t="shared" si="22"/>
        <v/>
      </c>
      <c r="S400" s="1" t="str">
        <f t="shared" si="21"/>
        <v xml:space="preserve">    </v>
      </c>
      <c r="T400" s="1" t="str">
        <f t="shared" si="23"/>
        <v xml:space="preserve">    </v>
      </c>
    </row>
    <row r="401" spans="1:20" ht="15" customHeight="1">
      <c r="A401" s="25" t="str">
        <f t="shared" si="24"/>
        <v/>
      </c>
      <c r="B401" s="5"/>
      <c r="C401" s="21"/>
      <c r="D401" s="21"/>
      <c r="E401" s="6"/>
      <c r="F401" s="7"/>
      <c r="G401" s="6"/>
      <c r="H401" s="6"/>
      <c r="I401" s="11"/>
      <c r="J401" s="11"/>
      <c r="K401" s="11"/>
      <c r="L401" s="12"/>
      <c r="M401" s="13"/>
      <c r="N401" s="14"/>
      <c r="O401" s="7"/>
      <c r="P401" s="11"/>
      <c r="Q401" s="63"/>
      <c r="R401" s="1" t="str">
        <f t="shared" si="22"/>
        <v/>
      </c>
      <c r="S401" s="1" t="str">
        <f t="shared" si="21"/>
        <v xml:space="preserve">    </v>
      </c>
      <c r="T401" s="1" t="str">
        <f t="shared" si="23"/>
        <v xml:space="preserve">    </v>
      </c>
    </row>
    <row r="402" spans="1:20" ht="15" customHeight="1">
      <c r="A402" s="25" t="str">
        <f t="shared" si="24"/>
        <v/>
      </c>
      <c r="B402" s="5"/>
      <c r="C402" s="21"/>
      <c r="D402" s="21"/>
      <c r="E402" s="6"/>
      <c r="F402" s="7"/>
      <c r="G402" s="6"/>
      <c r="H402" s="6"/>
      <c r="I402" s="11"/>
      <c r="J402" s="11"/>
      <c r="K402" s="11"/>
      <c r="L402" s="12"/>
      <c r="M402" s="13"/>
      <c r="N402" s="14"/>
      <c r="O402" s="7"/>
      <c r="P402" s="11"/>
      <c r="Q402" s="63"/>
      <c r="R402" s="1" t="str">
        <f t="shared" si="22"/>
        <v/>
      </c>
      <c r="S402" s="1" t="str">
        <f t="shared" si="21"/>
        <v xml:space="preserve">    </v>
      </c>
      <c r="T402" s="1" t="str">
        <f t="shared" si="23"/>
        <v xml:space="preserve">    </v>
      </c>
    </row>
    <row r="403" spans="1:20" ht="15" customHeight="1">
      <c r="A403" s="25" t="str">
        <f t="shared" si="24"/>
        <v/>
      </c>
      <c r="B403" s="5"/>
      <c r="C403" s="21"/>
      <c r="D403" s="21"/>
      <c r="E403" s="6"/>
      <c r="F403" s="7"/>
      <c r="G403" s="6"/>
      <c r="H403" s="6"/>
      <c r="I403" s="11"/>
      <c r="J403" s="11"/>
      <c r="K403" s="11"/>
      <c r="L403" s="12"/>
      <c r="M403" s="13"/>
      <c r="N403" s="14"/>
      <c r="O403" s="7"/>
      <c r="P403" s="11"/>
      <c r="Q403" s="63"/>
      <c r="R403" s="1" t="str">
        <f t="shared" si="22"/>
        <v/>
      </c>
      <c r="S403" s="1" t="str">
        <f t="shared" si="21"/>
        <v xml:space="preserve">    </v>
      </c>
      <c r="T403" s="1" t="str">
        <f t="shared" si="23"/>
        <v xml:space="preserve">    </v>
      </c>
    </row>
    <row r="404" spans="1:20" ht="15" customHeight="1">
      <c r="A404" s="25" t="str">
        <f t="shared" si="24"/>
        <v/>
      </c>
      <c r="B404" s="5"/>
      <c r="C404" s="21"/>
      <c r="D404" s="21"/>
      <c r="E404" s="6"/>
      <c r="F404" s="7"/>
      <c r="G404" s="6"/>
      <c r="H404" s="6"/>
      <c r="I404" s="11"/>
      <c r="J404" s="11"/>
      <c r="K404" s="11"/>
      <c r="L404" s="12"/>
      <c r="M404" s="13"/>
      <c r="N404" s="14"/>
      <c r="O404" s="7"/>
      <c r="P404" s="11"/>
      <c r="Q404" s="63"/>
      <c r="R404" s="1" t="str">
        <f t="shared" si="22"/>
        <v/>
      </c>
      <c r="S404" s="1" t="str">
        <f t="shared" si="21"/>
        <v xml:space="preserve">    </v>
      </c>
      <c r="T404" s="1" t="str">
        <f t="shared" si="23"/>
        <v xml:space="preserve">    </v>
      </c>
    </row>
    <row r="405" spans="1:20" ht="15" customHeight="1">
      <c r="A405" s="25" t="str">
        <f t="shared" si="24"/>
        <v/>
      </c>
      <c r="B405" s="5"/>
      <c r="C405" s="21"/>
      <c r="D405" s="21"/>
      <c r="E405" s="6"/>
      <c r="F405" s="7"/>
      <c r="G405" s="6"/>
      <c r="H405" s="6"/>
      <c r="I405" s="11"/>
      <c r="J405" s="11"/>
      <c r="K405" s="11"/>
      <c r="L405" s="12"/>
      <c r="M405" s="13"/>
      <c r="N405" s="14"/>
      <c r="O405" s="7"/>
      <c r="P405" s="11"/>
      <c r="Q405" s="63"/>
      <c r="R405" s="1" t="str">
        <f t="shared" si="22"/>
        <v/>
      </c>
      <c r="S405" s="1" t="str">
        <f t="shared" si="21"/>
        <v xml:space="preserve">    </v>
      </c>
      <c r="T405" s="1" t="str">
        <f t="shared" si="23"/>
        <v xml:space="preserve">    </v>
      </c>
    </row>
    <row r="406" spans="1:20" ht="15" customHeight="1">
      <c r="A406" s="25" t="str">
        <f t="shared" si="24"/>
        <v/>
      </c>
      <c r="B406" s="5"/>
      <c r="C406" s="21"/>
      <c r="D406" s="21"/>
      <c r="E406" s="6"/>
      <c r="F406" s="7"/>
      <c r="G406" s="6"/>
      <c r="H406" s="6"/>
      <c r="I406" s="11"/>
      <c r="J406" s="11"/>
      <c r="K406" s="11"/>
      <c r="L406" s="12"/>
      <c r="M406" s="13"/>
      <c r="N406" s="14"/>
      <c r="O406" s="7"/>
      <c r="P406" s="11"/>
      <c r="Q406" s="63"/>
      <c r="R406" s="1" t="str">
        <f t="shared" si="22"/>
        <v/>
      </c>
      <c r="S406" s="1" t="str">
        <f t="shared" si="21"/>
        <v xml:space="preserve">    </v>
      </c>
      <c r="T406" s="1" t="str">
        <f t="shared" si="23"/>
        <v xml:space="preserve">    </v>
      </c>
    </row>
    <row r="407" spans="1:20">
      <c r="A407" s="25" t="str">
        <f t="shared" si="24"/>
        <v/>
      </c>
      <c r="B407" s="5"/>
      <c r="C407" s="21"/>
      <c r="D407" s="21"/>
      <c r="E407" s="6"/>
      <c r="F407" s="7"/>
      <c r="G407" s="6"/>
      <c r="H407" s="6"/>
      <c r="I407" s="11"/>
      <c r="J407" s="11"/>
      <c r="K407" s="11"/>
      <c r="L407" s="12"/>
      <c r="M407" s="13"/>
      <c r="N407" s="14"/>
      <c r="O407" s="7"/>
      <c r="P407" s="11"/>
      <c r="Q407" s="63"/>
      <c r="R407" s="1" t="str">
        <f t="shared" si="22"/>
        <v/>
      </c>
      <c r="S407" s="1" t="str">
        <f t="shared" si="21"/>
        <v xml:space="preserve">    </v>
      </c>
      <c r="T407" s="1" t="str">
        <f t="shared" si="23"/>
        <v xml:space="preserve">    </v>
      </c>
    </row>
    <row r="408" spans="1:20">
      <c r="A408" s="25" t="str">
        <f t="shared" si="24"/>
        <v/>
      </c>
      <c r="B408" s="5"/>
      <c r="C408" s="21"/>
      <c r="D408" s="21"/>
      <c r="E408" s="6"/>
      <c r="F408" s="7"/>
      <c r="G408" s="6"/>
      <c r="H408" s="6"/>
      <c r="I408" s="11"/>
      <c r="J408" s="11"/>
      <c r="K408" s="11"/>
      <c r="L408" s="12"/>
      <c r="M408" s="13"/>
      <c r="N408" s="14"/>
      <c r="O408" s="7"/>
      <c r="P408" s="11"/>
      <c r="Q408" s="63"/>
    </row>
    <row r="409" spans="1:20">
      <c r="A409" s="25" t="str">
        <f t="shared" si="24"/>
        <v/>
      </c>
      <c r="B409" s="5"/>
      <c r="C409" s="21"/>
      <c r="D409" s="21"/>
      <c r="E409" s="6"/>
      <c r="F409" s="7"/>
      <c r="G409" s="6"/>
      <c r="H409" s="6"/>
      <c r="I409" s="11"/>
      <c r="J409" s="11"/>
      <c r="K409" s="11"/>
      <c r="L409" s="12"/>
      <c r="M409" s="13"/>
      <c r="N409" s="14"/>
      <c r="O409" s="7"/>
      <c r="P409" s="11"/>
      <c r="Q409" s="63"/>
    </row>
    <row r="410" spans="1:20">
      <c r="A410" s="25" t="str">
        <f t="shared" si="24"/>
        <v/>
      </c>
      <c r="B410" s="16"/>
      <c r="C410" s="22"/>
      <c r="D410" s="22"/>
      <c r="E410" s="6"/>
      <c r="F410" s="7"/>
      <c r="G410" s="17"/>
      <c r="H410" s="17"/>
      <c r="I410" s="15"/>
      <c r="J410" s="15"/>
      <c r="K410" s="15"/>
      <c r="L410" s="12"/>
      <c r="M410" s="18"/>
      <c r="N410" s="19"/>
      <c r="O410" s="20"/>
      <c r="P410" s="15"/>
      <c r="Q410" s="64"/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410">
    <cfRule type="duplicateValues" dxfId="21" priority="1"/>
  </conditionalFormatting>
  <dataValidations count="4">
    <dataValidation type="list" imeMode="off" allowBlank="1" showInputMessage="1" showErrorMessage="1" sqref="L83:L93 L95:L103 L7:L81" xr:uid="{00000000-0002-0000-0500-000000000000}">
      <formula1>$U$7:$U$15</formula1>
    </dataValidation>
    <dataValidation imeMode="off" allowBlank="1" showInputMessage="1" showErrorMessage="1" sqref="Q7:Q410 L104:L410 L94 M7:N410 L82" xr:uid="{00000000-0002-0000-0500-000001000000}"/>
    <dataValidation imeMode="on" allowBlank="1" showInputMessage="1" showErrorMessage="1" sqref="H83:K83 H95:K103 G104:K410 G7:K44 O7:O410 G67:G69 H45:K70 G65 G60:G62 G71:K82 G84:K94 P82 P84:P410" xr:uid="{00000000-0002-0000-0500-000002000000}"/>
    <dataValidation type="list" imeMode="on" allowBlank="1" showInputMessage="1" showErrorMessage="1" sqref="P83 P7:P81" xr:uid="{00000000-0002-0000-0500-000003000000}">
      <formula1>$Z$7:$Z$91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A226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68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68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3019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53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54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54"/>
      <c r="P6" s="643"/>
      <c r="Q6" s="643"/>
    </row>
    <row r="7" spans="1:27" ht="15" customHeight="1">
      <c r="A7" s="87" t="str">
        <f t="shared" ref="A7:A74" si="0">IF(OR(B7="",C7="",D7=""),"",TEXT(Q7,"000")&amp;B7&amp;TEXT(C7,"00")&amp;TEXT(D7,"00"))</f>
        <v>047S0201</v>
      </c>
      <c r="B7" s="5" t="s">
        <v>3020</v>
      </c>
      <c r="C7" s="21">
        <v>2</v>
      </c>
      <c r="D7" s="21">
        <v>1</v>
      </c>
      <c r="E7" s="6" t="s">
        <v>13</v>
      </c>
      <c r="F7" s="7" t="s">
        <v>27</v>
      </c>
      <c r="G7" s="6" t="s">
        <v>1134</v>
      </c>
      <c r="H7" s="6" t="s">
        <v>3021</v>
      </c>
      <c r="I7" s="6" t="s">
        <v>3022</v>
      </c>
      <c r="J7" s="11"/>
      <c r="K7" s="11"/>
      <c r="L7" s="12" t="s">
        <v>239</v>
      </c>
      <c r="M7" s="13"/>
      <c r="N7" s="14"/>
      <c r="O7" s="7" t="s">
        <v>1128</v>
      </c>
      <c r="P7" s="6" t="s">
        <v>3023</v>
      </c>
      <c r="Q7" s="63">
        <f t="shared" ref="Q7:Q70" si="1">IF(P7="","",VLOOKUP(P7,$Z$7:$AA$68,2,FALSE))</f>
        <v>47</v>
      </c>
      <c r="R7" s="1" t="str">
        <f>A7</f>
        <v>047S0201</v>
      </c>
      <c r="S7" s="1" t="str">
        <f>""&amp;L7&amp;"  "&amp;M7&amp;"  "&amp;N7&amp;""</f>
        <v xml:space="preserve">JWWA認証    </v>
      </c>
      <c r="T7" s="1" t="str">
        <f>S7</f>
        <v xml:space="preserve">JWWA認証    </v>
      </c>
      <c r="U7" s="2" t="s">
        <v>3024</v>
      </c>
      <c r="V7" s="2">
        <v>1</v>
      </c>
      <c r="W7" s="1" t="s">
        <v>2</v>
      </c>
      <c r="X7" s="1" t="s">
        <v>3</v>
      </c>
      <c r="Z7" s="1" t="s">
        <v>3941</v>
      </c>
      <c r="AA7" s="69" t="s">
        <v>3942</v>
      </c>
    </row>
    <row r="8" spans="1:27" ht="15" customHeight="1">
      <c r="A8" s="87" t="str">
        <f t="shared" si="0"/>
        <v>047S0202</v>
      </c>
      <c r="B8" s="5" t="s">
        <v>3025</v>
      </c>
      <c r="C8" s="21">
        <v>2</v>
      </c>
      <c r="D8" s="21">
        <v>2</v>
      </c>
      <c r="E8" s="6" t="s">
        <v>13</v>
      </c>
      <c r="F8" s="7" t="s">
        <v>27</v>
      </c>
      <c r="G8" s="6" t="s">
        <v>1127</v>
      </c>
      <c r="H8" s="6" t="s">
        <v>3026</v>
      </c>
      <c r="I8" s="6" t="s">
        <v>3027</v>
      </c>
      <c r="J8" s="11"/>
      <c r="K8" s="11"/>
      <c r="L8" s="12" t="s">
        <v>239</v>
      </c>
      <c r="M8" s="13"/>
      <c r="N8" s="14"/>
      <c r="O8" s="7" t="s">
        <v>1128</v>
      </c>
      <c r="P8" s="6" t="s">
        <v>3023</v>
      </c>
      <c r="Q8" s="63">
        <f t="shared" si="1"/>
        <v>47</v>
      </c>
      <c r="R8" s="1" t="str">
        <f t="shared" ref="R8:R71" si="2">A8</f>
        <v>047S0202</v>
      </c>
      <c r="S8" s="1" t="str">
        <f t="shared" ref="S8:S21" si="3">""&amp;L8&amp;"  "&amp;M8&amp;"  "&amp;N8&amp;""</f>
        <v xml:space="preserve">JWWA認証    </v>
      </c>
      <c r="T8" s="1" t="str">
        <f t="shared" ref="T8:T71" si="4">S8</f>
        <v xml:space="preserve">JWWA認証    </v>
      </c>
      <c r="U8" s="2" t="s">
        <v>3028</v>
      </c>
      <c r="V8" s="2">
        <v>2</v>
      </c>
      <c r="W8" s="1" t="s">
        <v>11</v>
      </c>
      <c r="X8" s="1" t="s">
        <v>19</v>
      </c>
      <c r="Z8" s="1" t="s">
        <v>1966</v>
      </c>
      <c r="AA8" s="67">
        <v>26</v>
      </c>
    </row>
    <row r="9" spans="1:27" ht="15" customHeight="1">
      <c r="A9" s="87" t="str">
        <f t="shared" si="0"/>
        <v>047S0203</v>
      </c>
      <c r="B9" s="5" t="s">
        <v>3025</v>
      </c>
      <c r="C9" s="21">
        <v>2</v>
      </c>
      <c r="D9" s="21">
        <v>3</v>
      </c>
      <c r="E9" s="6" t="s">
        <v>13</v>
      </c>
      <c r="F9" s="7" t="s">
        <v>27</v>
      </c>
      <c r="G9" s="6" t="s">
        <v>1132</v>
      </c>
      <c r="H9" s="6" t="s">
        <v>3029</v>
      </c>
      <c r="I9" s="6" t="s">
        <v>3027</v>
      </c>
      <c r="J9" s="11"/>
      <c r="K9" s="11"/>
      <c r="L9" s="12" t="s">
        <v>239</v>
      </c>
      <c r="M9" s="13"/>
      <c r="N9" s="14"/>
      <c r="O9" s="7" t="s">
        <v>1128</v>
      </c>
      <c r="P9" s="6" t="s">
        <v>3023</v>
      </c>
      <c r="Q9" s="63">
        <f t="shared" si="1"/>
        <v>47</v>
      </c>
      <c r="R9" s="1" t="str">
        <f t="shared" si="2"/>
        <v>047S0203</v>
      </c>
      <c r="S9" s="1" t="str">
        <f t="shared" si="3"/>
        <v xml:space="preserve">JWWA認証    </v>
      </c>
      <c r="T9" s="1" t="str">
        <f t="shared" si="4"/>
        <v xml:space="preserve">JWWA認証    </v>
      </c>
      <c r="U9" s="2" t="s">
        <v>3030</v>
      </c>
      <c r="V9" s="2">
        <v>3</v>
      </c>
      <c r="W9" s="1" t="s">
        <v>12</v>
      </c>
      <c r="X9" s="1" t="s">
        <v>27</v>
      </c>
      <c r="Z9" s="1" t="s">
        <v>1688</v>
      </c>
      <c r="AA9" s="67">
        <v>20</v>
      </c>
    </row>
    <row r="10" spans="1:27" ht="15" customHeight="1">
      <c r="A10" s="87" t="str">
        <f t="shared" si="0"/>
        <v>047S0204</v>
      </c>
      <c r="B10" s="5" t="s">
        <v>3025</v>
      </c>
      <c r="C10" s="21">
        <v>2</v>
      </c>
      <c r="D10" s="21">
        <v>4</v>
      </c>
      <c r="E10" s="6" t="s">
        <v>13</v>
      </c>
      <c r="F10" s="7" t="s">
        <v>27</v>
      </c>
      <c r="G10" s="6" t="s">
        <v>1136</v>
      </c>
      <c r="H10" s="6" t="s">
        <v>3031</v>
      </c>
      <c r="I10" s="6" t="s">
        <v>3032</v>
      </c>
      <c r="J10" s="11"/>
      <c r="K10" s="11"/>
      <c r="L10" s="12" t="s">
        <v>239</v>
      </c>
      <c r="M10" s="13"/>
      <c r="N10" s="14"/>
      <c r="O10" s="7" t="s">
        <v>1128</v>
      </c>
      <c r="P10" s="6" t="s">
        <v>3023</v>
      </c>
      <c r="Q10" s="63">
        <f t="shared" si="1"/>
        <v>47</v>
      </c>
      <c r="R10" s="1" t="str">
        <f t="shared" si="2"/>
        <v>047S0204</v>
      </c>
      <c r="S10" s="1" t="str">
        <f t="shared" si="3"/>
        <v xml:space="preserve">JWWA認証    </v>
      </c>
      <c r="T10" s="1" t="str">
        <f t="shared" si="4"/>
        <v xml:space="preserve">JWWA認証    </v>
      </c>
      <c r="U10" s="2" t="s">
        <v>3033</v>
      </c>
      <c r="V10" s="2">
        <v>4</v>
      </c>
      <c r="W10" s="1" t="s">
        <v>13</v>
      </c>
      <c r="X10" s="1" t="s">
        <v>28</v>
      </c>
      <c r="Z10" s="1" t="s">
        <v>531</v>
      </c>
      <c r="AA10" s="67">
        <v>30</v>
      </c>
    </row>
    <row r="11" spans="1:27" ht="15" customHeight="1">
      <c r="A11" s="87" t="str">
        <f t="shared" si="0"/>
        <v>047S0205</v>
      </c>
      <c r="B11" s="5" t="s">
        <v>3025</v>
      </c>
      <c r="C11" s="21">
        <v>2</v>
      </c>
      <c r="D11" s="21">
        <v>5</v>
      </c>
      <c r="E11" s="6" t="s">
        <v>13</v>
      </c>
      <c r="F11" s="7" t="s">
        <v>27</v>
      </c>
      <c r="G11" s="6" t="s">
        <v>1139</v>
      </c>
      <c r="H11" s="6" t="s">
        <v>3034</v>
      </c>
      <c r="I11" s="6" t="s">
        <v>3027</v>
      </c>
      <c r="J11" s="11"/>
      <c r="K11" s="11"/>
      <c r="L11" s="12" t="s">
        <v>239</v>
      </c>
      <c r="M11" s="13"/>
      <c r="N11" s="14"/>
      <c r="O11" s="7" t="s">
        <v>1128</v>
      </c>
      <c r="P11" s="6" t="s">
        <v>3023</v>
      </c>
      <c r="Q11" s="63">
        <f t="shared" si="1"/>
        <v>47</v>
      </c>
      <c r="R11" s="1" t="str">
        <f t="shared" si="2"/>
        <v>047S0205</v>
      </c>
      <c r="S11" s="1" t="str">
        <f t="shared" si="3"/>
        <v xml:space="preserve">JWWA認証    </v>
      </c>
      <c r="T11" s="1" t="str">
        <f t="shared" si="4"/>
        <v xml:space="preserve">JWWA認証    </v>
      </c>
      <c r="U11" s="2" t="s">
        <v>3035</v>
      </c>
      <c r="V11" s="2">
        <v>5</v>
      </c>
      <c r="W11" s="1" t="s">
        <v>14</v>
      </c>
      <c r="X11" s="1" t="s">
        <v>29</v>
      </c>
      <c r="Z11" s="1" t="s">
        <v>3917</v>
      </c>
      <c r="AA11" s="67">
        <v>0</v>
      </c>
    </row>
    <row r="12" spans="1:27" ht="15" customHeight="1">
      <c r="A12" s="87" t="str">
        <f t="shared" si="0"/>
        <v>047S0206</v>
      </c>
      <c r="B12" s="5" t="s">
        <v>3025</v>
      </c>
      <c r="C12" s="21">
        <v>2</v>
      </c>
      <c r="D12" s="21">
        <v>6</v>
      </c>
      <c r="E12" s="6" t="s">
        <v>13</v>
      </c>
      <c r="F12" s="7" t="s">
        <v>27</v>
      </c>
      <c r="G12" s="6" t="s">
        <v>1141</v>
      </c>
      <c r="H12" s="6" t="s">
        <v>3036</v>
      </c>
      <c r="I12" s="6" t="s">
        <v>3027</v>
      </c>
      <c r="J12" s="11"/>
      <c r="K12" s="11"/>
      <c r="L12" s="12" t="s">
        <v>239</v>
      </c>
      <c r="M12" s="13"/>
      <c r="N12" s="14"/>
      <c r="O12" s="7" t="s">
        <v>1128</v>
      </c>
      <c r="P12" s="6" t="s">
        <v>3023</v>
      </c>
      <c r="Q12" s="63">
        <f t="shared" si="1"/>
        <v>47</v>
      </c>
      <c r="R12" s="1" t="str">
        <f t="shared" si="2"/>
        <v>047S0206</v>
      </c>
      <c r="S12" s="1" t="str">
        <f t="shared" si="3"/>
        <v xml:space="preserve">JWWA認証    </v>
      </c>
      <c r="T12" s="1" t="str">
        <f t="shared" si="4"/>
        <v xml:space="preserve">JWWA認証    </v>
      </c>
      <c r="U12" s="2" t="s">
        <v>3037</v>
      </c>
      <c r="V12" s="2">
        <v>6</v>
      </c>
      <c r="W12" s="1" t="s">
        <v>54</v>
      </c>
      <c r="X12" s="1" t="s">
        <v>30</v>
      </c>
      <c r="Z12" s="1" t="s">
        <v>3918</v>
      </c>
      <c r="AA12" s="67">
        <v>10</v>
      </c>
    </row>
    <row r="13" spans="1:27" ht="15" customHeight="1">
      <c r="A13" s="87" t="str">
        <f t="shared" si="0"/>
        <v>047S0207</v>
      </c>
      <c r="B13" s="5" t="s">
        <v>3025</v>
      </c>
      <c r="C13" s="21">
        <v>2</v>
      </c>
      <c r="D13" s="21">
        <v>7</v>
      </c>
      <c r="E13" s="6" t="s">
        <v>13</v>
      </c>
      <c r="F13" s="7" t="s">
        <v>27</v>
      </c>
      <c r="G13" s="6" t="s">
        <v>1143</v>
      </c>
      <c r="H13" s="6" t="s">
        <v>3038</v>
      </c>
      <c r="I13" s="6" t="s">
        <v>3039</v>
      </c>
      <c r="J13" s="11"/>
      <c r="K13" s="11"/>
      <c r="L13" s="12" t="s">
        <v>239</v>
      </c>
      <c r="M13" s="13"/>
      <c r="N13" s="14"/>
      <c r="O13" s="7" t="s">
        <v>1128</v>
      </c>
      <c r="P13" s="6" t="s">
        <v>3023</v>
      </c>
      <c r="Q13" s="63">
        <f t="shared" si="1"/>
        <v>47</v>
      </c>
      <c r="R13" s="1" t="str">
        <f t="shared" si="2"/>
        <v>047S0207</v>
      </c>
      <c r="S13" s="1" t="str">
        <f t="shared" si="3"/>
        <v xml:space="preserve">JWWA認証    </v>
      </c>
      <c r="T13" s="1" t="str">
        <f t="shared" si="4"/>
        <v xml:space="preserve">JWWA認証    </v>
      </c>
      <c r="U13" s="2" t="s">
        <v>239</v>
      </c>
      <c r="V13" s="2">
        <v>7</v>
      </c>
      <c r="W13" s="1" t="s">
        <v>15</v>
      </c>
      <c r="X13" s="1" t="s">
        <v>31</v>
      </c>
      <c r="Z13" s="1" t="s">
        <v>3740</v>
      </c>
      <c r="AA13" s="67">
        <v>9</v>
      </c>
    </row>
    <row r="14" spans="1:27" ht="15" customHeight="1">
      <c r="A14" s="87" t="str">
        <f t="shared" si="0"/>
        <v>047S0208</v>
      </c>
      <c r="B14" s="5" t="s">
        <v>3025</v>
      </c>
      <c r="C14" s="21">
        <v>2</v>
      </c>
      <c r="D14" s="21">
        <v>8</v>
      </c>
      <c r="E14" s="6" t="s">
        <v>13</v>
      </c>
      <c r="F14" s="7" t="s">
        <v>27</v>
      </c>
      <c r="G14" s="6" t="s">
        <v>1146</v>
      </c>
      <c r="H14" s="6" t="s">
        <v>3040</v>
      </c>
      <c r="I14" s="6" t="s">
        <v>3039</v>
      </c>
      <c r="J14" s="11"/>
      <c r="K14" s="11"/>
      <c r="L14" s="12" t="s">
        <v>239</v>
      </c>
      <c r="M14" s="13"/>
      <c r="N14" s="14"/>
      <c r="O14" s="7" t="s">
        <v>1128</v>
      </c>
      <c r="P14" s="6" t="s">
        <v>3023</v>
      </c>
      <c r="Q14" s="63">
        <f t="shared" si="1"/>
        <v>47</v>
      </c>
      <c r="R14" s="1" t="str">
        <f t="shared" si="2"/>
        <v>047S0208</v>
      </c>
      <c r="S14" s="1" t="str">
        <f t="shared" si="3"/>
        <v xml:space="preserve">JWWA認証    </v>
      </c>
      <c r="T14" s="1" t="str">
        <f t="shared" si="4"/>
        <v xml:space="preserve">JWWA認証    </v>
      </c>
      <c r="U14" s="2" t="s">
        <v>55</v>
      </c>
      <c r="V14" s="2">
        <v>8</v>
      </c>
      <c r="W14" s="1" t="s">
        <v>16</v>
      </c>
      <c r="X14" s="1" t="s">
        <v>32</v>
      </c>
      <c r="Z14" s="1" t="s">
        <v>1157</v>
      </c>
      <c r="AA14" s="67">
        <v>19</v>
      </c>
    </row>
    <row r="15" spans="1:27" ht="15" customHeight="1">
      <c r="A15" s="87" t="str">
        <f t="shared" si="0"/>
        <v>047S0209</v>
      </c>
      <c r="B15" s="5" t="s">
        <v>3025</v>
      </c>
      <c r="C15" s="21">
        <v>2</v>
      </c>
      <c r="D15" s="21">
        <v>9</v>
      </c>
      <c r="E15" s="6" t="s">
        <v>13</v>
      </c>
      <c r="F15" s="7" t="s">
        <v>27</v>
      </c>
      <c r="G15" s="6" t="s">
        <v>1148</v>
      </c>
      <c r="H15" s="6" t="s">
        <v>3041</v>
      </c>
      <c r="I15" s="6" t="s">
        <v>3039</v>
      </c>
      <c r="J15" s="11"/>
      <c r="K15" s="11"/>
      <c r="L15" s="12" t="s">
        <v>239</v>
      </c>
      <c r="M15" s="13"/>
      <c r="N15" s="14"/>
      <c r="O15" s="7" t="s">
        <v>1128</v>
      </c>
      <c r="P15" s="6" t="s">
        <v>3023</v>
      </c>
      <c r="Q15" s="63">
        <f t="shared" si="1"/>
        <v>47</v>
      </c>
      <c r="R15" s="1" t="str">
        <f t="shared" si="2"/>
        <v>047S0209</v>
      </c>
      <c r="S15" s="1" t="str">
        <f t="shared" si="3"/>
        <v xml:space="preserve">JWWA認証    </v>
      </c>
      <c r="T15" s="1" t="str">
        <f t="shared" si="4"/>
        <v xml:space="preserve">JWWA認証    </v>
      </c>
      <c r="V15" s="2">
        <v>9</v>
      </c>
      <c r="W15" s="1" t="s">
        <v>34</v>
      </c>
      <c r="X15" s="1" t="s">
        <v>33</v>
      </c>
      <c r="Z15" s="1" t="s">
        <v>2092</v>
      </c>
      <c r="AA15" s="67">
        <v>11</v>
      </c>
    </row>
    <row r="16" spans="1:27" ht="15" customHeight="1">
      <c r="A16" s="25" t="str">
        <f t="shared" si="0"/>
        <v/>
      </c>
      <c r="B16" s="5"/>
      <c r="C16" s="21"/>
      <c r="D16" s="21"/>
      <c r="E16" s="6"/>
      <c r="F16" s="7"/>
      <c r="G16" s="6"/>
      <c r="H16" s="6"/>
      <c r="I16" s="6"/>
      <c r="J16" s="6"/>
      <c r="K16" s="6"/>
      <c r="L16" s="12"/>
      <c r="M16" s="13"/>
      <c r="N16" s="14"/>
      <c r="O16" s="7"/>
      <c r="P16" s="6"/>
      <c r="Q16" s="63" t="str">
        <f t="shared" si="1"/>
        <v/>
      </c>
      <c r="R16" s="1" t="str">
        <f t="shared" si="2"/>
        <v/>
      </c>
      <c r="S16" s="1" t="str">
        <f t="shared" si="3"/>
        <v xml:space="preserve">    </v>
      </c>
      <c r="T16" s="1" t="str">
        <f t="shared" si="4"/>
        <v xml:space="preserve">    </v>
      </c>
      <c r="V16" s="2">
        <v>10</v>
      </c>
      <c r="W16" s="1" t="s">
        <v>56</v>
      </c>
      <c r="X16" s="1" t="s">
        <v>35</v>
      </c>
      <c r="Z16" s="1" t="s">
        <v>1293</v>
      </c>
      <c r="AA16" s="67"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">
        <v>497</v>
      </c>
      <c r="AA17" s="67">
        <v>1</v>
      </c>
    </row>
    <row r="18" spans="1:27" ht="15" customHeight="1">
      <c r="A18" s="25" t="str">
        <f t="shared" si="0"/>
        <v/>
      </c>
      <c r="B18" s="5"/>
      <c r="C18" s="21"/>
      <c r="D18" s="21"/>
      <c r="E18" s="6"/>
      <c r="F18" s="7"/>
      <c r="G18" s="6"/>
      <c r="H18" s="6"/>
      <c r="I18" s="6"/>
      <c r="J18" s="6"/>
      <c r="K18" s="6"/>
      <c r="L18" s="12"/>
      <c r="M18" s="13"/>
      <c r="N18" s="14"/>
      <c r="O18" s="7"/>
      <c r="P18" s="6"/>
      <c r="Q18" s="63" t="str">
        <f t="shared" si="1"/>
        <v/>
      </c>
      <c r="R18" s="1" t="str">
        <f t="shared" si="2"/>
        <v/>
      </c>
      <c r="S18" s="1" t="str">
        <f t="shared" si="3"/>
        <v xml:space="preserve">    </v>
      </c>
      <c r="T18" s="1" t="str">
        <f t="shared" si="4"/>
        <v xml:space="preserve">    </v>
      </c>
      <c r="V18" s="2">
        <v>12</v>
      </c>
      <c r="W18" s="1" t="s">
        <v>17</v>
      </c>
      <c r="X18" s="1" t="s">
        <v>3042</v>
      </c>
      <c r="Z18" s="1" t="s">
        <v>3919</v>
      </c>
      <c r="AA18" s="67"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">
        <v>508</v>
      </c>
      <c r="AA19" s="67">
        <v>39</v>
      </c>
    </row>
    <row r="20" spans="1:27" ht="15" customHeight="1">
      <c r="A20" s="25" t="str">
        <f t="shared" si="0"/>
        <v/>
      </c>
      <c r="B20" s="5"/>
      <c r="C20" s="21"/>
      <c r="D20" s="21"/>
      <c r="E20" s="6"/>
      <c r="F20" s="7"/>
      <c r="G20" s="6"/>
      <c r="H20" s="6"/>
      <c r="I20" s="6"/>
      <c r="J20" s="6"/>
      <c r="K20" s="6"/>
      <c r="L20" s="12"/>
      <c r="M20" s="13"/>
      <c r="N20" s="14"/>
      <c r="O20" s="7"/>
      <c r="P20" s="6"/>
      <c r="Q20" s="63" t="str">
        <f t="shared" si="1"/>
        <v/>
      </c>
      <c r="R20" s="1" t="str">
        <f t="shared" si="2"/>
        <v/>
      </c>
      <c r="S20" s="1" t="str">
        <f t="shared" si="3"/>
        <v xml:space="preserve">    </v>
      </c>
      <c r="T20" s="1" t="str">
        <f t="shared" si="4"/>
        <v xml:space="preserve">    </v>
      </c>
      <c r="V20" s="2"/>
      <c r="X20" s="1" t="s">
        <v>39</v>
      </c>
      <c r="Z20" s="1" t="s">
        <v>1184</v>
      </c>
      <c r="AA20" s="67"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6"/>
      <c r="J21" s="6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">
        <v>952</v>
      </c>
      <c r="AA21" s="67">
        <v>38</v>
      </c>
    </row>
    <row r="22" spans="1:27" ht="15" customHeight="1">
      <c r="A22" s="25" t="str">
        <f t="shared" si="0"/>
        <v/>
      </c>
      <c r="B22" s="5"/>
      <c r="C22" s="21"/>
      <c r="D22" s="21"/>
      <c r="E22" s="6"/>
      <c r="F22" s="7"/>
      <c r="G22" s="6"/>
      <c r="H22" s="6"/>
      <c r="I22" s="6"/>
      <c r="J22" s="6"/>
      <c r="K22" s="6"/>
      <c r="L22" s="12"/>
      <c r="M22" s="13"/>
      <c r="N22" s="14"/>
      <c r="O22" s="7"/>
      <c r="P22" s="6"/>
      <c r="Q22" s="63" t="str">
        <f t="shared" si="1"/>
        <v/>
      </c>
      <c r="R22" s="1" t="str">
        <f t="shared" si="2"/>
        <v/>
      </c>
      <c r="S22" s="1" t="str">
        <f>""&amp;L22&amp;"  "&amp;M22&amp;"  "&amp;N22&amp;""</f>
        <v xml:space="preserve">    </v>
      </c>
      <c r="T22" s="1" t="str">
        <f t="shared" si="4"/>
        <v xml:space="preserve">    </v>
      </c>
      <c r="Z22" s="1" t="s">
        <v>1811</v>
      </c>
      <c r="AA22" s="67">
        <v>45</v>
      </c>
    </row>
    <row r="23" spans="1:27" ht="15" customHeight="1">
      <c r="A23" s="25" t="str">
        <f t="shared" si="0"/>
        <v/>
      </c>
      <c r="B23" s="5"/>
      <c r="C23" s="21"/>
      <c r="D23" s="21"/>
      <c r="E23" s="6"/>
      <c r="F23" s="7"/>
      <c r="G23" s="6"/>
      <c r="H23" s="6"/>
      <c r="I23" s="6"/>
      <c r="J23" s="6"/>
      <c r="K23" s="6"/>
      <c r="L23" s="12"/>
      <c r="M23" s="13"/>
      <c r="N23" s="14"/>
      <c r="O23" s="7"/>
      <c r="P23" s="6"/>
      <c r="Q23" s="63" t="str">
        <f t="shared" si="1"/>
        <v/>
      </c>
      <c r="R23" s="1" t="str">
        <f t="shared" si="2"/>
        <v/>
      </c>
      <c r="S23" s="1" t="str">
        <f>""&amp;L23&amp;"  "&amp;M23&amp;"  "&amp;N23&amp;""</f>
        <v xml:space="preserve">    </v>
      </c>
      <c r="T23" s="1" t="str">
        <f t="shared" si="4"/>
        <v xml:space="preserve">    </v>
      </c>
      <c r="Z23" s="1" t="s">
        <v>1816</v>
      </c>
      <c r="AA23" s="67"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6"/>
      <c r="J24" s="6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>""&amp;L24&amp;"  "&amp;M24&amp;"  "&amp;N24&amp;""</f>
        <v xml:space="preserve">    </v>
      </c>
      <c r="T24" s="1" t="str">
        <f t="shared" si="4"/>
        <v xml:space="preserve">    </v>
      </c>
      <c r="Z24" s="1" t="s">
        <v>3920</v>
      </c>
      <c r="AA24" s="67"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6"/>
      <c r="J25" s="6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>""&amp;L25&amp;"  "&amp;M25&amp;"  "&amp;N25&amp;""</f>
        <v xml:space="preserve">    </v>
      </c>
      <c r="T25" s="1" t="str">
        <f t="shared" si="4"/>
        <v xml:space="preserve">    </v>
      </c>
      <c r="Z25" s="1" t="s">
        <v>3921</v>
      </c>
      <c r="AA25" s="67">
        <v>0</v>
      </c>
    </row>
    <row r="26" spans="1:27" ht="15" customHeight="1">
      <c r="A26" s="25" t="str">
        <f t="shared" si="0"/>
        <v/>
      </c>
      <c r="B26" s="5"/>
      <c r="C26" s="21"/>
      <c r="D26" s="21"/>
      <c r="E26" s="6"/>
      <c r="F26" s="7"/>
      <c r="G26" s="6"/>
      <c r="H26" s="6"/>
      <c r="I26" s="6"/>
      <c r="J26" s="6"/>
      <c r="K26" s="6"/>
      <c r="L26" s="12"/>
      <c r="M26" s="13"/>
      <c r="N26" s="70"/>
      <c r="O26" s="7"/>
      <c r="P26" s="6"/>
      <c r="Q26" s="63" t="str">
        <f t="shared" si="1"/>
        <v/>
      </c>
      <c r="R26" s="1" t="str">
        <f t="shared" si="2"/>
        <v/>
      </c>
      <c r="S26" s="1" t="str">
        <f t="shared" ref="S26:S89" si="5">""&amp;L26&amp;"  "&amp;M26&amp;"  "&amp;N26&amp;""</f>
        <v xml:space="preserve">    </v>
      </c>
      <c r="T26" s="1" t="str">
        <f t="shared" si="4"/>
        <v xml:space="preserve">    </v>
      </c>
      <c r="Z26" s="1" t="s">
        <v>3922</v>
      </c>
      <c r="AA26" s="67"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6"/>
      <c r="J27" s="11"/>
      <c r="K27" s="6"/>
      <c r="L27" s="12"/>
      <c r="M27" s="13"/>
      <c r="N27" s="14"/>
      <c r="O27" s="7"/>
      <c r="P27" s="6"/>
      <c r="Q27" s="63" t="str">
        <f t="shared" si="1"/>
        <v/>
      </c>
      <c r="R27" s="1" t="str">
        <f t="shared" si="2"/>
        <v/>
      </c>
      <c r="S27" s="1" t="str">
        <f t="shared" si="5"/>
        <v xml:space="preserve">    </v>
      </c>
      <c r="T27" s="1" t="str">
        <f t="shared" si="4"/>
        <v xml:space="preserve">    </v>
      </c>
      <c r="Z27" s="1" t="s">
        <v>3023</v>
      </c>
      <c r="AA27" s="67">
        <v>47</v>
      </c>
    </row>
    <row r="28" spans="1:27" ht="15" customHeight="1">
      <c r="A28" s="25" t="str">
        <f t="shared" si="0"/>
        <v/>
      </c>
      <c r="B28" s="5"/>
      <c r="C28" s="21"/>
      <c r="D28" s="21"/>
      <c r="E28" s="6"/>
      <c r="F28" s="7"/>
      <c r="G28" s="6"/>
      <c r="H28" s="6"/>
      <c r="I28" s="6"/>
      <c r="J28" s="6"/>
      <c r="K28" s="6"/>
      <c r="L28" s="12"/>
      <c r="M28" s="13"/>
      <c r="N28" s="70"/>
      <c r="O28" s="7"/>
      <c r="P28" s="6"/>
      <c r="Q28" s="63" t="str">
        <f t="shared" si="1"/>
        <v/>
      </c>
      <c r="R28" s="1" t="str">
        <f t="shared" si="2"/>
        <v/>
      </c>
      <c r="S28" s="1" t="str">
        <f t="shared" si="5"/>
        <v xml:space="preserve">    </v>
      </c>
      <c r="T28" s="1" t="str">
        <f t="shared" si="4"/>
        <v xml:space="preserve">    </v>
      </c>
      <c r="Z28" s="1" t="s">
        <v>3923</v>
      </c>
      <c r="AA28" s="67">
        <v>0</v>
      </c>
    </row>
    <row r="29" spans="1:27" ht="15" customHeight="1">
      <c r="A29" s="25" t="str">
        <f t="shared" si="0"/>
        <v/>
      </c>
      <c r="B29" s="5"/>
      <c r="C29" s="21"/>
      <c r="D29" s="21"/>
      <c r="E29" s="6"/>
      <c r="F29" s="7"/>
      <c r="G29" s="6"/>
      <c r="H29" s="6"/>
      <c r="I29" s="6"/>
      <c r="J29" s="11"/>
      <c r="K29" s="6"/>
      <c r="L29" s="12"/>
      <c r="M29" s="13"/>
      <c r="N29" s="14"/>
      <c r="O29" s="7"/>
      <c r="P29" s="6"/>
      <c r="Q29" s="63" t="str">
        <f t="shared" si="1"/>
        <v/>
      </c>
      <c r="R29" s="1" t="str">
        <f t="shared" si="2"/>
        <v/>
      </c>
      <c r="S29" s="1" t="str">
        <f t="shared" si="5"/>
        <v xml:space="preserve">    </v>
      </c>
      <c r="T29" s="1" t="str">
        <f t="shared" si="4"/>
        <v xml:space="preserve">    </v>
      </c>
      <c r="Z29" s="1" t="s">
        <v>3924</v>
      </c>
      <c r="AA29" s="67">
        <v>0</v>
      </c>
    </row>
    <row r="30" spans="1:27" ht="15" customHeight="1">
      <c r="A30" s="25" t="str">
        <f t="shared" si="0"/>
        <v/>
      </c>
      <c r="B30" s="5"/>
      <c r="C30" s="21"/>
      <c r="D30" s="21"/>
      <c r="E30" s="6"/>
      <c r="F30" s="7"/>
      <c r="G30" s="6"/>
      <c r="H30" s="6"/>
      <c r="I30" s="6"/>
      <c r="J30" s="6"/>
      <c r="K30" s="6"/>
      <c r="L30" s="12"/>
      <c r="M30" s="13"/>
      <c r="N30" s="70"/>
      <c r="O30" s="7"/>
      <c r="P30" s="6"/>
      <c r="Q30" s="63" t="str">
        <f t="shared" si="1"/>
        <v/>
      </c>
      <c r="R30" s="1" t="str">
        <f t="shared" si="2"/>
        <v/>
      </c>
      <c r="S30" s="1" t="str">
        <f t="shared" si="5"/>
        <v xml:space="preserve">    </v>
      </c>
      <c r="T30" s="1" t="str">
        <f t="shared" si="4"/>
        <v xml:space="preserve">    </v>
      </c>
      <c r="Z30" s="1" t="s">
        <v>3925</v>
      </c>
      <c r="AA30" s="67">
        <v>42</v>
      </c>
    </row>
    <row r="31" spans="1:27" ht="15" customHeight="1">
      <c r="A31" s="25" t="str">
        <f t="shared" si="0"/>
        <v/>
      </c>
      <c r="B31" s="5"/>
      <c r="C31" s="21"/>
      <c r="D31" s="21"/>
      <c r="E31" s="6"/>
      <c r="F31" s="7"/>
      <c r="G31" s="6"/>
      <c r="H31" s="6"/>
      <c r="I31" s="6"/>
      <c r="J31" s="11"/>
      <c r="K31" s="6"/>
      <c r="L31" s="12"/>
      <c r="M31" s="13"/>
      <c r="N31" s="14"/>
      <c r="O31" s="7"/>
      <c r="P31" s="6"/>
      <c r="Q31" s="63" t="str">
        <f t="shared" si="1"/>
        <v/>
      </c>
      <c r="R31" s="1" t="str">
        <f t="shared" si="2"/>
        <v/>
      </c>
      <c r="S31" s="1" t="str">
        <f t="shared" si="5"/>
        <v xml:space="preserve">    </v>
      </c>
      <c r="T31" s="1" t="str">
        <f t="shared" si="4"/>
        <v xml:space="preserve">    </v>
      </c>
      <c r="Z31" s="1" t="s">
        <v>3926</v>
      </c>
      <c r="AA31" s="67"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70"/>
      <c r="O32" s="7"/>
      <c r="P32" s="6"/>
      <c r="Q32" s="63" t="str">
        <f t="shared" si="1"/>
        <v/>
      </c>
      <c r="R32" s="1" t="str">
        <f t="shared" si="2"/>
        <v/>
      </c>
      <c r="S32" s="1" t="str">
        <f t="shared" si="5"/>
        <v xml:space="preserve">    </v>
      </c>
      <c r="T32" s="1" t="str">
        <f t="shared" si="4"/>
        <v xml:space="preserve">    </v>
      </c>
      <c r="Z32" s="1" t="s">
        <v>835</v>
      </c>
      <c r="AA32" s="67"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11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5"/>
        <v xml:space="preserve">    </v>
      </c>
      <c r="T33" s="1" t="str">
        <f t="shared" si="4"/>
        <v xml:space="preserve">    </v>
      </c>
      <c r="Z33" s="1" t="s">
        <v>763</v>
      </c>
      <c r="AA33" s="67"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6"/>
      <c r="J34" s="6"/>
      <c r="K34" s="6"/>
      <c r="L34" s="12"/>
      <c r="M34" s="13"/>
      <c r="N34" s="70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5"/>
        <v xml:space="preserve">    </v>
      </c>
      <c r="T34" s="1" t="str">
        <f t="shared" si="4"/>
        <v xml:space="preserve">    </v>
      </c>
      <c r="Z34" s="1" t="s">
        <v>779</v>
      </c>
      <c r="AA34" s="67"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11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5"/>
        <v xml:space="preserve">    </v>
      </c>
      <c r="T35" s="1" t="str">
        <f t="shared" si="4"/>
        <v xml:space="preserve">    </v>
      </c>
      <c r="Z35" s="1" t="s">
        <v>881</v>
      </c>
      <c r="AA35" s="67"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6"/>
      <c r="J36" s="6"/>
      <c r="K36" s="6"/>
      <c r="L36" s="12"/>
      <c r="M36" s="13"/>
      <c r="N36" s="70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5"/>
        <v xml:space="preserve">    </v>
      </c>
      <c r="T36" s="1" t="str">
        <f t="shared" si="4"/>
        <v xml:space="preserve">    </v>
      </c>
      <c r="Z36" s="1" t="s">
        <v>902</v>
      </c>
      <c r="AA36" s="67"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6"/>
      <c r="J37" s="11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5"/>
        <v xml:space="preserve">    </v>
      </c>
      <c r="T37" s="1" t="str">
        <f t="shared" si="4"/>
        <v xml:space="preserve">    </v>
      </c>
      <c r="Z37" s="1" t="s">
        <v>354</v>
      </c>
      <c r="AA37" s="67"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6"/>
      <c r="J38" s="6"/>
      <c r="K38" s="6"/>
      <c r="L38" s="12"/>
      <c r="M38" s="13"/>
      <c r="N38" s="70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5"/>
        <v xml:space="preserve">    </v>
      </c>
      <c r="T38" s="1" t="str">
        <f t="shared" si="4"/>
        <v xml:space="preserve">    </v>
      </c>
      <c r="Z38" s="1" t="s">
        <v>1672</v>
      </c>
      <c r="AA38" s="67"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6"/>
      <c r="J39" s="11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5"/>
        <v xml:space="preserve">    </v>
      </c>
      <c r="T39" s="1" t="str">
        <f t="shared" si="4"/>
        <v xml:space="preserve">    </v>
      </c>
      <c r="Z39" s="1" t="s">
        <v>1561</v>
      </c>
      <c r="AA39" s="67"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6"/>
      <c r="J40" s="6"/>
      <c r="K40" s="6"/>
      <c r="L40" s="12"/>
      <c r="M40" s="13"/>
      <c r="N40" s="70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5"/>
        <v xml:space="preserve">    </v>
      </c>
      <c r="T40" s="1" t="str">
        <f t="shared" si="4"/>
        <v xml:space="preserve">    </v>
      </c>
      <c r="Z40" s="1" t="s">
        <v>1182</v>
      </c>
      <c r="AA40" s="67"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6"/>
      <c r="J41" s="11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5"/>
        <v xml:space="preserve">    </v>
      </c>
      <c r="T41" s="1" t="str">
        <f t="shared" si="4"/>
        <v xml:space="preserve">    </v>
      </c>
      <c r="Z41" s="1" t="s">
        <v>1309</v>
      </c>
      <c r="AA41" s="67"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6"/>
      <c r="J42" s="6"/>
      <c r="K42" s="6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5"/>
        <v xml:space="preserve">    </v>
      </c>
      <c r="T42" s="1" t="str">
        <f t="shared" si="4"/>
        <v xml:space="preserve">    </v>
      </c>
      <c r="Z42" s="1" t="s">
        <v>802</v>
      </c>
      <c r="AA42" s="67"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5"/>
        <v xml:space="preserve">    </v>
      </c>
      <c r="T43" s="1" t="str">
        <f t="shared" si="4"/>
        <v xml:space="preserve">    </v>
      </c>
      <c r="Z43" s="1" t="s">
        <v>2176</v>
      </c>
      <c r="AA43" s="67"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6"/>
      <c r="J44" s="6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5"/>
        <v xml:space="preserve">    </v>
      </c>
      <c r="T44" s="1" t="str">
        <f t="shared" si="4"/>
        <v xml:space="preserve">    </v>
      </c>
      <c r="Z44" s="1" t="s">
        <v>1768</v>
      </c>
      <c r="AA44" s="67"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6"/>
      <c r="J45" s="6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5"/>
        <v xml:space="preserve">    </v>
      </c>
      <c r="T45" s="1" t="str">
        <f t="shared" si="4"/>
        <v xml:space="preserve">    </v>
      </c>
      <c r="Z45" s="1" t="s">
        <v>1649</v>
      </c>
      <c r="AA45" s="67"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6"/>
      <c r="J46" s="11"/>
      <c r="K46" s="6"/>
      <c r="L46" s="12"/>
      <c r="M46" s="13"/>
      <c r="N46" s="70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5"/>
        <v xml:space="preserve">    </v>
      </c>
      <c r="T46" s="1" t="str">
        <f t="shared" si="4"/>
        <v xml:space="preserve">    </v>
      </c>
      <c r="Z46" s="1" t="s">
        <v>3927</v>
      </c>
      <c r="AA46" s="67"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6"/>
      <c r="J47" s="6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5"/>
        <v xml:space="preserve">    </v>
      </c>
      <c r="T47" s="1" t="str">
        <f t="shared" si="4"/>
        <v xml:space="preserve">    </v>
      </c>
      <c r="Z47" s="1" t="s">
        <v>287</v>
      </c>
      <c r="AA47" s="67"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6"/>
      <c r="J48" s="11"/>
      <c r="K48" s="6"/>
      <c r="L48" s="12"/>
      <c r="M48" s="13"/>
      <c r="N48" s="70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5"/>
        <v xml:space="preserve">    </v>
      </c>
      <c r="T48" s="1" t="str">
        <f t="shared" si="4"/>
        <v xml:space="preserve">    </v>
      </c>
      <c r="Z48" s="1" t="s">
        <v>1180</v>
      </c>
      <c r="AA48" s="67"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6"/>
      <c r="J49" s="6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5"/>
        <v xml:space="preserve">    </v>
      </c>
      <c r="T49" s="1" t="str">
        <f t="shared" si="4"/>
        <v xml:space="preserve">    </v>
      </c>
      <c r="Z49" s="1" t="s">
        <v>1169</v>
      </c>
      <c r="AA49" s="67"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6"/>
      <c r="J50" s="6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5"/>
        <v xml:space="preserve">    </v>
      </c>
      <c r="T50" s="1" t="str">
        <f t="shared" si="4"/>
        <v xml:space="preserve">    </v>
      </c>
      <c r="Z50" s="1" t="s">
        <v>1589</v>
      </c>
      <c r="AA50" s="67"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6"/>
      <c r="J51" s="6"/>
      <c r="K51" s="6"/>
      <c r="L51" s="12"/>
      <c r="M51" s="13"/>
      <c r="N51" s="70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5"/>
        <v xml:space="preserve">    </v>
      </c>
      <c r="T51" s="1" t="str">
        <f t="shared" si="4"/>
        <v xml:space="preserve">    </v>
      </c>
      <c r="Z51" s="1" t="s">
        <v>2026</v>
      </c>
      <c r="AA51" s="67"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6"/>
      <c r="J52" s="6"/>
      <c r="K52" s="6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5"/>
        <v xml:space="preserve">    </v>
      </c>
      <c r="T52" s="1" t="str">
        <f t="shared" si="4"/>
        <v xml:space="preserve">    </v>
      </c>
      <c r="Z52" s="1" t="s">
        <v>3928</v>
      </c>
      <c r="AA52" s="67"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6"/>
      <c r="J53" s="6"/>
      <c r="K53" s="6"/>
      <c r="L53" s="12"/>
      <c r="M53" s="13"/>
      <c r="N53" s="70"/>
      <c r="O53" s="7"/>
      <c r="P53" s="6"/>
      <c r="Q53" s="63" t="str">
        <f t="shared" si="1"/>
        <v/>
      </c>
      <c r="R53" s="1" t="str">
        <f t="shared" si="2"/>
        <v/>
      </c>
      <c r="S53" s="1" t="str">
        <f t="shared" si="5"/>
        <v xml:space="preserve">    </v>
      </c>
      <c r="T53" s="1" t="str">
        <f t="shared" si="4"/>
        <v xml:space="preserve">    </v>
      </c>
      <c r="Z53" s="1" t="s">
        <v>3929</v>
      </c>
      <c r="AA53" s="67"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5"/>
        <v xml:space="preserve">    </v>
      </c>
      <c r="T54" s="1" t="str">
        <f t="shared" si="4"/>
        <v xml:space="preserve">    </v>
      </c>
      <c r="Z54" s="1" t="s">
        <v>567</v>
      </c>
      <c r="AA54" s="67"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70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5"/>
        <v xml:space="preserve">    </v>
      </c>
      <c r="T55" s="1" t="str">
        <f t="shared" si="4"/>
        <v xml:space="preserve">    </v>
      </c>
      <c r="Z55" s="1" t="s">
        <v>3930</v>
      </c>
      <c r="AA55" s="67"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6"/>
      <c r="J56" s="6"/>
      <c r="K56" s="6"/>
      <c r="L56" s="12"/>
      <c r="M56" s="13"/>
      <c r="N56" s="14"/>
      <c r="O56" s="7"/>
      <c r="P56" s="6"/>
      <c r="Q56" s="63" t="str">
        <f t="shared" si="1"/>
        <v/>
      </c>
      <c r="R56" s="1" t="str">
        <f t="shared" si="2"/>
        <v/>
      </c>
      <c r="S56" s="1" t="str">
        <f t="shared" si="5"/>
        <v xml:space="preserve">    </v>
      </c>
      <c r="T56" s="1" t="str">
        <f t="shared" si="4"/>
        <v xml:space="preserve">    </v>
      </c>
      <c r="Z56" s="1" t="s">
        <v>3931</v>
      </c>
      <c r="AA56" s="67"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6"/>
      <c r="J57" s="6"/>
      <c r="K57" s="6"/>
      <c r="L57" s="12"/>
      <c r="M57" s="13"/>
      <c r="N57" s="70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5"/>
        <v xml:space="preserve">    </v>
      </c>
      <c r="T57" s="1" t="str">
        <f t="shared" si="4"/>
        <v xml:space="preserve">    </v>
      </c>
      <c r="Z57" s="1" t="s">
        <v>1547</v>
      </c>
      <c r="AA57" s="67"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6"/>
      <c r="J58" s="6"/>
      <c r="K58" s="6"/>
      <c r="L58" s="12"/>
      <c r="M58" s="13"/>
      <c r="N58" s="14"/>
      <c r="O58" s="7"/>
      <c r="P58" s="6"/>
      <c r="Q58" s="63" t="str">
        <f t="shared" si="1"/>
        <v/>
      </c>
      <c r="R58" s="1" t="str">
        <f t="shared" si="2"/>
        <v/>
      </c>
      <c r="S58" s="1" t="str">
        <f t="shared" si="5"/>
        <v xml:space="preserve">    </v>
      </c>
      <c r="T58" s="1" t="str">
        <f t="shared" si="4"/>
        <v xml:space="preserve">    </v>
      </c>
      <c r="Z58" s="1" t="s">
        <v>3932</v>
      </c>
      <c r="AA58" s="67"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5"/>
        <v xml:space="preserve">    </v>
      </c>
      <c r="T59" s="1" t="str">
        <f t="shared" si="4"/>
        <v xml:space="preserve">    </v>
      </c>
      <c r="Z59" s="1" t="s">
        <v>3933</v>
      </c>
      <c r="AA59" s="67"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5"/>
        <v xml:space="preserve">    </v>
      </c>
      <c r="T60" s="1" t="str">
        <f t="shared" si="4"/>
        <v xml:space="preserve">    </v>
      </c>
      <c r="Z60" s="1" t="s">
        <v>525</v>
      </c>
      <c r="AA60" s="67"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7"/>
      <c r="G61" s="6"/>
      <c r="H61" s="6"/>
      <c r="I61" s="6"/>
      <c r="J61" s="6"/>
      <c r="K61" s="6"/>
      <c r="L61" s="12"/>
      <c r="M61" s="13"/>
      <c r="N61" s="14"/>
      <c r="O61" s="7"/>
      <c r="P61" s="6"/>
      <c r="Q61" s="63" t="str">
        <f t="shared" si="1"/>
        <v/>
      </c>
      <c r="R61" s="1" t="str">
        <f t="shared" si="2"/>
        <v/>
      </c>
      <c r="S61" s="1" t="str">
        <f t="shared" si="5"/>
        <v xml:space="preserve">    </v>
      </c>
      <c r="T61" s="1" t="str">
        <f t="shared" si="4"/>
        <v xml:space="preserve">    </v>
      </c>
      <c r="V61" s="2"/>
      <c r="Z61" s="1" t="s">
        <v>3934</v>
      </c>
      <c r="AA61" s="67"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6"/>
      <c r="J62" s="6"/>
      <c r="K62" s="6"/>
      <c r="L62" s="12"/>
      <c r="M62" s="13"/>
      <c r="N62" s="14"/>
      <c r="O62" s="7"/>
      <c r="P62" s="6"/>
      <c r="Q62" s="63" t="str">
        <f t="shared" si="1"/>
        <v/>
      </c>
      <c r="R62" s="1" t="str">
        <f t="shared" si="2"/>
        <v/>
      </c>
      <c r="S62" s="1" t="str">
        <f t="shared" si="5"/>
        <v xml:space="preserve">    </v>
      </c>
      <c r="T62" s="1" t="str">
        <f t="shared" si="4"/>
        <v xml:space="preserve">    </v>
      </c>
      <c r="U62" s="2"/>
      <c r="V62" s="2"/>
      <c r="Z62" s="1" t="s">
        <v>1234</v>
      </c>
      <c r="AA62" s="67"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11"/>
      <c r="J63" s="11"/>
      <c r="K63" s="11"/>
      <c r="L63" s="12"/>
      <c r="M63" s="13"/>
      <c r="N63" s="70"/>
      <c r="O63" s="7"/>
      <c r="P63" s="6"/>
      <c r="Q63" s="63" t="str">
        <f t="shared" si="1"/>
        <v/>
      </c>
      <c r="R63" s="1" t="str">
        <f t="shared" si="2"/>
        <v/>
      </c>
      <c r="S63" s="1" t="str">
        <f t="shared" si="5"/>
        <v xml:space="preserve">    </v>
      </c>
      <c r="T63" s="1" t="str">
        <f t="shared" si="4"/>
        <v xml:space="preserve">    </v>
      </c>
      <c r="U63" s="2"/>
      <c r="V63" s="2"/>
      <c r="Z63" s="1" t="s">
        <v>3935</v>
      </c>
      <c r="AA63" s="67"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6"/>
      <c r="J64" s="11"/>
      <c r="K64" s="11"/>
      <c r="L64" s="12"/>
      <c r="M64" s="13"/>
      <c r="N64" s="14"/>
      <c r="O64" s="7"/>
      <c r="P64" s="6"/>
      <c r="Q64" s="63" t="str">
        <f t="shared" si="1"/>
        <v/>
      </c>
      <c r="R64" s="1" t="str">
        <f t="shared" si="2"/>
        <v/>
      </c>
      <c r="S64" s="1" t="str">
        <f t="shared" si="5"/>
        <v xml:space="preserve">    </v>
      </c>
      <c r="T64" s="1" t="str">
        <f t="shared" si="4"/>
        <v xml:space="preserve">    </v>
      </c>
      <c r="U64" s="2"/>
      <c r="V64" s="2"/>
      <c r="Z64" s="1" t="s">
        <v>3936</v>
      </c>
      <c r="AA64" s="67"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8"/>
      <c r="G65" s="6"/>
      <c r="H65" s="6"/>
      <c r="I65" s="6"/>
      <c r="J65" s="6"/>
      <c r="K65" s="6"/>
      <c r="L65" s="5"/>
      <c r="M65" s="9"/>
      <c r="N65" s="10"/>
      <c r="O65" s="7"/>
      <c r="P65" s="6"/>
      <c r="Q65" s="63" t="str">
        <f t="shared" si="1"/>
        <v/>
      </c>
      <c r="R65" s="1" t="str">
        <f t="shared" si="2"/>
        <v/>
      </c>
      <c r="S65" s="1" t="str">
        <f t="shared" si="5"/>
        <v xml:space="preserve">    </v>
      </c>
      <c r="T65" s="1" t="str">
        <f t="shared" si="4"/>
        <v xml:space="preserve">    </v>
      </c>
      <c r="U65" s="2"/>
      <c r="V65" s="2"/>
      <c r="Z65" s="1" t="s">
        <v>3937</v>
      </c>
      <c r="AA65" s="67"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11"/>
      <c r="J66" s="6"/>
      <c r="K66" s="6"/>
      <c r="L66" s="12"/>
      <c r="M66" s="13"/>
      <c r="N66" s="14"/>
      <c r="O66" s="7"/>
      <c r="P66" s="6"/>
      <c r="Q66" s="63" t="str">
        <f t="shared" si="1"/>
        <v/>
      </c>
      <c r="R66" s="1" t="str">
        <f t="shared" si="2"/>
        <v/>
      </c>
      <c r="S66" s="1" t="str">
        <f t="shared" si="5"/>
        <v xml:space="preserve">    </v>
      </c>
      <c r="T66" s="1" t="str">
        <f t="shared" si="4"/>
        <v xml:space="preserve">    </v>
      </c>
      <c r="U66" s="2"/>
      <c r="V66" s="2"/>
      <c r="Z66" s="1" t="s">
        <v>3938</v>
      </c>
      <c r="AA66" s="67"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11"/>
      <c r="J67" s="6"/>
      <c r="K67" s="6"/>
      <c r="L67" s="12"/>
      <c r="M67" s="13"/>
      <c r="N67" s="14"/>
      <c r="O67" s="7"/>
      <c r="P67" s="6"/>
      <c r="Q67" s="63" t="str">
        <f t="shared" si="1"/>
        <v/>
      </c>
      <c r="R67" s="1" t="str">
        <f t="shared" si="2"/>
        <v/>
      </c>
      <c r="S67" s="1" t="str">
        <f t="shared" si="5"/>
        <v xml:space="preserve">    </v>
      </c>
      <c r="T67" s="1" t="str">
        <f t="shared" si="4"/>
        <v xml:space="preserve">    </v>
      </c>
      <c r="U67" s="2"/>
      <c r="V67" s="2"/>
      <c r="Z67" s="1" t="s">
        <v>882</v>
      </c>
      <c r="AA67" s="67"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11"/>
      <c r="J68" s="6"/>
      <c r="K68" s="6"/>
      <c r="L68" s="12"/>
      <c r="M68" s="13"/>
      <c r="N68" s="14"/>
      <c r="O68" s="7"/>
      <c r="P68" s="6"/>
      <c r="Q68" s="63" t="str">
        <f t="shared" si="1"/>
        <v/>
      </c>
      <c r="R68" s="1" t="str">
        <f t="shared" si="2"/>
        <v/>
      </c>
      <c r="S68" s="1" t="str">
        <f t="shared" si="5"/>
        <v xml:space="preserve">    </v>
      </c>
      <c r="T68" s="1" t="str">
        <f t="shared" si="4"/>
        <v xml:space="preserve">    </v>
      </c>
      <c r="U68" s="2"/>
      <c r="V68" s="2"/>
      <c r="Z68" s="1" t="s">
        <v>2031</v>
      </c>
      <c r="AA68" s="67"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11"/>
      <c r="J69" s="6"/>
      <c r="K69" s="6"/>
      <c r="L69" s="12"/>
      <c r="M69" s="13"/>
      <c r="N69" s="14"/>
      <c r="O69" s="7"/>
      <c r="P69" s="6"/>
      <c r="Q69" s="63" t="str">
        <f t="shared" si="1"/>
        <v/>
      </c>
      <c r="R69" s="1" t="str">
        <f t="shared" si="2"/>
        <v/>
      </c>
      <c r="S69" s="1" t="str">
        <f t="shared" si="5"/>
        <v xml:space="preserve">    </v>
      </c>
      <c r="T69" s="1" t="str">
        <f t="shared" si="4"/>
        <v xml:space="preserve">    </v>
      </c>
      <c r="U69" s="2"/>
      <c r="V69" s="2"/>
      <c r="Z69" s="1" t="s">
        <v>2071</v>
      </c>
      <c r="AA69" s="67"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11"/>
      <c r="J70" s="11"/>
      <c r="K70" s="11"/>
      <c r="L70" s="12"/>
      <c r="M70" s="13"/>
      <c r="N70" s="14"/>
      <c r="O70" s="7"/>
      <c r="P70" s="11"/>
      <c r="Q70" s="63" t="str">
        <f t="shared" si="1"/>
        <v/>
      </c>
      <c r="R70" s="1" t="str">
        <f t="shared" si="2"/>
        <v/>
      </c>
      <c r="S70" s="1" t="str">
        <f t="shared" si="5"/>
        <v xml:space="preserve">    </v>
      </c>
      <c r="T70" s="1" t="str">
        <f t="shared" si="4"/>
        <v xml:space="preserve">    </v>
      </c>
      <c r="U70" s="2"/>
      <c r="V70" s="2"/>
      <c r="Z70" s="1" t="s">
        <v>1167</v>
      </c>
      <c r="AA70" s="67">
        <v>28</v>
      </c>
    </row>
    <row r="71" spans="1:27" ht="15" customHeight="1">
      <c r="A71" s="25" t="str">
        <f t="shared" si="0"/>
        <v/>
      </c>
      <c r="B71" s="5"/>
      <c r="C71" s="21"/>
      <c r="D71" s="21"/>
      <c r="E71" s="6"/>
      <c r="F71" s="7"/>
      <c r="G71" s="6"/>
      <c r="H71" s="6"/>
      <c r="I71" s="11"/>
      <c r="J71" s="6"/>
      <c r="K71" s="11"/>
      <c r="L71" s="12"/>
      <c r="M71" s="13"/>
      <c r="N71" s="14"/>
      <c r="O71" s="7"/>
      <c r="P71" s="6"/>
      <c r="Q71" s="63" t="str">
        <f t="shared" ref="Q71:Q134" si="6">IF(P71="","",VLOOKUP(P71,$Z$7:$AA$68,2,FALSE))</f>
        <v/>
      </c>
      <c r="R71" s="1" t="str">
        <f t="shared" si="2"/>
        <v/>
      </c>
      <c r="S71" s="1" t="str">
        <f t="shared" si="5"/>
        <v xml:space="preserve">    </v>
      </c>
      <c r="T71" s="1" t="str">
        <f t="shared" si="4"/>
        <v xml:space="preserve">    </v>
      </c>
      <c r="U71" s="2"/>
      <c r="V71" s="2"/>
      <c r="Z71" s="1" t="s">
        <v>1546</v>
      </c>
      <c r="AA71" s="67">
        <v>40</v>
      </c>
    </row>
    <row r="72" spans="1:27" ht="15" customHeight="1">
      <c r="A72" s="25" t="str">
        <f t="shared" si="0"/>
        <v/>
      </c>
      <c r="B72" s="5"/>
      <c r="C72" s="21"/>
      <c r="D72" s="21"/>
      <c r="E72" s="6"/>
      <c r="F72" s="7"/>
      <c r="G72" s="6"/>
      <c r="H72" s="6"/>
      <c r="I72" s="11"/>
      <c r="J72" s="6"/>
      <c r="K72" s="11"/>
      <c r="L72" s="12"/>
      <c r="M72" s="13"/>
      <c r="N72" s="14"/>
      <c r="O72" s="7"/>
      <c r="P72" s="6"/>
      <c r="Q72" s="63" t="str">
        <f t="shared" si="6"/>
        <v/>
      </c>
      <c r="R72" s="1" t="str">
        <f t="shared" ref="R72:R134" si="7">A72</f>
        <v/>
      </c>
      <c r="S72" s="1" t="str">
        <f t="shared" si="5"/>
        <v xml:space="preserve">    </v>
      </c>
      <c r="T72" s="1" t="str">
        <f t="shared" ref="T72:T135" si="8">S72</f>
        <v xml:space="preserve">    </v>
      </c>
      <c r="V72" s="2"/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6"/>
      <c r="J73" s="6"/>
      <c r="K73" s="11"/>
      <c r="L73" s="12"/>
      <c r="M73" s="13"/>
      <c r="N73" s="14"/>
      <c r="O73" s="7"/>
      <c r="P73" s="6"/>
      <c r="Q73" s="63" t="str">
        <f t="shared" si="6"/>
        <v/>
      </c>
      <c r="R73" s="1" t="str">
        <f t="shared" si="7"/>
        <v/>
      </c>
      <c r="S73" s="1" t="str">
        <f t="shared" si="5"/>
        <v xml:space="preserve">    </v>
      </c>
      <c r="T73" s="1" t="str">
        <f t="shared" si="8"/>
        <v xml:space="preserve">    </v>
      </c>
      <c r="V73" s="2"/>
    </row>
    <row r="74" spans="1:27" ht="15" customHeight="1">
      <c r="A74" s="25" t="str">
        <f t="shared" si="0"/>
        <v/>
      </c>
      <c r="B74" s="5"/>
      <c r="C74" s="21"/>
      <c r="D74" s="21"/>
      <c r="E74" s="6"/>
      <c r="F74" s="7"/>
      <c r="G74" s="6"/>
      <c r="H74" s="6"/>
      <c r="I74" s="6"/>
      <c r="J74" s="6"/>
      <c r="K74" s="11"/>
      <c r="L74" s="12"/>
      <c r="M74" s="13"/>
      <c r="N74" s="14"/>
      <c r="O74" s="7"/>
      <c r="P74" s="6"/>
      <c r="Q74" s="63" t="str">
        <f t="shared" si="6"/>
        <v/>
      </c>
      <c r="R74" s="1" t="str">
        <f t="shared" si="7"/>
        <v/>
      </c>
      <c r="S74" s="1" t="str">
        <f t="shared" si="5"/>
        <v xml:space="preserve">    </v>
      </c>
      <c r="T74" s="1" t="str">
        <f t="shared" si="8"/>
        <v xml:space="preserve">    </v>
      </c>
      <c r="V74" s="2"/>
    </row>
    <row r="75" spans="1:27" ht="15" customHeight="1">
      <c r="A75" s="25" t="str">
        <f t="shared" ref="A75:A138" si="9">IF(OR(B75="",C75="",D75=""),"",TEXT(Q75,"000")&amp;B75&amp;TEXT(C75,"00")&amp;TEXT(D75,"00"))</f>
        <v/>
      </c>
      <c r="B75" s="5"/>
      <c r="C75" s="21"/>
      <c r="D75" s="21"/>
      <c r="E75" s="6"/>
      <c r="F75" s="7"/>
      <c r="G75" s="6"/>
      <c r="H75" s="6"/>
      <c r="I75" s="6"/>
      <c r="J75" s="11"/>
      <c r="K75" s="11"/>
      <c r="L75" s="12"/>
      <c r="M75" s="13"/>
      <c r="N75" s="14"/>
      <c r="O75" s="7"/>
      <c r="P75" s="6"/>
      <c r="Q75" s="63" t="str">
        <f t="shared" si="6"/>
        <v/>
      </c>
      <c r="R75" s="1" t="str">
        <f t="shared" si="7"/>
        <v/>
      </c>
      <c r="S75" s="1" t="str">
        <f t="shared" si="5"/>
        <v xml:space="preserve">    </v>
      </c>
      <c r="T75" s="1" t="str">
        <f t="shared" si="8"/>
        <v xml:space="preserve">    </v>
      </c>
      <c r="V75" s="2"/>
    </row>
    <row r="76" spans="1:27" ht="15" customHeight="1">
      <c r="A76" s="25" t="str">
        <f t="shared" si="9"/>
        <v/>
      </c>
      <c r="B76" s="5"/>
      <c r="C76" s="21"/>
      <c r="D76" s="21"/>
      <c r="E76" s="6"/>
      <c r="F76" s="7"/>
      <c r="G76" s="6"/>
      <c r="H76" s="6"/>
      <c r="I76" s="6"/>
      <c r="J76" s="11"/>
      <c r="K76" s="11"/>
      <c r="L76" s="12"/>
      <c r="M76" s="13"/>
      <c r="N76" s="14"/>
      <c r="O76" s="7"/>
      <c r="P76" s="6"/>
      <c r="Q76" s="63" t="str">
        <f t="shared" si="6"/>
        <v/>
      </c>
      <c r="R76" s="1" t="str">
        <f t="shared" si="7"/>
        <v/>
      </c>
      <c r="S76" s="1" t="str">
        <f t="shared" si="5"/>
        <v xml:space="preserve">    </v>
      </c>
      <c r="T76" s="1" t="str">
        <f t="shared" si="8"/>
        <v xml:space="preserve">    </v>
      </c>
      <c r="V76" s="2"/>
    </row>
    <row r="77" spans="1:27" ht="15" customHeight="1">
      <c r="A77" s="25" t="str">
        <f t="shared" si="9"/>
        <v/>
      </c>
      <c r="B77" s="5"/>
      <c r="C77" s="21"/>
      <c r="D77" s="21"/>
      <c r="E77" s="6"/>
      <c r="F77" s="7"/>
      <c r="G77" s="6"/>
      <c r="H77" s="6"/>
      <c r="I77" s="6"/>
      <c r="J77" s="11"/>
      <c r="K77" s="11"/>
      <c r="L77" s="12"/>
      <c r="M77" s="13"/>
      <c r="N77" s="14"/>
      <c r="O77" s="7"/>
      <c r="P77" s="11"/>
      <c r="Q77" s="63" t="str">
        <f t="shared" si="6"/>
        <v/>
      </c>
      <c r="R77" s="1" t="str">
        <f t="shared" si="7"/>
        <v/>
      </c>
      <c r="S77" s="1" t="str">
        <f t="shared" si="5"/>
        <v xml:space="preserve">    </v>
      </c>
      <c r="T77" s="1" t="str">
        <f t="shared" si="8"/>
        <v xml:space="preserve">    </v>
      </c>
      <c r="V77" s="2"/>
    </row>
    <row r="78" spans="1:27" ht="15" customHeight="1">
      <c r="A78" s="25" t="str">
        <f t="shared" si="9"/>
        <v/>
      </c>
      <c r="B78" s="5"/>
      <c r="C78" s="21"/>
      <c r="D78" s="21"/>
      <c r="E78" s="6"/>
      <c r="F78" s="7"/>
      <c r="G78" s="6"/>
      <c r="H78" s="6"/>
      <c r="I78" s="6"/>
      <c r="J78" s="11"/>
      <c r="K78" s="11"/>
      <c r="L78" s="12"/>
      <c r="M78" s="13"/>
      <c r="N78" s="14"/>
      <c r="O78" s="7"/>
      <c r="P78" s="6"/>
      <c r="Q78" s="63" t="str">
        <f t="shared" si="6"/>
        <v/>
      </c>
      <c r="R78" s="1" t="str">
        <f t="shared" si="7"/>
        <v/>
      </c>
      <c r="S78" s="1" t="str">
        <f t="shared" si="5"/>
        <v xml:space="preserve">    </v>
      </c>
      <c r="T78" s="1" t="str">
        <f t="shared" si="8"/>
        <v xml:space="preserve">    </v>
      </c>
    </row>
    <row r="79" spans="1:27" ht="15" customHeight="1">
      <c r="A79" s="25" t="str">
        <f t="shared" si="9"/>
        <v/>
      </c>
      <c r="B79" s="5"/>
      <c r="C79" s="21"/>
      <c r="D79" s="21"/>
      <c r="E79" s="6"/>
      <c r="F79" s="7"/>
      <c r="G79" s="6"/>
      <c r="H79" s="6"/>
      <c r="I79" s="6"/>
      <c r="J79" s="11"/>
      <c r="K79" s="11"/>
      <c r="L79" s="12"/>
      <c r="M79" s="13"/>
      <c r="N79" s="14"/>
      <c r="O79" s="7"/>
      <c r="P79" s="6"/>
      <c r="Q79" s="63" t="str">
        <f t="shared" si="6"/>
        <v/>
      </c>
      <c r="R79" s="1" t="str">
        <f t="shared" si="7"/>
        <v/>
      </c>
      <c r="S79" s="1" t="str">
        <f t="shared" si="5"/>
        <v xml:space="preserve">    </v>
      </c>
      <c r="T79" s="1" t="str">
        <f t="shared" si="8"/>
        <v xml:space="preserve">    </v>
      </c>
    </row>
    <row r="80" spans="1:27" ht="15" customHeight="1">
      <c r="A80" s="25" t="str">
        <f t="shared" si="9"/>
        <v/>
      </c>
      <c r="B80" s="5"/>
      <c r="C80" s="21"/>
      <c r="D80" s="21"/>
      <c r="E80" s="6"/>
      <c r="F80" s="7"/>
      <c r="G80" s="6"/>
      <c r="H80" s="6"/>
      <c r="I80" s="6"/>
      <c r="J80" s="11"/>
      <c r="K80" s="11"/>
      <c r="L80" s="12"/>
      <c r="M80" s="13"/>
      <c r="N80" s="14"/>
      <c r="O80" s="7"/>
      <c r="P80" s="6"/>
      <c r="Q80" s="63" t="str">
        <f t="shared" si="6"/>
        <v/>
      </c>
      <c r="R80" s="1" t="str">
        <f t="shared" si="7"/>
        <v/>
      </c>
      <c r="S80" s="1" t="str">
        <f t="shared" si="5"/>
        <v xml:space="preserve">    </v>
      </c>
      <c r="T80" s="1" t="str">
        <f t="shared" si="8"/>
        <v xml:space="preserve">    </v>
      </c>
    </row>
    <row r="81" spans="1:20" ht="15" customHeight="1">
      <c r="A81" s="25" t="str">
        <f t="shared" si="9"/>
        <v/>
      </c>
      <c r="B81" s="5"/>
      <c r="C81" s="21"/>
      <c r="D81" s="21"/>
      <c r="E81" s="6"/>
      <c r="F81" s="7"/>
      <c r="G81" s="6"/>
      <c r="H81" s="6"/>
      <c r="I81" s="6"/>
      <c r="J81" s="11"/>
      <c r="K81" s="11"/>
      <c r="L81" s="12"/>
      <c r="M81" s="13"/>
      <c r="N81" s="14"/>
      <c r="O81" s="7"/>
      <c r="P81" s="6"/>
      <c r="Q81" s="63" t="str">
        <f t="shared" si="6"/>
        <v/>
      </c>
      <c r="R81" s="1" t="str">
        <f t="shared" si="7"/>
        <v/>
      </c>
      <c r="S81" s="1" t="str">
        <f t="shared" si="5"/>
        <v xml:space="preserve">    </v>
      </c>
      <c r="T81" s="1" t="str">
        <f t="shared" si="8"/>
        <v xml:space="preserve">    </v>
      </c>
    </row>
    <row r="82" spans="1:20" ht="15" customHeight="1">
      <c r="A82" s="25" t="str">
        <f t="shared" si="9"/>
        <v/>
      </c>
      <c r="B82" s="5"/>
      <c r="C82" s="21"/>
      <c r="D82" s="21"/>
      <c r="E82" s="6"/>
      <c r="F82" s="7"/>
      <c r="G82" s="6"/>
      <c r="H82" s="6"/>
      <c r="I82" s="6"/>
      <c r="J82" s="11"/>
      <c r="K82" s="11"/>
      <c r="L82" s="12"/>
      <c r="M82" s="13"/>
      <c r="N82" s="14"/>
      <c r="O82" s="7"/>
      <c r="P82" s="6"/>
      <c r="Q82" s="63" t="str">
        <f t="shared" si="6"/>
        <v/>
      </c>
      <c r="R82" s="1" t="str">
        <f t="shared" si="7"/>
        <v/>
      </c>
      <c r="S82" s="1" t="str">
        <f t="shared" si="5"/>
        <v xml:space="preserve">    </v>
      </c>
      <c r="T82" s="1" t="str">
        <f t="shared" si="8"/>
        <v xml:space="preserve">    </v>
      </c>
    </row>
    <row r="83" spans="1:20" ht="15" customHeight="1">
      <c r="A83" s="25" t="str">
        <f t="shared" si="9"/>
        <v/>
      </c>
      <c r="B83" s="5"/>
      <c r="C83" s="21"/>
      <c r="D83" s="21"/>
      <c r="E83" s="6"/>
      <c r="F83" s="7"/>
      <c r="G83" s="6"/>
      <c r="H83" s="6"/>
      <c r="I83" s="6"/>
      <c r="J83" s="11"/>
      <c r="K83" s="11"/>
      <c r="L83" s="12"/>
      <c r="M83" s="13"/>
      <c r="N83" s="14"/>
      <c r="O83" s="7"/>
      <c r="P83" s="6"/>
      <c r="Q83" s="63" t="str">
        <f t="shared" si="6"/>
        <v/>
      </c>
      <c r="R83" s="1" t="str">
        <f t="shared" si="7"/>
        <v/>
      </c>
      <c r="S83" s="1" t="str">
        <f t="shared" si="5"/>
        <v xml:space="preserve">    </v>
      </c>
      <c r="T83" s="1" t="str">
        <f t="shared" si="8"/>
        <v xml:space="preserve">    </v>
      </c>
    </row>
    <row r="84" spans="1:20" ht="15" customHeight="1">
      <c r="A84" s="25" t="str">
        <f t="shared" si="9"/>
        <v/>
      </c>
      <c r="B84" s="5"/>
      <c r="C84" s="21"/>
      <c r="D84" s="21"/>
      <c r="E84" s="6"/>
      <c r="F84" s="7"/>
      <c r="G84" s="6"/>
      <c r="H84" s="6"/>
      <c r="I84" s="6"/>
      <c r="J84" s="11"/>
      <c r="K84" s="11"/>
      <c r="L84" s="12"/>
      <c r="M84" s="13"/>
      <c r="N84" s="14"/>
      <c r="O84" s="7"/>
      <c r="P84" s="6"/>
      <c r="Q84" s="63" t="str">
        <f t="shared" si="6"/>
        <v/>
      </c>
      <c r="R84" s="1" t="str">
        <f t="shared" si="7"/>
        <v/>
      </c>
      <c r="S84" s="1" t="str">
        <f t="shared" si="5"/>
        <v xml:space="preserve">    </v>
      </c>
      <c r="T84" s="1" t="str">
        <f t="shared" si="8"/>
        <v xml:space="preserve">    </v>
      </c>
    </row>
    <row r="85" spans="1:20" ht="15" customHeight="1">
      <c r="A85" s="25" t="str">
        <f t="shared" si="9"/>
        <v/>
      </c>
      <c r="B85" s="5"/>
      <c r="C85" s="21"/>
      <c r="D85" s="21"/>
      <c r="E85" s="6"/>
      <c r="F85" s="7"/>
      <c r="G85" s="6"/>
      <c r="H85" s="6"/>
      <c r="I85" s="6"/>
      <c r="J85" s="11"/>
      <c r="K85" s="11"/>
      <c r="L85" s="12"/>
      <c r="M85" s="13"/>
      <c r="N85" s="14"/>
      <c r="O85" s="7"/>
      <c r="P85" s="6"/>
      <c r="Q85" s="63" t="str">
        <f t="shared" si="6"/>
        <v/>
      </c>
      <c r="R85" s="1" t="str">
        <f t="shared" si="7"/>
        <v/>
      </c>
      <c r="S85" s="1" t="str">
        <f t="shared" si="5"/>
        <v xml:space="preserve">    </v>
      </c>
      <c r="T85" s="1" t="str">
        <f t="shared" si="8"/>
        <v xml:space="preserve">    </v>
      </c>
    </row>
    <row r="86" spans="1:20" ht="15" customHeight="1">
      <c r="A86" s="25" t="str">
        <f t="shared" si="9"/>
        <v/>
      </c>
      <c r="B86" s="5"/>
      <c r="C86" s="21"/>
      <c r="D86" s="21"/>
      <c r="E86" s="6"/>
      <c r="F86" s="7"/>
      <c r="G86" s="6"/>
      <c r="H86" s="6"/>
      <c r="I86" s="6"/>
      <c r="J86" s="11"/>
      <c r="K86" s="11"/>
      <c r="L86" s="12"/>
      <c r="M86" s="13"/>
      <c r="N86" s="14"/>
      <c r="O86" s="7"/>
      <c r="P86" s="6"/>
      <c r="Q86" s="63" t="str">
        <f t="shared" si="6"/>
        <v/>
      </c>
      <c r="R86" s="1" t="str">
        <f t="shared" si="7"/>
        <v/>
      </c>
      <c r="S86" s="1" t="str">
        <f t="shared" si="5"/>
        <v xml:space="preserve">    </v>
      </c>
      <c r="T86" s="1" t="str">
        <f t="shared" si="8"/>
        <v xml:space="preserve">    </v>
      </c>
    </row>
    <row r="87" spans="1:20" ht="15" customHeight="1">
      <c r="A87" s="25" t="str">
        <f t="shared" si="9"/>
        <v/>
      </c>
      <c r="B87" s="5"/>
      <c r="C87" s="21"/>
      <c r="D87" s="21"/>
      <c r="E87" s="6"/>
      <c r="F87" s="7"/>
      <c r="G87" s="6"/>
      <c r="H87" s="6"/>
      <c r="I87" s="6"/>
      <c r="J87" s="11"/>
      <c r="K87" s="11"/>
      <c r="L87" s="12"/>
      <c r="M87" s="13"/>
      <c r="N87" s="14"/>
      <c r="O87" s="7"/>
      <c r="P87" s="6"/>
      <c r="Q87" s="63" t="str">
        <f t="shared" si="6"/>
        <v/>
      </c>
      <c r="R87" s="1" t="str">
        <f t="shared" si="7"/>
        <v/>
      </c>
      <c r="S87" s="1" t="str">
        <f t="shared" si="5"/>
        <v xml:space="preserve">    </v>
      </c>
      <c r="T87" s="1" t="str">
        <f t="shared" si="8"/>
        <v xml:space="preserve">    </v>
      </c>
    </row>
    <row r="88" spans="1:20" ht="15" customHeight="1">
      <c r="A88" s="25" t="str">
        <f t="shared" si="9"/>
        <v/>
      </c>
      <c r="B88" s="5"/>
      <c r="C88" s="21"/>
      <c r="D88" s="21"/>
      <c r="E88" s="6"/>
      <c r="F88" s="7"/>
      <c r="G88" s="6"/>
      <c r="H88" s="6"/>
      <c r="I88" s="6"/>
      <c r="J88" s="11"/>
      <c r="K88" s="11"/>
      <c r="L88" s="12"/>
      <c r="M88" s="13"/>
      <c r="N88" s="14"/>
      <c r="O88" s="7"/>
      <c r="P88" s="6"/>
      <c r="Q88" s="63" t="str">
        <f t="shared" si="6"/>
        <v/>
      </c>
      <c r="R88" s="1" t="str">
        <f t="shared" si="7"/>
        <v/>
      </c>
      <c r="S88" s="1" t="str">
        <f t="shared" si="5"/>
        <v xml:space="preserve">    </v>
      </c>
      <c r="T88" s="1" t="str">
        <f t="shared" si="8"/>
        <v xml:space="preserve">    </v>
      </c>
    </row>
    <row r="89" spans="1:20" ht="15" customHeight="1">
      <c r="A89" s="25" t="str">
        <f t="shared" si="9"/>
        <v/>
      </c>
      <c r="B89" s="5"/>
      <c r="C89" s="21"/>
      <c r="D89" s="21"/>
      <c r="E89" s="6"/>
      <c r="F89" s="7"/>
      <c r="G89" s="6"/>
      <c r="H89" s="6"/>
      <c r="I89" s="6"/>
      <c r="J89" s="11"/>
      <c r="K89" s="11"/>
      <c r="L89" s="12"/>
      <c r="M89" s="13"/>
      <c r="N89" s="14"/>
      <c r="O89" s="7"/>
      <c r="P89" s="6"/>
      <c r="Q89" s="63" t="str">
        <f t="shared" si="6"/>
        <v/>
      </c>
      <c r="R89" s="1" t="str">
        <f t="shared" si="7"/>
        <v/>
      </c>
      <c r="S89" s="1" t="str">
        <f t="shared" si="5"/>
        <v xml:space="preserve">    </v>
      </c>
      <c r="T89" s="1" t="str">
        <f t="shared" si="8"/>
        <v xml:space="preserve">    </v>
      </c>
    </row>
    <row r="90" spans="1:20" ht="15" customHeight="1">
      <c r="A90" s="25" t="str">
        <f t="shared" si="9"/>
        <v/>
      </c>
      <c r="B90" s="5"/>
      <c r="C90" s="21"/>
      <c r="D90" s="21"/>
      <c r="E90" s="6"/>
      <c r="F90" s="7"/>
      <c r="G90" s="6"/>
      <c r="H90" s="6"/>
      <c r="I90" s="6"/>
      <c r="J90" s="11"/>
      <c r="K90" s="11"/>
      <c r="L90" s="12"/>
      <c r="M90" s="13"/>
      <c r="N90" s="14"/>
      <c r="O90" s="7"/>
      <c r="P90" s="6"/>
      <c r="Q90" s="63" t="str">
        <f t="shared" si="6"/>
        <v/>
      </c>
      <c r="R90" s="1" t="str">
        <f t="shared" si="7"/>
        <v/>
      </c>
      <c r="S90" s="1" t="str">
        <f t="shared" ref="S90:S134" si="10">""&amp;L90&amp;"  "&amp;M90&amp;"  "&amp;N90&amp;""</f>
        <v xml:space="preserve">    </v>
      </c>
      <c r="T90" s="1" t="str">
        <f t="shared" si="8"/>
        <v xml:space="preserve">    </v>
      </c>
    </row>
    <row r="91" spans="1:20" ht="15" customHeight="1">
      <c r="A91" s="25" t="str">
        <f t="shared" si="9"/>
        <v/>
      </c>
      <c r="B91" s="5"/>
      <c r="C91" s="21"/>
      <c r="D91" s="21"/>
      <c r="E91" s="6"/>
      <c r="F91" s="7"/>
      <c r="G91" s="6"/>
      <c r="H91" s="6"/>
      <c r="I91" s="6"/>
      <c r="J91" s="11"/>
      <c r="K91" s="11"/>
      <c r="L91" s="12"/>
      <c r="M91" s="13"/>
      <c r="N91" s="14"/>
      <c r="O91" s="7"/>
      <c r="P91" s="6"/>
      <c r="Q91" s="63" t="str">
        <f t="shared" si="6"/>
        <v/>
      </c>
      <c r="R91" s="1" t="str">
        <f t="shared" si="7"/>
        <v/>
      </c>
      <c r="S91" s="1" t="str">
        <f t="shared" si="10"/>
        <v xml:space="preserve">    </v>
      </c>
      <c r="T91" s="1" t="str">
        <f t="shared" si="8"/>
        <v xml:space="preserve">    </v>
      </c>
    </row>
    <row r="92" spans="1:20" ht="15" customHeight="1">
      <c r="A92" s="25" t="str">
        <f t="shared" si="9"/>
        <v/>
      </c>
      <c r="B92" s="5"/>
      <c r="C92" s="21"/>
      <c r="D92" s="21"/>
      <c r="E92" s="6"/>
      <c r="F92" s="7"/>
      <c r="G92" s="6"/>
      <c r="H92" s="6"/>
      <c r="I92" s="6"/>
      <c r="J92" s="11"/>
      <c r="K92" s="11"/>
      <c r="L92" s="12"/>
      <c r="M92" s="13"/>
      <c r="N92" s="14"/>
      <c r="O92" s="7"/>
      <c r="P92" s="6"/>
      <c r="Q92" s="63" t="str">
        <f t="shared" si="6"/>
        <v/>
      </c>
      <c r="R92" s="1" t="str">
        <f t="shared" si="7"/>
        <v/>
      </c>
      <c r="S92" s="1" t="str">
        <f t="shared" si="10"/>
        <v xml:space="preserve">    </v>
      </c>
      <c r="T92" s="1" t="str">
        <f t="shared" si="8"/>
        <v xml:space="preserve">    </v>
      </c>
    </row>
    <row r="93" spans="1:20" ht="15" customHeight="1">
      <c r="A93" s="25" t="str">
        <f t="shared" si="9"/>
        <v/>
      </c>
      <c r="B93" s="5"/>
      <c r="C93" s="21"/>
      <c r="D93" s="21"/>
      <c r="E93" s="6"/>
      <c r="F93" s="7"/>
      <c r="G93" s="6"/>
      <c r="H93" s="6"/>
      <c r="I93" s="6"/>
      <c r="J93" s="11"/>
      <c r="K93" s="11"/>
      <c r="L93" s="12"/>
      <c r="M93" s="13"/>
      <c r="N93" s="14"/>
      <c r="O93" s="7"/>
      <c r="P93" s="6"/>
      <c r="Q93" s="63" t="str">
        <f t="shared" si="6"/>
        <v/>
      </c>
      <c r="R93" s="1" t="str">
        <f t="shared" si="7"/>
        <v/>
      </c>
      <c r="S93" s="1" t="str">
        <f t="shared" si="10"/>
        <v xml:space="preserve">    </v>
      </c>
      <c r="T93" s="1" t="str">
        <f t="shared" si="8"/>
        <v xml:space="preserve">    </v>
      </c>
    </row>
    <row r="94" spans="1:20" ht="15" customHeight="1">
      <c r="A94" s="25" t="str">
        <f t="shared" si="9"/>
        <v/>
      </c>
      <c r="B94" s="5"/>
      <c r="C94" s="21"/>
      <c r="D94" s="21"/>
      <c r="E94" s="6"/>
      <c r="F94" s="7"/>
      <c r="G94" s="6"/>
      <c r="H94" s="6"/>
      <c r="I94" s="6"/>
      <c r="J94" s="11"/>
      <c r="K94" s="11"/>
      <c r="L94" s="12"/>
      <c r="M94" s="13"/>
      <c r="N94" s="14"/>
      <c r="O94" s="7"/>
      <c r="P94" s="6"/>
      <c r="Q94" s="63" t="str">
        <f t="shared" si="6"/>
        <v/>
      </c>
      <c r="R94" s="1" t="str">
        <f t="shared" si="7"/>
        <v/>
      </c>
      <c r="S94" s="1" t="str">
        <f t="shared" si="10"/>
        <v xml:space="preserve">    </v>
      </c>
      <c r="T94" s="1" t="str">
        <f t="shared" si="8"/>
        <v xml:space="preserve">    </v>
      </c>
    </row>
    <row r="95" spans="1:20" ht="15" customHeight="1">
      <c r="A95" s="25" t="str">
        <f t="shared" si="9"/>
        <v/>
      </c>
      <c r="B95" s="5"/>
      <c r="C95" s="21"/>
      <c r="D95" s="21"/>
      <c r="E95" s="6"/>
      <c r="F95" s="7"/>
      <c r="G95" s="6"/>
      <c r="H95" s="6"/>
      <c r="I95" s="6"/>
      <c r="J95" s="11"/>
      <c r="K95" s="11"/>
      <c r="L95" s="12"/>
      <c r="M95" s="13"/>
      <c r="N95" s="14"/>
      <c r="O95" s="7"/>
      <c r="P95" s="6"/>
      <c r="Q95" s="63" t="str">
        <f t="shared" si="6"/>
        <v/>
      </c>
      <c r="R95" s="1" t="str">
        <f t="shared" si="7"/>
        <v/>
      </c>
      <c r="S95" s="1" t="str">
        <f t="shared" si="10"/>
        <v xml:space="preserve">    </v>
      </c>
      <c r="T95" s="1" t="str">
        <f t="shared" si="8"/>
        <v xml:space="preserve">    </v>
      </c>
    </row>
    <row r="96" spans="1:20" ht="15" customHeight="1">
      <c r="A96" s="25" t="str">
        <f t="shared" si="9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6"/>
      <c r="Q96" s="63" t="str">
        <f t="shared" si="6"/>
        <v/>
      </c>
      <c r="R96" s="1" t="str">
        <f t="shared" si="7"/>
        <v/>
      </c>
      <c r="S96" s="1" t="str">
        <f t="shared" si="10"/>
        <v xml:space="preserve">    </v>
      </c>
      <c r="T96" s="1" t="str">
        <f t="shared" si="8"/>
        <v xml:space="preserve">    </v>
      </c>
    </row>
    <row r="97" spans="1:20" ht="15" customHeight="1">
      <c r="A97" s="25" t="str">
        <f t="shared" si="9"/>
        <v/>
      </c>
      <c r="B97" s="5"/>
      <c r="C97" s="21"/>
      <c r="D97" s="21"/>
      <c r="E97" s="6"/>
      <c r="F97" s="7"/>
      <c r="G97" s="6"/>
      <c r="H97" s="6"/>
      <c r="I97" s="6"/>
      <c r="J97" s="11"/>
      <c r="K97" s="11"/>
      <c r="L97" s="12"/>
      <c r="M97" s="13"/>
      <c r="N97" s="14"/>
      <c r="O97" s="7"/>
      <c r="P97" s="6"/>
      <c r="Q97" s="63" t="str">
        <f t="shared" si="6"/>
        <v/>
      </c>
      <c r="R97" s="1" t="str">
        <f t="shared" si="7"/>
        <v/>
      </c>
      <c r="S97" s="1" t="str">
        <f t="shared" si="10"/>
        <v xml:space="preserve">    </v>
      </c>
      <c r="T97" s="1" t="str">
        <f t="shared" si="8"/>
        <v xml:space="preserve">    </v>
      </c>
    </row>
    <row r="98" spans="1:20" ht="15" customHeight="1">
      <c r="A98" s="25" t="str">
        <f t="shared" si="9"/>
        <v/>
      </c>
      <c r="B98" s="5"/>
      <c r="C98" s="21"/>
      <c r="D98" s="21"/>
      <c r="E98" s="6"/>
      <c r="F98" s="7"/>
      <c r="G98" s="6"/>
      <c r="H98" s="6"/>
      <c r="I98" s="6"/>
      <c r="J98" s="11"/>
      <c r="K98" s="11"/>
      <c r="L98" s="12"/>
      <c r="M98" s="13"/>
      <c r="N98" s="14"/>
      <c r="O98" s="7"/>
      <c r="P98" s="6"/>
      <c r="Q98" s="63" t="str">
        <f t="shared" si="6"/>
        <v/>
      </c>
      <c r="R98" s="1" t="str">
        <f t="shared" si="7"/>
        <v/>
      </c>
      <c r="S98" s="1" t="str">
        <f t="shared" si="10"/>
        <v xml:space="preserve">    </v>
      </c>
      <c r="T98" s="1" t="str">
        <f t="shared" si="8"/>
        <v xml:space="preserve">    </v>
      </c>
    </row>
    <row r="99" spans="1:20" ht="15" customHeight="1">
      <c r="A99" s="25" t="str">
        <f t="shared" si="9"/>
        <v/>
      </c>
      <c r="B99" s="5"/>
      <c r="C99" s="21"/>
      <c r="D99" s="21"/>
      <c r="E99" s="6"/>
      <c r="F99" s="7"/>
      <c r="G99" s="6"/>
      <c r="H99" s="6"/>
      <c r="I99" s="6"/>
      <c r="J99" s="11"/>
      <c r="K99" s="11"/>
      <c r="L99" s="12"/>
      <c r="M99" s="13"/>
      <c r="N99" s="14"/>
      <c r="O99" s="7"/>
      <c r="P99" s="11"/>
      <c r="Q99" s="63" t="str">
        <f t="shared" si="6"/>
        <v/>
      </c>
      <c r="R99" s="1" t="str">
        <f t="shared" si="7"/>
        <v/>
      </c>
      <c r="S99" s="1" t="str">
        <f t="shared" si="10"/>
        <v xml:space="preserve">    </v>
      </c>
      <c r="T99" s="1" t="str">
        <f t="shared" si="8"/>
        <v xml:space="preserve">    </v>
      </c>
    </row>
    <row r="100" spans="1:20" ht="15" customHeight="1">
      <c r="A100" s="25" t="str">
        <f t="shared" si="9"/>
        <v/>
      </c>
      <c r="B100" s="5"/>
      <c r="C100" s="21"/>
      <c r="D100" s="21"/>
      <c r="E100" s="6"/>
      <c r="F100" s="7"/>
      <c r="G100" s="6"/>
      <c r="H100" s="6"/>
      <c r="I100" s="6"/>
      <c r="J100" s="11"/>
      <c r="K100" s="11"/>
      <c r="L100" s="12"/>
      <c r="M100" s="13"/>
      <c r="N100" s="14"/>
      <c r="O100" s="7"/>
      <c r="P100" s="6"/>
      <c r="Q100" s="63" t="str">
        <f t="shared" si="6"/>
        <v/>
      </c>
      <c r="R100" s="1" t="str">
        <f t="shared" si="7"/>
        <v/>
      </c>
      <c r="S100" s="1" t="str">
        <f t="shared" si="10"/>
        <v xml:space="preserve">    </v>
      </c>
      <c r="T100" s="1" t="str">
        <f t="shared" si="8"/>
        <v xml:space="preserve">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6"/>
      <c r="Q101" s="63" t="str">
        <f t="shared" si="6"/>
        <v/>
      </c>
      <c r="R101" s="1" t="str">
        <f t="shared" si="7"/>
        <v/>
      </c>
      <c r="S101" s="1" t="str">
        <f t="shared" si="10"/>
        <v xml:space="preserve">    </v>
      </c>
      <c r="T101" s="1" t="str">
        <f t="shared" si="8"/>
        <v xml:space="preserve">    </v>
      </c>
    </row>
    <row r="102" spans="1:20" ht="15" customHeight="1">
      <c r="A102" s="25" t="str">
        <f t="shared" si="9"/>
        <v/>
      </c>
      <c r="B102" s="5"/>
      <c r="C102" s="21"/>
      <c r="D102" s="21"/>
      <c r="E102" s="6"/>
      <c r="F102" s="7"/>
      <c r="G102" s="6"/>
      <c r="H102" s="6"/>
      <c r="I102" s="6"/>
      <c r="J102" s="11"/>
      <c r="K102" s="11"/>
      <c r="L102" s="12"/>
      <c r="M102" s="13"/>
      <c r="N102" s="14"/>
      <c r="O102" s="7"/>
      <c r="P102" s="6"/>
      <c r="Q102" s="63" t="str">
        <f t="shared" si="6"/>
        <v/>
      </c>
      <c r="R102" s="1" t="str">
        <f t="shared" si="7"/>
        <v/>
      </c>
      <c r="S102" s="1" t="str">
        <f t="shared" si="10"/>
        <v xml:space="preserve">    </v>
      </c>
      <c r="T102" s="1" t="str">
        <f t="shared" si="8"/>
        <v xml:space="preserve">    </v>
      </c>
    </row>
    <row r="103" spans="1:20" ht="15" customHeight="1">
      <c r="A103" s="25" t="str">
        <f t="shared" si="9"/>
        <v/>
      </c>
      <c r="B103" s="5"/>
      <c r="C103" s="21"/>
      <c r="D103" s="21"/>
      <c r="E103" s="6"/>
      <c r="F103" s="7"/>
      <c r="G103" s="6"/>
      <c r="H103" s="6"/>
      <c r="I103" s="6"/>
      <c r="J103" s="11"/>
      <c r="K103" s="11"/>
      <c r="L103" s="12"/>
      <c r="M103" s="13"/>
      <c r="N103" s="14"/>
      <c r="O103" s="7"/>
      <c r="P103" s="6"/>
      <c r="Q103" s="63" t="str">
        <f t="shared" si="6"/>
        <v/>
      </c>
      <c r="R103" s="1" t="str">
        <f t="shared" si="7"/>
        <v/>
      </c>
      <c r="S103" s="1" t="str">
        <f t="shared" si="10"/>
        <v xml:space="preserve">    </v>
      </c>
      <c r="T103" s="1" t="str">
        <f t="shared" si="8"/>
        <v xml:space="preserve">    </v>
      </c>
    </row>
    <row r="104" spans="1:20" ht="15" customHeight="1">
      <c r="A104" s="25" t="str">
        <f t="shared" si="9"/>
        <v/>
      </c>
      <c r="B104" s="5"/>
      <c r="C104" s="21"/>
      <c r="D104" s="21"/>
      <c r="E104" s="6"/>
      <c r="F104" s="7"/>
      <c r="G104" s="6"/>
      <c r="H104" s="6"/>
      <c r="I104" s="6"/>
      <c r="J104" s="11"/>
      <c r="K104" s="11"/>
      <c r="L104" s="12"/>
      <c r="M104" s="13"/>
      <c r="N104" s="14"/>
      <c r="O104" s="7"/>
      <c r="P104" s="6"/>
      <c r="Q104" s="63" t="str">
        <f t="shared" si="6"/>
        <v/>
      </c>
      <c r="R104" s="1" t="str">
        <f t="shared" si="7"/>
        <v/>
      </c>
      <c r="S104" s="1" t="str">
        <f t="shared" si="10"/>
        <v xml:space="preserve">    </v>
      </c>
      <c r="T104" s="1" t="str">
        <f t="shared" si="8"/>
        <v xml:space="preserve">    </v>
      </c>
    </row>
    <row r="105" spans="1:20" ht="15" customHeight="1">
      <c r="A105" s="25" t="str">
        <f t="shared" si="9"/>
        <v/>
      </c>
      <c r="B105" s="5"/>
      <c r="C105" s="21"/>
      <c r="D105" s="21"/>
      <c r="E105" s="6"/>
      <c r="F105" s="7"/>
      <c r="G105" s="6"/>
      <c r="H105" s="6"/>
      <c r="I105" s="6"/>
      <c r="J105" s="11"/>
      <c r="K105" s="11"/>
      <c r="L105" s="12"/>
      <c r="M105" s="13"/>
      <c r="N105" s="14"/>
      <c r="O105" s="7"/>
      <c r="P105" s="6"/>
      <c r="Q105" s="63" t="str">
        <f t="shared" si="6"/>
        <v/>
      </c>
      <c r="R105" s="1" t="str">
        <f t="shared" si="7"/>
        <v/>
      </c>
      <c r="S105" s="1" t="str">
        <f t="shared" si="10"/>
        <v xml:space="preserve">    </v>
      </c>
      <c r="T105" s="1" t="str">
        <f t="shared" si="8"/>
        <v xml:space="preserve">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6"/>
      <c r="J106" s="11"/>
      <c r="K106" s="11"/>
      <c r="L106" s="12"/>
      <c r="M106" s="13"/>
      <c r="N106" s="14"/>
      <c r="O106" s="7"/>
      <c r="P106" s="6"/>
      <c r="Q106" s="63" t="str">
        <f t="shared" si="6"/>
        <v/>
      </c>
      <c r="R106" s="1" t="str">
        <f t="shared" si="7"/>
        <v/>
      </c>
      <c r="S106" s="1" t="str">
        <f t="shared" si="10"/>
        <v xml:space="preserve">    </v>
      </c>
      <c r="T106" s="1" t="str">
        <f t="shared" si="8"/>
        <v xml:space="preserve">    </v>
      </c>
    </row>
    <row r="107" spans="1:20" ht="15" customHeight="1">
      <c r="A107" s="25" t="str">
        <f t="shared" si="9"/>
        <v/>
      </c>
      <c r="B107" s="5"/>
      <c r="C107" s="21"/>
      <c r="D107" s="21"/>
      <c r="E107" s="6"/>
      <c r="F107" s="7"/>
      <c r="G107" s="6"/>
      <c r="H107" s="6"/>
      <c r="I107" s="6"/>
      <c r="J107" s="11"/>
      <c r="K107" s="11"/>
      <c r="L107" s="12"/>
      <c r="M107" s="13"/>
      <c r="N107" s="14"/>
      <c r="O107" s="7"/>
      <c r="P107" s="6"/>
      <c r="Q107" s="63" t="str">
        <f t="shared" si="6"/>
        <v/>
      </c>
      <c r="R107" s="1" t="str">
        <f t="shared" si="7"/>
        <v/>
      </c>
      <c r="S107" s="1" t="str">
        <f t="shared" si="10"/>
        <v xml:space="preserve">    </v>
      </c>
      <c r="T107" s="1" t="str">
        <f t="shared" si="8"/>
        <v xml:space="preserve">    </v>
      </c>
    </row>
    <row r="108" spans="1:20" ht="15" customHeight="1">
      <c r="A108" s="25" t="str">
        <f t="shared" si="9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11"/>
      <c r="L108" s="12"/>
      <c r="M108" s="13"/>
      <c r="N108" s="14"/>
      <c r="O108" s="7"/>
      <c r="P108" s="11"/>
      <c r="Q108" s="63" t="str">
        <f t="shared" si="6"/>
        <v/>
      </c>
      <c r="R108" s="1" t="str">
        <f t="shared" si="7"/>
        <v/>
      </c>
      <c r="S108" s="1" t="str">
        <f t="shared" si="10"/>
        <v xml:space="preserve">    </v>
      </c>
      <c r="T108" s="1" t="str">
        <f t="shared" si="8"/>
        <v xml:space="preserve">    </v>
      </c>
    </row>
    <row r="109" spans="1:20" ht="15" customHeight="1">
      <c r="A109" s="25" t="str">
        <f t="shared" si="9"/>
        <v/>
      </c>
      <c r="B109" s="5"/>
      <c r="C109" s="21"/>
      <c r="D109" s="21"/>
      <c r="E109" s="6"/>
      <c r="F109" s="7"/>
      <c r="G109" s="6"/>
      <c r="H109" s="6"/>
      <c r="I109" s="6"/>
      <c r="J109" s="6"/>
      <c r="K109" s="6"/>
      <c r="L109" s="12"/>
      <c r="M109" s="13"/>
      <c r="N109" s="14"/>
      <c r="O109" s="7"/>
      <c r="P109" s="6"/>
      <c r="Q109" s="63" t="str">
        <f t="shared" si="6"/>
        <v/>
      </c>
      <c r="R109" s="1" t="str">
        <f t="shared" si="7"/>
        <v/>
      </c>
      <c r="S109" s="1" t="str">
        <f t="shared" si="10"/>
        <v xml:space="preserve">    </v>
      </c>
      <c r="T109" s="1" t="str">
        <f t="shared" si="8"/>
        <v xml:space="preserve">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6"/>
      <c r="J110" s="6"/>
      <c r="K110" s="6"/>
      <c r="L110" s="12"/>
      <c r="M110" s="13"/>
      <c r="N110" s="14"/>
      <c r="O110" s="7"/>
      <c r="P110" s="6"/>
      <c r="Q110" s="63" t="str">
        <f t="shared" si="6"/>
        <v/>
      </c>
      <c r="R110" s="1" t="str">
        <f t="shared" si="7"/>
        <v/>
      </c>
      <c r="S110" s="1" t="str">
        <f t="shared" si="10"/>
        <v xml:space="preserve">    </v>
      </c>
      <c r="T110" s="1" t="str">
        <f t="shared" si="8"/>
        <v xml:space="preserve">    </v>
      </c>
    </row>
    <row r="111" spans="1:20" ht="15" customHeight="1">
      <c r="A111" s="25" t="str">
        <f t="shared" si="9"/>
        <v/>
      </c>
      <c r="B111" s="5"/>
      <c r="C111" s="21"/>
      <c r="D111" s="21"/>
      <c r="E111" s="6"/>
      <c r="F111" s="7"/>
      <c r="G111" s="6"/>
      <c r="H111" s="6"/>
      <c r="I111" s="6"/>
      <c r="J111" s="11"/>
      <c r="K111" s="11"/>
      <c r="L111" s="12"/>
      <c r="M111" s="13"/>
      <c r="N111" s="14"/>
      <c r="O111" s="7"/>
      <c r="P111" s="11"/>
      <c r="Q111" s="63" t="str">
        <f t="shared" si="6"/>
        <v/>
      </c>
      <c r="R111" s="1" t="str">
        <f t="shared" si="7"/>
        <v/>
      </c>
      <c r="S111" s="1" t="str">
        <f t="shared" si="10"/>
        <v xml:space="preserve">    </v>
      </c>
      <c r="T111" s="1" t="str">
        <f t="shared" si="8"/>
        <v xml:space="preserve">    </v>
      </c>
    </row>
    <row r="112" spans="1:20" ht="15" customHeight="1">
      <c r="A112" s="25" t="str">
        <f t="shared" si="9"/>
        <v/>
      </c>
      <c r="B112" s="5"/>
      <c r="C112" s="21"/>
      <c r="D112" s="21"/>
      <c r="E112" s="6"/>
      <c r="F112" s="7"/>
      <c r="G112" s="6"/>
      <c r="H112" s="6"/>
      <c r="I112" s="6"/>
      <c r="J112" s="11"/>
      <c r="K112" s="11"/>
      <c r="L112" s="12"/>
      <c r="M112" s="13"/>
      <c r="N112" s="14"/>
      <c r="O112" s="7"/>
      <c r="P112" s="6"/>
      <c r="Q112" s="63" t="str">
        <f t="shared" si="6"/>
        <v/>
      </c>
      <c r="R112" s="1" t="str">
        <f t="shared" si="7"/>
        <v/>
      </c>
      <c r="S112" s="1" t="str">
        <f t="shared" si="10"/>
        <v xml:space="preserve">    </v>
      </c>
      <c r="T112" s="1" t="str">
        <f t="shared" si="8"/>
        <v xml:space="preserve">    </v>
      </c>
    </row>
    <row r="113" spans="1:20" ht="15" customHeight="1">
      <c r="A113" s="25" t="str">
        <f t="shared" si="9"/>
        <v/>
      </c>
      <c r="B113" s="5"/>
      <c r="C113" s="21"/>
      <c r="D113" s="21"/>
      <c r="E113" s="6"/>
      <c r="F113" s="7"/>
      <c r="G113" s="6"/>
      <c r="H113" s="6"/>
      <c r="I113" s="6"/>
      <c r="J113" s="11"/>
      <c r="K113" s="11"/>
      <c r="L113" s="12"/>
      <c r="M113" s="13"/>
      <c r="N113" s="14"/>
      <c r="O113" s="7"/>
      <c r="P113" s="6"/>
      <c r="Q113" s="63" t="str">
        <f t="shared" si="6"/>
        <v/>
      </c>
      <c r="R113" s="1" t="str">
        <f t="shared" si="7"/>
        <v/>
      </c>
      <c r="S113" s="1" t="str">
        <f t="shared" si="10"/>
        <v xml:space="preserve">    </v>
      </c>
      <c r="T113" s="1" t="str">
        <f t="shared" si="8"/>
        <v xml:space="preserve">    </v>
      </c>
    </row>
    <row r="114" spans="1:20" ht="15" customHeight="1">
      <c r="A114" s="25" t="str">
        <f t="shared" si="9"/>
        <v/>
      </c>
      <c r="B114" s="5"/>
      <c r="C114" s="21"/>
      <c r="D114" s="21"/>
      <c r="E114" s="6"/>
      <c r="F114" s="7"/>
      <c r="G114" s="6"/>
      <c r="H114" s="6"/>
      <c r="I114" s="6"/>
      <c r="J114" s="11"/>
      <c r="K114" s="11"/>
      <c r="L114" s="12"/>
      <c r="M114" s="13"/>
      <c r="N114" s="14"/>
      <c r="O114" s="7"/>
      <c r="P114" s="6"/>
      <c r="Q114" s="63" t="str">
        <f t="shared" si="6"/>
        <v/>
      </c>
      <c r="R114" s="1" t="str">
        <f t="shared" si="7"/>
        <v/>
      </c>
      <c r="S114" s="1" t="str">
        <f t="shared" si="10"/>
        <v xml:space="preserve">    </v>
      </c>
      <c r="T114" s="1" t="str">
        <f t="shared" si="8"/>
        <v xml:space="preserve">    </v>
      </c>
    </row>
    <row r="115" spans="1:20" ht="15" customHeight="1">
      <c r="A115" s="25" t="str">
        <f t="shared" si="9"/>
        <v/>
      </c>
      <c r="B115" s="5"/>
      <c r="C115" s="21"/>
      <c r="D115" s="21"/>
      <c r="E115" s="6"/>
      <c r="F115" s="7"/>
      <c r="G115" s="6"/>
      <c r="H115" s="6"/>
      <c r="I115" s="6"/>
      <c r="J115" s="11"/>
      <c r="K115" s="11"/>
      <c r="L115" s="12"/>
      <c r="M115" s="13"/>
      <c r="N115" s="14"/>
      <c r="O115" s="7"/>
      <c r="P115" s="6"/>
      <c r="Q115" s="63" t="str">
        <f t="shared" si="6"/>
        <v/>
      </c>
      <c r="R115" s="1" t="str">
        <f t="shared" si="7"/>
        <v/>
      </c>
      <c r="S115" s="1" t="str">
        <f t="shared" si="10"/>
        <v xml:space="preserve">    </v>
      </c>
      <c r="T115" s="1" t="str">
        <f t="shared" si="8"/>
        <v xml:space="preserve">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6"/>
      <c r="Q116" s="63" t="str">
        <f t="shared" si="6"/>
        <v/>
      </c>
      <c r="R116" s="1" t="str">
        <f t="shared" si="7"/>
        <v/>
      </c>
      <c r="S116" s="1" t="str">
        <f t="shared" si="10"/>
        <v xml:space="preserve">    </v>
      </c>
      <c r="T116" s="1" t="str">
        <f t="shared" si="8"/>
        <v xml:space="preserve">    </v>
      </c>
    </row>
    <row r="117" spans="1:20" ht="15" customHeight="1">
      <c r="A117" s="25" t="str">
        <f t="shared" si="9"/>
        <v/>
      </c>
      <c r="B117" s="5"/>
      <c r="C117" s="21"/>
      <c r="D117" s="21"/>
      <c r="E117" s="6"/>
      <c r="F117" s="7"/>
      <c r="G117" s="6"/>
      <c r="H117" s="6"/>
      <c r="I117" s="6"/>
      <c r="J117" s="11"/>
      <c r="K117" s="11"/>
      <c r="L117" s="12"/>
      <c r="M117" s="13"/>
      <c r="N117" s="14"/>
      <c r="O117" s="7"/>
      <c r="P117" s="6"/>
      <c r="Q117" s="63" t="str">
        <f t="shared" si="6"/>
        <v/>
      </c>
      <c r="R117" s="1" t="str">
        <f t="shared" si="7"/>
        <v/>
      </c>
      <c r="S117" s="1" t="str">
        <f t="shared" si="10"/>
        <v xml:space="preserve">    </v>
      </c>
      <c r="T117" s="1" t="str">
        <f t="shared" si="8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6"/>
      <c r="J118" s="11"/>
      <c r="K118" s="11"/>
      <c r="L118" s="12"/>
      <c r="M118" s="13"/>
      <c r="N118" s="14"/>
      <c r="O118" s="7"/>
      <c r="P118" s="6"/>
      <c r="Q118" s="63" t="str">
        <f t="shared" si="6"/>
        <v/>
      </c>
      <c r="R118" s="1" t="str">
        <f t="shared" si="7"/>
        <v/>
      </c>
      <c r="S118" s="1" t="str">
        <f t="shared" si="10"/>
        <v xml:space="preserve">    </v>
      </c>
      <c r="T118" s="1" t="str">
        <f t="shared" si="8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6"/>
      <c r="J119" s="11"/>
      <c r="K119" s="11"/>
      <c r="L119" s="12"/>
      <c r="M119" s="13"/>
      <c r="N119" s="14"/>
      <c r="O119" s="7"/>
      <c r="P119" s="6"/>
      <c r="Q119" s="63" t="str">
        <f t="shared" si="6"/>
        <v/>
      </c>
      <c r="R119" s="1" t="str">
        <f t="shared" si="7"/>
        <v/>
      </c>
      <c r="S119" s="1" t="str">
        <f t="shared" si="10"/>
        <v xml:space="preserve">    </v>
      </c>
      <c r="T119" s="1" t="str">
        <f t="shared" si="8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6"/>
      <c r="J120" s="11"/>
      <c r="K120" s="11"/>
      <c r="L120" s="12"/>
      <c r="M120" s="13"/>
      <c r="N120" s="14"/>
      <c r="O120" s="7"/>
      <c r="P120" s="6"/>
      <c r="Q120" s="63" t="str">
        <f t="shared" si="6"/>
        <v/>
      </c>
      <c r="R120" s="1" t="str">
        <f t="shared" si="7"/>
        <v/>
      </c>
      <c r="S120" s="1" t="str">
        <f t="shared" si="10"/>
        <v xml:space="preserve">    </v>
      </c>
      <c r="T120" s="1" t="str">
        <f t="shared" si="8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6"/>
      <c r="J121" s="11"/>
      <c r="K121" s="11"/>
      <c r="L121" s="12"/>
      <c r="M121" s="13"/>
      <c r="N121" s="14"/>
      <c r="O121" s="7"/>
      <c r="P121" s="11"/>
      <c r="Q121" s="63" t="str">
        <f t="shared" si="6"/>
        <v/>
      </c>
      <c r="R121" s="1" t="str">
        <f t="shared" si="7"/>
        <v/>
      </c>
      <c r="S121" s="1" t="str">
        <f t="shared" si="10"/>
        <v xml:space="preserve">    </v>
      </c>
      <c r="T121" s="1" t="str">
        <f t="shared" si="8"/>
        <v xml:space="preserve">    </v>
      </c>
    </row>
    <row r="122" spans="1:20" ht="15" customHeight="1">
      <c r="A122" s="25" t="str">
        <f t="shared" si="9"/>
        <v/>
      </c>
      <c r="B122" s="5"/>
      <c r="C122" s="21"/>
      <c r="D122" s="21"/>
      <c r="E122" s="6"/>
      <c r="F122" s="7"/>
      <c r="G122" s="6"/>
      <c r="H122" s="6"/>
      <c r="I122" s="11"/>
      <c r="J122" s="6"/>
      <c r="K122" s="11"/>
      <c r="L122" s="12"/>
      <c r="M122" s="13"/>
      <c r="N122" s="14"/>
      <c r="O122" s="7"/>
      <c r="P122" s="6"/>
      <c r="Q122" s="63" t="str">
        <f t="shared" si="6"/>
        <v/>
      </c>
      <c r="R122" s="1" t="str">
        <f t="shared" si="7"/>
        <v/>
      </c>
      <c r="S122" s="1" t="str">
        <f t="shared" si="10"/>
        <v xml:space="preserve">    </v>
      </c>
      <c r="T122" s="1" t="str">
        <f t="shared" si="8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6"/>
      <c r="I123" s="11"/>
      <c r="J123" s="11"/>
      <c r="K123" s="11"/>
      <c r="L123" s="12"/>
      <c r="M123" s="13"/>
      <c r="N123" s="14"/>
      <c r="O123" s="7"/>
      <c r="P123" s="11"/>
      <c r="Q123" s="63" t="str">
        <f t="shared" si="6"/>
        <v/>
      </c>
      <c r="R123" s="1" t="str">
        <f t="shared" si="7"/>
        <v/>
      </c>
      <c r="S123" s="1" t="str">
        <f t="shared" si="10"/>
        <v xml:space="preserve">    </v>
      </c>
      <c r="T123" s="1" t="str">
        <f t="shared" si="8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11"/>
      <c r="J124" s="11"/>
      <c r="K124" s="11"/>
      <c r="L124" s="12"/>
      <c r="M124" s="13"/>
      <c r="N124" s="14"/>
      <c r="O124" s="7"/>
      <c r="P124" s="6"/>
      <c r="Q124" s="63" t="str">
        <f t="shared" si="6"/>
        <v/>
      </c>
      <c r="R124" s="1" t="str">
        <f t="shared" si="7"/>
        <v/>
      </c>
      <c r="S124" s="1" t="str">
        <f t="shared" si="10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11"/>
      <c r="J125" s="11"/>
      <c r="K125" s="11"/>
      <c r="L125" s="12"/>
      <c r="M125" s="13"/>
      <c r="N125" s="14"/>
      <c r="O125" s="7"/>
      <c r="P125" s="11"/>
      <c r="Q125" s="63" t="str">
        <f t="shared" si="6"/>
        <v/>
      </c>
      <c r="R125" s="1" t="str">
        <f t="shared" si="7"/>
        <v/>
      </c>
      <c r="S125" s="1" t="str">
        <f t="shared" si="10"/>
        <v xml:space="preserve">    </v>
      </c>
      <c r="T125" s="1" t="str">
        <f t="shared" si="8"/>
        <v xml:space="preserve">    </v>
      </c>
    </row>
    <row r="126" spans="1:20" ht="15" customHeight="1">
      <c r="A126" s="25" t="str">
        <f t="shared" si="9"/>
        <v/>
      </c>
      <c r="B126" s="16"/>
      <c r="C126" s="22"/>
      <c r="D126" s="22"/>
      <c r="E126" s="6"/>
      <c r="F126" s="7"/>
      <c r="G126" s="17"/>
      <c r="H126" s="17"/>
      <c r="I126" s="15"/>
      <c r="J126" s="15"/>
      <c r="K126" s="15"/>
      <c r="L126" s="12"/>
      <c r="M126" s="18"/>
      <c r="N126" s="19"/>
      <c r="O126" s="20"/>
      <c r="P126" s="15"/>
      <c r="Q126" s="63" t="str">
        <f t="shared" si="6"/>
        <v/>
      </c>
      <c r="R126" s="1" t="str">
        <f t="shared" si="7"/>
        <v/>
      </c>
      <c r="S126" s="1" t="str">
        <f t="shared" si="10"/>
        <v xml:space="preserve">    </v>
      </c>
      <c r="T126" s="1" t="str">
        <f t="shared" si="8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11"/>
      <c r="J127" s="11"/>
      <c r="K127" s="11"/>
      <c r="L127" s="12"/>
      <c r="M127" s="13"/>
      <c r="N127" s="14"/>
      <c r="O127" s="7"/>
      <c r="P127" s="11"/>
      <c r="Q127" s="63" t="str">
        <f t="shared" si="6"/>
        <v/>
      </c>
      <c r="R127" s="1" t="str">
        <f t="shared" si="7"/>
        <v/>
      </c>
      <c r="S127" s="1" t="str">
        <f t="shared" si="10"/>
        <v xml:space="preserve">    </v>
      </c>
      <c r="T127" s="1" t="str">
        <f t="shared" si="8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11"/>
      <c r="J128" s="11"/>
      <c r="K128" s="11"/>
      <c r="L128" s="12"/>
      <c r="M128" s="13"/>
      <c r="N128" s="14"/>
      <c r="O128" s="7"/>
      <c r="P128" s="11"/>
      <c r="Q128" s="63" t="str">
        <f t="shared" si="6"/>
        <v/>
      </c>
      <c r="R128" s="1" t="str">
        <f t="shared" si="7"/>
        <v/>
      </c>
      <c r="S128" s="1" t="str">
        <f t="shared" si="10"/>
        <v xml:space="preserve">    </v>
      </c>
      <c r="T128" s="1" t="str">
        <f t="shared" si="8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11"/>
      <c r="J129" s="11"/>
      <c r="K129" s="11"/>
      <c r="L129" s="12"/>
      <c r="M129" s="13"/>
      <c r="N129" s="14"/>
      <c r="O129" s="7"/>
      <c r="P129" s="11"/>
      <c r="Q129" s="63" t="str">
        <f t="shared" si="6"/>
        <v/>
      </c>
      <c r="R129" s="1" t="str">
        <f t="shared" si="7"/>
        <v/>
      </c>
      <c r="S129" s="1" t="str">
        <f t="shared" si="10"/>
        <v xml:space="preserve">    </v>
      </c>
      <c r="T129" s="1" t="str">
        <f t="shared" si="8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11"/>
      <c r="J130" s="11"/>
      <c r="K130" s="11"/>
      <c r="L130" s="12"/>
      <c r="M130" s="13"/>
      <c r="N130" s="14"/>
      <c r="O130" s="7"/>
      <c r="P130" s="11"/>
      <c r="Q130" s="63" t="str">
        <f t="shared" si="6"/>
        <v/>
      </c>
      <c r="R130" s="1" t="str">
        <f t="shared" si="7"/>
        <v/>
      </c>
      <c r="S130" s="1" t="str">
        <f t="shared" si="10"/>
        <v xml:space="preserve">    </v>
      </c>
      <c r="T130" s="1" t="str">
        <f t="shared" si="8"/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11"/>
      <c r="J131" s="11"/>
      <c r="K131" s="11"/>
      <c r="L131" s="12"/>
      <c r="M131" s="13"/>
      <c r="N131" s="14"/>
      <c r="O131" s="7"/>
      <c r="P131" s="11"/>
      <c r="Q131" s="63" t="str">
        <f t="shared" si="6"/>
        <v/>
      </c>
      <c r="R131" s="1" t="str">
        <f t="shared" si="7"/>
        <v/>
      </c>
      <c r="S131" s="1" t="str">
        <f t="shared" si="10"/>
        <v xml:space="preserve">    </v>
      </c>
      <c r="T131" s="1" t="str">
        <f t="shared" si="8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11"/>
      <c r="J132" s="11"/>
      <c r="K132" s="11"/>
      <c r="L132" s="12"/>
      <c r="M132" s="13"/>
      <c r="N132" s="14"/>
      <c r="O132" s="7"/>
      <c r="P132" s="11"/>
      <c r="Q132" s="63" t="str">
        <f t="shared" si="6"/>
        <v/>
      </c>
      <c r="R132" s="1" t="str">
        <f t="shared" si="7"/>
        <v/>
      </c>
      <c r="S132" s="1" t="str">
        <f t="shared" si="10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11"/>
      <c r="J133" s="11"/>
      <c r="K133" s="11"/>
      <c r="L133" s="12"/>
      <c r="M133" s="13"/>
      <c r="N133" s="14"/>
      <c r="O133" s="7"/>
      <c r="P133" s="11"/>
      <c r="Q133" s="63" t="str">
        <f t="shared" si="6"/>
        <v/>
      </c>
      <c r="R133" s="1" t="str">
        <f t="shared" si="7"/>
        <v/>
      </c>
      <c r="S133" s="1" t="str">
        <f t="shared" si="10"/>
        <v xml:space="preserve">    </v>
      </c>
      <c r="T133" s="1" t="str">
        <f t="shared" si="8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11"/>
      <c r="J134" s="11"/>
      <c r="K134" s="11"/>
      <c r="L134" s="12"/>
      <c r="M134" s="13"/>
      <c r="N134" s="14"/>
      <c r="O134" s="7"/>
      <c r="P134" s="11"/>
      <c r="Q134" s="63" t="str">
        <f t="shared" si="6"/>
        <v/>
      </c>
      <c r="R134" s="1" t="str">
        <f t="shared" si="7"/>
        <v/>
      </c>
      <c r="S134" s="1" t="str">
        <f t="shared" si="10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si="9"/>
        <v/>
      </c>
      <c r="B135" s="5"/>
      <c r="C135" s="21"/>
      <c r="D135" s="21"/>
      <c r="E135" s="6"/>
      <c r="F135" s="7"/>
      <c r="G135" s="6"/>
      <c r="H135" s="6"/>
      <c r="I135" s="11"/>
      <c r="J135" s="11"/>
      <c r="K135" s="11"/>
      <c r="L135" s="12"/>
      <c r="M135" s="13"/>
      <c r="N135" s="14"/>
      <c r="O135" s="7"/>
      <c r="P135" s="11"/>
      <c r="Q135" s="63" t="str">
        <f t="shared" ref="Q135:Q198" si="11">IF(P135="","",VLOOKUP(P135,$Z$7:$AA$68,2,FALSE))</f>
        <v/>
      </c>
      <c r="R135" s="1" t="str">
        <f t="shared" ref="R135:R223" si="12">A138</f>
        <v/>
      </c>
      <c r="S135" s="1" t="str">
        <f t="shared" ref="S135:S223" si="13">""&amp;L138&amp;"  "&amp;M138&amp;"  "&amp;N138&amp;""</f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9"/>
        <v/>
      </c>
      <c r="B136" s="5"/>
      <c r="C136" s="21"/>
      <c r="D136" s="21"/>
      <c r="E136" s="6"/>
      <c r="F136" s="7"/>
      <c r="G136" s="6"/>
      <c r="H136" s="6"/>
      <c r="I136" s="11"/>
      <c r="J136" s="11"/>
      <c r="K136" s="11"/>
      <c r="L136" s="12"/>
      <c r="M136" s="13"/>
      <c r="N136" s="14"/>
      <c r="O136" s="7"/>
      <c r="P136" s="11"/>
      <c r="Q136" s="63" t="str">
        <f t="shared" si="11"/>
        <v/>
      </c>
      <c r="R136" s="1" t="str">
        <f t="shared" si="12"/>
        <v/>
      </c>
      <c r="S136" s="1" t="str">
        <f t="shared" si="13"/>
        <v xml:space="preserve">    </v>
      </c>
      <c r="T136" s="1" t="str">
        <f t="shared" ref="T136:T226" si="14">S136</f>
        <v xml:space="preserve">    </v>
      </c>
    </row>
    <row r="137" spans="1:20" ht="15" customHeight="1">
      <c r="A137" s="25" t="str">
        <f t="shared" si="9"/>
        <v/>
      </c>
      <c r="B137" s="5"/>
      <c r="C137" s="21"/>
      <c r="D137" s="21"/>
      <c r="E137" s="6"/>
      <c r="F137" s="7"/>
      <c r="G137" s="6"/>
      <c r="H137" s="6"/>
      <c r="I137" s="11"/>
      <c r="J137" s="11"/>
      <c r="K137" s="11"/>
      <c r="L137" s="12"/>
      <c r="M137" s="13"/>
      <c r="N137" s="14"/>
      <c r="O137" s="7"/>
      <c r="P137" s="11"/>
      <c r="Q137" s="63" t="str">
        <f t="shared" si="11"/>
        <v/>
      </c>
      <c r="R137" s="1" t="str">
        <f t="shared" si="12"/>
        <v/>
      </c>
      <c r="S137" s="1" t="str">
        <f t="shared" si="13"/>
        <v xml:space="preserve">    </v>
      </c>
      <c r="T137" s="1" t="str">
        <f t="shared" si="14"/>
        <v xml:space="preserve">    </v>
      </c>
    </row>
    <row r="138" spans="1:20" ht="15" customHeight="1">
      <c r="A138" s="25" t="str">
        <f t="shared" si="9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11"/>
        <v/>
      </c>
      <c r="R138" s="1" t="str">
        <f t="shared" si="12"/>
        <v/>
      </c>
      <c r="S138" s="1" t="str">
        <f t="shared" si="13"/>
        <v xml:space="preserve">    </v>
      </c>
      <c r="T138" s="1" t="str">
        <f t="shared" si="14"/>
        <v xml:space="preserve">    </v>
      </c>
    </row>
    <row r="139" spans="1:20" ht="15" customHeight="1">
      <c r="A139" s="25" t="str">
        <f t="shared" ref="A139:A226" si="15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si="11"/>
        <v/>
      </c>
      <c r="R139" s="1" t="str">
        <f t="shared" si="12"/>
        <v/>
      </c>
      <c r="S139" s="1" t="str">
        <f t="shared" si="13"/>
        <v xml:space="preserve">    </v>
      </c>
      <c r="T139" s="1" t="str">
        <f t="shared" si="14"/>
        <v xml:space="preserve">    </v>
      </c>
    </row>
    <row r="140" spans="1:20" ht="15" customHeight="1">
      <c r="A140" s="25" t="str">
        <f t="shared" si="15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12"/>
        <v/>
      </c>
      <c r="S140" s="1" t="str">
        <f t="shared" si="13"/>
        <v xml:space="preserve">    </v>
      </c>
      <c r="T140" s="1" t="str">
        <f t="shared" si="14"/>
        <v xml:space="preserve">    </v>
      </c>
    </row>
    <row r="141" spans="1:20" ht="15" customHeight="1">
      <c r="A141" s="25" t="str">
        <f t="shared" si="15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12"/>
        <v/>
      </c>
      <c r="S141" s="1" t="str">
        <f t="shared" si="13"/>
        <v xml:space="preserve">    </v>
      </c>
      <c r="T141" s="1" t="str">
        <f t="shared" si="14"/>
        <v xml:space="preserve">    </v>
      </c>
    </row>
    <row r="142" spans="1:20" ht="15" customHeight="1">
      <c r="A142" s="25" t="str">
        <f t="shared" si="15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12"/>
        <v/>
      </c>
      <c r="S142" s="1" t="str">
        <f t="shared" si="13"/>
        <v xml:space="preserve">    </v>
      </c>
      <c r="T142" s="1" t="str">
        <f t="shared" si="14"/>
        <v xml:space="preserve">    </v>
      </c>
    </row>
    <row r="143" spans="1:20" ht="15" customHeight="1">
      <c r="A143" s="25" t="str">
        <f t="shared" si="15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12"/>
        <v/>
      </c>
      <c r="S143" s="1" t="str">
        <f t="shared" si="13"/>
        <v xml:space="preserve">    </v>
      </c>
      <c r="T143" s="1" t="str">
        <f t="shared" si="14"/>
        <v xml:space="preserve">    </v>
      </c>
    </row>
    <row r="144" spans="1:20" ht="15" customHeight="1">
      <c r="A144" s="25" t="str">
        <f t="shared" si="15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12"/>
        <v/>
      </c>
      <c r="S144" s="1" t="str">
        <f t="shared" si="13"/>
        <v xml:space="preserve">    </v>
      </c>
      <c r="T144" s="1" t="str">
        <f t="shared" si="14"/>
        <v xml:space="preserve">    </v>
      </c>
    </row>
    <row r="145" spans="1:20" ht="15" customHeight="1">
      <c r="A145" s="25" t="str">
        <f t="shared" si="15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12"/>
        <v/>
      </c>
      <c r="S145" s="1" t="str">
        <f t="shared" si="13"/>
        <v xml:space="preserve">    </v>
      </c>
      <c r="T145" s="1" t="str">
        <f t="shared" si="14"/>
        <v xml:space="preserve">    </v>
      </c>
    </row>
    <row r="146" spans="1:20" ht="15" customHeight="1">
      <c r="A146" s="25" t="str">
        <f t="shared" si="15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12"/>
        <v/>
      </c>
      <c r="S146" s="1" t="str">
        <f t="shared" si="13"/>
        <v xml:space="preserve">    </v>
      </c>
      <c r="T146" s="1" t="str">
        <f t="shared" si="14"/>
        <v xml:space="preserve">    </v>
      </c>
    </row>
    <row r="147" spans="1:20" ht="15" customHeight="1">
      <c r="A147" s="25" t="str">
        <f t="shared" si="15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12"/>
        <v/>
      </c>
      <c r="S147" s="1" t="str">
        <f t="shared" si="13"/>
        <v xml:space="preserve">    </v>
      </c>
      <c r="T147" s="1" t="str">
        <f t="shared" si="14"/>
        <v xml:space="preserve">    </v>
      </c>
    </row>
    <row r="148" spans="1:20" ht="15" customHeight="1">
      <c r="A148" s="25" t="str">
        <f t="shared" si="15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12"/>
        <v/>
      </c>
      <c r="S148" s="1" t="str">
        <f t="shared" si="13"/>
        <v xml:space="preserve">    </v>
      </c>
      <c r="T148" s="1" t="str">
        <f t="shared" si="14"/>
        <v xml:space="preserve">    </v>
      </c>
    </row>
    <row r="149" spans="1:20" ht="15" customHeight="1">
      <c r="A149" s="25" t="str">
        <f t="shared" si="15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12"/>
        <v/>
      </c>
      <c r="S149" s="1" t="str">
        <f t="shared" si="13"/>
        <v xml:space="preserve">    </v>
      </c>
      <c r="T149" s="1" t="str">
        <f t="shared" si="14"/>
        <v xml:space="preserve">    </v>
      </c>
    </row>
    <row r="150" spans="1:20" ht="15" customHeight="1">
      <c r="A150" s="25" t="str">
        <f t="shared" si="15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12"/>
        <v/>
      </c>
      <c r="S150" s="1" t="str">
        <f t="shared" si="13"/>
        <v xml:space="preserve">    </v>
      </c>
      <c r="T150" s="1" t="str">
        <f t="shared" si="14"/>
        <v xml:space="preserve">    </v>
      </c>
    </row>
    <row r="151" spans="1:20" ht="15" customHeight="1">
      <c r="A151" s="25" t="str">
        <f t="shared" si="15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12"/>
        <v/>
      </c>
      <c r="S151" s="1" t="str">
        <f t="shared" si="13"/>
        <v xml:space="preserve">    </v>
      </c>
      <c r="T151" s="1" t="str">
        <f t="shared" si="14"/>
        <v xml:space="preserve">    </v>
      </c>
    </row>
    <row r="152" spans="1:20" ht="15" customHeight="1">
      <c r="A152" s="25" t="str">
        <f t="shared" si="15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12"/>
        <v/>
      </c>
      <c r="S152" s="1" t="str">
        <f t="shared" si="13"/>
        <v xml:space="preserve">    </v>
      </c>
      <c r="T152" s="1" t="str">
        <f t="shared" si="14"/>
        <v xml:space="preserve">    </v>
      </c>
    </row>
    <row r="153" spans="1:20" ht="15" customHeight="1">
      <c r="A153" s="25" t="str">
        <f t="shared" si="15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12"/>
        <v/>
      </c>
      <c r="S153" s="1" t="str">
        <f t="shared" si="13"/>
        <v xml:space="preserve">    </v>
      </c>
      <c r="T153" s="1" t="str">
        <f t="shared" si="14"/>
        <v xml:space="preserve">    </v>
      </c>
    </row>
    <row r="154" spans="1:20" ht="15" customHeight="1">
      <c r="A154" s="25" t="str">
        <f t="shared" si="15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12"/>
        <v/>
      </c>
      <c r="S154" s="1" t="str">
        <f t="shared" si="13"/>
        <v xml:space="preserve">    </v>
      </c>
      <c r="T154" s="1" t="str">
        <f t="shared" si="14"/>
        <v xml:space="preserve">    </v>
      </c>
    </row>
    <row r="155" spans="1:20" ht="15" customHeight="1">
      <c r="A155" s="25" t="str">
        <f t="shared" si="15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12"/>
        <v/>
      </c>
      <c r="S155" s="1" t="str">
        <f t="shared" si="13"/>
        <v xml:space="preserve">    </v>
      </c>
      <c r="T155" s="1" t="str">
        <f t="shared" si="14"/>
        <v xml:space="preserve">    </v>
      </c>
    </row>
    <row r="156" spans="1:20" ht="15" customHeight="1">
      <c r="A156" s="25" t="str">
        <f t="shared" si="15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12"/>
        <v/>
      </c>
      <c r="S156" s="1" t="str">
        <f t="shared" si="13"/>
        <v xml:space="preserve">    </v>
      </c>
      <c r="T156" s="1" t="str">
        <f t="shared" si="14"/>
        <v xml:space="preserve">    </v>
      </c>
    </row>
    <row r="157" spans="1:20" ht="15" customHeight="1">
      <c r="A157" s="25" t="str">
        <f t="shared" si="15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1"/>
        <v/>
      </c>
      <c r="R157" s="1" t="str">
        <f t="shared" si="12"/>
        <v/>
      </c>
      <c r="S157" s="1" t="str">
        <f t="shared" si="13"/>
        <v xml:space="preserve">    </v>
      </c>
      <c r="T157" s="1" t="str">
        <f t="shared" si="14"/>
        <v xml:space="preserve">    </v>
      </c>
    </row>
    <row r="158" spans="1:20" ht="15" customHeight="1">
      <c r="A158" s="25" t="str">
        <f t="shared" si="15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12"/>
        <v/>
      </c>
      <c r="S158" s="1" t="str">
        <f t="shared" si="13"/>
        <v xml:space="preserve">    </v>
      </c>
      <c r="T158" s="1" t="str">
        <f t="shared" si="14"/>
        <v xml:space="preserve">    </v>
      </c>
    </row>
    <row r="159" spans="1:20" ht="15" customHeight="1">
      <c r="A159" s="25" t="str">
        <f t="shared" si="15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12"/>
        <v/>
      </c>
      <c r="S159" s="1" t="str">
        <f t="shared" si="13"/>
        <v xml:space="preserve">    </v>
      </c>
      <c r="T159" s="1" t="str">
        <f t="shared" si="14"/>
        <v xml:space="preserve">    </v>
      </c>
    </row>
    <row r="160" spans="1:20" ht="15" customHeight="1">
      <c r="A160" s="25" t="str">
        <f t="shared" si="15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12"/>
        <v/>
      </c>
      <c r="S160" s="1" t="str">
        <f t="shared" si="13"/>
        <v xml:space="preserve">    </v>
      </c>
      <c r="T160" s="1" t="str">
        <f t="shared" si="14"/>
        <v xml:space="preserve">    </v>
      </c>
    </row>
    <row r="161" spans="1:20" ht="15" customHeight="1">
      <c r="A161" s="25" t="str">
        <f t="shared" si="15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12"/>
        <v/>
      </c>
      <c r="S161" s="1" t="str">
        <f t="shared" si="13"/>
        <v xml:space="preserve">    </v>
      </c>
      <c r="T161" s="1" t="str">
        <f t="shared" si="14"/>
        <v xml:space="preserve">    </v>
      </c>
    </row>
    <row r="162" spans="1:20" ht="15" customHeight="1">
      <c r="A162" s="25" t="str">
        <f t="shared" si="15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12"/>
        <v/>
      </c>
      <c r="S162" s="1" t="str">
        <f t="shared" si="13"/>
        <v xml:space="preserve">    </v>
      </c>
      <c r="T162" s="1" t="str">
        <f t="shared" si="14"/>
        <v xml:space="preserve">    </v>
      </c>
    </row>
    <row r="163" spans="1:20" ht="15" customHeight="1">
      <c r="A163" s="25" t="str">
        <f t="shared" si="15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12"/>
        <v/>
      </c>
      <c r="S163" s="1" t="str">
        <f t="shared" si="13"/>
        <v xml:space="preserve">    </v>
      </c>
      <c r="T163" s="1" t="str">
        <f t="shared" si="14"/>
        <v xml:space="preserve">    </v>
      </c>
    </row>
    <row r="164" spans="1:20" ht="15" customHeight="1">
      <c r="A164" s="25" t="str">
        <f t="shared" si="15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12"/>
        <v/>
      </c>
      <c r="S164" s="1" t="str">
        <f t="shared" si="13"/>
        <v xml:space="preserve">    </v>
      </c>
      <c r="T164" s="1" t="str">
        <f t="shared" si="14"/>
        <v xml:space="preserve">    </v>
      </c>
    </row>
    <row r="165" spans="1:20" ht="15" customHeight="1">
      <c r="A165" s="25" t="str">
        <f t="shared" si="15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12"/>
        <v/>
      </c>
      <c r="S165" s="1" t="str">
        <f t="shared" si="13"/>
        <v xml:space="preserve">    </v>
      </c>
      <c r="T165" s="1" t="str">
        <f t="shared" si="14"/>
        <v xml:space="preserve">    </v>
      </c>
    </row>
    <row r="166" spans="1:20" ht="15" customHeight="1">
      <c r="A166" s="25" t="str">
        <f t="shared" si="15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12"/>
        <v/>
      </c>
      <c r="S166" s="1" t="str">
        <f t="shared" si="13"/>
        <v xml:space="preserve">    </v>
      </c>
      <c r="T166" s="1" t="str">
        <f t="shared" si="14"/>
        <v xml:space="preserve">    </v>
      </c>
    </row>
    <row r="167" spans="1:20" ht="15" customHeight="1">
      <c r="A167" s="25" t="str">
        <f t="shared" si="15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12"/>
        <v/>
      </c>
      <c r="S167" s="1" t="str">
        <f t="shared" si="13"/>
        <v xml:space="preserve">    </v>
      </c>
      <c r="T167" s="1" t="str">
        <f t="shared" si="14"/>
        <v xml:space="preserve">    </v>
      </c>
    </row>
    <row r="168" spans="1:20" ht="15" customHeight="1">
      <c r="A168" s="25" t="str">
        <f t="shared" si="15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12"/>
        <v/>
      </c>
      <c r="S168" s="1" t="str">
        <f t="shared" si="13"/>
        <v xml:space="preserve">    </v>
      </c>
      <c r="T168" s="1" t="str">
        <f t="shared" si="14"/>
        <v xml:space="preserve">    </v>
      </c>
    </row>
    <row r="169" spans="1:20" ht="15" customHeight="1">
      <c r="A169" s="25" t="str">
        <f t="shared" si="15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12"/>
        <v/>
      </c>
      <c r="S169" s="1" t="str">
        <f t="shared" si="13"/>
        <v xml:space="preserve">    </v>
      </c>
      <c r="T169" s="1" t="str">
        <f t="shared" si="14"/>
        <v xml:space="preserve">    </v>
      </c>
    </row>
    <row r="170" spans="1:20" ht="15" customHeight="1">
      <c r="A170" s="25" t="str">
        <f t="shared" si="15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12"/>
        <v/>
      </c>
      <c r="S170" s="1" t="str">
        <f t="shared" si="13"/>
        <v xml:space="preserve">    </v>
      </c>
      <c r="T170" s="1" t="str">
        <f t="shared" si="14"/>
        <v xml:space="preserve">    </v>
      </c>
    </row>
    <row r="171" spans="1:20" ht="15" customHeight="1">
      <c r="A171" s="25" t="str">
        <f t="shared" si="15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12"/>
        <v/>
      </c>
      <c r="S171" s="1" t="str">
        <f t="shared" si="13"/>
        <v xml:space="preserve">    </v>
      </c>
      <c r="T171" s="1" t="str">
        <f t="shared" si="14"/>
        <v xml:space="preserve">    </v>
      </c>
    </row>
    <row r="172" spans="1:20" ht="15" customHeight="1">
      <c r="A172" s="25" t="str">
        <f t="shared" si="15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1"/>
        <v/>
      </c>
      <c r="R172" s="1" t="str">
        <f t="shared" si="12"/>
        <v/>
      </c>
      <c r="S172" s="1" t="str">
        <f t="shared" si="13"/>
        <v xml:space="preserve">    </v>
      </c>
      <c r="T172" s="1" t="str">
        <f t="shared" si="14"/>
        <v xml:space="preserve">    </v>
      </c>
    </row>
    <row r="173" spans="1:20" ht="15" customHeight="1">
      <c r="A173" s="25" t="str">
        <f t="shared" si="15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1"/>
        <v/>
      </c>
      <c r="R173" s="1" t="str">
        <f t="shared" si="12"/>
        <v/>
      </c>
      <c r="S173" s="1" t="str">
        <f t="shared" si="13"/>
        <v xml:space="preserve">    </v>
      </c>
      <c r="T173" s="1" t="str">
        <f t="shared" si="14"/>
        <v xml:space="preserve">    </v>
      </c>
    </row>
    <row r="174" spans="1:20" ht="15" customHeight="1">
      <c r="A174" s="25" t="str">
        <f t="shared" si="15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1"/>
        <v/>
      </c>
      <c r="R174" s="1" t="str">
        <f t="shared" si="12"/>
        <v/>
      </c>
      <c r="S174" s="1" t="str">
        <f t="shared" si="13"/>
        <v xml:space="preserve">    </v>
      </c>
      <c r="T174" s="1" t="str">
        <f t="shared" si="14"/>
        <v xml:space="preserve">    </v>
      </c>
    </row>
    <row r="175" spans="1:20" ht="15" customHeight="1">
      <c r="A175" s="25" t="str">
        <f t="shared" si="15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1"/>
        <v/>
      </c>
      <c r="R175" s="1" t="str">
        <f t="shared" si="12"/>
        <v/>
      </c>
      <c r="S175" s="1" t="str">
        <f t="shared" si="13"/>
        <v xml:space="preserve">    </v>
      </c>
      <c r="T175" s="1" t="str">
        <f t="shared" si="14"/>
        <v xml:space="preserve">    </v>
      </c>
    </row>
    <row r="176" spans="1:20" ht="15" customHeight="1">
      <c r="A176" s="25" t="str">
        <f t="shared" si="15"/>
        <v/>
      </c>
      <c r="B176" s="5"/>
      <c r="C176" s="21"/>
      <c r="D176" s="21"/>
      <c r="E176" s="6"/>
      <c r="F176" s="7"/>
      <c r="G176" s="6"/>
      <c r="H176" s="6"/>
      <c r="I176" s="11"/>
      <c r="J176" s="11"/>
      <c r="K176" s="11"/>
      <c r="L176" s="12"/>
      <c r="M176" s="13"/>
      <c r="N176" s="14"/>
      <c r="O176" s="7"/>
      <c r="P176" s="11"/>
      <c r="Q176" s="63" t="str">
        <f t="shared" si="11"/>
        <v/>
      </c>
      <c r="R176" s="1" t="str">
        <f t="shared" si="12"/>
        <v/>
      </c>
      <c r="S176" s="1" t="str">
        <f t="shared" si="13"/>
        <v xml:space="preserve">    </v>
      </c>
      <c r="T176" s="1" t="str">
        <f t="shared" si="14"/>
        <v xml:space="preserve">    </v>
      </c>
    </row>
    <row r="177" spans="1:20" ht="15" customHeight="1">
      <c r="A177" s="25" t="str">
        <f t="shared" si="15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1"/>
        <v/>
      </c>
      <c r="R177" s="1" t="str">
        <f t="shared" si="12"/>
        <v/>
      </c>
      <c r="S177" s="1" t="str">
        <f t="shared" si="13"/>
        <v xml:space="preserve">    </v>
      </c>
      <c r="T177" s="1" t="str">
        <f t="shared" si="14"/>
        <v xml:space="preserve">    </v>
      </c>
    </row>
    <row r="178" spans="1:20" ht="15" customHeight="1">
      <c r="A178" s="25" t="str">
        <f t="shared" si="15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1"/>
        <v/>
      </c>
      <c r="R178" s="1" t="str">
        <f t="shared" si="12"/>
        <v/>
      </c>
      <c r="S178" s="1" t="str">
        <f t="shared" si="13"/>
        <v xml:space="preserve">    </v>
      </c>
      <c r="T178" s="1" t="str">
        <f t="shared" si="14"/>
        <v xml:space="preserve">    </v>
      </c>
    </row>
    <row r="179" spans="1:20" ht="15" customHeight="1">
      <c r="A179" s="25" t="str">
        <f t="shared" si="15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1"/>
        <v/>
      </c>
      <c r="R179" s="1" t="str">
        <f t="shared" si="12"/>
        <v/>
      </c>
      <c r="S179" s="1" t="str">
        <f t="shared" si="13"/>
        <v xml:space="preserve">    </v>
      </c>
      <c r="T179" s="1" t="str">
        <f t="shared" si="14"/>
        <v xml:space="preserve">    </v>
      </c>
    </row>
    <row r="180" spans="1:20" ht="15" customHeight="1">
      <c r="A180" s="25" t="str">
        <f t="shared" si="15"/>
        <v/>
      </c>
      <c r="B180" s="16"/>
      <c r="C180" s="22"/>
      <c r="D180" s="22"/>
      <c r="E180" s="6"/>
      <c r="F180" s="7"/>
      <c r="G180" s="17"/>
      <c r="H180" s="17"/>
      <c r="I180" s="15"/>
      <c r="J180" s="15"/>
      <c r="K180" s="15"/>
      <c r="L180" s="12"/>
      <c r="M180" s="18"/>
      <c r="N180" s="19"/>
      <c r="O180" s="20"/>
      <c r="P180" s="15"/>
      <c r="Q180" s="63" t="str">
        <f t="shared" si="11"/>
        <v/>
      </c>
      <c r="R180" s="1" t="str">
        <f t="shared" si="12"/>
        <v/>
      </c>
      <c r="S180" s="1" t="str">
        <f t="shared" si="13"/>
        <v xml:space="preserve">    </v>
      </c>
      <c r="T180" s="1" t="str">
        <f t="shared" si="14"/>
        <v xml:space="preserve">    </v>
      </c>
    </row>
    <row r="181" spans="1:20" ht="15" customHeight="1">
      <c r="A181" s="25" t="str">
        <f t="shared" si="15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1"/>
        <v/>
      </c>
      <c r="R181" s="1" t="str">
        <f t="shared" si="12"/>
        <v/>
      </c>
      <c r="S181" s="1" t="str">
        <f t="shared" si="13"/>
        <v xml:space="preserve">    </v>
      </c>
      <c r="T181" s="1" t="str">
        <f t="shared" si="14"/>
        <v xml:space="preserve">    </v>
      </c>
    </row>
    <row r="182" spans="1:20" ht="15" customHeight="1">
      <c r="A182" s="25" t="str">
        <f t="shared" si="15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1"/>
        <v/>
      </c>
      <c r="R182" s="1" t="str">
        <f t="shared" si="12"/>
        <v/>
      </c>
      <c r="S182" s="1" t="str">
        <f t="shared" si="13"/>
        <v xml:space="preserve">    </v>
      </c>
      <c r="T182" s="1" t="str">
        <f t="shared" si="14"/>
        <v xml:space="preserve">    </v>
      </c>
    </row>
    <row r="183" spans="1:20" ht="15" customHeight="1">
      <c r="A183" s="25" t="str">
        <f t="shared" si="15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1"/>
        <v/>
      </c>
      <c r="R183" s="1" t="str">
        <f t="shared" si="12"/>
        <v/>
      </c>
      <c r="S183" s="1" t="str">
        <f t="shared" si="13"/>
        <v xml:space="preserve">    </v>
      </c>
      <c r="T183" s="1" t="str">
        <f t="shared" si="14"/>
        <v xml:space="preserve">    </v>
      </c>
    </row>
    <row r="184" spans="1:20" ht="15" customHeight="1">
      <c r="A184" s="25" t="str">
        <f t="shared" si="15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1"/>
        <v/>
      </c>
      <c r="R184" s="1" t="str">
        <f t="shared" si="12"/>
        <v/>
      </c>
      <c r="S184" s="1" t="str">
        <f t="shared" si="13"/>
        <v xml:space="preserve">    </v>
      </c>
      <c r="T184" s="1" t="str">
        <f t="shared" si="14"/>
        <v xml:space="preserve">    </v>
      </c>
    </row>
    <row r="185" spans="1:20" ht="15" customHeight="1">
      <c r="A185" s="25" t="str">
        <f t="shared" si="15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1"/>
        <v/>
      </c>
      <c r="R185" s="1" t="str">
        <f t="shared" si="12"/>
        <v/>
      </c>
      <c r="S185" s="1" t="str">
        <f t="shared" si="13"/>
        <v xml:space="preserve">    </v>
      </c>
      <c r="T185" s="1" t="str">
        <f t="shared" si="14"/>
        <v xml:space="preserve">    </v>
      </c>
    </row>
    <row r="186" spans="1:20" ht="15" customHeight="1">
      <c r="A186" s="25" t="str">
        <f t="shared" si="15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1"/>
        <v/>
      </c>
      <c r="R186" s="1" t="str">
        <f t="shared" si="12"/>
        <v/>
      </c>
      <c r="S186" s="1" t="str">
        <f t="shared" si="13"/>
        <v xml:space="preserve">    </v>
      </c>
      <c r="T186" s="1" t="str">
        <f t="shared" si="14"/>
        <v xml:space="preserve">    </v>
      </c>
    </row>
    <row r="187" spans="1:20" ht="15" customHeight="1">
      <c r="A187" s="25" t="str">
        <f t="shared" si="15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1"/>
        <v/>
      </c>
      <c r="R187" s="1" t="str">
        <f t="shared" si="12"/>
        <v/>
      </c>
      <c r="S187" s="1" t="str">
        <f t="shared" si="13"/>
        <v xml:space="preserve">    </v>
      </c>
      <c r="T187" s="1" t="str">
        <f t="shared" si="14"/>
        <v xml:space="preserve">    </v>
      </c>
    </row>
    <row r="188" spans="1:20" ht="15" customHeight="1">
      <c r="A188" s="25" t="str">
        <f t="shared" si="15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1"/>
        <v/>
      </c>
      <c r="R188" s="1" t="str">
        <f t="shared" si="12"/>
        <v/>
      </c>
      <c r="S188" s="1" t="str">
        <f t="shared" si="13"/>
        <v xml:space="preserve">    </v>
      </c>
      <c r="T188" s="1" t="str">
        <f t="shared" si="14"/>
        <v xml:space="preserve">    </v>
      </c>
    </row>
    <row r="189" spans="1:20" ht="15" customHeight="1">
      <c r="A189" s="25" t="str">
        <f t="shared" si="15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1"/>
        <v/>
      </c>
      <c r="R189" s="1" t="str">
        <f t="shared" si="12"/>
        <v/>
      </c>
      <c r="S189" s="1" t="str">
        <f t="shared" si="13"/>
        <v xml:space="preserve">    </v>
      </c>
      <c r="T189" s="1" t="str">
        <f t="shared" si="14"/>
        <v xml:space="preserve">    </v>
      </c>
    </row>
    <row r="190" spans="1:20" ht="15" customHeight="1">
      <c r="A190" s="25" t="str">
        <f t="shared" si="15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1"/>
        <v/>
      </c>
      <c r="R190" s="1" t="str">
        <f t="shared" si="12"/>
        <v/>
      </c>
      <c r="S190" s="1" t="str">
        <f t="shared" si="13"/>
        <v xml:space="preserve">    </v>
      </c>
      <c r="T190" s="1" t="str">
        <f t="shared" si="14"/>
        <v xml:space="preserve">    </v>
      </c>
    </row>
    <row r="191" spans="1:20" ht="15" customHeight="1">
      <c r="A191" s="25" t="str">
        <f t="shared" si="15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1"/>
        <v/>
      </c>
      <c r="R191" s="1" t="str">
        <f t="shared" si="12"/>
        <v/>
      </c>
      <c r="S191" s="1" t="str">
        <f t="shared" si="13"/>
        <v xml:space="preserve">    </v>
      </c>
      <c r="T191" s="1" t="str">
        <f t="shared" si="14"/>
        <v xml:space="preserve">    </v>
      </c>
    </row>
    <row r="192" spans="1:20" ht="15" customHeight="1">
      <c r="A192" s="25" t="str">
        <f t="shared" si="15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1"/>
        <v/>
      </c>
      <c r="R192" s="1" t="str">
        <f t="shared" si="12"/>
        <v/>
      </c>
      <c r="S192" s="1" t="str">
        <f t="shared" si="13"/>
        <v xml:space="preserve">    </v>
      </c>
      <c r="T192" s="1" t="str">
        <f t="shared" si="14"/>
        <v xml:space="preserve">    </v>
      </c>
    </row>
    <row r="193" spans="1:20" ht="15" customHeight="1">
      <c r="A193" s="25" t="str">
        <f t="shared" si="15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1"/>
        <v/>
      </c>
      <c r="R193" s="1" t="str">
        <f t="shared" si="12"/>
        <v/>
      </c>
      <c r="S193" s="1" t="str">
        <f t="shared" si="13"/>
        <v xml:space="preserve">    </v>
      </c>
      <c r="T193" s="1" t="str">
        <f t="shared" si="14"/>
        <v xml:space="preserve">    </v>
      </c>
    </row>
    <row r="194" spans="1:20" ht="15" customHeight="1">
      <c r="A194" s="25" t="str">
        <f t="shared" si="15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1"/>
        <v/>
      </c>
      <c r="R194" s="1" t="str">
        <f t="shared" si="12"/>
        <v/>
      </c>
      <c r="S194" s="1" t="str">
        <f t="shared" si="13"/>
        <v xml:space="preserve">    </v>
      </c>
      <c r="T194" s="1" t="str">
        <f t="shared" si="14"/>
        <v xml:space="preserve">    </v>
      </c>
    </row>
    <row r="195" spans="1:20" ht="15" customHeight="1">
      <c r="A195" s="25" t="str">
        <f t="shared" si="15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1"/>
        <v/>
      </c>
      <c r="R195" s="1" t="str">
        <f t="shared" si="12"/>
        <v/>
      </c>
      <c r="S195" s="1" t="str">
        <f t="shared" si="13"/>
        <v xml:space="preserve">    </v>
      </c>
      <c r="T195" s="1" t="str">
        <f t="shared" si="14"/>
        <v xml:space="preserve">    </v>
      </c>
    </row>
    <row r="196" spans="1:20" ht="15" customHeight="1">
      <c r="A196" s="25" t="str">
        <f t="shared" si="15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1"/>
        <v/>
      </c>
      <c r="R196" s="1" t="str">
        <f t="shared" si="12"/>
        <v/>
      </c>
      <c r="S196" s="1" t="str">
        <f t="shared" si="13"/>
        <v xml:space="preserve">    </v>
      </c>
      <c r="T196" s="1" t="str">
        <f t="shared" si="14"/>
        <v xml:space="preserve">    </v>
      </c>
    </row>
    <row r="197" spans="1:20" ht="15" customHeight="1">
      <c r="A197" s="25" t="str">
        <f t="shared" si="15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1"/>
        <v/>
      </c>
      <c r="R197" s="1" t="str">
        <f t="shared" si="12"/>
        <v/>
      </c>
      <c r="S197" s="1" t="str">
        <f t="shared" si="13"/>
        <v xml:space="preserve">    </v>
      </c>
      <c r="T197" s="1" t="str">
        <f t="shared" si="14"/>
        <v xml:space="preserve">    </v>
      </c>
    </row>
    <row r="198" spans="1:20" ht="15" customHeight="1">
      <c r="A198" s="25" t="str">
        <f t="shared" si="15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1"/>
        <v/>
      </c>
      <c r="R198" s="1" t="str">
        <f t="shared" si="12"/>
        <v/>
      </c>
      <c r="S198" s="1" t="str">
        <f t="shared" si="13"/>
        <v xml:space="preserve">    </v>
      </c>
      <c r="T198" s="1" t="str">
        <f t="shared" si="14"/>
        <v xml:space="preserve">    </v>
      </c>
    </row>
    <row r="199" spans="1:20" ht="15" customHeight="1">
      <c r="A199" s="25" t="str">
        <f t="shared" si="15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ref="Q199:Q226" si="16">IF(P199="","",VLOOKUP(P199,$Z$7:$AA$68,2,FALSE))</f>
        <v/>
      </c>
      <c r="R199" s="1" t="str">
        <f t="shared" si="12"/>
        <v/>
      </c>
      <c r="S199" s="1" t="str">
        <f t="shared" si="13"/>
        <v xml:space="preserve">    </v>
      </c>
      <c r="T199" s="1" t="str">
        <f t="shared" si="14"/>
        <v xml:space="preserve">    </v>
      </c>
    </row>
    <row r="200" spans="1:20" ht="15" customHeight="1">
      <c r="A200" s="25" t="str">
        <f t="shared" si="15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6"/>
        <v/>
      </c>
      <c r="R200" s="1" t="str">
        <f t="shared" si="12"/>
        <v/>
      </c>
      <c r="S200" s="1" t="str">
        <f t="shared" si="13"/>
        <v xml:space="preserve">    </v>
      </c>
      <c r="T200" s="1" t="str">
        <f t="shared" si="14"/>
        <v xml:space="preserve">    </v>
      </c>
    </row>
    <row r="201" spans="1:20" ht="15" customHeight="1">
      <c r="A201" s="25" t="str">
        <f t="shared" si="15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6"/>
        <v/>
      </c>
      <c r="R201" s="1" t="str">
        <f t="shared" si="12"/>
        <v/>
      </c>
      <c r="S201" s="1" t="str">
        <f t="shared" si="13"/>
        <v xml:space="preserve">    </v>
      </c>
      <c r="T201" s="1" t="str">
        <f t="shared" si="14"/>
        <v xml:space="preserve">    </v>
      </c>
    </row>
    <row r="202" spans="1:20" ht="15" customHeight="1">
      <c r="A202" s="25" t="str">
        <f t="shared" si="15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6"/>
        <v/>
      </c>
      <c r="R202" s="1" t="str">
        <f t="shared" si="12"/>
        <v/>
      </c>
      <c r="S202" s="1" t="str">
        <f t="shared" si="13"/>
        <v xml:space="preserve">    </v>
      </c>
      <c r="T202" s="1" t="str">
        <f t="shared" si="14"/>
        <v xml:space="preserve">    </v>
      </c>
    </row>
    <row r="203" spans="1:20" ht="15" customHeight="1">
      <c r="A203" s="25" t="str">
        <f t="shared" si="15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6"/>
        <v/>
      </c>
      <c r="R203" s="1" t="str">
        <f t="shared" si="12"/>
        <v/>
      </c>
      <c r="S203" s="1" t="str">
        <f t="shared" si="13"/>
        <v xml:space="preserve">    </v>
      </c>
      <c r="T203" s="1" t="str">
        <f t="shared" si="14"/>
        <v xml:space="preserve">    </v>
      </c>
    </row>
    <row r="204" spans="1:20" ht="15" customHeight="1">
      <c r="A204" s="25" t="str">
        <f t="shared" si="15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6"/>
        <v/>
      </c>
      <c r="R204" s="1" t="str">
        <f t="shared" si="12"/>
        <v/>
      </c>
      <c r="S204" s="1" t="str">
        <f t="shared" si="13"/>
        <v xml:space="preserve">    </v>
      </c>
      <c r="T204" s="1" t="str">
        <f t="shared" si="14"/>
        <v xml:space="preserve">    </v>
      </c>
    </row>
    <row r="205" spans="1:20" ht="15" customHeight="1">
      <c r="A205" s="25" t="str">
        <f t="shared" si="15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6"/>
        <v/>
      </c>
      <c r="R205" s="1" t="str">
        <f t="shared" si="12"/>
        <v/>
      </c>
      <c r="S205" s="1" t="str">
        <f t="shared" si="13"/>
        <v xml:space="preserve">    </v>
      </c>
      <c r="T205" s="1" t="str">
        <f t="shared" si="14"/>
        <v xml:space="preserve">    </v>
      </c>
    </row>
    <row r="206" spans="1:20" ht="15" customHeight="1">
      <c r="A206" s="25" t="str">
        <f t="shared" si="15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6"/>
        <v/>
      </c>
      <c r="R206" s="1" t="str">
        <f t="shared" si="12"/>
        <v/>
      </c>
      <c r="S206" s="1" t="str">
        <f t="shared" si="13"/>
        <v xml:space="preserve">    </v>
      </c>
      <c r="T206" s="1" t="str">
        <f t="shared" si="14"/>
        <v xml:space="preserve">    </v>
      </c>
    </row>
    <row r="207" spans="1:20" ht="15" customHeight="1">
      <c r="A207" s="25" t="str">
        <f t="shared" si="15"/>
        <v/>
      </c>
      <c r="B207" s="5"/>
      <c r="C207" s="21"/>
      <c r="D207" s="21"/>
      <c r="E207" s="6"/>
      <c r="F207" s="7"/>
      <c r="G207" s="6"/>
      <c r="H207" s="6"/>
      <c r="I207" s="11"/>
      <c r="J207" s="11"/>
      <c r="K207" s="11"/>
      <c r="L207" s="12"/>
      <c r="M207" s="13"/>
      <c r="N207" s="14"/>
      <c r="O207" s="7"/>
      <c r="P207" s="11"/>
      <c r="Q207" s="63" t="str">
        <f t="shared" si="16"/>
        <v/>
      </c>
      <c r="R207" s="1" t="str">
        <f t="shared" si="12"/>
        <v/>
      </c>
      <c r="S207" s="1" t="str">
        <f t="shared" si="13"/>
        <v xml:space="preserve">    </v>
      </c>
      <c r="T207" s="1" t="str">
        <f t="shared" si="14"/>
        <v xml:space="preserve">    </v>
      </c>
    </row>
    <row r="208" spans="1:20" ht="15" customHeight="1">
      <c r="A208" s="25" t="str">
        <f t="shared" si="15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6"/>
        <v/>
      </c>
      <c r="R208" s="1" t="str">
        <f t="shared" si="12"/>
        <v/>
      </c>
      <c r="S208" s="1" t="str">
        <f t="shared" si="13"/>
        <v xml:space="preserve">    </v>
      </c>
      <c r="T208" s="1" t="str">
        <f t="shared" si="14"/>
        <v xml:space="preserve">    </v>
      </c>
    </row>
    <row r="209" spans="1:20" ht="15" customHeight="1">
      <c r="A209" s="25" t="str">
        <f t="shared" si="15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6"/>
        <v/>
      </c>
      <c r="R209" s="1" t="str">
        <f t="shared" si="12"/>
        <v/>
      </c>
      <c r="S209" s="1" t="str">
        <f t="shared" si="13"/>
        <v xml:space="preserve">    </v>
      </c>
      <c r="T209" s="1" t="str">
        <f t="shared" si="14"/>
        <v xml:space="preserve">    </v>
      </c>
    </row>
    <row r="210" spans="1:20" ht="15" customHeight="1">
      <c r="A210" s="25" t="str">
        <f t="shared" si="15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6"/>
        <v/>
      </c>
      <c r="R210" s="1" t="str">
        <f t="shared" si="12"/>
        <v/>
      </c>
      <c r="S210" s="1" t="str">
        <f t="shared" si="13"/>
        <v xml:space="preserve">    </v>
      </c>
      <c r="T210" s="1" t="str">
        <f t="shared" si="14"/>
        <v xml:space="preserve">    </v>
      </c>
    </row>
    <row r="211" spans="1:20" ht="15" customHeight="1">
      <c r="A211" s="25" t="str">
        <f t="shared" si="15"/>
        <v/>
      </c>
      <c r="B211" s="16"/>
      <c r="C211" s="22"/>
      <c r="D211" s="22"/>
      <c r="E211" s="6"/>
      <c r="F211" s="7"/>
      <c r="G211" s="17"/>
      <c r="H211" s="17"/>
      <c r="I211" s="15"/>
      <c r="J211" s="15"/>
      <c r="K211" s="15"/>
      <c r="L211" s="12"/>
      <c r="M211" s="18"/>
      <c r="N211" s="19"/>
      <c r="O211" s="20"/>
      <c r="P211" s="15"/>
      <c r="Q211" s="63" t="str">
        <f t="shared" si="16"/>
        <v/>
      </c>
      <c r="R211" s="1" t="str">
        <f t="shared" si="12"/>
        <v/>
      </c>
      <c r="S211" s="1" t="str">
        <f t="shared" si="13"/>
        <v xml:space="preserve">    </v>
      </c>
      <c r="T211" s="1" t="str">
        <f t="shared" si="14"/>
        <v xml:space="preserve">    </v>
      </c>
    </row>
    <row r="212" spans="1:20" ht="15" customHeight="1">
      <c r="A212" s="25" t="str">
        <f t="shared" si="15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6"/>
        <v/>
      </c>
      <c r="R212" s="1" t="str">
        <f t="shared" si="12"/>
        <v/>
      </c>
      <c r="S212" s="1" t="str">
        <f t="shared" si="13"/>
        <v xml:space="preserve">    </v>
      </c>
      <c r="T212" s="1" t="str">
        <f t="shared" si="14"/>
        <v xml:space="preserve">    </v>
      </c>
    </row>
    <row r="213" spans="1:20" ht="15" customHeight="1">
      <c r="A213" s="25" t="str">
        <f t="shared" si="15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6"/>
        <v/>
      </c>
      <c r="R213" s="1" t="str">
        <f t="shared" si="12"/>
        <v/>
      </c>
      <c r="S213" s="1" t="str">
        <f t="shared" si="13"/>
        <v xml:space="preserve">    </v>
      </c>
      <c r="T213" s="1" t="str">
        <f t="shared" si="14"/>
        <v xml:space="preserve">    </v>
      </c>
    </row>
    <row r="214" spans="1:20" ht="15" customHeight="1">
      <c r="A214" s="25" t="str">
        <f t="shared" si="15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6"/>
        <v/>
      </c>
      <c r="R214" s="1" t="str">
        <f t="shared" si="12"/>
        <v/>
      </c>
      <c r="S214" s="1" t="str">
        <f t="shared" si="13"/>
        <v xml:space="preserve">    </v>
      </c>
      <c r="T214" s="1" t="str">
        <f t="shared" si="14"/>
        <v xml:space="preserve">    </v>
      </c>
    </row>
    <row r="215" spans="1:20" ht="15" customHeight="1">
      <c r="A215" s="25" t="str">
        <f t="shared" si="15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6"/>
        <v/>
      </c>
      <c r="R215" s="1" t="str">
        <f t="shared" si="12"/>
        <v/>
      </c>
      <c r="S215" s="1" t="str">
        <f t="shared" si="13"/>
        <v xml:space="preserve">    </v>
      </c>
      <c r="T215" s="1" t="str">
        <f t="shared" si="14"/>
        <v xml:space="preserve">    </v>
      </c>
    </row>
    <row r="216" spans="1:20" ht="15" customHeight="1">
      <c r="A216" s="25" t="str">
        <f t="shared" si="15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6"/>
        <v/>
      </c>
      <c r="R216" s="1" t="str">
        <f t="shared" si="12"/>
        <v/>
      </c>
      <c r="S216" s="1" t="str">
        <f t="shared" si="13"/>
        <v xml:space="preserve">    </v>
      </c>
      <c r="T216" s="1" t="str">
        <f t="shared" si="14"/>
        <v xml:space="preserve">    </v>
      </c>
    </row>
    <row r="217" spans="1:20" ht="15" customHeight="1">
      <c r="A217" s="25" t="str">
        <f t="shared" si="15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6"/>
        <v/>
      </c>
      <c r="R217" s="1" t="str">
        <f t="shared" si="12"/>
        <v/>
      </c>
      <c r="S217" s="1" t="str">
        <f t="shared" si="13"/>
        <v xml:space="preserve">    </v>
      </c>
      <c r="T217" s="1" t="str">
        <f t="shared" si="14"/>
        <v xml:space="preserve">    </v>
      </c>
    </row>
    <row r="218" spans="1:20" ht="15" customHeight="1">
      <c r="A218" s="25" t="str">
        <f t="shared" si="15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si="16"/>
        <v/>
      </c>
      <c r="R218" s="1" t="str">
        <f t="shared" si="12"/>
        <v/>
      </c>
      <c r="S218" s="1" t="str">
        <f t="shared" si="13"/>
        <v xml:space="preserve">    </v>
      </c>
      <c r="T218" s="1" t="str">
        <f t="shared" si="14"/>
        <v xml:space="preserve">    </v>
      </c>
    </row>
    <row r="219" spans="1:20" ht="15" customHeight="1">
      <c r="A219" s="25" t="str">
        <f t="shared" si="15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6"/>
        <v/>
      </c>
      <c r="R219" s="1" t="str">
        <f t="shared" si="12"/>
        <v/>
      </c>
      <c r="S219" s="1" t="str">
        <f t="shared" si="13"/>
        <v xml:space="preserve">    </v>
      </c>
      <c r="T219" s="1" t="str">
        <f t="shared" si="14"/>
        <v xml:space="preserve">    </v>
      </c>
    </row>
    <row r="220" spans="1:20" ht="15" customHeight="1">
      <c r="A220" s="25" t="str">
        <f t="shared" si="15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6"/>
        <v/>
      </c>
      <c r="R220" s="1" t="str">
        <f t="shared" si="12"/>
        <v/>
      </c>
      <c r="S220" s="1" t="str">
        <f t="shared" si="13"/>
        <v xml:space="preserve">    </v>
      </c>
      <c r="T220" s="1" t="str">
        <f t="shared" si="14"/>
        <v xml:space="preserve">    </v>
      </c>
    </row>
    <row r="221" spans="1:20" ht="15" customHeight="1">
      <c r="A221" s="25" t="str">
        <f t="shared" si="15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6"/>
        <v/>
      </c>
      <c r="R221" s="1" t="str">
        <f t="shared" si="12"/>
        <v/>
      </c>
      <c r="S221" s="1" t="str">
        <f t="shared" si="13"/>
        <v xml:space="preserve">    </v>
      </c>
      <c r="T221" s="1" t="str">
        <f t="shared" si="14"/>
        <v xml:space="preserve">    </v>
      </c>
    </row>
    <row r="222" spans="1:20" ht="15" customHeight="1">
      <c r="A222" s="25" t="str">
        <f t="shared" si="15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6"/>
        <v/>
      </c>
      <c r="R222" s="1" t="str">
        <f t="shared" si="12"/>
        <v/>
      </c>
      <c r="S222" s="1" t="str">
        <f t="shared" si="13"/>
        <v xml:space="preserve">    </v>
      </c>
      <c r="T222" s="1" t="str">
        <f t="shared" si="14"/>
        <v xml:space="preserve">    </v>
      </c>
    </row>
    <row r="223" spans="1:20" ht="15" customHeight="1">
      <c r="A223" s="25" t="str">
        <f t="shared" si="15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6"/>
        <v/>
      </c>
      <c r="R223" s="1" t="str">
        <f t="shared" si="12"/>
        <v/>
      </c>
      <c r="S223" s="1" t="str">
        <f t="shared" si="13"/>
        <v xml:space="preserve">    </v>
      </c>
      <c r="T223" s="1" t="str">
        <f t="shared" si="14"/>
        <v xml:space="preserve">    </v>
      </c>
    </row>
    <row r="224" spans="1:20" ht="15" customHeight="1">
      <c r="A224" s="25" t="str">
        <f t="shared" si="15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6"/>
        <v/>
      </c>
      <c r="R224" s="1" t="e">
        <f>#REF!</f>
        <v>#REF!</v>
      </c>
      <c r="S224" s="1" t="e">
        <f>""&amp;#REF!&amp;"  "&amp;#REF!&amp;"  "&amp;#REF!&amp;""</f>
        <v>#REF!</v>
      </c>
      <c r="T224" s="1" t="e">
        <f t="shared" si="14"/>
        <v>#REF!</v>
      </c>
    </row>
    <row r="225" spans="1:20" ht="15" customHeight="1">
      <c r="A225" s="25" t="str">
        <f t="shared" si="15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6"/>
        <v/>
      </c>
      <c r="R225" s="1" t="e">
        <f>#REF!</f>
        <v>#REF!</v>
      </c>
      <c r="S225" s="1" t="e">
        <f>""&amp;#REF!&amp;"  "&amp;#REF!&amp;"  "&amp;#REF!&amp;""</f>
        <v>#REF!</v>
      </c>
      <c r="T225" s="1" t="e">
        <f t="shared" si="14"/>
        <v>#REF!</v>
      </c>
    </row>
    <row r="226" spans="1:20" ht="15" customHeight="1">
      <c r="A226" s="25" t="str">
        <f t="shared" si="15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6"/>
        <v/>
      </c>
      <c r="R226" s="1" t="e">
        <f>#REF!</f>
        <v>#REF!</v>
      </c>
      <c r="S226" s="1" t="e">
        <f>""&amp;#REF!&amp;"  "&amp;#REF!&amp;"  "&amp;#REF!&amp;""</f>
        <v>#REF!</v>
      </c>
      <c r="T226" s="1" t="e">
        <f t="shared" si="14"/>
        <v>#REF!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226">
    <cfRule type="duplicateValues" dxfId="20" priority="1"/>
  </conditionalFormatting>
  <dataValidations count="4">
    <dataValidation type="list" imeMode="on" allowBlank="1" showInputMessage="1" showErrorMessage="1" sqref="P124 P66:P69 P71:P76 P78:P98 P100:P107 P109:P110 P112:P120 P122 P7:P64" xr:uid="{00000000-0002-0000-0600-000000000000}">
      <formula1>$Z$7:$Z$69</formula1>
    </dataValidation>
    <dataValidation type="list" imeMode="off" allowBlank="1" showInputMessage="1" showErrorMessage="1" sqref="L123:L126 L66:L69 L71:L121 L7:L64" xr:uid="{00000000-0002-0000-0600-000001000000}">
      <formula1>$U$7:$U$15</formula1>
    </dataValidation>
    <dataValidation imeMode="on" allowBlank="1" showInputMessage="1" showErrorMessage="1" sqref="P65 P70 P77 P99 P108 P111 P125:P226 O7:O226 P121 P123 G7:K226" xr:uid="{00000000-0002-0000-0600-000002000000}"/>
    <dataValidation imeMode="off" allowBlank="1" showInputMessage="1" showErrorMessage="1" sqref="Q7:Q226 L65 L70 L127:L226 L122:N122 M123:N226 M7:N121" xr:uid="{00000000-0002-0000-0600-000003000000}"/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A388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1676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25" t="str">
        <f t="shared" ref="A7:A73" si="0">IF(OR(B7="",C7="",D7=""),"",TEXT(Q7,"000")&amp;B7&amp;TEXT(C7,"00")&amp;TEXT(D7,"00"))</f>
        <v>002Q0101</v>
      </c>
      <c r="B7" s="5" t="s">
        <v>1663</v>
      </c>
      <c r="C7" s="21">
        <v>1</v>
      </c>
      <c r="D7" s="21">
        <v>1</v>
      </c>
      <c r="E7" s="6" t="s">
        <v>718</v>
      </c>
      <c r="F7" s="7" t="s">
        <v>921</v>
      </c>
      <c r="G7" s="6" t="s">
        <v>1029</v>
      </c>
      <c r="H7" s="6" t="s">
        <v>1664</v>
      </c>
      <c r="I7" s="6" t="s">
        <v>1665</v>
      </c>
      <c r="J7" s="6" t="s">
        <v>923</v>
      </c>
      <c r="K7" s="6" t="s">
        <v>924</v>
      </c>
      <c r="L7" s="12" t="s">
        <v>6</v>
      </c>
      <c r="M7" s="13" t="s">
        <v>1666</v>
      </c>
      <c r="N7" s="14">
        <v>117</v>
      </c>
      <c r="O7" s="7"/>
      <c r="P7" s="6" t="s">
        <v>1672</v>
      </c>
      <c r="Q7" s="63">
        <f t="shared" ref="Q7:Q73" si="1">IF(P7="","",VLOOKUP(P7,$Z$7:$AA$68,2,FALSE))</f>
        <v>2</v>
      </c>
      <c r="R7" s="1" t="str">
        <f>A7</f>
        <v>002Q0101</v>
      </c>
      <c r="S7" s="1" t="str">
        <f>""&amp;L7&amp;"  "&amp;M7&amp;"  "&amp;N7&amp;""</f>
        <v>JWWA  B  117</v>
      </c>
      <c r="T7" s="1" t="str">
        <f>S7</f>
        <v>JWWA  B  117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25" t="str">
        <f t="shared" si="0"/>
        <v>002Q0102</v>
      </c>
      <c r="B8" s="5" t="s">
        <v>1663</v>
      </c>
      <c r="C8" s="21">
        <v>1</v>
      </c>
      <c r="D8" s="21">
        <v>2</v>
      </c>
      <c r="E8" s="6" t="s">
        <v>718</v>
      </c>
      <c r="F8" s="7" t="s">
        <v>921</v>
      </c>
      <c r="G8" s="6" t="s">
        <v>1029</v>
      </c>
      <c r="H8" s="6" t="s">
        <v>1664</v>
      </c>
      <c r="I8" s="6" t="s">
        <v>1667</v>
      </c>
      <c r="J8" s="6" t="s">
        <v>923</v>
      </c>
      <c r="K8" s="6" t="s">
        <v>924</v>
      </c>
      <c r="L8" s="12" t="s">
        <v>55</v>
      </c>
      <c r="M8" s="13"/>
      <c r="N8" s="14"/>
      <c r="O8" s="7"/>
      <c r="P8" s="6" t="s">
        <v>1672</v>
      </c>
      <c r="Q8" s="63">
        <f t="shared" si="1"/>
        <v>2</v>
      </c>
      <c r="R8" s="1" t="str">
        <f t="shared" ref="R8:R63" si="2">A8</f>
        <v>002Q0102</v>
      </c>
      <c r="S8" s="1" t="str">
        <f t="shared" ref="S8:S63" si="3">""&amp;L8&amp;"  "&amp;M8&amp;"  "&amp;N8&amp;""</f>
        <v xml:space="preserve">指定承認    </v>
      </c>
      <c r="T8" s="1" t="str">
        <f t="shared" ref="T8:T63" si="4">S8</f>
        <v xml:space="preserve">指定承認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25" t="str">
        <f t="shared" si="0"/>
        <v>002Q0103</v>
      </c>
      <c r="B9" s="84" t="s">
        <v>1668</v>
      </c>
      <c r="C9" s="83">
        <v>1</v>
      </c>
      <c r="D9" s="83">
        <v>3</v>
      </c>
      <c r="E9" s="71" t="s">
        <v>718</v>
      </c>
      <c r="F9" s="75" t="s">
        <v>921</v>
      </c>
      <c r="G9" s="71" t="s">
        <v>1029</v>
      </c>
      <c r="H9" s="71" t="s">
        <v>1664</v>
      </c>
      <c r="I9" s="71" t="s">
        <v>2180</v>
      </c>
      <c r="J9" s="71" t="s">
        <v>923</v>
      </c>
      <c r="K9" s="71" t="s">
        <v>924</v>
      </c>
      <c r="L9" s="72" t="s">
        <v>55</v>
      </c>
      <c r="M9" s="73"/>
      <c r="N9" s="74"/>
      <c r="O9" s="75"/>
      <c r="P9" s="71" t="s">
        <v>1672</v>
      </c>
      <c r="Q9" s="85">
        <f t="shared" si="1"/>
        <v>2</v>
      </c>
      <c r="R9" s="1" t="str">
        <f t="shared" si="2"/>
        <v>002Q0103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25" t="str">
        <f t="shared" si="0"/>
        <v>002Q0104</v>
      </c>
      <c r="B10" s="5" t="s">
        <v>714</v>
      </c>
      <c r="C10" s="21">
        <v>1</v>
      </c>
      <c r="D10" s="21">
        <v>4</v>
      </c>
      <c r="E10" s="6" t="s">
        <v>718</v>
      </c>
      <c r="F10" s="7" t="s">
        <v>921</v>
      </c>
      <c r="G10" s="6" t="s">
        <v>1029</v>
      </c>
      <c r="H10" s="6" t="s">
        <v>1664</v>
      </c>
      <c r="I10" s="6" t="s">
        <v>1626</v>
      </c>
      <c r="J10" s="6" t="s">
        <v>923</v>
      </c>
      <c r="K10" s="6" t="s">
        <v>924</v>
      </c>
      <c r="L10" s="12" t="s">
        <v>6</v>
      </c>
      <c r="M10" s="13" t="s">
        <v>162</v>
      </c>
      <c r="N10" s="14">
        <v>117</v>
      </c>
      <c r="O10" s="7"/>
      <c r="P10" s="6" t="s">
        <v>1672</v>
      </c>
      <c r="Q10" s="63">
        <f t="shared" si="1"/>
        <v>2</v>
      </c>
      <c r="R10" s="1" t="str">
        <f t="shared" si="2"/>
        <v>002Q0104</v>
      </c>
      <c r="S10" s="1" t="str">
        <f t="shared" si="3"/>
        <v>JWWA  B  117</v>
      </c>
      <c r="T10" s="1" t="str">
        <f t="shared" si="4"/>
        <v>JWWA  B  117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25" t="str">
        <f t="shared" si="0"/>
        <v>002Q0105</v>
      </c>
      <c r="B11" s="84" t="s">
        <v>714</v>
      </c>
      <c r="C11" s="83">
        <v>1</v>
      </c>
      <c r="D11" s="83">
        <v>5</v>
      </c>
      <c r="E11" s="71" t="s">
        <v>718</v>
      </c>
      <c r="F11" s="75" t="s">
        <v>921</v>
      </c>
      <c r="G11" s="71" t="s">
        <v>1033</v>
      </c>
      <c r="H11" s="71" t="s">
        <v>1669</v>
      </c>
      <c r="I11" s="71" t="s">
        <v>2183</v>
      </c>
      <c r="J11" s="71" t="s">
        <v>923</v>
      </c>
      <c r="K11" s="71" t="s">
        <v>2182</v>
      </c>
      <c r="L11" s="72" t="s">
        <v>55</v>
      </c>
      <c r="M11" s="73"/>
      <c r="N11" s="74"/>
      <c r="O11" s="75"/>
      <c r="P11" s="71" t="s">
        <v>1672</v>
      </c>
      <c r="Q11" s="85">
        <f t="shared" si="1"/>
        <v>2</v>
      </c>
      <c r="R11" s="1" t="str">
        <f t="shared" si="2"/>
        <v>002Q0105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>002Q0106</v>
      </c>
      <c r="B12" s="5" t="s">
        <v>714</v>
      </c>
      <c r="C12" s="21">
        <v>1</v>
      </c>
      <c r="D12" s="21">
        <v>6</v>
      </c>
      <c r="E12" s="6" t="s">
        <v>718</v>
      </c>
      <c r="F12" s="7" t="s">
        <v>921</v>
      </c>
      <c r="G12" s="6" t="s">
        <v>1033</v>
      </c>
      <c r="H12" s="6" t="s">
        <v>1669</v>
      </c>
      <c r="I12" s="6" t="s">
        <v>2198</v>
      </c>
      <c r="J12" s="6" t="s">
        <v>923</v>
      </c>
      <c r="K12" s="6" t="s">
        <v>928</v>
      </c>
      <c r="L12" s="12" t="s">
        <v>55</v>
      </c>
      <c r="M12" s="13"/>
      <c r="N12" s="14"/>
      <c r="O12" s="7"/>
      <c r="P12" s="6" t="s">
        <v>1672</v>
      </c>
      <c r="Q12" s="63">
        <f t="shared" si="1"/>
        <v>2</v>
      </c>
      <c r="R12" s="1" t="str">
        <f t="shared" si="2"/>
        <v>002Q0106</v>
      </c>
      <c r="S12" s="1" t="str">
        <f t="shared" si="3"/>
        <v xml:space="preserve">指定承認    </v>
      </c>
      <c r="T12" s="1" t="str">
        <f t="shared" si="4"/>
        <v xml:space="preserve">指定承認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25" t="str">
        <f t="shared" si="0"/>
        <v>002Q0107</v>
      </c>
      <c r="B13" s="5" t="s">
        <v>714</v>
      </c>
      <c r="C13" s="21">
        <v>1</v>
      </c>
      <c r="D13" s="21">
        <v>7</v>
      </c>
      <c r="E13" s="6" t="s">
        <v>718</v>
      </c>
      <c r="F13" s="7" t="s">
        <v>921</v>
      </c>
      <c r="G13" s="6" t="s">
        <v>1033</v>
      </c>
      <c r="H13" s="6" t="s">
        <v>1669</v>
      </c>
      <c r="I13" s="6" t="s">
        <v>1627</v>
      </c>
      <c r="J13" s="6" t="s">
        <v>923</v>
      </c>
      <c r="K13" s="6" t="s">
        <v>928</v>
      </c>
      <c r="L13" s="12" t="s">
        <v>6</v>
      </c>
      <c r="M13" s="13" t="s">
        <v>162</v>
      </c>
      <c r="N13" s="14">
        <v>117</v>
      </c>
      <c r="O13" s="7"/>
      <c r="P13" s="6" t="s">
        <v>1672</v>
      </c>
      <c r="Q13" s="63">
        <f t="shared" si="1"/>
        <v>2</v>
      </c>
      <c r="R13" s="1" t="str">
        <f t="shared" si="2"/>
        <v>002Q0107</v>
      </c>
      <c r="S13" s="1" t="str">
        <f t="shared" si="3"/>
        <v>JWWA  B  117</v>
      </c>
      <c r="T13" s="1" t="str">
        <f t="shared" si="4"/>
        <v>JWWA  B  117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25" t="str">
        <f t="shared" si="0"/>
        <v>002Q0109</v>
      </c>
      <c r="B14" s="5" t="s">
        <v>714</v>
      </c>
      <c r="C14" s="21">
        <v>1</v>
      </c>
      <c r="D14" s="21">
        <v>9</v>
      </c>
      <c r="E14" s="6" t="s">
        <v>718</v>
      </c>
      <c r="F14" s="7" t="s">
        <v>921</v>
      </c>
      <c r="G14" s="6" t="s">
        <v>1033</v>
      </c>
      <c r="H14" s="6" t="s">
        <v>1669</v>
      </c>
      <c r="I14" s="6" t="s">
        <v>1628</v>
      </c>
      <c r="J14" s="6" t="s">
        <v>923</v>
      </c>
      <c r="K14" s="6" t="s">
        <v>928</v>
      </c>
      <c r="L14" s="12" t="s">
        <v>6</v>
      </c>
      <c r="M14" s="13" t="s">
        <v>162</v>
      </c>
      <c r="N14" s="14">
        <v>117</v>
      </c>
      <c r="O14" s="7"/>
      <c r="P14" s="6" t="s">
        <v>1672</v>
      </c>
      <c r="Q14" s="63">
        <f t="shared" si="1"/>
        <v>2</v>
      </c>
      <c r="R14" s="1" t="str">
        <f t="shared" si="2"/>
        <v>002Q0109</v>
      </c>
      <c r="S14" s="1" t="str">
        <f t="shared" si="3"/>
        <v>JWWA  B  117</v>
      </c>
      <c r="T14" s="1" t="str">
        <f t="shared" si="4"/>
        <v>JWWA  B  117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>002Q0110</v>
      </c>
      <c r="B15" s="5" t="s">
        <v>714</v>
      </c>
      <c r="C15" s="21">
        <v>1</v>
      </c>
      <c r="D15" s="21">
        <v>10</v>
      </c>
      <c r="E15" s="6" t="s">
        <v>718</v>
      </c>
      <c r="F15" s="7" t="s">
        <v>921</v>
      </c>
      <c r="G15" s="6" t="s">
        <v>1033</v>
      </c>
      <c r="H15" s="6" t="s">
        <v>1669</v>
      </c>
      <c r="I15" s="6" t="s">
        <v>931</v>
      </c>
      <c r="J15" s="6" t="s">
        <v>923</v>
      </c>
      <c r="K15" s="6" t="s">
        <v>928</v>
      </c>
      <c r="L15" s="12" t="s">
        <v>55</v>
      </c>
      <c r="M15" s="13"/>
      <c r="N15" s="14"/>
      <c r="O15" s="7"/>
      <c r="P15" s="6" t="s">
        <v>1672</v>
      </c>
      <c r="Q15" s="63">
        <f t="shared" si="1"/>
        <v>2</v>
      </c>
      <c r="R15" s="1" t="str">
        <f t="shared" si="2"/>
        <v>002Q0110</v>
      </c>
      <c r="S15" s="1" t="str">
        <f t="shared" si="3"/>
        <v xml:space="preserve">指定承認    </v>
      </c>
      <c r="T15" s="1" t="str">
        <f t="shared" si="4"/>
        <v xml:space="preserve">指定承認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25" t="str">
        <f t="shared" si="0"/>
        <v>002Q0111</v>
      </c>
      <c r="B16" s="5" t="s">
        <v>714</v>
      </c>
      <c r="C16" s="21">
        <v>1</v>
      </c>
      <c r="D16" s="21">
        <v>11</v>
      </c>
      <c r="E16" s="6" t="s">
        <v>718</v>
      </c>
      <c r="F16" s="7" t="s">
        <v>921</v>
      </c>
      <c r="G16" s="6" t="s">
        <v>1033</v>
      </c>
      <c r="H16" s="6" t="s">
        <v>1669</v>
      </c>
      <c r="I16" s="6" t="s">
        <v>1629</v>
      </c>
      <c r="J16" s="6" t="s">
        <v>923</v>
      </c>
      <c r="K16" s="6" t="s">
        <v>928</v>
      </c>
      <c r="L16" s="12" t="s">
        <v>6</v>
      </c>
      <c r="M16" s="13" t="s">
        <v>162</v>
      </c>
      <c r="N16" s="14">
        <v>117</v>
      </c>
      <c r="O16" s="7"/>
      <c r="P16" s="6" t="s">
        <v>1672</v>
      </c>
      <c r="Q16" s="63">
        <f t="shared" si="1"/>
        <v>2</v>
      </c>
      <c r="R16" s="1" t="str">
        <f t="shared" si="2"/>
        <v>002Q0111</v>
      </c>
      <c r="S16" s="1" t="str">
        <f t="shared" si="3"/>
        <v>JWWA  B  117</v>
      </c>
      <c r="T16" s="1" t="str">
        <f t="shared" si="4"/>
        <v>JWWA  B  117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25" t="str">
        <f t="shared" si="0"/>
        <v/>
      </c>
      <c r="B17" s="5"/>
      <c r="C17" s="21"/>
      <c r="D17" s="21"/>
      <c r="E17" s="6"/>
      <c r="F17" s="7"/>
      <c r="G17" s="6"/>
      <c r="H17" s="6"/>
      <c r="I17" s="6"/>
      <c r="J17" s="6"/>
      <c r="K17" s="6"/>
      <c r="L17" s="12"/>
      <c r="M17" s="13"/>
      <c r="N17" s="14"/>
      <c r="O17" s="7"/>
      <c r="P17" s="6"/>
      <c r="Q17" s="63" t="str">
        <f t="shared" si="1"/>
        <v/>
      </c>
      <c r="R17" s="1" t="str">
        <f t="shared" si="2"/>
        <v/>
      </c>
      <c r="S17" s="1" t="str">
        <f t="shared" si="3"/>
        <v xml:space="preserve">    </v>
      </c>
      <c r="T17" s="1" t="str">
        <f t="shared" si="4"/>
        <v xml:space="preserve">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002Q0201</v>
      </c>
      <c r="B18" s="5" t="s">
        <v>714</v>
      </c>
      <c r="C18" s="21">
        <v>2</v>
      </c>
      <c r="D18" s="21">
        <v>1</v>
      </c>
      <c r="E18" s="6" t="s">
        <v>718</v>
      </c>
      <c r="F18" s="7" t="s">
        <v>921</v>
      </c>
      <c r="G18" s="6" t="s">
        <v>1031</v>
      </c>
      <c r="H18" s="6" t="s">
        <v>1670</v>
      </c>
      <c r="I18" s="6" t="s">
        <v>689</v>
      </c>
      <c r="J18" s="6"/>
      <c r="K18" s="6"/>
      <c r="L18" s="12" t="s">
        <v>55</v>
      </c>
      <c r="M18" s="13"/>
      <c r="N18" s="14"/>
      <c r="O18" s="7"/>
      <c r="P18" s="6" t="s">
        <v>1672</v>
      </c>
      <c r="Q18" s="63">
        <f t="shared" si="1"/>
        <v>2</v>
      </c>
      <c r="R18" s="1" t="str">
        <f t="shared" si="2"/>
        <v>002Q0201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25" t="str">
        <f t="shared" si="0"/>
        <v/>
      </c>
      <c r="B19" s="5"/>
      <c r="C19" s="21"/>
      <c r="D19" s="21"/>
      <c r="E19" s="6"/>
      <c r="F19" s="7"/>
      <c r="G19" s="6"/>
      <c r="H19" s="6"/>
      <c r="I19" s="6"/>
      <c r="J19" s="6"/>
      <c r="K19" s="6"/>
      <c r="L19" s="12"/>
      <c r="M19" s="13"/>
      <c r="N19" s="14"/>
      <c r="O19" s="7"/>
      <c r="P19" s="6"/>
      <c r="Q19" s="63" t="str">
        <f t="shared" si="1"/>
        <v/>
      </c>
      <c r="R19" s="1" t="str">
        <f t="shared" si="2"/>
        <v/>
      </c>
      <c r="S19" s="1" t="str">
        <f t="shared" si="3"/>
        <v xml:space="preserve">    </v>
      </c>
      <c r="T19" s="1" t="str">
        <f t="shared" si="4"/>
        <v xml:space="preserve">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25" t="str">
        <f t="shared" si="0"/>
        <v>002Q0301</v>
      </c>
      <c r="B20" s="5" t="s">
        <v>714</v>
      </c>
      <c r="C20" s="21">
        <v>3</v>
      </c>
      <c r="D20" s="21">
        <v>1</v>
      </c>
      <c r="E20" s="6" t="s">
        <v>718</v>
      </c>
      <c r="F20" s="7" t="s">
        <v>921</v>
      </c>
      <c r="G20" s="6" t="s">
        <v>1030</v>
      </c>
      <c r="H20" s="6" t="s">
        <v>1671</v>
      </c>
      <c r="I20" s="6" t="s">
        <v>689</v>
      </c>
      <c r="J20" s="6" t="s">
        <v>933</v>
      </c>
      <c r="K20" s="6"/>
      <c r="L20" s="12" t="s">
        <v>55</v>
      </c>
      <c r="M20" s="13"/>
      <c r="N20" s="14"/>
      <c r="O20" s="7"/>
      <c r="P20" s="6" t="s">
        <v>1672</v>
      </c>
      <c r="Q20" s="63">
        <f t="shared" si="1"/>
        <v>2</v>
      </c>
      <c r="R20" s="1" t="str">
        <f t="shared" si="2"/>
        <v>002Q0301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25" t="str">
        <f t="shared" si="0"/>
        <v/>
      </c>
      <c r="B21" s="5"/>
      <c r="C21" s="21"/>
      <c r="D21" s="21"/>
      <c r="E21" s="6"/>
      <c r="F21" s="7"/>
      <c r="G21" s="6"/>
      <c r="H21" s="6"/>
      <c r="I21" s="6"/>
      <c r="J21" s="6"/>
      <c r="K21" s="6"/>
      <c r="L21" s="12"/>
      <c r="M21" s="13"/>
      <c r="N21" s="14"/>
      <c r="O21" s="7"/>
      <c r="P21" s="6"/>
      <c r="Q21" s="63" t="str">
        <f t="shared" si="1"/>
        <v/>
      </c>
      <c r="R21" s="1" t="str">
        <f t="shared" si="2"/>
        <v/>
      </c>
      <c r="S21" s="1" t="str">
        <f t="shared" si="3"/>
        <v xml:space="preserve">    </v>
      </c>
      <c r="T21" s="1" t="str">
        <f t="shared" si="4"/>
        <v xml:space="preserve">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25" t="str">
        <f t="shared" si="0"/>
        <v>002Q0701</v>
      </c>
      <c r="B22" s="5" t="s">
        <v>714</v>
      </c>
      <c r="C22" s="21">
        <v>7</v>
      </c>
      <c r="D22" s="21">
        <v>1</v>
      </c>
      <c r="E22" s="6" t="s">
        <v>718</v>
      </c>
      <c r="F22" s="7" t="s">
        <v>896</v>
      </c>
      <c r="G22" s="6" t="s">
        <v>939</v>
      </c>
      <c r="H22" s="6" t="s">
        <v>1673</v>
      </c>
      <c r="I22" s="6" t="s">
        <v>898</v>
      </c>
      <c r="J22" s="6" t="s">
        <v>899</v>
      </c>
      <c r="K22" s="6"/>
      <c r="L22" s="12" t="s">
        <v>239</v>
      </c>
      <c r="M22" s="13"/>
      <c r="N22" s="14"/>
      <c r="O22" s="7"/>
      <c r="P22" s="6" t="s">
        <v>1672</v>
      </c>
      <c r="Q22" s="63">
        <f t="shared" si="1"/>
        <v>2</v>
      </c>
      <c r="R22" s="1" t="str">
        <f t="shared" si="2"/>
        <v>002Q0701</v>
      </c>
      <c r="S22" s="1" t="str">
        <f t="shared" si="3"/>
        <v xml:space="preserve">JWWA認証    </v>
      </c>
      <c r="T22" s="1" t="str">
        <f t="shared" si="4"/>
        <v xml:space="preserve">JWWA認証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25" t="str">
        <f t="shared" si="0"/>
        <v>002Q0702</v>
      </c>
      <c r="B23" s="5" t="s">
        <v>714</v>
      </c>
      <c r="C23" s="21">
        <v>7</v>
      </c>
      <c r="D23" s="21">
        <v>2</v>
      </c>
      <c r="E23" s="6" t="s">
        <v>718</v>
      </c>
      <c r="F23" s="7" t="s">
        <v>896</v>
      </c>
      <c r="G23" s="6" t="s">
        <v>939</v>
      </c>
      <c r="H23" s="6" t="s">
        <v>1674</v>
      </c>
      <c r="I23" s="6" t="s">
        <v>898</v>
      </c>
      <c r="J23" s="6" t="s">
        <v>899</v>
      </c>
      <c r="K23" s="6"/>
      <c r="L23" s="12" t="s">
        <v>239</v>
      </c>
      <c r="M23" s="13"/>
      <c r="N23" s="14"/>
      <c r="O23" s="7"/>
      <c r="P23" s="6" t="s">
        <v>1672</v>
      </c>
      <c r="Q23" s="63">
        <f t="shared" si="1"/>
        <v>2</v>
      </c>
      <c r="R23" s="1" t="str">
        <f t="shared" si="2"/>
        <v>002Q0702</v>
      </c>
      <c r="S23" s="1" t="str">
        <f t="shared" si="3"/>
        <v xml:space="preserve">JWWA認証    </v>
      </c>
      <c r="T23" s="1" t="str">
        <f t="shared" si="4"/>
        <v xml:space="preserve">JWWA認証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>002Q0703</v>
      </c>
      <c r="B24" s="5" t="s">
        <v>714</v>
      </c>
      <c r="C24" s="21">
        <v>7</v>
      </c>
      <c r="D24" s="21">
        <v>3</v>
      </c>
      <c r="E24" s="6" t="s">
        <v>718</v>
      </c>
      <c r="F24" s="7" t="s">
        <v>896</v>
      </c>
      <c r="G24" s="6" t="s">
        <v>939</v>
      </c>
      <c r="H24" s="6" t="s">
        <v>1675</v>
      </c>
      <c r="I24" s="6" t="s">
        <v>898</v>
      </c>
      <c r="J24" s="6" t="s">
        <v>899</v>
      </c>
      <c r="K24" s="6"/>
      <c r="L24" s="12" t="s">
        <v>239</v>
      </c>
      <c r="M24" s="13"/>
      <c r="N24" s="14"/>
      <c r="O24" s="7"/>
      <c r="P24" s="6" t="s">
        <v>1672</v>
      </c>
      <c r="Q24" s="63">
        <f t="shared" si="1"/>
        <v>2</v>
      </c>
      <c r="R24" s="1" t="str">
        <f t="shared" si="2"/>
        <v>002Q0703</v>
      </c>
      <c r="S24" s="1" t="str">
        <f t="shared" si="3"/>
        <v xml:space="preserve">JWWA認証    </v>
      </c>
      <c r="T24" s="1" t="str">
        <f t="shared" si="4"/>
        <v xml:space="preserve">JWWA認証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25" t="str">
        <f t="shared" si="0"/>
        <v/>
      </c>
      <c r="B25" s="5"/>
      <c r="C25" s="21"/>
      <c r="D25" s="21"/>
      <c r="E25" s="6"/>
      <c r="F25" s="7"/>
      <c r="G25" s="6"/>
      <c r="H25" s="6"/>
      <c r="I25" s="6"/>
      <c r="J25" s="6"/>
      <c r="K25" s="6"/>
      <c r="L25" s="12"/>
      <c r="M25" s="13"/>
      <c r="N25" s="14"/>
      <c r="O25" s="7"/>
      <c r="P25" s="6"/>
      <c r="Q25" s="63" t="str">
        <f t="shared" si="1"/>
        <v/>
      </c>
      <c r="R25" s="1" t="str">
        <f t="shared" si="2"/>
        <v/>
      </c>
      <c r="S25" s="1" t="str">
        <f t="shared" si="3"/>
        <v xml:space="preserve">    </v>
      </c>
      <c r="T25" s="1" t="str">
        <f t="shared" si="4"/>
        <v xml:space="preserve">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002R0201</v>
      </c>
      <c r="B26" s="5" t="s">
        <v>1229</v>
      </c>
      <c r="C26" s="21">
        <v>2</v>
      </c>
      <c r="D26" s="21">
        <v>1</v>
      </c>
      <c r="E26" s="6" t="s">
        <v>1230</v>
      </c>
      <c r="F26" s="7" t="s">
        <v>39</v>
      </c>
      <c r="G26" s="6" t="s">
        <v>1677</v>
      </c>
      <c r="H26" s="6" t="s">
        <v>1679</v>
      </c>
      <c r="I26" s="6" t="s">
        <v>1678</v>
      </c>
      <c r="J26" s="6" t="s">
        <v>1684</v>
      </c>
      <c r="K26" s="6"/>
      <c r="L26" s="12" t="s">
        <v>239</v>
      </c>
      <c r="M26" s="13"/>
      <c r="N26" s="14"/>
      <c r="O26" s="7"/>
      <c r="P26" s="6" t="s">
        <v>1672</v>
      </c>
      <c r="Q26" s="63">
        <f t="shared" si="1"/>
        <v>2</v>
      </c>
      <c r="R26" s="1" t="str">
        <f t="shared" si="2"/>
        <v>002R0201</v>
      </c>
      <c r="S26" s="1" t="str">
        <f t="shared" si="3"/>
        <v xml:space="preserve">JWWA認証    </v>
      </c>
      <c r="T26" s="1" t="str">
        <f t="shared" si="4"/>
        <v xml:space="preserve">JWWA認証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87" t="str">
        <f t="shared" si="0"/>
        <v>002R0202</v>
      </c>
      <c r="B27" s="5" t="s">
        <v>1229</v>
      </c>
      <c r="C27" s="21">
        <v>2</v>
      </c>
      <c r="D27" s="21">
        <v>2</v>
      </c>
      <c r="E27" s="6" t="s">
        <v>1230</v>
      </c>
      <c r="F27" s="7" t="s">
        <v>39</v>
      </c>
      <c r="G27" s="6" t="s">
        <v>1677</v>
      </c>
      <c r="H27" s="6" t="s">
        <v>1680</v>
      </c>
      <c r="I27" s="6" t="s">
        <v>1678</v>
      </c>
      <c r="J27" s="6" t="s">
        <v>1684</v>
      </c>
      <c r="K27" s="6"/>
      <c r="L27" s="12" t="s">
        <v>239</v>
      </c>
      <c r="M27" s="13"/>
      <c r="N27" s="14"/>
      <c r="O27" s="7"/>
      <c r="P27" s="6" t="s">
        <v>1672</v>
      </c>
      <c r="Q27" s="63">
        <f t="shared" si="1"/>
        <v>2</v>
      </c>
      <c r="R27" s="1" t="str">
        <f t="shared" si="2"/>
        <v>002R0202</v>
      </c>
      <c r="S27" s="1" t="str">
        <f t="shared" si="3"/>
        <v xml:space="preserve">JWWA認証    </v>
      </c>
      <c r="T27" s="1" t="str">
        <f t="shared" si="4"/>
        <v xml:space="preserve">JWWA認証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002R0203</v>
      </c>
      <c r="B28" s="5" t="s">
        <v>1229</v>
      </c>
      <c r="C28" s="21">
        <v>2</v>
      </c>
      <c r="D28" s="21">
        <v>3</v>
      </c>
      <c r="E28" s="6" t="s">
        <v>1230</v>
      </c>
      <c r="F28" s="7" t="s">
        <v>39</v>
      </c>
      <c r="G28" s="6" t="s">
        <v>1677</v>
      </c>
      <c r="H28" s="6" t="s">
        <v>1681</v>
      </c>
      <c r="I28" s="6" t="s">
        <v>1678</v>
      </c>
      <c r="J28" s="6" t="s">
        <v>1684</v>
      </c>
      <c r="K28" s="6"/>
      <c r="L28" s="12" t="s">
        <v>239</v>
      </c>
      <c r="M28" s="13"/>
      <c r="N28" s="14"/>
      <c r="O28" s="7"/>
      <c r="P28" s="6" t="s">
        <v>1672</v>
      </c>
      <c r="Q28" s="63">
        <f t="shared" si="1"/>
        <v>2</v>
      </c>
      <c r="R28" s="1" t="str">
        <f t="shared" si="2"/>
        <v>002R0203</v>
      </c>
      <c r="S28" s="1" t="str">
        <f t="shared" si="3"/>
        <v xml:space="preserve">JWWA認証    </v>
      </c>
      <c r="T28" s="1" t="str">
        <f t="shared" si="4"/>
        <v xml:space="preserve">JWWA認証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002R0204</v>
      </c>
      <c r="B29" s="5" t="s">
        <v>1229</v>
      </c>
      <c r="C29" s="21">
        <v>2</v>
      </c>
      <c r="D29" s="21">
        <v>4</v>
      </c>
      <c r="E29" s="6" t="s">
        <v>1230</v>
      </c>
      <c r="F29" s="7" t="s">
        <v>39</v>
      </c>
      <c r="G29" s="6" t="s">
        <v>1677</v>
      </c>
      <c r="H29" s="6" t="s">
        <v>1682</v>
      </c>
      <c r="I29" s="6" t="s">
        <v>1678</v>
      </c>
      <c r="J29" s="6" t="s">
        <v>1684</v>
      </c>
      <c r="K29" s="6"/>
      <c r="L29" s="12" t="s">
        <v>239</v>
      </c>
      <c r="M29" s="13"/>
      <c r="N29" s="14"/>
      <c r="O29" s="7"/>
      <c r="P29" s="6" t="s">
        <v>1672</v>
      </c>
      <c r="Q29" s="63">
        <f t="shared" si="1"/>
        <v>2</v>
      </c>
      <c r="R29" s="1" t="str">
        <f t="shared" si="2"/>
        <v>002R0204</v>
      </c>
      <c r="S29" s="1" t="str">
        <f t="shared" si="3"/>
        <v xml:space="preserve">JWWA認証    </v>
      </c>
      <c r="T29" s="1" t="str">
        <f t="shared" si="4"/>
        <v xml:space="preserve">JWWA認証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002R0205</v>
      </c>
      <c r="B30" s="5" t="s">
        <v>1229</v>
      </c>
      <c r="C30" s="21">
        <v>2</v>
      </c>
      <c r="D30" s="21">
        <v>5</v>
      </c>
      <c r="E30" s="6" t="s">
        <v>1230</v>
      </c>
      <c r="F30" s="7" t="s">
        <v>39</v>
      </c>
      <c r="G30" s="6" t="s">
        <v>1677</v>
      </c>
      <c r="H30" s="6" t="s">
        <v>1683</v>
      </c>
      <c r="I30" s="6" t="s">
        <v>1678</v>
      </c>
      <c r="J30" s="6" t="s">
        <v>1684</v>
      </c>
      <c r="K30" s="6"/>
      <c r="L30" s="12" t="s">
        <v>239</v>
      </c>
      <c r="M30" s="13"/>
      <c r="N30" s="14"/>
      <c r="O30" s="7"/>
      <c r="P30" s="6" t="s">
        <v>1672</v>
      </c>
      <c r="Q30" s="63">
        <f t="shared" si="1"/>
        <v>2</v>
      </c>
      <c r="R30" s="1" t="str">
        <f t="shared" si="2"/>
        <v>002R0205</v>
      </c>
      <c r="S30" s="1" t="str">
        <f t="shared" si="3"/>
        <v xml:space="preserve">JWWA認証    </v>
      </c>
      <c r="T30" s="1" t="str">
        <f t="shared" si="4"/>
        <v xml:space="preserve">JWWA認証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002R0206</v>
      </c>
      <c r="B31" s="5" t="s">
        <v>1229</v>
      </c>
      <c r="C31" s="21">
        <v>2</v>
      </c>
      <c r="D31" s="21">
        <v>6</v>
      </c>
      <c r="E31" s="6" t="s">
        <v>1230</v>
      </c>
      <c r="F31" s="7" t="s">
        <v>39</v>
      </c>
      <c r="G31" s="6" t="s">
        <v>1685</v>
      </c>
      <c r="H31" s="6" t="s">
        <v>1686</v>
      </c>
      <c r="I31" s="6" t="s">
        <v>1678</v>
      </c>
      <c r="J31" s="6" t="s">
        <v>1684</v>
      </c>
      <c r="K31" s="6"/>
      <c r="L31" s="12" t="s">
        <v>239</v>
      </c>
      <c r="M31" s="13"/>
      <c r="N31" s="14"/>
      <c r="O31" s="7"/>
      <c r="P31" s="6" t="s">
        <v>1672</v>
      </c>
      <c r="Q31" s="63">
        <f t="shared" si="1"/>
        <v>2</v>
      </c>
      <c r="R31" s="1" t="str">
        <f t="shared" si="2"/>
        <v>002R0206</v>
      </c>
      <c r="S31" s="1" t="str">
        <f t="shared" si="3"/>
        <v xml:space="preserve">JWWA認証    </v>
      </c>
      <c r="T31" s="1" t="str">
        <f t="shared" si="4"/>
        <v xml:space="preserve">JWWA認証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25" t="str">
        <f t="shared" si="0"/>
        <v/>
      </c>
      <c r="B32" s="5"/>
      <c r="C32" s="21"/>
      <c r="D32" s="21"/>
      <c r="E32" s="6"/>
      <c r="F32" s="7"/>
      <c r="G32" s="6"/>
      <c r="H32" s="6"/>
      <c r="I32" s="6"/>
      <c r="J32" s="6"/>
      <c r="K32" s="6"/>
      <c r="L32" s="12"/>
      <c r="M32" s="13"/>
      <c r="N32" s="14"/>
      <c r="O32" s="7"/>
      <c r="P32" s="6" t="s">
        <v>1672</v>
      </c>
      <c r="Q32" s="63">
        <f t="shared" si="1"/>
        <v>2</v>
      </c>
      <c r="R32" s="1" t="str">
        <f t="shared" si="2"/>
        <v/>
      </c>
      <c r="S32" s="1" t="str">
        <f t="shared" si="3"/>
        <v xml:space="preserve">    </v>
      </c>
      <c r="T32" s="1" t="str">
        <f t="shared" si="4"/>
        <v xml:space="preserve">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6"/>
      <c r="K33" s="6"/>
      <c r="L33" s="12"/>
      <c r="M33" s="13"/>
      <c r="N33" s="14"/>
      <c r="O33" s="7"/>
      <c r="P33" s="6"/>
      <c r="Q33" s="63" t="str">
        <f t="shared" si="1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25" t="str">
        <f t="shared" si="0"/>
        <v/>
      </c>
      <c r="B34" s="5"/>
      <c r="C34" s="21"/>
      <c r="D34" s="21"/>
      <c r="E34" s="6"/>
      <c r="F34" s="7"/>
      <c r="G34" s="6"/>
      <c r="H34" s="6"/>
      <c r="I34" s="6"/>
      <c r="J34" s="6"/>
      <c r="K34" s="6"/>
      <c r="L34" s="12"/>
      <c r="M34" s="13"/>
      <c r="N34" s="14"/>
      <c r="O34" s="7"/>
      <c r="P34" s="6"/>
      <c r="Q34" s="63" t="str">
        <f t="shared" si="1"/>
        <v/>
      </c>
      <c r="R34" s="1" t="str">
        <f t="shared" si="2"/>
        <v/>
      </c>
      <c r="S34" s="1" t="str">
        <f t="shared" si="3"/>
        <v xml:space="preserve">    </v>
      </c>
      <c r="T34" s="1" t="str">
        <f t="shared" si="4"/>
        <v xml:space="preserve">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25" t="str">
        <f t="shared" si="0"/>
        <v/>
      </c>
      <c r="B35" s="5"/>
      <c r="C35" s="21"/>
      <c r="D35" s="21"/>
      <c r="E35" s="6"/>
      <c r="F35" s="7"/>
      <c r="G35" s="6"/>
      <c r="H35" s="6"/>
      <c r="I35" s="6"/>
      <c r="J35" s="6"/>
      <c r="K35" s="6"/>
      <c r="L35" s="12"/>
      <c r="M35" s="13"/>
      <c r="N35" s="14"/>
      <c r="O35" s="7"/>
      <c r="P35" s="6"/>
      <c r="Q35" s="63" t="str">
        <f t="shared" si="1"/>
        <v/>
      </c>
      <c r="R35" s="1" t="str">
        <f t="shared" si="2"/>
        <v/>
      </c>
      <c r="S35" s="1" t="str">
        <f t="shared" si="3"/>
        <v xml:space="preserve">    </v>
      </c>
      <c r="T35" s="1" t="str">
        <f t="shared" si="4"/>
        <v xml:space="preserve">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6"/>
      <c r="J36" s="6"/>
      <c r="K36" s="6"/>
      <c r="L36" s="12"/>
      <c r="M36" s="13"/>
      <c r="N36" s="14"/>
      <c r="O36" s="7"/>
      <c r="P36" s="6"/>
      <c r="Q36" s="63" t="str">
        <f t="shared" si="1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25" t="str">
        <f t="shared" si="0"/>
        <v/>
      </c>
      <c r="B37" s="5"/>
      <c r="C37" s="21"/>
      <c r="D37" s="21"/>
      <c r="E37" s="6"/>
      <c r="F37" s="7"/>
      <c r="G37" s="6"/>
      <c r="H37" s="6"/>
      <c r="I37" s="6"/>
      <c r="J37" s="6"/>
      <c r="K37" s="6"/>
      <c r="L37" s="12"/>
      <c r="M37" s="13"/>
      <c r="N37" s="14"/>
      <c r="O37" s="7"/>
      <c r="P37" s="6"/>
      <c r="Q37" s="63" t="str">
        <f t="shared" si="1"/>
        <v/>
      </c>
      <c r="R37" s="1" t="str">
        <f t="shared" si="2"/>
        <v/>
      </c>
      <c r="S37" s="1" t="str">
        <f t="shared" si="3"/>
        <v xml:space="preserve">    </v>
      </c>
      <c r="T37" s="1" t="str">
        <f t="shared" si="4"/>
        <v xml:space="preserve">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25" t="str">
        <f t="shared" si="0"/>
        <v/>
      </c>
      <c r="B38" s="5"/>
      <c r="C38" s="21"/>
      <c r="D38" s="21"/>
      <c r="E38" s="6"/>
      <c r="F38" s="7"/>
      <c r="G38" s="6"/>
      <c r="H38" s="6"/>
      <c r="I38" s="6"/>
      <c r="J38" s="6"/>
      <c r="K38" s="6"/>
      <c r="L38" s="12"/>
      <c r="M38" s="13"/>
      <c r="N38" s="14"/>
      <c r="O38" s="7"/>
      <c r="P38" s="6"/>
      <c r="Q38" s="63" t="str">
        <f t="shared" si="1"/>
        <v/>
      </c>
      <c r="R38" s="1" t="str">
        <f t="shared" si="2"/>
        <v/>
      </c>
      <c r="S38" s="1" t="str">
        <f t="shared" si="3"/>
        <v xml:space="preserve">    </v>
      </c>
      <c r="T38" s="1" t="str">
        <f t="shared" si="4"/>
        <v xml:space="preserve">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25" t="str">
        <f t="shared" si="0"/>
        <v/>
      </c>
      <c r="B39" s="5"/>
      <c r="C39" s="21"/>
      <c r="D39" s="21"/>
      <c r="E39" s="6"/>
      <c r="F39" s="7"/>
      <c r="G39" s="6"/>
      <c r="H39" s="6"/>
      <c r="I39" s="6"/>
      <c r="J39" s="6"/>
      <c r="K39" s="6"/>
      <c r="L39" s="12"/>
      <c r="M39" s="13"/>
      <c r="N39" s="14"/>
      <c r="O39" s="7"/>
      <c r="P39" s="6"/>
      <c r="Q39" s="63" t="str">
        <f t="shared" si="1"/>
        <v/>
      </c>
      <c r="R39" s="1" t="str">
        <f t="shared" si="2"/>
        <v/>
      </c>
      <c r="S39" s="1" t="str">
        <f t="shared" si="3"/>
        <v xml:space="preserve">    </v>
      </c>
      <c r="T39" s="1" t="str">
        <f t="shared" si="4"/>
        <v xml:space="preserve">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25" t="str">
        <f t="shared" si="0"/>
        <v/>
      </c>
      <c r="B40" s="5"/>
      <c r="C40" s="21"/>
      <c r="D40" s="21"/>
      <c r="E40" s="6"/>
      <c r="F40" s="7"/>
      <c r="G40" s="6"/>
      <c r="H40" s="6"/>
      <c r="I40" s="6"/>
      <c r="J40" s="6"/>
      <c r="K40" s="6"/>
      <c r="L40" s="12"/>
      <c r="M40" s="13"/>
      <c r="N40" s="14"/>
      <c r="O40" s="7"/>
      <c r="P40" s="6"/>
      <c r="Q40" s="63" t="str">
        <f t="shared" si="1"/>
        <v/>
      </c>
      <c r="R40" s="1" t="str">
        <f t="shared" si="2"/>
        <v/>
      </c>
      <c r="S40" s="1" t="str">
        <f t="shared" si="3"/>
        <v xml:space="preserve">    </v>
      </c>
      <c r="T40" s="1" t="str">
        <f t="shared" si="4"/>
        <v xml:space="preserve">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25" t="str">
        <f t="shared" si="0"/>
        <v/>
      </c>
      <c r="B41" s="5"/>
      <c r="C41" s="21"/>
      <c r="D41" s="21"/>
      <c r="E41" s="6"/>
      <c r="F41" s="7"/>
      <c r="G41" s="6"/>
      <c r="H41" s="6"/>
      <c r="I41" s="6"/>
      <c r="J41" s="6"/>
      <c r="K41" s="6"/>
      <c r="L41" s="12"/>
      <c r="M41" s="13"/>
      <c r="N41" s="14"/>
      <c r="O41" s="7"/>
      <c r="P41" s="6"/>
      <c r="Q41" s="63" t="str">
        <f t="shared" si="1"/>
        <v/>
      </c>
      <c r="R41" s="1" t="str">
        <f t="shared" si="2"/>
        <v/>
      </c>
      <c r="S41" s="1" t="str">
        <f t="shared" si="3"/>
        <v xml:space="preserve">    </v>
      </c>
      <c r="T41" s="1" t="str">
        <f t="shared" si="4"/>
        <v xml:space="preserve">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6"/>
      <c r="J42" s="6"/>
      <c r="K42" s="6"/>
      <c r="L42" s="12"/>
      <c r="M42" s="13"/>
      <c r="N42" s="14"/>
      <c r="O42" s="7"/>
      <c r="P42" s="6"/>
      <c r="Q42" s="63" t="str">
        <f t="shared" si="1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25" t="str">
        <f t="shared" si="0"/>
        <v/>
      </c>
      <c r="B43" s="5"/>
      <c r="C43" s="21"/>
      <c r="D43" s="21"/>
      <c r="E43" s="6"/>
      <c r="F43" s="7"/>
      <c r="G43" s="6"/>
      <c r="H43" s="6"/>
      <c r="I43" s="6"/>
      <c r="J43" s="6"/>
      <c r="K43" s="6"/>
      <c r="L43" s="12"/>
      <c r="M43" s="13"/>
      <c r="N43" s="14"/>
      <c r="O43" s="7"/>
      <c r="P43" s="6"/>
      <c r="Q43" s="63" t="str">
        <f t="shared" si="1"/>
        <v/>
      </c>
      <c r="R43" s="1" t="str">
        <f t="shared" si="2"/>
        <v/>
      </c>
      <c r="S43" s="1" t="str">
        <f t="shared" si="3"/>
        <v xml:space="preserve">    </v>
      </c>
      <c r="T43" s="1" t="str">
        <f t="shared" si="4"/>
        <v xml:space="preserve">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25" t="str">
        <f t="shared" si="0"/>
        <v/>
      </c>
      <c r="B44" s="5"/>
      <c r="C44" s="21"/>
      <c r="D44" s="21"/>
      <c r="E44" s="6"/>
      <c r="F44" s="7"/>
      <c r="G44" s="6"/>
      <c r="H44" s="6"/>
      <c r="I44" s="6"/>
      <c r="J44" s="6"/>
      <c r="K44" s="6"/>
      <c r="L44" s="12"/>
      <c r="M44" s="13"/>
      <c r="N44" s="14"/>
      <c r="O44" s="7"/>
      <c r="P44" s="6"/>
      <c r="Q44" s="63" t="str">
        <f t="shared" si="1"/>
        <v/>
      </c>
      <c r="R44" s="1" t="str">
        <f t="shared" si="2"/>
        <v/>
      </c>
      <c r="S44" s="1" t="str">
        <f t="shared" si="3"/>
        <v xml:space="preserve">    </v>
      </c>
      <c r="T44" s="1" t="str">
        <f t="shared" si="4"/>
        <v xml:space="preserve">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6"/>
      <c r="J45" s="6"/>
      <c r="K45" s="6"/>
      <c r="L45" s="12"/>
      <c r="M45" s="13"/>
      <c r="N45" s="14"/>
      <c r="O45" s="7"/>
      <c r="P45" s="6"/>
      <c r="Q45" s="63" t="str">
        <f t="shared" si="1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25" t="str">
        <f t="shared" si="0"/>
        <v/>
      </c>
      <c r="B46" s="5"/>
      <c r="C46" s="21"/>
      <c r="D46" s="21"/>
      <c r="E46" s="6"/>
      <c r="F46" s="7"/>
      <c r="G46" s="6"/>
      <c r="H46" s="6"/>
      <c r="I46" s="6"/>
      <c r="J46" s="6"/>
      <c r="K46" s="6"/>
      <c r="L46" s="12"/>
      <c r="M46" s="13"/>
      <c r="N46" s="14"/>
      <c r="O46" s="7"/>
      <c r="P46" s="6"/>
      <c r="Q46" s="63" t="str">
        <f t="shared" si="1"/>
        <v/>
      </c>
      <c r="R46" s="1" t="str">
        <f t="shared" si="2"/>
        <v/>
      </c>
      <c r="S46" s="1" t="str">
        <f t="shared" si="3"/>
        <v xml:space="preserve">    </v>
      </c>
      <c r="T46" s="1" t="str">
        <f t="shared" si="4"/>
        <v xml:space="preserve">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6"/>
      <c r="J47" s="6"/>
      <c r="K47" s="6"/>
      <c r="L47" s="12"/>
      <c r="M47" s="13"/>
      <c r="N47" s="14"/>
      <c r="O47" s="7"/>
      <c r="P47" s="6"/>
      <c r="Q47" s="63" t="str">
        <f t="shared" si="1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25" t="str">
        <f t="shared" si="0"/>
        <v/>
      </c>
      <c r="B48" s="5"/>
      <c r="C48" s="21"/>
      <c r="D48" s="21"/>
      <c r="E48" s="6"/>
      <c r="F48" s="7"/>
      <c r="G48" s="6"/>
      <c r="H48" s="6"/>
      <c r="I48" s="6"/>
      <c r="J48" s="6"/>
      <c r="K48" s="6"/>
      <c r="L48" s="12"/>
      <c r="M48" s="13"/>
      <c r="N48" s="14"/>
      <c r="O48" s="7"/>
      <c r="P48" s="6"/>
      <c r="Q48" s="63" t="str">
        <f t="shared" si="1"/>
        <v/>
      </c>
      <c r="R48" s="1" t="str">
        <f t="shared" si="2"/>
        <v/>
      </c>
      <c r="S48" s="1" t="str">
        <f t="shared" si="3"/>
        <v xml:space="preserve">    </v>
      </c>
      <c r="T48" s="1" t="str">
        <f t="shared" si="4"/>
        <v xml:space="preserve">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25" t="str">
        <f t="shared" si="0"/>
        <v/>
      </c>
      <c r="B49" s="5"/>
      <c r="C49" s="21"/>
      <c r="D49" s="21"/>
      <c r="E49" s="6"/>
      <c r="F49" s="7"/>
      <c r="G49" s="6"/>
      <c r="H49" s="6"/>
      <c r="I49" s="6"/>
      <c r="J49" s="6"/>
      <c r="K49" s="6"/>
      <c r="L49" s="12"/>
      <c r="M49" s="13"/>
      <c r="N49" s="14"/>
      <c r="O49" s="7"/>
      <c r="P49" s="6"/>
      <c r="Q49" s="63" t="str">
        <f t="shared" si="1"/>
        <v/>
      </c>
      <c r="R49" s="1" t="str">
        <f t="shared" si="2"/>
        <v/>
      </c>
      <c r="S49" s="1" t="str">
        <f t="shared" si="3"/>
        <v xml:space="preserve">    </v>
      </c>
      <c r="T49" s="1" t="str">
        <f t="shared" si="4"/>
        <v xml:space="preserve">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25" t="str">
        <f t="shared" si="0"/>
        <v/>
      </c>
      <c r="B50" s="5"/>
      <c r="C50" s="21"/>
      <c r="D50" s="21"/>
      <c r="E50" s="6"/>
      <c r="F50" s="7"/>
      <c r="G50" s="6"/>
      <c r="H50" s="6"/>
      <c r="I50" s="6"/>
      <c r="J50" s="6"/>
      <c r="K50" s="6"/>
      <c r="L50" s="12"/>
      <c r="M50" s="13"/>
      <c r="N50" s="14"/>
      <c r="O50" s="7"/>
      <c r="P50" s="6"/>
      <c r="Q50" s="63" t="str">
        <f t="shared" si="1"/>
        <v/>
      </c>
      <c r="R50" s="1" t="str">
        <f t="shared" si="2"/>
        <v/>
      </c>
      <c r="S50" s="1" t="str">
        <f t="shared" si="3"/>
        <v xml:space="preserve">    </v>
      </c>
      <c r="T50" s="1" t="str">
        <f t="shared" si="4"/>
        <v xml:space="preserve">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25" t="str">
        <f t="shared" si="0"/>
        <v/>
      </c>
      <c r="B51" s="5"/>
      <c r="C51" s="21"/>
      <c r="D51" s="21"/>
      <c r="E51" s="6"/>
      <c r="F51" s="7"/>
      <c r="G51" s="6"/>
      <c r="H51" s="6"/>
      <c r="I51" s="6"/>
      <c r="J51" s="6"/>
      <c r="K51" s="6"/>
      <c r="L51" s="12"/>
      <c r="M51" s="13"/>
      <c r="N51" s="14"/>
      <c r="O51" s="7"/>
      <c r="P51" s="6"/>
      <c r="Q51" s="63" t="str">
        <f t="shared" si="1"/>
        <v/>
      </c>
      <c r="R51" s="1" t="str">
        <f t="shared" si="2"/>
        <v/>
      </c>
      <c r="S51" s="1" t="str">
        <f t="shared" si="3"/>
        <v xml:space="preserve">    </v>
      </c>
      <c r="T51" s="1" t="str">
        <f t="shared" si="4"/>
        <v xml:space="preserve">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6"/>
      <c r="J52" s="6"/>
      <c r="K52" s="6"/>
      <c r="L52" s="12"/>
      <c r="M52" s="13"/>
      <c r="N52" s="14"/>
      <c r="O52" s="7"/>
      <c r="P52" s="6"/>
      <c r="Q52" s="63" t="str">
        <f t="shared" si="1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25" t="str">
        <f t="shared" si="0"/>
        <v/>
      </c>
      <c r="B53" s="5"/>
      <c r="C53" s="21"/>
      <c r="D53" s="21"/>
      <c r="E53" s="6"/>
      <c r="F53" s="7"/>
      <c r="G53" s="6"/>
      <c r="H53" s="6"/>
      <c r="I53" s="6"/>
      <c r="J53" s="6"/>
      <c r="K53" s="6"/>
      <c r="L53" s="12"/>
      <c r="M53" s="13"/>
      <c r="N53" s="14"/>
      <c r="O53" s="7"/>
      <c r="P53" s="6"/>
      <c r="Q53" s="63" t="str">
        <f t="shared" si="1"/>
        <v/>
      </c>
      <c r="R53" s="1" t="str">
        <f t="shared" si="2"/>
        <v/>
      </c>
      <c r="S53" s="1" t="str">
        <f t="shared" si="3"/>
        <v xml:space="preserve">    </v>
      </c>
      <c r="T53" s="1" t="str">
        <f t="shared" si="4"/>
        <v xml:space="preserve">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25" t="str">
        <f t="shared" si="0"/>
        <v/>
      </c>
      <c r="B54" s="5"/>
      <c r="C54" s="21"/>
      <c r="D54" s="21"/>
      <c r="E54" s="6"/>
      <c r="F54" s="7"/>
      <c r="G54" s="6"/>
      <c r="H54" s="6"/>
      <c r="I54" s="6"/>
      <c r="J54" s="6"/>
      <c r="K54" s="6"/>
      <c r="L54" s="12"/>
      <c r="M54" s="13"/>
      <c r="N54" s="14"/>
      <c r="O54" s="7"/>
      <c r="P54" s="6"/>
      <c r="Q54" s="63" t="str">
        <f t="shared" si="1"/>
        <v/>
      </c>
      <c r="R54" s="1" t="str">
        <f t="shared" si="2"/>
        <v/>
      </c>
      <c r="S54" s="1" t="str">
        <f t="shared" si="3"/>
        <v xml:space="preserve">    </v>
      </c>
      <c r="T54" s="1" t="str">
        <f t="shared" si="4"/>
        <v xml:space="preserve">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14"/>
      <c r="O55" s="7"/>
      <c r="P55" s="6"/>
      <c r="Q55" s="63" t="str">
        <f t="shared" si="1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25" t="str">
        <f t="shared" si="0"/>
        <v/>
      </c>
      <c r="B56" s="5"/>
      <c r="C56" s="21"/>
      <c r="D56" s="21"/>
      <c r="E56" s="6"/>
      <c r="F56" s="7"/>
      <c r="G56" s="6"/>
      <c r="H56" s="6"/>
      <c r="I56" s="6"/>
      <c r="J56" s="6"/>
      <c r="K56" s="6"/>
      <c r="L56" s="12"/>
      <c r="M56" s="13"/>
      <c r="N56" s="14"/>
      <c r="O56" s="7"/>
      <c r="P56" s="6"/>
      <c r="Q56" s="63" t="str">
        <f t="shared" si="1"/>
        <v/>
      </c>
      <c r="R56" s="1" t="str">
        <f t="shared" si="2"/>
        <v/>
      </c>
      <c r="S56" s="1" t="str">
        <f t="shared" si="3"/>
        <v xml:space="preserve">    </v>
      </c>
      <c r="T56" s="1" t="str">
        <f t="shared" si="4"/>
        <v xml:space="preserve">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25" t="str">
        <f t="shared" si="0"/>
        <v/>
      </c>
      <c r="B57" s="5"/>
      <c r="C57" s="21"/>
      <c r="D57" s="21"/>
      <c r="E57" s="6"/>
      <c r="F57" s="7"/>
      <c r="G57" s="6"/>
      <c r="H57" s="6"/>
      <c r="I57" s="6"/>
      <c r="J57" s="6"/>
      <c r="K57" s="6"/>
      <c r="L57" s="12"/>
      <c r="M57" s="13"/>
      <c r="N57" s="14"/>
      <c r="O57" s="7"/>
      <c r="P57" s="6"/>
      <c r="Q57" s="63" t="str">
        <f t="shared" si="1"/>
        <v/>
      </c>
      <c r="R57" s="1" t="str">
        <f t="shared" si="2"/>
        <v/>
      </c>
      <c r="S57" s="1" t="str">
        <f t="shared" si="3"/>
        <v xml:space="preserve">    </v>
      </c>
      <c r="T57" s="1" t="str">
        <f t="shared" si="4"/>
        <v xml:space="preserve">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25" t="str">
        <f t="shared" si="0"/>
        <v/>
      </c>
      <c r="B58" s="5"/>
      <c r="C58" s="21"/>
      <c r="D58" s="21"/>
      <c r="E58" s="6"/>
      <c r="F58" s="7"/>
      <c r="G58" s="6"/>
      <c r="H58" s="6"/>
      <c r="I58" s="6"/>
      <c r="J58" s="6"/>
      <c r="K58" s="6"/>
      <c r="L58" s="12"/>
      <c r="M58" s="13"/>
      <c r="N58" s="14"/>
      <c r="O58" s="7"/>
      <c r="P58" s="6"/>
      <c r="Q58" s="63" t="str">
        <f t="shared" si="1"/>
        <v/>
      </c>
      <c r="R58" s="1" t="str">
        <f t="shared" si="2"/>
        <v/>
      </c>
      <c r="S58" s="1" t="str">
        <f t="shared" si="3"/>
        <v xml:space="preserve">    </v>
      </c>
      <c r="T58" s="1" t="str">
        <f t="shared" si="4"/>
        <v xml:space="preserve">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1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25" t="str">
        <f t="shared" si="0"/>
        <v/>
      </c>
      <c r="B60" s="5"/>
      <c r="C60" s="21"/>
      <c r="D60" s="21"/>
      <c r="E60" s="6"/>
      <c r="F60" s="7"/>
      <c r="G60" s="6"/>
      <c r="H60" s="6"/>
      <c r="I60" s="6"/>
      <c r="J60" s="6"/>
      <c r="K60" s="6"/>
      <c r="L60" s="12"/>
      <c r="M60" s="13"/>
      <c r="N60" s="14"/>
      <c r="O60" s="7"/>
      <c r="P60" s="6"/>
      <c r="Q60" s="63" t="str">
        <f t="shared" si="1"/>
        <v/>
      </c>
      <c r="R60" s="1" t="str">
        <f t="shared" si="2"/>
        <v/>
      </c>
      <c r="S60" s="1" t="str">
        <f t="shared" si="3"/>
        <v xml:space="preserve">    </v>
      </c>
      <c r="T60" s="1" t="str">
        <f t="shared" si="4"/>
        <v xml:space="preserve">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7"/>
      <c r="G61" s="6"/>
      <c r="H61" s="6"/>
      <c r="I61" s="6"/>
      <c r="J61" s="6"/>
      <c r="K61" s="6"/>
      <c r="L61" s="12"/>
      <c r="M61" s="13"/>
      <c r="N61" s="14"/>
      <c r="O61" s="7"/>
      <c r="P61" s="6"/>
      <c r="Q61" s="63" t="str">
        <f t="shared" si="1"/>
        <v/>
      </c>
      <c r="R61" s="1" t="str">
        <f t="shared" si="2"/>
        <v/>
      </c>
      <c r="S61" s="1" t="str">
        <f t="shared" si="3"/>
        <v xml:space="preserve">    </v>
      </c>
      <c r="T61" s="1" t="str">
        <f t="shared" si="4"/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25" t="str">
        <f t="shared" si="0"/>
        <v/>
      </c>
      <c r="B62" s="5"/>
      <c r="C62" s="21"/>
      <c r="D62" s="21"/>
      <c r="E62" s="6"/>
      <c r="F62" s="7"/>
      <c r="G62" s="6"/>
      <c r="H62" s="6"/>
      <c r="I62" s="6"/>
      <c r="J62" s="6"/>
      <c r="K62" s="6"/>
      <c r="L62" s="12"/>
      <c r="M62" s="13"/>
      <c r="N62" s="14"/>
      <c r="O62" s="7"/>
      <c r="P62" s="6"/>
      <c r="Q62" s="63" t="str">
        <f t="shared" si="1"/>
        <v/>
      </c>
      <c r="R62" s="1" t="str">
        <f t="shared" si="2"/>
        <v/>
      </c>
      <c r="S62" s="1" t="str">
        <f t="shared" si="3"/>
        <v xml:space="preserve">    </v>
      </c>
      <c r="T62" s="1" t="str">
        <f t="shared" si="4"/>
        <v xml:space="preserve">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25" t="str">
        <f t="shared" si="0"/>
        <v/>
      </c>
      <c r="B63" s="5"/>
      <c r="C63" s="21"/>
      <c r="D63" s="21"/>
      <c r="E63" s="6"/>
      <c r="F63" s="7"/>
      <c r="G63" s="6"/>
      <c r="H63" s="6"/>
      <c r="I63" s="6"/>
      <c r="J63" s="6"/>
      <c r="K63" s="6"/>
      <c r="L63" s="12"/>
      <c r="M63" s="13"/>
      <c r="N63" s="14"/>
      <c r="O63" s="7"/>
      <c r="P63" s="6"/>
      <c r="Q63" s="63" t="str">
        <f t="shared" si="1"/>
        <v/>
      </c>
      <c r="R63" s="1" t="str">
        <f t="shared" si="2"/>
        <v/>
      </c>
      <c r="S63" s="1" t="str">
        <f t="shared" si="3"/>
        <v xml:space="preserve">    </v>
      </c>
      <c r="T63" s="1" t="str">
        <f t="shared" si="4"/>
        <v xml:space="preserve">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25" t="str">
        <f t="shared" si="0"/>
        <v/>
      </c>
      <c r="B64" s="5"/>
      <c r="C64" s="21"/>
      <c r="D64" s="21"/>
      <c r="E64" s="6"/>
      <c r="F64" s="7"/>
      <c r="G64" s="6"/>
      <c r="H64" s="6"/>
      <c r="I64" s="6"/>
      <c r="J64" s="6"/>
      <c r="K64" s="6"/>
      <c r="L64" s="12"/>
      <c r="M64" s="13"/>
      <c r="N64" s="14"/>
      <c r="O64" s="7"/>
      <c r="P64" s="6"/>
      <c r="Q64" s="63" t="str">
        <f t="shared" si="1"/>
        <v/>
      </c>
      <c r="R64" s="1" t="str">
        <f>A64</f>
        <v/>
      </c>
      <c r="S64" s="1" t="str">
        <f>""&amp;L64&amp;"  "&amp;M64&amp;"  "&amp;N64&amp;""</f>
        <v xml:space="preserve">    </v>
      </c>
      <c r="T64" s="1" t="str">
        <f>S64</f>
        <v xml:space="preserve">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25" t="str">
        <f t="shared" si="0"/>
        <v/>
      </c>
      <c r="B65" s="5"/>
      <c r="C65" s="21"/>
      <c r="D65" s="21"/>
      <c r="E65" s="6"/>
      <c r="F65" s="7"/>
      <c r="G65" s="6"/>
      <c r="H65" s="6"/>
      <c r="I65" s="6"/>
      <c r="J65" s="6"/>
      <c r="K65" s="6"/>
      <c r="L65" s="12"/>
      <c r="M65" s="13"/>
      <c r="N65" s="14"/>
      <c r="O65" s="7"/>
      <c r="P65" s="6"/>
      <c r="Q65" s="63" t="str">
        <f t="shared" si="1"/>
        <v/>
      </c>
      <c r="R65" s="1" t="str">
        <f t="shared" ref="R65:R171" si="5">A65</f>
        <v/>
      </c>
      <c r="S65" s="1" t="str">
        <f t="shared" ref="S65:S171" si="6">""&amp;L65&amp;"  "&amp;M65&amp;"  "&amp;N65&amp;""</f>
        <v xml:space="preserve">    </v>
      </c>
      <c r="T65" s="1" t="str">
        <f t="shared" ref="T65:T171" si="7">S65</f>
        <v xml:space="preserve">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25" t="str">
        <f t="shared" si="0"/>
        <v/>
      </c>
      <c r="B66" s="5"/>
      <c r="C66" s="21"/>
      <c r="D66" s="21"/>
      <c r="E66" s="6"/>
      <c r="F66" s="7"/>
      <c r="G66" s="6"/>
      <c r="H66" s="6"/>
      <c r="I66" s="6"/>
      <c r="J66" s="6"/>
      <c r="K66" s="6"/>
      <c r="L66" s="12"/>
      <c r="M66" s="13"/>
      <c r="N66" s="14"/>
      <c r="O66" s="7"/>
      <c r="P66" s="6"/>
      <c r="Q66" s="63" t="str">
        <f t="shared" si="1"/>
        <v/>
      </c>
      <c r="R66" s="1" t="str">
        <f t="shared" si="5"/>
        <v/>
      </c>
      <c r="S66" s="1" t="str">
        <f t="shared" si="6"/>
        <v xml:space="preserve">    </v>
      </c>
      <c r="T66" s="1" t="str">
        <f t="shared" si="7"/>
        <v xml:space="preserve">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25" t="str">
        <f t="shared" si="0"/>
        <v/>
      </c>
      <c r="B67" s="5"/>
      <c r="C67" s="21"/>
      <c r="D67" s="21"/>
      <c r="E67" s="6"/>
      <c r="F67" s="7"/>
      <c r="G67" s="6"/>
      <c r="H67" s="6"/>
      <c r="I67" s="6"/>
      <c r="J67" s="6"/>
      <c r="K67" s="6"/>
      <c r="L67" s="12"/>
      <c r="M67" s="13"/>
      <c r="N67" s="14"/>
      <c r="O67" s="7"/>
      <c r="P67" s="6"/>
      <c r="Q67" s="63" t="str">
        <f t="shared" si="1"/>
        <v/>
      </c>
      <c r="R67" s="1" t="str">
        <f t="shared" si="5"/>
        <v/>
      </c>
      <c r="S67" s="1" t="str">
        <f t="shared" si="6"/>
        <v xml:space="preserve">    </v>
      </c>
      <c r="T67" s="1" t="str">
        <f t="shared" si="7"/>
        <v xml:space="preserve">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25" t="str">
        <f t="shared" si="0"/>
        <v/>
      </c>
      <c r="B68" s="5"/>
      <c r="C68" s="21"/>
      <c r="D68" s="21"/>
      <c r="E68" s="6"/>
      <c r="F68" s="7"/>
      <c r="G68" s="6"/>
      <c r="H68" s="6"/>
      <c r="I68" s="6"/>
      <c r="J68" s="6"/>
      <c r="K68" s="6"/>
      <c r="L68" s="12"/>
      <c r="M68" s="13"/>
      <c r="N68" s="14"/>
      <c r="O68" s="7"/>
      <c r="P68" s="6"/>
      <c r="Q68" s="63" t="str">
        <f t="shared" si="1"/>
        <v/>
      </c>
      <c r="R68" s="1" t="str">
        <f t="shared" si="5"/>
        <v/>
      </c>
      <c r="S68" s="1" t="str">
        <f t="shared" si="6"/>
        <v xml:space="preserve">    </v>
      </c>
      <c r="T68" s="1" t="str">
        <f t="shared" si="7"/>
        <v xml:space="preserve">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6"/>
      <c r="J69" s="6"/>
      <c r="K69" s="6"/>
      <c r="L69" s="12"/>
      <c r="M69" s="13"/>
      <c r="N69" s="14"/>
      <c r="O69" s="7"/>
      <c r="P69" s="6"/>
      <c r="Q69" s="63" t="str">
        <f t="shared" si="1"/>
        <v/>
      </c>
      <c r="R69" s="1" t="str">
        <f t="shared" si="5"/>
        <v/>
      </c>
      <c r="S69" s="1" t="str">
        <f t="shared" si="6"/>
        <v xml:space="preserve">    </v>
      </c>
      <c r="T69" s="1" t="str">
        <f t="shared" si="7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25" t="str">
        <f t="shared" si="0"/>
        <v/>
      </c>
      <c r="B70" s="5"/>
      <c r="C70" s="21"/>
      <c r="D70" s="21"/>
      <c r="E70" s="6"/>
      <c r="F70" s="7"/>
      <c r="G70" s="6"/>
      <c r="H70" s="6"/>
      <c r="I70" s="6"/>
      <c r="J70" s="6"/>
      <c r="K70" s="6"/>
      <c r="L70" s="12"/>
      <c r="M70" s="13"/>
      <c r="N70" s="14"/>
      <c r="O70" s="7"/>
      <c r="P70" s="6"/>
      <c r="Q70" s="63" t="str">
        <f t="shared" si="1"/>
        <v/>
      </c>
      <c r="R70" s="1" t="str">
        <f t="shared" si="5"/>
        <v/>
      </c>
      <c r="S70" s="1" t="str">
        <f t="shared" si="6"/>
        <v xml:space="preserve">    </v>
      </c>
      <c r="T70" s="1" t="str">
        <f t="shared" si="7"/>
        <v xml:space="preserve">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25" t="str">
        <f t="shared" si="0"/>
        <v/>
      </c>
      <c r="B71" s="5"/>
      <c r="C71" s="21"/>
      <c r="D71" s="21"/>
      <c r="E71" s="6"/>
      <c r="F71" s="7"/>
      <c r="G71" s="6"/>
      <c r="H71" s="6"/>
      <c r="I71" s="6"/>
      <c r="J71" s="6"/>
      <c r="K71" s="6"/>
      <c r="L71" s="12"/>
      <c r="M71" s="13"/>
      <c r="N71" s="14"/>
      <c r="O71" s="7"/>
      <c r="P71" s="6"/>
      <c r="Q71" s="63" t="str">
        <f t="shared" si="1"/>
        <v/>
      </c>
      <c r="R71" s="1" t="str">
        <f t="shared" si="5"/>
        <v/>
      </c>
      <c r="S71" s="1" t="str">
        <f t="shared" si="6"/>
        <v xml:space="preserve">    </v>
      </c>
      <c r="T71" s="1" t="str">
        <f t="shared" si="7"/>
        <v xml:space="preserve">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25" t="str">
        <f t="shared" si="0"/>
        <v/>
      </c>
      <c r="B72" s="5"/>
      <c r="C72" s="21"/>
      <c r="D72" s="21"/>
      <c r="E72" s="6"/>
      <c r="F72" s="7"/>
      <c r="G72" s="6"/>
      <c r="H72" s="6"/>
      <c r="I72" s="6"/>
      <c r="J72" s="6"/>
      <c r="K72" s="11"/>
      <c r="L72" s="12"/>
      <c r="M72" s="13"/>
      <c r="N72" s="14"/>
      <c r="O72" s="7"/>
      <c r="P72" s="6"/>
      <c r="Q72" s="63" t="str">
        <f t="shared" si="1"/>
        <v/>
      </c>
      <c r="R72" s="1" t="str">
        <f t="shared" si="5"/>
        <v/>
      </c>
      <c r="S72" s="1" t="str">
        <f t="shared" si="6"/>
        <v xml:space="preserve">    </v>
      </c>
      <c r="T72" s="1" t="str">
        <f t="shared" si="7"/>
        <v xml:space="preserve">    </v>
      </c>
      <c r="V72" s="2"/>
    </row>
    <row r="73" spans="1:27" ht="15" customHeight="1">
      <c r="A73" s="25" t="str">
        <f t="shared" si="0"/>
        <v/>
      </c>
      <c r="B73" s="5"/>
      <c r="C73" s="21"/>
      <c r="D73" s="21"/>
      <c r="E73" s="6"/>
      <c r="F73" s="7"/>
      <c r="G73" s="6"/>
      <c r="H73" s="6"/>
      <c r="I73" s="6"/>
      <c r="J73" s="6"/>
      <c r="K73" s="11"/>
      <c r="L73" s="12"/>
      <c r="M73" s="13"/>
      <c r="N73" s="14"/>
      <c r="O73" s="7"/>
      <c r="P73" s="6"/>
      <c r="Q73" s="63" t="str">
        <f t="shared" si="1"/>
        <v/>
      </c>
      <c r="R73" s="1" t="str">
        <f t="shared" si="5"/>
        <v/>
      </c>
      <c r="S73" s="1" t="str">
        <f t="shared" si="6"/>
        <v xml:space="preserve">    </v>
      </c>
      <c r="T73" s="1" t="str">
        <f t="shared" si="7"/>
        <v xml:space="preserve">    </v>
      </c>
      <c r="V73" s="2"/>
    </row>
    <row r="74" spans="1:27" ht="15" customHeight="1">
      <c r="A74" s="25" t="str">
        <f t="shared" ref="A74:A138" si="8">IF(OR(B74="",C74="",D74=""),"",TEXT(Q74,"000")&amp;B74&amp;TEXT(C74,"00")&amp;TEXT(D74,"00"))</f>
        <v/>
      </c>
      <c r="B74" s="5"/>
      <c r="C74" s="21"/>
      <c r="D74" s="21"/>
      <c r="E74" s="6"/>
      <c r="F74" s="7"/>
      <c r="G74" s="6"/>
      <c r="H74" s="6"/>
      <c r="I74" s="6"/>
      <c r="J74" s="6"/>
      <c r="K74" s="11"/>
      <c r="L74" s="12"/>
      <c r="M74" s="13"/>
      <c r="N74" s="14"/>
      <c r="O74" s="7"/>
      <c r="P74" s="6"/>
      <c r="Q74" s="63" t="str">
        <f t="shared" ref="Q74:Q138" si="9">IF(P74="","",VLOOKUP(P74,$Z$7:$AA$68,2,FALSE))</f>
        <v/>
      </c>
      <c r="R74" s="1" t="str">
        <f t="shared" si="5"/>
        <v/>
      </c>
      <c r="S74" s="1" t="str">
        <f t="shared" si="6"/>
        <v xml:space="preserve">    </v>
      </c>
      <c r="T74" s="1" t="str">
        <f t="shared" si="7"/>
        <v xml:space="preserve">    </v>
      </c>
      <c r="V74" s="2"/>
    </row>
    <row r="75" spans="1:27" ht="15" customHeight="1">
      <c r="A75" s="25" t="str">
        <f t="shared" si="8"/>
        <v/>
      </c>
      <c r="B75" s="5"/>
      <c r="C75" s="21"/>
      <c r="D75" s="21"/>
      <c r="E75" s="6"/>
      <c r="F75" s="7"/>
      <c r="G75" s="6"/>
      <c r="H75" s="6"/>
      <c r="I75" s="6"/>
      <c r="J75" s="6"/>
      <c r="K75" s="11"/>
      <c r="L75" s="12"/>
      <c r="M75" s="13"/>
      <c r="N75" s="14"/>
      <c r="O75" s="7"/>
      <c r="P75" s="6"/>
      <c r="Q75" s="63" t="str">
        <f t="shared" si="9"/>
        <v/>
      </c>
      <c r="R75" s="1" t="str">
        <f t="shared" si="5"/>
        <v/>
      </c>
      <c r="S75" s="1" t="str">
        <f t="shared" si="6"/>
        <v xml:space="preserve">    </v>
      </c>
      <c r="T75" s="1" t="str">
        <f t="shared" si="7"/>
        <v xml:space="preserve">    </v>
      </c>
      <c r="V75" s="2"/>
    </row>
    <row r="76" spans="1:27" ht="15" customHeight="1">
      <c r="A76" s="25" t="str">
        <f t="shared" si="8"/>
        <v/>
      </c>
      <c r="B76" s="5"/>
      <c r="C76" s="21"/>
      <c r="D76" s="21"/>
      <c r="E76" s="6"/>
      <c r="F76" s="7"/>
      <c r="G76" s="6"/>
      <c r="H76" s="6"/>
      <c r="I76" s="6"/>
      <c r="J76" s="6"/>
      <c r="K76" s="11"/>
      <c r="L76" s="12"/>
      <c r="M76" s="13"/>
      <c r="N76" s="14"/>
      <c r="O76" s="7"/>
      <c r="P76" s="6"/>
      <c r="Q76" s="63" t="str">
        <f t="shared" si="9"/>
        <v/>
      </c>
      <c r="R76" s="1" t="str">
        <f t="shared" si="5"/>
        <v/>
      </c>
      <c r="S76" s="1" t="str">
        <f t="shared" si="6"/>
        <v xml:space="preserve">    </v>
      </c>
      <c r="T76" s="1" t="str">
        <f t="shared" si="7"/>
        <v xml:space="preserve">    </v>
      </c>
      <c r="V76" s="2"/>
    </row>
    <row r="77" spans="1:27" ht="15" customHeight="1">
      <c r="A77" s="25" t="str">
        <f t="shared" si="8"/>
        <v/>
      </c>
      <c r="B77" s="5"/>
      <c r="C77" s="21"/>
      <c r="D77" s="21"/>
      <c r="E77" s="6"/>
      <c r="F77" s="7"/>
      <c r="G77" s="6"/>
      <c r="H77" s="6"/>
      <c r="I77" s="6"/>
      <c r="J77" s="6"/>
      <c r="K77" s="11"/>
      <c r="L77" s="12"/>
      <c r="M77" s="13"/>
      <c r="N77" s="14"/>
      <c r="O77" s="7"/>
      <c r="P77" s="6"/>
      <c r="Q77" s="63" t="str">
        <f t="shared" si="9"/>
        <v/>
      </c>
      <c r="R77" s="1" t="str">
        <f t="shared" si="5"/>
        <v/>
      </c>
      <c r="S77" s="1" t="str">
        <f t="shared" si="6"/>
        <v xml:space="preserve">    </v>
      </c>
      <c r="T77" s="1" t="str">
        <f t="shared" si="7"/>
        <v xml:space="preserve">    </v>
      </c>
      <c r="V77" s="2"/>
    </row>
    <row r="78" spans="1:27" ht="15" customHeight="1">
      <c r="A78" s="25" t="str">
        <f t="shared" si="8"/>
        <v/>
      </c>
      <c r="B78" s="5"/>
      <c r="C78" s="21"/>
      <c r="D78" s="21"/>
      <c r="E78" s="6"/>
      <c r="F78" s="7"/>
      <c r="G78" s="6"/>
      <c r="H78" s="6"/>
      <c r="I78" s="6"/>
      <c r="J78" s="6"/>
      <c r="K78" s="11"/>
      <c r="L78" s="12"/>
      <c r="M78" s="13"/>
      <c r="N78" s="14"/>
      <c r="O78" s="7"/>
      <c r="P78" s="6"/>
      <c r="Q78" s="63" t="str">
        <f t="shared" si="9"/>
        <v/>
      </c>
      <c r="R78" s="1" t="str">
        <f t="shared" si="5"/>
        <v/>
      </c>
      <c r="S78" s="1" t="str">
        <f t="shared" si="6"/>
        <v xml:space="preserve">    </v>
      </c>
      <c r="T78" s="1" t="str">
        <f t="shared" si="7"/>
        <v xml:space="preserve">    </v>
      </c>
    </row>
    <row r="79" spans="1:27" ht="15" customHeight="1">
      <c r="A79" s="25" t="str">
        <f t="shared" si="8"/>
        <v/>
      </c>
      <c r="B79" s="5"/>
      <c r="C79" s="21"/>
      <c r="D79" s="21"/>
      <c r="E79" s="6"/>
      <c r="F79" s="7"/>
      <c r="G79" s="6"/>
      <c r="H79" s="6"/>
      <c r="I79" s="6"/>
      <c r="J79" s="6"/>
      <c r="K79" s="11"/>
      <c r="L79" s="12"/>
      <c r="M79" s="13"/>
      <c r="N79" s="14"/>
      <c r="O79" s="7"/>
      <c r="P79" s="6"/>
      <c r="Q79" s="63" t="str">
        <f t="shared" si="9"/>
        <v/>
      </c>
      <c r="R79" s="1" t="str">
        <f t="shared" si="5"/>
        <v/>
      </c>
      <c r="S79" s="1" t="str">
        <f t="shared" si="6"/>
        <v xml:space="preserve">    </v>
      </c>
      <c r="T79" s="1" t="str">
        <f t="shared" si="7"/>
        <v xml:space="preserve">    </v>
      </c>
    </row>
    <row r="80" spans="1:27" ht="15" customHeight="1">
      <c r="A80" s="25" t="str">
        <f t="shared" si="8"/>
        <v/>
      </c>
      <c r="B80" s="5"/>
      <c r="C80" s="21"/>
      <c r="D80" s="21"/>
      <c r="E80" s="6"/>
      <c r="F80" s="7"/>
      <c r="G80" s="6"/>
      <c r="H80" s="6"/>
      <c r="I80" s="6"/>
      <c r="J80" s="6"/>
      <c r="K80" s="11"/>
      <c r="L80" s="12"/>
      <c r="M80" s="13"/>
      <c r="N80" s="14"/>
      <c r="O80" s="7"/>
      <c r="P80" s="6"/>
      <c r="Q80" s="63" t="str">
        <f t="shared" si="9"/>
        <v/>
      </c>
      <c r="R80" s="1" t="str">
        <f t="shared" si="5"/>
        <v/>
      </c>
      <c r="S80" s="1" t="str">
        <f t="shared" si="6"/>
        <v xml:space="preserve">    </v>
      </c>
      <c r="T80" s="1" t="str">
        <f t="shared" si="7"/>
        <v xml:space="preserve">    </v>
      </c>
    </row>
    <row r="81" spans="1:20" ht="15" customHeight="1">
      <c r="A81" s="25" t="str">
        <f t="shared" si="8"/>
        <v/>
      </c>
      <c r="B81" s="5"/>
      <c r="C81" s="21"/>
      <c r="D81" s="21"/>
      <c r="E81" s="6"/>
      <c r="F81" s="7"/>
      <c r="G81" s="6"/>
      <c r="H81" s="6"/>
      <c r="I81" s="6"/>
      <c r="J81" s="6"/>
      <c r="K81" s="11"/>
      <c r="L81" s="12"/>
      <c r="M81" s="13"/>
      <c r="N81" s="14"/>
      <c r="O81" s="7"/>
      <c r="P81" s="6"/>
      <c r="Q81" s="63" t="str">
        <f t="shared" si="9"/>
        <v/>
      </c>
      <c r="R81" s="1" t="str">
        <f t="shared" si="5"/>
        <v/>
      </c>
      <c r="S81" s="1" t="str">
        <f t="shared" si="6"/>
        <v xml:space="preserve">    </v>
      </c>
      <c r="T81" s="1" t="str">
        <f t="shared" si="7"/>
        <v xml:space="preserve">    </v>
      </c>
    </row>
    <row r="82" spans="1:20" ht="15" customHeight="1">
      <c r="A82" s="25" t="str">
        <f t="shared" si="8"/>
        <v/>
      </c>
      <c r="B82" s="5"/>
      <c r="C82" s="21"/>
      <c r="D82" s="21"/>
      <c r="E82" s="6"/>
      <c r="F82" s="7"/>
      <c r="G82" s="6"/>
      <c r="H82" s="6"/>
      <c r="I82" s="6"/>
      <c r="J82" s="6"/>
      <c r="K82" s="11"/>
      <c r="L82" s="12"/>
      <c r="M82" s="13"/>
      <c r="N82" s="14"/>
      <c r="O82" s="7"/>
      <c r="P82" s="6"/>
      <c r="Q82" s="63" t="str">
        <f t="shared" si="9"/>
        <v/>
      </c>
      <c r="R82" s="1" t="str">
        <f t="shared" si="5"/>
        <v/>
      </c>
      <c r="S82" s="1" t="str">
        <f t="shared" si="6"/>
        <v xml:space="preserve">    </v>
      </c>
      <c r="T82" s="1" t="str">
        <f t="shared" si="7"/>
        <v xml:space="preserve">    </v>
      </c>
    </row>
    <row r="83" spans="1:20" ht="15" customHeight="1">
      <c r="A83" s="25" t="str">
        <f t="shared" si="8"/>
        <v/>
      </c>
      <c r="B83" s="5"/>
      <c r="C83" s="21"/>
      <c r="D83" s="21"/>
      <c r="E83" s="6"/>
      <c r="F83" s="7"/>
      <c r="G83" s="6"/>
      <c r="H83" s="6"/>
      <c r="I83" s="6"/>
      <c r="J83" s="6"/>
      <c r="K83" s="11"/>
      <c r="L83" s="12"/>
      <c r="M83" s="13"/>
      <c r="N83" s="14"/>
      <c r="O83" s="7"/>
      <c r="P83" s="6"/>
      <c r="Q83" s="63" t="str">
        <f t="shared" si="9"/>
        <v/>
      </c>
      <c r="R83" s="1" t="str">
        <f t="shared" si="5"/>
        <v/>
      </c>
      <c r="S83" s="1" t="str">
        <f t="shared" si="6"/>
        <v xml:space="preserve">    </v>
      </c>
      <c r="T83" s="1" t="str">
        <f t="shared" si="7"/>
        <v xml:space="preserve">    </v>
      </c>
    </row>
    <row r="84" spans="1:20" ht="15" customHeight="1">
      <c r="A84" s="25" t="str">
        <f t="shared" si="8"/>
        <v/>
      </c>
      <c r="B84" s="5"/>
      <c r="C84" s="21"/>
      <c r="D84" s="21"/>
      <c r="E84" s="6"/>
      <c r="F84" s="7"/>
      <c r="G84" s="6"/>
      <c r="H84" s="6"/>
      <c r="I84" s="6"/>
      <c r="J84" s="6"/>
      <c r="K84" s="11"/>
      <c r="L84" s="12"/>
      <c r="M84" s="13"/>
      <c r="N84" s="14"/>
      <c r="O84" s="7"/>
      <c r="P84" s="6"/>
      <c r="Q84" s="63" t="str">
        <f t="shared" si="9"/>
        <v/>
      </c>
      <c r="R84" s="1" t="str">
        <f t="shared" si="5"/>
        <v/>
      </c>
      <c r="S84" s="1" t="str">
        <f t="shared" si="6"/>
        <v xml:space="preserve">    </v>
      </c>
      <c r="T84" s="1" t="str">
        <f t="shared" si="7"/>
        <v xml:space="preserve">    </v>
      </c>
    </row>
    <row r="85" spans="1:20" ht="15" customHeight="1">
      <c r="A85" s="25" t="str">
        <f t="shared" si="8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6"/>
      <c r="Q85" s="63" t="str">
        <f t="shared" si="9"/>
        <v/>
      </c>
      <c r="R85" s="1" t="str">
        <f t="shared" si="5"/>
        <v/>
      </c>
      <c r="S85" s="1" t="str">
        <f t="shared" si="6"/>
        <v xml:space="preserve">    </v>
      </c>
      <c r="T85" s="1" t="str">
        <f t="shared" si="7"/>
        <v xml:space="preserve">    </v>
      </c>
    </row>
    <row r="86" spans="1:20" ht="15" customHeight="1">
      <c r="A86" s="25" t="str">
        <f t="shared" si="8"/>
        <v/>
      </c>
      <c r="B86" s="5"/>
      <c r="C86" s="21"/>
      <c r="D86" s="21"/>
      <c r="E86" s="6"/>
      <c r="F86" s="7"/>
      <c r="G86" s="6"/>
      <c r="H86" s="6"/>
      <c r="I86" s="6"/>
      <c r="J86" s="11"/>
      <c r="K86" s="11"/>
      <c r="L86" s="12"/>
      <c r="M86" s="13"/>
      <c r="N86" s="14"/>
      <c r="O86" s="7"/>
      <c r="P86" s="6"/>
      <c r="Q86" s="63" t="str">
        <f t="shared" si="9"/>
        <v/>
      </c>
      <c r="R86" s="1" t="str">
        <f t="shared" si="5"/>
        <v/>
      </c>
      <c r="S86" s="1" t="str">
        <f t="shared" si="6"/>
        <v xml:space="preserve">    </v>
      </c>
      <c r="T86" s="1" t="str">
        <f t="shared" si="7"/>
        <v xml:space="preserve">    </v>
      </c>
    </row>
    <row r="87" spans="1:20" ht="15" customHeight="1">
      <c r="A87" s="25" t="str">
        <f t="shared" si="8"/>
        <v/>
      </c>
      <c r="B87" s="5"/>
      <c r="C87" s="21"/>
      <c r="D87" s="21"/>
      <c r="E87" s="6"/>
      <c r="F87" s="7"/>
      <c r="G87" s="6"/>
      <c r="H87" s="6"/>
      <c r="I87" s="6"/>
      <c r="J87" s="6"/>
      <c r="K87" s="11"/>
      <c r="L87" s="12"/>
      <c r="M87" s="13"/>
      <c r="N87" s="14"/>
      <c r="O87" s="7"/>
      <c r="P87" s="6"/>
      <c r="Q87" s="63" t="str">
        <f t="shared" si="9"/>
        <v/>
      </c>
      <c r="R87" s="1" t="str">
        <f t="shared" si="5"/>
        <v/>
      </c>
      <c r="S87" s="1" t="str">
        <f t="shared" si="6"/>
        <v xml:space="preserve">    </v>
      </c>
      <c r="T87" s="1" t="str">
        <f t="shared" si="7"/>
        <v xml:space="preserve">    </v>
      </c>
    </row>
    <row r="88" spans="1:20" ht="15" customHeight="1">
      <c r="A88" s="25" t="str">
        <f t="shared" si="8"/>
        <v/>
      </c>
      <c r="B88" s="5"/>
      <c r="C88" s="21"/>
      <c r="D88" s="21"/>
      <c r="E88" s="6"/>
      <c r="F88" s="7"/>
      <c r="G88" s="6"/>
      <c r="H88" s="6"/>
      <c r="I88" s="6"/>
      <c r="J88" s="6"/>
      <c r="K88" s="11"/>
      <c r="L88" s="12"/>
      <c r="M88" s="13"/>
      <c r="N88" s="14"/>
      <c r="O88" s="7"/>
      <c r="P88" s="6"/>
      <c r="Q88" s="63" t="str">
        <f t="shared" si="9"/>
        <v/>
      </c>
      <c r="R88" s="1" t="str">
        <f t="shared" si="5"/>
        <v/>
      </c>
      <c r="S88" s="1" t="str">
        <f t="shared" si="6"/>
        <v xml:space="preserve">    </v>
      </c>
      <c r="T88" s="1" t="str">
        <f t="shared" si="7"/>
        <v xml:space="preserve">    </v>
      </c>
    </row>
    <row r="89" spans="1:20" ht="15" customHeight="1">
      <c r="A89" s="25" t="str">
        <f t="shared" si="8"/>
        <v/>
      </c>
      <c r="B89" s="5"/>
      <c r="C89" s="21"/>
      <c r="D89" s="21"/>
      <c r="E89" s="6"/>
      <c r="F89" s="7"/>
      <c r="G89" s="6"/>
      <c r="H89" s="6"/>
      <c r="I89" s="6"/>
      <c r="J89" s="6"/>
      <c r="K89" s="11"/>
      <c r="L89" s="12"/>
      <c r="M89" s="13"/>
      <c r="N89" s="14"/>
      <c r="O89" s="7"/>
      <c r="P89" s="6"/>
      <c r="Q89" s="63" t="str">
        <f t="shared" si="9"/>
        <v/>
      </c>
      <c r="R89" s="1" t="str">
        <f t="shared" si="5"/>
        <v/>
      </c>
      <c r="S89" s="1" t="str">
        <f t="shared" si="6"/>
        <v xml:space="preserve">    </v>
      </c>
      <c r="T89" s="1" t="str">
        <f t="shared" si="7"/>
        <v xml:space="preserve">    </v>
      </c>
    </row>
    <row r="90" spans="1:20" ht="15" customHeight="1">
      <c r="A90" s="25" t="str">
        <f t="shared" si="8"/>
        <v/>
      </c>
      <c r="B90" s="5"/>
      <c r="C90" s="21"/>
      <c r="D90" s="21"/>
      <c r="E90" s="6"/>
      <c r="F90" s="7"/>
      <c r="G90" s="6"/>
      <c r="H90" s="6"/>
      <c r="I90" s="6"/>
      <c r="J90" s="6"/>
      <c r="K90" s="11"/>
      <c r="L90" s="12"/>
      <c r="M90" s="13"/>
      <c r="N90" s="14"/>
      <c r="O90" s="7"/>
      <c r="P90" s="6"/>
      <c r="Q90" s="63" t="str">
        <f t="shared" si="9"/>
        <v/>
      </c>
      <c r="R90" s="1" t="str">
        <f t="shared" si="5"/>
        <v/>
      </c>
      <c r="S90" s="1" t="str">
        <f t="shared" si="6"/>
        <v xml:space="preserve">    </v>
      </c>
      <c r="T90" s="1" t="str">
        <f t="shared" si="7"/>
        <v xml:space="preserve">    </v>
      </c>
    </row>
    <row r="91" spans="1:20" ht="15" customHeight="1">
      <c r="A91" s="25" t="str">
        <f t="shared" si="8"/>
        <v/>
      </c>
      <c r="B91" s="5"/>
      <c r="C91" s="21"/>
      <c r="D91" s="21"/>
      <c r="E91" s="6"/>
      <c r="F91" s="7"/>
      <c r="G91" s="6"/>
      <c r="H91" s="6"/>
      <c r="I91" s="6"/>
      <c r="J91" s="6"/>
      <c r="K91" s="11"/>
      <c r="L91" s="12"/>
      <c r="M91" s="13"/>
      <c r="N91" s="14"/>
      <c r="O91" s="7"/>
      <c r="P91" s="6"/>
      <c r="Q91" s="63" t="str">
        <f t="shared" si="9"/>
        <v/>
      </c>
      <c r="R91" s="1" t="str">
        <f t="shared" si="5"/>
        <v/>
      </c>
      <c r="S91" s="1" t="str">
        <f t="shared" si="6"/>
        <v xml:space="preserve">    </v>
      </c>
      <c r="T91" s="1" t="str">
        <f t="shared" si="7"/>
        <v xml:space="preserve">    </v>
      </c>
    </row>
    <row r="92" spans="1:20" ht="15" customHeight="1">
      <c r="A92" s="25" t="str">
        <f t="shared" si="8"/>
        <v/>
      </c>
      <c r="B92" s="5"/>
      <c r="C92" s="21"/>
      <c r="D92" s="21"/>
      <c r="E92" s="6"/>
      <c r="F92" s="7"/>
      <c r="G92" s="6"/>
      <c r="H92" s="6"/>
      <c r="I92" s="6"/>
      <c r="J92" s="6"/>
      <c r="K92" s="11"/>
      <c r="L92" s="12"/>
      <c r="M92" s="13"/>
      <c r="N92" s="14"/>
      <c r="O92" s="7"/>
      <c r="P92" s="6"/>
      <c r="Q92" s="63" t="str">
        <f t="shared" si="9"/>
        <v/>
      </c>
      <c r="R92" s="1" t="str">
        <f t="shared" si="5"/>
        <v/>
      </c>
      <c r="S92" s="1" t="str">
        <f t="shared" si="6"/>
        <v xml:space="preserve">    </v>
      </c>
      <c r="T92" s="1" t="str">
        <f t="shared" si="7"/>
        <v xml:space="preserve">    </v>
      </c>
    </row>
    <row r="93" spans="1:20" ht="15" customHeight="1">
      <c r="A93" s="25" t="str">
        <f t="shared" si="8"/>
        <v/>
      </c>
      <c r="B93" s="5"/>
      <c r="C93" s="21"/>
      <c r="D93" s="21"/>
      <c r="E93" s="6"/>
      <c r="F93" s="7"/>
      <c r="G93" s="6"/>
      <c r="H93" s="6"/>
      <c r="I93" s="6"/>
      <c r="J93" s="11"/>
      <c r="K93" s="11"/>
      <c r="L93" s="12"/>
      <c r="M93" s="13"/>
      <c r="N93" s="14"/>
      <c r="O93" s="7"/>
      <c r="P93" s="6"/>
      <c r="Q93" s="63" t="str">
        <f t="shared" si="9"/>
        <v/>
      </c>
      <c r="R93" s="1" t="str">
        <f t="shared" si="5"/>
        <v/>
      </c>
      <c r="S93" s="1" t="str">
        <f t="shared" si="6"/>
        <v xml:space="preserve">    </v>
      </c>
      <c r="T93" s="1" t="str">
        <f t="shared" si="7"/>
        <v xml:space="preserve">    </v>
      </c>
    </row>
    <row r="94" spans="1:20" ht="15" customHeight="1">
      <c r="A94" s="25" t="str">
        <f t="shared" si="8"/>
        <v/>
      </c>
      <c r="B94" s="5"/>
      <c r="C94" s="21"/>
      <c r="D94" s="21"/>
      <c r="E94" s="6"/>
      <c r="F94" s="7"/>
      <c r="G94" s="6"/>
      <c r="H94" s="6"/>
      <c r="I94" s="6"/>
      <c r="J94" s="11"/>
      <c r="K94" s="11"/>
      <c r="L94" s="12"/>
      <c r="M94" s="13"/>
      <c r="N94" s="14"/>
      <c r="O94" s="7"/>
      <c r="P94" s="6"/>
      <c r="Q94" s="63" t="str">
        <f t="shared" si="9"/>
        <v/>
      </c>
      <c r="R94" s="1" t="str">
        <f t="shared" si="5"/>
        <v/>
      </c>
      <c r="S94" s="1" t="str">
        <f t="shared" si="6"/>
        <v xml:space="preserve">    </v>
      </c>
      <c r="T94" s="1" t="str">
        <f t="shared" si="7"/>
        <v xml:space="preserve">    </v>
      </c>
    </row>
    <row r="95" spans="1:20" ht="15" customHeight="1">
      <c r="A95" s="25" t="str">
        <f t="shared" si="8"/>
        <v/>
      </c>
      <c r="B95" s="5"/>
      <c r="C95" s="21"/>
      <c r="D95" s="21"/>
      <c r="E95" s="6"/>
      <c r="F95" s="7"/>
      <c r="G95" s="6"/>
      <c r="H95" s="6"/>
      <c r="I95" s="6"/>
      <c r="J95" s="11"/>
      <c r="K95" s="11"/>
      <c r="L95" s="12"/>
      <c r="M95" s="13"/>
      <c r="N95" s="14"/>
      <c r="O95" s="7"/>
      <c r="P95" s="6"/>
      <c r="Q95" s="63" t="str">
        <f t="shared" si="9"/>
        <v/>
      </c>
      <c r="R95" s="1" t="str">
        <f t="shared" si="5"/>
        <v/>
      </c>
      <c r="S95" s="1" t="str">
        <f t="shared" si="6"/>
        <v xml:space="preserve">    </v>
      </c>
      <c r="T95" s="1" t="str">
        <f t="shared" si="7"/>
        <v xml:space="preserve">    </v>
      </c>
    </row>
    <row r="96" spans="1:20" ht="15" customHeight="1">
      <c r="A96" s="25" t="str">
        <f t="shared" si="8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11"/>
      <c r="Q96" s="63" t="str">
        <f t="shared" si="9"/>
        <v/>
      </c>
      <c r="R96" s="1" t="str">
        <f t="shared" si="5"/>
        <v/>
      </c>
      <c r="S96" s="1" t="str">
        <f t="shared" si="6"/>
        <v xml:space="preserve">    </v>
      </c>
      <c r="T96" s="1" t="str">
        <f t="shared" si="7"/>
        <v xml:space="preserve">    </v>
      </c>
    </row>
    <row r="97" spans="1:20" ht="15" customHeight="1">
      <c r="A97" s="25" t="str">
        <f t="shared" si="8"/>
        <v/>
      </c>
      <c r="B97" s="5"/>
      <c r="C97" s="21"/>
      <c r="D97" s="21"/>
      <c r="E97" s="6"/>
      <c r="F97" s="7"/>
      <c r="G97" s="6"/>
      <c r="H97" s="6"/>
      <c r="I97" s="6"/>
      <c r="J97" s="11"/>
      <c r="K97" s="11"/>
      <c r="L97" s="12"/>
      <c r="M97" s="13"/>
      <c r="N97" s="14"/>
      <c r="O97" s="7"/>
      <c r="P97" s="11"/>
      <c r="Q97" s="63" t="str">
        <f t="shared" si="9"/>
        <v/>
      </c>
      <c r="R97" s="1" t="str">
        <f t="shared" si="5"/>
        <v/>
      </c>
      <c r="S97" s="1" t="str">
        <f t="shared" si="6"/>
        <v xml:space="preserve">    </v>
      </c>
      <c r="T97" s="1" t="str">
        <f t="shared" si="7"/>
        <v xml:space="preserve">    </v>
      </c>
    </row>
    <row r="98" spans="1:20" ht="15" customHeight="1">
      <c r="A98" s="25" t="str">
        <f t="shared" si="8"/>
        <v/>
      </c>
      <c r="B98" s="5"/>
      <c r="C98" s="21"/>
      <c r="D98" s="21"/>
      <c r="E98" s="6"/>
      <c r="F98" s="7"/>
      <c r="G98" s="6"/>
      <c r="H98" s="6"/>
      <c r="I98" s="6"/>
      <c r="J98" s="11"/>
      <c r="K98" s="11"/>
      <c r="L98" s="12"/>
      <c r="M98" s="13"/>
      <c r="N98" s="14"/>
      <c r="O98" s="7"/>
      <c r="P98" s="11"/>
      <c r="Q98" s="63" t="str">
        <f t="shared" si="9"/>
        <v/>
      </c>
      <c r="R98" s="1" t="str">
        <f t="shared" si="5"/>
        <v/>
      </c>
      <c r="S98" s="1" t="str">
        <f t="shared" si="6"/>
        <v xml:space="preserve">    </v>
      </c>
      <c r="T98" s="1" t="str">
        <f t="shared" si="7"/>
        <v xml:space="preserve">    </v>
      </c>
    </row>
    <row r="99" spans="1:20" ht="15" customHeight="1">
      <c r="A99" s="25" t="str">
        <f t="shared" si="8"/>
        <v/>
      </c>
      <c r="B99" s="5"/>
      <c r="C99" s="21"/>
      <c r="D99" s="21"/>
      <c r="E99" s="6"/>
      <c r="F99" s="7"/>
      <c r="G99" s="6"/>
      <c r="H99" s="6"/>
      <c r="I99" s="6"/>
      <c r="J99" s="11"/>
      <c r="K99" s="11"/>
      <c r="L99" s="12"/>
      <c r="M99" s="13"/>
      <c r="N99" s="14"/>
      <c r="O99" s="7"/>
      <c r="P99" s="11"/>
      <c r="Q99" s="63" t="str">
        <f t="shared" si="9"/>
        <v/>
      </c>
      <c r="R99" s="1" t="str">
        <f t="shared" si="5"/>
        <v/>
      </c>
      <c r="S99" s="1" t="str">
        <f t="shared" si="6"/>
        <v xml:space="preserve">    </v>
      </c>
      <c r="T99" s="1" t="str">
        <f t="shared" si="7"/>
        <v xml:space="preserve">    </v>
      </c>
    </row>
    <row r="100" spans="1:20" ht="15" customHeight="1">
      <c r="A100" s="25" t="str">
        <f t="shared" si="8"/>
        <v/>
      </c>
      <c r="B100" s="5"/>
      <c r="C100" s="21"/>
      <c r="D100" s="21"/>
      <c r="E100" s="6"/>
      <c r="F100" s="7"/>
      <c r="G100" s="6"/>
      <c r="H100" s="6"/>
      <c r="I100" s="6"/>
      <c r="J100" s="11"/>
      <c r="K100" s="11"/>
      <c r="L100" s="12"/>
      <c r="M100" s="13"/>
      <c r="N100" s="14"/>
      <c r="O100" s="7"/>
      <c r="P100" s="11"/>
      <c r="Q100" s="63" t="str">
        <f t="shared" si="9"/>
        <v/>
      </c>
      <c r="R100" s="1" t="str">
        <f t="shared" si="5"/>
        <v/>
      </c>
      <c r="S100" s="1" t="str">
        <f t="shared" si="6"/>
        <v xml:space="preserve">    </v>
      </c>
      <c r="T100" s="1" t="str">
        <f t="shared" si="7"/>
        <v xml:space="preserve">    </v>
      </c>
    </row>
    <row r="101" spans="1:20" ht="15" customHeight="1">
      <c r="A101" s="25" t="str">
        <f t="shared" si="8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11"/>
      <c r="Q101" s="63" t="str">
        <f t="shared" si="9"/>
        <v/>
      </c>
      <c r="R101" s="1" t="str">
        <f t="shared" si="5"/>
        <v/>
      </c>
      <c r="S101" s="1" t="str">
        <f t="shared" si="6"/>
        <v xml:space="preserve">    </v>
      </c>
      <c r="T101" s="1" t="str">
        <f t="shared" si="7"/>
        <v xml:space="preserve">    </v>
      </c>
    </row>
    <row r="102" spans="1:20" ht="15" customHeight="1">
      <c r="A102" s="25" t="str">
        <f t="shared" si="8"/>
        <v/>
      </c>
      <c r="B102" s="5"/>
      <c r="C102" s="21"/>
      <c r="D102" s="21"/>
      <c r="E102" s="6"/>
      <c r="F102" s="7"/>
      <c r="G102" s="6"/>
      <c r="H102" s="6"/>
      <c r="I102" s="6"/>
      <c r="J102" s="11"/>
      <c r="K102" s="11"/>
      <c r="L102" s="12"/>
      <c r="M102" s="13"/>
      <c r="N102" s="14"/>
      <c r="O102" s="7"/>
      <c r="P102" s="11"/>
      <c r="Q102" s="63" t="str">
        <f t="shared" si="9"/>
        <v/>
      </c>
      <c r="R102" s="1" t="str">
        <f t="shared" si="5"/>
        <v/>
      </c>
      <c r="S102" s="1" t="str">
        <f t="shared" si="6"/>
        <v xml:space="preserve">    </v>
      </c>
      <c r="T102" s="1" t="str">
        <f t="shared" si="7"/>
        <v xml:space="preserve">    </v>
      </c>
    </row>
    <row r="103" spans="1:20" ht="15" customHeight="1">
      <c r="A103" s="25" t="str">
        <f t="shared" si="8"/>
        <v/>
      </c>
      <c r="B103" s="5"/>
      <c r="C103" s="21"/>
      <c r="D103" s="21"/>
      <c r="E103" s="6"/>
      <c r="F103" s="7"/>
      <c r="G103" s="6"/>
      <c r="H103" s="6"/>
      <c r="I103" s="6"/>
      <c r="J103" s="11"/>
      <c r="K103" s="11"/>
      <c r="L103" s="12"/>
      <c r="M103" s="13"/>
      <c r="N103" s="14"/>
      <c r="O103" s="7"/>
      <c r="P103" s="11"/>
      <c r="Q103" s="63" t="str">
        <f t="shared" si="9"/>
        <v/>
      </c>
      <c r="R103" s="1" t="str">
        <f t="shared" si="5"/>
        <v/>
      </c>
      <c r="S103" s="1" t="str">
        <f t="shared" si="6"/>
        <v xml:space="preserve">    </v>
      </c>
      <c r="T103" s="1" t="str">
        <f t="shared" si="7"/>
        <v xml:space="preserve">    </v>
      </c>
    </row>
    <row r="104" spans="1:20" ht="15" customHeight="1">
      <c r="A104" s="25" t="str">
        <f t="shared" si="8"/>
        <v/>
      </c>
      <c r="B104" s="5"/>
      <c r="C104" s="21"/>
      <c r="D104" s="21"/>
      <c r="E104" s="6"/>
      <c r="F104" s="7"/>
      <c r="G104" s="6"/>
      <c r="H104" s="6"/>
      <c r="I104" s="6"/>
      <c r="J104" s="11"/>
      <c r="K104" s="11"/>
      <c r="L104" s="12"/>
      <c r="M104" s="13"/>
      <c r="N104" s="14"/>
      <c r="O104" s="7"/>
      <c r="P104" s="11"/>
      <c r="Q104" s="63" t="str">
        <f t="shared" si="9"/>
        <v/>
      </c>
      <c r="R104" s="1" t="str">
        <f t="shared" si="5"/>
        <v/>
      </c>
      <c r="S104" s="1" t="str">
        <f t="shared" si="6"/>
        <v xml:space="preserve">    </v>
      </c>
      <c r="T104" s="1" t="str">
        <f t="shared" si="7"/>
        <v xml:space="preserve">    </v>
      </c>
    </row>
    <row r="105" spans="1:20" ht="15" customHeight="1">
      <c r="A105" s="25" t="str">
        <f t="shared" si="8"/>
        <v/>
      </c>
      <c r="B105" s="5"/>
      <c r="C105" s="21"/>
      <c r="D105" s="21"/>
      <c r="E105" s="6"/>
      <c r="F105" s="7"/>
      <c r="G105" s="6"/>
      <c r="H105" s="6"/>
      <c r="I105" s="6"/>
      <c r="J105" s="11"/>
      <c r="K105" s="11"/>
      <c r="L105" s="12"/>
      <c r="M105" s="13"/>
      <c r="N105" s="14"/>
      <c r="O105" s="7"/>
      <c r="P105" s="11"/>
      <c r="Q105" s="63" t="str">
        <f t="shared" si="9"/>
        <v/>
      </c>
      <c r="R105" s="1" t="str">
        <f t="shared" si="5"/>
        <v/>
      </c>
      <c r="S105" s="1" t="str">
        <f t="shared" si="6"/>
        <v xml:space="preserve">    </v>
      </c>
      <c r="T105" s="1" t="str">
        <f t="shared" si="7"/>
        <v xml:space="preserve">    </v>
      </c>
    </row>
    <row r="106" spans="1:20" ht="15" customHeight="1">
      <c r="A106" s="25" t="str">
        <f t="shared" si="8"/>
        <v/>
      </c>
      <c r="B106" s="5"/>
      <c r="C106" s="21"/>
      <c r="D106" s="21"/>
      <c r="E106" s="6"/>
      <c r="F106" s="7"/>
      <c r="G106" s="6"/>
      <c r="H106" s="6"/>
      <c r="I106" s="6"/>
      <c r="J106" s="11"/>
      <c r="K106" s="11"/>
      <c r="L106" s="12"/>
      <c r="M106" s="13"/>
      <c r="N106" s="14"/>
      <c r="O106" s="7"/>
      <c r="P106" s="11"/>
      <c r="Q106" s="63" t="str">
        <f t="shared" si="9"/>
        <v/>
      </c>
      <c r="R106" s="1" t="str">
        <f t="shared" si="5"/>
        <v/>
      </c>
      <c r="S106" s="1" t="str">
        <f t="shared" si="6"/>
        <v xml:space="preserve">    </v>
      </c>
      <c r="T106" s="1" t="str">
        <f t="shared" si="7"/>
        <v xml:space="preserve">    </v>
      </c>
    </row>
    <row r="107" spans="1:20" ht="15" customHeight="1">
      <c r="A107" s="25" t="str">
        <f t="shared" si="8"/>
        <v/>
      </c>
      <c r="B107" s="5"/>
      <c r="C107" s="21"/>
      <c r="D107" s="21"/>
      <c r="E107" s="6"/>
      <c r="F107" s="7"/>
      <c r="G107" s="6"/>
      <c r="H107" s="6"/>
      <c r="I107" s="6"/>
      <c r="J107" s="11"/>
      <c r="K107" s="11"/>
      <c r="L107" s="12"/>
      <c r="M107" s="13"/>
      <c r="N107" s="14"/>
      <c r="O107" s="7"/>
      <c r="P107" s="11"/>
      <c r="Q107" s="63" t="str">
        <f t="shared" si="9"/>
        <v/>
      </c>
      <c r="R107" s="1" t="str">
        <f t="shared" si="5"/>
        <v/>
      </c>
      <c r="S107" s="1" t="str">
        <f t="shared" si="6"/>
        <v xml:space="preserve">    </v>
      </c>
      <c r="T107" s="1" t="str">
        <f t="shared" si="7"/>
        <v xml:space="preserve">    </v>
      </c>
    </row>
    <row r="108" spans="1:20" ht="15" customHeight="1">
      <c r="A108" s="25" t="str">
        <f t="shared" si="8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11"/>
      <c r="L108" s="12"/>
      <c r="M108" s="13"/>
      <c r="N108" s="14"/>
      <c r="O108" s="7"/>
      <c r="P108" s="11"/>
      <c r="Q108" s="63" t="str">
        <f t="shared" si="9"/>
        <v/>
      </c>
      <c r="R108" s="1" t="str">
        <f t="shared" si="5"/>
        <v/>
      </c>
      <c r="S108" s="1" t="str">
        <f t="shared" si="6"/>
        <v xml:space="preserve">    </v>
      </c>
      <c r="T108" s="1" t="str">
        <f t="shared" si="7"/>
        <v xml:space="preserve">    </v>
      </c>
    </row>
    <row r="109" spans="1:20" ht="15" customHeight="1">
      <c r="A109" s="25" t="str">
        <f t="shared" si="8"/>
        <v/>
      </c>
      <c r="B109" s="5"/>
      <c r="C109" s="21"/>
      <c r="D109" s="21"/>
      <c r="E109" s="6"/>
      <c r="F109" s="7"/>
      <c r="G109" s="6"/>
      <c r="H109" s="6"/>
      <c r="I109" s="6"/>
      <c r="J109" s="11"/>
      <c r="K109" s="11"/>
      <c r="L109" s="12"/>
      <c r="M109" s="13"/>
      <c r="N109" s="14"/>
      <c r="O109" s="7"/>
      <c r="P109" s="11"/>
      <c r="Q109" s="63" t="str">
        <f t="shared" si="9"/>
        <v/>
      </c>
      <c r="R109" s="1" t="str">
        <f t="shared" si="5"/>
        <v/>
      </c>
      <c r="S109" s="1" t="str">
        <f t="shared" si="6"/>
        <v xml:space="preserve">    </v>
      </c>
      <c r="T109" s="1" t="str">
        <f t="shared" si="7"/>
        <v xml:space="preserve">    </v>
      </c>
    </row>
    <row r="110" spans="1:20" ht="15" customHeight="1">
      <c r="A110" s="25" t="str">
        <f t="shared" si="8"/>
        <v/>
      </c>
      <c r="B110" s="5"/>
      <c r="C110" s="21"/>
      <c r="D110" s="21"/>
      <c r="E110" s="6"/>
      <c r="F110" s="7"/>
      <c r="G110" s="6"/>
      <c r="H110" s="6"/>
      <c r="I110" s="6"/>
      <c r="J110" s="11"/>
      <c r="K110" s="11"/>
      <c r="L110" s="12"/>
      <c r="M110" s="13"/>
      <c r="N110" s="14"/>
      <c r="O110" s="7"/>
      <c r="P110" s="11"/>
      <c r="Q110" s="63" t="str">
        <f t="shared" si="9"/>
        <v/>
      </c>
      <c r="R110" s="1" t="str">
        <f t="shared" si="5"/>
        <v/>
      </c>
      <c r="S110" s="1" t="str">
        <f t="shared" si="6"/>
        <v xml:space="preserve">    </v>
      </c>
      <c r="T110" s="1" t="str">
        <f t="shared" si="7"/>
        <v xml:space="preserve">    </v>
      </c>
    </row>
    <row r="111" spans="1:20" ht="15" customHeight="1">
      <c r="A111" s="25" t="str">
        <f t="shared" si="8"/>
        <v/>
      </c>
      <c r="B111" s="5"/>
      <c r="C111" s="21"/>
      <c r="D111" s="21"/>
      <c r="E111" s="6"/>
      <c r="F111" s="7"/>
      <c r="G111" s="6"/>
      <c r="H111" s="6"/>
      <c r="I111" s="6"/>
      <c r="J111" s="11"/>
      <c r="K111" s="11"/>
      <c r="L111" s="12"/>
      <c r="M111" s="13"/>
      <c r="N111" s="14"/>
      <c r="O111" s="7"/>
      <c r="P111" s="11"/>
      <c r="Q111" s="63" t="str">
        <f t="shared" si="9"/>
        <v/>
      </c>
      <c r="R111" s="1" t="str">
        <f t="shared" si="5"/>
        <v/>
      </c>
      <c r="S111" s="1" t="str">
        <f t="shared" si="6"/>
        <v xml:space="preserve">    </v>
      </c>
      <c r="T111" s="1" t="str">
        <f t="shared" si="7"/>
        <v xml:space="preserve">    </v>
      </c>
    </row>
    <row r="112" spans="1:20" ht="15" customHeight="1">
      <c r="A112" s="25" t="str">
        <f t="shared" si="8"/>
        <v/>
      </c>
      <c r="B112" s="5"/>
      <c r="C112" s="21"/>
      <c r="D112" s="21"/>
      <c r="E112" s="6"/>
      <c r="F112" s="7"/>
      <c r="G112" s="6"/>
      <c r="H112" s="6"/>
      <c r="I112" s="6"/>
      <c r="J112" s="11"/>
      <c r="K112" s="11"/>
      <c r="L112" s="12"/>
      <c r="M112" s="13"/>
      <c r="N112" s="14"/>
      <c r="O112" s="7"/>
      <c r="P112" s="11"/>
      <c r="Q112" s="63" t="str">
        <f t="shared" si="9"/>
        <v/>
      </c>
      <c r="R112" s="1" t="str">
        <f t="shared" si="5"/>
        <v/>
      </c>
      <c r="S112" s="1" t="str">
        <f t="shared" si="6"/>
        <v xml:space="preserve">    </v>
      </c>
      <c r="T112" s="1" t="str">
        <f t="shared" si="7"/>
        <v xml:space="preserve">    </v>
      </c>
    </row>
    <row r="113" spans="1:20" ht="15" customHeight="1">
      <c r="A113" s="25" t="str">
        <f t="shared" si="8"/>
        <v/>
      </c>
      <c r="B113" s="5"/>
      <c r="C113" s="21"/>
      <c r="D113" s="21"/>
      <c r="E113" s="6"/>
      <c r="F113" s="7"/>
      <c r="G113" s="6"/>
      <c r="H113" s="6"/>
      <c r="I113" s="6"/>
      <c r="J113" s="11"/>
      <c r="K113" s="11"/>
      <c r="L113" s="12"/>
      <c r="M113" s="13"/>
      <c r="N113" s="14"/>
      <c r="O113" s="7"/>
      <c r="P113" s="11"/>
      <c r="Q113" s="63" t="str">
        <f t="shared" si="9"/>
        <v/>
      </c>
      <c r="R113" s="1" t="str">
        <f t="shared" si="5"/>
        <v/>
      </c>
      <c r="S113" s="1" t="str">
        <f t="shared" si="6"/>
        <v xml:space="preserve">    </v>
      </c>
      <c r="T113" s="1" t="str">
        <f t="shared" si="7"/>
        <v xml:space="preserve">    </v>
      </c>
    </row>
    <row r="114" spans="1:20" ht="15" customHeight="1">
      <c r="A114" s="25" t="str">
        <f t="shared" si="8"/>
        <v/>
      </c>
      <c r="B114" s="5"/>
      <c r="C114" s="21"/>
      <c r="D114" s="21"/>
      <c r="E114" s="6"/>
      <c r="F114" s="7"/>
      <c r="G114" s="6"/>
      <c r="H114" s="6"/>
      <c r="I114" s="6"/>
      <c r="J114" s="11"/>
      <c r="K114" s="11"/>
      <c r="L114" s="12"/>
      <c r="M114" s="13"/>
      <c r="N114" s="14"/>
      <c r="O114" s="7"/>
      <c r="P114" s="11"/>
      <c r="Q114" s="63" t="str">
        <f t="shared" si="9"/>
        <v/>
      </c>
      <c r="R114" s="1" t="str">
        <f t="shared" si="5"/>
        <v/>
      </c>
      <c r="S114" s="1" t="str">
        <f t="shared" si="6"/>
        <v xml:space="preserve">    </v>
      </c>
      <c r="T114" s="1" t="str">
        <f t="shared" si="7"/>
        <v xml:space="preserve">    </v>
      </c>
    </row>
    <row r="115" spans="1:20" ht="15" customHeight="1">
      <c r="A115" s="25" t="str">
        <f t="shared" si="8"/>
        <v/>
      </c>
      <c r="B115" s="5"/>
      <c r="C115" s="21"/>
      <c r="D115" s="21"/>
      <c r="E115" s="6"/>
      <c r="F115" s="7"/>
      <c r="G115" s="6"/>
      <c r="H115" s="6"/>
      <c r="I115" s="6"/>
      <c r="J115" s="11"/>
      <c r="K115" s="11"/>
      <c r="L115" s="12"/>
      <c r="M115" s="13"/>
      <c r="N115" s="14"/>
      <c r="O115" s="7"/>
      <c r="P115" s="11"/>
      <c r="Q115" s="63" t="str">
        <f t="shared" si="9"/>
        <v/>
      </c>
      <c r="R115" s="1" t="str">
        <f t="shared" si="5"/>
        <v/>
      </c>
      <c r="S115" s="1" t="str">
        <f t="shared" si="6"/>
        <v xml:space="preserve">    </v>
      </c>
      <c r="T115" s="1" t="str">
        <f t="shared" si="7"/>
        <v xml:space="preserve">    </v>
      </c>
    </row>
    <row r="116" spans="1:20" ht="15" customHeight="1">
      <c r="A116" s="25" t="str">
        <f t="shared" si="8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11"/>
      <c r="Q116" s="63" t="str">
        <f t="shared" si="9"/>
        <v/>
      </c>
      <c r="R116" s="1" t="str">
        <f t="shared" si="5"/>
        <v/>
      </c>
      <c r="S116" s="1" t="str">
        <f t="shared" si="6"/>
        <v xml:space="preserve">    </v>
      </c>
      <c r="T116" s="1" t="str">
        <f t="shared" si="7"/>
        <v xml:space="preserve">    </v>
      </c>
    </row>
    <row r="117" spans="1:20" ht="15" customHeight="1">
      <c r="A117" s="25" t="str">
        <f t="shared" si="8"/>
        <v/>
      </c>
      <c r="B117" s="5"/>
      <c r="C117" s="21"/>
      <c r="D117" s="21"/>
      <c r="E117" s="6"/>
      <c r="F117" s="7"/>
      <c r="G117" s="6"/>
      <c r="H117" s="6"/>
      <c r="I117" s="6"/>
      <c r="J117" s="11"/>
      <c r="K117" s="11"/>
      <c r="L117" s="12"/>
      <c r="M117" s="13"/>
      <c r="N117" s="14"/>
      <c r="O117" s="7"/>
      <c r="P117" s="11"/>
      <c r="Q117" s="63" t="str">
        <f t="shared" si="9"/>
        <v/>
      </c>
      <c r="R117" s="1" t="str">
        <f t="shared" si="5"/>
        <v/>
      </c>
      <c r="S117" s="1" t="str">
        <f t="shared" si="6"/>
        <v xml:space="preserve">    </v>
      </c>
      <c r="T117" s="1" t="str">
        <f t="shared" si="7"/>
        <v xml:space="preserve">    </v>
      </c>
    </row>
    <row r="118" spans="1:20" ht="15" customHeight="1">
      <c r="A118" s="25" t="str">
        <f t="shared" si="8"/>
        <v/>
      </c>
      <c r="B118" s="5"/>
      <c r="C118" s="21"/>
      <c r="D118" s="21"/>
      <c r="E118" s="6"/>
      <c r="F118" s="7"/>
      <c r="G118" s="6"/>
      <c r="H118" s="6"/>
      <c r="I118" s="6"/>
      <c r="J118" s="11"/>
      <c r="K118" s="11"/>
      <c r="L118" s="12"/>
      <c r="M118" s="13"/>
      <c r="N118" s="14"/>
      <c r="O118" s="7"/>
      <c r="P118" s="11"/>
      <c r="Q118" s="63" t="str">
        <f t="shared" si="9"/>
        <v/>
      </c>
      <c r="R118" s="1" t="str">
        <f t="shared" si="5"/>
        <v/>
      </c>
      <c r="S118" s="1" t="str">
        <f t="shared" si="6"/>
        <v xml:space="preserve">    </v>
      </c>
      <c r="T118" s="1" t="str">
        <f t="shared" si="7"/>
        <v xml:space="preserve">    </v>
      </c>
    </row>
    <row r="119" spans="1:20" ht="15" customHeight="1">
      <c r="A119" s="25" t="str">
        <f t="shared" si="8"/>
        <v/>
      </c>
      <c r="B119" s="5"/>
      <c r="C119" s="21"/>
      <c r="D119" s="21"/>
      <c r="E119" s="6"/>
      <c r="F119" s="7"/>
      <c r="G119" s="6"/>
      <c r="H119" s="6"/>
      <c r="I119" s="6"/>
      <c r="J119" s="11"/>
      <c r="K119" s="11"/>
      <c r="L119" s="12"/>
      <c r="M119" s="13"/>
      <c r="N119" s="14"/>
      <c r="O119" s="7"/>
      <c r="P119" s="11"/>
      <c r="Q119" s="63" t="str">
        <f t="shared" si="9"/>
        <v/>
      </c>
      <c r="R119" s="1" t="str">
        <f t="shared" si="5"/>
        <v/>
      </c>
      <c r="S119" s="1" t="str">
        <f t="shared" si="6"/>
        <v xml:space="preserve">    </v>
      </c>
      <c r="T119" s="1" t="str">
        <f t="shared" si="7"/>
        <v xml:space="preserve">    </v>
      </c>
    </row>
    <row r="120" spans="1:20" ht="15" customHeight="1">
      <c r="A120" s="25" t="str">
        <f t="shared" si="8"/>
        <v/>
      </c>
      <c r="B120" s="5"/>
      <c r="C120" s="21"/>
      <c r="D120" s="21"/>
      <c r="E120" s="6"/>
      <c r="F120" s="7"/>
      <c r="G120" s="6"/>
      <c r="H120" s="6"/>
      <c r="I120" s="6"/>
      <c r="J120" s="11"/>
      <c r="K120" s="11"/>
      <c r="L120" s="12"/>
      <c r="M120" s="13"/>
      <c r="N120" s="14"/>
      <c r="O120" s="7"/>
      <c r="P120" s="11"/>
      <c r="Q120" s="63" t="str">
        <f t="shared" si="9"/>
        <v/>
      </c>
      <c r="R120" s="1" t="str">
        <f t="shared" si="5"/>
        <v/>
      </c>
      <c r="S120" s="1" t="str">
        <f t="shared" si="6"/>
        <v xml:space="preserve">    </v>
      </c>
      <c r="T120" s="1" t="str">
        <f t="shared" si="7"/>
        <v xml:space="preserve">    </v>
      </c>
    </row>
    <row r="121" spans="1:20" ht="15" customHeight="1">
      <c r="A121" s="25" t="str">
        <f t="shared" si="8"/>
        <v/>
      </c>
      <c r="B121" s="5"/>
      <c r="C121" s="21"/>
      <c r="D121" s="21"/>
      <c r="E121" s="6"/>
      <c r="F121" s="7"/>
      <c r="G121" s="6"/>
      <c r="H121" s="6"/>
      <c r="I121" s="6"/>
      <c r="J121" s="11"/>
      <c r="K121" s="11"/>
      <c r="L121" s="12"/>
      <c r="M121" s="13"/>
      <c r="N121" s="14"/>
      <c r="O121" s="7"/>
      <c r="P121" s="11"/>
      <c r="Q121" s="63" t="str">
        <f t="shared" si="9"/>
        <v/>
      </c>
      <c r="R121" s="1" t="str">
        <f t="shared" si="5"/>
        <v/>
      </c>
      <c r="S121" s="1" t="str">
        <f t="shared" si="6"/>
        <v xml:space="preserve">    </v>
      </c>
      <c r="T121" s="1" t="str">
        <f t="shared" si="7"/>
        <v xml:space="preserve">    </v>
      </c>
    </row>
    <row r="122" spans="1:20" ht="15" customHeight="1">
      <c r="A122" s="25" t="str">
        <f t="shared" si="8"/>
        <v/>
      </c>
      <c r="B122" s="5"/>
      <c r="C122" s="21"/>
      <c r="D122" s="21"/>
      <c r="E122" s="6"/>
      <c r="F122" s="7"/>
      <c r="G122" s="6"/>
      <c r="H122" s="6"/>
      <c r="I122" s="6"/>
      <c r="J122" s="11"/>
      <c r="K122" s="11"/>
      <c r="L122" s="12"/>
      <c r="M122" s="13"/>
      <c r="N122" s="14"/>
      <c r="O122" s="7"/>
      <c r="P122" s="11"/>
      <c r="Q122" s="63" t="str">
        <f t="shared" si="9"/>
        <v/>
      </c>
      <c r="R122" s="1" t="str">
        <f t="shared" si="5"/>
        <v/>
      </c>
      <c r="S122" s="1" t="str">
        <f t="shared" si="6"/>
        <v xml:space="preserve">    </v>
      </c>
      <c r="T122" s="1" t="str">
        <f t="shared" si="7"/>
        <v xml:space="preserve">    </v>
      </c>
    </row>
    <row r="123" spans="1:20" ht="15" customHeight="1">
      <c r="A123" s="25" t="str">
        <f t="shared" si="8"/>
        <v/>
      </c>
      <c r="B123" s="5"/>
      <c r="C123" s="21"/>
      <c r="D123" s="21"/>
      <c r="E123" s="6"/>
      <c r="F123" s="7"/>
      <c r="G123" s="6"/>
      <c r="H123" s="6"/>
      <c r="I123" s="6"/>
      <c r="J123" s="11"/>
      <c r="K123" s="11"/>
      <c r="L123" s="12"/>
      <c r="M123" s="13"/>
      <c r="N123" s="14"/>
      <c r="O123" s="7"/>
      <c r="P123" s="11"/>
      <c r="Q123" s="63" t="str">
        <f t="shared" si="9"/>
        <v/>
      </c>
      <c r="R123" s="1" t="str">
        <f t="shared" si="5"/>
        <v/>
      </c>
      <c r="S123" s="1" t="str">
        <f t="shared" si="6"/>
        <v xml:space="preserve">    </v>
      </c>
      <c r="T123" s="1" t="str">
        <f t="shared" si="7"/>
        <v xml:space="preserve">    </v>
      </c>
    </row>
    <row r="124" spans="1:20" ht="15" customHeight="1">
      <c r="A124" s="25" t="str">
        <f t="shared" si="8"/>
        <v/>
      </c>
      <c r="B124" s="5"/>
      <c r="C124" s="21"/>
      <c r="D124" s="21"/>
      <c r="E124" s="6"/>
      <c r="F124" s="7"/>
      <c r="G124" s="6"/>
      <c r="H124" s="6"/>
      <c r="I124" s="6"/>
      <c r="J124" s="11"/>
      <c r="K124" s="11"/>
      <c r="L124" s="12"/>
      <c r="M124" s="13"/>
      <c r="N124" s="14"/>
      <c r="O124" s="7"/>
      <c r="P124" s="11"/>
      <c r="Q124" s="63" t="str">
        <f t="shared" si="9"/>
        <v/>
      </c>
      <c r="R124" s="1" t="str">
        <f t="shared" si="5"/>
        <v/>
      </c>
      <c r="S124" s="1" t="str">
        <f t="shared" si="6"/>
        <v xml:space="preserve">    </v>
      </c>
      <c r="T124" s="1" t="str">
        <f t="shared" si="7"/>
        <v xml:space="preserve">    </v>
      </c>
    </row>
    <row r="125" spans="1:20" ht="15" customHeight="1">
      <c r="A125" s="25" t="str">
        <f t="shared" si="8"/>
        <v/>
      </c>
      <c r="B125" s="5"/>
      <c r="C125" s="21"/>
      <c r="D125" s="21"/>
      <c r="E125" s="6"/>
      <c r="F125" s="7"/>
      <c r="G125" s="6"/>
      <c r="H125" s="6"/>
      <c r="I125" s="6"/>
      <c r="J125" s="11"/>
      <c r="K125" s="11"/>
      <c r="L125" s="12"/>
      <c r="M125" s="13"/>
      <c r="N125" s="14"/>
      <c r="O125" s="7"/>
      <c r="P125" s="11"/>
      <c r="Q125" s="63" t="str">
        <f t="shared" si="9"/>
        <v/>
      </c>
      <c r="R125" s="1" t="str">
        <f t="shared" si="5"/>
        <v/>
      </c>
      <c r="S125" s="1" t="str">
        <f t="shared" si="6"/>
        <v xml:space="preserve">    </v>
      </c>
      <c r="T125" s="1" t="str">
        <f t="shared" si="7"/>
        <v xml:space="preserve">    </v>
      </c>
    </row>
    <row r="126" spans="1:20" ht="15" customHeight="1">
      <c r="A126" s="25" t="str">
        <f t="shared" si="8"/>
        <v/>
      </c>
      <c r="B126" s="16"/>
      <c r="C126" s="22"/>
      <c r="D126" s="22"/>
      <c r="E126" s="6"/>
      <c r="F126" s="7"/>
      <c r="G126" s="17"/>
      <c r="H126" s="17"/>
      <c r="I126" s="17"/>
      <c r="J126" s="15"/>
      <c r="K126" s="15"/>
      <c r="L126" s="12"/>
      <c r="M126" s="18"/>
      <c r="N126" s="19"/>
      <c r="O126" s="20"/>
      <c r="P126" s="15"/>
      <c r="Q126" s="63" t="str">
        <f t="shared" si="9"/>
        <v/>
      </c>
      <c r="R126" s="1" t="str">
        <f t="shared" si="5"/>
        <v/>
      </c>
      <c r="S126" s="1" t="str">
        <f t="shared" si="6"/>
        <v xml:space="preserve">    </v>
      </c>
      <c r="T126" s="1" t="str">
        <f t="shared" si="7"/>
        <v xml:space="preserve">    </v>
      </c>
    </row>
    <row r="127" spans="1:20" ht="15" customHeight="1">
      <c r="A127" s="25" t="str">
        <f t="shared" si="8"/>
        <v/>
      </c>
      <c r="B127" s="5"/>
      <c r="C127" s="21"/>
      <c r="D127" s="21"/>
      <c r="E127" s="6"/>
      <c r="F127" s="7"/>
      <c r="G127" s="6"/>
      <c r="H127" s="6"/>
      <c r="I127" s="6"/>
      <c r="J127" s="11"/>
      <c r="K127" s="11"/>
      <c r="L127" s="12"/>
      <c r="M127" s="13"/>
      <c r="N127" s="14"/>
      <c r="O127" s="7"/>
      <c r="P127" s="11"/>
      <c r="Q127" s="63" t="str">
        <f t="shared" si="9"/>
        <v/>
      </c>
      <c r="R127" s="1" t="str">
        <f t="shared" si="5"/>
        <v/>
      </c>
      <c r="S127" s="1" t="str">
        <f t="shared" si="6"/>
        <v xml:space="preserve">    </v>
      </c>
      <c r="T127" s="1" t="str">
        <f t="shared" si="7"/>
        <v xml:space="preserve">    </v>
      </c>
    </row>
    <row r="128" spans="1:20" ht="15" customHeight="1">
      <c r="A128" s="25" t="str">
        <f t="shared" si="8"/>
        <v/>
      </c>
      <c r="B128" s="5"/>
      <c r="C128" s="21"/>
      <c r="D128" s="21"/>
      <c r="E128" s="6"/>
      <c r="F128" s="7"/>
      <c r="G128" s="6"/>
      <c r="H128" s="6"/>
      <c r="I128" s="6"/>
      <c r="J128" s="11"/>
      <c r="K128" s="11"/>
      <c r="L128" s="12"/>
      <c r="M128" s="13"/>
      <c r="N128" s="14"/>
      <c r="O128" s="7"/>
      <c r="P128" s="11"/>
      <c r="Q128" s="63" t="str">
        <f t="shared" si="9"/>
        <v/>
      </c>
      <c r="R128" s="1" t="str">
        <f t="shared" si="5"/>
        <v/>
      </c>
      <c r="S128" s="1" t="str">
        <f t="shared" si="6"/>
        <v xml:space="preserve">    </v>
      </c>
      <c r="T128" s="1" t="str">
        <f t="shared" si="7"/>
        <v xml:space="preserve">    </v>
      </c>
    </row>
    <row r="129" spans="1:20" ht="15" customHeight="1">
      <c r="A129" s="25" t="str">
        <f t="shared" si="8"/>
        <v/>
      </c>
      <c r="B129" s="5"/>
      <c r="C129" s="21"/>
      <c r="D129" s="21"/>
      <c r="E129" s="6"/>
      <c r="F129" s="7"/>
      <c r="G129" s="6"/>
      <c r="H129" s="6"/>
      <c r="I129" s="6"/>
      <c r="J129" s="11"/>
      <c r="K129" s="11"/>
      <c r="L129" s="12"/>
      <c r="M129" s="13"/>
      <c r="N129" s="14"/>
      <c r="O129" s="7"/>
      <c r="P129" s="11"/>
      <c r="Q129" s="63" t="str">
        <f t="shared" si="9"/>
        <v/>
      </c>
      <c r="R129" s="1" t="str">
        <f t="shared" si="5"/>
        <v/>
      </c>
      <c r="S129" s="1" t="str">
        <f t="shared" si="6"/>
        <v xml:space="preserve">    </v>
      </c>
      <c r="T129" s="1" t="str">
        <f t="shared" si="7"/>
        <v xml:space="preserve">    </v>
      </c>
    </row>
    <row r="130" spans="1:20" ht="15" customHeight="1">
      <c r="A130" s="25" t="str">
        <f t="shared" si="8"/>
        <v/>
      </c>
      <c r="B130" s="5"/>
      <c r="C130" s="21"/>
      <c r="D130" s="21"/>
      <c r="E130" s="6"/>
      <c r="F130" s="7"/>
      <c r="G130" s="6"/>
      <c r="H130" s="6"/>
      <c r="I130" s="6"/>
      <c r="J130" s="11"/>
      <c r="K130" s="11"/>
      <c r="L130" s="12"/>
      <c r="M130" s="13"/>
      <c r="N130" s="14"/>
      <c r="O130" s="7"/>
      <c r="P130" s="11"/>
      <c r="Q130" s="63" t="str">
        <f t="shared" si="9"/>
        <v/>
      </c>
      <c r="R130" s="1" t="str">
        <f t="shared" si="5"/>
        <v/>
      </c>
      <c r="S130" s="1" t="str">
        <f t="shared" si="6"/>
        <v xml:space="preserve">    </v>
      </c>
      <c r="T130" s="1" t="str">
        <f t="shared" si="7"/>
        <v xml:space="preserve">    </v>
      </c>
    </row>
    <row r="131" spans="1:20" ht="15" customHeight="1">
      <c r="A131" s="25" t="str">
        <f t="shared" si="8"/>
        <v/>
      </c>
      <c r="B131" s="5"/>
      <c r="C131" s="21"/>
      <c r="D131" s="21"/>
      <c r="E131" s="6"/>
      <c r="F131" s="7"/>
      <c r="G131" s="6"/>
      <c r="H131" s="6"/>
      <c r="I131" s="6"/>
      <c r="J131" s="11"/>
      <c r="K131" s="11"/>
      <c r="L131" s="12"/>
      <c r="M131" s="13"/>
      <c r="N131" s="14"/>
      <c r="O131" s="7"/>
      <c r="P131" s="11"/>
      <c r="Q131" s="63" t="str">
        <f t="shared" si="9"/>
        <v/>
      </c>
      <c r="R131" s="1" t="str">
        <f t="shared" si="5"/>
        <v/>
      </c>
      <c r="S131" s="1" t="str">
        <f t="shared" si="6"/>
        <v xml:space="preserve">    </v>
      </c>
      <c r="T131" s="1" t="str">
        <f t="shared" si="7"/>
        <v xml:space="preserve">    </v>
      </c>
    </row>
    <row r="132" spans="1:20" ht="15" customHeight="1">
      <c r="A132" s="25" t="str">
        <f t="shared" si="8"/>
        <v/>
      </c>
      <c r="B132" s="5"/>
      <c r="C132" s="21"/>
      <c r="D132" s="21"/>
      <c r="E132" s="6"/>
      <c r="F132" s="7"/>
      <c r="G132" s="6"/>
      <c r="H132" s="6"/>
      <c r="I132" s="6"/>
      <c r="J132" s="11"/>
      <c r="K132" s="11"/>
      <c r="L132" s="12"/>
      <c r="M132" s="13"/>
      <c r="N132" s="14"/>
      <c r="O132" s="7"/>
      <c r="P132" s="11"/>
      <c r="Q132" s="63" t="str">
        <f t="shared" si="9"/>
        <v/>
      </c>
      <c r="R132" s="1" t="str">
        <f t="shared" si="5"/>
        <v/>
      </c>
      <c r="S132" s="1" t="str">
        <f t="shared" si="6"/>
        <v xml:space="preserve">    </v>
      </c>
      <c r="T132" s="1" t="str">
        <f t="shared" si="7"/>
        <v xml:space="preserve">    </v>
      </c>
    </row>
    <row r="133" spans="1:20" ht="15" customHeight="1">
      <c r="A133" s="25" t="str">
        <f t="shared" si="8"/>
        <v/>
      </c>
      <c r="B133" s="5"/>
      <c r="C133" s="21"/>
      <c r="D133" s="21"/>
      <c r="E133" s="6"/>
      <c r="F133" s="7"/>
      <c r="G133" s="6"/>
      <c r="H133" s="6"/>
      <c r="I133" s="6"/>
      <c r="J133" s="11"/>
      <c r="K133" s="11"/>
      <c r="L133" s="12"/>
      <c r="M133" s="13"/>
      <c r="N133" s="14"/>
      <c r="O133" s="7"/>
      <c r="P133" s="11"/>
      <c r="Q133" s="63" t="str">
        <f t="shared" si="9"/>
        <v/>
      </c>
      <c r="R133" s="1" t="str">
        <f t="shared" si="5"/>
        <v/>
      </c>
      <c r="S133" s="1" t="str">
        <f t="shared" si="6"/>
        <v xml:space="preserve">    </v>
      </c>
      <c r="T133" s="1" t="str">
        <f t="shared" si="7"/>
        <v xml:space="preserve">    </v>
      </c>
    </row>
    <row r="134" spans="1:20" ht="15" customHeight="1">
      <c r="A134" s="25" t="str">
        <f t="shared" si="8"/>
        <v/>
      </c>
      <c r="B134" s="5"/>
      <c r="C134" s="21"/>
      <c r="D134" s="21"/>
      <c r="E134" s="6"/>
      <c r="F134" s="7"/>
      <c r="G134" s="6"/>
      <c r="H134" s="6"/>
      <c r="I134" s="6"/>
      <c r="J134" s="11"/>
      <c r="K134" s="11"/>
      <c r="L134" s="12"/>
      <c r="M134" s="13"/>
      <c r="N134" s="14"/>
      <c r="O134" s="7"/>
      <c r="P134" s="11"/>
      <c r="Q134" s="63" t="str">
        <f t="shared" si="9"/>
        <v/>
      </c>
      <c r="R134" s="1" t="str">
        <f t="shared" si="5"/>
        <v/>
      </c>
      <c r="S134" s="1" t="str">
        <f t="shared" si="6"/>
        <v xml:space="preserve">    </v>
      </c>
      <c r="T134" s="1" t="str">
        <f t="shared" si="7"/>
        <v xml:space="preserve">    </v>
      </c>
    </row>
    <row r="135" spans="1:20" ht="15" customHeight="1">
      <c r="A135" s="25" t="str">
        <f t="shared" si="8"/>
        <v/>
      </c>
      <c r="B135" s="5"/>
      <c r="C135" s="21"/>
      <c r="D135" s="21"/>
      <c r="E135" s="6"/>
      <c r="F135" s="7"/>
      <c r="G135" s="6"/>
      <c r="H135" s="6"/>
      <c r="I135" s="6"/>
      <c r="J135" s="11"/>
      <c r="K135" s="11"/>
      <c r="L135" s="12"/>
      <c r="M135" s="13"/>
      <c r="N135" s="14"/>
      <c r="O135" s="7"/>
      <c r="P135" s="11"/>
      <c r="Q135" s="63" t="str">
        <f t="shared" si="9"/>
        <v/>
      </c>
      <c r="R135" s="1" t="str">
        <f t="shared" si="5"/>
        <v/>
      </c>
      <c r="S135" s="1" t="str">
        <f t="shared" si="6"/>
        <v xml:space="preserve">    </v>
      </c>
      <c r="T135" s="1" t="str">
        <f t="shared" si="7"/>
        <v xml:space="preserve">    </v>
      </c>
    </row>
    <row r="136" spans="1:20" ht="15" customHeight="1">
      <c r="A136" s="25" t="str">
        <f t="shared" si="8"/>
        <v/>
      </c>
      <c r="B136" s="5"/>
      <c r="C136" s="21"/>
      <c r="D136" s="21"/>
      <c r="E136" s="6"/>
      <c r="F136" s="7"/>
      <c r="G136" s="6"/>
      <c r="H136" s="6"/>
      <c r="I136" s="6"/>
      <c r="J136" s="11"/>
      <c r="K136" s="11"/>
      <c r="L136" s="12"/>
      <c r="M136" s="13"/>
      <c r="N136" s="14"/>
      <c r="O136" s="7"/>
      <c r="P136" s="11"/>
      <c r="Q136" s="63" t="str">
        <f t="shared" si="9"/>
        <v/>
      </c>
      <c r="R136" s="1" t="str">
        <f t="shared" si="5"/>
        <v/>
      </c>
      <c r="S136" s="1" t="str">
        <f t="shared" si="6"/>
        <v xml:space="preserve">    </v>
      </c>
      <c r="T136" s="1" t="str">
        <f t="shared" si="7"/>
        <v xml:space="preserve">    </v>
      </c>
    </row>
    <row r="137" spans="1:20" ht="15" customHeight="1">
      <c r="A137" s="25" t="str">
        <f t="shared" si="8"/>
        <v/>
      </c>
      <c r="B137" s="5"/>
      <c r="C137" s="21"/>
      <c r="D137" s="21"/>
      <c r="E137" s="6"/>
      <c r="F137" s="7"/>
      <c r="G137" s="6"/>
      <c r="H137" s="6"/>
      <c r="I137" s="6"/>
      <c r="J137" s="11"/>
      <c r="K137" s="11"/>
      <c r="L137" s="12"/>
      <c r="M137" s="13"/>
      <c r="N137" s="14"/>
      <c r="O137" s="7"/>
      <c r="P137" s="11"/>
      <c r="Q137" s="63" t="str">
        <f t="shared" si="9"/>
        <v/>
      </c>
      <c r="R137" s="1" t="str">
        <f t="shared" si="5"/>
        <v/>
      </c>
      <c r="S137" s="1" t="str">
        <f t="shared" si="6"/>
        <v xml:space="preserve">    </v>
      </c>
      <c r="T137" s="1" t="str">
        <f t="shared" si="7"/>
        <v xml:space="preserve">    </v>
      </c>
    </row>
    <row r="138" spans="1:20" ht="15" customHeight="1">
      <c r="A138" s="25" t="str">
        <f t="shared" si="8"/>
        <v/>
      </c>
      <c r="B138" s="5"/>
      <c r="C138" s="21"/>
      <c r="D138" s="21"/>
      <c r="E138" s="6"/>
      <c r="F138" s="7"/>
      <c r="G138" s="6"/>
      <c r="H138" s="6"/>
      <c r="I138" s="11"/>
      <c r="J138" s="11"/>
      <c r="K138" s="11"/>
      <c r="L138" s="12"/>
      <c r="M138" s="13"/>
      <c r="N138" s="14"/>
      <c r="O138" s="7"/>
      <c r="P138" s="11"/>
      <c r="Q138" s="63" t="str">
        <f t="shared" si="9"/>
        <v/>
      </c>
      <c r="R138" s="1" t="str">
        <f t="shared" si="5"/>
        <v/>
      </c>
      <c r="S138" s="1" t="str">
        <f t="shared" si="6"/>
        <v xml:space="preserve">    </v>
      </c>
      <c r="T138" s="1" t="str">
        <f t="shared" si="7"/>
        <v xml:space="preserve">    </v>
      </c>
    </row>
    <row r="139" spans="1:20" ht="15" customHeight="1">
      <c r="A139" s="25" t="str">
        <f t="shared" ref="A139:A171" si="10">IF(OR(B139="",C139="",D139=""),"",TEXT(Q139,"000")&amp;B139&amp;TEXT(C139,"00")&amp;TEXT(D139,"00"))</f>
        <v/>
      </c>
      <c r="B139" s="5"/>
      <c r="C139" s="21"/>
      <c r="D139" s="21"/>
      <c r="E139" s="6"/>
      <c r="F139" s="7"/>
      <c r="G139" s="6"/>
      <c r="H139" s="6"/>
      <c r="I139" s="11"/>
      <c r="J139" s="11"/>
      <c r="K139" s="11"/>
      <c r="L139" s="12"/>
      <c r="M139" s="13"/>
      <c r="N139" s="14"/>
      <c r="O139" s="7"/>
      <c r="P139" s="11"/>
      <c r="Q139" s="63" t="str">
        <f t="shared" ref="Q139:Q171" si="11">IF(P139="","",VLOOKUP(P139,$Z$7:$AA$68,2,FALSE))</f>
        <v/>
      </c>
      <c r="R139" s="1" t="str">
        <f t="shared" si="5"/>
        <v/>
      </c>
      <c r="S139" s="1" t="str">
        <f t="shared" si="6"/>
        <v xml:space="preserve">    </v>
      </c>
      <c r="T139" s="1" t="str">
        <f t="shared" si="7"/>
        <v xml:space="preserve">    </v>
      </c>
    </row>
    <row r="140" spans="1:20" ht="15" customHeight="1">
      <c r="A140" s="25" t="str">
        <f t="shared" si="10"/>
        <v/>
      </c>
      <c r="B140" s="5"/>
      <c r="C140" s="21"/>
      <c r="D140" s="21"/>
      <c r="E140" s="6"/>
      <c r="F140" s="7"/>
      <c r="G140" s="6"/>
      <c r="H140" s="6"/>
      <c r="I140" s="11"/>
      <c r="J140" s="11"/>
      <c r="K140" s="11"/>
      <c r="L140" s="12"/>
      <c r="M140" s="13"/>
      <c r="N140" s="14"/>
      <c r="O140" s="7"/>
      <c r="P140" s="11"/>
      <c r="Q140" s="63" t="str">
        <f t="shared" si="11"/>
        <v/>
      </c>
      <c r="R140" s="1" t="str">
        <f t="shared" si="5"/>
        <v/>
      </c>
      <c r="S140" s="1" t="str">
        <f t="shared" si="6"/>
        <v xml:space="preserve">    </v>
      </c>
      <c r="T140" s="1" t="str">
        <f t="shared" si="7"/>
        <v xml:space="preserve">    </v>
      </c>
    </row>
    <row r="141" spans="1:20" ht="15" customHeight="1">
      <c r="A141" s="25" t="str">
        <f t="shared" si="10"/>
        <v/>
      </c>
      <c r="B141" s="5"/>
      <c r="C141" s="21"/>
      <c r="D141" s="21"/>
      <c r="E141" s="6"/>
      <c r="F141" s="7"/>
      <c r="G141" s="6"/>
      <c r="H141" s="6"/>
      <c r="I141" s="11"/>
      <c r="J141" s="11"/>
      <c r="K141" s="11"/>
      <c r="L141" s="12"/>
      <c r="M141" s="13"/>
      <c r="N141" s="14"/>
      <c r="O141" s="7"/>
      <c r="P141" s="11"/>
      <c r="Q141" s="63" t="str">
        <f t="shared" si="11"/>
        <v/>
      </c>
      <c r="R141" s="1" t="str">
        <f t="shared" si="5"/>
        <v/>
      </c>
      <c r="S141" s="1" t="str">
        <f t="shared" si="6"/>
        <v xml:space="preserve">    </v>
      </c>
      <c r="T141" s="1" t="str">
        <f t="shared" si="7"/>
        <v xml:space="preserve">    </v>
      </c>
    </row>
    <row r="142" spans="1:20" ht="15" customHeight="1">
      <c r="A142" s="25" t="str">
        <f t="shared" si="10"/>
        <v/>
      </c>
      <c r="B142" s="5"/>
      <c r="C142" s="21"/>
      <c r="D142" s="21"/>
      <c r="E142" s="6"/>
      <c r="F142" s="7"/>
      <c r="G142" s="6"/>
      <c r="H142" s="6"/>
      <c r="I142" s="11"/>
      <c r="J142" s="11"/>
      <c r="K142" s="11"/>
      <c r="L142" s="12"/>
      <c r="M142" s="13"/>
      <c r="N142" s="14"/>
      <c r="O142" s="7"/>
      <c r="P142" s="11"/>
      <c r="Q142" s="63" t="str">
        <f t="shared" si="11"/>
        <v/>
      </c>
      <c r="R142" s="1" t="str">
        <f t="shared" si="5"/>
        <v/>
      </c>
      <c r="S142" s="1" t="str">
        <f t="shared" si="6"/>
        <v xml:space="preserve">    </v>
      </c>
      <c r="T142" s="1" t="str">
        <f t="shared" si="7"/>
        <v xml:space="preserve">    </v>
      </c>
    </row>
    <row r="143" spans="1:20" ht="15" customHeight="1">
      <c r="A143" s="25" t="str">
        <f t="shared" si="10"/>
        <v/>
      </c>
      <c r="B143" s="5"/>
      <c r="C143" s="21"/>
      <c r="D143" s="21"/>
      <c r="E143" s="6"/>
      <c r="F143" s="7"/>
      <c r="G143" s="6"/>
      <c r="H143" s="6"/>
      <c r="I143" s="11"/>
      <c r="J143" s="11"/>
      <c r="K143" s="11"/>
      <c r="L143" s="12"/>
      <c r="M143" s="13"/>
      <c r="N143" s="14"/>
      <c r="O143" s="7"/>
      <c r="P143" s="11"/>
      <c r="Q143" s="63" t="str">
        <f t="shared" si="11"/>
        <v/>
      </c>
      <c r="R143" s="1" t="str">
        <f t="shared" si="5"/>
        <v/>
      </c>
      <c r="S143" s="1" t="str">
        <f t="shared" si="6"/>
        <v xml:space="preserve">    </v>
      </c>
      <c r="T143" s="1" t="str">
        <f t="shared" si="7"/>
        <v xml:space="preserve">    </v>
      </c>
    </row>
    <row r="144" spans="1:20" ht="15" customHeight="1">
      <c r="A144" s="25" t="str">
        <f t="shared" si="10"/>
        <v/>
      </c>
      <c r="B144" s="5"/>
      <c r="C144" s="21"/>
      <c r="D144" s="21"/>
      <c r="E144" s="6"/>
      <c r="F144" s="7"/>
      <c r="G144" s="6"/>
      <c r="H144" s="6"/>
      <c r="I144" s="11"/>
      <c r="J144" s="11"/>
      <c r="K144" s="11"/>
      <c r="L144" s="12"/>
      <c r="M144" s="13"/>
      <c r="N144" s="14"/>
      <c r="O144" s="7"/>
      <c r="P144" s="11"/>
      <c r="Q144" s="63" t="str">
        <f t="shared" si="11"/>
        <v/>
      </c>
      <c r="R144" s="1" t="str">
        <f t="shared" si="5"/>
        <v/>
      </c>
      <c r="S144" s="1" t="str">
        <f t="shared" si="6"/>
        <v xml:space="preserve">    </v>
      </c>
      <c r="T144" s="1" t="str">
        <f t="shared" si="7"/>
        <v xml:space="preserve">    </v>
      </c>
    </row>
    <row r="145" spans="1:20" ht="15" customHeight="1">
      <c r="A145" s="25" t="str">
        <f t="shared" si="10"/>
        <v/>
      </c>
      <c r="B145" s="5"/>
      <c r="C145" s="21"/>
      <c r="D145" s="21"/>
      <c r="E145" s="6"/>
      <c r="F145" s="7"/>
      <c r="G145" s="6"/>
      <c r="H145" s="6"/>
      <c r="I145" s="11"/>
      <c r="J145" s="11"/>
      <c r="K145" s="11"/>
      <c r="L145" s="12"/>
      <c r="M145" s="13"/>
      <c r="N145" s="14"/>
      <c r="O145" s="7"/>
      <c r="P145" s="11"/>
      <c r="Q145" s="63" t="str">
        <f t="shared" si="11"/>
        <v/>
      </c>
      <c r="R145" s="1" t="str">
        <f t="shared" si="5"/>
        <v/>
      </c>
      <c r="S145" s="1" t="str">
        <f t="shared" si="6"/>
        <v xml:space="preserve">    </v>
      </c>
      <c r="T145" s="1" t="str">
        <f t="shared" si="7"/>
        <v xml:space="preserve">    </v>
      </c>
    </row>
    <row r="146" spans="1:20" ht="15" customHeight="1">
      <c r="A146" s="25" t="str">
        <f t="shared" si="10"/>
        <v/>
      </c>
      <c r="B146" s="5"/>
      <c r="C146" s="21"/>
      <c r="D146" s="21"/>
      <c r="E146" s="6"/>
      <c r="F146" s="7"/>
      <c r="G146" s="6"/>
      <c r="H146" s="6"/>
      <c r="I146" s="11"/>
      <c r="J146" s="11"/>
      <c r="K146" s="11"/>
      <c r="L146" s="12"/>
      <c r="M146" s="13"/>
      <c r="N146" s="14"/>
      <c r="O146" s="7"/>
      <c r="P146" s="11"/>
      <c r="Q146" s="63" t="str">
        <f t="shared" si="11"/>
        <v/>
      </c>
      <c r="R146" s="1" t="str">
        <f t="shared" si="5"/>
        <v/>
      </c>
      <c r="S146" s="1" t="str">
        <f t="shared" si="6"/>
        <v xml:space="preserve">    </v>
      </c>
      <c r="T146" s="1" t="str">
        <f t="shared" si="7"/>
        <v xml:space="preserve">    </v>
      </c>
    </row>
    <row r="147" spans="1:20" ht="15" customHeight="1">
      <c r="A147" s="25" t="str">
        <f t="shared" si="10"/>
        <v/>
      </c>
      <c r="B147" s="5"/>
      <c r="C147" s="21"/>
      <c r="D147" s="21"/>
      <c r="E147" s="6"/>
      <c r="F147" s="7"/>
      <c r="G147" s="6"/>
      <c r="H147" s="6"/>
      <c r="I147" s="11"/>
      <c r="J147" s="11"/>
      <c r="K147" s="11"/>
      <c r="L147" s="12"/>
      <c r="M147" s="13"/>
      <c r="N147" s="14"/>
      <c r="O147" s="7"/>
      <c r="P147" s="11"/>
      <c r="Q147" s="63" t="str">
        <f t="shared" si="11"/>
        <v/>
      </c>
      <c r="R147" s="1" t="str">
        <f t="shared" si="5"/>
        <v/>
      </c>
      <c r="S147" s="1" t="str">
        <f t="shared" si="6"/>
        <v xml:space="preserve">    </v>
      </c>
      <c r="T147" s="1" t="str">
        <f t="shared" si="7"/>
        <v xml:space="preserve">    </v>
      </c>
    </row>
    <row r="148" spans="1:20" ht="15" customHeight="1">
      <c r="A148" s="25" t="str">
        <f t="shared" si="10"/>
        <v/>
      </c>
      <c r="B148" s="5"/>
      <c r="C148" s="21"/>
      <c r="D148" s="21"/>
      <c r="E148" s="6"/>
      <c r="F148" s="7"/>
      <c r="G148" s="6"/>
      <c r="H148" s="6"/>
      <c r="I148" s="11"/>
      <c r="J148" s="11"/>
      <c r="K148" s="11"/>
      <c r="L148" s="12"/>
      <c r="M148" s="13"/>
      <c r="N148" s="14"/>
      <c r="O148" s="7"/>
      <c r="P148" s="11"/>
      <c r="Q148" s="63" t="str">
        <f t="shared" si="11"/>
        <v/>
      </c>
      <c r="R148" s="1" t="str">
        <f t="shared" si="5"/>
        <v/>
      </c>
      <c r="S148" s="1" t="str">
        <f t="shared" si="6"/>
        <v xml:space="preserve">    </v>
      </c>
      <c r="T148" s="1" t="str">
        <f t="shared" si="7"/>
        <v xml:space="preserve">    </v>
      </c>
    </row>
    <row r="149" spans="1:20" ht="15" customHeight="1">
      <c r="A149" s="25" t="str">
        <f t="shared" si="10"/>
        <v/>
      </c>
      <c r="B149" s="5"/>
      <c r="C149" s="21"/>
      <c r="D149" s="21"/>
      <c r="E149" s="6"/>
      <c r="F149" s="7"/>
      <c r="G149" s="6"/>
      <c r="H149" s="6"/>
      <c r="I149" s="11"/>
      <c r="J149" s="11"/>
      <c r="K149" s="11"/>
      <c r="L149" s="12"/>
      <c r="M149" s="13"/>
      <c r="N149" s="14"/>
      <c r="O149" s="7"/>
      <c r="P149" s="11"/>
      <c r="Q149" s="63" t="str">
        <f t="shared" si="11"/>
        <v/>
      </c>
      <c r="R149" s="1" t="str">
        <f t="shared" si="5"/>
        <v/>
      </c>
      <c r="S149" s="1" t="str">
        <f t="shared" si="6"/>
        <v xml:space="preserve">    </v>
      </c>
      <c r="T149" s="1" t="str">
        <f t="shared" si="7"/>
        <v xml:space="preserve">    </v>
      </c>
    </row>
    <row r="150" spans="1:20" ht="15" customHeight="1">
      <c r="A150" s="25" t="str">
        <f t="shared" si="10"/>
        <v/>
      </c>
      <c r="B150" s="5"/>
      <c r="C150" s="21"/>
      <c r="D150" s="21"/>
      <c r="E150" s="6"/>
      <c r="F150" s="7"/>
      <c r="G150" s="6"/>
      <c r="H150" s="6"/>
      <c r="I150" s="11"/>
      <c r="J150" s="11"/>
      <c r="K150" s="11"/>
      <c r="L150" s="12"/>
      <c r="M150" s="13"/>
      <c r="N150" s="14"/>
      <c r="O150" s="7"/>
      <c r="P150" s="11"/>
      <c r="Q150" s="63" t="str">
        <f t="shared" si="11"/>
        <v/>
      </c>
      <c r="R150" s="1" t="str">
        <f t="shared" si="5"/>
        <v/>
      </c>
      <c r="S150" s="1" t="str">
        <f t="shared" si="6"/>
        <v xml:space="preserve">    </v>
      </c>
      <c r="T150" s="1" t="str">
        <f t="shared" si="7"/>
        <v xml:space="preserve">    </v>
      </c>
    </row>
    <row r="151" spans="1:20" ht="15" customHeight="1">
      <c r="A151" s="25" t="str">
        <f t="shared" si="10"/>
        <v/>
      </c>
      <c r="B151" s="5"/>
      <c r="C151" s="21"/>
      <c r="D151" s="21"/>
      <c r="E151" s="6"/>
      <c r="F151" s="7"/>
      <c r="G151" s="6"/>
      <c r="H151" s="6"/>
      <c r="I151" s="11"/>
      <c r="J151" s="11"/>
      <c r="K151" s="11"/>
      <c r="L151" s="12"/>
      <c r="M151" s="13"/>
      <c r="N151" s="14"/>
      <c r="O151" s="7"/>
      <c r="P151" s="11"/>
      <c r="Q151" s="63" t="str">
        <f t="shared" si="11"/>
        <v/>
      </c>
      <c r="R151" s="1" t="str">
        <f t="shared" si="5"/>
        <v/>
      </c>
      <c r="S151" s="1" t="str">
        <f t="shared" si="6"/>
        <v xml:space="preserve">    </v>
      </c>
      <c r="T151" s="1" t="str">
        <f t="shared" si="7"/>
        <v xml:space="preserve">    </v>
      </c>
    </row>
    <row r="152" spans="1:20" ht="15" customHeight="1">
      <c r="A152" s="25" t="str">
        <f t="shared" si="10"/>
        <v/>
      </c>
      <c r="B152" s="5"/>
      <c r="C152" s="21"/>
      <c r="D152" s="21"/>
      <c r="E152" s="6"/>
      <c r="F152" s="7"/>
      <c r="G152" s="6"/>
      <c r="H152" s="6"/>
      <c r="I152" s="11"/>
      <c r="J152" s="11"/>
      <c r="K152" s="11"/>
      <c r="L152" s="12"/>
      <c r="M152" s="13"/>
      <c r="N152" s="14"/>
      <c r="O152" s="7"/>
      <c r="P152" s="11"/>
      <c r="Q152" s="63" t="str">
        <f t="shared" si="11"/>
        <v/>
      </c>
      <c r="R152" s="1" t="str">
        <f t="shared" si="5"/>
        <v/>
      </c>
      <c r="S152" s="1" t="str">
        <f t="shared" si="6"/>
        <v xml:space="preserve">    </v>
      </c>
      <c r="T152" s="1" t="str">
        <f t="shared" si="7"/>
        <v xml:space="preserve">    </v>
      </c>
    </row>
    <row r="153" spans="1:20" ht="15" customHeight="1">
      <c r="A153" s="25" t="str">
        <f t="shared" si="10"/>
        <v/>
      </c>
      <c r="B153" s="5"/>
      <c r="C153" s="21"/>
      <c r="D153" s="21"/>
      <c r="E153" s="6"/>
      <c r="F153" s="7"/>
      <c r="G153" s="6"/>
      <c r="H153" s="6"/>
      <c r="I153" s="11"/>
      <c r="J153" s="11"/>
      <c r="K153" s="11"/>
      <c r="L153" s="12"/>
      <c r="M153" s="13"/>
      <c r="N153" s="14"/>
      <c r="O153" s="7"/>
      <c r="P153" s="11"/>
      <c r="Q153" s="63" t="str">
        <f t="shared" si="11"/>
        <v/>
      </c>
      <c r="R153" s="1" t="str">
        <f t="shared" si="5"/>
        <v/>
      </c>
      <c r="S153" s="1" t="str">
        <f t="shared" si="6"/>
        <v xml:space="preserve">    </v>
      </c>
      <c r="T153" s="1" t="str">
        <f t="shared" si="7"/>
        <v xml:space="preserve">    </v>
      </c>
    </row>
    <row r="154" spans="1:20" ht="15" customHeight="1">
      <c r="A154" s="25" t="str">
        <f t="shared" si="10"/>
        <v/>
      </c>
      <c r="B154" s="5"/>
      <c r="C154" s="21"/>
      <c r="D154" s="21"/>
      <c r="E154" s="6"/>
      <c r="F154" s="7"/>
      <c r="G154" s="6"/>
      <c r="H154" s="6"/>
      <c r="I154" s="11"/>
      <c r="J154" s="11"/>
      <c r="K154" s="11"/>
      <c r="L154" s="12"/>
      <c r="M154" s="13"/>
      <c r="N154" s="14"/>
      <c r="O154" s="7"/>
      <c r="P154" s="11"/>
      <c r="Q154" s="63" t="str">
        <f t="shared" si="11"/>
        <v/>
      </c>
      <c r="R154" s="1" t="str">
        <f t="shared" si="5"/>
        <v/>
      </c>
      <c r="S154" s="1" t="str">
        <f t="shared" si="6"/>
        <v xml:space="preserve">    </v>
      </c>
      <c r="T154" s="1" t="str">
        <f t="shared" si="7"/>
        <v xml:space="preserve">    </v>
      </c>
    </row>
    <row r="155" spans="1:20" ht="15" customHeight="1">
      <c r="A155" s="25" t="str">
        <f t="shared" si="10"/>
        <v/>
      </c>
      <c r="B155" s="5"/>
      <c r="C155" s="21"/>
      <c r="D155" s="21"/>
      <c r="E155" s="6"/>
      <c r="F155" s="7"/>
      <c r="G155" s="6"/>
      <c r="H155" s="6"/>
      <c r="I155" s="11"/>
      <c r="J155" s="11"/>
      <c r="K155" s="11"/>
      <c r="L155" s="12"/>
      <c r="M155" s="13"/>
      <c r="N155" s="14"/>
      <c r="O155" s="7"/>
      <c r="P155" s="11"/>
      <c r="Q155" s="63" t="str">
        <f t="shared" si="11"/>
        <v/>
      </c>
      <c r="R155" s="1" t="str">
        <f t="shared" si="5"/>
        <v/>
      </c>
      <c r="S155" s="1" t="str">
        <f t="shared" si="6"/>
        <v xml:space="preserve">    </v>
      </c>
      <c r="T155" s="1" t="str">
        <f t="shared" si="7"/>
        <v xml:space="preserve">    </v>
      </c>
    </row>
    <row r="156" spans="1:20" ht="15" customHeight="1">
      <c r="A156" s="25" t="str">
        <f t="shared" si="10"/>
        <v/>
      </c>
      <c r="B156" s="5"/>
      <c r="C156" s="21"/>
      <c r="D156" s="21"/>
      <c r="E156" s="6"/>
      <c r="F156" s="7"/>
      <c r="G156" s="6"/>
      <c r="H156" s="6"/>
      <c r="I156" s="11"/>
      <c r="J156" s="11"/>
      <c r="K156" s="11"/>
      <c r="L156" s="12"/>
      <c r="M156" s="13"/>
      <c r="N156" s="14"/>
      <c r="O156" s="7"/>
      <c r="P156" s="11"/>
      <c r="Q156" s="63" t="str">
        <f t="shared" si="11"/>
        <v/>
      </c>
      <c r="R156" s="1" t="str">
        <f t="shared" si="5"/>
        <v/>
      </c>
      <c r="S156" s="1" t="str">
        <f t="shared" si="6"/>
        <v xml:space="preserve">    </v>
      </c>
      <c r="T156" s="1" t="str">
        <f t="shared" si="7"/>
        <v xml:space="preserve">    </v>
      </c>
    </row>
    <row r="157" spans="1:20" ht="15" customHeight="1">
      <c r="A157" s="25" t="str">
        <f t="shared" si="10"/>
        <v/>
      </c>
      <c r="B157" s="16"/>
      <c r="C157" s="22"/>
      <c r="D157" s="22"/>
      <c r="E157" s="6"/>
      <c r="F157" s="7"/>
      <c r="G157" s="17"/>
      <c r="H157" s="17"/>
      <c r="I157" s="15"/>
      <c r="J157" s="15"/>
      <c r="K157" s="15"/>
      <c r="L157" s="12"/>
      <c r="M157" s="18"/>
      <c r="N157" s="19"/>
      <c r="O157" s="20"/>
      <c r="P157" s="15"/>
      <c r="Q157" s="63" t="str">
        <f t="shared" si="11"/>
        <v/>
      </c>
      <c r="R157" s="1" t="str">
        <f t="shared" si="5"/>
        <v/>
      </c>
      <c r="S157" s="1" t="str">
        <f t="shared" si="6"/>
        <v xml:space="preserve">    </v>
      </c>
      <c r="T157" s="1" t="str">
        <f t="shared" si="7"/>
        <v xml:space="preserve">    </v>
      </c>
    </row>
    <row r="158" spans="1:20" ht="15" customHeight="1">
      <c r="A158" s="25" t="str">
        <f t="shared" si="10"/>
        <v/>
      </c>
      <c r="B158" s="5"/>
      <c r="C158" s="21"/>
      <c r="D158" s="21"/>
      <c r="E158" s="6"/>
      <c r="F158" s="7"/>
      <c r="G158" s="6"/>
      <c r="H158" s="6"/>
      <c r="I158" s="11"/>
      <c r="J158" s="11"/>
      <c r="K158" s="11"/>
      <c r="L158" s="12"/>
      <c r="M158" s="13"/>
      <c r="N158" s="14"/>
      <c r="O158" s="7"/>
      <c r="P158" s="11"/>
      <c r="Q158" s="63" t="str">
        <f t="shared" si="11"/>
        <v/>
      </c>
      <c r="R158" s="1" t="str">
        <f t="shared" si="5"/>
        <v/>
      </c>
      <c r="S158" s="1" t="str">
        <f t="shared" si="6"/>
        <v xml:space="preserve">    </v>
      </c>
      <c r="T158" s="1" t="str">
        <f t="shared" si="7"/>
        <v xml:space="preserve">    </v>
      </c>
    </row>
    <row r="159" spans="1:20" ht="15" customHeight="1">
      <c r="A159" s="25" t="str">
        <f t="shared" si="10"/>
        <v/>
      </c>
      <c r="B159" s="5"/>
      <c r="C159" s="21"/>
      <c r="D159" s="21"/>
      <c r="E159" s="6"/>
      <c r="F159" s="7"/>
      <c r="G159" s="6"/>
      <c r="H159" s="6"/>
      <c r="I159" s="11"/>
      <c r="J159" s="11"/>
      <c r="K159" s="11"/>
      <c r="L159" s="12"/>
      <c r="M159" s="13"/>
      <c r="N159" s="14"/>
      <c r="O159" s="7"/>
      <c r="P159" s="11"/>
      <c r="Q159" s="63" t="str">
        <f t="shared" si="11"/>
        <v/>
      </c>
      <c r="R159" s="1" t="str">
        <f t="shared" si="5"/>
        <v/>
      </c>
      <c r="S159" s="1" t="str">
        <f t="shared" si="6"/>
        <v xml:space="preserve">    </v>
      </c>
      <c r="T159" s="1" t="str">
        <f t="shared" si="7"/>
        <v xml:space="preserve">    </v>
      </c>
    </row>
    <row r="160" spans="1:20" ht="15" customHeight="1">
      <c r="A160" s="25" t="str">
        <f t="shared" si="10"/>
        <v/>
      </c>
      <c r="B160" s="5"/>
      <c r="C160" s="21"/>
      <c r="D160" s="21"/>
      <c r="E160" s="6"/>
      <c r="F160" s="7"/>
      <c r="G160" s="6"/>
      <c r="H160" s="6"/>
      <c r="I160" s="11"/>
      <c r="J160" s="11"/>
      <c r="K160" s="11"/>
      <c r="L160" s="12"/>
      <c r="M160" s="13"/>
      <c r="N160" s="14"/>
      <c r="O160" s="7"/>
      <c r="P160" s="11"/>
      <c r="Q160" s="63" t="str">
        <f t="shared" si="11"/>
        <v/>
      </c>
      <c r="R160" s="1" t="str">
        <f t="shared" si="5"/>
        <v/>
      </c>
      <c r="S160" s="1" t="str">
        <f t="shared" si="6"/>
        <v xml:space="preserve">    </v>
      </c>
      <c r="T160" s="1" t="str">
        <f t="shared" si="7"/>
        <v xml:space="preserve">    </v>
      </c>
    </row>
    <row r="161" spans="1:20" ht="15" customHeight="1">
      <c r="A161" s="25" t="str">
        <f t="shared" si="10"/>
        <v/>
      </c>
      <c r="B161" s="5"/>
      <c r="C161" s="21"/>
      <c r="D161" s="21"/>
      <c r="E161" s="6"/>
      <c r="F161" s="7"/>
      <c r="G161" s="6"/>
      <c r="H161" s="6"/>
      <c r="I161" s="11"/>
      <c r="J161" s="11"/>
      <c r="K161" s="11"/>
      <c r="L161" s="12"/>
      <c r="M161" s="13"/>
      <c r="N161" s="14"/>
      <c r="O161" s="7"/>
      <c r="P161" s="11"/>
      <c r="Q161" s="63" t="str">
        <f t="shared" si="11"/>
        <v/>
      </c>
      <c r="R161" s="1" t="str">
        <f t="shared" si="5"/>
        <v/>
      </c>
      <c r="S161" s="1" t="str">
        <f t="shared" si="6"/>
        <v xml:space="preserve">    </v>
      </c>
      <c r="T161" s="1" t="str">
        <f t="shared" si="7"/>
        <v xml:space="preserve">    </v>
      </c>
    </row>
    <row r="162" spans="1:20" ht="15" customHeight="1">
      <c r="A162" s="25" t="str">
        <f t="shared" si="10"/>
        <v/>
      </c>
      <c r="B162" s="5"/>
      <c r="C162" s="21"/>
      <c r="D162" s="21"/>
      <c r="E162" s="6"/>
      <c r="F162" s="7"/>
      <c r="G162" s="6"/>
      <c r="H162" s="6"/>
      <c r="I162" s="11"/>
      <c r="J162" s="11"/>
      <c r="K162" s="11"/>
      <c r="L162" s="12"/>
      <c r="M162" s="13"/>
      <c r="N162" s="14"/>
      <c r="O162" s="7"/>
      <c r="P162" s="11"/>
      <c r="Q162" s="63" t="str">
        <f t="shared" si="11"/>
        <v/>
      </c>
      <c r="R162" s="1" t="str">
        <f t="shared" si="5"/>
        <v/>
      </c>
      <c r="S162" s="1" t="str">
        <f t="shared" si="6"/>
        <v xml:space="preserve">    </v>
      </c>
      <c r="T162" s="1" t="str">
        <f t="shared" si="7"/>
        <v xml:space="preserve">    </v>
      </c>
    </row>
    <row r="163" spans="1:20" ht="15" customHeight="1">
      <c r="A163" s="25" t="str">
        <f t="shared" si="10"/>
        <v/>
      </c>
      <c r="B163" s="5"/>
      <c r="C163" s="21"/>
      <c r="D163" s="21"/>
      <c r="E163" s="6"/>
      <c r="F163" s="7"/>
      <c r="G163" s="6"/>
      <c r="H163" s="6"/>
      <c r="I163" s="11"/>
      <c r="J163" s="11"/>
      <c r="K163" s="11"/>
      <c r="L163" s="12"/>
      <c r="M163" s="13"/>
      <c r="N163" s="14"/>
      <c r="O163" s="7"/>
      <c r="P163" s="11"/>
      <c r="Q163" s="63" t="str">
        <f t="shared" si="11"/>
        <v/>
      </c>
      <c r="R163" s="1" t="str">
        <f t="shared" si="5"/>
        <v/>
      </c>
      <c r="S163" s="1" t="str">
        <f t="shared" si="6"/>
        <v xml:space="preserve">    </v>
      </c>
      <c r="T163" s="1" t="str">
        <f t="shared" si="7"/>
        <v xml:space="preserve">    </v>
      </c>
    </row>
    <row r="164" spans="1:20" ht="15" customHeight="1">
      <c r="A164" s="25" t="str">
        <f t="shared" si="10"/>
        <v/>
      </c>
      <c r="B164" s="5"/>
      <c r="C164" s="21"/>
      <c r="D164" s="21"/>
      <c r="E164" s="6"/>
      <c r="F164" s="7"/>
      <c r="G164" s="6"/>
      <c r="H164" s="6"/>
      <c r="I164" s="11"/>
      <c r="J164" s="11"/>
      <c r="K164" s="11"/>
      <c r="L164" s="12"/>
      <c r="M164" s="13"/>
      <c r="N164" s="14"/>
      <c r="O164" s="7"/>
      <c r="P164" s="11"/>
      <c r="Q164" s="63" t="str">
        <f t="shared" si="11"/>
        <v/>
      </c>
      <c r="R164" s="1" t="str">
        <f t="shared" si="5"/>
        <v/>
      </c>
      <c r="S164" s="1" t="str">
        <f t="shared" si="6"/>
        <v xml:space="preserve">    </v>
      </c>
      <c r="T164" s="1" t="str">
        <f t="shared" si="7"/>
        <v xml:space="preserve">    </v>
      </c>
    </row>
    <row r="165" spans="1:20" ht="15" customHeight="1">
      <c r="A165" s="25" t="str">
        <f t="shared" si="10"/>
        <v/>
      </c>
      <c r="B165" s="5"/>
      <c r="C165" s="21"/>
      <c r="D165" s="21"/>
      <c r="E165" s="6"/>
      <c r="F165" s="7"/>
      <c r="G165" s="6"/>
      <c r="H165" s="6"/>
      <c r="I165" s="11"/>
      <c r="J165" s="11"/>
      <c r="K165" s="11"/>
      <c r="L165" s="12"/>
      <c r="M165" s="13"/>
      <c r="N165" s="14"/>
      <c r="O165" s="7"/>
      <c r="P165" s="11"/>
      <c r="Q165" s="63" t="str">
        <f t="shared" si="11"/>
        <v/>
      </c>
      <c r="R165" s="1" t="str">
        <f t="shared" si="5"/>
        <v/>
      </c>
      <c r="S165" s="1" t="str">
        <f t="shared" si="6"/>
        <v xml:space="preserve">    </v>
      </c>
      <c r="T165" s="1" t="str">
        <f t="shared" si="7"/>
        <v xml:space="preserve">    </v>
      </c>
    </row>
    <row r="166" spans="1:20" ht="15" customHeight="1">
      <c r="A166" s="25" t="str">
        <f t="shared" si="10"/>
        <v/>
      </c>
      <c r="B166" s="5"/>
      <c r="C166" s="21"/>
      <c r="D166" s="21"/>
      <c r="E166" s="6"/>
      <c r="F166" s="7"/>
      <c r="G166" s="6"/>
      <c r="H166" s="6"/>
      <c r="I166" s="11"/>
      <c r="J166" s="11"/>
      <c r="K166" s="11"/>
      <c r="L166" s="12"/>
      <c r="M166" s="13"/>
      <c r="N166" s="14"/>
      <c r="O166" s="7"/>
      <c r="P166" s="11"/>
      <c r="Q166" s="63" t="str">
        <f t="shared" si="11"/>
        <v/>
      </c>
      <c r="R166" s="1" t="str">
        <f t="shared" si="5"/>
        <v/>
      </c>
      <c r="S166" s="1" t="str">
        <f t="shared" si="6"/>
        <v xml:space="preserve">    </v>
      </c>
      <c r="T166" s="1" t="str">
        <f t="shared" si="7"/>
        <v xml:space="preserve">    </v>
      </c>
    </row>
    <row r="167" spans="1:20" ht="15" customHeight="1">
      <c r="A167" s="25" t="str">
        <f t="shared" si="10"/>
        <v/>
      </c>
      <c r="B167" s="5"/>
      <c r="C167" s="21"/>
      <c r="D167" s="21"/>
      <c r="E167" s="6"/>
      <c r="F167" s="7"/>
      <c r="G167" s="6"/>
      <c r="H167" s="6"/>
      <c r="I167" s="11"/>
      <c r="J167" s="11"/>
      <c r="K167" s="11"/>
      <c r="L167" s="12"/>
      <c r="M167" s="13"/>
      <c r="N167" s="14"/>
      <c r="O167" s="7"/>
      <c r="P167" s="11"/>
      <c r="Q167" s="63" t="str">
        <f t="shared" si="11"/>
        <v/>
      </c>
      <c r="R167" s="1" t="str">
        <f t="shared" si="5"/>
        <v/>
      </c>
      <c r="S167" s="1" t="str">
        <f t="shared" si="6"/>
        <v xml:space="preserve">    </v>
      </c>
      <c r="T167" s="1" t="str">
        <f t="shared" si="7"/>
        <v xml:space="preserve">    </v>
      </c>
    </row>
    <row r="168" spans="1:20" ht="15" customHeight="1">
      <c r="A168" s="25" t="str">
        <f t="shared" si="10"/>
        <v/>
      </c>
      <c r="B168" s="5"/>
      <c r="C168" s="21"/>
      <c r="D168" s="21"/>
      <c r="E168" s="6"/>
      <c r="F168" s="7"/>
      <c r="G168" s="6"/>
      <c r="H168" s="6"/>
      <c r="I168" s="11"/>
      <c r="J168" s="11"/>
      <c r="K168" s="11"/>
      <c r="L168" s="12"/>
      <c r="M168" s="13"/>
      <c r="N168" s="14"/>
      <c r="O168" s="7"/>
      <c r="P168" s="11"/>
      <c r="Q168" s="63" t="str">
        <f t="shared" si="11"/>
        <v/>
      </c>
      <c r="R168" s="1" t="str">
        <f t="shared" si="5"/>
        <v/>
      </c>
      <c r="S168" s="1" t="str">
        <f t="shared" si="6"/>
        <v xml:space="preserve">    </v>
      </c>
      <c r="T168" s="1" t="str">
        <f t="shared" si="7"/>
        <v xml:space="preserve">    </v>
      </c>
    </row>
    <row r="169" spans="1:20" ht="15" customHeight="1">
      <c r="A169" s="25" t="str">
        <f t="shared" si="10"/>
        <v/>
      </c>
      <c r="B169" s="5"/>
      <c r="C169" s="21"/>
      <c r="D169" s="21"/>
      <c r="E169" s="6"/>
      <c r="F169" s="7"/>
      <c r="G169" s="6"/>
      <c r="H169" s="6"/>
      <c r="I169" s="11"/>
      <c r="J169" s="11"/>
      <c r="K169" s="11"/>
      <c r="L169" s="12"/>
      <c r="M169" s="13"/>
      <c r="N169" s="14"/>
      <c r="O169" s="7"/>
      <c r="P169" s="11"/>
      <c r="Q169" s="63" t="str">
        <f t="shared" si="11"/>
        <v/>
      </c>
      <c r="R169" s="1" t="str">
        <f t="shared" si="5"/>
        <v/>
      </c>
      <c r="S169" s="1" t="str">
        <f t="shared" si="6"/>
        <v xml:space="preserve">    </v>
      </c>
      <c r="T169" s="1" t="str">
        <f t="shared" si="7"/>
        <v xml:space="preserve">    </v>
      </c>
    </row>
    <row r="170" spans="1:20" ht="15" customHeight="1">
      <c r="A170" s="25" t="str">
        <f t="shared" si="10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1"/>
        <v/>
      </c>
      <c r="R170" s="1" t="str">
        <f t="shared" si="5"/>
        <v/>
      </c>
      <c r="S170" s="1" t="str">
        <f t="shared" si="6"/>
        <v xml:space="preserve">    </v>
      </c>
      <c r="T170" s="1" t="str">
        <f t="shared" si="7"/>
        <v xml:space="preserve">    </v>
      </c>
    </row>
    <row r="171" spans="1:20" ht="15" customHeight="1">
      <c r="A171" s="25" t="str">
        <f t="shared" si="10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1"/>
        <v/>
      </c>
      <c r="R171" s="1" t="str">
        <f t="shared" si="5"/>
        <v/>
      </c>
      <c r="S171" s="1" t="str">
        <f t="shared" si="6"/>
        <v xml:space="preserve">    </v>
      </c>
      <c r="T171" s="1" t="str">
        <f t="shared" si="7"/>
        <v xml:space="preserve">    </v>
      </c>
    </row>
    <row r="172" spans="1:20" ht="15" customHeight="1"/>
    <row r="173" spans="1:20" ht="15" customHeight="1"/>
    <row r="174" spans="1:20" ht="15" customHeight="1"/>
    <row r="175" spans="1:20" ht="15" customHeight="1"/>
    <row r="176" spans="1:20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spans="18:20" ht="15" customHeight="1"/>
    <row r="338" spans="18:20" ht="15" customHeight="1"/>
    <row r="339" spans="18:20" ht="15" customHeight="1"/>
    <row r="340" spans="18:20" ht="15" customHeight="1"/>
    <row r="341" spans="18:20" ht="15" customHeight="1"/>
    <row r="342" spans="18:20" ht="15" customHeight="1"/>
    <row r="343" spans="18:20" ht="15" customHeight="1"/>
    <row r="344" spans="18:20" ht="15" customHeight="1"/>
    <row r="345" spans="18:20" ht="15" customHeight="1"/>
    <row r="346" spans="18:20" ht="15" customHeight="1"/>
    <row r="347" spans="18:20" ht="15" customHeight="1">
      <c r="R347" s="1" t="e">
        <f>#REF!</f>
        <v>#REF!</v>
      </c>
      <c r="S347" s="1" t="e">
        <f>""&amp;#REF!&amp;"  "&amp;#REF!&amp;"  "&amp;#REF!&amp;""</f>
        <v>#REF!</v>
      </c>
      <c r="T347" s="1" t="e">
        <f t="shared" ref="T347:T388" si="12">S347</f>
        <v>#REF!</v>
      </c>
    </row>
    <row r="348" spans="18:20" ht="15" customHeight="1"/>
    <row r="349" spans="18:20" ht="15" customHeight="1"/>
    <row r="350" spans="18:20" ht="15" customHeight="1"/>
    <row r="351" spans="18:20" ht="15" customHeight="1"/>
    <row r="352" spans="18:20" ht="15" customHeight="1"/>
    <row r="353" spans="18:20" ht="15" customHeight="1"/>
    <row r="354" spans="18:20" ht="15" customHeight="1"/>
    <row r="355" spans="18:20" ht="15" customHeight="1"/>
    <row r="356" spans="18:20" ht="15" customHeight="1"/>
    <row r="357" spans="18:20" ht="15" customHeight="1"/>
    <row r="358" spans="18:20" ht="15" customHeight="1"/>
    <row r="359" spans="18:20" ht="15" customHeight="1"/>
    <row r="360" spans="18:20" ht="15" customHeight="1"/>
    <row r="361" spans="18:20" ht="15" customHeight="1"/>
    <row r="362" spans="18:20" ht="15" customHeight="1"/>
    <row r="363" spans="18:20" ht="15" customHeight="1"/>
    <row r="364" spans="18:20" ht="15" customHeight="1"/>
    <row r="365" spans="18:20" ht="15" customHeight="1"/>
    <row r="366" spans="18:20" ht="15" customHeight="1">
      <c r="R366" s="1" t="e">
        <f>#REF!</f>
        <v>#REF!</v>
      </c>
      <c r="S366" s="1" t="e">
        <f>""&amp;#REF!&amp;"  "&amp;#REF!&amp;"  "&amp;#REF!&amp;""</f>
        <v>#REF!</v>
      </c>
      <c r="T366" s="1" t="e">
        <f t="shared" si="12"/>
        <v>#REF!</v>
      </c>
    </row>
    <row r="367" spans="18:20" ht="15" customHeight="1">
      <c r="R367" s="1" t="e">
        <f>#REF!</f>
        <v>#REF!</v>
      </c>
      <c r="S367" s="1" t="e">
        <f>""&amp;#REF!&amp;"  "&amp;#REF!&amp;"  "&amp;#REF!&amp;""</f>
        <v>#REF!</v>
      </c>
      <c r="T367" s="1" t="e">
        <f t="shared" si="12"/>
        <v>#REF!</v>
      </c>
    </row>
    <row r="368" spans="18:20" ht="15" customHeight="1">
      <c r="R368" s="1" t="e">
        <f>#REF!</f>
        <v>#REF!</v>
      </c>
      <c r="S368" s="1" t="e">
        <f>""&amp;#REF!&amp;"  "&amp;#REF!&amp;"  "&amp;#REF!&amp;""</f>
        <v>#REF!</v>
      </c>
      <c r="T368" s="1" t="e">
        <f t="shared" si="12"/>
        <v>#REF!</v>
      </c>
    </row>
    <row r="369" spans="18:20" ht="15" customHeight="1">
      <c r="R369" s="1" t="e">
        <f>#REF!</f>
        <v>#REF!</v>
      </c>
      <c r="S369" s="1" t="e">
        <f>""&amp;#REF!&amp;"  "&amp;#REF!&amp;"  "&amp;#REF!&amp;""</f>
        <v>#REF!</v>
      </c>
      <c r="T369" s="1" t="e">
        <f t="shared" si="12"/>
        <v>#REF!</v>
      </c>
    </row>
    <row r="370" spans="18:20" ht="15" customHeight="1">
      <c r="R370" s="1" t="e">
        <f>#REF!</f>
        <v>#REF!</v>
      </c>
      <c r="S370" s="1" t="e">
        <f>""&amp;#REF!&amp;"  "&amp;#REF!&amp;"  "&amp;#REF!&amp;""</f>
        <v>#REF!</v>
      </c>
      <c r="T370" s="1" t="e">
        <f t="shared" si="12"/>
        <v>#REF!</v>
      </c>
    </row>
    <row r="371" spans="18:20" ht="15" customHeight="1">
      <c r="R371" s="1" t="e">
        <f>#REF!</f>
        <v>#REF!</v>
      </c>
      <c r="S371" s="1" t="e">
        <f>""&amp;#REF!&amp;"  "&amp;#REF!&amp;"  "&amp;#REF!&amp;""</f>
        <v>#REF!</v>
      </c>
      <c r="T371" s="1" t="e">
        <f t="shared" si="12"/>
        <v>#REF!</v>
      </c>
    </row>
    <row r="372" spans="18:20" ht="15" customHeight="1">
      <c r="R372" s="1" t="e">
        <f>#REF!</f>
        <v>#REF!</v>
      </c>
      <c r="S372" s="1" t="e">
        <f>""&amp;#REF!&amp;"  "&amp;#REF!&amp;"  "&amp;#REF!&amp;""</f>
        <v>#REF!</v>
      </c>
      <c r="T372" s="1" t="e">
        <f t="shared" si="12"/>
        <v>#REF!</v>
      </c>
    </row>
    <row r="373" spans="18:20" ht="15" customHeight="1">
      <c r="R373" s="1" t="e">
        <f>#REF!</f>
        <v>#REF!</v>
      </c>
      <c r="S373" s="1" t="e">
        <f>""&amp;#REF!&amp;"  "&amp;#REF!&amp;"  "&amp;#REF!&amp;""</f>
        <v>#REF!</v>
      </c>
      <c r="T373" s="1" t="e">
        <f t="shared" si="12"/>
        <v>#REF!</v>
      </c>
    </row>
    <row r="374" spans="18:20" ht="15" customHeight="1">
      <c r="R374" s="1" t="e">
        <f>#REF!</f>
        <v>#REF!</v>
      </c>
      <c r="S374" s="1" t="e">
        <f>""&amp;#REF!&amp;"  "&amp;#REF!&amp;"  "&amp;#REF!&amp;""</f>
        <v>#REF!</v>
      </c>
      <c r="T374" s="1" t="e">
        <f t="shared" si="12"/>
        <v>#REF!</v>
      </c>
    </row>
    <row r="375" spans="18:20" ht="15" customHeight="1">
      <c r="R375" s="1" t="e">
        <f>#REF!</f>
        <v>#REF!</v>
      </c>
      <c r="S375" s="1" t="e">
        <f>""&amp;#REF!&amp;"  "&amp;#REF!&amp;"  "&amp;#REF!&amp;""</f>
        <v>#REF!</v>
      </c>
      <c r="T375" s="1" t="e">
        <f t="shared" si="12"/>
        <v>#REF!</v>
      </c>
    </row>
    <row r="376" spans="18:20" ht="15" customHeight="1">
      <c r="R376" s="1" t="e">
        <f>#REF!</f>
        <v>#REF!</v>
      </c>
      <c r="S376" s="1" t="e">
        <f>""&amp;#REF!&amp;"  "&amp;#REF!&amp;"  "&amp;#REF!&amp;""</f>
        <v>#REF!</v>
      </c>
      <c r="T376" s="1" t="e">
        <f t="shared" si="12"/>
        <v>#REF!</v>
      </c>
    </row>
    <row r="377" spans="18:20" ht="15" customHeight="1">
      <c r="R377" s="1" t="e">
        <f>#REF!</f>
        <v>#REF!</v>
      </c>
      <c r="S377" s="1" t="e">
        <f>""&amp;#REF!&amp;"  "&amp;#REF!&amp;"  "&amp;#REF!&amp;""</f>
        <v>#REF!</v>
      </c>
      <c r="T377" s="1" t="e">
        <f t="shared" si="12"/>
        <v>#REF!</v>
      </c>
    </row>
    <row r="378" spans="18:20" ht="15" customHeight="1">
      <c r="R378" s="1" t="e">
        <f>#REF!</f>
        <v>#REF!</v>
      </c>
      <c r="S378" s="1" t="e">
        <f>""&amp;#REF!&amp;"  "&amp;#REF!&amp;"  "&amp;#REF!&amp;""</f>
        <v>#REF!</v>
      </c>
      <c r="T378" s="1" t="e">
        <f t="shared" si="12"/>
        <v>#REF!</v>
      </c>
    </row>
    <row r="379" spans="18:20" ht="15" customHeight="1">
      <c r="R379" s="1" t="e">
        <f>#REF!</f>
        <v>#REF!</v>
      </c>
    </row>
    <row r="380" spans="18:20" ht="15" customHeight="1">
      <c r="R380" s="1" t="e">
        <f>#REF!</f>
        <v>#REF!</v>
      </c>
      <c r="S380" s="1" t="e">
        <f>""&amp;#REF!&amp;"  "&amp;#REF!&amp;"  "&amp;#REF!&amp;""</f>
        <v>#REF!</v>
      </c>
      <c r="T380" s="1" t="e">
        <f t="shared" si="12"/>
        <v>#REF!</v>
      </c>
    </row>
    <row r="381" spans="18:20" ht="15" customHeight="1">
      <c r="R381" s="1" t="e">
        <f>#REF!</f>
        <v>#REF!</v>
      </c>
      <c r="S381" s="1" t="e">
        <f>""&amp;#REF!&amp;"  "&amp;#REF!&amp;"  "&amp;#REF!&amp;""</f>
        <v>#REF!</v>
      </c>
      <c r="T381" s="1" t="e">
        <f t="shared" si="12"/>
        <v>#REF!</v>
      </c>
    </row>
    <row r="382" spans="18:20" ht="15" customHeight="1">
      <c r="R382" s="1" t="e">
        <f>#REF!</f>
        <v>#REF!</v>
      </c>
      <c r="S382" s="1" t="e">
        <f>""&amp;#REF!&amp;"  "&amp;#REF!&amp;"  "&amp;#REF!&amp;""</f>
        <v>#REF!</v>
      </c>
      <c r="T382" s="1" t="e">
        <f t="shared" si="12"/>
        <v>#REF!</v>
      </c>
    </row>
    <row r="383" spans="18:20" ht="15" customHeight="1">
      <c r="R383" s="1" t="e">
        <f>#REF!</f>
        <v>#REF!</v>
      </c>
      <c r="S383" s="1" t="e">
        <f>""&amp;#REF!&amp;"  "&amp;#REF!&amp;"  "&amp;#REF!&amp;""</f>
        <v>#REF!</v>
      </c>
      <c r="T383" s="1" t="e">
        <f t="shared" si="12"/>
        <v>#REF!</v>
      </c>
    </row>
    <row r="384" spans="18:20" ht="15" customHeight="1">
      <c r="R384" s="1" t="e">
        <f>#REF!</f>
        <v>#REF!</v>
      </c>
      <c r="S384" s="1" t="e">
        <f>""&amp;#REF!&amp;"  "&amp;#REF!&amp;"  "&amp;#REF!&amp;""</f>
        <v>#REF!</v>
      </c>
      <c r="T384" s="1" t="e">
        <f t="shared" si="12"/>
        <v>#REF!</v>
      </c>
    </row>
    <row r="385" spans="18:20">
      <c r="R385" s="1" t="e">
        <f>#REF!</f>
        <v>#REF!</v>
      </c>
      <c r="S385" s="1" t="e">
        <f>""&amp;#REF!&amp;"  "&amp;#REF!&amp;"  "&amp;#REF!&amp;""</f>
        <v>#REF!</v>
      </c>
      <c r="T385" s="1" t="e">
        <f t="shared" si="12"/>
        <v>#REF!</v>
      </c>
    </row>
    <row r="386" spans="18:20">
      <c r="R386" s="1" t="e">
        <f>#REF!</f>
        <v>#REF!</v>
      </c>
      <c r="S386" s="1" t="e">
        <f>""&amp;#REF!&amp;"  "&amp;#REF!&amp;"  "&amp;#REF!&amp;""</f>
        <v>#REF!</v>
      </c>
      <c r="T386" s="1" t="e">
        <f t="shared" si="12"/>
        <v>#REF!</v>
      </c>
    </row>
    <row r="387" spans="18:20">
      <c r="R387" s="1" t="e">
        <f>#REF!</f>
        <v>#REF!</v>
      </c>
      <c r="S387" s="1" t="e">
        <f>""&amp;#REF!&amp;"  "&amp;#REF!&amp;"  "&amp;#REF!&amp;""</f>
        <v>#REF!</v>
      </c>
      <c r="T387" s="1" t="e">
        <f t="shared" si="12"/>
        <v>#REF!</v>
      </c>
    </row>
    <row r="388" spans="18:20">
      <c r="R388" s="1" t="e">
        <f>#REF!</f>
        <v>#REF!</v>
      </c>
      <c r="S388" s="1" t="e">
        <f>""&amp;#REF!&amp;"  "&amp;#REF!&amp;"  "&amp;#REF!&amp;""</f>
        <v>#REF!</v>
      </c>
      <c r="T388" s="1" t="e">
        <f t="shared" si="12"/>
        <v>#REF!</v>
      </c>
    </row>
  </sheetData>
  <mergeCells count="18">
    <mergeCell ref="P5:P6"/>
    <mergeCell ref="Q5:Q6"/>
    <mergeCell ref="K4:K6"/>
    <mergeCell ref="L4:L6"/>
    <mergeCell ref="M4:N6"/>
    <mergeCell ref="O4:O6"/>
    <mergeCell ref="P4:Q4"/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</mergeCells>
  <phoneticPr fontId="1"/>
  <conditionalFormatting sqref="A7:A171">
    <cfRule type="duplicateValues" dxfId="19" priority="1"/>
  </conditionalFormatting>
  <dataValidations count="5">
    <dataValidation type="list" imeMode="on" allowBlank="1" showInputMessage="1" showErrorMessage="1" sqref="P7:P71" xr:uid="{00000000-0002-0000-0700-000000000000}">
      <formula1>$Z$7:$Z$91</formula1>
    </dataValidation>
    <dataValidation type="list" imeMode="on" allowBlank="1" showInputMessage="1" showErrorMessage="1" sqref="P72:P95" xr:uid="{00000000-0002-0000-0700-000001000000}">
      <formula1>$Z$7:$Z$69</formula1>
    </dataValidation>
    <dataValidation imeMode="on" allowBlank="1" showInputMessage="1" showErrorMessage="1" sqref="P96:P171 G71:K171 G56:G57 G69:G70 G59:G67 G50:G54 G43:G47 H7:K18 G21:G32 O7:O171 H20:K70 G19:K19" xr:uid="{00000000-0002-0000-0700-000002000000}"/>
    <dataValidation imeMode="off" allowBlank="1" showInputMessage="1" showErrorMessage="1" sqref="L86 L126:L171 Q7:Q171 M7:N171" xr:uid="{00000000-0002-0000-0700-000003000000}"/>
    <dataValidation type="list" imeMode="off" allowBlank="1" showInputMessage="1" showErrorMessage="1" sqref="L87:L125 L7:L85" xr:uid="{00000000-0002-0000-0700-000004000000}">
      <formula1>$U$7:$U$15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A384"/>
  <sheetViews>
    <sheetView workbookViewId="0"/>
  </sheetViews>
  <sheetFormatPr defaultColWidth="9.28515625" defaultRowHeight="12"/>
  <cols>
    <col min="1" max="1" width="16.85546875" style="1" customWidth="1"/>
    <col min="2" max="4" width="6.85546875" style="3" customWidth="1"/>
    <col min="5" max="5" width="22.85546875" style="1" customWidth="1"/>
    <col min="6" max="6" width="16.85546875" style="1" customWidth="1"/>
    <col min="7" max="7" width="30.85546875" style="1" customWidth="1"/>
    <col min="8" max="8" width="28.85546875" style="1" customWidth="1"/>
    <col min="9" max="9" width="32.85546875" style="1" customWidth="1"/>
    <col min="10" max="11" width="25.85546875" style="1" customWidth="1"/>
    <col min="12" max="12" width="12.85546875" style="3" customWidth="1"/>
    <col min="13" max="13" width="5.85546875" style="3" customWidth="1"/>
    <col min="14" max="14" width="8.85546875" style="3" customWidth="1"/>
    <col min="15" max="15" width="22.85546875" style="1" customWidth="1"/>
    <col min="16" max="16" width="24.85546875" style="1" customWidth="1"/>
    <col min="17" max="17" width="8.85546875" style="3" customWidth="1"/>
    <col min="18" max="18" width="17.85546875" style="1" customWidth="1"/>
    <col min="19" max="19" width="21" style="1" customWidth="1"/>
    <col min="20" max="20" width="18.85546875" style="1" customWidth="1"/>
    <col min="21" max="21" width="15.85546875" style="1" customWidth="1"/>
    <col min="22" max="22" width="8.85546875" style="1" customWidth="1"/>
    <col min="23" max="23" width="30.85546875" style="1" customWidth="1"/>
    <col min="24" max="24" width="21.7109375" style="1" customWidth="1"/>
    <col min="25" max="25" width="9.28515625" style="1"/>
    <col min="26" max="26" width="31.140625" style="1" customWidth="1"/>
    <col min="27" max="27" width="12.7109375" style="3" customWidth="1"/>
    <col min="28" max="28" width="9.28515625" style="1"/>
    <col min="29" max="29" width="19.28515625" style="1" customWidth="1"/>
    <col min="30" max="16384" width="9.28515625" style="1"/>
  </cols>
  <sheetData>
    <row r="1" spans="1:27" ht="15" customHeight="1">
      <c r="A1" s="1">
        <v>1</v>
      </c>
      <c r="B1" s="3">
        <v>2</v>
      </c>
      <c r="C1" s="3">
        <v>3</v>
      </c>
      <c r="D1" s="3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3">
        <v>12</v>
      </c>
      <c r="M1" s="3">
        <v>13</v>
      </c>
      <c r="N1" s="3">
        <v>14</v>
      </c>
      <c r="O1" s="1">
        <v>15</v>
      </c>
      <c r="P1" s="1">
        <v>16</v>
      </c>
      <c r="Q1" s="3">
        <v>17</v>
      </c>
      <c r="R1" s="1">
        <v>18</v>
      </c>
      <c r="S1" s="1">
        <v>19</v>
      </c>
      <c r="T1" s="1">
        <v>20</v>
      </c>
    </row>
    <row r="2" spans="1:27" ht="24.9" customHeight="1">
      <c r="A2" s="65" t="s">
        <v>2070</v>
      </c>
    </row>
    <row r="3" spans="1:27" ht="9.9" customHeight="1"/>
    <row r="4" spans="1:27" ht="15" customHeight="1">
      <c r="A4" s="649" t="s">
        <v>285</v>
      </c>
      <c r="B4" s="644" t="s">
        <v>47</v>
      </c>
      <c r="C4" s="644"/>
      <c r="D4" s="644"/>
      <c r="E4" s="644"/>
      <c r="F4" s="644"/>
      <c r="G4" s="642" t="s">
        <v>50</v>
      </c>
      <c r="H4" s="642" t="s">
        <v>51</v>
      </c>
      <c r="I4" s="642" t="s">
        <v>73</v>
      </c>
      <c r="J4" s="642" t="s">
        <v>269</v>
      </c>
      <c r="K4" s="642" t="s">
        <v>270</v>
      </c>
      <c r="L4" s="644" t="s">
        <v>0</v>
      </c>
      <c r="M4" s="646" t="s">
        <v>52</v>
      </c>
      <c r="N4" s="640"/>
      <c r="O4" s="640" t="s">
        <v>53</v>
      </c>
      <c r="P4" s="642" t="s">
        <v>248</v>
      </c>
      <c r="Q4" s="642"/>
    </row>
    <row r="5" spans="1:27" ht="15" customHeight="1">
      <c r="A5" s="643"/>
      <c r="B5" s="650" t="s">
        <v>57</v>
      </c>
      <c r="C5" s="649" t="s">
        <v>20</v>
      </c>
      <c r="D5" s="649" t="s">
        <v>26</v>
      </c>
      <c r="E5" s="642" t="s">
        <v>48</v>
      </c>
      <c r="F5" s="644" t="s">
        <v>49</v>
      </c>
      <c r="G5" s="643"/>
      <c r="H5" s="643"/>
      <c r="I5" s="643"/>
      <c r="J5" s="643"/>
      <c r="K5" s="643"/>
      <c r="L5" s="645"/>
      <c r="M5" s="647"/>
      <c r="N5" s="641"/>
      <c r="O5" s="641"/>
      <c r="P5" s="642" t="s">
        <v>281</v>
      </c>
      <c r="Q5" s="649" t="s">
        <v>23</v>
      </c>
    </row>
    <row r="6" spans="1:27" ht="15" customHeight="1">
      <c r="A6" s="652"/>
      <c r="B6" s="645"/>
      <c r="C6" s="643"/>
      <c r="D6" s="643"/>
      <c r="E6" s="643"/>
      <c r="F6" s="645"/>
      <c r="G6" s="643"/>
      <c r="H6" s="643"/>
      <c r="I6" s="643"/>
      <c r="J6" s="643"/>
      <c r="K6" s="643"/>
      <c r="L6" s="645"/>
      <c r="M6" s="647"/>
      <c r="N6" s="641"/>
      <c r="O6" s="641"/>
      <c r="P6" s="643"/>
      <c r="Q6" s="643"/>
    </row>
    <row r="7" spans="1:27" ht="15" customHeight="1">
      <c r="A7" s="87" t="str">
        <f t="shared" ref="A7:A70" si="0">IF(OR(B7="",C7="",D7=""),"",TEXT(Q7,"000")&amp;B7&amp;TEXT(C7,"00")&amp;TEXT(D7,"00"))</f>
        <v>011D0201</v>
      </c>
      <c r="B7" s="5" t="s">
        <v>21</v>
      </c>
      <c r="C7" s="21">
        <v>2</v>
      </c>
      <c r="D7" s="21">
        <v>1</v>
      </c>
      <c r="E7" s="6" t="s">
        <v>2</v>
      </c>
      <c r="F7" s="7" t="s">
        <v>19</v>
      </c>
      <c r="G7" s="6" t="s">
        <v>1290</v>
      </c>
      <c r="H7" s="6" t="s">
        <v>2093</v>
      </c>
      <c r="I7" s="11" t="s">
        <v>484</v>
      </c>
      <c r="J7" s="6" t="s">
        <v>404</v>
      </c>
      <c r="K7" s="6" t="s">
        <v>1292</v>
      </c>
      <c r="L7" s="12" t="s">
        <v>55</v>
      </c>
      <c r="M7" s="13"/>
      <c r="N7" s="14"/>
      <c r="O7" s="7"/>
      <c r="P7" s="6" t="s">
        <v>2092</v>
      </c>
      <c r="Q7" s="63">
        <f>IF(P7="","",VLOOKUP(P7,$Z$7:$AA$71,2,FALSE))</f>
        <v>11</v>
      </c>
      <c r="R7" s="1" t="str">
        <f>A7</f>
        <v>011D0201</v>
      </c>
      <c r="S7" s="1" t="str">
        <f>""&amp;L7&amp;"  "&amp;M7&amp;"  "&amp;N7&amp;""</f>
        <v xml:space="preserve">指定承認    </v>
      </c>
      <c r="T7" s="1" t="str">
        <f>S7</f>
        <v xml:space="preserve">指定承認    </v>
      </c>
      <c r="U7" s="2" t="s">
        <v>80</v>
      </c>
      <c r="V7" s="2">
        <v>1</v>
      </c>
      <c r="W7" s="1" t="s">
        <v>2</v>
      </c>
      <c r="X7" s="1" t="s">
        <v>3</v>
      </c>
      <c r="Z7" s="1" t="str">
        <f>登録資材製造者!B2</f>
        <v>登録資材製造者</v>
      </c>
      <c r="AA7" s="69" t="str">
        <f>登録資材製造者!C2</f>
        <v>登録番号</v>
      </c>
    </row>
    <row r="8" spans="1:27" ht="15" customHeight="1">
      <c r="A8" s="87" t="str">
        <f t="shared" si="0"/>
        <v>011D0202</v>
      </c>
      <c r="B8" s="5" t="s">
        <v>21</v>
      </c>
      <c r="C8" s="21">
        <v>2</v>
      </c>
      <c r="D8" s="21">
        <v>2</v>
      </c>
      <c r="E8" s="6" t="s">
        <v>2</v>
      </c>
      <c r="F8" s="7" t="s">
        <v>19</v>
      </c>
      <c r="G8" s="6" t="s">
        <v>1297</v>
      </c>
      <c r="H8" s="6" t="s">
        <v>2094</v>
      </c>
      <c r="I8" s="6" t="s">
        <v>71</v>
      </c>
      <c r="J8" s="6" t="s">
        <v>494</v>
      </c>
      <c r="K8" s="6" t="s">
        <v>1298</v>
      </c>
      <c r="L8" s="12" t="s">
        <v>55</v>
      </c>
      <c r="M8" s="13"/>
      <c r="N8" s="14"/>
      <c r="O8" s="7"/>
      <c r="P8" s="6" t="s">
        <v>2092</v>
      </c>
      <c r="Q8" s="63">
        <f t="shared" ref="Q8:Q25" si="1">IF(P8="","",VLOOKUP(P8,$Z$7:$AA$71,2,FALSE))</f>
        <v>11</v>
      </c>
      <c r="R8" s="1" t="str">
        <f t="shared" ref="R8:R60" si="2">A8</f>
        <v>011D0202</v>
      </c>
      <c r="S8" s="1" t="str">
        <f t="shared" ref="S8:S60" si="3">""&amp;L8&amp;"  "&amp;M8&amp;"  "&amp;N8&amp;""</f>
        <v xml:space="preserve">指定承認    </v>
      </c>
      <c r="T8" s="1" t="str">
        <f t="shared" ref="T8:T60" si="4">S8</f>
        <v xml:space="preserve">指定承認    </v>
      </c>
      <c r="U8" s="2" t="s">
        <v>7</v>
      </c>
      <c r="V8" s="2">
        <v>2</v>
      </c>
      <c r="W8" s="1" t="s">
        <v>11</v>
      </c>
      <c r="X8" s="1" t="s">
        <v>19</v>
      </c>
      <c r="Z8" s="1" t="str">
        <f>登録資材製造者!B3</f>
        <v>（株）クボタ</v>
      </c>
      <c r="AA8" s="67">
        <f>登録資材製造者!C3</f>
        <v>26</v>
      </c>
    </row>
    <row r="9" spans="1:27" ht="15" customHeight="1">
      <c r="A9" s="87" t="str">
        <f t="shared" si="0"/>
        <v>011D0203</v>
      </c>
      <c r="B9" s="5" t="s">
        <v>21</v>
      </c>
      <c r="C9" s="21">
        <v>2</v>
      </c>
      <c r="D9" s="21">
        <v>3</v>
      </c>
      <c r="E9" s="6" t="s">
        <v>2</v>
      </c>
      <c r="F9" s="7" t="s">
        <v>19</v>
      </c>
      <c r="G9" s="6" t="s">
        <v>1299</v>
      </c>
      <c r="H9" s="6" t="s">
        <v>2094</v>
      </c>
      <c r="I9" s="6" t="s">
        <v>71</v>
      </c>
      <c r="J9" s="6" t="s">
        <v>494</v>
      </c>
      <c r="K9" s="6" t="s">
        <v>1298</v>
      </c>
      <c r="L9" s="12" t="s">
        <v>55</v>
      </c>
      <c r="M9" s="13"/>
      <c r="N9" s="14"/>
      <c r="O9" s="7"/>
      <c r="P9" s="6" t="s">
        <v>2092</v>
      </c>
      <c r="Q9" s="63">
        <f t="shared" si="1"/>
        <v>11</v>
      </c>
      <c r="R9" s="1" t="str">
        <f t="shared" si="2"/>
        <v>011D0203</v>
      </c>
      <c r="S9" s="1" t="str">
        <f t="shared" si="3"/>
        <v xml:space="preserve">指定承認    </v>
      </c>
      <c r="T9" s="1" t="str">
        <f t="shared" si="4"/>
        <v xml:space="preserve">指定承認    </v>
      </c>
      <c r="U9" s="2" t="s">
        <v>8</v>
      </c>
      <c r="V9" s="2">
        <v>3</v>
      </c>
      <c r="W9" s="1" t="s">
        <v>12</v>
      </c>
      <c r="X9" s="1" t="s">
        <v>27</v>
      </c>
      <c r="Z9" s="1" t="str">
        <f>登録資材製造者!B4</f>
        <v>（株）栗本鐵工所</v>
      </c>
      <c r="AA9" s="67">
        <f>登録資材製造者!C4</f>
        <v>20</v>
      </c>
    </row>
    <row r="10" spans="1:27" ht="15" customHeight="1">
      <c r="A10" s="87" t="str">
        <f t="shared" si="0"/>
        <v>011D0204</v>
      </c>
      <c r="B10" s="5" t="s">
        <v>21</v>
      </c>
      <c r="C10" s="21">
        <v>2</v>
      </c>
      <c r="D10" s="21">
        <v>4</v>
      </c>
      <c r="E10" s="6" t="s">
        <v>2</v>
      </c>
      <c r="F10" s="7" t="s">
        <v>19</v>
      </c>
      <c r="G10" s="6" t="s">
        <v>1300</v>
      </c>
      <c r="H10" s="6" t="s">
        <v>2095</v>
      </c>
      <c r="I10" s="6" t="s">
        <v>71</v>
      </c>
      <c r="J10" s="6" t="s">
        <v>494</v>
      </c>
      <c r="K10" s="6" t="s">
        <v>1298</v>
      </c>
      <c r="L10" s="12" t="s">
        <v>55</v>
      </c>
      <c r="M10" s="13"/>
      <c r="N10" s="14"/>
      <c r="O10" s="7"/>
      <c r="P10" s="6" t="s">
        <v>2092</v>
      </c>
      <c r="Q10" s="63">
        <f t="shared" si="1"/>
        <v>11</v>
      </c>
      <c r="R10" s="1" t="str">
        <f t="shared" si="2"/>
        <v>011D0204</v>
      </c>
      <c r="S10" s="1" t="str">
        <f t="shared" si="3"/>
        <v xml:space="preserve">指定承認    </v>
      </c>
      <c r="T10" s="1" t="str">
        <f t="shared" si="4"/>
        <v xml:space="preserve">指定承認    </v>
      </c>
      <c r="U10" s="2" t="s">
        <v>9</v>
      </c>
      <c r="V10" s="2">
        <v>4</v>
      </c>
      <c r="W10" s="1" t="s">
        <v>13</v>
      </c>
      <c r="X10" s="1" t="s">
        <v>28</v>
      </c>
      <c r="Z10" s="1" t="str">
        <f>登録資材製造者!B5</f>
        <v>日本鋳鉄管（株）</v>
      </c>
      <c r="AA10" s="67">
        <f>登録資材製造者!C5</f>
        <v>30</v>
      </c>
    </row>
    <row r="11" spans="1:27" ht="15" customHeight="1">
      <c r="A11" s="87" t="str">
        <f t="shared" si="0"/>
        <v>011D0205</v>
      </c>
      <c r="B11" s="5" t="s">
        <v>21</v>
      </c>
      <c r="C11" s="21">
        <v>2</v>
      </c>
      <c r="D11" s="21">
        <v>5</v>
      </c>
      <c r="E11" s="6" t="s">
        <v>2</v>
      </c>
      <c r="F11" s="7" t="s">
        <v>19</v>
      </c>
      <c r="G11" s="6" t="s">
        <v>1302</v>
      </c>
      <c r="H11" s="6" t="s">
        <v>2095</v>
      </c>
      <c r="I11" s="6" t="s">
        <v>71</v>
      </c>
      <c r="J11" s="6" t="s">
        <v>494</v>
      </c>
      <c r="K11" s="6" t="s">
        <v>1298</v>
      </c>
      <c r="L11" s="12" t="s">
        <v>55</v>
      </c>
      <c r="M11" s="13"/>
      <c r="N11" s="14"/>
      <c r="O11" s="7"/>
      <c r="P11" s="6" t="s">
        <v>2092</v>
      </c>
      <c r="Q11" s="63">
        <f t="shared" si="1"/>
        <v>11</v>
      </c>
      <c r="R11" s="1" t="str">
        <f t="shared" si="2"/>
        <v>011D0205</v>
      </c>
      <c r="S11" s="1" t="str">
        <f t="shared" si="3"/>
        <v xml:space="preserve">指定承認    </v>
      </c>
      <c r="T11" s="1" t="str">
        <f t="shared" si="4"/>
        <v xml:space="preserve">指定承認    </v>
      </c>
      <c r="U11" s="2" t="s">
        <v>81</v>
      </c>
      <c r="V11" s="2">
        <v>5</v>
      </c>
      <c r="W11" s="1" t="s">
        <v>14</v>
      </c>
      <c r="X11" s="1" t="s">
        <v>29</v>
      </c>
      <c r="Z11" s="1" t="str">
        <f>登録資材製造者!B6</f>
        <v>九州鋳鉄管（株）</v>
      </c>
      <c r="AA11" s="67">
        <f>登録資材製造者!C6</f>
        <v>0</v>
      </c>
    </row>
    <row r="12" spans="1:27" ht="15" customHeight="1">
      <c r="A12" s="25" t="str">
        <f t="shared" si="0"/>
        <v/>
      </c>
      <c r="B12" s="5"/>
      <c r="C12" s="21"/>
      <c r="D12" s="21"/>
      <c r="E12" s="6"/>
      <c r="F12" s="7"/>
      <c r="G12" s="6"/>
      <c r="H12" s="6"/>
      <c r="I12" s="6"/>
      <c r="J12" s="6"/>
      <c r="K12" s="6"/>
      <c r="L12" s="12"/>
      <c r="M12" s="13"/>
      <c r="N12" s="14"/>
      <c r="O12" s="7"/>
      <c r="P12" s="6"/>
      <c r="Q12" s="63" t="str">
        <f t="shared" si="1"/>
        <v/>
      </c>
      <c r="R12" s="1" t="str">
        <f t="shared" si="2"/>
        <v/>
      </c>
      <c r="S12" s="1" t="str">
        <f t="shared" si="3"/>
        <v xml:space="preserve">    </v>
      </c>
      <c r="T12" s="1" t="str">
        <f t="shared" si="4"/>
        <v xml:space="preserve">    </v>
      </c>
      <c r="U12" s="2" t="s">
        <v>82</v>
      </c>
      <c r="V12" s="2">
        <v>6</v>
      </c>
      <c r="W12" s="1" t="s">
        <v>54</v>
      </c>
      <c r="X12" s="1" t="s">
        <v>30</v>
      </c>
      <c r="Z12" s="1" t="str">
        <f>登録資材製造者!B7</f>
        <v>山岡鉄管（株）</v>
      </c>
      <c r="AA12" s="67">
        <f>登録資材製造者!C7</f>
        <v>10</v>
      </c>
    </row>
    <row r="13" spans="1:27" ht="15" customHeight="1">
      <c r="A13" s="87" t="str">
        <f t="shared" si="0"/>
        <v>011D0301</v>
      </c>
      <c r="B13" s="5" t="s">
        <v>21</v>
      </c>
      <c r="C13" s="21">
        <v>3</v>
      </c>
      <c r="D13" s="21">
        <v>1</v>
      </c>
      <c r="E13" s="6" t="s">
        <v>54</v>
      </c>
      <c r="F13" s="7" t="s">
        <v>123</v>
      </c>
      <c r="G13" s="6" t="s">
        <v>1343</v>
      </c>
      <c r="H13" s="6" t="s">
        <v>2096</v>
      </c>
      <c r="I13" s="6" t="s">
        <v>92</v>
      </c>
      <c r="J13" s="6" t="s">
        <v>1427</v>
      </c>
      <c r="K13" s="6" t="s">
        <v>107</v>
      </c>
      <c r="L13" s="12" t="s">
        <v>55</v>
      </c>
      <c r="M13" s="13"/>
      <c r="N13" s="14"/>
      <c r="O13" s="7"/>
      <c r="P13" s="6" t="s">
        <v>2092</v>
      </c>
      <c r="Q13" s="63">
        <f t="shared" si="1"/>
        <v>11</v>
      </c>
      <c r="R13" s="1" t="str">
        <f t="shared" si="2"/>
        <v>011D0301</v>
      </c>
      <c r="S13" s="1" t="str">
        <f t="shared" si="3"/>
        <v xml:space="preserve">指定承認    </v>
      </c>
      <c r="T13" s="1" t="str">
        <f t="shared" si="4"/>
        <v xml:space="preserve">指定承認    </v>
      </c>
      <c r="U13" s="2" t="s">
        <v>239</v>
      </c>
      <c r="V13" s="2">
        <v>7</v>
      </c>
      <c r="W13" s="1" t="s">
        <v>15</v>
      </c>
      <c r="X13" s="1" t="s">
        <v>31</v>
      </c>
      <c r="Z13" s="1" t="str">
        <f>登録資材製造者!B8</f>
        <v>（株）ハズ</v>
      </c>
      <c r="AA13" s="67">
        <f>登録資材製造者!C8</f>
        <v>9</v>
      </c>
    </row>
    <row r="14" spans="1:27" ht="15" customHeight="1">
      <c r="A14" s="87" t="str">
        <f t="shared" si="0"/>
        <v>011D0302</v>
      </c>
      <c r="B14" s="5" t="s">
        <v>21</v>
      </c>
      <c r="C14" s="21">
        <v>3</v>
      </c>
      <c r="D14" s="21">
        <v>2</v>
      </c>
      <c r="E14" s="6" t="s">
        <v>54</v>
      </c>
      <c r="F14" s="7" t="s">
        <v>123</v>
      </c>
      <c r="G14" s="6" t="s">
        <v>1345</v>
      </c>
      <c r="H14" s="6" t="s">
        <v>2097</v>
      </c>
      <c r="I14" s="6" t="s">
        <v>71</v>
      </c>
      <c r="J14" s="6"/>
      <c r="K14" s="6" t="s">
        <v>107</v>
      </c>
      <c r="L14" s="12" t="s">
        <v>55</v>
      </c>
      <c r="M14" s="13"/>
      <c r="N14" s="14"/>
      <c r="O14" s="7"/>
      <c r="P14" s="6" t="s">
        <v>2092</v>
      </c>
      <c r="Q14" s="63">
        <f t="shared" si="1"/>
        <v>11</v>
      </c>
      <c r="R14" s="1" t="str">
        <f t="shared" si="2"/>
        <v>011D0302</v>
      </c>
      <c r="S14" s="1" t="str">
        <f t="shared" si="3"/>
        <v xml:space="preserve">指定承認    </v>
      </c>
      <c r="T14" s="1" t="str">
        <f t="shared" si="4"/>
        <v xml:space="preserve">指定承認    </v>
      </c>
      <c r="U14" s="2" t="s">
        <v>55</v>
      </c>
      <c r="V14" s="2">
        <v>8</v>
      </c>
      <c r="W14" s="1" t="s">
        <v>16</v>
      </c>
      <c r="X14" s="1" t="s">
        <v>32</v>
      </c>
      <c r="Z14" s="1" t="str">
        <f>登録資材製造者!B9</f>
        <v>（株）岡本</v>
      </c>
      <c r="AA14" s="67">
        <f>登録資材製造者!C9</f>
        <v>19</v>
      </c>
    </row>
    <row r="15" spans="1:27" ht="15" customHeight="1">
      <c r="A15" s="25" t="str">
        <f t="shared" si="0"/>
        <v/>
      </c>
      <c r="B15" s="5"/>
      <c r="C15" s="21"/>
      <c r="D15" s="21"/>
      <c r="E15" s="6"/>
      <c r="F15" s="7"/>
      <c r="G15" s="6"/>
      <c r="H15" s="6"/>
      <c r="I15" s="6"/>
      <c r="J15" s="6"/>
      <c r="K15" s="6"/>
      <c r="L15" s="12"/>
      <c r="M15" s="13"/>
      <c r="N15" s="14"/>
      <c r="O15" s="7"/>
      <c r="P15" s="6"/>
      <c r="Q15" s="63" t="str">
        <f t="shared" si="1"/>
        <v/>
      </c>
      <c r="R15" s="1" t="str">
        <f t="shared" si="2"/>
        <v/>
      </c>
      <c r="S15" s="1" t="str">
        <f t="shared" si="3"/>
        <v xml:space="preserve">    </v>
      </c>
      <c r="T15" s="1" t="str">
        <f t="shared" si="4"/>
        <v xml:space="preserve">    </v>
      </c>
      <c r="V15" s="2">
        <v>9</v>
      </c>
      <c r="W15" s="1" t="s">
        <v>34</v>
      </c>
      <c r="X15" s="1" t="s">
        <v>33</v>
      </c>
      <c r="Z15" s="1" t="str">
        <f>登録資材製造者!B10</f>
        <v>大成機工（株）</v>
      </c>
      <c r="AA15" s="67">
        <f>登録資材製造者!C10</f>
        <v>11</v>
      </c>
    </row>
    <row r="16" spans="1:27" ht="15" customHeight="1">
      <c r="A16" s="87" t="str">
        <f t="shared" si="0"/>
        <v>011D0303</v>
      </c>
      <c r="B16" s="5" t="s">
        <v>21</v>
      </c>
      <c r="C16" s="21">
        <v>3</v>
      </c>
      <c r="D16" s="21">
        <v>3</v>
      </c>
      <c r="E16" s="6" t="s">
        <v>54</v>
      </c>
      <c r="F16" s="7" t="s">
        <v>123</v>
      </c>
      <c r="G16" s="6" t="s">
        <v>1348</v>
      </c>
      <c r="H16" s="6" t="s">
        <v>2101</v>
      </c>
      <c r="I16" s="6" t="s">
        <v>2100</v>
      </c>
      <c r="J16" s="6" t="s">
        <v>558</v>
      </c>
      <c r="K16" s="6" t="s">
        <v>2103</v>
      </c>
      <c r="L16" s="12" t="s">
        <v>55</v>
      </c>
      <c r="M16" s="13"/>
      <c r="N16" s="14"/>
      <c r="O16" s="7"/>
      <c r="P16" s="6" t="s">
        <v>2092</v>
      </c>
      <c r="Q16" s="63">
        <f t="shared" si="1"/>
        <v>11</v>
      </c>
      <c r="R16" s="1" t="str">
        <f t="shared" si="2"/>
        <v>011D0303</v>
      </c>
      <c r="S16" s="1" t="str">
        <f t="shared" si="3"/>
        <v xml:space="preserve">指定承認    </v>
      </c>
      <c r="T16" s="1" t="str">
        <f t="shared" si="4"/>
        <v xml:space="preserve">指定承認    </v>
      </c>
      <c r="V16" s="2">
        <v>10</v>
      </c>
      <c r="W16" s="1" t="s">
        <v>56</v>
      </c>
      <c r="X16" s="1" t="s">
        <v>35</v>
      </c>
      <c r="Z16" s="1" t="str">
        <f>登録資材製造者!B11</f>
        <v>コスモ工機（株）</v>
      </c>
      <c r="AA16" s="67">
        <f>登録資材製造者!C11</f>
        <v>16</v>
      </c>
    </row>
    <row r="17" spans="1:27" ht="15" customHeight="1">
      <c r="A17" s="87" t="str">
        <f t="shared" si="0"/>
        <v>011D0304</v>
      </c>
      <c r="B17" s="5" t="s">
        <v>21</v>
      </c>
      <c r="C17" s="21">
        <v>3</v>
      </c>
      <c r="D17" s="21">
        <v>4</v>
      </c>
      <c r="E17" s="6" t="s">
        <v>54</v>
      </c>
      <c r="F17" s="7" t="s">
        <v>123</v>
      </c>
      <c r="G17" s="6" t="s">
        <v>1348</v>
      </c>
      <c r="H17" s="6" t="s">
        <v>2102</v>
      </c>
      <c r="I17" s="6" t="s">
        <v>2100</v>
      </c>
      <c r="J17" s="6" t="s">
        <v>558</v>
      </c>
      <c r="K17" s="6" t="s">
        <v>2103</v>
      </c>
      <c r="L17" s="12" t="s">
        <v>55</v>
      </c>
      <c r="M17" s="13"/>
      <c r="N17" s="14"/>
      <c r="O17" s="7"/>
      <c r="P17" s="6" t="s">
        <v>2092</v>
      </c>
      <c r="Q17" s="63">
        <f t="shared" si="1"/>
        <v>11</v>
      </c>
      <c r="R17" s="1" t="str">
        <f t="shared" si="2"/>
        <v>011D0304</v>
      </c>
      <c r="S17" s="1" t="str">
        <f t="shared" si="3"/>
        <v xml:space="preserve">指定承認    </v>
      </c>
      <c r="T17" s="1" t="str">
        <f t="shared" si="4"/>
        <v xml:space="preserve">指定承認    </v>
      </c>
      <c r="V17" s="2">
        <v>11</v>
      </c>
      <c r="W17" s="1" t="s">
        <v>39</v>
      </c>
      <c r="X17" s="1" t="s">
        <v>36</v>
      </c>
      <c r="Z17" s="1" t="str">
        <f>登録資材製造者!B12</f>
        <v>（株）水研</v>
      </c>
      <c r="AA17" s="67">
        <f>登録資材製造者!C12</f>
        <v>1</v>
      </c>
    </row>
    <row r="18" spans="1:27" ht="15" customHeight="1">
      <c r="A18" s="87" t="str">
        <f t="shared" si="0"/>
        <v>011D0305</v>
      </c>
      <c r="B18" s="5" t="s">
        <v>21</v>
      </c>
      <c r="C18" s="21">
        <v>3</v>
      </c>
      <c r="D18" s="21">
        <v>5</v>
      </c>
      <c r="E18" s="6" t="s">
        <v>54</v>
      </c>
      <c r="F18" s="7" t="s">
        <v>123</v>
      </c>
      <c r="G18" s="6" t="s">
        <v>1404</v>
      </c>
      <c r="H18" s="6" t="s">
        <v>2104</v>
      </c>
      <c r="I18" s="6" t="s">
        <v>648</v>
      </c>
      <c r="J18" s="6" t="s">
        <v>558</v>
      </c>
      <c r="K18" s="6" t="s">
        <v>2103</v>
      </c>
      <c r="L18" s="12" t="s">
        <v>55</v>
      </c>
      <c r="M18" s="13"/>
      <c r="N18" s="14"/>
      <c r="O18" s="7"/>
      <c r="P18" s="6" t="s">
        <v>2092</v>
      </c>
      <c r="Q18" s="63">
        <f t="shared" si="1"/>
        <v>11</v>
      </c>
      <c r="R18" s="1" t="str">
        <f t="shared" si="2"/>
        <v>011D0305</v>
      </c>
      <c r="S18" s="1" t="str">
        <f t="shared" si="3"/>
        <v xml:space="preserve">指定承認    </v>
      </c>
      <c r="T18" s="1" t="str">
        <f t="shared" si="4"/>
        <v xml:space="preserve">指定承認    </v>
      </c>
      <c r="V18" s="2">
        <v>12</v>
      </c>
      <c r="W18" s="1" t="s">
        <v>17</v>
      </c>
      <c r="X18" s="1" t="s">
        <v>37</v>
      </c>
      <c r="Z18" s="1" t="str">
        <f>登録資材製造者!B13</f>
        <v>日本ヴィクトリック（株）</v>
      </c>
      <c r="AA18" s="67">
        <f>登録資材製造者!C13</f>
        <v>0</v>
      </c>
    </row>
    <row r="19" spans="1:27" ht="15" customHeight="1">
      <c r="A19" s="87" t="str">
        <f t="shared" si="0"/>
        <v>011D0306</v>
      </c>
      <c r="B19" s="5" t="s">
        <v>21</v>
      </c>
      <c r="C19" s="21">
        <v>3</v>
      </c>
      <c r="D19" s="21">
        <v>6</v>
      </c>
      <c r="E19" s="6" t="s">
        <v>54</v>
      </c>
      <c r="F19" s="7" t="s">
        <v>123</v>
      </c>
      <c r="G19" s="6" t="s">
        <v>1392</v>
      </c>
      <c r="H19" s="6" t="s">
        <v>2126</v>
      </c>
      <c r="I19" s="6" t="s">
        <v>640</v>
      </c>
      <c r="J19" s="6" t="s">
        <v>558</v>
      </c>
      <c r="K19" s="6" t="s">
        <v>1360</v>
      </c>
      <c r="L19" s="12" t="s">
        <v>55</v>
      </c>
      <c r="M19" s="13"/>
      <c r="N19" s="14"/>
      <c r="O19" s="7"/>
      <c r="P19" s="6" t="s">
        <v>2092</v>
      </c>
      <c r="Q19" s="63">
        <f t="shared" si="1"/>
        <v>11</v>
      </c>
      <c r="R19" s="1" t="str">
        <f t="shared" si="2"/>
        <v>011D0306</v>
      </c>
      <c r="S19" s="1" t="str">
        <f t="shared" si="3"/>
        <v xml:space="preserve">指定承認    </v>
      </c>
      <c r="T19" s="1" t="str">
        <f t="shared" si="4"/>
        <v xml:space="preserve">指定承認    </v>
      </c>
      <c r="V19" s="2">
        <v>13</v>
      </c>
      <c r="X19" s="1" t="s">
        <v>38</v>
      </c>
      <c r="Z19" s="1" t="str">
        <f>登録資材製造者!B14</f>
        <v>クロダイト工業（株）</v>
      </c>
      <c r="AA19" s="67">
        <f>登録資材製造者!C14</f>
        <v>39</v>
      </c>
    </row>
    <row r="20" spans="1:27" ht="15" customHeight="1">
      <c r="A20" s="87" t="str">
        <f t="shared" si="0"/>
        <v>011D0307</v>
      </c>
      <c r="B20" s="5" t="s">
        <v>21</v>
      </c>
      <c r="C20" s="21">
        <v>3</v>
      </c>
      <c r="D20" s="21">
        <v>7</v>
      </c>
      <c r="E20" s="6" t="s">
        <v>54</v>
      </c>
      <c r="F20" s="7" t="s">
        <v>123</v>
      </c>
      <c r="G20" s="6" t="s">
        <v>1396</v>
      </c>
      <c r="H20" s="6" t="s">
        <v>2127</v>
      </c>
      <c r="I20" s="6" t="s">
        <v>630</v>
      </c>
      <c r="J20" s="6" t="s">
        <v>558</v>
      </c>
      <c r="K20" s="6" t="s">
        <v>1360</v>
      </c>
      <c r="L20" s="12" t="s">
        <v>55</v>
      </c>
      <c r="M20" s="13"/>
      <c r="N20" s="14"/>
      <c r="O20" s="7"/>
      <c r="P20" s="6" t="s">
        <v>2092</v>
      </c>
      <c r="Q20" s="63">
        <f t="shared" si="1"/>
        <v>11</v>
      </c>
      <c r="R20" s="1" t="str">
        <f t="shared" si="2"/>
        <v>011D0307</v>
      </c>
      <c r="S20" s="1" t="str">
        <f t="shared" si="3"/>
        <v xml:space="preserve">指定承認    </v>
      </c>
      <c r="T20" s="1" t="str">
        <f t="shared" si="4"/>
        <v xml:space="preserve">指定承認    </v>
      </c>
      <c r="V20" s="2"/>
      <c r="X20" s="1" t="s">
        <v>39</v>
      </c>
      <c r="Z20" s="1" t="str">
        <f>登録資材製造者!B15</f>
        <v>（株）クボタケミックス</v>
      </c>
      <c r="AA20" s="67">
        <f>登録資材製造者!C15</f>
        <v>7</v>
      </c>
    </row>
    <row r="21" spans="1:27" ht="15" customHeight="1">
      <c r="A21" s="87" t="str">
        <f t="shared" si="0"/>
        <v>011D0308</v>
      </c>
      <c r="B21" s="5" t="s">
        <v>2441</v>
      </c>
      <c r="C21" s="21">
        <v>3</v>
      </c>
      <c r="D21" s="21">
        <v>8</v>
      </c>
      <c r="E21" s="6" t="s">
        <v>54</v>
      </c>
      <c r="F21" s="7" t="s">
        <v>123</v>
      </c>
      <c r="G21" s="6" t="s">
        <v>1405</v>
      </c>
      <c r="H21" s="6" t="s">
        <v>2105</v>
      </c>
      <c r="I21" s="6" t="s">
        <v>583</v>
      </c>
      <c r="J21" s="6" t="s">
        <v>558</v>
      </c>
      <c r="K21" s="6" t="s">
        <v>1360</v>
      </c>
      <c r="L21" s="12" t="s">
        <v>55</v>
      </c>
      <c r="M21" s="13"/>
      <c r="N21" s="14"/>
      <c r="O21" s="7"/>
      <c r="P21" s="6" t="s">
        <v>2092</v>
      </c>
      <c r="Q21" s="63">
        <f t="shared" si="1"/>
        <v>11</v>
      </c>
      <c r="R21" s="1" t="str">
        <f t="shared" si="2"/>
        <v>011D0308</v>
      </c>
      <c r="S21" s="1" t="str">
        <f t="shared" si="3"/>
        <v xml:space="preserve">指定承認    </v>
      </c>
      <c r="T21" s="1" t="str">
        <f t="shared" si="4"/>
        <v xml:space="preserve">指定承認    </v>
      </c>
      <c r="X21" s="1" t="s">
        <v>40</v>
      </c>
      <c r="Z21" s="1" t="str">
        <f>登録資材製造者!B16</f>
        <v>積水化学工業（株）</v>
      </c>
      <c r="AA21" s="67">
        <f>登録資材製造者!C16</f>
        <v>38</v>
      </c>
    </row>
    <row r="22" spans="1:27" ht="15" customHeight="1">
      <c r="A22" s="87" t="str">
        <f t="shared" si="0"/>
        <v>011P0301</v>
      </c>
      <c r="B22" s="5" t="s">
        <v>2440</v>
      </c>
      <c r="C22" s="21">
        <v>3</v>
      </c>
      <c r="D22" s="21">
        <v>1</v>
      </c>
      <c r="E22" s="6" t="s">
        <v>598</v>
      </c>
      <c r="F22" s="7" t="s">
        <v>123</v>
      </c>
      <c r="G22" s="6" t="s">
        <v>1368</v>
      </c>
      <c r="H22" s="6" t="s">
        <v>2106</v>
      </c>
      <c r="I22" s="6" t="s">
        <v>583</v>
      </c>
      <c r="J22" s="6" t="s">
        <v>558</v>
      </c>
      <c r="K22" s="6" t="s">
        <v>1360</v>
      </c>
      <c r="L22" s="12" t="s">
        <v>55</v>
      </c>
      <c r="M22" s="13"/>
      <c r="N22" s="14"/>
      <c r="O22" s="7"/>
      <c r="P22" s="6" t="s">
        <v>2092</v>
      </c>
      <c r="Q22" s="63">
        <f t="shared" si="1"/>
        <v>11</v>
      </c>
      <c r="R22" s="1" t="str">
        <f t="shared" si="2"/>
        <v>011P0301</v>
      </c>
      <c r="S22" s="1" t="str">
        <f t="shared" si="3"/>
        <v xml:space="preserve">指定承認    </v>
      </c>
      <c r="T22" s="1" t="str">
        <f t="shared" si="4"/>
        <v xml:space="preserve">指定承認    </v>
      </c>
      <c r="Z22" s="1" t="str">
        <f>登録資材製造者!B17</f>
        <v>信越ポリマー（株）</v>
      </c>
      <c r="AA22" s="67">
        <f>登録資材製造者!C17</f>
        <v>45</v>
      </c>
    </row>
    <row r="23" spans="1:27" ht="15" customHeight="1">
      <c r="A23" s="87" t="str">
        <f t="shared" si="0"/>
        <v>011P0302</v>
      </c>
      <c r="B23" s="5" t="s">
        <v>2440</v>
      </c>
      <c r="C23" s="21">
        <v>3</v>
      </c>
      <c r="D23" s="21">
        <v>2</v>
      </c>
      <c r="E23" s="6" t="s">
        <v>598</v>
      </c>
      <c r="F23" s="7" t="s">
        <v>123</v>
      </c>
      <c r="G23" s="6" t="s">
        <v>1402</v>
      </c>
      <c r="H23" s="6" t="s">
        <v>2107</v>
      </c>
      <c r="I23" s="6" t="s">
        <v>583</v>
      </c>
      <c r="J23" s="6" t="s">
        <v>558</v>
      </c>
      <c r="K23" s="6" t="s">
        <v>1360</v>
      </c>
      <c r="L23" s="12" t="s">
        <v>55</v>
      </c>
      <c r="M23" s="13"/>
      <c r="N23" s="14"/>
      <c r="O23" s="7"/>
      <c r="P23" s="6" t="s">
        <v>2092</v>
      </c>
      <c r="Q23" s="63">
        <f t="shared" si="1"/>
        <v>11</v>
      </c>
      <c r="R23" s="1" t="str">
        <f t="shared" si="2"/>
        <v>011P0302</v>
      </c>
      <c r="S23" s="1" t="str">
        <f t="shared" si="3"/>
        <v xml:space="preserve">指定承認    </v>
      </c>
      <c r="T23" s="1" t="str">
        <f t="shared" si="4"/>
        <v xml:space="preserve">指定承認    </v>
      </c>
      <c r="Z23" s="1" t="str">
        <f>登録資材製造者!B18</f>
        <v>前澤化成工業（株）</v>
      </c>
      <c r="AA23" s="67">
        <f>登録資材製造者!C18</f>
        <v>35</v>
      </c>
    </row>
    <row r="24" spans="1:27" ht="15" customHeight="1">
      <c r="A24" s="25" t="str">
        <f t="shared" si="0"/>
        <v/>
      </c>
      <c r="B24" s="5"/>
      <c r="C24" s="21"/>
      <c r="D24" s="21"/>
      <c r="E24" s="6"/>
      <c r="F24" s="7"/>
      <c r="G24" s="6"/>
      <c r="H24" s="6"/>
      <c r="I24" s="11"/>
      <c r="J24" s="6"/>
      <c r="K24" s="6"/>
      <c r="L24" s="12"/>
      <c r="M24" s="13"/>
      <c r="N24" s="14"/>
      <c r="O24" s="7"/>
      <c r="P24" s="6"/>
      <c r="Q24" s="63" t="str">
        <f t="shared" si="1"/>
        <v/>
      </c>
      <c r="R24" s="1" t="str">
        <f t="shared" si="2"/>
        <v/>
      </c>
      <c r="S24" s="1" t="str">
        <f t="shared" si="3"/>
        <v xml:space="preserve">    </v>
      </c>
      <c r="T24" s="1" t="str">
        <f t="shared" si="4"/>
        <v xml:space="preserve">    </v>
      </c>
      <c r="Z24" s="1" t="str">
        <f>登録資材製造者!B19</f>
        <v>ＪＦＥスチール（株）</v>
      </c>
      <c r="AA24" s="67">
        <f>登録資材製造者!C19</f>
        <v>0</v>
      </c>
    </row>
    <row r="25" spans="1:27" ht="15" customHeight="1">
      <c r="A25" s="87" t="str">
        <f t="shared" si="0"/>
        <v>011W0201</v>
      </c>
      <c r="B25" s="5" t="s">
        <v>631</v>
      </c>
      <c r="C25" s="21">
        <v>2</v>
      </c>
      <c r="D25" s="21">
        <v>1</v>
      </c>
      <c r="E25" s="6" t="s">
        <v>632</v>
      </c>
      <c r="F25" s="7" t="s">
        <v>19</v>
      </c>
      <c r="G25" s="6" t="s">
        <v>1409</v>
      </c>
      <c r="H25" s="6" t="s">
        <v>2108</v>
      </c>
      <c r="I25" s="6" t="s">
        <v>161</v>
      </c>
      <c r="J25" s="6"/>
      <c r="K25" s="6" t="s">
        <v>112</v>
      </c>
      <c r="L25" s="12" t="s">
        <v>55</v>
      </c>
      <c r="M25" s="13"/>
      <c r="N25" s="14"/>
      <c r="O25" s="7"/>
      <c r="P25" s="6" t="s">
        <v>2092</v>
      </c>
      <c r="Q25" s="63">
        <f t="shared" si="1"/>
        <v>11</v>
      </c>
      <c r="R25" s="1" t="str">
        <f t="shared" si="2"/>
        <v>011W0201</v>
      </c>
      <c r="S25" s="1" t="str">
        <f t="shared" si="3"/>
        <v xml:space="preserve">指定承認    </v>
      </c>
      <c r="T25" s="1" t="str">
        <f t="shared" si="4"/>
        <v xml:space="preserve">指定承認    </v>
      </c>
      <c r="Z25" s="1" t="str">
        <f>登録資材製造者!B20</f>
        <v>新日鐵住金（株）</v>
      </c>
      <c r="AA25" s="67">
        <f>登録資材製造者!C20</f>
        <v>0</v>
      </c>
    </row>
    <row r="26" spans="1:27" ht="15" customHeight="1">
      <c r="A26" s="87" t="str">
        <f t="shared" si="0"/>
        <v>011W0202</v>
      </c>
      <c r="B26" s="5" t="s">
        <v>631</v>
      </c>
      <c r="C26" s="21">
        <v>2</v>
      </c>
      <c r="D26" s="21">
        <v>2</v>
      </c>
      <c r="E26" s="6" t="s">
        <v>632</v>
      </c>
      <c r="F26" s="7" t="s">
        <v>19</v>
      </c>
      <c r="G26" s="6" t="s">
        <v>633</v>
      </c>
      <c r="H26" s="6" t="s">
        <v>2109</v>
      </c>
      <c r="I26" s="6" t="s">
        <v>161</v>
      </c>
      <c r="J26" s="6" t="s">
        <v>558</v>
      </c>
      <c r="K26" s="6" t="s">
        <v>1360</v>
      </c>
      <c r="L26" s="12" t="s">
        <v>55</v>
      </c>
      <c r="M26" s="13"/>
      <c r="N26" s="14"/>
      <c r="O26" s="7"/>
      <c r="P26" s="6" t="s">
        <v>2092</v>
      </c>
      <c r="Q26" s="63">
        <f t="shared" ref="Q26:Q89" si="5">IF(P26="","",VLOOKUP(P26,$Z$7:$AA$68,2,FALSE))</f>
        <v>11</v>
      </c>
      <c r="R26" s="1" t="str">
        <f t="shared" si="2"/>
        <v>011W0202</v>
      </c>
      <c r="S26" s="1" t="str">
        <f t="shared" si="3"/>
        <v xml:space="preserve">指定承認    </v>
      </c>
      <c r="T26" s="1" t="str">
        <f t="shared" si="4"/>
        <v xml:space="preserve">指定承認    </v>
      </c>
      <c r="Z26" s="1" t="str">
        <f>登録資材製造者!B21</f>
        <v>三井金属エンジニアリング（株）</v>
      </c>
      <c r="AA26" s="67">
        <f>登録資材製造者!C21</f>
        <v>0</v>
      </c>
    </row>
    <row r="27" spans="1:27" ht="15" customHeight="1">
      <c r="A27" s="25" t="str">
        <f t="shared" si="0"/>
        <v/>
      </c>
      <c r="B27" s="5"/>
      <c r="C27" s="21"/>
      <c r="D27" s="21"/>
      <c r="E27" s="6"/>
      <c r="F27" s="7"/>
      <c r="G27" s="6"/>
      <c r="H27" s="6"/>
      <c r="I27" s="6"/>
      <c r="J27" s="6"/>
      <c r="K27" s="6"/>
      <c r="L27" s="12"/>
      <c r="M27" s="13"/>
      <c r="N27" s="14"/>
      <c r="O27" s="7"/>
      <c r="P27" s="6"/>
      <c r="Q27" s="63" t="str">
        <f t="shared" si="5"/>
        <v/>
      </c>
      <c r="R27" s="1" t="str">
        <f t="shared" si="2"/>
        <v/>
      </c>
      <c r="S27" s="1" t="str">
        <f t="shared" si="3"/>
        <v xml:space="preserve">    </v>
      </c>
      <c r="T27" s="1" t="str">
        <f t="shared" si="4"/>
        <v xml:space="preserve">    </v>
      </c>
      <c r="Z27" s="1" t="str">
        <f>登録資材製造者!B22</f>
        <v>ＪＦＥ継手（株）</v>
      </c>
      <c r="AA27" s="67">
        <f>登録資材製造者!C22</f>
        <v>47</v>
      </c>
    </row>
    <row r="28" spans="1:27" ht="15" customHeight="1">
      <c r="A28" s="87" t="str">
        <f t="shared" si="0"/>
        <v>011S0201</v>
      </c>
      <c r="B28" s="5" t="s">
        <v>636</v>
      </c>
      <c r="C28" s="21">
        <v>2</v>
      </c>
      <c r="D28" s="21">
        <v>1</v>
      </c>
      <c r="E28" s="6" t="s">
        <v>13</v>
      </c>
      <c r="F28" s="7" t="s">
        <v>27</v>
      </c>
      <c r="G28" s="6" t="s">
        <v>1400</v>
      </c>
      <c r="H28" s="6" t="s">
        <v>2110</v>
      </c>
      <c r="I28" s="6" t="s">
        <v>640</v>
      </c>
      <c r="J28" s="6" t="s">
        <v>558</v>
      </c>
      <c r="K28" s="6" t="s">
        <v>1360</v>
      </c>
      <c r="L28" s="12" t="s">
        <v>55</v>
      </c>
      <c r="M28" s="13"/>
      <c r="N28" s="14"/>
      <c r="O28" s="7"/>
      <c r="P28" s="6" t="s">
        <v>2092</v>
      </c>
      <c r="Q28" s="63">
        <f t="shared" si="5"/>
        <v>11</v>
      </c>
      <c r="R28" s="1" t="str">
        <f t="shared" si="2"/>
        <v>011S0201</v>
      </c>
      <c r="S28" s="1" t="str">
        <f t="shared" si="3"/>
        <v xml:space="preserve">指定承認    </v>
      </c>
      <c r="T28" s="1" t="str">
        <f t="shared" si="4"/>
        <v xml:space="preserve">指定承認    </v>
      </c>
      <c r="Z28" s="1" t="str">
        <f>登録資材製造者!B23</f>
        <v>日立金属（株）</v>
      </c>
      <c r="AA28" s="67">
        <f>登録資材製造者!C23</f>
        <v>0</v>
      </c>
    </row>
    <row r="29" spans="1:27" ht="15" customHeight="1">
      <c r="A29" s="87" t="str">
        <f t="shared" si="0"/>
        <v>011S0202</v>
      </c>
      <c r="B29" s="5" t="s">
        <v>636</v>
      </c>
      <c r="C29" s="21">
        <v>2</v>
      </c>
      <c r="D29" s="21">
        <v>2</v>
      </c>
      <c r="E29" s="6" t="s">
        <v>13</v>
      </c>
      <c r="F29" s="7" t="s">
        <v>27</v>
      </c>
      <c r="G29" s="6" t="s">
        <v>1400</v>
      </c>
      <c r="H29" s="6" t="s">
        <v>2112</v>
      </c>
      <c r="I29" s="6" t="s">
        <v>640</v>
      </c>
      <c r="J29" s="6" t="s">
        <v>558</v>
      </c>
      <c r="K29" s="6" t="s">
        <v>1360</v>
      </c>
      <c r="L29" s="12" t="s">
        <v>55</v>
      </c>
      <c r="M29" s="13"/>
      <c r="N29" s="14"/>
      <c r="O29" s="7"/>
      <c r="P29" s="6" t="s">
        <v>2092</v>
      </c>
      <c r="Q29" s="63">
        <f t="shared" si="5"/>
        <v>11</v>
      </c>
      <c r="R29" s="1" t="str">
        <f t="shared" si="2"/>
        <v>011S0202</v>
      </c>
      <c r="S29" s="1" t="str">
        <f t="shared" si="3"/>
        <v xml:space="preserve">指定承認    </v>
      </c>
      <c r="T29" s="1" t="str">
        <f t="shared" si="4"/>
        <v xml:space="preserve">指定承認    </v>
      </c>
      <c r="Z29" s="1" t="str">
        <f>登録資材製造者!B24</f>
        <v>シーケー金属（株）</v>
      </c>
      <c r="AA29" s="67">
        <f>登録資材製造者!C24</f>
        <v>0</v>
      </c>
    </row>
    <row r="30" spans="1:27" ht="15" customHeight="1">
      <c r="A30" s="87" t="str">
        <f t="shared" si="0"/>
        <v>011S0203</v>
      </c>
      <c r="B30" s="5" t="s">
        <v>636</v>
      </c>
      <c r="C30" s="21">
        <v>2</v>
      </c>
      <c r="D30" s="21">
        <v>3</v>
      </c>
      <c r="E30" s="6" t="s">
        <v>13</v>
      </c>
      <c r="F30" s="7" t="s">
        <v>27</v>
      </c>
      <c r="G30" s="6" t="s">
        <v>1406</v>
      </c>
      <c r="H30" s="6" t="s">
        <v>2111</v>
      </c>
      <c r="I30" s="6" t="s">
        <v>1408</v>
      </c>
      <c r="J30" s="6" t="s">
        <v>558</v>
      </c>
      <c r="K30" s="6" t="s">
        <v>1360</v>
      </c>
      <c r="L30" s="12" t="s">
        <v>55</v>
      </c>
      <c r="M30" s="13"/>
      <c r="N30" s="14"/>
      <c r="O30" s="7"/>
      <c r="P30" s="6" t="s">
        <v>2092</v>
      </c>
      <c r="Q30" s="63">
        <f t="shared" si="5"/>
        <v>11</v>
      </c>
      <c r="R30" s="1" t="str">
        <f t="shared" si="2"/>
        <v>011S0203</v>
      </c>
      <c r="S30" s="1" t="str">
        <f t="shared" si="3"/>
        <v xml:space="preserve">指定承認    </v>
      </c>
      <c r="T30" s="1" t="str">
        <f t="shared" si="4"/>
        <v xml:space="preserve">指定承認    </v>
      </c>
      <c r="Z30" s="1" t="str">
        <f>登録資材製造者!B25</f>
        <v>（株）三栄水栓製作所</v>
      </c>
      <c r="AA30" s="67">
        <f>登録資材製造者!C25</f>
        <v>42</v>
      </c>
    </row>
    <row r="31" spans="1:27" ht="15" customHeight="1">
      <c r="A31" s="87" t="str">
        <f t="shared" si="0"/>
        <v>011S0204</v>
      </c>
      <c r="B31" s="5" t="s">
        <v>636</v>
      </c>
      <c r="C31" s="21">
        <v>2</v>
      </c>
      <c r="D31" s="21">
        <v>4</v>
      </c>
      <c r="E31" s="6" t="s">
        <v>13</v>
      </c>
      <c r="F31" s="7" t="s">
        <v>27</v>
      </c>
      <c r="G31" s="6" t="s">
        <v>1406</v>
      </c>
      <c r="H31" s="6" t="s">
        <v>2113</v>
      </c>
      <c r="I31" s="6" t="s">
        <v>1408</v>
      </c>
      <c r="J31" s="6" t="s">
        <v>558</v>
      </c>
      <c r="K31" s="6" t="s">
        <v>1360</v>
      </c>
      <c r="L31" s="12" t="s">
        <v>55</v>
      </c>
      <c r="M31" s="13"/>
      <c r="N31" s="14"/>
      <c r="O31" s="7"/>
      <c r="P31" s="6" t="s">
        <v>2092</v>
      </c>
      <c r="Q31" s="63">
        <f t="shared" si="5"/>
        <v>11</v>
      </c>
      <c r="R31" s="1" t="str">
        <f t="shared" si="2"/>
        <v>011S0204</v>
      </c>
      <c r="S31" s="1" t="str">
        <f t="shared" si="3"/>
        <v xml:space="preserve">指定承認    </v>
      </c>
      <c r="T31" s="1" t="str">
        <f t="shared" si="4"/>
        <v xml:space="preserve">指定承認    </v>
      </c>
      <c r="Z31" s="1" t="str">
        <f>登録資材製造者!B26</f>
        <v>（株）リケン</v>
      </c>
      <c r="AA31" s="67">
        <f>登録資材製造者!C26</f>
        <v>6</v>
      </c>
    </row>
    <row r="32" spans="1:27" ht="15" customHeight="1">
      <c r="A32" s="87" t="str">
        <f t="shared" si="0"/>
        <v>011S0205</v>
      </c>
      <c r="B32" s="5" t="s">
        <v>636</v>
      </c>
      <c r="C32" s="21">
        <v>2</v>
      </c>
      <c r="D32" s="21">
        <v>5</v>
      </c>
      <c r="E32" s="6" t="s">
        <v>13</v>
      </c>
      <c r="F32" s="7" t="s">
        <v>19</v>
      </c>
      <c r="G32" s="6" t="s">
        <v>1422</v>
      </c>
      <c r="H32" s="6" t="s">
        <v>2109</v>
      </c>
      <c r="I32" s="6" t="s">
        <v>640</v>
      </c>
      <c r="J32" s="6" t="s">
        <v>558</v>
      </c>
      <c r="K32" s="6" t="s">
        <v>1360</v>
      </c>
      <c r="L32" s="12" t="s">
        <v>55</v>
      </c>
      <c r="M32" s="13"/>
      <c r="N32" s="14"/>
      <c r="O32" s="7"/>
      <c r="P32" s="6" t="s">
        <v>2092</v>
      </c>
      <c r="Q32" s="63">
        <f t="shared" si="5"/>
        <v>11</v>
      </c>
      <c r="R32" s="1" t="str">
        <f t="shared" si="2"/>
        <v>011S0205</v>
      </c>
      <c r="S32" s="1" t="str">
        <f t="shared" si="3"/>
        <v xml:space="preserve">指定承認    </v>
      </c>
      <c r="T32" s="1" t="str">
        <f t="shared" si="4"/>
        <v xml:space="preserve">指定承認    </v>
      </c>
      <c r="Z32" s="1" t="str">
        <f>登録資材製造者!B27</f>
        <v>（株）清水合金製作所</v>
      </c>
      <c r="AA32" s="67">
        <f>登録資材製造者!C27</f>
        <v>17</v>
      </c>
    </row>
    <row r="33" spans="1:27" ht="15" customHeight="1">
      <c r="A33" s="25" t="str">
        <f t="shared" si="0"/>
        <v/>
      </c>
      <c r="B33" s="5"/>
      <c r="C33" s="21"/>
      <c r="D33" s="21"/>
      <c r="E33" s="6"/>
      <c r="F33" s="7"/>
      <c r="G33" s="6"/>
      <c r="H33" s="6"/>
      <c r="I33" s="6"/>
      <c r="J33" s="6"/>
      <c r="K33" s="6"/>
      <c r="L33" s="12"/>
      <c r="M33" s="13"/>
      <c r="N33" s="14"/>
      <c r="O33" s="7"/>
      <c r="P33" s="6"/>
      <c r="Q33" s="63" t="str">
        <f t="shared" si="5"/>
        <v/>
      </c>
      <c r="R33" s="1" t="str">
        <f t="shared" si="2"/>
        <v/>
      </c>
      <c r="S33" s="1" t="str">
        <f t="shared" si="3"/>
        <v xml:space="preserve">    </v>
      </c>
      <c r="T33" s="1" t="str">
        <f t="shared" si="4"/>
        <v xml:space="preserve">    </v>
      </c>
      <c r="Z33" s="1" t="str">
        <f>登録資材製造者!B28</f>
        <v>清水工業（株）</v>
      </c>
      <c r="AA33" s="67">
        <f>登録資材製造者!C28</f>
        <v>23</v>
      </c>
    </row>
    <row r="34" spans="1:27" ht="15" customHeight="1">
      <c r="A34" s="87" t="str">
        <f t="shared" si="0"/>
        <v>011FT0101</v>
      </c>
      <c r="B34" s="5" t="s">
        <v>498</v>
      </c>
      <c r="C34" s="21">
        <v>1</v>
      </c>
      <c r="D34" s="21">
        <v>1</v>
      </c>
      <c r="E34" s="6" t="s">
        <v>34</v>
      </c>
      <c r="F34" s="7" t="s">
        <v>499</v>
      </c>
      <c r="G34" s="6" t="s">
        <v>1435</v>
      </c>
      <c r="H34" s="6" t="s">
        <v>2115</v>
      </c>
      <c r="I34" s="6" t="s">
        <v>1426</v>
      </c>
      <c r="J34" s="6" t="s">
        <v>494</v>
      </c>
      <c r="K34" s="6" t="s">
        <v>1577</v>
      </c>
      <c r="L34" s="12" t="s">
        <v>55</v>
      </c>
      <c r="M34" s="13"/>
      <c r="N34" s="14"/>
      <c r="O34" s="7"/>
      <c r="P34" s="6" t="s">
        <v>2092</v>
      </c>
      <c r="Q34" s="63">
        <f t="shared" si="5"/>
        <v>11</v>
      </c>
      <c r="R34" s="1" t="str">
        <f t="shared" si="2"/>
        <v>011FT0101</v>
      </c>
      <c r="S34" s="1" t="str">
        <f t="shared" si="3"/>
        <v xml:space="preserve">指定承認    </v>
      </c>
      <c r="T34" s="1" t="str">
        <f t="shared" si="4"/>
        <v xml:space="preserve">指定承認    </v>
      </c>
      <c r="Z34" s="1" t="str">
        <f>登録資材製造者!B29</f>
        <v>宮部鉄工（株）</v>
      </c>
      <c r="AA34" s="67">
        <f>登録資材製造者!C29</f>
        <v>4</v>
      </c>
    </row>
    <row r="35" spans="1:27" ht="15" customHeight="1">
      <c r="A35" s="87" t="str">
        <f t="shared" si="0"/>
        <v>011FT0102</v>
      </c>
      <c r="B35" s="5" t="s">
        <v>498</v>
      </c>
      <c r="C35" s="21">
        <v>1</v>
      </c>
      <c r="D35" s="21">
        <v>2</v>
      </c>
      <c r="E35" s="6" t="s">
        <v>34</v>
      </c>
      <c r="F35" s="7" t="s">
        <v>499</v>
      </c>
      <c r="G35" s="6" t="s">
        <v>1436</v>
      </c>
      <c r="H35" s="6" t="s">
        <v>2114</v>
      </c>
      <c r="I35" s="6" t="s">
        <v>1429</v>
      </c>
      <c r="J35" s="6" t="s">
        <v>494</v>
      </c>
      <c r="K35" s="6" t="s">
        <v>112</v>
      </c>
      <c r="L35" s="12" t="s">
        <v>55</v>
      </c>
      <c r="M35" s="13"/>
      <c r="N35" s="14"/>
      <c r="O35" s="7"/>
      <c r="P35" s="6" t="s">
        <v>2092</v>
      </c>
      <c r="Q35" s="63">
        <f t="shared" si="5"/>
        <v>11</v>
      </c>
      <c r="R35" s="1" t="str">
        <f t="shared" si="2"/>
        <v>011FT0102</v>
      </c>
      <c r="S35" s="1" t="str">
        <f t="shared" si="3"/>
        <v xml:space="preserve">指定承認    </v>
      </c>
      <c r="T35" s="1" t="str">
        <f t="shared" si="4"/>
        <v xml:space="preserve">指定承認    </v>
      </c>
      <c r="Z35" s="1" t="str">
        <f>登録資材製造者!B30</f>
        <v>前澤工業（株）</v>
      </c>
      <c r="AA35" s="67">
        <f>登録資材製造者!C30</f>
        <v>25</v>
      </c>
    </row>
    <row r="36" spans="1:27" ht="15" customHeight="1">
      <c r="A36" s="25" t="str">
        <f t="shared" si="0"/>
        <v/>
      </c>
      <c r="B36" s="5"/>
      <c r="C36" s="21"/>
      <c r="D36" s="21"/>
      <c r="E36" s="6"/>
      <c r="F36" s="7"/>
      <c r="G36" s="6"/>
      <c r="H36" s="6"/>
      <c r="I36" s="6"/>
      <c r="J36" s="6"/>
      <c r="K36" s="6"/>
      <c r="L36" s="12"/>
      <c r="M36" s="13"/>
      <c r="N36" s="14"/>
      <c r="O36" s="7"/>
      <c r="P36" s="6"/>
      <c r="Q36" s="63" t="str">
        <f t="shared" si="5"/>
        <v/>
      </c>
      <c r="R36" s="1" t="str">
        <f t="shared" si="2"/>
        <v/>
      </c>
      <c r="S36" s="1" t="str">
        <f t="shared" si="3"/>
        <v xml:space="preserve">    </v>
      </c>
      <c r="T36" s="1" t="str">
        <f t="shared" si="4"/>
        <v xml:space="preserve">    </v>
      </c>
      <c r="Z36" s="1" t="str">
        <f>登録資材製造者!B31</f>
        <v>協和工業（株）</v>
      </c>
      <c r="AA36" s="67">
        <f>登録資材製造者!C31</f>
        <v>18</v>
      </c>
    </row>
    <row r="37" spans="1:27" ht="15" customHeight="1">
      <c r="A37" s="87" t="str">
        <f t="shared" si="0"/>
        <v>011FT0103</v>
      </c>
      <c r="B37" s="5" t="s">
        <v>498</v>
      </c>
      <c r="C37" s="21">
        <v>1</v>
      </c>
      <c r="D37" s="21">
        <v>3</v>
      </c>
      <c r="E37" s="6" t="s">
        <v>34</v>
      </c>
      <c r="F37" s="7" t="s">
        <v>499</v>
      </c>
      <c r="G37" s="6" t="s">
        <v>1438</v>
      </c>
      <c r="H37" s="6" t="s">
        <v>2119</v>
      </c>
      <c r="I37" s="6" t="s">
        <v>2120</v>
      </c>
      <c r="J37" s="6" t="s">
        <v>558</v>
      </c>
      <c r="K37" s="6" t="s">
        <v>1472</v>
      </c>
      <c r="L37" s="12" t="s">
        <v>55</v>
      </c>
      <c r="M37" s="13"/>
      <c r="N37" s="14"/>
      <c r="O37" s="7"/>
      <c r="P37" s="6" t="s">
        <v>2092</v>
      </c>
      <c r="Q37" s="63">
        <f t="shared" si="5"/>
        <v>11</v>
      </c>
      <c r="R37" s="1" t="str">
        <f t="shared" si="2"/>
        <v>011FT0103</v>
      </c>
      <c r="S37" s="1" t="str">
        <f t="shared" si="3"/>
        <v xml:space="preserve">指定承認    </v>
      </c>
      <c r="T37" s="1" t="str">
        <f t="shared" si="4"/>
        <v xml:space="preserve">指定承認    </v>
      </c>
      <c r="Z37" s="1" t="str">
        <f>登録資材製造者!B32</f>
        <v>（株）清水鐵工所</v>
      </c>
      <c r="AA37" s="67">
        <f>登録資材製造者!C32</f>
        <v>3</v>
      </c>
    </row>
    <row r="38" spans="1:27" ht="15" customHeight="1">
      <c r="A38" s="87" t="str">
        <f t="shared" si="0"/>
        <v>011FT0104</v>
      </c>
      <c r="B38" s="5" t="s">
        <v>498</v>
      </c>
      <c r="C38" s="21">
        <v>1</v>
      </c>
      <c r="D38" s="21">
        <v>4</v>
      </c>
      <c r="E38" s="6" t="s">
        <v>34</v>
      </c>
      <c r="F38" s="7" t="s">
        <v>499</v>
      </c>
      <c r="G38" s="6" t="s">
        <v>1438</v>
      </c>
      <c r="H38" s="6" t="s">
        <v>2119</v>
      </c>
      <c r="I38" s="6" t="s">
        <v>2121</v>
      </c>
      <c r="J38" s="6" t="s">
        <v>558</v>
      </c>
      <c r="K38" s="6" t="s">
        <v>1472</v>
      </c>
      <c r="L38" s="12" t="s">
        <v>55</v>
      </c>
      <c r="M38" s="13"/>
      <c r="N38" s="14"/>
      <c r="O38" s="7"/>
      <c r="P38" s="6" t="s">
        <v>2092</v>
      </c>
      <c r="Q38" s="63">
        <f t="shared" si="5"/>
        <v>11</v>
      </c>
      <c r="R38" s="1" t="str">
        <f t="shared" si="2"/>
        <v>011FT0104</v>
      </c>
      <c r="S38" s="1" t="str">
        <f t="shared" si="3"/>
        <v xml:space="preserve">指定承認    </v>
      </c>
      <c r="T38" s="1" t="str">
        <f t="shared" si="4"/>
        <v xml:space="preserve">指定承認    </v>
      </c>
      <c r="Z38" s="1" t="str">
        <f>登録資材製造者!B33</f>
        <v>（株）キッツ</v>
      </c>
      <c r="AA38" s="67">
        <f>登録資材製造者!C33</f>
        <v>2</v>
      </c>
    </row>
    <row r="39" spans="1:27" ht="15" customHeight="1">
      <c r="A39" s="87" t="str">
        <f t="shared" si="0"/>
        <v>011FT0105</v>
      </c>
      <c r="B39" s="5" t="s">
        <v>498</v>
      </c>
      <c r="C39" s="21">
        <v>1</v>
      </c>
      <c r="D39" s="21">
        <v>5</v>
      </c>
      <c r="E39" s="6" t="s">
        <v>34</v>
      </c>
      <c r="F39" s="7" t="s">
        <v>499</v>
      </c>
      <c r="G39" s="6" t="s">
        <v>1438</v>
      </c>
      <c r="H39" s="6" t="s">
        <v>2119</v>
      </c>
      <c r="I39" s="6" t="s">
        <v>2122</v>
      </c>
      <c r="J39" s="6" t="s">
        <v>558</v>
      </c>
      <c r="K39" s="6" t="s">
        <v>1472</v>
      </c>
      <c r="L39" s="12" t="s">
        <v>55</v>
      </c>
      <c r="M39" s="13"/>
      <c r="N39" s="14"/>
      <c r="O39" s="7"/>
      <c r="P39" s="6" t="s">
        <v>2092</v>
      </c>
      <c r="Q39" s="63">
        <f t="shared" si="5"/>
        <v>11</v>
      </c>
      <c r="R39" s="1" t="str">
        <f t="shared" si="2"/>
        <v>011FT0105</v>
      </c>
      <c r="S39" s="1" t="str">
        <f t="shared" si="3"/>
        <v xml:space="preserve">指定承認    </v>
      </c>
      <c r="T39" s="1" t="str">
        <f t="shared" si="4"/>
        <v xml:space="preserve">指定承認    </v>
      </c>
      <c r="Z39" s="1" t="str">
        <f>登録資材製造者!B34</f>
        <v>前澤給装工業（株）</v>
      </c>
      <c r="AA39" s="67">
        <f>登録資材製造者!C34</f>
        <v>15</v>
      </c>
    </row>
    <row r="40" spans="1:27" ht="15" customHeight="1">
      <c r="A40" s="87" t="str">
        <f t="shared" si="0"/>
        <v>011FT0106</v>
      </c>
      <c r="B40" s="5" t="s">
        <v>498</v>
      </c>
      <c r="C40" s="21">
        <v>1</v>
      </c>
      <c r="D40" s="21">
        <v>6</v>
      </c>
      <c r="E40" s="6" t="s">
        <v>34</v>
      </c>
      <c r="F40" s="7" t="s">
        <v>499</v>
      </c>
      <c r="G40" s="6" t="s">
        <v>1438</v>
      </c>
      <c r="H40" s="6" t="s">
        <v>2119</v>
      </c>
      <c r="I40" s="6" t="s">
        <v>2123</v>
      </c>
      <c r="J40" s="6" t="s">
        <v>558</v>
      </c>
      <c r="K40" s="6" t="s">
        <v>1472</v>
      </c>
      <c r="L40" s="12" t="s">
        <v>55</v>
      </c>
      <c r="M40" s="13"/>
      <c r="N40" s="14"/>
      <c r="O40" s="7"/>
      <c r="P40" s="6" t="s">
        <v>2092</v>
      </c>
      <c r="Q40" s="63">
        <f t="shared" si="5"/>
        <v>11</v>
      </c>
      <c r="R40" s="1" t="str">
        <f t="shared" si="2"/>
        <v>011FT0106</v>
      </c>
      <c r="S40" s="1" t="str">
        <f t="shared" si="3"/>
        <v xml:space="preserve">指定承認    </v>
      </c>
      <c r="T40" s="1" t="str">
        <f t="shared" si="4"/>
        <v xml:space="preserve">指定承認    </v>
      </c>
      <c r="Z40" s="1" t="str">
        <f>登録資材製造者!B35</f>
        <v>（株）日邦バルブ</v>
      </c>
      <c r="AA40" s="67">
        <f>登録資材製造者!C35</f>
        <v>27</v>
      </c>
    </row>
    <row r="41" spans="1:27" ht="15" customHeight="1">
      <c r="A41" s="87" t="str">
        <f t="shared" si="0"/>
        <v>011FT0107</v>
      </c>
      <c r="B41" s="5" t="s">
        <v>498</v>
      </c>
      <c r="C41" s="21">
        <v>1</v>
      </c>
      <c r="D41" s="21">
        <v>7</v>
      </c>
      <c r="E41" s="6" t="s">
        <v>34</v>
      </c>
      <c r="F41" s="7" t="s">
        <v>499</v>
      </c>
      <c r="G41" s="6" t="s">
        <v>1438</v>
      </c>
      <c r="H41" s="6" t="s">
        <v>2119</v>
      </c>
      <c r="I41" s="6" t="s">
        <v>2124</v>
      </c>
      <c r="J41" s="6" t="s">
        <v>558</v>
      </c>
      <c r="K41" s="6" t="s">
        <v>1472</v>
      </c>
      <c r="L41" s="12" t="s">
        <v>55</v>
      </c>
      <c r="M41" s="13"/>
      <c r="N41" s="14"/>
      <c r="O41" s="7"/>
      <c r="P41" s="6" t="s">
        <v>2092</v>
      </c>
      <c r="Q41" s="63">
        <f t="shared" si="5"/>
        <v>11</v>
      </c>
      <c r="R41" s="1" t="str">
        <f t="shared" si="2"/>
        <v>011FT0107</v>
      </c>
      <c r="S41" s="1" t="str">
        <f t="shared" si="3"/>
        <v xml:space="preserve">指定承認    </v>
      </c>
      <c r="T41" s="1" t="str">
        <f t="shared" si="4"/>
        <v xml:space="preserve">指定承認    </v>
      </c>
      <c r="Z41" s="1" t="str">
        <f>登録資材製造者!B36</f>
        <v>（株）光明製作所</v>
      </c>
      <c r="AA41" s="67">
        <f>登録資材製造者!C36</f>
        <v>34</v>
      </c>
    </row>
    <row r="42" spans="1:27" ht="15" customHeight="1">
      <c r="A42" s="25" t="str">
        <f t="shared" si="0"/>
        <v/>
      </c>
      <c r="B42" s="5"/>
      <c r="C42" s="21"/>
      <c r="D42" s="21"/>
      <c r="E42" s="6"/>
      <c r="F42" s="7"/>
      <c r="G42" s="6"/>
      <c r="H42" s="6"/>
      <c r="I42" s="6"/>
      <c r="J42" s="6"/>
      <c r="K42" s="6"/>
      <c r="L42" s="12"/>
      <c r="M42" s="13"/>
      <c r="N42" s="14"/>
      <c r="O42" s="7"/>
      <c r="P42" s="6"/>
      <c r="Q42" s="63" t="str">
        <f t="shared" si="5"/>
        <v/>
      </c>
      <c r="R42" s="1" t="str">
        <f t="shared" si="2"/>
        <v/>
      </c>
      <c r="S42" s="1" t="str">
        <f t="shared" si="3"/>
        <v xml:space="preserve">    </v>
      </c>
      <c r="T42" s="1" t="str">
        <f t="shared" si="4"/>
        <v xml:space="preserve">    </v>
      </c>
      <c r="Z42" s="1" t="str">
        <f>登録資材製造者!B37</f>
        <v>（株）タブチ</v>
      </c>
      <c r="AA42" s="67">
        <f>登録資材製造者!C37</f>
        <v>13</v>
      </c>
    </row>
    <row r="43" spans="1:27" ht="15" customHeight="1">
      <c r="A43" s="87" t="str">
        <f t="shared" si="0"/>
        <v>011FT0108</v>
      </c>
      <c r="B43" s="5" t="s">
        <v>498</v>
      </c>
      <c r="C43" s="21">
        <v>1</v>
      </c>
      <c r="D43" s="21">
        <v>8</v>
      </c>
      <c r="E43" s="6" t="s">
        <v>34</v>
      </c>
      <c r="F43" s="7" t="s">
        <v>499</v>
      </c>
      <c r="G43" s="6" t="s">
        <v>1462</v>
      </c>
      <c r="H43" s="6" t="s">
        <v>2115</v>
      </c>
      <c r="I43" s="6" t="s">
        <v>1456</v>
      </c>
      <c r="J43" s="6" t="s">
        <v>558</v>
      </c>
      <c r="K43" s="6" t="s">
        <v>2125</v>
      </c>
      <c r="L43" s="12" t="s">
        <v>55</v>
      </c>
      <c r="M43" s="13"/>
      <c r="N43" s="14"/>
      <c r="O43" s="7"/>
      <c r="P43" s="6" t="s">
        <v>2092</v>
      </c>
      <c r="Q43" s="63">
        <f t="shared" si="5"/>
        <v>11</v>
      </c>
      <c r="R43" s="1" t="str">
        <f t="shared" si="2"/>
        <v>011FT0108</v>
      </c>
      <c r="S43" s="1" t="str">
        <f t="shared" si="3"/>
        <v xml:space="preserve">指定承認    </v>
      </c>
      <c r="T43" s="1" t="str">
        <f t="shared" si="4"/>
        <v xml:space="preserve">指定承認    </v>
      </c>
      <c r="Z43" s="1" t="str">
        <f>登録資材製造者!B38</f>
        <v>東洋バルヴ（株）</v>
      </c>
      <c r="AA43" s="67">
        <f>登録資材製造者!C38</f>
        <v>46</v>
      </c>
    </row>
    <row r="44" spans="1:27" ht="15" customHeight="1">
      <c r="A44" s="87" t="str">
        <f t="shared" si="0"/>
        <v>011FT0109</v>
      </c>
      <c r="B44" s="5" t="s">
        <v>498</v>
      </c>
      <c r="C44" s="21">
        <v>1</v>
      </c>
      <c r="D44" s="21">
        <v>9</v>
      </c>
      <c r="E44" s="6" t="s">
        <v>34</v>
      </c>
      <c r="F44" s="7" t="s">
        <v>499</v>
      </c>
      <c r="G44" s="6" t="s">
        <v>1457</v>
      </c>
      <c r="H44" s="6" t="s">
        <v>2114</v>
      </c>
      <c r="I44" s="6" t="s">
        <v>1461</v>
      </c>
      <c r="J44" s="6" t="s">
        <v>558</v>
      </c>
      <c r="K44" s="6" t="s">
        <v>107</v>
      </c>
      <c r="L44" s="12" t="s">
        <v>55</v>
      </c>
      <c r="M44" s="13"/>
      <c r="N44" s="14"/>
      <c r="O44" s="7"/>
      <c r="P44" s="6" t="s">
        <v>2092</v>
      </c>
      <c r="Q44" s="63">
        <f t="shared" si="5"/>
        <v>11</v>
      </c>
      <c r="R44" s="1" t="str">
        <f t="shared" si="2"/>
        <v>011FT0109</v>
      </c>
      <c r="S44" s="1" t="str">
        <f t="shared" si="3"/>
        <v xml:space="preserve">指定承認    </v>
      </c>
      <c r="T44" s="1" t="str">
        <f t="shared" si="4"/>
        <v xml:space="preserve">指定承認    </v>
      </c>
      <c r="Z44" s="1" t="str">
        <f>登録資材製造者!B39</f>
        <v>日之出水道機器（株）</v>
      </c>
      <c r="AA44" s="67">
        <f>登録資材製造者!C39</f>
        <v>21</v>
      </c>
    </row>
    <row r="45" spans="1:27" ht="15" customHeight="1">
      <c r="A45" s="25" t="str">
        <f t="shared" si="0"/>
        <v/>
      </c>
      <c r="B45" s="5"/>
      <c r="C45" s="21"/>
      <c r="D45" s="21"/>
      <c r="E45" s="6"/>
      <c r="F45" s="7"/>
      <c r="G45" s="6"/>
      <c r="H45" s="6"/>
      <c r="I45" s="6"/>
      <c r="J45" s="6"/>
      <c r="K45" s="6"/>
      <c r="L45" s="12"/>
      <c r="M45" s="13"/>
      <c r="N45" s="14"/>
      <c r="O45" s="7"/>
      <c r="P45" s="6"/>
      <c r="Q45" s="63" t="str">
        <f t="shared" si="5"/>
        <v/>
      </c>
      <c r="R45" s="1" t="str">
        <f t="shared" si="2"/>
        <v/>
      </c>
      <c r="S45" s="1" t="str">
        <f t="shared" si="3"/>
        <v xml:space="preserve">    </v>
      </c>
      <c r="T45" s="1" t="str">
        <f t="shared" si="4"/>
        <v xml:space="preserve">    </v>
      </c>
      <c r="Z45" s="1" t="str">
        <f>登録資材製造者!B40</f>
        <v>（株）ダイモン</v>
      </c>
      <c r="AA45" s="67">
        <f>登録資材製造者!C40</f>
        <v>41</v>
      </c>
    </row>
    <row r="46" spans="1:27" ht="15" customHeight="1">
      <c r="A46" s="87" t="str">
        <f t="shared" si="0"/>
        <v>011FT0110</v>
      </c>
      <c r="B46" s="5" t="s">
        <v>498</v>
      </c>
      <c r="C46" s="21">
        <v>1</v>
      </c>
      <c r="D46" s="21">
        <v>10</v>
      </c>
      <c r="E46" s="6" t="s">
        <v>34</v>
      </c>
      <c r="F46" s="7" t="s">
        <v>499</v>
      </c>
      <c r="G46" s="6" t="s">
        <v>1454</v>
      </c>
      <c r="H46" s="6" t="s">
        <v>2129</v>
      </c>
      <c r="I46" s="6" t="s">
        <v>2128</v>
      </c>
      <c r="J46" s="6" t="s">
        <v>558</v>
      </c>
      <c r="K46" s="6" t="s">
        <v>2130</v>
      </c>
      <c r="L46" s="12" t="s">
        <v>55</v>
      </c>
      <c r="M46" s="13"/>
      <c r="N46" s="14"/>
      <c r="O46" s="7"/>
      <c r="P46" s="6" t="s">
        <v>2092</v>
      </c>
      <c r="Q46" s="63">
        <f t="shared" si="5"/>
        <v>11</v>
      </c>
      <c r="R46" s="1" t="str">
        <f t="shared" si="2"/>
        <v>011FT0110</v>
      </c>
      <c r="S46" s="1" t="str">
        <f t="shared" si="3"/>
        <v xml:space="preserve">指定承認    </v>
      </c>
      <c r="T46" s="1" t="str">
        <f t="shared" si="4"/>
        <v xml:space="preserve">指定承認    </v>
      </c>
      <c r="Z46" s="1" t="str">
        <f>登録資材製造者!B41</f>
        <v>長島鋳物（株）</v>
      </c>
      <c r="AA46" s="67">
        <f>登録資材製造者!C41</f>
        <v>0</v>
      </c>
    </row>
    <row r="47" spans="1:27" ht="15" customHeight="1">
      <c r="A47" s="25" t="str">
        <f t="shared" si="0"/>
        <v/>
      </c>
      <c r="B47" s="5"/>
      <c r="C47" s="21"/>
      <c r="D47" s="21"/>
      <c r="E47" s="6"/>
      <c r="F47" s="7"/>
      <c r="G47" s="6"/>
      <c r="H47" s="6"/>
      <c r="I47" s="6"/>
      <c r="J47" s="6"/>
      <c r="K47" s="6"/>
      <c r="L47" s="12"/>
      <c r="M47" s="13"/>
      <c r="N47" s="14"/>
      <c r="O47" s="7"/>
      <c r="P47" s="6"/>
      <c r="Q47" s="63" t="str">
        <f t="shared" si="5"/>
        <v/>
      </c>
      <c r="R47" s="1" t="str">
        <f t="shared" si="2"/>
        <v/>
      </c>
      <c r="S47" s="1" t="str">
        <f t="shared" si="3"/>
        <v xml:space="preserve">    </v>
      </c>
      <c r="T47" s="1" t="str">
        <f t="shared" si="4"/>
        <v xml:space="preserve">    </v>
      </c>
      <c r="Z47" s="1" t="str">
        <f>登録資材製造者!B42</f>
        <v>草竹コンクリート工業（株）</v>
      </c>
      <c r="AA47" s="67">
        <f>登録資材製造者!C42</f>
        <v>8</v>
      </c>
    </row>
    <row r="48" spans="1:27" ht="15" customHeight="1">
      <c r="A48" s="87" t="str">
        <f t="shared" si="0"/>
        <v>011FT0111</v>
      </c>
      <c r="B48" s="5" t="s">
        <v>498</v>
      </c>
      <c r="C48" s="21">
        <v>1</v>
      </c>
      <c r="D48" s="21">
        <v>11</v>
      </c>
      <c r="E48" s="6" t="s">
        <v>34</v>
      </c>
      <c r="F48" s="7" t="s">
        <v>499</v>
      </c>
      <c r="G48" s="6" t="s">
        <v>1470</v>
      </c>
      <c r="H48" s="6" t="s">
        <v>2134</v>
      </c>
      <c r="I48" s="6" t="s">
        <v>2131</v>
      </c>
      <c r="J48" s="6" t="s">
        <v>494</v>
      </c>
      <c r="K48" s="6" t="s">
        <v>1577</v>
      </c>
      <c r="L48" s="12" t="s">
        <v>55</v>
      </c>
      <c r="M48" s="13"/>
      <c r="N48" s="14"/>
      <c r="O48" s="7"/>
      <c r="P48" s="6" t="s">
        <v>2092</v>
      </c>
      <c r="Q48" s="63">
        <f t="shared" si="5"/>
        <v>11</v>
      </c>
      <c r="R48" s="1" t="str">
        <f t="shared" si="2"/>
        <v>011FT0111</v>
      </c>
      <c r="S48" s="1" t="str">
        <f t="shared" si="3"/>
        <v xml:space="preserve">指定承認    </v>
      </c>
      <c r="T48" s="1" t="str">
        <f t="shared" si="4"/>
        <v xml:space="preserve">指定承認    </v>
      </c>
      <c r="Z48" s="1" t="str">
        <f>登録資材製造者!B43</f>
        <v>（株）巴製作所</v>
      </c>
      <c r="AA48" s="67">
        <f>登録資材製造者!C43</f>
        <v>37</v>
      </c>
    </row>
    <row r="49" spans="1:27" ht="15" customHeight="1">
      <c r="A49" s="87" t="str">
        <f t="shared" si="0"/>
        <v>011FT0112</v>
      </c>
      <c r="B49" s="5" t="s">
        <v>498</v>
      </c>
      <c r="C49" s="21">
        <v>1</v>
      </c>
      <c r="D49" s="21">
        <v>12</v>
      </c>
      <c r="E49" s="6" t="s">
        <v>34</v>
      </c>
      <c r="F49" s="7" t="s">
        <v>499</v>
      </c>
      <c r="G49" s="6" t="s">
        <v>1470</v>
      </c>
      <c r="H49" s="6" t="s">
        <v>2134</v>
      </c>
      <c r="I49" s="6" t="s">
        <v>2135</v>
      </c>
      <c r="J49" s="6" t="s">
        <v>494</v>
      </c>
      <c r="K49" s="6" t="s">
        <v>1472</v>
      </c>
      <c r="L49" s="12" t="s">
        <v>55</v>
      </c>
      <c r="M49" s="13"/>
      <c r="N49" s="14"/>
      <c r="O49" s="7"/>
      <c r="P49" s="6" t="s">
        <v>2092</v>
      </c>
      <c r="Q49" s="63">
        <f t="shared" si="5"/>
        <v>11</v>
      </c>
      <c r="R49" s="1" t="str">
        <f t="shared" si="2"/>
        <v>011FT0112</v>
      </c>
      <c r="S49" s="1" t="str">
        <f t="shared" si="3"/>
        <v xml:space="preserve">指定承認    </v>
      </c>
      <c r="T49" s="1" t="str">
        <f t="shared" si="4"/>
        <v xml:space="preserve">指定承認    </v>
      </c>
      <c r="Z49" s="1" t="str">
        <f>登録資材製造者!B44</f>
        <v>（株）ＳＤＣ田中</v>
      </c>
      <c r="AA49" s="67">
        <f>登録資材製造者!C44</f>
        <v>32</v>
      </c>
    </row>
    <row r="50" spans="1:27" ht="15" customHeight="1">
      <c r="A50" s="87" t="str">
        <f t="shared" si="0"/>
        <v>011FT0113</v>
      </c>
      <c r="B50" s="5" t="s">
        <v>498</v>
      </c>
      <c r="C50" s="21">
        <v>1</v>
      </c>
      <c r="D50" s="21">
        <v>13</v>
      </c>
      <c r="E50" s="6" t="s">
        <v>34</v>
      </c>
      <c r="F50" s="7" t="s">
        <v>499</v>
      </c>
      <c r="G50" s="6" t="s">
        <v>1473</v>
      </c>
      <c r="H50" s="6" t="s">
        <v>2132</v>
      </c>
      <c r="I50" s="6" t="s">
        <v>2131</v>
      </c>
      <c r="J50" s="6" t="s">
        <v>494</v>
      </c>
      <c r="K50" s="6" t="s">
        <v>112</v>
      </c>
      <c r="L50" s="12" t="s">
        <v>55</v>
      </c>
      <c r="M50" s="13"/>
      <c r="N50" s="14"/>
      <c r="O50" s="7"/>
      <c r="P50" s="6" t="s">
        <v>2092</v>
      </c>
      <c r="Q50" s="63">
        <f t="shared" si="5"/>
        <v>11</v>
      </c>
      <c r="R50" s="1" t="str">
        <f t="shared" si="2"/>
        <v>011FT0113</v>
      </c>
      <c r="S50" s="1" t="str">
        <f t="shared" si="3"/>
        <v xml:space="preserve">指定承認    </v>
      </c>
      <c r="T50" s="1" t="str">
        <f t="shared" si="4"/>
        <v xml:space="preserve">指定承認    </v>
      </c>
      <c r="Z50" s="1" t="str">
        <f>登録資材製造者!B45</f>
        <v>サンエス護謨工業（株）</v>
      </c>
      <c r="AA50" s="67">
        <f>登録資材製造者!C45</f>
        <v>31</v>
      </c>
    </row>
    <row r="51" spans="1:27" ht="15" customHeight="1">
      <c r="A51" s="87" t="str">
        <f t="shared" si="0"/>
        <v>011FT0114</v>
      </c>
      <c r="B51" s="5" t="s">
        <v>498</v>
      </c>
      <c r="C51" s="21">
        <v>1</v>
      </c>
      <c r="D51" s="21">
        <v>14</v>
      </c>
      <c r="E51" s="6" t="s">
        <v>34</v>
      </c>
      <c r="F51" s="7" t="s">
        <v>499</v>
      </c>
      <c r="G51" s="6" t="s">
        <v>1473</v>
      </c>
      <c r="H51" s="6" t="s">
        <v>2132</v>
      </c>
      <c r="I51" s="6" t="s">
        <v>2133</v>
      </c>
      <c r="J51" s="6" t="s">
        <v>494</v>
      </c>
      <c r="K51" s="6" t="s">
        <v>112</v>
      </c>
      <c r="L51" s="12" t="s">
        <v>55</v>
      </c>
      <c r="M51" s="13"/>
      <c r="N51" s="14"/>
      <c r="O51" s="7"/>
      <c r="P51" s="6" t="s">
        <v>2092</v>
      </c>
      <c r="Q51" s="63">
        <f t="shared" si="5"/>
        <v>11</v>
      </c>
      <c r="R51" s="1" t="str">
        <f t="shared" si="2"/>
        <v>011FT0114</v>
      </c>
      <c r="S51" s="1" t="str">
        <f t="shared" si="3"/>
        <v xml:space="preserve">指定承認    </v>
      </c>
      <c r="T51" s="1" t="str">
        <f t="shared" si="4"/>
        <v xml:space="preserve">指定承認    </v>
      </c>
      <c r="Z51" s="1" t="str">
        <f>登録資材製造者!B46</f>
        <v>ヨツギ（株）</v>
      </c>
      <c r="AA51" s="67">
        <f>登録資材製造者!C46</f>
        <v>44</v>
      </c>
    </row>
    <row r="52" spans="1:27" ht="15" customHeight="1">
      <c r="A52" s="25" t="str">
        <f t="shared" si="0"/>
        <v/>
      </c>
      <c r="B52" s="5"/>
      <c r="C52" s="21"/>
      <c r="D52" s="21"/>
      <c r="E52" s="6"/>
      <c r="F52" s="7"/>
      <c r="G52" s="6"/>
      <c r="H52" s="6"/>
      <c r="I52" s="6"/>
      <c r="J52" s="6"/>
      <c r="K52" s="6"/>
      <c r="L52" s="12"/>
      <c r="M52" s="13"/>
      <c r="N52" s="14"/>
      <c r="O52" s="7"/>
      <c r="P52" s="6"/>
      <c r="Q52" s="63" t="str">
        <f t="shared" si="5"/>
        <v/>
      </c>
      <c r="R52" s="1" t="str">
        <f t="shared" si="2"/>
        <v/>
      </c>
      <c r="S52" s="1" t="str">
        <f t="shared" si="3"/>
        <v xml:space="preserve">    </v>
      </c>
      <c r="T52" s="1" t="str">
        <f t="shared" si="4"/>
        <v xml:space="preserve">    </v>
      </c>
      <c r="Z52" s="1" t="str">
        <f>登録資材製造者!B47</f>
        <v>三報ゴム（株）</v>
      </c>
      <c r="AA52" s="67">
        <f>登録資材製造者!C47</f>
        <v>0</v>
      </c>
    </row>
    <row r="53" spans="1:27" ht="15" customHeight="1">
      <c r="A53" s="87" t="str">
        <f t="shared" si="0"/>
        <v>011FT0115</v>
      </c>
      <c r="B53" s="5" t="s">
        <v>498</v>
      </c>
      <c r="C53" s="21">
        <v>1</v>
      </c>
      <c r="D53" s="21">
        <v>15</v>
      </c>
      <c r="E53" s="6" t="s">
        <v>34</v>
      </c>
      <c r="F53" s="7" t="s">
        <v>499</v>
      </c>
      <c r="G53" s="6" t="s">
        <v>2138</v>
      </c>
      <c r="H53" s="6" t="s">
        <v>2136</v>
      </c>
      <c r="I53" s="6" t="s">
        <v>2128</v>
      </c>
      <c r="J53" s="6" t="s">
        <v>558</v>
      </c>
      <c r="K53" s="6" t="s">
        <v>1472</v>
      </c>
      <c r="L53" s="12" t="s">
        <v>55</v>
      </c>
      <c r="M53" s="13"/>
      <c r="N53" s="14"/>
      <c r="O53" s="7"/>
      <c r="P53" s="6" t="s">
        <v>2092</v>
      </c>
      <c r="Q53" s="63">
        <f t="shared" si="5"/>
        <v>11</v>
      </c>
      <c r="R53" s="1" t="str">
        <f t="shared" si="2"/>
        <v>011FT0115</v>
      </c>
      <c r="S53" s="1" t="str">
        <f t="shared" si="3"/>
        <v xml:space="preserve">指定承認    </v>
      </c>
      <c r="T53" s="1" t="str">
        <f t="shared" si="4"/>
        <v xml:space="preserve">指定承認    </v>
      </c>
      <c r="Z53" s="1" t="str">
        <f>登録資材製造者!B48</f>
        <v>タキロン（株）</v>
      </c>
      <c r="AA53" s="67">
        <f>登録資材製造者!C48</f>
        <v>0</v>
      </c>
    </row>
    <row r="54" spans="1:27" ht="15" customHeight="1">
      <c r="A54" s="87" t="str">
        <f t="shared" si="0"/>
        <v>011FT0116</v>
      </c>
      <c r="B54" s="5" t="s">
        <v>498</v>
      </c>
      <c r="C54" s="21">
        <v>1</v>
      </c>
      <c r="D54" s="21">
        <v>16</v>
      </c>
      <c r="E54" s="6" t="s">
        <v>34</v>
      </c>
      <c r="F54" s="7" t="s">
        <v>499</v>
      </c>
      <c r="G54" s="6" t="s">
        <v>2138</v>
      </c>
      <c r="H54" s="6" t="s">
        <v>2136</v>
      </c>
      <c r="I54" s="6" t="s">
        <v>2137</v>
      </c>
      <c r="J54" s="6" t="s">
        <v>558</v>
      </c>
      <c r="K54" s="6" t="s">
        <v>1472</v>
      </c>
      <c r="L54" s="12" t="s">
        <v>55</v>
      </c>
      <c r="M54" s="13"/>
      <c r="N54" s="14"/>
      <c r="O54" s="7"/>
      <c r="P54" s="6" t="s">
        <v>2092</v>
      </c>
      <c r="Q54" s="63">
        <f t="shared" si="5"/>
        <v>11</v>
      </c>
      <c r="R54" s="1" t="str">
        <f t="shared" si="2"/>
        <v>011FT0116</v>
      </c>
      <c r="S54" s="1" t="str">
        <f t="shared" si="3"/>
        <v xml:space="preserve">指定承認    </v>
      </c>
      <c r="T54" s="1" t="str">
        <f t="shared" si="4"/>
        <v xml:space="preserve">指定承認    </v>
      </c>
      <c r="Z54" s="1" t="str">
        <f>登録資材製造者!B49</f>
        <v>（株）川西水道機器</v>
      </c>
      <c r="AA54" s="67">
        <f>登録資材製造者!C49</f>
        <v>14</v>
      </c>
    </row>
    <row r="55" spans="1:27" ht="15" customHeight="1">
      <c r="A55" s="25" t="str">
        <f t="shared" si="0"/>
        <v/>
      </c>
      <c r="B55" s="5"/>
      <c r="C55" s="21"/>
      <c r="D55" s="21"/>
      <c r="E55" s="6"/>
      <c r="F55" s="7"/>
      <c r="G55" s="6"/>
      <c r="H55" s="6"/>
      <c r="I55" s="6"/>
      <c r="J55" s="6"/>
      <c r="K55" s="6"/>
      <c r="L55" s="12"/>
      <c r="M55" s="13"/>
      <c r="N55" s="14"/>
      <c r="O55" s="7"/>
      <c r="P55" s="6"/>
      <c r="Q55" s="63" t="str">
        <f t="shared" si="5"/>
        <v/>
      </c>
      <c r="R55" s="1" t="str">
        <f t="shared" si="2"/>
        <v/>
      </c>
      <c r="S55" s="1" t="str">
        <f t="shared" si="3"/>
        <v xml:space="preserve">    </v>
      </c>
      <c r="T55" s="1" t="str">
        <f t="shared" si="4"/>
        <v xml:space="preserve">    </v>
      </c>
      <c r="Z55" s="1" t="str">
        <f>登録資材製造者!B50</f>
        <v>（株）森田鉄工所</v>
      </c>
      <c r="AA55" s="67">
        <f>登録資材製造者!C50</f>
        <v>0</v>
      </c>
    </row>
    <row r="56" spans="1:27" ht="15" customHeight="1">
      <c r="A56" s="87" t="str">
        <f t="shared" si="0"/>
        <v>011FT0117</v>
      </c>
      <c r="B56" s="5" t="s">
        <v>498</v>
      </c>
      <c r="C56" s="21">
        <v>1</v>
      </c>
      <c r="D56" s="21">
        <v>17</v>
      </c>
      <c r="E56" s="6" t="s">
        <v>34</v>
      </c>
      <c r="F56" s="7" t="s">
        <v>499</v>
      </c>
      <c r="G56" s="6" t="s">
        <v>2139</v>
      </c>
      <c r="H56" s="6" t="s">
        <v>2136</v>
      </c>
      <c r="I56" s="6" t="s">
        <v>2140</v>
      </c>
      <c r="J56" s="6" t="s">
        <v>558</v>
      </c>
      <c r="K56" s="6" t="s">
        <v>1472</v>
      </c>
      <c r="L56" s="12" t="s">
        <v>55</v>
      </c>
      <c r="M56" s="13"/>
      <c r="N56" s="14"/>
      <c r="O56" s="7"/>
      <c r="P56" s="6" t="s">
        <v>2092</v>
      </c>
      <c r="Q56" s="63">
        <f t="shared" si="5"/>
        <v>11</v>
      </c>
      <c r="R56" s="1" t="str">
        <f t="shared" si="2"/>
        <v>011FT0117</v>
      </c>
      <c r="S56" s="1" t="str">
        <f t="shared" si="3"/>
        <v xml:space="preserve">指定承認    </v>
      </c>
      <c r="T56" s="1" t="str">
        <f t="shared" si="4"/>
        <v xml:space="preserve">指定承認    </v>
      </c>
      <c r="Z56" s="1" t="str">
        <f>登録資材製造者!B51</f>
        <v>古河電気工業（株）</v>
      </c>
      <c r="AA56" s="67">
        <f>登録資材製造者!C51</f>
        <v>0</v>
      </c>
    </row>
    <row r="57" spans="1:27" ht="15" customHeight="1">
      <c r="A57" s="87" t="str">
        <f t="shared" si="0"/>
        <v>011FT0118</v>
      </c>
      <c r="B57" s="5" t="s">
        <v>498</v>
      </c>
      <c r="C57" s="21">
        <v>1</v>
      </c>
      <c r="D57" s="21">
        <v>18</v>
      </c>
      <c r="E57" s="6" t="s">
        <v>34</v>
      </c>
      <c r="F57" s="7" t="s">
        <v>499</v>
      </c>
      <c r="G57" s="6" t="s">
        <v>2139</v>
      </c>
      <c r="H57" s="6" t="s">
        <v>2136</v>
      </c>
      <c r="I57" s="6" t="s">
        <v>2141</v>
      </c>
      <c r="J57" s="6" t="s">
        <v>558</v>
      </c>
      <c r="K57" s="6" t="s">
        <v>1472</v>
      </c>
      <c r="L57" s="12" t="s">
        <v>55</v>
      </c>
      <c r="M57" s="13"/>
      <c r="N57" s="14"/>
      <c r="O57" s="7"/>
      <c r="P57" s="6" t="s">
        <v>2092</v>
      </c>
      <c r="Q57" s="63">
        <f t="shared" si="5"/>
        <v>11</v>
      </c>
      <c r="R57" s="1" t="str">
        <f t="shared" si="2"/>
        <v>011FT0118</v>
      </c>
      <c r="S57" s="1" t="str">
        <f t="shared" si="3"/>
        <v xml:space="preserve">指定承認    </v>
      </c>
      <c r="T57" s="1" t="str">
        <f t="shared" si="4"/>
        <v xml:space="preserve">指定承認    </v>
      </c>
      <c r="Z57" s="1" t="str">
        <f>登録資材製造者!B52</f>
        <v>（株）イノアック住環境</v>
      </c>
      <c r="AA57" s="67">
        <f>登録資材製造者!C52</f>
        <v>24</v>
      </c>
    </row>
    <row r="58" spans="1:27" ht="15" customHeight="1">
      <c r="A58" s="87" t="str">
        <f t="shared" si="0"/>
        <v>011FT0119</v>
      </c>
      <c r="B58" s="5" t="s">
        <v>498</v>
      </c>
      <c r="C58" s="21">
        <v>1</v>
      </c>
      <c r="D58" s="21">
        <v>19</v>
      </c>
      <c r="E58" s="6" t="s">
        <v>34</v>
      </c>
      <c r="F58" s="7" t="s">
        <v>499</v>
      </c>
      <c r="G58" s="6" t="s">
        <v>2139</v>
      </c>
      <c r="H58" s="6" t="s">
        <v>2136</v>
      </c>
      <c r="I58" s="6" t="s">
        <v>2142</v>
      </c>
      <c r="J58" s="6" t="s">
        <v>558</v>
      </c>
      <c r="K58" s="6" t="s">
        <v>1472</v>
      </c>
      <c r="L58" s="12" t="s">
        <v>55</v>
      </c>
      <c r="M58" s="13"/>
      <c r="N58" s="14"/>
      <c r="O58" s="7"/>
      <c r="P58" s="6" t="s">
        <v>2092</v>
      </c>
      <c r="Q58" s="63">
        <f t="shared" si="5"/>
        <v>11</v>
      </c>
      <c r="R58" s="1" t="str">
        <f t="shared" si="2"/>
        <v>011FT0119</v>
      </c>
      <c r="S58" s="1" t="str">
        <f t="shared" si="3"/>
        <v xml:space="preserve">指定承認    </v>
      </c>
      <c r="T58" s="1" t="str">
        <f t="shared" si="4"/>
        <v xml:space="preserve">指定承認    </v>
      </c>
      <c r="Z58" s="1" t="str">
        <f>登録資材製造者!B53</f>
        <v>東レペフ加工品（株）</v>
      </c>
      <c r="AA58" s="67">
        <f>登録資材製造者!C53</f>
        <v>0</v>
      </c>
    </row>
    <row r="59" spans="1:27" ht="15" customHeight="1">
      <c r="A59" s="25" t="str">
        <f t="shared" si="0"/>
        <v/>
      </c>
      <c r="B59" s="5"/>
      <c r="C59" s="21"/>
      <c r="D59" s="21"/>
      <c r="E59" s="6"/>
      <c r="F59" s="7"/>
      <c r="G59" s="6"/>
      <c r="H59" s="6"/>
      <c r="I59" s="6"/>
      <c r="J59" s="6"/>
      <c r="K59" s="6"/>
      <c r="L59" s="12"/>
      <c r="M59" s="13"/>
      <c r="N59" s="14"/>
      <c r="O59" s="7"/>
      <c r="P59" s="6"/>
      <c r="Q59" s="63" t="str">
        <f t="shared" si="5"/>
        <v/>
      </c>
      <c r="R59" s="1" t="str">
        <f t="shared" si="2"/>
        <v/>
      </c>
      <c r="S59" s="1" t="str">
        <f t="shared" si="3"/>
        <v xml:space="preserve">    </v>
      </c>
      <c r="T59" s="1" t="str">
        <f t="shared" si="4"/>
        <v xml:space="preserve">    </v>
      </c>
      <c r="Z59" s="1" t="str">
        <f>登録資材製造者!B54</f>
        <v>ミヤコ（株）</v>
      </c>
      <c r="AA59" s="67">
        <f>登録資材製造者!C54</f>
        <v>0</v>
      </c>
    </row>
    <row r="60" spans="1:27" ht="15" customHeight="1">
      <c r="A60" s="87" t="str">
        <f t="shared" si="0"/>
        <v>011FT0201</v>
      </c>
      <c r="B60" s="5" t="s">
        <v>498</v>
      </c>
      <c r="C60" s="21">
        <v>2</v>
      </c>
      <c r="D60" s="21">
        <v>1</v>
      </c>
      <c r="E60" s="6" t="s">
        <v>34</v>
      </c>
      <c r="F60" s="7" t="s">
        <v>499</v>
      </c>
      <c r="G60" s="6" t="s">
        <v>1031</v>
      </c>
      <c r="H60" s="6" t="s">
        <v>1487</v>
      </c>
      <c r="I60" s="6" t="s">
        <v>1488</v>
      </c>
      <c r="J60" s="6"/>
      <c r="K60" s="6"/>
      <c r="L60" s="12" t="s">
        <v>55</v>
      </c>
      <c r="M60" s="13"/>
      <c r="N60" s="14"/>
      <c r="O60" s="7" t="s">
        <v>1489</v>
      </c>
      <c r="P60" s="6" t="s">
        <v>2092</v>
      </c>
      <c r="Q60" s="63">
        <f t="shared" si="5"/>
        <v>11</v>
      </c>
      <c r="R60" s="1" t="str">
        <f t="shared" si="2"/>
        <v>011FT0201</v>
      </c>
      <c r="S60" s="1" t="str">
        <f t="shared" si="3"/>
        <v xml:space="preserve">指定承認    </v>
      </c>
      <c r="T60" s="1" t="str">
        <f t="shared" si="4"/>
        <v xml:space="preserve">指定承認    </v>
      </c>
      <c r="Z60" s="1" t="str">
        <f>登録資材製造者!B55</f>
        <v>（株）ティーム</v>
      </c>
      <c r="AA60" s="67">
        <f>登録資材製造者!C55</f>
        <v>36</v>
      </c>
    </row>
    <row r="61" spans="1:27" ht="15" customHeight="1">
      <c r="A61" s="25" t="str">
        <f t="shared" si="0"/>
        <v/>
      </c>
      <c r="B61" s="5"/>
      <c r="C61" s="21"/>
      <c r="D61" s="21"/>
      <c r="E61" s="6"/>
      <c r="F61" s="8"/>
      <c r="G61" s="6"/>
      <c r="H61" s="6"/>
      <c r="I61" s="6"/>
      <c r="J61" s="6"/>
      <c r="K61" s="6"/>
      <c r="L61" s="5"/>
      <c r="M61" s="9"/>
      <c r="N61" s="10"/>
      <c r="O61" s="7"/>
      <c r="P61" s="6"/>
      <c r="Q61" s="63" t="str">
        <f t="shared" si="5"/>
        <v/>
      </c>
      <c r="R61" s="1" t="str">
        <f>A61</f>
        <v/>
      </c>
      <c r="S61" s="1" t="str">
        <f>""&amp;L61&amp;"  "&amp;M61&amp;"  "&amp;N61&amp;""</f>
        <v xml:space="preserve">    </v>
      </c>
      <c r="T61" s="1" t="str">
        <f>S61</f>
        <v xml:space="preserve">    </v>
      </c>
      <c r="V61" s="2"/>
      <c r="Z61" s="1" t="str">
        <f>登録資材製造者!B56</f>
        <v>フジテコム（株）</v>
      </c>
      <c r="AA61" s="67">
        <f>登録資材製造者!C56</f>
        <v>0</v>
      </c>
    </row>
    <row r="62" spans="1:27" ht="15" customHeight="1">
      <c r="A62" s="87" t="str">
        <f t="shared" si="0"/>
        <v>011FV0101</v>
      </c>
      <c r="B62" s="5" t="s">
        <v>502</v>
      </c>
      <c r="C62" s="21">
        <v>1</v>
      </c>
      <c r="D62" s="21">
        <v>1</v>
      </c>
      <c r="E62" s="6" t="s">
        <v>34</v>
      </c>
      <c r="F62" s="7" t="s">
        <v>36</v>
      </c>
      <c r="G62" s="6" t="s">
        <v>1498</v>
      </c>
      <c r="H62" s="6" t="s">
        <v>2143</v>
      </c>
      <c r="I62" s="6" t="s">
        <v>92</v>
      </c>
      <c r="J62" s="6" t="s">
        <v>494</v>
      </c>
      <c r="K62" s="6" t="s">
        <v>1472</v>
      </c>
      <c r="L62" s="12" t="s">
        <v>55</v>
      </c>
      <c r="M62" s="13"/>
      <c r="N62" s="14"/>
      <c r="O62" s="7"/>
      <c r="P62" s="6" t="s">
        <v>2092</v>
      </c>
      <c r="Q62" s="63">
        <f t="shared" si="5"/>
        <v>11</v>
      </c>
      <c r="R62" s="1" t="str">
        <f t="shared" ref="R62:R287" si="6">A62</f>
        <v>011FV0101</v>
      </c>
      <c r="S62" s="1" t="str">
        <f t="shared" ref="S62:S287" si="7">""&amp;L62&amp;"  "&amp;M62&amp;"  "&amp;N62&amp;""</f>
        <v xml:space="preserve">指定承認    </v>
      </c>
      <c r="T62" s="1" t="str">
        <f t="shared" ref="T62:T287" si="8">S62</f>
        <v xml:space="preserve">指定承認    </v>
      </c>
      <c r="U62" s="2"/>
      <c r="V62" s="2"/>
      <c r="Z62" s="1" t="str">
        <f>登録資材製造者!B57</f>
        <v>明和工業（株）</v>
      </c>
      <c r="AA62" s="67">
        <f>登録資材製造者!C57</f>
        <v>33</v>
      </c>
    </row>
    <row r="63" spans="1:27" ht="15" customHeight="1">
      <c r="A63" s="87" t="str">
        <f t="shared" si="0"/>
        <v>011FV0102</v>
      </c>
      <c r="B63" s="5" t="s">
        <v>502</v>
      </c>
      <c r="C63" s="21">
        <v>1</v>
      </c>
      <c r="D63" s="21">
        <v>2</v>
      </c>
      <c r="E63" s="6" t="s">
        <v>34</v>
      </c>
      <c r="F63" s="7" t="s">
        <v>36</v>
      </c>
      <c r="G63" s="6" t="s">
        <v>1503</v>
      </c>
      <c r="H63" s="6" t="s">
        <v>2144</v>
      </c>
      <c r="I63" s="6" t="s">
        <v>78</v>
      </c>
      <c r="J63" s="6" t="s">
        <v>494</v>
      </c>
      <c r="K63" s="6" t="s">
        <v>2130</v>
      </c>
      <c r="L63" s="12" t="s">
        <v>55</v>
      </c>
      <c r="M63" s="13"/>
      <c r="N63" s="14"/>
      <c r="O63" s="7"/>
      <c r="P63" s="6" t="s">
        <v>2092</v>
      </c>
      <c r="Q63" s="63">
        <f t="shared" si="5"/>
        <v>11</v>
      </c>
      <c r="R63" s="1" t="str">
        <f t="shared" si="6"/>
        <v>011FV0102</v>
      </c>
      <c r="S63" s="1" t="str">
        <f t="shared" si="7"/>
        <v xml:space="preserve">指定承認    </v>
      </c>
      <c r="T63" s="1" t="str">
        <f t="shared" si="8"/>
        <v xml:space="preserve">指定承認    </v>
      </c>
      <c r="U63" s="2"/>
      <c r="V63" s="2"/>
      <c r="Z63" s="1" t="str">
        <f>登録資材製造者!B58</f>
        <v>（株）多久製作所</v>
      </c>
      <c r="AA63" s="67">
        <f>登録資材製造者!C58</f>
        <v>0</v>
      </c>
    </row>
    <row r="64" spans="1:27" ht="15" customHeight="1">
      <c r="A64" s="87" t="str">
        <f t="shared" si="0"/>
        <v>011FV0103</v>
      </c>
      <c r="B64" s="5" t="s">
        <v>502</v>
      </c>
      <c r="C64" s="21">
        <v>1</v>
      </c>
      <c r="D64" s="21">
        <v>3</v>
      </c>
      <c r="E64" s="6" t="s">
        <v>34</v>
      </c>
      <c r="F64" s="7" t="s">
        <v>36</v>
      </c>
      <c r="G64" s="6" t="s">
        <v>2145</v>
      </c>
      <c r="H64" s="6" t="s">
        <v>2150</v>
      </c>
      <c r="I64" s="6" t="s">
        <v>2151</v>
      </c>
      <c r="J64" s="6" t="s">
        <v>494</v>
      </c>
      <c r="K64" s="6" t="s">
        <v>1472</v>
      </c>
      <c r="L64" s="12" t="s">
        <v>55</v>
      </c>
      <c r="M64" s="13"/>
      <c r="N64" s="14"/>
      <c r="O64" s="7"/>
      <c r="P64" s="6" t="s">
        <v>2092</v>
      </c>
      <c r="Q64" s="63">
        <f t="shared" si="5"/>
        <v>11</v>
      </c>
      <c r="R64" s="1" t="str">
        <f t="shared" si="6"/>
        <v>011FV0103</v>
      </c>
      <c r="S64" s="1" t="str">
        <f t="shared" si="7"/>
        <v xml:space="preserve">指定承認    </v>
      </c>
      <c r="T64" s="1" t="str">
        <f t="shared" si="8"/>
        <v xml:space="preserve">指定承認    </v>
      </c>
      <c r="U64" s="2"/>
      <c r="V64" s="2"/>
      <c r="Z64" s="1" t="str">
        <f>登録資材製造者!B59</f>
        <v>日東電工（株）</v>
      </c>
      <c r="AA64" s="67">
        <f>登録資材製造者!C59</f>
        <v>0</v>
      </c>
    </row>
    <row r="65" spans="1:27" ht="15" customHeight="1">
      <c r="A65" s="87" t="str">
        <f t="shared" si="0"/>
        <v>011FV0104</v>
      </c>
      <c r="B65" s="5" t="s">
        <v>502</v>
      </c>
      <c r="C65" s="21">
        <v>1</v>
      </c>
      <c r="D65" s="21">
        <v>4</v>
      </c>
      <c r="E65" s="6" t="s">
        <v>34</v>
      </c>
      <c r="F65" s="7" t="s">
        <v>36</v>
      </c>
      <c r="G65" s="6" t="s">
        <v>2145</v>
      </c>
      <c r="H65" s="6" t="s">
        <v>2143</v>
      </c>
      <c r="I65" s="6" t="s">
        <v>78</v>
      </c>
      <c r="J65" s="6" t="s">
        <v>494</v>
      </c>
      <c r="K65" s="6" t="s">
        <v>1472</v>
      </c>
      <c r="L65" s="12" t="s">
        <v>55</v>
      </c>
      <c r="M65" s="13"/>
      <c r="N65" s="14"/>
      <c r="O65" s="7"/>
      <c r="P65" s="6" t="s">
        <v>2092</v>
      </c>
      <c r="Q65" s="63">
        <f t="shared" si="5"/>
        <v>11</v>
      </c>
      <c r="R65" s="1" t="str">
        <f t="shared" si="6"/>
        <v>011FV0104</v>
      </c>
      <c r="S65" s="1" t="str">
        <f t="shared" si="7"/>
        <v xml:space="preserve">指定承認    </v>
      </c>
      <c r="T65" s="1" t="str">
        <f t="shared" si="8"/>
        <v xml:space="preserve">指定承認    </v>
      </c>
      <c r="U65" s="2"/>
      <c r="V65" s="2"/>
      <c r="Z65" s="1" t="str">
        <f>登録資材製造者!B60</f>
        <v>ショーボンドマテリアル（株）</v>
      </c>
      <c r="AA65" s="67">
        <f>登録資材製造者!C60</f>
        <v>5</v>
      </c>
    </row>
    <row r="66" spans="1:27" ht="15" customHeight="1">
      <c r="A66" s="87" t="str">
        <f t="shared" si="0"/>
        <v>011FV0105</v>
      </c>
      <c r="B66" s="5" t="s">
        <v>502</v>
      </c>
      <c r="C66" s="21">
        <v>1</v>
      </c>
      <c r="D66" s="21">
        <v>5</v>
      </c>
      <c r="E66" s="6" t="s">
        <v>34</v>
      </c>
      <c r="F66" s="7" t="s">
        <v>36</v>
      </c>
      <c r="G66" s="6" t="s">
        <v>2145</v>
      </c>
      <c r="H66" s="6" t="s">
        <v>2147</v>
      </c>
      <c r="I66" s="6" t="s">
        <v>2148</v>
      </c>
      <c r="J66" s="6" t="s">
        <v>494</v>
      </c>
      <c r="K66" s="6" t="s">
        <v>1472</v>
      </c>
      <c r="L66" s="12" t="s">
        <v>55</v>
      </c>
      <c r="M66" s="13"/>
      <c r="N66" s="14"/>
      <c r="O66" s="7"/>
      <c r="P66" s="6" t="s">
        <v>2092</v>
      </c>
      <c r="Q66" s="63">
        <f t="shared" si="5"/>
        <v>11</v>
      </c>
      <c r="R66" s="1" t="str">
        <f t="shared" si="6"/>
        <v>011FV0105</v>
      </c>
      <c r="S66" s="1" t="str">
        <f t="shared" si="7"/>
        <v xml:space="preserve">指定承認    </v>
      </c>
      <c r="T66" s="1" t="str">
        <f t="shared" si="8"/>
        <v xml:space="preserve">指定承認    </v>
      </c>
      <c r="U66" s="2"/>
      <c r="V66" s="2"/>
      <c r="Z66" s="1" t="str">
        <f>登録資材製造者!B61</f>
        <v>三菱樹脂（株）</v>
      </c>
      <c r="AA66" s="67">
        <f>登録資材製造者!C61</f>
        <v>0</v>
      </c>
    </row>
    <row r="67" spans="1:27" ht="15" customHeight="1">
      <c r="A67" s="87" t="str">
        <f t="shared" si="0"/>
        <v>011FV0106</v>
      </c>
      <c r="B67" s="5" t="s">
        <v>502</v>
      </c>
      <c r="C67" s="21">
        <v>1</v>
      </c>
      <c r="D67" s="21">
        <v>6</v>
      </c>
      <c r="E67" s="6" t="s">
        <v>34</v>
      </c>
      <c r="F67" s="7" t="s">
        <v>36</v>
      </c>
      <c r="G67" s="6" t="s">
        <v>2146</v>
      </c>
      <c r="H67" s="6" t="s">
        <v>2150</v>
      </c>
      <c r="I67" s="6" t="s">
        <v>2151</v>
      </c>
      <c r="J67" s="6" t="s">
        <v>494</v>
      </c>
      <c r="K67" s="6" t="s">
        <v>1472</v>
      </c>
      <c r="L67" s="12" t="s">
        <v>55</v>
      </c>
      <c r="M67" s="13"/>
      <c r="N67" s="14"/>
      <c r="O67" s="7"/>
      <c r="P67" s="6" t="s">
        <v>2092</v>
      </c>
      <c r="Q67" s="63">
        <f t="shared" si="5"/>
        <v>11</v>
      </c>
      <c r="R67" s="1" t="str">
        <f t="shared" si="6"/>
        <v>011FV0106</v>
      </c>
      <c r="S67" s="1" t="str">
        <f t="shared" si="7"/>
        <v xml:space="preserve">指定承認    </v>
      </c>
      <c r="T67" s="1" t="str">
        <f t="shared" si="8"/>
        <v xml:space="preserve">指定承認    </v>
      </c>
      <c r="U67" s="2"/>
      <c r="V67" s="2"/>
      <c r="Z67" s="1" t="str">
        <f>登録資材製造者!B62</f>
        <v>（株）協成</v>
      </c>
      <c r="AA67" s="67">
        <f>登録資材製造者!C62</f>
        <v>43</v>
      </c>
    </row>
    <row r="68" spans="1:27" ht="15" customHeight="1">
      <c r="A68" s="87" t="str">
        <f t="shared" si="0"/>
        <v>011FV0107</v>
      </c>
      <c r="B68" s="5" t="s">
        <v>502</v>
      </c>
      <c r="C68" s="21">
        <v>1</v>
      </c>
      <c r="D68" s="21">
        <v>7</v>
      </c>
      <c r="E68" s="6" t="s">
        <v>34</v>
      </c>
      <c r="F68" s="7" t="s">
        <v>36</v>
      </c>
      <c r="G68" s="6" t="s">
        <v>2146</v>
      </c>
      <c r="H68" s="6" t="s">
        <v>2143</v>
      </c>
      <c r="I68" s="6" t="s">
        <v>2149</v>
      </c>
      <c r="J68" s="6" t="s">
        <v>494</v>
      </c>
      <c r="K68" s="6" t="s">
        <v>1472</v>
      </c>
      <c r="L68" s="12" t="s">
        <v>55</v>
      </c>
      <c r="M68" s="13"/>
      <c r="N68" s="14"/>
      <c r="O68" s="7"/>
      <c r="P68" s="6" t="s">
        <v>2092</v>
      </c>
      <c r="Q68" s="63">
        <f t="shared" si="5"/>
        <v>11</v>
      </c>
      <c r="R68" s="1" t="str">
        <f t="shared" si="6"/>
        <v>011FV0107</v>
      </c>
      <c r="S68" s="1" t="str">
        <f t="shared" si="7"/>
        <v xml:space="preserve">指定承認    </v>
      </c>
      <c r="T68" s="1" t="str">
        <f t="shared" si="8"/>
        <v xml:space="preserve">指定承認    </v>
      </c>
      <c r="U68" s="2"/>
      <c r="V68" s="2"/>
      <c r="Z68" s="1" t="str">
        <f>登録資材製造者!B63</f>
        <v>栗本商事（株）</v>
      </c>
      <c r="AA68" s="67">
        <f>登録資材製造者!C63</f>
        <v>29</v>
      </c>
    </row>
    <row r="69" spans="1:27" ht="15" customHeight="1">
      <c r="A69" s="25" t="str">
        <f t="shared" si="0"/>
        <v/>
      </c>
      <c r="B69" s="5"/>
      <c r="C69" s="21"/>
      <c r="D69" s="21"/>
      <c r="E69" s="6"/>
      <c r="F69" s="7"/>
      <c r="G69" s="6"/>
      <c r="H69" s="6"/>
      <c r="I69" s="6"/>
      <c r="J69" s="6"/>
      <c r="K69" s="6"/>
      <c r="L69" s="12"/>
      <c r="M69" s="13"/>
      <c r="N69" s="14"/>
      <c r="O69" s="7"/>
      <c r="P69" s="6"/>
      <c r="Q69" s="63" t="str">
        <f t="shared" si="5"/>
        <v/>
      </c>
      <c r="R69" s="1" t="str">
        <f t="shared" si="6"/>
        <v/>
      </c>
      <c r="S69" s="1" t="str">
        <f t="shared" si="7"/>
        <v xml:space="preserve">    </v>
      </c>
      <c r="T69" s="1" t="str">
        <f t="shared" si="8"/>
        <v xml:space="preserve">    </v>
      </c>
      <c r="U69" s="2"/>
      <c r="V69" s="2"/>
      <c r="Z69" s="1" t="str">
        <f>登録資材製造者!B64</f>
        <v>角田鉄工（株）</v>
      </c>
      <c r="AA69" s="67">
        <f>登録資材製造者!C64</f>
        <v>22</v>
      </c>
    </row>
    <row r="70" spans="1:27" ht="15" customHeight="1">
      <c r="A70" s="87" t="str">
        <f t="shared" si="0"/>
        <v>011M0301</v>
      </c>
      <c r="B70" s="5" t="s">
        <v>226</v>
      </c>
      <c r="C70" s="21">
        <v>3</v>
      </c>
      <c r="D70" s="21">
        <v>1</v>
      </c>
      <c r="E70" s="6" t="s">
        <v>521</v>
      </c>
      <c r="F70" s="7" t="s">
        <v>123</v>
      </c>
      <c r="G70" s="6" t="s">
        <v>1509</v>
      </c>
      <c r="H70" s="6" t="s">
        <v>2152</v>
      </c>
      <c r="I70" s="6" t="s">
        <v>92</v>
      </c>
      <c r="J70" s="6" t="s">
        <v>1516</v>
      </c>
      <c r="K70" s="6" t="s">
        <v>112</v>
      </c>
      <c r="L70" s="12" t="s">
        <v>55</v>
      </c>
      <c r="M70" s="13"/>
      <c r="N70" s="14"/>
      <c r="O70" s="7"/>
      <c r="P70" s="6" t="s">
        <v>2092</v>
      </c>
      <c r="Q70" s="63">
        <f t="shared" si="5"/>
        <v>11</v>
      </c>
      <c r="R70" s="1" t="str">
        <f t="shared" si="6"/>
        <v>011M0301</v>
      </c>
      <c r="S70" s="1" t="str">
        <f t="shared" si="7"/>
        <v xml:space="preserve">指定承認    </v>
      </c>
      <c r="T70" s="1" t="str">
        <f t="shared" si="8"/>
        <v xml:space="preserve">指定承認    </v>
      </c>
      <c r="U70" s="2"/>
      <c r="V70" s="2"/>
      <c r="Z70" s="1" t="str">
        <f>登録資材製造者!B65</f>
        <v>（株）竹村製作所</v>
      </c>
      <c r="AA70" s="67">
        <f>登録資材製造者!C65</f>
        <v>28</v>
      </c>
    </row>
    <row r="71" spans="1:27" ht="15" customHeight="1">
      <c r="A71" s="87" t="str">
        <f t="shared" ref="A71:A134" si="9">IF(OR(B71="",C71="",D71=""),"",TEXT(Q71,"000")&amp;B71&amp;TEXT(C71,"00")&amp;TEXT(D71,"00"))</f>
        <v>011M0302</v>
      </c>
      <c r="B71" s="5" t="s">
        <v>226</v>
      </c>
      <c r="C71" s="21">
        <v>3</v>
      </c>
      <c r="D71" s="21">
        <v>2</v>
      </c>
      <c r="E71" s="6" t="s">
        <v>521</v>
      </c>
      <c r="F71" s="7" t="s">
        <v>123</v>
      </c>
      <c r="G71" s="6" t="s">
        <v>1511</v>
      </c>
      <c r="H71" s="6" t="s">
        <v>2153</v>
      </c>
      <c r="I71" s="6" t="s">
        <v>92</v>
      </c>
      <c r="J71" s="6"/>
      <c r="K71" s="6" t="s">
        <v>112</v>
      </c>
      <c r="L71" s="12" t="s">
        <v>55</v>
      </c>
      <c r="M71" s="13"/>
      <c r="N71" s="14"/>
      <c r="O71" s="7"/>
      <c r="P71" s="6" t="s">
        <v>2092</v>
      </c>
      <c r="Q71" s="63">
        <f t="shared" si="5"/>
        <v>11</v>
      </c>
      <c r="R71" s="1" t="str">
        <f t="shared" si="6"/>
        <v>011M0302</v>
      </c>
      <c r="S71" s="1" t="str">
        <f t="shared" si="7"/>
        <v xml:space="preserve">指定承認    </v>
      </c>
      <c r="T71" s="1" t="str">
        <f t="shared" si="8"/>
        <v xml:space="preserve">指定承認    </v>
      </c>
      <c r="U71" s="2"/>
      <c r="V71" s="2"/>
      <c r="Z71" s="1" t="str">
        <f>登録資材製造者!B66</f>
        <v>アロン化成（株）</v>
      </c>
      <c r="AA71" s="67">
        <f>登録資材製造者!C66</f>
        <v>40</v>
      </c>
    </row>
    <row r="72" spans="1:27" ht="15" customHeight="1">
      <c r="A72" s="87" t="str">
        <f t="shared" si="9"/>
        <v>011M0303</v>
      </c>
      <c r="B72" s="5" t="s">
        <v>226</v>
      </c>
      <c r="C72" s="21">
        <v>3</v>
      </c>
      <c r="D72" s="21">
        <v>3</v>
      </c>
      <c r="E72" s="6" t="s">
        <v>521</v>
      </c>
      <c r="F72" s="7" t="s">
        <v>123</v>
      </c>
      <c r="G72" s="6" t="s">
        <v>1512</v>
      </c>
      <c r="H72" s="6" t="s">
        <v>2154</v>
      </c>
      <c r="I72" s="6" t="s">
        <v>92</v>
      </c>
      <c r="J72" s="6" t="s">
        <v>1516</v>
      </c>
      <c r="K72" s="6" t="s">
        <v>1517</v>
      </c>
      <c r="L72" s="12" t="s">
        <v>55</v>
      </c>
      <c r="M72" s="13"/>
      <c r="N72" s="14"/>
      <c r="O72" s="7"/>
      <c r="P72" s="6" t="s">
        <v>2092</v>
      </c>
      <c r="Q72" s="63">
        <f t="shared" si="5"/>
        <v>11</v>
      </c>
      <c r="R72" s="1" t="str">
        <f t="shared" si="6"/>
        <v>011M0303</v>
      </c>
      <c r="S72" s="1" t="str">
        <f t="shared" si="7"/>
        <v xml:space="preserve">指定承認    </v>
      </c>
      <c r="T72" s="1" t="str">
        <f t="shared" si="8"/>
        <v xml:space="preserve">指定承認    </v>
      </c>
      <c r="V72" s="2"/>
    </row>
    <row r="73" spans="1:27" ht="15" customHeight="1">
      <c r="A73" s="87" t="str">
        <f t="shared" si="9"/>
        <v>011M0304</v>
      </c>
      <c r="B73" s="5" t="s">
        <v>226</v>
      </c>
      <c r="C73" s="21">
        <v>3</v>
      </c>
      <c r="D73" s="21">
        <v>4</v>
      </c>
      <c r="E73" s="6" t="s">
        <v>521</v>
      </c>
      <c r="F73" s="7" t="s">
        <v>123</v>
      </c>
      <c r="G73" s="6" t="s">
        <v>524</v>
      </c>
      <c r="H73" s="6" t="s">
        <v>2155</v>
      </c>
      <c r="I73" s="6" t="s">
        <v>78</v>
      </c>
      <c r="J73" s="6"/>
      <c r="K73" s="6" t="s">
        <v>112</v>
      </c>
      <c r="L73" s="12" t="s">
        <v>55</v>
      </c>
      <c r="M73" s="13"/>
      <c r="N73" s="14"/>
      <c r="O73" s="7"/>
      <c r="P73" s="6" t="s">
        <v>2092</v>
      </c>
      <c r="Q73" s="63">
        <f t="shared" si="5"/>
        <v>11</v>
      </c>
      <c r="R73" s="1" t="str">
        <f t="shared" si="6"/>
        <v>011M0304</v>
      </c>
      <c r="S73" s="1" t="str">
        <f t="shared" si="7"/>
        <v xml:space="preserve">指定承認    </v>
      </c>
      <c r="T73" s="1" t="str">
        <f t="shared" si="8"/>
        <v xml:space="preserve">指定承認    </v>
      </c>
      <c r="V73" s="2"/>
    </row>
    <row r="74" spans="1:27" ht="15" customHeight="1">
      <c r="A74" s="25" t="str">
        <f t="shared" si="9"/>
        <v>011M0305</v>
      </c>
      <c r="B74" s="5" t="s">
        <v>2156</v>
      </c>
      <c r="C74" s="21">
        <v>3</v>
      </c>
      <c r="D74" s="21">
        <v>5</v>
      </c>
      <c r="E74" s="6" t="s">
        <v>521</v>
      </c>
      <c r="F74" s="7" t="s">
        <v>123</v>
      </c>
      <c r="G74" s="6" t="s">
        <v>2159</v>
      </c>
      <c r="H74" s="6" t="s">
        <v>2170</v>
      </c>
      <c r="I74" s="6" t="s">
        <v>2162</v>
      </c>
      <c r="J74" s="6" t="s">
        <v>1523</v>
      </c>
      <c r="K74" s="6" t="s">
        <v>112</v>
      </c>
      <c r="L74" s="12" t="s">
        <v>55</v>
      </c>
      <c r="M74" s="13"/>
      <c r="N74" s="14"/>
      <c r="O74" s="7"/>
      <c r="P74" s="6" t="s">
        <v>2092</v>
      </c>
      <c r="Q74" s="63">
        <f t="shared" si="5"/>
        <v>11</v>
      </c>
      <c r="R74" s="1" t="str">
        <f t="shared" si="6"/>
        <v>011M0305</v>
      </c>
      <c r="S74" s="1" t="str">
        <f t="shared" si="7"/>
        <v xml:space="preserve">指定承認    </v>
      </c>
      <c r="T74" s="1" t="str">
        <f t="shared" si="8"/>
        <v xml:space="preserve">指定承認    </v>
      </c>
      <c r="V74" s="2"/>
    </row>
    <row r="75" spans="1:27" ht="15" customHeight="1">
      <c r="A75" s="25" t="str">
        <f t="shared" si="9"/>
        <v>011M0306</v>
      </c>
      <c r="B75" s="5" t="s">
        <v>2156</v>
      </c>
      <c r="C75" s="21">
        <v>3</v>
      </c>
      <c r="D75" s="21">
        <v>6</v>
      </c>
      <c r="E75" s="6" t="s">
        <v>521</v>
      </c>
      <c r="F75" s="7" t="s">
        <v>123</v>
      </c>
      <c r="G75" s="6" t="s">
        <v>2160</v>
      </c>
      <c r="H75" s="6" t="s">
        <v>2157</v>
      </c>
      <c r="I75" s="6" t="s">
        <v>2158</v>
      </c>
      <c r="J75" s="6" t="s">
        <v>1523</v>
      </c>
      <c r="K75" s="6" t="s">
        <v>112</v>
      </c>
      <c r="L75" s="12" t="s">
        <v>55</v>
      </c>
      <c r="M75" s="13"/>
      <c r="N75" s="14"/>
      <c r="O75" s="7"/>
      <c r="P75" s="6" t="s">
        <v>2092</v>
      </c>
      <c r="Q75" s="63">
        <f t="shared" si="5"/>
        <v>11</v>
      </c>
      <c r="R75" s="1" t="str">
        <f t="shared" si="6"/>
        <v>011M0306</v>
      </c>
      <c r="S75" s="1" t="str">
        <f t="shared" si="7"/>
        <v xml:space="preserve">指定承認    </v>
      </c>
      <c r="T75" s="1" t="str">
        <f t="shared" si="8"/>
        <v xml:space="preserve">指定承認    </v>
      </c>
      <c r="V75" s="2"/>
    </row>
    <row r="76" spans="1:27" ht="15" customHeight="1">
      <c r="A76" s="25" t="str">
        <f t="shared" si="9"/>
        <v>011M0307</v>
      </c>
      <c r="B76" s="5" t="s">
        <v>2156</v>
      </c>
      <c r="C76" s="21">
        <v>3</v>
      </c>
      <c r="D76" s="21">
        <v>7</v>
      </c>
      <c r="E76" s="6" t="s">
        <v>521</v>
      </c>
      <c r="F76" s="7" t="s">
        <v>123</v>
      </c>
      <c r="G76" s="6" t="s">
        <v>2161</v>
      </c>
      <c r="H76" s="6" t="s">
        <v>2157</v>
      </c>
      <c r="I76" s="6" t="s">
        <v>2162</v>
      </c>
      <c r="J76" s="6" t="s">
        <v>1523</v>
      </c>
      <c r="K76" s="6" t="s">
        <v>112</v>
      </c>
      <c r="L76" s="12" t="s">
        <v>55</v>
      </c>
      <c r="M76" s="13"/>
      <c r="N76" s="14"/>
      <c r="O76" s="7"/>
      <c r="P76" s="6" t="s">
        <v>2092</v>
      </c>
      <c r="Q76" s="63">
        <f t="shared" si="5"/>
        <v>11</v>
      </c>
      <c r="R76" s="1" t="str">
        <f t="shared" si="6"/>
        <v>011M0307</v>
      </c>
      <c r="S76" s="1" t="str">
        <f t="shared" si="7"/>
        <v xml:space="preserve">指定承認    </v>
      </c>
      <c r="T76" s="1" t="str">
        <f t="shared" si="8"/>
        <v xml:space="preserve">指定承認    </v>
      </c>
      <c r="V76" s="2"/>
    </row>
    <row r="77" spans="1:27" ht="15" customHeight="1">
      <c r="A77" s="25" t="str">
        <f t="shared" si="9"/>
        <v>011M0308</v>
      </c>
      <c r="B77" s="5" t="s">
        <v>2156</v>
      </c>
      <c r="C77" s="21">
        <v>3</v>
      </c>
      <c r="D77" s="21">
        <v>8</v>
      </c>
      <c r="E77" s="6" t="s">
        <v>521</v>
      </c>
      <c r="F77" s="7" t="s">
        <v>123</v>
      </c>
      <c r="G77" s="6" t="s">
        <v>2163</v>
      </c>
      <c r="H77" s="6" t="s">
        <v>2164</v>
      </c>
      <c r="I77" s="6" t="s">
        <v>2165</v>
      </c>
      <c r="J77" s="6" t="s">
        <v>1523</v>
      </c>
      <c r="K77" s="6" t="s">
        <v>2166</v>
      </c>
      <c r="L77" s="12" t="s">
        <v>55</v>
      </c>
      <c r="M77" s="13"/>
      <c r="N77" s="14"/>
      <c r="O77" s="7"/>
      <c r="P77" s="6" t="s">
        <v>2092</v>
      </c>
      <c r="Q77" s="63">
        <f t="shared" si="5"/>
        <v>11</v>
      </c>
      <c r="R77" s="1" t="str">
        <f t="shared" si="6"/>
        <v>011M0308</v>
      </c>
      <c r="S77" s="1" t="str">
        <f t="shared" si="7"/>
        <v xml:space="preserve">指定承認    </v>
      </c>
      <c r="T77" s="1" t="str">
        <f t="shared" si="8"/>
        <v xml:space="preserve">指定承認    </v>
      </c>
      <c r="V77" s="2"/>
    </row>
    <row r="78" spans="1:27" ht="15" customHeight="1">
      <c r="A78" s="25" t="str">
        <f t="shared" si="9"/>
        <v>011M0309</v>
      </c>
      <c r="B78" s="5" t="s">
        <v>2156</v>
      </c>
      <c r="C78" s="21">
        <v>3</v>
      </c>
      <c r="D78" s="21">
        <v>9</v>
      </c>
      <c r="E78" s="6" t="s">
        <v>521</v>
      </c>
      <c r="F78" s="7" t="s">
        <v>123</v>
      </c>
      <c r="G78" s="6" t="s">
        <v>2169</v>
      </c>
      <c r="H78" s="6" t="s">
        <v>2167</v>
      </c>
      <c r="I78" s="6" t="s">
        <v>2168</v>
      </c>
      <c r="J78" s="6" t="s">
        <v>1523</v>
      </c>
      <c r="K78" s="6" t="s">
        <v>2166</v>
      </c>
      <c r="L78" s="12" t="s">
        <v>55</v>
      </c>
      <c r="M78" s="13"/>
      <c r="N78" s="14"/>
      <c r="O78" s="7"/>
      <c r="P78" s="6" t="s">
        <v>2092</v>
      </c>
      <c r="Q78" s="63">
        <f t="shared" si="5"/>
        <v>11</v>
      </c>
      <c r="R78" s="1" t="str">
        <f t="shared" si="6"/>
        <v>011M0309</v>
      </c>
      <c r="S78" s="1" t="str">
        <f t="shared" si="7"/>
        <v xml:space="preserve">指定承認    </v>
      </c>
      <c r="T78" s="1" t="str">
        <f t="shared" si="8"/>
        <v xml:space="preserve">指定承認    </v>
      </c>
    </row>
    <row r="79" spans="1:27" ht="15" customHeight="1">
      <c r="A79" s="25" t="str">
        <f t="shared" si="9"/>
        <v>011M0310</v>
      </c>
      <c r="B79" s="5" t="s">
        <v>2156</v>
      </c>
      <c r="C79" s="21">
        <v>3</v>
      </c>
      <c r="D79" s="21">
        <v>10</v>
      </c>
      <c r="E79" s="6" t="s">
        <v>521</v>
      </c>
      <c r="F79" s="7" t="s">
        <v>123</v>
      </c>
      <c r="G79" s="6" t="s">
        <v>2171</v>
      </c>
      <c r="H79" s="6" t="s">
        <v>2172</v>
      </c>
      <c r="I79" s="6" t="s">
        <v>2173</v>
      </c>
      <c r="J79" s="6" t="s">
        <v>1523</v>
      </c>
      <c r="K79" s="6" t="s">
        <v>2166</v>
      </c>
      <c r="L79" s="12" t="s">
        <v>55</v>
      </c>
      <c r="M79" s="13"/>
      <c r="N79" s="14"/>
      <c r="O79" s="7"/>
      <c r="P79" s="6" t="s">
        <v>2092</v>
      </c>
      <c r="Q79" s="63">
        <f t="shared" si="5"/>
        <v>11</v>
      </c>
      <c r="R79" s="1" t="str">
        <f t="shared" si="6"/>
        <v>011M0310</v>
      </c>
      <c r="S79" s="1" t="str">
        <f t="shared" si="7"/>
        <v xml:space="preserve">指定承認    </v>
      </c>
      <c r="T79" s="1" t="str">
        <f t="shared" si="8"/>
        <v xml:space="preserve">指定承認    </v>
      </c>
    </row>
    <row r="80" spans="1:27" ht="15" customHeight="1">
      <c r="A80" s="25" t="str">
        <f t="shared" si="9"/>
        <v>011M0311</v>
      </c>
      <c r="B80" s="5" t="s">
        <v>2177</v>
      </c>
      <c r="C80" s="21">
        <v>3</v>
      </c>
      <c r="D80" s="21">
        <v>11</v>
      </c>
      <c r="E80" s="6" t="s">
        <v>521</v>
      </c>
      <c r="F80" s="7" t="s">
        <v>123</v>
      </c>
      <c r="G80" s="6" t="s">
        <v>2178</v>
      </c>
      <c r="H80" s="6" t="s">
        <v>2258</v>
      </c>
      <c r="I80" s="6" t="s">
        <v>2179</v>
      </c>
      <c r="J80" s="6" t="s">
        <v>1523</v>
      </c>
      <c r="K80" s="6" t="s">
        <v>112</v>
      </c>
      <c r="L80" s="12" t="s">
        <v>55</v>
      </c>
      <c r="M80" s="13"/>
      <c r="N80" s="14"/>
      <c r="O80" s="7"/>
      <c r="P80" s="6" t="s">
        <v>2092</v>
      </c>
      <c r="Q80" s="63">
        <f t="shared" si="5"/>
        <v>11</v>
      </c>
      <c r="R80" s="1" t="str">
        <f t="shared" si="6"/>
        <v>011M0311</v>
      </c>
      <c r="S80" s="1" t="str">
        <f t="shared" si="7"/>
        <v xml:space="preserve">指定承認    </v>
      </c>
      <c r="T80" s="1" t="str">
        <f t="shared" si="8"/>
        <v xml:space="preserve">指定承認    </v>
      </c>
    </row>
    <row r="81" spans="1:20" ht="15" customHeight="1">
      <c r="A81" s="25" t="str">
        <f t="shared" si="9"/>
        <v/>
      </c>
      <c r="B81" s="5"/>
      <c r="C81" s="21"/>
      <c r="D81" s="21"/>
      <c r="E81" s="6"/>
      <c r="F81" s="7"/>
      <c r="G81" s="6"/>
      <c r="H81" s="6"/>
      <c r="I81" s="6"/>
      <c r="J81" s="6"/>
      <c r="K81" s="6"/>
      <c r="L81" s="12"/>
      <c r="M81" s="13"/>
      <c r="N81" s="14"/>
      <c r="O81" s="7"/>
      <c r="P81" s="6"/>
      <c r="Q81" s="63" t="str">
        <f t="shared" si="5"/>
        <v/>
      </c>
      <c r="R81" s="1" t="str">
        <f t="shared" si="6"/>
        <v/>
      </c>
      <c r="S81" s="1" t="str">
        <f t="shared" si="7"/>
        <v xml:space="preserve">    </v>
      </c>
      <c r="T81" s="1" t="str">
        <f t="shared" si="8"/>
        <v xml:space="preserve">    </v>
      </c>
    </row>
    <row r="82" spans="1:20" ht="15" customHeight="1">
      <c r="A82" s="25" t="str">
        <f t="shared" si="9"/>
        <v>011M0401</v>
      </c>
      <c r="B82" s="5" t="s">
        <v>226</v>
      </c>
      <c r="C82" s="21">
        <v>4</v>
      </c>
      <c r="D82" s="21">
        <v>1</v>
      </c>
      <c r="E82" s="6" t="s">
        <v>521</v>
      </c>
      <c r="F82" s="7" t="s">
        <v>123</v>
      </c>
      <c r="G82" s="6" t="s">
        <v>1524</v>
      </c>
      <c r="H82" s="6" t="s">
        <v>2174</v>
      </c>
      <c r="I82" s="6" t="s">
        <v>78</v>
      </c>
      <c r="J82" s="6" t="s">
        <v>1527</v>
      </c>
      <c r="K82" s="6" t="s">
        <v>1526</v>
      </c>
      <c r="L82" s="12" t="s">
        <v>55</v>
      </c>
      <c r="M82" s="13"/>
      <c r="N82" s="14"/>
      <c r="O82" s="7"/>
      <c r="P82" s="6" t="s">
        <v>2092</v>
      </c>
      <c r="Q82" s="63">
        <f t="shared" si="5"/>
        <v>11</v>
      </c>
      <c r="R82" s="1" t="str">
        <f t="shared" si="6"/>
        <v>011M0401</v>
      </c>
      <c r="S82" s="1" t="str">
        <f t="shared" si="7"/>
        <v xml:space="preserve">指定承認    </v>
      </c>
      <c r="T82" s="1" t="str">
        <f t="shared" si="8"/>
        <v xml:space="preserve">指定承認    </v>
      </c>
    </row>
    <row r="83" spans="1:20" ht="15" customHeight="1">
      <c r="A83" s="25" t="str">
        <f t="shared" si="9"/>
        <v/>
      </c>
      <c r="B83" s="5"/>
      <c r="C83" s="21"/>
      <c r="D83" s="21"/>
      <c r="E83" s="6"/>
      <c r="F83" s="7"/>
      <c r="G83" s="6"/>
      <c r="H83" s="6"/>
      <c r="I83" s="6"/>
      <c r="J83" s="6"/>
      <c r="K83" s="6"/>
      <c r="L83" s="12"/>
      <c r="M83" s="13"/>
      <c r="N83" s="14"/>
      <c r="O83" s="7"/>
      <c r="P83" s="6"/>
      <c r="Q83" s="63" t="str">
        <f t="shared" si="5"/>
        <v/>
      </c>
      <c r="R83" s="1" t="str">
        <f t="shared" si="6"/>
        <v/>
      </c>
      <c r="S83" s="1" t="str">
        <f t="shared" si="7"/>
        <v xml:space="preserve">    </v>
      </c>
      <c r="T83" s="1" t="str">
        <f t="shared" si="8"/>
        <v xml:space="preserve">    </v>
      </c>
    </row>
    <row r="84" spans="1:20" ht="15" customHeight="1">
      <c r="A84" s="25" t="str">
        <f t="shared" si="9"/>
        <v/>
      </c>
      <c r="B84" s="5"/>
      <c r="C84" s="21"/>
      <c r="D84" s="21"/>
      <c r="E84" s="6"/>
      <c r="F84" s="7"/>
      <c r="G84" s="6"/>
      <c r="H84" s="6"/>
      <c r="I84" s="6"/>
      <c r="J84" s="6"/>
      <c r="K84" s="6"/>
      <c r="L84" s="12"/>
      <c r="M84" s="13"/>
      <c r="N84" s="14"/>
      <c r="O84" s="7"/>
      <c r="P84" s="6"/>
      <c r="Q84" s="63" t="str">
        <f t="shared" si="5"/>
        <v/>
      </c>
      <c r="R84" s="1" t="str">
        <f t="shared" si="6"/>
        <v/>
      </c>
      <c r="S84" s="1" t="str">
        <f t="shared" si="7"/>
        <v xml:space="preserve">    </v>
      </c>
      <c r="T84" s="1" t="str">
        <f t="shared" si="8"/>
        <v xml:space="preserve">    </v>
      </c>
    </row>
    <row r="85" spans="1:20" ht="15" customHeight="1">
      <c r="A85" s="25" t="str">
        <f t="shared" si="9"/>
        <v/>
      </c>
      <c r="B85" s="5"/>
      <c r="C85" s="21"/>
      <c r="D85" s="21"/>
      <c r="E85" s="6"/>
      <c r="F85" s="7"/>
      <c r="G85" s="6"/>
      <c r="H85" s="6"/>
      <c r="I85" s="6"/>
      <c r="J85" s="6"/>
      <c r="K85" s="6"/>
      <c r="L85" s="12"/>
      <c r="M85" s="13"/>
      <c r="N85" s="14"/>
      <c r="O85" s="7"/>
      <c r="P85" s="6"/>
      <c r="Q85" s="63" t="str">
        <f t="shared" si="5"/>
        <v/>
      </c>
      <c r="R85" s="1" t="str">
        <f t="shared" si="6"/>
        <v/>
      </c>
      <c r="S85" s="1" t="str">
        <f t="shared" si="7"/>
        <v xml:space="preserve">    </v>
      </c>
      <c r="T85" s="1" t="str">
        <f t="shared" si="8"/>
        <v xml:space="preserve">    </v>
      </c>
    </row>
    <row r="86" spans="1:20" ht="15" customHeight="1">
      <c r="A86" s="25" t="str">
        <f t="shared" si="9"/>
        <v/>
      </c>
      <c r="B86" s="5"/>
      <c r="C86" s="21"/>
      <c r="D86" s="21"/>
      <c r="E86" s="6"/>
      <c r="F86" s="7"/>
      <c r="G86" s="6"/>
      <c r="H86" s="6"/>
      <c r="I86" s="6"/>
      <c r="J86" s="6"/>
      <c r="K86" s="6"/>
      <c r="L86" s="12"/>
      <c r="M86" s="13"/>
      <c r="N86" s="14"/>
      <c r="O86" s="7"/>
      <c r="P86" s="6"/>
      <c r="Q86" s="63" t="str">
        <f t="shared" si="5"/>
        <v/>
      </c>
      <c r="R86" s="1" t="str">
        <f t="shared" si="6"/>
        <v/>
      </c>
      <c r="S86" s="1" t="str">
        <f t="shared" si="7"/>
        <v xml:space="preserve">    </v>
      </c>
      <c r="T86" s="1" t="str">
        <f t="shared" si="8"/>
        <v xml:space="preserve">    </v>
      </c>
    </row>
    <row r="87" spans="1:20" ht="15" customHeight="1">
      <c r="A87" s="25" t="str">
        <f t="shared" si="9"/>
        <v/>
      </c>
      <c r="B87" s="5"/>
      <c r="C87" s="21"/>
      <c r="D87" s="21"/>
      <c r="E87" s="6"/>
      <c r="F87" s="7"/>
      <c r="G87" s="6"/>
      <c r="H87" s="6"/>
      <c r="I87" s="6"/>
      <c r="J87" s="6"/>
      <c r="K87" s="6"/>
      <c r="L87" s="12"/>
      <c r="M87" s="13"/>
      <c r="N87" s="14"/>
      <c r="O87" s="7"/>
      <c r="P87" s="6"/>
      <c r="Q87" s="63" t="str">
        <f t="shared" si="5"/>
        <v/>
      </c>
      <c r="R87" s="1" t="str">
        <f t="shared" si="6"/>
        <v/>
      </c>
      <c r="S87" s="1" t="str">
        <f t="shared" si="7"/>
        <v xml:space="preserve">    </v>
      </c>
      <c r="T87" s="1" t="str">
        <f t="shared" si="8"/>
        <v xml:space="preserve">    </v>
      </c>
    </row>
    <row r="88" spans="1:20" ht="15" customHeight="1">
      <c r="A88" s="25" t="str">
        <f t="shared" si="9"/>
        <v/>
      </c>
      <c r="B88" s="5"/>
      <c r="C88" s="21"/>
      <c r="D88" s="21"/>
      <c r="E88" s="6"/>
      <c r="F88" s="7"/>
      <c r="G88" s="6"/>
      <c r="H88" s="6"/>
      <c r="I88" s="6"/>
      <c r="J88" s="6"/>
      <c r="K88" s="6"/>
      <c r="L88" s="12"/>
      <c r="M88" s="13"/>
      <c r="N88" s="14"/>
      <c r="O88" s="7"/>
      <c r="P88" s="6"/>
      <c r="Q88" s="63" t="str">
        <f t="shared" si="5"/>
        <v/>
      </c>
      <c r="R88" s="1" t="str">
        <f t="shared" si="6"/>
        <v/>
      </c>
      <c r="S88" s="1" t="str">
        <f t="shared" si="7"/>
        <v xml:space="preserve">    </v>
      </c>
      <c r="T88" s="1" t="str">
        <f t="shared" si="8"/>
        <v xml:space="preserve">    </v>
      </c>
    </row>
    <row r="89" spans="1:20" ht="15" customHeight="1">
      <c r="A89" s="25" t="str">
        <f t="shared" si="9"/>
        <v/>
      </c>
      <c r="B89" s="5"/>
      <c r="C89" s="21"/>
      <c r="D89" s="21"/>
      <c r="E89" s="6"/>
      <c r="F89" s="7"/>
      <c r="G89" s="6"/>
      <c r="H89" s="6"/>
      <c r="I89" s="6"/>
      <c r="J89" s="6"/>
      <c r="K89" s="6"/>
      <c r="L89" s="12"/>
      <c r="M89" s="13"/>
      <c r="N89" s="14"/>
      <c r="O89" s="7"/>
      <c r="P89" s="6"/>
      <c r="Q89" s="63" t="str">
        <f t="shared" si="5"/>
        <v/>
      </c>
      <c r="R89" s="1" t="str">
        <f t="shared" si="6"/>
        <v/>
      </c>
      <c r="S89" s="1" t="str">
        <f t="shared" si="7"/>
        <v xml:space="preserve">    </v>
      </c>
      <c r="T89" s="1" t="str">
        <f t="shared" si="8"/>
        <v xml:space="preserve">    </v>
      </c>
    </row>
    <row r="90" spans="1:20" ht="15" customHeight="1">
      <c r="A90" s="25" t="str">
        <f t="shared" si="9"/>
        <v/>
      </c>
      <c r="B90" s="5"/>
      <c r="C90" s="21"/>
      <c r="D90" s="21"/>
      <c r="E90" s="6"/>
      <c r="F90" s="7"/>
      <c r="G90" s="6"/>
      <c r="H90" s="6"/>
      <c r="I90" s="6"/>
      <c r="J90" s="6"/>
      <c r="K90" s="6"/>
      <c r="L90" s="12"/>
      <c r="M90" s="13"/>
      <c r="N90" s="14"/>
      <c r="O90" s="7"/>
      <c r="P90" s="6"/>
      <c r="Q90" s="63" t="str">
        <f t="shared" ref="Q90:Q153" si="10">IF(P90="","",VLOOKUP(P90,$Z$7:$AA$68,2,FALSE))</f>
        <v/>
      </c>
      <c r="R90" s="1" t="str">
        <f t="shared" si="6"/>
        <v/>
      </c>
      <c r="S90" s="1" t="str">
        <f t="shared" si="7"/>
        <v xml:space="preserve">    </v>
      </c>
      <c r="T90" s="1" t="str">
        <f t="shared" si="8"/>
        <v xml:space="preserve">    </v>
      </c>
    </row>
    <row r="91" spans="1:20" ht="15" customHeight="1">
      <c r="A91" s="25" t="str">
        <f t="shared" si="9"/>
        <v/>
      </c>
      <c r="B91" s="5"/>
      <c r="C91" s="21"/>
      <c r="D91" s="21"/>
      <c r="E91" s="6"/>
      <c r="F91" s="7"/>
      <c r="G91" s="6"/>
      <c r="H91" s="6"/>
      <c r="I91" s="6"/>
      <c r="J91" s="6"/>
      <c r="K91" s="6"/>
      <c r="L91" s="12"/>
      <c r="M91" s="13"/>
      <c r="N91" s="14"/>
      <c r="O91" s="7"/>
      <c r="P91" s="6"/>
      <c r="Q91" s="63" t="str">
        <f t="shared" si="10"/>
        <v/>
      </c>
      <c r="R91" s="1" t="str">
        <f t="shared" si="6"/>
        <v/>
      </c>
      <c r="S91" s="1" t="str">
        <f t="shared" si="7"/>
        <v xml:space="preserve">    </v>
      </c>
      <c r="T91" s="1" t="str">
        <f t="shared" si="8"/>
        <v xml:space="preserve">    </v>
      </c>
    </row>
    <row r="92" spans="1:20" ht="15" customHeight="1">
      <c r="A92" s="25" t="str">
        <f t="shared" si="9"/>
        <v/>
      </c>
      <c r="B92" s="5"/>
      <c r="C92" s="21"/>
      <c r="D92" s="21"/>
      <c r="E92" s="6"/>
      <c r="F92" s="7"/>
      <c r="G92" s="6"/>
      <c r="H92" s="6"/>
      <c r="I92" s="6"/>
      <c r="J92" s="6"/>
      <c r="K92" s="6"/>
      <c r="L92" s="12"/>
      <c r="M92" s="13"/>
      <c r="N92" s="14"/>
      <c r="O92" s="7"/>
      <c r="P92" s="6"/>
      <c r="Q92" s="63" t="str">
        <f t="shared" si="10"/>
        <v/>
      </c>
      <c r="R92" s="1" t="str">
        <f t="shared" si="6"/>
        <v/>
      </c>
      <c r="S92" s="1" t="str">
        <f t="shared" si="7"/>
        <v xml:space="preserve">    </v>
      </c>
      <c r="T92" s="1" t="str">
        <f t="shared" si="8"/>
        <v xml:space="preserve">    </v>
      </c>
    </row>
    <row r="93" spans="1:20" ht="15" customHeight="1">
      <c r="A93" s="25" t="str">
        <f t="shared" si="9"/>
        <v/>
      </c>
      <c r="B93" s="5"/>
      <c r="C93" s="21"/>
      <c r="D93" s="21"/>
      <c r="E93" s="6"/>
      <c r="F93" s="7"/>
      <c r="G93" s="6"/>
      <c r="H93" s="6"/>
      <c r="I93" s="6"/>
      <c r="J93" s="6"/>
      <c r="K93" s="6"/>
      <c r="L93" s="12"/>
      <c r="M93" s="13"/>
      <c r="N93" s="14"/>
      <c r="O93" s="7"/>
      <c r="P93" s="6"/>
      <c r="Q93" s="63" t="str">
        <f t="shared" si="10"/>
        <v/>
      </c>
      <c r="R93" s="1" t="str">
        <f t="shared" si="6"/>
        <v/>
      </c>
      <c r="S93" s="1" t="str">
        <f t="shared" si="7"/>
        <v xml:space="preserve">    </v>
      </c>
      <c r="T93" s="1" t="str">
        <f t="shared" si="8"/>
        <v xml:space="preserve">    </v>
      </c>
    </row>
    <row r="94" spans="1:20" ht="15" customHeight="1">
      <c r="A94" s="25" t="str">
        <f t="shared" si="9"/>
        <v/>
      </c>
      <c r="B94" s="5"/>
      <c r="C94" s="21"/>
      <c r="D94" s="21"/>
      <c r="E94" s="6"/>
      <c r="F94" s="7"/>
      <c r="G94" s="6"/>
      <c r="H94" s="6"/>
      <c r="I94" s="6"/>
      <c r="J94" s="6"/>
      <c r="K94" s="6"/>
      <c r="L94" s="12"/>
      <c r="M94" s="13"/>
      <c r="N94" s="14"/>
      <c r="O94" s="7"/>
      <c r="P94" s="6"/>
      <c r="Q94" s="63" t="str">
        <f t="shared" si="10"/>
        <v/>
      </c>
      <c r="R94" s="1" t="str">
        <f t="shared" si="6"/>
        <v/>
      </c>
      <c r="S94" s="1" t="str">
        <f t="shared" si="7"/>
        <v xml:space="preserve">    </v>
      </c>
      <c r="T94" s="1" t="str">
        <f t="shared" si="8"/>
        <v xml:space="preserve">    </v>
      </c>
    </row>
    <row r="95" spans="1:20" ht="15" customHeight="1">
      <c r="A95" s="25" t="str">
        <f t="shared" si="9"/>
        <v/>
      </c>
      <c r="B95" s="5"/>
      <c r="C95" s="21"/>
      <c r="D95" s="21"/>
      <c r="E95" s="6"/>
      <c r="F95" s="7"/>
      <c r="G95" s="6"/>
      <c r="H95" s="6"/>
      <c r="I95" s="6"/>
      <c r="J95" s="6"/>
      <c r="K95" s="6"/>
      <c r="L95" s="12"/>
      <c r="M95" s="13"/>
      <c r="N95" s="14"/>
      <c r="O95" s="7"/>
      <c r="P95" s="6"/>
      <c r="Q95" s="63" t="str">
        <f t="shared" si="10"/>
        <v/>
      </c>
      <c r="R95" s="1" t="str">
        <f t="shared" si="6"/>
        <v/>
      </c>
      <c r="S95" s="1" t="str">
        <f t="shared" si="7"/>
        <v xml:space="preserve">    </v>
      </c>
      <c r="T95" s="1" t="str">
        <f t="shared" si="8"/>
        <v xml:space="preserve">    </v>
      </c>
    </row>
    <row r="96" spans="1:20" ht="15" customHeight="1">
      <c r="A96" s="25" t="str">
        <f t="shared" si="9"/>
        <v/>
      </c>
      <c r="B96" s="5"/>
      <c r="C96" s="21"/>
      <c r="D96" s="21"/>
      <c r="E96" s="6"/>
      <c r="F96" s="7"/>
      <c r="G96" s="6"/>
      <c r="H96" s="6"/>
      <c r="I96" s="6"/>
      <c r="J96" s="11"/>
      <c r="K96" s="11"/>
      <c r="L96" s="12"/>
      <c r="M96" s="13"/>
      <c r="N96" s="14"/>
      <c r="O96" s="7"/>
      <c r="P96" s="6"/>
      <c r="Q96" s="63" t="str">
        <f t="shared" si="10"/>
        <v/>
      </c>
      <c r="R96" s="1" t="str">
        <f t="shared" si="6"/>
        <v/>
      </c>
      <c r="S96" s="1" t="str">
        <f t="shared" si="7"/>
        <v xml:space="preserve">    </v>
      </c>
      <c r="T96" s="1" t="str">
        <f t="shared" si="8"/>
        <v xml:space="preserve">    </v>
      </c>
    </row>
    <row r="97" spans="1:20" ht="15" customHeight="1">
      <c r="A97" s="25" t="str">
        <f t="shared" si="9"/>
        <v/>
      </c>
      <c r="B97" s="5"/>
      <c r="C97" s="21"/>
      <c r="D97" s="21"/>
      <c r="E97" s="6"/>
      <c r="F97" s="7"/>
      <c r="G97" s="6"/>
      <c r="H97" s="6"/>
      <c r="I97" s="6"/>
      <c r="J97" s="6"/>
      <c r="K97" s="6"/>
      <c r="L97" s="12"/>
      <c r="M97" s="13"/>
      <c r="N97" s="14"/>
      <c r="O97" s="7"/>
      <c r="P97" s="6"/>
      <c r="Q97" s="63" t="str">
        <f t="shared" si="10"/>
        <v/>
      </c>
      <c r="R97" s="1" t="str">
        <f t="shared" si="6"/>
        <v/>
      </c>
      <c r="S97" s="1" t="str">
        <f t="shared" si="7"/>
        <v xml:space="preserve">    </v>
      </c>
      <c r="T97" s="1" t="str">
        <f t="shared" si="8"/>
        <v xml:space="preserve">    </v>
      </c>
    </row>
    <row r="98" spans="1:20" ht="15" customHeight="1">
      <c r="A98" s="25" t="str">
        <f t="shared" si="9"/>
        <v/>
      </c>
      <c r="B98" s="5"/>
      <c r="C98" s="21"/>
      <c r="D98" s="21"/>
      <c r="E98" s="6"/>
      <c r="F98" s="7"/>
      <c r="G98" s="6"/>
      <c r="H98" s="6"/>
      <c r="I98" s="6"/>
      <c r="J98" s="6"/>
      <c r="K98" s="6"/>
      <c r="L98" s="12"/>
      <c r="M98" s="13"/>
      <c r="N98" s="14"/>
      <c r="O98" s="7"/>
      <c r="P98" s="6"/>
      <c r="Q98" s="63" t="str">
        <f t="shared" si="10"/>
        <v/>
      </c>
      <c r="R98" s="1" t="str">
        <f t="shared" si="6"/>
        <v/>
      </c>
      <c r="S98" s="1" t="str">
        <f t="shared" si="7"/>
        <v xml:space="preserve">    </v>
      </c>
      <c r="T98" s="1" t="str">
        <f t="shared" si="8"/>
        <v xml:space="preserve">    </v>
      </c>
    </row>
    <row r="99" spans="1:20" ht="15" customHeight="1">
      <c r="A99" s="25" t="str">
        <f t="shared" si="9"/>
        <v/>
      </c>
      <c r="B99" s="5"/>
      <c r="C99" s="21"/>
      <c r="D99" s="21"/>
      <c r="E99" s="6"/>
      <c r="F99" s="7"/>
      <c r="G99" s="6"/>
      <c r="H99" s="6"/>
      <c r="I99" s="6"/>
      <c r="J99" s="6"/>
      <c r="K99" s="6"/>
      <c r="L99" s="12"/>
      <c r="M99" s="13"/>
      <c r="N99" s="14"/>
      <c r="O99" s="7"/>
      <c r="P99" s="6"/>
      <c r="Q99" s="63" t="str">
        <f t="shared" si="10"/>
        <v/>
      </c>
      <c r="R99" s="1" t="str">
        <f t="shared" si="6"/>
        <v/>
      </c>
      <c r="S99" s="1" t="str">
        <f t="shared" si="7"/>
        <v xml:space="preserve">    </v>
      </c>
      <c r="T99" s="1" t="str">
        <f t="shared" si="8"/>
        <v xml:space="preserve">    </v>
      </c>
    </row>
    <row r="100" spans="1:20" ht="15" customHeight="1">
      <c r="A100" s="25" t="str">
        <f t="shared" si="9"/>
        <v/>
      </c>
      <c r="B100" s="5"/>
      <c r="C100" s="21"/>
      <c r="D100" s="21"/>
      <c r="E100" s="6"/>
      <c r="F100" s="7"/>
      <c r="G100" s="6"/>
      <c r="H100" s="6"/>
      <c r="I100" s="6"/>
      <c r="J100" s="6"/>
      <c r="K100" s="6"/>
      <c r="L100" s="12"/>
      <c r="M100" s="13"/>
      <c r="N100" s="14"/>
      <c r="O100" s="7"/>
      <c r="P100" s="6"/>
      <c r="Q100" s="63" t="str">
        <f t="shared" si="10"/>
        <v/>
      </c>
      <c r="R100" s="1" t="str">
        <f t="shared" si="6"/>
        <v/>
      </c>
      <c r="S100" s="1" t="str">
        <f t="shared" si="7"/>
        <v xml:space="preserve">    </v>
      </c>
      <c r="T100" s="1" t="str">
        <f t="shared" si="8"/>
        <v xml:space="preserve">    </v>
      </c>
    </row>
    <row r="101" spans="1:20" ht="15" customHeight="1">
      <c r="A101" s="25" t="str">
        <f t="shared" si="9"/>
        <v/>
      </c>
      <c r="B101" s="5"/>
      <c r="C101" s="21"/>
      <c r="D101" s="21"/>
      <c r="E101" s="6"/>
      <c r="F101" s="7"/>
      <c r="G101" s="6"/>
      <c r="H101" s="6"/>
      <c r="I101" s="6"/>
      <c r="J101" s="11"/>
      <c r="K101" s="11"/>
      <c r="L101" s="12"/>
      <c r="M101" s="13"/>
      <c r="N101" s="14"/>
      <c r="O101" s="7"/>
      <c r="P101" s="6"/>
      <c r="Q101" s="63" t="str">
        <f t="shared" si="10"/>
        <v/>
      </c>
      <c r="R101" s="1" t="str">
        <f t="shared" si="6"/>
        <v/>
      </c>
      <c r="S101" s="1" t="str">
        <f t="shared" si="7"/>
        <v xml:space="preserve">    </v>
      </c>
      <c r="T101" s="1" t="str">
        <f t="shared" si="8"/>
        <v xml:space="preserve">    </v>
      </c>
    </row>
    <row r="102" spans="1:20" ht="15" customHeight="1">
      <c r="A102" s="25" t="str">
        <f t="shared" si="9"/>
        <v/>
      </c>
      <c r="B102" s="5"/>
      <c r="C102" s="21"/>
      <c r="D102" s="21"/>
      <c r="E102" s="6"/>
      <c r="F102" s="7"/>
      <c r="G102" s="6"/>
      <c r="H102" s="6"/>
      <c r="I102" s="6"/>
      <c r="J102" s="6"/>
      <c r="K102" s="6"/>
      <c r="L102" s="12"/>
      <c r="M102" s="13"/>
      <c r="N102" s="14"/>
      <c r="O102" s="7"/>
      <c r="P102" s="6"/>
      <c r="Q102" s="63" t="str">
        <f t="shared" si="10"/>
        <v/>
      </c>
      <c r="R102" s="1" t="str">
        <f t="shared" si="6"/>
        <v/>
      </c>
      <c r="S102" s="1" t="str">
        <f t="shared" si="7"/>
        <v xml:space="preserve">    </v>
      </c>
      <c r="T102" s="1" t="str">
        <f t="shared" si="8"/>
        <v xml:space="preserve">    </v>
      </c>
    </row>
    <row r="103" spans="1:20" ht="15" customHeight="1">
      <c r="A103" s="25" t="str">
        <f t="shared" si="9"/>
        <v/>
      </c>
      <c r="B103" s="5"/>
      <c r="C103" s="21"/>
      <c r="D103" s="21"/>
      <c r="E103" s="6"/>
      <c r="F103" s="7"/>
      <c r="G103" s="6"/>
      <c r="H103" s="6"/>
      <c r="I103" s="6"/>
      <c r="J103" s="6"/>
      <c r="K103" s="6"/>
      <c r="L103" s="12"/>
      <c r="M103" s="13"/>
      <c r="N103" s="14"/>
      <c r="O103" s="7"/>
      <c r="P103" s="6"/>
      <c r="Q103" s="63" t="str">
        <f t="shared" si="10"/>
        <v/>
      </c>
      <c r="R103" s="1" t="str">
        <f t="shared" si="6"/>
        <v/>
      </c>
      <c r="S103" s="1" t="str">
        <f t="shared" si="7"/>
        <v xml:space="preserve">    </v>
      </c>
      <c r="T103" s="1" t="str">
        <f t="shared" si="8"/>
        <v xml:space="preserve">    </v>
      </c>
    </row>
    <row r="104" spans="1:20" ht="15" customHeight="1">
      <c r="A104" s="25" t="str">
        <f t="shared" si="9"/>
        <v/>
      </c>
      <c r="B104" s="5"/>
      <c r="C104" s="21"/>
      <c r="D104" s="21"/>
      <c r="E104" s="6"/>
      <c r="F104" s="7"/>
      <c r="G104" s="6"/>
      <c r="H104" s="6"/>
      <c r="I104" s="6"/>
      <c r="J104" s="6"/>
      <c r="K104" s="6"/>
      <c r="L104" s="12"/>
      <c r="M104" s="13"/>
      <c r="N104" s="14"/>
      <c r="O104" s="7"/>
      <c r="P104" s="6"/>
      <c r="Q104" s="63" t="str">
        <f t="shared" si="10"/>
        <v/>
      </c>
      <c r="R104" s="1" t="str">
        <f t="shared" si="6"/>
        <v/>
      </c>
      <c r="S104" s="1" t="str">
        <f t="shared" si="7"/>
        <v xml:space="preserve">    </v>
      </c>
      <c r="T104" s="1" t="str">
        <f t="shared" si="8"/>
        <v xml:space="preserve">    </v>
      </c>
    </row>
    <row r="105" spans="1:20" ht="15" customHeight="1">
      <c r="A105" s="25" t="str">
        <f t="shared" si="9"/>
        <v/>
      </c>
      <c r="B105" s="5"/>
      <c r="C105" s="21"/>
      <c r="D105" s="21"/>
      <c r="E105" s="6"/>
      <c r="F105" s="7"/>
      <c r="G105" s="6"/>
      <c r="H105" s="6"/>
      <c r="I105" s="6"/>
      <c r="J105" s="6"/>
      <c r="K105" s="6"/>
      <c r="L105" s="12"/>
      <c r="M105" s="13"/>
      <c r="N105" s="14"/>
      <c r="O105" s="7"/>
      <c r="P105" s="6"/>
      <c r="Q105" s="63" t="str">
        <f t="shared" si="10"/>
        <v/>
      </c>
      <c r="R105" s="1" t="str">
        <f t="shared" si="6"/>
        <v/>
      </c>
      <c r="S105" s="1" t="str">
        <f t="shared" si="7"/>
        <v xml:space="preserve">    </v>
      </c>
      <c r="T105" s="1" t="str">
        <f t="shared" si="8"/>
        <v xml:space="preserve">    </v>
      </c>
    </row>
    <row r="106" spans="1:20" ht="15" customHeight="1">
      <c r="A106" s="25" t="str">
        <f t="shared" si="9"/>
        <v/>
      </c>
      <c r="B106" s="5"/>
      <c r="C106" s="21"/>
      <c r="D106" s="21"/>
      <c r="E106" s="6"/>
      <c r="F106" s="7"/>
      <c r="G106" s="6"/>
      <c r="H106" s="6"/>
      <c r="I106" s="6"/>
      <c r="J106" s="6"/>
      <c r="K106" s="6"/>
      <c r="L106" s="12"/>
      <c r="M106" s="13"/>
      <c r="N106" s="14"/>
      <c r="O106" s="7"/>
      <c r="P106" s="6"/>
      <c r="Q106" s="63" t="str">
        <f t="shared" si="10"/>
        <v/>
      </c>
      <c r="R106" s="1" t="str">
        <f t="shared" si="6"/>
        <v/>
      </c>
      <c r="S106" s="1" t="str">
        <f t="shared" si="7"/>
        <v xml:space="preserve">    </v>
      </c>
      <c r="T106" s="1" t="str">
        <f t="shared" si="8"/>
        <v xml:space="preserve">    </v>
      </c>
    </row>
    <row r="107" spans="1:20" ht="15" customHeight="1">
      <c r="A107" s="25" t="str">
        <f t="shared" si="9"/>
        <v/>
      </c>
      <c r="B107" s="5"/>
      <c r="C107" s="21"/>
      <c r="D107" s="21"/>
      <c r="E107" s="6"/>
      <c r="F107" s="7"/>
      <c r="G107" s="6"/>
      <c r="H107" s="6"/>
      <c r="I107" s="6"/>
      <c r="J107" s="6"/>
      <c r="K107" s="6"/>
      <c r="L107" s="12"/>
      <c r="M107" s="13"/>
      <c r="N107" s="14"/>
      <c r="O107" s="7"/>
      <c r="P107" s="6"/>
      <c r="Q107" s="63" t="str">
        <f t="shared" si="10"/>
        <v/>
      </c>
      <c r="R107" s="1" t="str">
        <f t="shared" si="6"/>
        <v/>
      </c>
      <c r="S107" s="1" t="str">
        <f t="shared" si="7"/>
        <v xml:space="preserve">    </v>
      </c>
      <c r="T107" s="1" t="str">
        <f t="shared" si="8"/>
        <v xml:space="preserve">    </v>
      </c>
    </row>
    <row r="108" spans="1:20" ht="15" customHeight="1">
      <c r="A108" s="25" t="str">
        <f t="shared" si="9"/>
        <v/>
      </c>
      <c r="B108" s="5"/>
      <c r="C108" s="21"/>
      <c r="D108" s="21"/>
      <c r="E108" s="6"/>
      <c r="F108" s="7"/>
      <c r="G108" s="6"/>
      <c r="H108" s="6"/>
      <c r="I108" s="6"/>
      <c r="J108" s="11"/>
      <c r="K108" s="6"/>
      <c r="L108" s="12"/>
      <c r="M108" s="13"/>
      <c r="N108" s="14"/>
      <c r="O108" s="7"/>
      <c r="P108" s="6"/>
      <c r="Q108" s="63" t="str">
        <f t="shared" si="10"/>
        <v/>
      </c>
      <c r="R108" s="1" t="str">
        <f t="shared" si="6"/>
        <v/>
      </c>
      <c r="S108" s="1" t="str">
        <f t="shared" si="7"/>
        <v xml:space="preserve">    </v>
      </c>
      <c r="T108" s="1" t="str">
        <f t="shared" si="8"/>
        <v xml:space="preserve">    </v>
      </c>
    </row>
    <row r="109" spans="1:20" ht="15" customHeight="1">
      <c r="A109" s="25" t="str">
        <f t="shared" si="9"/>
        <v/>
      </c>
      <c r="B109" s="5"/>
      <c r="C109" s="21"/>
      <c r="D109" s="21"/>
      <c r="E109" s="6"/>
      <c r="F109" s="7"/>
      <c r="G109" s="6"/>
      <c r="H109" s="6"/>
      <c r="I109" s="6"/>
      <c r="J109" s="11"/>
      <c r="K109" s="11"/>
      <c r="L109" s="12"/>
      <c r="M109" s="13"/>
      <c r="N109" s="14"/>
      <c r="O109" s="7"/>
      <c r="P109" s="6"/>
      <c r="Q109" s="63" t="str">
        <f t="shared" si="10"/>
        <v/>
      </c>
      <c r="R109" s="1" t="str">
        <f t="shared" si="6"/>
        <v/>
      </c>
      <c r="S109" s="1" t="str">
        <f t="shared" si="7"/>
        <v xml:space="preserve">    </v>
      </c>
      <c r="T109" s="1" t="str">
        <f t="shared" si="8"/>
        <v xml:space="preserve">    </v>
      </c>
    </row>
    <row r="110" spans="1:20" ht="15" customHeight="1">
      <c r="A110" s="25" t="str">
        <f t="shared" si="9"/>
        <v/>
      </c>
      <c r="B110" s="5"/>
      <c r="C110" s="21"/>
      <c r="D110" s="21"/>
      <c r="E110" s="6"/>
      <c r="F110" s="7"/>
      <c r="G110" s="6"/>
      <c r="H110" s="6"/>
      <c r="I110" s="6"/>
      <c r="J110" s="6"/>
      <c r="K110" s="6"/>
      <c r="L110" s="12"/>
      <c r="M110" s="13"/>
      <c r="N110" s="14"/>
      <c r="O110" s="7"/>
      <c r="P110" s="6"/>
      <c r="Q110" s="63" t="str">
        <f t="shared" si="10"/>
        <v/>
      </c>
      <c r="R110" s="1" t="str">
        <f t="shared" si="6"/>
        <v/>
      </c>
      <c r="S110" s="1" t="str">
        <f t="shared" si="7"/>
        <v xml:space="preserve">    </v>
      </c>
      <c r="T110" s="1" t="str">
        <f t="shared" si="8"/>
        <v xml:space="preserve">    </v>
      </c>
    </row>
    <row r="111" spans="1:20" ht="15" customHeight="1">
      <c r="A111" s="25" t="str">
        <f t="shared" si="9"/>
        <v/>
      </c>
      <c r="B111" s="5"/>
      <c r="C111" s="21"/>
      <c r="D111" s="21"/>
      <c r="E111" s="6"/>
      <c r="F111" s="7"/>
      <c r="G111" s="6"/>
      <c r="H111" s="6"/>
      <c r="I111" s="6"/>
      <c r="J111" s="6"/>
      <c r="K111" s="6"/>
      <c r="L111" s="12"/>
      <c r="M111" s="13"/>
      <c r="N111" s="14"/>
      <c r="O111" s="7"/>
      <c r="P111" s="6"/>
      <c r="Q111" s="63" t="str">
        <f t="shared" si="10"/>
        <v/>
      </c>
      <c r="R111" s="1" t="str">
        <f t="shared" si="6"/>
        <v/>
      </c>
      <c r="S111" s="1" t="str">
        <f t="shared" si="7"/>
        <v xml:space="preserve">    </v>
      </c>
      <c r="T111" s="1" t="str">
        <f t="shared" si="8"/>
        <v xml:space="preserve">    </v>
      </c>
    </row>
    <row r="112" spans="1:20" ht="15" customHeight="1">
      <c r="A112" s="25" t="str">
        <f t="shared" si="9"/>
        <v/>
      </c>
      <c r="B112" s="5"/>
      <c r="C112" s="21"/>
      <c r="D112" s="21"/>
      <c r="E112" s="6"/>
      <c r="F112" s="7"/>
      <c r="G112" s="6"/>
      <c r="H112" s="6"/>
      <c r="I112" s="6"/>
      <c r="J112" s="6"/>
      <c r="K112" s="6"/>
      <c r="L112" s="12"/>
      <c r="M112" s="13"/>
      <c r="N112" s="14"/>
      <c r="O112" s="7"/>
      <c r="P112" s="6"/>
      <c r="Q112" s="63" t="str">
        <f t="shared" si="10"/>
        <v/>
      </c>
      <c r="R112" s="1" t="str">
        <f t="shared" si="6"/>
        <v/>
      </c>
      <c r="S112" s="1" t="str">
        <f t="shared" si="7"/>
        <v xml:space="preserve">    </v>
      </c>
      <c r="T112" s="1" t="str">
        <f t="shared" si="8"/>
        <v xml:space="preserve">    </v>
      </c>
    </row>
    <row r="113" spans="1:20" ht="15" customHeight="1">
      <c r="A113" s="25" t="str">
        <f t="shared" si="9"/>
        <v/>
      </c>
      <c r="B113" s="5"/>
      <c r="C113" s="21"/>
      <c r="D113" s="21"/>
      <c r="E113" s="6"/>
      <c r="F113" s="7"/>
      <c r="G113" s="6"/>
      <c r="H113" s="6"/>
      <c r="I113" s="6"/>
      <c r="J113" s="6"/>
      <c r="K113" s="6"/>
      <c r="L113" s="12"/>
      <c r="M113" s="13"/>
      <c r="N113" s="14"/>
      <c r="O113" s="7"/>
      <c r="P113" s="6"/>
      <c r="Q113" s="63" t="str">
        <f t="shared" si="10"/>
        <v/>
      </c>
      <c r="R113" s="1" t="str">
        <f t="shared" si="6"/>
        <v/>
      </c>
      <c r="S113" s="1" t="str">
        <f t="shared" si="7"/>
        <v xml:space="preserve">    </v>
      </c>
      <c r="T113" s="1" t="str">
        <f t="shared" si="8"/>
        <v xml:space="preserve">    </v>
      </c>
    </row>
    <row r="114" spans="1:20" ht="15" customHeight="1">
      <c r="A114" s="25" t="str">
        <f t="shared" si="9"/>
        <v/>
      </c>
      <c r="B114" s="5"/>
      <c r="C114" s="21"/>
      <c r="D114" s="21"/>
      <c r="E114" s="6"/>
      <c r="F114" s="7"/>
      <c r="G114" s="6"/>
      <c r="H114" s="6"/>
      <c r="I114" s="6"/>
      <c r="J114" s="6"/>
      <c r="K114" s="6"/>
      <c r="L114" s="12"/>
      <c r="M114" s="13"/>
      <c r="N114" s="14"/>
      <c r="O114" s="7"/>
      <c r="P114" s="6"/>
      <c r="Q114" s="63" t="str">
        <f t="shared" si="10"/>
        <v/>
      </c>
      <c r="R114" s="1" t="str">
        <f t="shared" si="6"/>
        <v/>
      </c>
      <c r="S114" s="1" t="str">
        <f t="shared" si="7"/>
        <v xml:space="preserve">    </v>
      </c>
      <c r="T114" s="1" t="str">
        <f t="shared" si="8"/>
        <v xml:space="preserve">    </v>
      </c>
    </row>
    <row r="115" spans="1:20" ht="15" customHeight="1">
      <c r="A115" s="25" t="str">
        <f t="shared" si="9"/>
        <v/>
      </c>
      <c r="B115" s="5"/>
      <c r="C115" s="21"/>
      <c r="D115" s="21"/>
      <c r="E115" s="6"/>
      <c r="F115" s="7"/>
      <c r="G115" s="6"/>
      <c r="H115" s="6"/>
      <c r="I115" s="6"/>
      <c r="J115" s="6"/>
      <c r="K115" s="6"/>
      <c r="L115" s="12"/>
      <c r="M115" s="13"/>
      <c r="N115" s="14"/>
      <c r="O115" s="7"/>
      <c r="P115" s="6"/>
      <c r="Q115" s="63" t="str">
        <f t="shared" si="10"/>
        <v/>
      </c>
      <c r="R115" s="1" t="str">
        <f t="shared" si="6"/>
        <v/>
      </c>
      <c r="S115" s="1" t="str">
        <f t="shared" si="7"/>
        <v xml:space="preserve">    </v>
      </c>
      <c r="T115" s="1" t="str">
        <f t="shared" si="8"/>
        <v xml:space="preserve">    </v>
      </c>
    </row>
    <row r="116" spans="1:20" ht="15" customHeight="1">
      <c r="A116" s="25" t="str">
        <f t="shared" si="9"/>
        <v/>
      </c>
      <c r="B116" s="5"/>
      <c r="C116" s="21"/>
      <c r="D116" s="21"/>
      <c r="E116" s="6"/>
      <c r="F116" s="7"/>
      <c r="G116" s="6"/>
      <c r="H116" s="6"/>
      <c r="I116" s="6"/>
      <c r="J116" s="11"/>
      <c r="K116" s="11"/>
      <c r="L116" s="12"/>
      <c r="M116" s="13"/>
      <c r="N116" s="14"/>
      <c r="O116" s="7"/>
      <c r="P116" s="6"/>
      <c r="Q116" s="63" t="str">
        <f t="shared" si="10"/>
        <v/>
      </c>
      <c r="R116" s="1" t="str">
        <f t="shared" si="6"/>
        <v/>
      </c>
      <c r="S116" s="1" t="str">
        <f t="shared" si="7"/>
        <v xml:space="preserve">    </v>
      </c>
      <c r="T116" s="1" t="str">
        <f t="shared" si="8"/>
        <v xml:space="preserve">    </v>
      </c>
    </row>
    <row r="117" spans="1:20" ht="15" customHeight="1">
      <c r="A117" s="25" t="str">
        <f t="shared" si="9"/>
        <v/>
      </c>
      <c r="B117" s="5"/>
      <c r="C117" s="21"/>
      <c r="D117" s="21"/>
      <c r="E117" s="6"/>
      <c r="F117" s="7"/>
      <c r="G117" s="6"/>
      <c r="H117" s="6"/>
      <c r="I117" s="6"/>
      <c r="J117" s="6"/>
      <c r="K117" s="6"/>
      <c r="L117" s="12"/>
      <c r="M117" s="13"/>
      <c r="N117" s="14"/>
      <c r="O117" s="7"/>
      <c r="P117" s="6"/>
      <c r="Q117" s="63" t="str">
        <f t="shared" si="10"/>
        <v/>
      </c>
      <c r="R117" s="1" t="str">
        <f t="shared" si="6"/>
        <v/>
      </c>
      <c r="S117" s="1" t="str">
        <f t="shared" si="7"/>
        <v xml:space="preserve">    </v>
      </c>
      <c r="T117" s="1" t="str">
        <f t="shared" si="8"/>
        <v xml:space="preserve">    </v>
      </c>
    </row>
    <row r="118" spans="1:20" ht="15" customHeight="1">
      <c r="A118" s="25" t="str">
        <f t="shared" si="9"/>
        <v/>
      </c>
      <c r="B118" s="5"/>
      <c r="C118" s="21"/>
      <c r="D118" s="21"/>
      <c r="E118" s="6"/>
      <c r="F118" s="7"/>
      <c r="G118" s="6"/>
      <c r="H118" s="6"/>
      <c r="I118" s="6"/>
      <c r="J118" s="6"/>
      <c r="K118" s="6"/>
      <c r="L118" s="12"/>
      <c r="M118" s="13"/>
      <c r="N118" s="14"/>
      <c r="O118" s="7"/>
      <c r="P118" s="6"/>
      <c r="Q118" s="63" t="str">
        <f t="shared" si="10"/>
        <v/>
      </c>
      <c r="R118" s="1" t="str">
        <f t="shared" si="6"/>
        <v/>
      </c>
      <c r="S118" s="1" t="str">
        <f t="shared" si="7"/>
        <v xml:space="preserve">    </v>
      </c>
      <c r="T118" s="1" t="str">
        <f t="shared" si="8"/>
        <v xml:space="preserve">    </v>
      </c>
    </row>
    <row r="119" spans="1:20" ht="15" customHeight="1">
      <c r="A119" s="25" t="str">
        <f t="shared" si="9"/>
        <v/>
      </c>
      <c r="B119" s="5"/>
      <c r="C119" s="21"/>
      <c r="D119" s="21"/>
      <c r="E119" s="6"/>
      <c r="F119" s="7"/>
      <c r="G119" s="6"/>
      <c r="H119" s="6"/>
      <c r="I119" s="6"/>
      <c r="J119" s="6"/>
      <c r="K119" s="6"/>
      <c r="L119" s="12"/>
      <c r="M119" s="13"/>
      <c r="N119" s="14"/>
      <c r="O119" s="7"/>
      <c r="P119" s="6"/>
      <c r="Q119" s="63" t="str">
        <f t="shared" si="10"/>
        <v/>
      </c>
      <c r="R119" s="1" t="str">
        <f t="shared" si="6"/>
        <v/>
      </c>
      <c r="S119" s="1" t="str">
        <f t="shared" si="7"/>
        <v xml:space="preserve">    </v>
      </c>
      <c r="T119" s="1" t="str">
        <f t="shared" si="8"/>
        <v xml:space="preserve">    </v>
      </c>
    </row>
    <row r="120" spans="1:20" ht="15" customHeight="1">
      <c r="A120" s="25" t="str">
        <f t="shared" si="9"/>
        <v/>
      </c>
      <c r="B120" s="5"/>
      <c r="C120" s="21"/>
      <c r="D120" s="21"/>
      <c r="E120" s="6"/>
      <c r="F120" s="7"/>
      <c r="G120" s="6"/>
      <c r="H120" s="6"/>
      <c r="I120" s="6"/>
      <c r="J120" s="6"/>
      <c r="K120" s="6"/>
      <c r="L120" s="12"/>
      <c r="M120" s="13"/>
      <c r="N120" s="14"/>
      <c r="O120" s="7"/>
      <c r="P120" s="6"/>
      <c r="Q120" s="63" t="str">
        <f t="shared" si="10"/>
        <v/>
      </c>
      <c r="R120" s="1" t="str">
        <f t="shared" si="6"/>
        <v/>
      </c>
      <c r="S120" s="1" t="str">
        <f t="shared" si="7"/>
        <v xml:space="preserve">    </v>
      </c>
      <c r="T120" s="1" t="str">
        <f t="shared" si="8"/>
        <v xml:space="preserve">    </v>
      </c>
    </row>
    <row r="121" spans="1:20" ht="15" customHeight="1">
      <c r="A121" s="25" t="str">
        <f t="shared" si="9"/>
        <v/>
      </c>
      <c r="B121" s="5"/>
      <c r="C121" s="21"/>
      <c r="D121" s="21"/>
      <c r="E121" s="6"/>
      <c r="F121" s="7"/>
      <c r="G121" s="6"/>
      <c r="H121" s="6"/>
      <c r="I121" s="6"/>
      <c r="J121" s="6"/>
      <c r="K121" s="6"/>
      <c r="L121" s="12"/>
      <c r="M121" s="13"/>
      <c r="N121" s="14"/>
      <c r="O121" s="7"/>
      <c r="P121" s="6"/>
      <c r="Q121" s="63" t="str">
        <f t="shared" si="10"/>
        <v/>
      </c>
      <c r="R121" s="1" t="str">
        <f t="shared" si="6"/>
        <v/>
      </c>
      <c r="S121" s="1" t="str">
        <f t="shared" si="7"/>
        <v xml:space="preserve">    </v>
      </c>
      <c r="T121" s="1" t="str">
        <f t="shared" si="8"/>
        <v xml:space="preserve">    </v>
      </c>
    </row>
    <row r="122" spans="1:20" ht="15" customHeight="1">
      <c r="A122" s="25" t="str">
        <f t="shared" si="9"/>
        <v/>
      </c>
      <c r="B122" s="16"/>
      <c r="C122" s="22"/>
      <c r="D122" s="22"/>
      <c r="E122" s="6"/>
      <c r="F122" s="7"/>
      <c r="G122" s="6"/>
      <c r="H122" s="17"/>
      <c r="I122" s="6"/>
      <c r="J122" s="6"/>
      <c r="K122" s="6"/>
      <c r="L122" s="12"/>
      <c r="M122" s="13"/>
      <c r="N122" s="14"/>
      <c r="O122" s="7"/>
      <c r="P122" s="6"/>
      <c r="Q122" s="63" t="str">
        <f t="shared" si="10"/>
        <v/>
      </c>
      <c r="R122" s="1" t="str">
        <f t="shared" si="6"/>
        <v/>
      </c>
      <c r="S122" s="1" t="str">
        <f t="shared" si="7"/>
        <v xml:space="preserve">    </v>
      </c>
      <c r="T122" s="1" t="str">
        <f t="shared" si="8"/>
        <v xml:space="preserve">    </v>
      </c>
    </row>
    <row r="123" spans="1:20" ht="15" customHeight="1">
      <c r="A123" s="25" t="str">
        <f t="shared" si="9"/>
        <v/>
      </c>
      <c r="B123" s="5"/>
      <c r="C123" s="21"/>
      <c r="D123" s="21"/>
      <c r="E123" s="6"/>
      <c r="F123" s="7"/>
      <c r="G123" s="6"/>
      <c r="H123" s="17"/>
      <c r="I123" s="6"/>
      <c r="J123" s="6"/>
      <c r="K123" s="6"/>
      <c r="L123" s="12"/>
      <c r="M123" s="13"/>
      <c r="N123" s="14"/>
      <c r="O123" s="7"/>
      <c r="P123" s="6"/>
      <c r="Q123" s="63" t="str">
        <f t="shared" si="10"/>
        <v/>
      </c>
      <c r="R123" s="1" t="str">
        <f t="shared" si="6"/>
        <v/>
      </c>
      <c r="S123" s="1" t="str">
        <f t="shared" si="7"/>
        <v xml:space="preserve">    </v>
      </c>
      <c r="T123" s="1" t="str">
        <f t="shared" si="8"/>
        <v xml:space="preserve">    </v>
      </c>
    </row>
    <row r="124" spans="1:20" ht="15" customHeight="1">
      <c r="A124" s="25" t="str">
        <f t="shared" si="9"/>
        <v/>
      </c>
      <c r="B124" s="5"/>
      <c r="C124" s="21"/>
      <c r="D124" s="21"/>
      <c r="E124" s="6"/>
      <c r="F124" s="7"/>
      <c r="G124" s="6"/>
      <c r="H124" s="6"/>
      <c r="I124" s="6"/>
      <c r="J124" s="6"/>
      <c r="K124" s="6"/>
      <c r="L124" s="12"/>
      <c r="M124" s="13"/>
      <c r="N124" s="14"/>
      <c r="O124" s="7"/>
      <c r="P124" s="6"/>
      <c r="Q124" s="63" t="str">
        <f t="shared" si="10"/>
        <v/>
      </c>
      <c r="R124" s="1" t="str">
        <f t="shared" si="6"/>
        <v/>
      </c>
      <c r="S124" s="1" t="str">
        <f t="shared" si="7"/>
        <v xml:space="preserve">    </v>
      </c>
      <c r="T124" s="1" t="str">
        <f t="shared" si="8"/>
        <v xml:space="preserve">    </v>
      </c>
    </row>
    <row r="125" spans="1:20" ht="15" customHeight="1">
      <c r="A125" s="25" t="str">
        <f t="shared" si="9"/>
        <v/>
      </c>
      <c r="B125" s="5"/>
      <c r="C125" s="21"/>
      <c r="D125" s="21"/>
      <c r="E125" s="6"/>
      <c r="F125" s="7"/>
      <c r="G125" s="6"/>
      <c r="H125" s="6"/>
      <c r="I125" s="6"/>
      <c r="J125" s="6"/>
      <c r="K125" s="6"/>
      <c r="L125" s="12"/>
      <c r="M125" s="13"/>
      <c r="N125" s="14"/>
      <c r="O125" s="7"/>
      <c r="P125" s="6"/>
      <c r="Q125" s="63" t="str">
        <f t="shared" si="10"/>
        <v/>
      </c>
      <c r="R125" s="1" t="str">
        <f t="shared" si="6"/>
        <v/>
      </c>
      <c r="S125" s="1" t="str">
        <f t="shared" si="7"/>
        <v xml:space="preserve">    </v>
      </c>
      <c r="T125" s="1" t="str">
        <f t="shared" si="8"/>
        <v xml:space="preserve">    </v>
      </c>
    </row>
    <row r="126" spans="1:20" ht="15" customHeight="1">
      <c r="A126" s="25" t="str">
        <f t="shared" si="9"/>
        <v/>
      </c>
      <c r="B126" s="5"/>
      <c r="C126" s="21"/>
      <c r="D126" s="21"/>
      <c r="E126" s="6"/>
      <c r="F126" s="7"/>
      <c r="G126" s="6"/>
      <c r="H126" s="6"/>
      <c r="I126" s="6"/>
      <c r="J126" s="6"/>
      <c r="K126" s="6"/>
      <c r="L126" s="12"/>
      <c r="M126" s="13"/>
      <c r="N126" s="14"/>
      <c r="O126" s="7"/>
      <c r="P126" s="6"/>
      <c r="Q126" s="63" t="str">
        <f t="shared" si="10"/>
        <v/>
      </c>
      <c r="R126" s="1" t="str">
        <f t="shared" si="6"/>
        <v/>
      </c>
      <c r="S126" s="1" t="str">
        <f t="shared" si="7"/>
        <v xml:space="preserve">    </v>
      </c>
      <c r="T126" s="1" t="str">
        <f t="shared" si="8"/>
        <v xml:space="preserve">    </v>
      </c>
    </row>
    <row r="127" spans="1:20" ht="15" customHeight="1">
      <c r="A127" s="25" t="str">
        <f t="shared" si="9"/>
        <v/>
      </c>
      <c r="B127" s="5"/>
      <c r="C127" s="21"/>
      <c r="D127" s="21"/>
      <c r="E127" s="6"/>
      <c r="F127" s="7"/>
      <c r="G127" s="6"/>
      <c r="H127" s="6"/>
      <c r="I127" s="6"/>
      <c r="J127" s="6"/>
      <c r="K127" s="6"/>
      <c r="L127" s="12"/>
      <c r="M127" s="13"/>
      <c r="N127" s="14"/>
      <c r="O127" s="7"/>
      <c r="P127" s="6"/>
      <c r="Q127" s="63" t="str">
        <f t="shared" si="10"/>
        <v/>
      </c>
      <c r="R127" s="1" t="str">
        <f t="shared" si="6"/>
        <v/>
      </c>
      <c r="S127" s="1" t="str">
        <f t="shared" si="7"/>
        <v xml:space="preserve">    </v>
      </c>
      <c r="T127" s="1" t="str">
        <f t="shared" si="8"/>
        <v xml:space="preserve">    </v>
      </c>
    </row>
    <row r="128" spans="1:20" ht="15" customHeight="1">
      <c r="A128" s="25" t="str">
        <f t="shared" si="9"/>
        <v/>
      </c>
      <c r="B128" s="5"/>
      <c r="C128" s="21"/>
      <c r="D128" s="21"/>
      <c r="E128" s="6"/>
      <c r="F128" s="7"/>
      <c r="G128" s="6"/>
      <c r="H128" s="6"/>
      <c r="I128" s="6"/>
      <c r="J128" s="6"/>
      <c r="K128" s="6"/>
      <c r="L128" s="12"/>
      <c r="M128" s="13"/>
      <c r="N128" s="14"/>
      <c r="O128" s="7"/>
      <c r="P128" s="6"/>
      <c r="Q128" s="63" t="str">
        <f t="shared" si="10"/>
        <v/>
      </c>
      <c r="R128" s="1" t="str">
        <f t="shared" si="6"/>
        <v/>
      </c>
      <c r="S128" s="1" t="str">
        <f t="shared" si="7"/>
        <v xml:space="preserve">    </v>
      </c>
      <c r="T128" s="1" t="str">
        <f t="shared" si="8"/>
        <v xml:space="preserve">    </v>
      </c>
    </row>
    <row r="129" spans="1:20" ht="15" customHeight="1">
      <c r="A129" s="25" t="str">
        <f t="shared" si="9"/>
        <v/>
      </c>
      <c r="B129" s="5"/>
      <c r="C129" s="21"/>
      <c r="D129" s="21"/>
      <c r="E129" s="6"/>
      <c r="F129" s="7"/>
      <c r="G129" s="6"/>
      <c r="H129" s="6"/>
      <c r="I129" s="6"/>
      <c r="J129" s="6"/>
      <c r="K129" s="6"/>
      <c r="L129" s="12"/>
      <c r="M129" s="13"/>
      <c r="N129" s="14"/>
      <c r="O129" s="7"/>
      <c r="P129" s="6"/>
      <c r="Q129" s="63" t="str">
        <f t="shared" si="10"/>
        <v/>
      </c>
      <c r="R129" s="1" t="str">
        <f t="shared" si="6"/>
        <v/>
      </c>
      <c r="S129" s="1" t="str">
        <f t="shared" si="7"/>
        <v xml:space="preserve">    </v>
      </c>
      <c r="T129" s="1" t="str">
        <f t="shared" si="8"/>
        <v xml:space="preserve">    </v>
      </c>
    </row>
    <row r="130" spans="1:20" ht="15" customHeight="1">
      <c r="A130" s="25" t="str">
        <f t="shared" si="9"/>
        <v/>
      </c>
      <c r="B130" s="5"/>
      <c r="C130" s="21"/>
      <c r="D130" s="21"/>
      <c r="E130" s="6"/>
      <c r="F130" s="7"/>
      <c r="G130" s="6"/>
      <c r="H130" s="6"/>
      <c r="I130" s="6"/>
      <c r="J130" s="6"/>
      <c r="K130" s="6"/>
      <c r="L130" s="12"/>
      <c r="M130" s="13"/>
      <c r="N130" s="14"/>
      <c r="O130" s="7"/>
      <c r="P130" s="6"/>
      <c r="Q130" s="63" t="str">
        <f t="shared" si="10"/>
        <v/>
      </c>
      <c r="R130" s="1" t="str">
        <f t="shared" si="6"/>
        <v/>
      </c>
      <c r="S130" s="1" t="str">
        <f t="shared" si="7"/>
        <v xml:space="preserve">    </v>
      </c>
      <c r="T130" s="1" t="str">
        <f t="shared" si="8"/>
        <v xml:space="preserve">    </v>
      </c>
    </row>
    <row r="131" spans="1:20" ht="15" customHeight="1">
      <c r="A131" s="25" t="str">
        <f t="shared" si="9"/>
        <v/>
      </c>
      <c r="B131" s="5"/>
      <c r="C131" s="21"/>
      <c r="D131" s="21"/>
      <c r="E131" s="6"/>
      <c r="F131" s="7"/>
      <c r="G131" s="6"/>
      <c r="H131" s="6"/>
      <c r="I131" s="6"/>
      <c r="J131" s="6"/>
      <c r="K131" s="6"/>
      <c r="L131" s="12"/>
      <c r="M131" s="13"/>
      <c r="N131" s="14"/>
      <c r="O131" s="7"/>
      <c r="P131" s="6"/>
      <c r="Q131" s="63" t="str">
        <f t="shared" si="10"/>
        <v/>
      </c>
      <c r="R131" s="1" t="str">
        <f t="shared" si="6"/>
        <v/>
      </c>
      <c r="S131" s="1" t="str">
        <f t="shared" si="7"/>
        <v xml:space="preserve">    </v>
      </c>
      <c r="T131" s="1" t="str">
        <f t="shared" si="8"/>
        <v xml:space="preserve">    </v>
      </c>
    </row>
    <row r="132" spans="1:20" ht="15" customHeight="1">
      <c r="A132" s="25" t="str">
        <f t="shared" si="9"/>
        <v/>
      </c>
      <c r="B132" s="5"/>
      <c r="C132" s="21"/>
      <c r="D132" s="21"/>
      <c r="E132" s="6"/>
      <c r="F132" s="7"/>
      <c r="G132" s="6"/>
      <c r="H132" s="6"/>
      <c r="I132" s="6"/>
      <c r="J132" s="6"/>
      <c r="K132" s="6"/>
      <c r="L132" s="12"/>
      <c r="M132" s="13"/>
      <c r="N132" s="14"/>
      <c r="O132" s="7"/>
      <c r="P132" s="6"/>
      <c r="Q132" s="63" t="str">
        <f t="shared" si="10"/>
        <v/>
      </c>
      <c r="R132" s="1" t="str">
        <f t="shared" si="6"/>
        <v/>
      </c>
      <c r="S132" s="1" t="str">
        <f t="shared" si="7"/>
        <v xml:space="preserve">    </v>
      </c>
      <c r="T132" s="1" t="str">
        <f t="shared" si="8"/>
        <v xml:space="preserve">    </v>
      </c>
    </row>
    <row r="133" spans="1:20" ht="15" customHeight="1">
      <c r="A133" s="25" t="str">
        <f t="shared" si="9"/>
        <v/>
      </c>
      <c r="B133" s="5"/>
      <c r="C133" s="21"/>
      <c r="D133" s="21"/>
      <c r="E133" s="6"/>
      <c r="F133" s="7"/>
      <c r="G133" s="6"/>
      <c r="H133" s="6"/>
      <c r="I133" s="6"/>
      <c r="J133" s="6"/>
      <c r="K133" s="6"/>
      <c r="L133" s="12"/>
      <c r="M133" s="13"/>
      <c r="N133" s="14"/>
      <c r="O133" s="7"/>
      <c r="P133" s="6"/>
      <c r="Q133" s="63" t="str">
        <f t="shared" si="10"/>
        <v/>
      </c>
      <c r="R133" s="1" t="str">
        <f t="shared" si="6"/>
        <v/>
      </c>
      <c r="S133" s="1" t="str">
        <f t="shared" si="7"/>
        <v xml:space="preserve">    </v>
      </c>
      <c r="T133" s="1" t="str">
        <f t="shared" si="8"/>
        <v xml:space="preserve">    </v>
      </c>
    </row>
    <row r="134" spans="1:20" ht="15" customHeight="1">
      <c r="A134" s="25" t="str">
        <f t="shared" si="9"/>
        <v/>
      </c>
      <c r="B134" s="5"/>
      <c r="C134" s="21"/>
      <c r="D134" s="21"/>
      <c r="E134" s="6"/>
      <c r="F134" s="7"/>
      <c r="G134" s="6"/>
      <c r="H134" s="6"/>
      <c r="I134" s="6"/>
      <c r="J134" s="6"/>
      <c r="K134" s="6"/>
      <c r="L134" s="12"/>
      <c r="M134" s="13"/>
      <c r="N134" s="14"/>
      <c r="O134" s="7"/>
      <c r="P134" s="6"/>
      <c r="Q134" s="63" t="str">
        <f t="shared" si="10"/>
        <v/>
      </c>
      <c r="R134" s="1" t="str">
        <f t="shared" si="6"/>
        <v/>
      </c>
      <c r="S134" s="1" t="str">
        <f t="shared" si="7"/>
        <v xml:space="preserve">    </v>
      </c>
      <c r="T134" s="1" t="str">
        <f t="shared" si="8"/>
        <v xml:space="preserve">    </v>
      </c>
    </row>
    <row r="135" spans="1:20" ht="15" customHeight="1">
      <c r="A135" s="25" t="str">
        <f t="shared" ref="A135:A360" si="11">IF(OR(B135="",C135="",D135=""),"",TEXT(Q135,"000")&amp;B135&amp;TEXT(C135,"00")&amp;TEXT(D135,"00"))</f>
        <v/>
      </c>
      <c r="B135" s="5"/>
      <c r="C135" s="21"/>
      <c r="D135" s="21"/>
      <c r="E135" s="6"/>
      <c r="F135" s="7"/>
      <c r="G135" s="6"/>
      <c r="H135" s="6"/>
      <c r="I135" s="6"/>
      <c r="J135" s="6"/>
      <c r="K135" s="6"/>
      <c r="L135" s="12"/>
      <c r="M135" s="13"/>
      <c r="N135" s="14"/>
      <c r="O135" s="7"/>
      <c r="P135" s="6"/>
      <c r="Q135" s="63" t="str">
        <f t="shared" si="10"/>
        <v/>
      </c>
      <c r="R135" s="1" t="str">
        <f t="shared" si="6"/>
        <v/>
      </c>
      <c r="S135" s="1" t="str">
        <f t="shared" si="7"/>
        <v xml:space="preserve">    </v>
      </c>
      <c r="T135" s="1" t="str">
        <f t="shared" si="8"/>
        <v xml:space="preserve">    </v>
      </c>
    </row>
    <row r="136" spans="1:20" ht="15" customHeight="1">
      <c r="A136" s="25" t="str">
        <f t="shared" si="11"/>
        <v/>
      </c>
      <c r="B136" s="5"/>
      <c r="C136" s="21"/>
      <c r="D136" s="21"/>
      <c r="E136" s="6"/>
      <c r="F136" s="7"/>
      <c r="G136" s="6"/>
      <c r="H136" s="6"/>
      <c r="I136" s="6"/>
      <c r="J136" s="11"/>
      <c r="K136" s="6"/>
      <c r="L136" s="12"/>
      <c r="M136" s="13"/>
      <c r="N136" s="14"/>
      <c r="O136" s="7"/>
      <c r="P136" s="6"/>
      <c r="Q136" s="63" t="str">
        <f t="shared" si="10"/>
        <v/>
      </c>
      <c r="R136" s="1" t="str">
        <f t="shared" si="6"/>
        <v/>
      </c>
      <c r="S136" s="1" t="str">
        <f t="shared" si="7"/>
        <v xml:space="preserve">    </v>
      </c>
      <c r="T136" s="1" t="str">
        <f t="shared" si="8"/>
        <v xml:space="preserve">    </v>
      </c>
    </row>
    <row r="137" spans="1:20" ht="15" customHeight="1">
      <c r="A137" s="25" t="str">
        <f t="shared" si="11"/>
        <v/>
      </c>
      <c r="B137" s="5"/>
      <c r="C137" s="21"/>
      <c r="D137" s="21"/>
      <c r="E137" s="6"/>
      <c r="F137" s="7"/>
      <c r="G137" s="6"/>
      <c r="H137" s="6"/>
      <c r="I137" s="6"/>
      <c r="J137" s="11"/>
      <c r="K137" s="11"/>
      <c r="L137" s="12"/>
      <c r="M137" s="13"/>
      <c r="N137" s="14"/>
      <c r="O137" s="7"/>
      <c r="P137" s="6"/>
      <c r="Q137" s="63" t="str">
        <f t="shared" si="10"/>
        <v/>
      </c>
      <c r="R137" s="1" t="str">
        <f t="shared" si="6"/>
        <v/>
      </c>
      <c r="S137" s="1" t="str">
        <f t="shared" si="7"/>
        <v xml:space="preserve">    </v>
      </c>
      <c r="T137" s="1" t="str">
        <f t="shared" si="8"/>
        <v xml:space="preserve">    </v>
      </c>
    </row>
    <row r="138" spans="1:20" ht="15" customHeight="1">
      <c r="A138" s="25" t="str">
        <f t="shared" si="11"/>
        <v/>
      </c>
      <c r="B138" s="5"/>
      <c r="C138" s="21"/>
      <c r="D138" s="21"/>
      <c r="E138" s="6"/>
      <c r="F138" s="7"/>
      <c r="G138" s="6"/>
      <c r="H138" s="6"/>
      <c r="I138" s="6"/>
      <c r="J138" s="6"/>
      <c r="K138" s="6"/>
      <c r="L138" s="12"/>
      <c r="M138" s="13"/>
      <c r="N138" s="14"/>
      <c r="O138" s="7"/>
      <c r="P138" s="6"/>
      <c r="Q138" s="63" t="str">
        <f t="shared" si="10"/>
        <v/>
      </c>
      <c r="R138" s="1" t="str">
        <f t="shared" si="6"/>
        <v/>
      </c>
      <c r="S138" s="1" t="str">
        <f t="shared" si="7"/>
        <v xml:space="preserve">    </v>
      </c>
      <c r="T138" s="1" t="str">
        <f t="shared" si="8"/>
        <v xml:space="preserve">    </v>
      </c>
    </row>
    <row r="139" spans="1:20" ht="15" customHeight="1">
      <c r="A139" s="25" t="str">
        <f t="shared" si="11"/>
        <v/>
      </c>
      <c r="B139" s="5"/>
      <c r="C139" s="21"/>
      <c r="D139" s="21"/>
      <c r="E139" s="6"/>
      <c r="F139" s="7"/>
      <c r="G139" s="6"/>
      <c r="H139" s="6"/>
      <c r="I139" s="6"/>
      <c r="J139" s="11"/>
      <c r="K139" s="11"/>
      <c r="L139" s="12"/>
      <c r="M139" s="13"/>
      <c r="N139" s="14"/>
      <c r="O139" s="7"/>
      <c r="P139" s="11"/>
      <c r="Q139" s="63" t="str">
        <f t="shared" si="10"/>
        <v/>
      </c>
      <c r="R139" s="1" t="str">
        <f t="shared" si="6"/>
        <v/>
      </c>
      <c r="S139" s="1" t="str">
        <f t="shared" si="7"/>
        <v xml:space="preserve">    </v>
      </c>
      <c r="T139" s="1" t="str">
        <f t="shared" si="8"/>
        <v xml:space="preserve">    </v>
      </c>
    </row>
    <row r="140" spans="1:20" ht="15" customHeight="1">
      <c r="A140" s="25" t="str">
        <f t="shared" si="11"/>
        <v/>
      </c>
      <c r="B140" s="5"/>
      <c r="C140" s="21"/>
      <c r="D140" s="21"/>
      <c r="E140" s="6"/>
      <c r="F140" s="7"/>
      <c r="G140" s="6"/>
      <c r="H140" s="6"/>
      <c r="I140" s="6"/>
      <c r="J140" s="11"/>
      <c r="K140" s="11"/>
      <c r="L140" s="12"/>
      <c r="M140" s="13"/>
      <c r="N140" s="14"/>
      <c r="O140" s="7"/>
      <c r="P140" s="11"/>
      <c r="Q140" s="63" t="str">
        <f t="shared" si="10"/>
        <v/>
      </c>
      <c r="R140" s="1" t="str">
        <f t="shared" si="6"/>
        <v/>
      </c>
      <c r="S140" s="1" t="str">
        <f t="shared" si="7"/>
        <v xml:space="preserve">    </v>
      </c>
      <c r="T140" s="1" t="str">
        <f t="shared" si="8"/>
        <v xml:space="preserve">    </v>
      </c>
    </row>
    <row r="141" spans="1:20" ht="15" customHeight="1">
      <c r="A141" s="25" t="str">
        <f t="shared" si="11"/>
        <v/>
      </c>
      <c r="B141" s="5"/>
      <c r="C141" s="21"/>
      <c r="D141" s="21"/>
      <c r="E141" s="6"/>
      <c r="F141" s="7"/>
      <c r="G141" s="6"/>
      <c r="H141" s="6"/>
      <c r="I141" s="6"/>
      <c r="J141" s="11"/>
      <c r="K141" s="11"/>
      <c r="L141" s="12"/>
      <c r="M141" s="13"/>
      <c r="N141" s="14"/>
      <c r="O141" s="7"/>
      <c r="P141" s="11"/>
      <c r="Q141" s="63" t="str">
        <f t="shared" si="10"/>
        <v/>
      </c>
      <c r="R141" s="1" t="str">
        <f t="shared" si="6"/>
        <v/>
      </c>
      <c r="S141" s="1" t="str">
        <f t="shared" si="7"/>
        <v xml:space="preserve">    </v>
      </c>
      <c r="T141" s="1" t="str">
        <f t="shared" si="8"/>
        <v xml:space="preserve">    </v>
      </c>
    </row>
    <row r="142" spans="1:20" ht="15" customHeight="1">
      <c r="A142" s="25" t="str">
        <f t="shared" si="11"/>
        <v/>
      </c>
      <c r="B142" s="5"/>
      <c r="C142" s="21"/>
      <c r="D142" s="21"/>
      <c r="E142" s="6"/>
      <c r="F142" s="7"/>
      <c r="G142" s="6"/>
      <c r="H142" s="6"/>
      <c r="I142" s="6"/>
      <c r="J142" s="11"/>
      <c r="K142" s="11"/>
      <c r="L142" s="12"/>
      <c r="M142" s="13"/>
      <c r="N142" s="14"/>
      <c r="O142" s="7"/>
      <c r="P142" s="11"/>
      <c r="Q142" s="63" t="str">
        <f t="shared" si="10"/>
        <v/>
      </c>
      <c r="R142" s="1" t="str">
        <f t="shared" si="6"/>
        <v/>
      </c>
      <c r="S142" s="1" t="str">
        <f t="shared" si="7"/>
        <v xml:space="preserve">    </v>
      </c>
      <c r="T142" s="1" t="str">
        <f t="shared" si="8"/>
        <v xml:space="preserve">    </v>
      </c>
    </row>
    <row r="143" spans="1:20" ht="15" customHeight="1">
      <c r="A143" s="25" t="str">
        <f t="shared" si="11"/>
        <v/>
      </c>
      <c r="B143" s="5"/>
      <c r="C143" s="21"/>
      <c r="D143" s="21"/>
      <c r="E143" s="6"/>
      <c r="F143" s="7"/>
      <c r="G143" s="6"/>
      <c r="H143" s="6"/>
      <c r="I143" s="6"/>
      <c r="J143" s="11"/>
      <c r="K143" s="11"/>
      <c r="L143" s="12"/>
      <c r="M143" s="13"/>
      <c r="N143" s="14"/>
      <c r="O143" s="7"/>
      <c r="P143" s="11"/>
      <c r="Q143" s="63" t="str">
        <f t="shared" si="10"/>
        <v/>
      </c>
      <c r="R143" s="1" t="str">
        <f t="shared" si="6"/>
        <v/>
      </c>
      <c r="S143" s="1" t="str">
        <f t="shared" si="7"/>
        <v xml:space="preserve">    </v>
      </c>
      <c r="T143" s="1" t="str">
        <f t="shared" si="8"/>
        <v xml:space="preserve">    </v>
      </c>
    </row>
    <row r="144" spans="1:20" ht="15" customHeight="1">
      <c r="A144" s="25" t="str">
        <f t="shared" si="11"/>
        <v/>
      </c>
      <c r="B144" s="5"/>
      <c r="C144" s="21"/>
      <c r="D144" s="21"/>
      <c r="E144" s="6"/>
      <c r="F144" s="7"/>
      <c r="G144" s="6"/>
      <c r="H144" s="6"/>
      <c r="I144" s="6"/>
      <c r="J144" s="11"/>
      <c r="K144" s="11"/>
      <c r="L144" s="12"/>
      <c r="M144" s="13"/>
      <c r="N144" s="14"/>
      <c r="O144" s="7"/>
      <c r="P144" s="11"/>
      <c r="Q144" s="63" t="str">
        <f t="shared" si="10"/>
        <v/>
      </c>
      <c r="R144" s="1" t="str">
        <f t="shared" si="6"/>
        <v/>
      </c>
      <c r="S144" s="1" t="str">
        <f t="shared" si="7"/>
        <v xml:space="preserve">    </v>
      </c>
      <c r="T144" s="1" t="str">
        <f t="shared" si="8"/>
        <v xml:space="preserve">    </v>
      </c>
    </row>
    <row r="145" spans="1:20" ht="15" customHeight="1">
      <c r="A145" s="25" t="str">
        <f t="shared" si="11"/>
        <v/>
      </c>
      <c r="B145" s="5"/>
      <c r="C145" s="21"/>
      <c r="D145" s="21"/>
      <c r="E145" s="6"/>
      <c r="F145" s="7"/>
      <c r="G145" s="6"/>
      <c r="H145" s="6"/>
      <c r="I145" s="6"/>
      <c r="J145" s="11"/>
      <c r="K145" s="11"/>
      <c r="L145" s="12"/>
      <c r="M145" s="13"/>
      <c r="N145" s="14"/>
      <c r="O145" s="7"/>
      <c r="P145" s="11"/>
      <c r="Q145" s="63" t="str">
        <f t="shared" si="10"/>
        <v/>
      </c>
      <c r="R145" s="1" t="str">
        <f t="shared" si="6"/>
        <v/>
      </c>
      <c r="S145" s="1" t="str">
        <f t="shared" si="7"/>
        <v xml:space="preserve">    </v>
      </c>
      <c r="T145" s="1" t="str">
        <f t="shared" si="8"/>
        <v xml:space="preserve">    </v>
      </c>
    </row>
    <row r="146" spans="1:20" ht="15" customHeight="1">
      <c r="A146" s="25" t="str">
        <f t="shared" si="11"/>
        <v/>
      </c>
      <c r="B146" s="5"/>
      <c r="C146" s="21"/>
      <c r="D146" s="21"/>
      <c r="E146" s="6"/>
      <c r="F146" s="7"/>
      <c r="G146" s="6"/>
      <c r="H146" s="6"/>
      <c r="I146" s="6"/>
      <c r="J146" s="11"/>
      <c r="K146" s="11"/>
      <c r="L146" s="12"/>
      <c r="M146" s="13"/>
      <c r="N146" s="14"/>
      <c r="O146" s="7"/>
      <c r="P146" s="11"/>
      <c r="Q146" s="63" t="str">
        <f t="shared" si="10"/>
        <v/>
      </c>
      <c r="R146" s="1" t="str">
        <f t="shared" si="6"/>
        <v/>
      </c>
      <c r="S146" s="1" t="str">
        <f t="shared" si="7"/>
        <v xml:space="preserve">    </v>
      </c>
      <c r="T146" s="1" t="str">
        <f t="shared" si="8"/>
        <v xml:space="preserve">    </v>
      </c>
    </row>
    <row r="147" spans="1:20" ht="15" customHeight="1">
      <c r="A147" s="25" t="str">
        <f t="shared" si="11"/>
        <v/>
      </c>
      <c r="B147" s="5"/>
      <c r="C147" s="21"/>
      <c r="D147" s="21"/>
      <c r="E147" s="6"/>
      <c r="F147" s="7"/>
      <c r="G147" s="6"/>
      <c r="H147" s="6"/>
      <c r="I147" s="6"/>
      <c r="J147" s="11"/>
      <c r="K147" s="11"/>
      <c r="L147" s="12"/>
      <c r="M147" s="13"/>
      <c r="N147" s="14"/>
      <c r="O147" s="7"/>
      <c r="P147" s="11"/>
      <c r="Q147" s="63" t="str">
        <f t="shared" si="10"/>
        <v/>
      </c>
      <c r="R147" s="1" t="str">
        <f t="shared" si="6"/>
        <v/>
      </c>
      <c r="S147" s="1" t="str">
        <f t="shared" si="7"/>
        <v xml:space="preserve">    </v>
      </c>
      <c r="T147" s="1" t="str">
        <f t="shared" si="8"/>
        <v xml:space="preserve">    </v>
      </c>
    </row>
    <row r="148" spans="1:20" ht="15" customHeight="1">
      <c r="A148" s="25" t="str">
        <f t="shared" si="11"/>
        <v/>
      </c>
      <c r="B148" s="5"/>
      <c r="C148" s="21"/>
      <c r="D148" s="21"/>
      <c r="E148" s="6"/>
      <c r="F148" s="7"/>
      <c r="G148" s="6"/>
      <c r="H148" s="6"/>
      <c r="I148" s="6"/>
      <c r="J148" s="11"/>
      <c r="K148" s="11"/>
      <c r="L148" s="12"/>
      <c r="M148" s="13"/>
      <c r="N148" s="14"/>
      <c r="O148" s="7"/>
      <c r="P148" s="11"/>
      <c r="Q148" s="63" t="str">
        <f t="shared" si="10"/>
        <v/>
      </c>
      <c r="R148" s="1" t="str">
        <f t="shared" si="6"/>
        <v/>
      </c>
      <c r="S148" s="1" t="str">
        <f t="shared" si="7"/>
        <v xml:space="preserve">    </v>
      </c>
      <c r="T148" s="1" t="str">
        <f t="shared" si="8"/>
        <v xml:space="preserve">    </v>
      </c>
    </row>
    <row r="149" spans="1:20" ht="15" customHeight="1">
      <c r="A149" s="25" t="str">
        <f t="shared" si="11"/>
        <v/>
      </c>
      <c r="B149" s="5"/>
      <c r="C149" s="21"/>
      <c r="D149" s="21"/>
      <c r="E149" s="6"/>
      <c r="F149" s="7"/>
      <c r="G149" s="6"/>
      <c r="H149" s="6"/>
      <c r="I149" s="6"/>
      <c r="J149" s="11"/>
      <c r="K149" s="11"/>
      <c r="L149" s="12"/>
      <c r="M149" s="13"/>
      <c r="N149" s="14"/>
      <c r="O149" s="7"/>
      <c r="P149" s="11"/>
      <c r="Q149" s="63" t="str">
        <f t="shared" si="10"/>
        <v/>
      </c>
      <c r="R149" s="1" t="str">
        <f t="shared" si="6"/>
        <v/>
      </c>
      <c r="S149" s="1" t="str">
        <f t="shared" si="7"/>
        <v xml:space="preserve">    </v>
      </c>
      <c r="T149" s="1" t="str">
        <f t="shared" si="8"/>
        <v xml:space="preserve">    </v>
      </c>
    </row>
    <row r="150" spans="1:20" ht="15" customHeight="1">
      <c r="A150" s="25" t="str">
        <f t="shared" si="11"/>
        <v/>
      </c>
      <c r="B150" s="5"/>
      <c r="C150" s="21"/>
      <c r="D150" s="21"/>
      <c r="E150" s="6"/>
      <c r="F150" s="7"/>
      <c r="G150" s="6"/>
      <c r="H150" s="6"/>
      <c r="I150" s="6"/>
      <c r="J150" s="11"/>
      <c r="K150" s="11"/>
      <c r="L150" s="12"/>
      <c r="M150" s="13"/>
      <c r="N150" s="14"/>
      <c r="O150" s="7"/>
      <c r="P150" s="11"/>
      <c r="Q150" s="63" t="str">
        <f t="shared" si="10"/>
        <v/>
      </c>
      <c r="R150" s="1" t="str">
        <f t="shared" si="6"/>
        <v/>
      </c>
      <c r="S150" s="1" t="str">
        <f t="shared" si="7"/>
        <v xml:space="preserve">    </v>
      </c>
      <c r="T150" s="1" t="str">
        <f t="shared" si="8"/>
        <v xml:space="preserve">    </v>
      </c>
    </row>
    <row r="151" spans="1:20" ht="15" customHeight="1">
      <c r="A151" s="25" t="str">
        <f t="shared" si="11"/>
        <v/>
      </c>
      <c r="B151" s="5"/>
      <c r="C151" s="21"/>
      <c r="D151" s="21"/>
      <c r="E151" s="6"/>
      <c r="F151" s="7"/>
      <c r="G151" s="6"/>
      <c r="H151" s="6"/>
      <c r="I151" s="6"/>
      <c r="J151" s="11"/>
      <c r="K151" s="11"/>
      <c r="L151" s="12"/>
      <c r="M151" s="13"/>
      <c r="N151" s="14"/>
      <c r="O151" s="7"/>
      <c r="P151" s="11"/>
      <c r="Q151" s="63" t="str">
        <f t="shared" si="10"/>
        <v/>
      </c>
      <c r="R151" s="1" t="str">
        <f t="shared" si="6"/>
        <v/>
      </c>
      <c r="S151" s="1" t="str">
        <f t="shared" si="7"/>
        <v xml:space="preserve">    </v>
      </c>
      <c r="T151" s="1" t="str">
        <f t="shared" si="8"/>
        <v xml:space="preserve">    </v>
      </c>
    </row>
    <row r="152" spans="1:20" ht="15" customHeight="1">
      <c r="A152" s="25" t="str">
        <f t="shared" si="11"/>
        <v/>
      </c>
      <c r="B152" s="5"/>
      <c r="C152" s="21"/>
      <c r="D152" s="21"/>
      <c r="E152" s="6"/>
      <c r="F152" s="7"/>
      <c r="G152" s="6"/>
      <c r="H152" s="6"/>
      <c r="I152" s="6"/>
      <c r="J152" s="11"/>
      <c r="K152" s="11"/>
      <c r="L152" s="12"/>
      <c r="M152" s="13"/>
      <c r="N152" s="14"/>
      <c r="O152" s="7"/>
      <c r="P152" s="11"/>
      <c r="Q152" s="63" t="str">
        <f t="shared" si="10"/>
        <v/>
      </c>
      <c r="R152" s="1" t="str">
        <f t="shared" si="6"/>
        <v/>
      </c>
      <c r="S152" s="1" t="str">
        <f t="shared" si="7"/>
        <v xml:space="preserve">    </v>
      </c>
      <c r="T152" s="1" t="str">
        <f t="shared" si="8"/>
        <v xml:space="preserve">    </v>
      </c>
    </row>
    <row r="153" spans="1:20" ht="15" customHeight="1">
      <c r="A153" s="25" t="str">
        <f t="shared" si="11"/>
        <v/>
      </c>
      <c r="B153" s="16"/>
      <c r="C153" s="22"/>
      <c r="D153" s="22"/>
      <c r="E153" s="6"/>
      <c r="F153" s="7"/>
      <c r="G153" s="17"/>
      <c r="H153" s="17"/>
      <c r="I153" s="17"/>
      <c r="J153" s="15"/>
      <c r="K153" s="15"/>
      <c r="L153" s="12"/>
      <c r="M153" s="18"/>
      <c r="N153" s="19"/>
      <c r="O153" s="20"/>
      <c r="P153" s="15"/>
      <c r="Q153" s="63" t="str">
        <f t="shared" si="10"/>
        <v/>
      </c>
      <c r="R153" s="1" t="str">
        <f t="shared" si="6"/>
        <v/>
      </c>
      <c r="S153" s="1" t="str">
        <f t="shared" si="7"/>
        <v xml:space="preserve">    </v>
      </c>
      <c r="T153" s="1" t="str">
        <f t="shared" si="8"/>
        <v xml:space="preserve">    </v>
      </c>
    </row>
    <row r="154" spans="1:20" ht="15" customHeight="1">
      <c r="A154" s="25" t="str">
        <f t="shared" si="11"/>
        <v/>
      </c>
      <c r="B154" s="5"/>
      <c r="C154" s="21"/>
      <c r="D154" s="21"/>
      <c r="E154" s="6"/>
      <c r="F154" s="7"/>
      <c r="G154" s="6"/>
      <c r="H154" s="6"/>
      <c r="I154" s="6"/>
      <c r="J154" s="11"/>
      <c r="K154" s="11"/>
      <c r="L154" s="12"/>
      <c r="M154" s="13"/>
      <c r="N154" s="14"/>
      <c r="O154" s="7"/>
      <c r="P154" s="11"/>
      <c r="Q154" s="63" t="str">
        <f t="shared" ref="Q154:Q217" si="12">IF(P154="","",VLOOKUP(P154,$Z$7:$AA$68,2,FALSE))</f>
        <v/>
      </c>
      <c r="R154" s="1" t="str">
        <f t="shared" si="6"/>
        <v/>
      </c>
      <c r="S154" s="1" t="str">
        <f t="shared" si="7"/>
        <v xml:space="preserve">    </v>
      </c>
      <c r="T154" s="1" t="str">
        <f t="shared" si="8"/>
        <v xml:space="preserve">    </v>
      </c>
    </row>
    <row r="155" spans="1:20" ht="15" customHeight="1">
      <c r="A155" s="25" t="str">
        <f t="shared" si="11"/>
        <v/>
      </c>
      <c r="B155" s="5"/>
      <c r="C155" s="21"/>
      <c r="D155" s="21"/>
      <c r="E155" s="6"/>
      <c r="F155" s="7"/>
      <c r="G155" s="6"/>
      <c r="H155" s="6"/>
      <c r="I155" s="6"/>
      <c r="J155" s="11"/>
      <c r="K155" s="11"/>
      <c r="L155" s="12"/>
      <c r="M155" s="13"/>
      <c r="N155" s="14"/>
      <c r="O155" s="7"/>
      <c r="P155" s="11"/>
      <c r="Q155" s="63" t="str">
        <f t="shared" si="12"/>
        <v/>
      </c>
      <c r="R155" s="1" t="str">
        <f t="shared" si="6"/>
        <v/>
      </c>
      <c r="S155" s="1" t="str">
        <f t="shared" si="7"/>
        <v xml:space="preserve">    </v>
      </c>
      <c r="T155" s="1" t="str">
        <f t="shared" si="8"/>
        <v xml:space="preserve">    </v>
      </c>
    </row>
    <row r="156" spans="1:20" ht="15" customHeight="1">
      <c r="A156" s="25" t="str">
        <f t="shared" si="11"/>
        <v/>
      </c>
      <c r="B156" s="5"/>
      <c r="C156" s="21"/>
      <c r="D156" s="21"/>
      <c r="E156" s="6"/>
      <c r="F156" s="7"/>
      <c r="G156" s="6"/>
      <c r="H156" s="6"/>
      <c r="I156" s="6"/>
      <c r="J156" s="11"/>
      <c r="K156" s="11"/>
      <c r="L156" s="12"/>
      <c r="M156" s="13"/>
      <c r="N156" s="14"/>
      <c r="O156" s="7"/>
      <c r="P156" s="11"/>
      <c r="Q156" s="63" t="str">
        <f t="shared" si="12"/>
        <v/>
      </c>
      <c r="R156" s="1" t="str">
        <f t="shared" si="6"/>
        <v/>
      </c>
      <c r="S156" s="1" t="str">
        <f t="shared" si="7"/>
        <v xml:space="preserve">    </v>
      </c>
      <c r="T156" s="1" t="str">
        <f t="shared" si="8"/>
        <v xml:space="preserve">    </v>
      </c>
    </row>
    <row r="157" spans="1:20" ht="15" customHeight="1">
      <c r="A157" s="25" t="str">
        <f t="shared" si="11"/>
        <v/>
      </c>
      <c r="B157" s="5"/>
      <c r="C157" s="21"/>
      <c r="D157" s="21"/>
      <c r="E157" s="6"/>
      <c r="F157" s="7"/>
      <c r="G157" s="6"/>
      <c r="H157" s="6"/>
      <c r="I157" s="6"/>
      <c r="J157" s="11"/>
      <c r="K157" s="11"/>
      <c r="L157" s="12"/>
      <c r="M157" s="13"/>
      <c r="N157" s="14"/>
      <c r="O157" s="7"/>
      <c r="P157" s="11"/>
      <c r="Q157" s="63" t="str">
        <f t="shared" si="12"/>
        <v/>
      </c>
      <c r="R157" s="1" t="str">
        <f t="shared" si="6"/>
        <v/>
      </c>
      <c r="S157" s="1" t="str">
        <f t="shared" si="7"/>
        <v xml:space="preserve">    </v>
      </c>
      <c r="T157" s="1" t="str">
        <f t="shared" si="8"/>
        <v xml:space="preserve">    </v>
      </c>
    </row>
    <row r="158" spans="1:20" ht="15" customHeight="1">
      <c r="A158" s="25" t="str">
        <f t="shared" si="11"/>
        <v/>
      </c>
      <c r="B158" s="5"/>
      <c r="C158" s="21"/>
      <c r="D158" s="21"/>
      <c r="E158" s="6"/>
      <c r="F158" s="7"/>
      <c r="G158" s="6"/>
      <c r="H158" s="6"/>
      <c r="I158" s="6"/>
      <c r="J158" s="11"/>
      <c r="K158" s="11"/>
      <c r="L158" s="12"/>
      <c r="M158" s="13"/>
      <c r="N158" s="14"/>
      <c r="O158" s="7"/>
      <c r="P158" s="11"/>
      <c r="Q158" s="63" t="str">
        <f t="shared" si="12"/>
        <v/>
      </c>
      <c r="R158" s="1" t="str">
        <f t="shared" si="6"/>
        <v/>
      </c>
      <c r="S158" s="1" t="str">
        <f t="shared" si="7"/>
        <v xml:space="preserve">    </v>
      </c>
      <c r="T158" s="1" t="str">
        <f t="shared" si="8"/>
        <v xml:space="preserve">    </v>
      </c>
    </row>
    <row r="159" spans="1:20" ht="15" customHeight="1">
      <c r="A159" s="25" t="str">
        <f t="shared" si="11"/>
        <v/>
      </c>
      <c r="B159" s="5"/>
      <c r="C159" s="21"/>
      <c r="D159" s="21"/>
      <c r="E159" s="6"/>
      <c r="F159" s="7"/>
      <c r="G159" s="6"/>
      <c r="H159" s="6"/>
      <c r="I159" s="6"/>
      <c r="J159" s="11"/>
      <c r="K159" s="11"/>
      <c r="L159" s="12"/>
      <c r="M159" s="13"/>
      <c r="N159" s="14"/>
      <c r="O159" s="7"/>
      <c r="P159" s="11"/>
      <c r="Q159" s="63" t="str">
        <f t="shared" si="12"/>
        <v/>
      </c>
      <c r="R159" s="1" t="str">
        <f t="shared" si="6"/>
        <v/>
      </c>
      <c r="S159" s="1" t="str">
        <f t="shared" si="7"/>
        <v xml:space="preserve">    </v>
      </c>
      <c r="T159" s="1" t="str">
        <f t="shared" si="8"/>
        <v xml:space="preserve">    </v>
      </c>
    </row>
    <row r="160" spans="1:20" ht="15" customHeight="1">
      <c r="A160" s="25" t="str">
        <f t="shared" si="11"/>
        <v/>
      </c>
      <c r="B160" s="5"/>
      <c r="C160" s="21"/>
      <c r="D160" s="21"/>
      <c r="E160" s="6"/>
      <c r="F160" s="7"/>
      <c r="G160" s="6"/>
      <c r="H160" s="6"/>
      <c r="I160" s="6"/>
      <c r="J160" s="11"/>
      <c r="K160" s="11"/>
      <c r="L160" s="12"/>
      <c r="M160" s="13"/>
      <c r="N160" s="14"/>
      <c r="O160" s="7"/>
      <c r="P160" s="11"/>
      <c r="Q160" s="63" t="str">
        <f t="shared" si="12"/>
        <v/>
      </c>
      <c r="R160" s="1" t="str">
        <f t="shared" si="6"/>
        <v/>
      </c>
      <c r="S160" s="1" t="str">
        <f t="shared" si="7"/>
        <v xml:space="preserve">    </v>
      </c>
      <c r="T160" s="1" t="str">
        <f t="shared" si="8"/>
        <v xml:space="preserve">    </v>
      </c>
    </row>
    <row r="161" spans="1:20" ht="15" customHeight="1">
      <c r="A161" s="25" t="str">
        <f t="shared" si="11"/>
        <v/>
      </c>
      <c r="B161" s="5"/>
      <c r="C161" s="21"/>
      <c r="D161" s="21"/>
      <c r="E161" s="6"/>
      <c r="F161" s="7"/>
      <c r="G161" s="6"/>
      <c r="H161" s="6"/>
      <c r="I161" s="6"/>
      <c r="J161" s="11"/>
      <c r="K161" s="11"/>
      <c r="L161" s="12"/>
      <c r="M161" s="13"/>
      <c r="N161" s="14"/>
      <c r="O161" s="7"/>
      <c r="P161" s="11"/>
      <c r="Q161" s="63" t="str">
        <f t="shared" si="12"/>
        <v/>
      </c>
      <c r="R161" s="1" t="str">
        <f t="shared" si="6"/>
        <v/>
      </c>
      <c r="S161" s="1" t="str">
        <f t="shared" si="7"/>
        <v xml:space="preserve">    </v>
      </c>
      <c r="T161" s="1" t="str">
        <f t="shared" si="8"/>
        <v xml:space="preserve">    </v>
      </c>
    </row>
    <row r="162" spans="1:20" ht="15" customHeight="1">
      <c r="A162" s="25" t="str">
        <f t="shared" si="11"/>
        <v/>
      </c>
      <c r="B162" s="5"/>
      <c r="C162" s="21"/>
      <c r="D162" s="21"/>
      <c r="E162" s="6"/>
      <c r="F162" s="7"/>
      <c r="G162" s="6"/>
      <c r="H162" s="6"/>
      <c r="I162" s="6"/>
      <c r="J162" s="11"/>
      <c r="K162" s="11"/>
      <c r="L162" s="12"/>
      <c r="M162" s="13"/>
      <c r="N162" s="14"/>
      <c r="O162" s="7"/>
      <c r="P162" s="11"/>
      <c r="Q162" s="63" t="str">
        <f t="shared" si="12"/>
        <v/>
      </c>
      <c r="R162" s="1" t="str">
        <f t="shared" si="6"/>
        <v/>
      </c>
      <c r="S162" s="1" t="str">
        <f t="shared" si="7"/>
        <v xml:space="preserve">    </v>
      </c>
      <c r="T162" s="1" t="str">
        <f t="shared" si="8"/>
        <v xml:space="preserve">    </v>
      </c>
    </row>
    <row r="163" spans="1:20" ht="15" customHeight="1">
      <c r="A163" s="25" t="str">
        <f t="shared" si="11"/>
        <v/>
      </c>
      <c r="B163" s="5"/>
      <c r="C163" s="21"/>
      <c r="D163" s="21"/>
      <c r="E163" s="6"/>
      <c r="F163" s="7"/>
      <c r="G163" s="6"/>
      <c r="H163" s="6"/>
      <c r="I163" s="6"/>
      <c r="J163" s="11"/>
      <c r="K163" s="11"/>
      <c r="L163" s="12"/>
      <c r="M163" s="13"/>
      <c r="N163" s="14"/>
      <c r="O163" s="7"/>
      <c r="P163" s="11"/>
      <c r="Q163" s="63" t="str">
        <f t="shared" si="12"/>
        <v/>
      </c>
      <c r="R163" s="1" t="str">
        <f t="shared" si="6"/>
        <v/>
      </c>
      <c r="S163" s="1" t="str">
        <f t="shared" si="7"/>
        <v xml:space="preserve">    </v>
      </c>
      <c r="T163" s="1" t="str">
        <f t="shared" si="8"/>
        <v xml:space="preserve">    </v>
      </c>
    </row>
    <row r="164" spans="1:20" ht="15" customHeight="1">
      <c r="A164" s="25" t="str">
        <f t="shared" si="11"/>
        <v/>
      </c>
      <c r="B164" s="5"/>
      <c r="C164" s="21"/>
      <c r="D164" s="21"/>
      <c r="E164" s="6"/>
      <c r="F164" s="7"/>
      <c r="G164" s="6"/>
      <c r="H164" s="6"/>
      <c r="I164" s="6"/>
      <c r="J164" s="11"/>
      <c r="K164" s="11"/>
      <c r="L164" s="12"/>
      <c r="M164" s="13"/>
      <c r="N164" s="14"/>
      <c r="O164" s="7"/>
      <c r="P164" s="11"/>
      <c r="Q164" s="63" t="str">
        <f t="shared" si="12"/>
        <v/>
      </c>
      <c r="R164" s="1" t="str">
        <f t="shared" si="6"/>
        <v/>
      </c>
      <c r="S164" s="1" t="str">
        <f t="shared" si="7"/>
        <v xml:space="preserve">    </v>
      </c>
      <c r="T164" s="1" t="str">
        <f t="shared" si="8"/>
        <v xml:space="preserve">    </v>
      </c>
    </row>
    <row r="165" spans="1:20" ht="15" customHeight="1">
      <c r="A165" s="25" t="str">
        <f t="shared" si="11"/>
        <v/>
      </c>
      <c r="B165" s="5"/>
      <c r="C165" s="21"/>
      <c r="D165" s="21"/>
      <c r="E165" s="6"/>
      <c r="F165" s="7"/>
      <c r="G165" s="6"/>
      <c r="H165" s="6"/>
      <c r="I165" s="6"/>
      <c r="J165" s="11"/>
      <c r="K165" s="11"/>
      <c r="L165" s="12"/>
      <c r="M165" s="13"/>
      <c r="N165" s="14"/>
      <c r="O165" s="7"/>
      <c r="P165" s="11"/>
      <c r="Q165" s="63" t="str">
        <f t="shared" si="12"/>
        <v/>
      </c>
      <c r="R165" s="1" t="str">
        <f t="shared" si="6"/>
        <v/>
      </c>
      <c r="S165" s="1" t="str">
        <f t="shared" si="7"/>
        <v xml:space="preserve">    </v>
      </c>
      <c r="T165" s="1" t="str">
        <f t="shared" si="8"/>
        <v xml:space="preserve">    </v>
      </c>
    </row>
    <row r="166" spans="1:20" ht="15" customHeight="1">
      <c r="A166" s="25" t="str">
        <f t="shared" si="11"/>
        <v/>
      </c>
      <c r="B166" s="5"/>
      <c r="C166" s="21"/>
      <c r="D166" s="21"/>
      <c r="E166" s="6"/>
      <c r="F166" s="7"/>
      <c r="G166" s="6"/>
      <c r="H166" s="6"/>
      <c r="I166" s="6"/>
      <c r="J166" s="11"/>
      <c r="K166" s="11"/>
      <c r="L166" s="12"/>
      <c r="M166" s="13"/>
      <c r="N166" s="14"/>
      <c r="O166" s="7"/>
      <c r="P166" s="11"/>
      <c r="Q166" s="63" t="str">
        <f t="shared" si="12"/>
        <v/>
      </c>
      <c r="R166" s="1" t="str">
        <f t="shared" si="6"/>
        <v/>
      </c>
      <c r="S166" s="1" t="str">
        <f t="shared" si="7"/>
        <v xml:space="preserve">    </v>
      </c>
      <c r="T166" s="1" t="str">
        <f t="shared" si="8"/>
        <v xml:space="preserve">    </v>
      </c>
    </row>
    <row r="167" spans="1:20" ht="15" customHeight="1">
      <c r="A167" s="25" t="str">
        <f t="shared" si="11"/>
        <v/>
      </c>
      <c r="B167" s="5"/>
      <c r="C167" s="21"/>
      <c r="D167" s="21"/>
      <c r="E167" s="6"/>
      <c r="F167" s="7"/>
      <c r="G167" s="6"/>
      <c r="H167" s="6"/>
      <c r="I167" s="6"/>
      <c r="J167" s="11"/>
      <c r="K167" s="11"/>
      <c r="L167" s="12"/>
      <c r="M167" s="13"/>
      <c r="N167" s="14"/>
      <c r="O167" s="7"/>
      <c r="P167" s="11"/>
      <c r="Q167" s="63" t="str">
        <f t="shared" si="12"/>
        <v/>
      </c>
      <c r="R167" s="1" t="str">
        <f t="shared" si="6"/>
        <v/>
      </c>
      <c r="S167" s="1" t="str">
        <f t="shared" si="7"/>
        <v xml:space="preserve">    </v>
      </c>
      <c r="T167" s="1" t="str">
        <f t="shared" si="8"/>
        <v xml:space="preserve">    </v>
      </c>
    </row>
    <row r="168" spans="1:20" ht="15" customHeight="1">
      <c r="A168" s="25" t="str">
        <f t="shared" si="11"/>
        <v/>
      </c>
      <c r="B168" s="5"/>
      <c r="C168" s="21"/>
      <c r="D168" s="21"/>
      <c r="E168" s="6"/>
      <c r="F168" s="7"/>
      <c r="G168" s="6"/>
      <c r="H168" s="6"/>
      <c r="I168" s="6"/>
      <c r="J168" s="11"/>
      <c r="K168" s="11"/>
      <c r="L168" s="12"/>
      <c r="M168" s="13"/>
      <c r="N168" s="14"/>
      <c r="O168" s="7"/>
      <c r="P168" s="11"/>
      <c r="Q168" s="63" t="str">
        <f t="shared" si="12"/>
        <v/>
      </c>
      <c r="R168" s="1" t="str">
        <f t="shared" si="6"/>
        <v/>
      </c>
      <c r="S168" s="1" t="str">
        <f t="shared" si="7"/>
        <v xml:space="preserve">    </v>
      </c>
      <c r="T168" s="1" t="str">
        <f t="shared" si="8"/>
        <v xml:space="preserve">    </v>
      </c>
    </row>
    <row r="169" spans="1:20" ht="15" customHeight="1">
      <c r="A169" s="25" t="str">
        <f t="shared" si="11"/>
        <v/>
      </c>
      <c r="B169" s="5"/>
      <c r="C169" s="21"/>
      <c r="D169" s="21"/>
      <c r="E169" s="6"/>
      <c r="F169" s="7"/>
      <c r="G169" s="6"/>
      <c r="H169" s="6"/>
      <c r="I169" s="6"/>
      <c r="J169" s="11"/>
      <c r="K169" s="11"/>
      <c r="L169" s="12"/>
      <c r="M169" s="13"/>
      <c r="N169" s="14"/>
      <c r="O169" s="7"/>
      <c r="P169" s="11"/>
      <c r="Q169" s="63" t="str">
        <f t="shared" si="12"/>
        <v/>
      </c>
      <c r="R169" s="1" t="str">
        <f t="shared" si="6"/>
        <v/>
      </c>
      <c r="S169" s="1" t="str">
        <f t="shared" si="7"/>
        <v xml:space="preserve">    </v>
      </c>
      <c r="T169" s="1" t="str">
        <f t="shared" si="8"/>
        <v xml:space="preserve">    </v>
      </c>
    </row>
    <row r="170" spans="1:20" ht="15" customHeight="1">
      <c r="A170" s="25" t="str">
        <f t="shared" si="11"/>
        <v/>
      </c>
      <c r="B170" s="5"/>
      <c r="C170" s="21"/>
      <c r="D170" s="21"/>
      <c r="E170" s="6"/>
      <c r="F170" s="7"/>
      <c r="G170" s="6"/>
      <c r="H170" s="6"/>
      <c r="I170" s="11"/>
      <c r="J170" s="11"/>
      <c r="K170" s="11"/>
      <c r="L170" s="12"/>
      <c r="M170" s="13"/>
      <c r="N170" s="14"/>
      <c r="O170" s="7"/>
      <c r="P170" s="11"/>
      <c r="Q170" s="63" t="str">
        <f t="shared" si="12"/>
        <v/>
      </c>
      <c r="R170" s="1" t="str">
        <f t="shared" si="6"/>
        <v/>
      </c>
      <c r="S170" s="1" t="str">
        <f t="shared" si="7"/>
        <v xml:space="preserve">    </v>
      </c>
      <c r="T170" s="1" t="str">
        <f t="shared" si="8"/>
        <v xml:space="preserve">    </v>
      </c>
    </row>
    <row r="171" spans="1:20" ht="15" customHeight="1">
      <c r="A171" s="25" t="str">
        <f t="shared" si="11"/>
        <v/>
      </c>
      <c r="B171" s="5"/>
      <c r="C171" s="21"/>
      <c r="D171" s="21"/>
      <c r="E171" s="6"/>
      <c r="F171" s="7"/>
      <c r="G171" s="6"/>
      <c r="H171" s="6"/>
      <c r="I171" s="11"/>
      <c r="J171" s="11"/>
      <c r="K171" s="11"/>
      <c r="L171" s="12"/>
      <c r="M171" s="13"/>
      <c r="N171" s="14"/>
      <c r="O171" s="7"/>
      <c r="P171" s="11"/>
      <c r="Q171" s="63" t="str">
        <f t="shared" si="12"/>
        <v/>
      </c>
      <c r="R171" s="1" t="str">
        <f t="shared" si="6"/>
        <v/>
      </c>
      <c r="S171" s="1" t="str">
        <f t="shared" si="7"/>
        <v xml:space="preserve">    </v>
      </c>
      <c r="T171" s="1" t="str">
        <f t="shared" si="8"/>
        <v xml:space="preserve">    </v>
      </c>
    </row>
    <row r="172" spans="1:20" ht="15" customHeight="1">
      <c r="A172" s="25" t="str">
        <f t="shared" si="11"/>
        <v/>
      </c>
      <c r="B172" s="5"/>
      <c r="C172" s="21"/>
      <c r="D172" s="21"/>
      <c r="E172" s="6"/>
      <c r="F172" s="7"/>
      <c r="G172" s="6"/>
      <c r="H172" s="6"/>
      <c r="I172" s="11"/>
      <c r="J172" s="11"/>
      <c r="K172" s="11"/>
      <c r="L172" s="12"/>
      <c r="M172" s="13"/>
      <c r="N172" s="14"/>
      <c r="O172" s="7"/>
      <c r="P172" s="11"/>
      <c r="Q172" s="63" t="str">
        <f t="shared" si="12"/>
        <v/>
      </c>
      <c r="R172" s="1" t="str">
        <f t="shared" si="6"/>
        <v/>
      </c>
      <c r="S172" s="1" t="str">
        <f t="shared" si="7"/>
        <v xml:space="preserve">    </v>
      </c>
      <c r="T172" s="1" t="str">
        <f t="shared" si="8"/>
        <v xml:space="preserve">    </v>
      </c>
    </row>
    <row r="173" spans="1:20" ht="15" customHeight="1">
      <c r="A173" s="25" t="str">
        <f t="shared" si="11"/>
        <v/>
      </c>
      <c r="B173" s="5"/>
      <c r="C173" s="21"/>
      <c r="D173" s="21"/>
      <c r="E173" s="6"/>
      <c r="F173" s="7"/>
      <c r="G173" s="6"/>
      <c r="H173" s="6"/>
      <c r="I173" s="11"/>
      <c r="J173" s="11"/>
      <c r="K173" s="11"/>
      <c r="L173" s="12"/>
      <c r="M173" s="13"/>
      <c r="N173" s="14"/>
      <c r="O173" s="7"/>
      <c r="P173" s="11"/>
      <c r="Q173" s="63" t="str">
        <f t="shared" si="12"/>
        <v/>
      </c>
      <c r="R173" s="1" t="str">
        <f t="shared" si="6"/>
        <v/>
      </c>
      <c r="S173" s="1" t="str">
        <f t="shared" si="7"/>
        <v xml:space="preserve">    </v>
      </c>
      <c r="T173" s="1" t="str">
        <f t="shared" si="8"/>
        <v xml:space="preserve">    </v>
      </c>
    </row>
    <row r="174" spans="1:20" ht="15" customHeight="1">
      <c r="A174" s="25" t="str">
        <f t="shared" si="11"/>
        <v/>
      </c>
      <c r="B174" s="5"/>
      <c r="C174" s="21"/>
      <c r="D174" s="21"/>
      <c r="E174" s="6"/>
      <c r="F174" s="7"/>
      <c r="G174" s="6"/>
      <c r="H174" s="6"/>
      <c r="I174" s="11"/>
      <c r="J174" s="11"/>
      <c r="K174" s="11"/>
      <c r="L174" s="12"/>
      <c r="M174" s="13"/>
      <c r="N174" s="14"/>
      <c r="O174" s="7"/>
      <c r="P174" s="11"/>
      <c r="Q174" s="63" t="str">
        <f t="shared" si="12"/>
        <v/>
      </c>
      <c r="R174" s="1" t="str">
        <f t="shared" si="6"/>
        <v/>
      </c>
      <c r="S174" s="1" t="str">
        <f t="shared" si="7"/>
        <v xml:space="preserve">    </v>
      </c>
      <c r="T174" s="1" t="str">
        <f t="shared" si="8"/>
        <v xml:space="preserve">    </v>
      </c>
    </row>
    <row r="175" spans="1:20" ht="15" customHeight="1">
      <c r="A175" s="25" t="str">
        <f t="shared" si="11"/>
        <v/>
      </c>
      <c r="B175" s="5"/>
      <c r="C175" s="21"/>
      <c r="D175" s="21"/>
      <c r="E175" s="6"/>
      <c r="F175" s="7"/>
      <c r="G175" s="6"/>
      <c r="H175" s="6"/>
      <c r="I175" s="11"/>
      <c r="J175" s="11"/>
      <c r="K175" s="11"/>
      <c r="L175" s="12"/>
      <c r="M175" s="13"/>
      <c r="N175" s="14"/>
      <c r="O175" s="7"/>
      <c r="P175" s="11"/>
      <c r="Q175" s="63" t="str">
        <f t="shared" si="12"/>
        <v/>
      </c>
      <c r="R175" s="1" t="str">
        <f t="shared" si="6"/>
        <v/>
      </c>
      <c r="S175" s="1" t="str">
        <f t="shared" si="7"/>
        <v xml:space="preserve">    </v>
      </c>
      <c r="T175" s="1" t="str">
        <f t="shared" si="8"/>
        <v xml:space="preserve">    </v>
      </c>
    </row>
    <row r="176" spans="1:20" ht="15" customHeight="1">
      <c r="A176" s="25" t="str">
        <f t="shared" si="11"/>
        <v/>
      </c>
      <c r="B176" s="16"/>
      <c r="C176" s="22"/>
      <c r="D176" s="22"/>
      <c r="E176" s="6"/>
      <c r="F176" s="7"/>
      <c r="G176" s="17"/>
      <c r="H176" s="17"/>
      <c r="I176" s="15"/>
      <c r="J176" s="15"/>
      <c r="K176" s="15"/>
      <c r="L176" s="12"/>
      <c r="M176" s="18"/>
      <c r="N176" s="19"/>
      <c r="O176" s="20"/>
      <c r="P176" s="15"/>
      <c r="Q176" s="63" t="str">
        <f t="shared" si="12"/>
        <v/>
      </c>
      <c r="R176" s="1" t="str">
        <f t="shared" si="6"/>
        <v/>
      </c>
      <c r="S176" s="1" t="str">
        <f t="shared" si="7"/>
        <v xml:space="preserve">    </v>
      </c>
      <c r="T176" s="1" t="str">
        <f t="shared" si="8"/>
        <v xml:space="preserve">    </v>
      </c>
    </row>
    <row r="177" spans="1:20" ht="15" customHeight="1">
      <c r="A177" s="25" t="str">
        <f t="shared" si="11"/>
        <v/>
      </c>
      <c r="B177" s="5"/>
      <c r="C177" s="21"/>
      <c r="D177" s="21"/>
      <c r="E177" s="6"/>
      <c r="F177" s="7"/>
      <c r="G177" s="6"/>
      <c r="H177" s="6"/>
      <c r="I177" s="11"/>
      <c r="J177" s="11"/>
      <c r="K177" s="11"/>
      <c r="L177" s="12"/>
      <c r="M177" s="13"/>
      <c r="N177" s="14"/>
      <c r="O177" s="7"/>
      <c r="P177" s="11"/>
      <c r="Q177" s="63" t="str">
        <f t="shared" si="12"/>
        <v/>
      </c>
      <c r="R177" s="1" t="str">
        <f t="shared" si="6"/>
        <v/>
      </c>
      <c r="S177" s="1" t="str">
        <f t="shared" si="7"/>
        <v xml:space="preserve">    </v>
      </c>
      <c r="T177" s="1" t="str">
        <f t="shared" si="8"/>
        <v xml:space="preserve">    </v>
      </c>
    </row>
    <row r="178" spans="1:20" ht="15" customHeight="1">
      <c r="A178" s="25" t="str">
        <f t="shared" si="11"/>
        <v/>
      </c>
      <c r="B178" s="5"/>
      <c r="C178" s="21"/>
      <c r="D178" s="21"/>
      <c r="E178" s="6"/>
      <c r="F178" s="7"/>
      <c r="G178" s="6"/>
      <c r="H178" s="6"/>
      <c r="I178" s="11"/>
      <c r="J178" s="11"/>
      <c r="K178" s="11"/>
      <c r="L178" s="12"/>
      <c r="M178" s="13"/>
      <c r="N178" s="14"/>
      <c r="O178" s="7"/>
      <c r="P178" s="11"/>
      <c r="Q178" s="63" t="str">
        <f t="shared" si="12"/>
        <v/>
      </c>
      <c r="R178" s="1" t="str">
        <f t="shared" si="6"/>
        <v/>
      </c>
      <c r="S178" s="1" t="str">
        <f t="shared" si="7"/>
        <v xml:space="preserve">    </v>
      </c>
      <c r="T178" s="1" t="str">
        <f t="shared" si="8"/>
        <v xml:space="preserve">    </v>
      </c>
    </row>
    <row r="179" spans="1:20" ht="15" customHeight="1">
      <c r="A179" s="25" t="str">
        <f t="shared" si="11"/>
        <v/>
      </c>
      <c r="B179" s="5"/>
      <c r="C179" s="21"/>
      <c r="D179" s="21"/>
      <c r="E179" s="6"/>
      <c r="F179" s="7"/>
      <c r="G179" s="6"/>
      <c r="H179" s="6"/>
      <c r="I179" s="11"/>
      <c r="J179" s="11"/>
      <c r="K179" s="11"/>
      <c r="L179" s="12"/>
      <c r="M179" s="13"/>
      <c r="N179" s="14"/>
      <c r="O179" s="7"/>
      <c r="P179" s="11"/>
      <c r="Q179" s="63" t="str">
        <f t="shared" si="12"/>
        <v/>
      </c>
      <c r="R179" s="1" t="str">
        <f t="shared" si="6"/>
        <v/>
      </c>
      <c r="S179" s="1" t="str">
        <f t="shared" si="7"/>
        <v xml:space="preserve">    </v>
      </c>
      <c r="T179" s="1" t="str">
        <f t="shared" si="8"/>
        <v xml:space="preserve">    </v>
      </c>
    </row>
    <row r="180" spans="1:20" ht="15" customHeight="1">
      <c r="A180" s="25" t="str">
        <f t="shared" si="11"/>
        <v/>
      </c>
      <c r="B180" s="5"/>
      <c r="C180" s="21"/>
      <c r="D180" s="21"/>
      <c r="E180" s="6"/>
      <c r="F180" s="7"/>
      <c r="G180" s="6"/>
      <c r="H180" s="6"/>
      <c r="I180" s="11"/>
      <c r="J180" s="11"/>
      <c r="K180" s="11"/>
      <c r="L180" s="12"/>
      <c r="M180" s="13"/>
      <c r="N180" s="14"/>
      <c r="O180" s="7"/>
      <c r="P180" s="11"/>
      <c r="Q180" s="63" t="str">
        <f t="shared" si="12"/>
        <v/>
      </c>
      <c r="R180" s="1" t="str">
        <f t="shared" si="6"/>
        <v/>
      </c>
      <c r="S180" s="1" t="str">
        <f t="shared" si="7"/>
        <v xml:space="preserve">    </v>
      </c>
      <c r="T180" s="1" t="str">
        <f t="shared" si="8"/>
        <v xml:space="preserve">    </v>
      </c>
    </row>
    <row r="181" spans="1:20" ht="15" customHeight="1">
      <c r="A181" s="25" t="str">
        <f t="shared" si="11"/>
        <v/>
      </c>
      <c r="B181" s="5"/>
      <c r="C181" s="21"/>
      <c r="D181" s="21"/>
      <c r="E181" s="6"/>
      <c r="F181" s="7"/>
      <c r="G181" s="6"/>
      <c r="H181" s="6"/>
      <c r="I181" s="11"/>
      <c r="J181" s="11"/>
      <c r="K181" s="11"/>
      <c r="L181" s="12"/>
      <c r="M181" s="13"/>
      <c r="N181" s="14"/>
      <c r="O181" s="7"/>
      <c r="P181" s="11"/>
      <c r="Q181" s="63" t="str">
        <f t="shared" si="12"/>
        <v/>
      </c>
      <c r="R181" s="1" t="str">
        <f t="shared" si="6"/>
        <v/>
      </c>
      <c r="S181" s="1" t="str">
        <f t="shared" si="7"/>
        <v xml:space="preserve">    </v>
      </c>
      <c r="T181" s="1" t="str">
        <f t="shared" si="8"/>
        <v xml:space="preserve">    </v>
      </c>
    </row>
    <row r="182" spans="1:20" ht="15" customHeight="1">
      <c r="A182" s="25" t="str">
        <f t="shared" si="11"/>
        <v/>
      </c>
      <c r="B182" s="5"/>
      <c r="C182" s="21"/>
      <c r="D182" s="21"/>
      <c r="E182" s="6"/>
      <c r="F182" s="7"/>
      <c r="G182" s="6"/>
      <c r="H182" s="6"/>
      <c r="I182" s="11"/>
      <c r="J182" s="11"/>
      <c r="K182" s="11"/>
      <c r="L182" s="12"/>
      <c r="M182" s="13"/>
      <c r="N182" s="14"/>
      <c r="O182" s="7"/>
      <c r="P182" s="11"/>
      <c r="Q182" s="63" t="str">
        <f t="shared" si="12"/>
        <v/>
      </c>
      <c r="R182" s="1" t="str">
        <f t="shared" si="6"/>
        <v/>
      </c>
      <c r="S182" s="1" t="str">
        <f t="shared" si="7"/>
        <v xml:space="preserve">    </v>
      </c>
      <c r="T182" s="1" t="str">
        <f t="shared" si="8"/>
        <v xml:space="preserve">    </v>
      </c>
    </row>
    <row r="183" spans="1:20" ht="15" customHeight="1">
      <c r="A183" s="25" t="str">
        <f t="shared" si="11"/>
        <v/>
      </c>
      <c r="B183" s="5"/>
      <c r="C183" s="21"/>
      <c r="D183" s="21"/>
      <c r="E183" s="6"/>
      <c r="F183" s="7"/>
      <c r="G183" s="6"/>
      <c r="H183" s="6"/>
      <c r="I183" s="11"/>
      <c r="J183" s="11"/>
      <c r="K183" s="11"/>
      <c r="L183" s="12"/>
      <c r="M183" s="13"/>
      <c r="N183" s="14"/>
      <c r="O183" s="7"/>
      <c r="P183" s="11"/>
      <c r="Q183" s="63" t="str">
        <f t="shared" si="12"/>
        <v/>
      </c>
      <c r="R183" s="1" t="str">
        <f t="shared" si="6"/>
        <v/>
      </c>
      <c r="S183" s="1" t="str">
        <f t="shared" si="7"/>
        <v xml:space="preserve">    </v>
      </c>
      <c r="T183" s="1" t="str">
        <f t="shared" si="8"/>
        <v xml:space="preserve">    </v>
      </c>
    </row>
    <row r="184" spans="1:20" ht="15" customHeight="1">
      <c r="A184" s="25" t="str">
        <f t="shared" si="11"/>
        <v/>
      </c>
      <c r="B184" s="5"/>
      <c r="C184" s="21"/>
      <c r="D184" s="21"/>
      <c r="E184" s="6"/>
      <c r="F184" s="7"/>
      <c r="G184" s="6"/>
      <c r="H184" s="6"/>
      <c r="I184" s="11"/>
      <c r="J184" s="11"/>
      <c r="K184" s="11"/>
      <c r="L184" s="12"/>
      <c r="M184" s="13"/>
      <c r="N184" s="14"/>
      <c r="O184" s="7"/>
      <c r="P184" s="11"/>
      <c r="Q184" s="63" t="str">
        <f t="shared" si="12"/>
        <v/>
      </c>
      <c r="R184" s="1" t="str">
        <f t="shared" si="6"/>
        <v/>
      </c>
      <c r="S184" s="1" t="str">
        <f t="shared" si="7"/>
        <v xml:space="preserve">    </v>
      </c>
      <c r="T184" s="1" t="str">
        <f t="shared" si="8"/>
        <v xml:space="preserve">    </v>
      </c>
    </row>
    <row r="185" spans="1:20" ht="15" customHeight="1">
      <c r="A185" s="25" t="str">
        <f t="shared" si="11"/>
        <v/>
      </c>
      <c r="B185" s="5"/>
      <c r="C185" s="21"/>
      <c r="D185" s="21"/>
      <c r="E185" s="6"/>
      <c r="F185" s="7"/>
      <c r="G185" s="6"/>
      <c r="H185" s="6"/>
      <c r="I185" s="11"/>
      <c r="J185" s="11"/>
      <c r="K185" s="11"/>
      <c r="L185" s="12"/>
      <c r="M185" s="13"/>
      <c r="N185" s="14"/>
      <c r="O185" s="7"/>
      <c r="P185" s="11"/>
      <c r="Q185" s="63" t="str">
        <f t="shared" si="12"/>
        <v/>
      </c>
      <c r="R185" s="1" t="str">
        <f t="shared" si="6"/>
        <v/>
      </c>
      <c r="S185" s="1" t="str">
        <f t="shared" si="7"/>
        <v xml:space="preserve">    </v>
      </c>
      <c r="T185" s="1" t="str">
        <f t="shared" si="8"/>
        <v xml:space="preserve">    </v>
      </c>
    </row>
    <row r="186" spans="1:20" ht="15" customHeight="1">
      <c r="A186" s="25" t="str">
        <f t="shared" si="11"/>
        <v/>
      </c>
      <c r="B186" s="5"/>
      <c r="C186" s="21"/>
      <c r="D186" s="21"/>
      <c r="E186" s="6"/>
      <c r="F186" s="7"/>
      <c r="G186" s="6"/>
      <c r="H186" s="6"/>
      <c r="I186" s="11"/>
      <c r="J186" s="11"/>
      <c r="K186" s="11"/>
      <c r="L186" s="12"/>
      <c r="M186" s="13"/>
      <c r="N186" s="14"/>
      <c r="O186" s="7"/>
      <c r="P186" s="11"/>
      <c r="Q186" s="63" t="str">
        <f t="shared" si="12"/>
        <v/>
      </c>
      <c r="R186" s="1" t="str">
        <f t="shared" si="6"/>
        <v/>
      </c>
      <c r="S186" s="1" t="str">
        <f t="shared" si="7"/>
        <v xml:space="preserve">    </v>
      </c>
      <c r="T186" s="1" t="str">
        <f t="shared" si="8"/>
        <v xml:space="preserve">    </v>
      </c>
    </row>
    <row r="187" spans="1:20" ht="15" customHeight="1">
      <c r="A187" s="25" t="str">
        <f t="shared" si="11"/>
        <v/>
      </c>
      <c r="B187" s="5"/>
      <c r="C187" s="21"/>
      <c r="D187" s="21"/>
      <c r="E187" s="6"/>
      <c r="F187" s="7"/>
      <c r="G187" s="6"/>
      <c r="H187" s="6"/>
      <c r="I187" s="11"/>
      <c r="J187" s="11"/>
      <c r="K187" s="11"/>
      <c r="L187" s="12"/>
      <c r="M187" s="13"/>
      <c r="N187" s="14"/>
      <c r="O187" s="7"/>
      <c r="P187" s="11"/>
      <c r="Q187" s="63" t="str">
        <f t="shared" si="12"/>
        <v/>
      </c>
      <c r="R187" s="1" t="str">
        <f t="shared" si="6"/>
        <v/>
      </c>
      <c r="S187" s="1" t="str">
        <f t="shared" si="7"/>
        <v xml:space="preserve">    </v>
      </c>
      <c r="T187" s="1" t="str">
        <f t="shared" si="8"/>
        <v xml:space="preserve">    </v>
      </c>
    </row>
    <row r="188" spans="1:20" ht="15" customHeight="1">
      <c r="A188" s="25" t="str">
        <f t="shared" si="11"/>
        <v/>
      </c>
      <c r="B188" s="5"/>
      <c r="C188" s="21"/>
      <c r="D188" s="21"/>
      <c r="E188" s="6"/>
      <c r="F188" s="7"/>
      <c r="G188" s="6"/>
      <c r="H188" s="6"/>
      <c r="I188" s="11"/>
      <c r="J188" s="11"/>
      <c r="K188" s="11"/>
      <c r="L188" s="12"/>
      <c r="M188" s="13"/>
      <c r="N188" s="14"/>
      <c r="O188" s="7"/>
      <c r="P188" s="11"/>
      <c r="Q188" s="63" t="str">
        <f t="shared" si="12"/>
        <v/>
      </c>
      <c r="R188" s="1" t="str">
        <f t="shared" si="6"/>
        <v/>
      </c>
      <c r="S188" s="1" t="str">
        <f t="shared" si="7"/>
        <v xml:space="preserve">    </v>
      </c>
      <c r="T188" s="1" t="str">
        <f t="shared" si="8"/>
        <v xml:space="preserve">    </v>
      </c>
    </row>
    <row r="189" spans="1:20" ht="15" customHeight="1">
      <c r="A189" s="25" t="str">
        <f t="shared" si="11"/>
        <v/>
      </c>
      <c r="B189" s="5"/>
      <c r="C189" s="21"/>
      <c r="D189" s="21"/>
      <c r="E189" s="6"/>
      <c r="F189" s="7"/>
      <c r="G189" s="6"/>
      <c r="H189" s="6"/>
      <c r="I189" s="11"/>
      <c r="J189" s="11"/>
      <c r="K189" s="11"/>
      <c r="L189" s="12"/>
      <c r="M189" s="13"/>
      <c r="N189" s="14"/>
      <c r="O189" s="7"/>
      <c r="P189" s="11"/>
      <c r="Q189" s="63" t="str">
        <f t="shared" si="12"/>
        <v/>
      </c>
      <c r="R189" s="1" t="str">
        <f t="shared" si="6"/>
        <v/>
      </c>
      <c r="S189" s="1" t="str">
        <f t="shared" si="7"/>
        <v xml:space="preserve">    </v>
      </c>
      <c r="T189" s="1" t="str">
        <f t="shared" si="8"/>
        <v xml:space="preserve">    </v>
      </c>
    </row>
    <row r="190" spans="1:20" ht="15" customHeight="1">
      <c r="A190" s="25" t="str">
        <f t="shared" si="11"/>
        <v/>
      </c>
      <c r="B190" s="5"/>
      <c r="C190" s="21"/>
      <c r="D190" s="21"/>
      <c r="E190" s="6"/>
      <c r="F190" s="7"/>
      <c r="G190" s="6"/>
      <c r="H190" s="6"/>
      <c r="I190" s="11"/>
      <c r="J190" s="11"/>
      <c r="K190" s="11"/>
      <c r="L190" s="12"/>
      <c r="M190" s="13"/>
      <c r="N190" s="14"/>
      <c r="O190" s="7"/>
      <c r="P190" s="11"/>
      <c r="Q190" s="63" t="str">
        <f t="shared" si="12"/>
        <v/>
      </c>
      <c r="R190" s="1" t="str">
        <f t="shared" si="6"/>
        <v/>
      </c>
      <c r="S190" s="1" t="str">
        <f t="shared" si="7"/>
        <v xml:space="preserve">    </v>
      </c>
      <c r="T190" s="1" t="str">
        <f t="shared" si="8"/>
        <v xml:space="preserve">    </v>
      </c>
    </row>
    <row r="191" spans="1:20" ht="15" customHeight="1">
      <c r="A191" s="25" t="str">
        <f t="shared" si="11"/>
        <v/>
      </c>
      <c r="B191" s="5"/>
      <c r="C191" s="21"/>
      <c r="D191" s="21"/>
      <c r="E191" s="6"/>
      <c r="F191" s="7"/>
      <c r="G191" s="6"/>
      <c r="H191" s="6"/>
      <c r="I191" s="11"/>
      <c r="J191" s="11"/>
      <c r="K191" s="11"/>
      <c r="L191" s="12"/>
      <c r="M191" s="13"/>
      <c r="N191" s="14"/>
      <c r="O191" s="7"/>
      <c r="P191" s="11"/>
      <c r="Q191" s="63" t="str">
        <f t="shared" si="12"/>
        <v/>
      </c>
      <c r="R191" s="1" t="str">
        <f t="shared" si="6"/>
        <v/>
      </c>
      <c r="S191" s="1" t="str">
        <f t="shared" si="7"/>
        <v xml:space="preserve">    </v>
      </c>
      <c r="T191" s="1" t="str">
        <f t="shared" si="8"/>
        <v xml:space="preserve">    </v>
      </c>
    </row>
    <row r="192" spans="1:20" ht="15" customHeight="1">
      <c r="A192" s="25" t="str">
        <f t="shared" si="11"/>
        <v/>
      </c>
      <c r="B192" s="5"/>
      <c r="C192" s="21"/>
      <c r="D192" s="21"/>
      <c r="E192" s="6"/>
      <c r="F192" s="7"/>
      <c r="G192" s="6"/>
      <c r="H192" s="6"/>
      <c r="I192" s="11"/>
      <c r="J192" s="11"/>
      <c r="K192" s="11"/>
      <c r="L192" s="12"/>
      <c r="M192" s="13"/>
      <c r="N192" s="14"/>
      <c r="O192" s="7"/>
      <c r="P192" s="11"/>
      <c r="Q192" s="63" t="str">
        <f t="shared" si="12"/>
        <v/>
      </c>
      <c r="R192" s="1" t="str">
        <f t="shared" si="6"/>
        <v/>
      </c>
      <c r="S192" s="1" t="str">
        <f t="shared" si="7"/>
        <v xml:space="preserve">    </v>
      </c>
      <c r="T192" s="1" t="str">
        <f t="shared" si="8"/>
        <v xml:space="preserve">    </v>
      </c>
    </row>
    <row r="193" spans="1:20" ht="15" customHeight="1">
      <c r="A193" s="25" t="str">
        <f t="shared" si="11"/>
        <v/>
      </c>
      <c r="B193" s="5"/>
      <c r="C193" s="21"/>
      <c r="D193" s="21"/>
      <c r="E193" s="6"/>
      <c r="F193" s="7"/>
      <c r="G193" s="6"/>
      <c r="H193" s="6"/>
      <c r="I193" s="11"/>
      <c r="J193" s="11"/>
      <c r="K193" s="11"/>
      <c r="L193" s="12"/>
      <c r="M193" s="13"/>
      <c r="N193" s="14"/>
      <c r="O193" s="7"/>
      <c r="P193" s="11"/>
      <c r="Q193" s="63" t="str">
        <f t="shared" si="12"/>
        <v/>
      </c>
      <c r="R193" s="1" t="str">
        <f t="shared" si="6"/>
        <v/>
      </c>
      <c r="S193" s="1" t="str">
        <f t="shared" si="7"/>
        <v xml:space="preserve">    </v>
      </c>
      <c r="T193" s="1" t="str">
        <f t="shared" si="8"/>
        <v xml:space="preserve">    </v>
      </c>
    </row>
    <row r="194" spans="1:20" ht="15" customHeight="1">
      <c r="A194" s="25" t="str">
        <f t="shared" si="11"/>
        <v/>
      </c>
      <c r="B194" s="5"/>
      <c r="C194" s="21"/>
      <c r="D194" s="21"/>
      <c r="E194" s="6"/>
      <c r="F194" s="7"/>
      <c r="G194" s="6"/>
      <c r="H194" s="6"/>
      <c r="I194" s="11"/>
      <c r="J194" s="11"/>
      <c r="K194" s="11"/>
      <c r="L194" s="12"/>
      <c r="M194" s="13"/>
      <c r="N194" s="14"/>
      <c r="O194" s="7"/>
      <c r="P194" s="11"/>
      <c r="Q194" s="63" t="str">
        <f t="shared" si="12"/>
        <v/>
      </c>
      <c r="R194" s="1" t="str">
        <f t="shared" si="6"/>
        <v/>
      </c>
      <c r="S194" s="1" t="str">
        <f t="shared" si="7"/>
        <v xml:space="preserve">    </v>
      </c>
      <c r="T194" s="1" t="str">
        <f t="shared" si="8"/>
        <v xml:space="preserve">    </v>
      </c>
    </row>
    <row r="195" spans="1:20" ht="15" customHeight="1">
      <c r="A195" s="25" t="str">
        <f t="shared" si="11"/>
        <v/>
      </c>
      <c r="B195" s="5"/>
      <c r="C195" s="21"/>
      <c r="D195" s="21"/>
      <c r="E195" s="6"/>
      <c r="F195" s="7"/>
      <c r="G195" s="6"/>
      <c r="H195" s="6"/>
      <c r="I195" s="11"/>
      <c r="J195" s="11"/>
      <c r="K195" s="11"/>
      <c r="L195" s="12"/>
      <c r="M195" s="13"/>
      <c r="N195" s="14"/>
      <c r="O195" s="7"/>
      <c r="P195" s="11"/>
      <c r="Q195" s="63" t="str">
        <f t="shared" si="12"/>
        <v/>
      </c>
      <c r="R195" s="1" t="str">
        <f t="shared" si="6"/>
        <v/>
      </c>
      <c r="S195" s="1" t="str">
        <f t="shared" si="7"/>
        <v xml:space="preserve">    </v>
      </c>
      <c r="T195" s="1" t="str">
        <f t="shared" si="8"/>
        <v xml:space="preserve">    </v>
      </c>
    </row>
    <row r="196" spans="1:20" ht="15" customHeight="1">
      <c r="A196" s="25" t="str">
        <f t="shared" si="11"/>
        <v/>
      </c>
      <c r="B196" s="5"/>
      <c r="C196" s="21"/>
      <c r="D196" s="21"/>
      <c r="E196" s="6"/>
      <c r="F196" s="7"/>
      <c r="G196" s="6"/>
      <c r="H196" s="6"/>
      <c r="I196" s="11"/>
      <c r="J196" s="11"/>
      <c r="K196" s="11"/>
      <c r="L196" s="12"/>
      <c r="M196" s="13"/>
      <c r="N196" s="14"/>
      <c r="O196" s="7"/>
      <c r="P196" s="11"/>
      <c r="Q196" s="63" t="str">
        <f t="shared" si="12"/>
        <v/>
      </c>
      <c r="R196" s="1" t="str">
        <f t="shared" si="6"/>
        <v/>
      </c>
      <c r="S196" s="1" t="str">
        <f t="shared" si="7"/>
        <v xml:space="preserve">    </v>
      </c>
      <c r="T196" s="1" t="str">
        <f t="shared" si="8"/>
        <v xml:space="preserve">    </v>
      </c>
    </row>
    <row r="197" spans="1:20" ht="15" customHeight="1">
      <c r="A197" s="25" t="str">
        <f t="shared" si="11"/>
        <v/>
      </c>
      <c r="B197" s="5"/>
      <c r="C197" s="21"/>
      <c r="D197" s="21"/>
      <c r="E197" s="6"/>
      <c r="F197" s="7"/>
      <c r="G197" s="6"/>
      <c r="H197" s="6"/>
      <c r="I197" s="11"/>
      <c r="J197" s="11"/>
      <c r="K197" s="11"/>
      <c r="L197" s="12"/>
      <c r="M197" s="13"/>
      <c r="N197" s="14"/>
      <c r="O197" s="7"/>
      <c r="P197" s="11"/>
      <c r="Q197" s="63" t="str">
        <f t="shared" si="12"/>
        <v/>
      </c>
      <c r="R197" s="1" t="str">
        <f t="shared" si="6"/>
        <v/>
      </c>
      <c r="S197" s="1" t="str">
        <f t="shared" si="7"/>
        <v xml:space="preserve">    </v>
      </c>
      <c r="T197" s="1" t="str">
        <f t="shared" si="8"/>
        <v xml:space="preserve">    </v>
      </c>
    </row>
    <row r="198" spans="1:20" ht="15" customHeight="1">
      <c r="A198" s="25" t="str">
        <f t="shared" si="11"/>
        <v/>
      </c>
      <c r="B198" s="5"/>
      <c r="C198" s="21"/>
      <c r="D198" s="21"/>
      <c r="E198" s="6"/>
      <c r="F198" s="7"/>
      <c r="G198" s="6"/>
      <c r="H198" s="6"/>
      <c r="I198" s="11"/>
      <c r="J198" s="11"/>
      <c r="K198" s="11"/>
      <c r="L198" s="12"/>
      <c r="M198" s="13"/>
      <c r="N198" s="14"/>
      <c r="O198" s="7"/>
      <c r="P198" s="11"/>
      <c r="Q198" s="63" t="str">
        <f t="shared" si="12"/>
        <v/>
      </c>
      <c r="R198" s="1" t="str">
        <f t="shared" si="6"/>
        <v/>
      </c>
      <c r="S198" s="1" t="str">
        <f t="shared" si="7"/>
        <v xml:space="preserve">    </v>
      </c>
      <c r="T198" s="1" t="str">
        <f t="shared" si="8"/>
        <v xml:space="preserve">    </v>
      </c>
    </row>
    <row r="199" spans="1:20" ht="15" customHeight="1">
      <c r="A199" s="25" t="str">
        <f t="shared" si="11"/>
        <v/>
      </c>
      <c r="B199" s="5"/>
      <c r="C199" s="21"/>
      <c r="D199" s="21"/>
      <c r="E199" s="6"/>
      <c r="F199" s="7"/>
      <c r="G199" s="6"/>
      <c r="H199" s="6"/>
      <c r="I199" s="11"/>
      <c r="J199" s="11"/>
      <c r="K199" s="11"/>
      <c r="L199" s="12"/>
      <c r="M199" s="13"/>
      <c r="N199" s="14"/>
      <c r="O199" s="7"/>
      <c r="P199" s="11"/>
      <c r="Q199" s="63" t="str">
        <f t="shared" si="12"/>
        <v/>
      </c>
      <c r="R199" s="1" t="str">
        <f t="shared" si="6"/>
        <v/>
      </c>
      <c r="S199" s="1" t="str">
        <f t="shared" si="7"/>
        <v xml:space="preserve">    </v>
      </c>
      <c r="T199" s="1" t="str">
        <f t="shared" si="8"/>
        <v xml:space="preserve">    </v>
      </c>
    </row>
    <row r="200" spans="1:20" ht="15" customHeight="1">
      <c r="A200" s="25" t="str">
        <f t="shared" si="11"/>
        <v/>
      </c>
      <c r="B200" s="5"/>
      <c r="C200" s="21"/>
      <c r="D200" s="21"/>
      <c r="E200" s="6"/>
      <c r="F200" s="7"/>
      <c r="G200" s="6"/>
      <c r="H200" s="6"/>
      <c r="I200" s="11"/>
      <c r="J200" s="11"/>
      <c r="K200" s="11"/>
      <c r="L200" s="12"/>
      <c r="M200" s="13"/>
      <c r="N200" s="14"/>
      <c r="O200" s="7"/>
      <c r="P200" s="11"/>
      <c r="Q200" s="63" t="str">
        <f t="shared" si="12"/>
        <v/>
      </c>
      <c r="R200" s="1" t="str">
        <f t="shared" si="6"/>
        <v/>
      </c>
      <c r="S200" s="1" t="str">
        <f t="shared" si="7"/>
        <v xml:space="preserve">    </v>
      </c>
      <c r="T200" s="1" t="str">
        <f t="shared" si="8"/>
        <v xml:space="preserve">    </v>
      </c>
    </row>
    <row r="201" spans="1:20" ht="15" customHeight="1">
      <c r="A201" s="25" t="str">
        <f t="shared" si="11"/>
        <v/>
      </c>
      <c r="B201" s="5"/>
      <c r="C201" s="21"/>
      <c r="D201" s="21"/>
      <c r="E201" s="6"/>
      <c r="F201" s="7"/>
      <c r="G201" s="6"/>
      <c r="H201" s="6"/>
      <c r="I201" s="11"/>
      <c r="J201" s="11"/>
      <c r="K201" s="11"/>
      <c r="L201" s="12"/>
      <c r="M201" s="13"/>
      <c r="N201" s="14"/>
      <c r="O201" s="7"/>
      <c r="P201" s="11"/>
      <c r="Q201" s="63" t="str">
        <f t="shared" si="12"/>
        <v/>
      </c>
      <c r="R201" s="1" t="str">
        <f t="shared" si="6"/>
        <v/>
      </c>
      <c r="S201" s="1" t="str">
        <f t="shared" si="7"/>
        <v xml:space="preserve">    </v>
      </c>
      <c r="T201" s="1" t="str">
        <f t="shared" si="8"/>
        <v xml:space="preserve">    </v>
      </c>
    </row>
    <row r="202" spans="1:20" ht="15" customHeight="1">
      <c r="A202" s="25" t="str">
        <f t="shared" si="11"/>
        <v/>
      </c>
      <c r="B202" s="5"/>
      <c r="C202" s="21"/>
      <c r="D202" s="21"/>
      <c r="E202" s="6"/>
      <c r="F202" s="7"/>
      <c r="G202" s="6"/>
      <c r="H202" s="6"/>
      <c r="I202" s="11"/>
      <c r="J202" s="11"/>
      <c r="K202" s="11"/>
      <c r="L202" s="12"/>
      <c r="M202" s="13"/>
      <c r="N202" s="14"/>
      <c r="O202" s="7"/>
      <c r="P202" s="11"/>
      <c r="Q202" s="63" t="str">
        <f t="shared" si="12"/>
        <v/>
      </c>
      <c r="R202" s="1" t="str">
        <f t="shared" si="6"/>
        <v/>
      </c>
      <c r="S202" s="1" t="str">
        <f t="shared" si="7"/>
        <v xml:space="preserve">    </v>
      </c>
      <c r="T202" s="1" t="str">
        <f t="shared" si="8"/>
        <v xml:space="preserve">    </v>
      </c>
    </row>
    <row r="203" spans="1:20" ht="15" customHeight="1">
      <c r="A203" s="25" t="str">
        <f t="shared" si="11"/>
        <v/>
      </c>
      <c r="B203" s="5"/>
      <c r="C203" s="21"/>
      <c r="D203" s="21"/>
      <c r="E203" s="6"/>
      <c r="F203" s="7"/>
      <c r="G203" s="6"/>
      <c r="H203" s="6"/>
      <c r="I203" s="11"/>
      <c r="J203" s="11"/>
      <c r="K203" s="11"/>
      <c r="L203" s="12"/>
      <c r="M203" s="13"/>
      <c r="N203" s="14"/>
      <c r="O203" s="7"/>
      <c r="P203" s="11"/>
      <c r="Q203" s="63" t="str">
        <f t="shared" si="12"/>
        <v/>
      </c>
      <c r="R203" s="1" t="str">
        <f t="shared" si="6"/>
        <v/>
      </c>
      <c r="S203" s="1" t="str">
        <f t="shared" si="7"/>
        <v xml:space="preserve">    </v>
      </c>
      <c r="T203" s="1" t="str">
        <f t="shared" si="8"/>
        <v xml:space="preserve">    </v>
      </c>
    </row>
    <row r="204" spans="1:20" ht="15" customHeight="1">
      <c r="A204" s="25" t="str">
        <f t="shared" si="11"/>
        <v/>
      </c>
      <c r="B204" s="5"/>
      <c r="C204" s="21"/>
      <c r="D204" s="21"/>
      <c r="E204" s="6"/>
      <c r="F204" s="7"/>
      <c r="G204" s="6"/>
      <c r="H204" s="6"/>
      <c r="I204" s="11"/>
      <c r="J204" s="11"/>
      <c r="K204" s="11"/>
      <c r="L204" s="12"/>
      <c r="M204" s="13"/>
      <c r="N204" s="14"/>
      <c r="O204" s="7"/>
      <c r="P204" s="11"/>
      <c r="Q204" s="63" t="str">
        <f t="shared" si="12"/>
        <v/>
      </c>
      <c r="R204" s="1" t="str">
        <f t="shared" si="6"/>
        <v/>
      </c>
      <c r="S204" s="1" t="str">
        <f t="shared" si="7"/>
        <v xml:space="preserve">    </v>
      </c>
      <c r="T204" s="1" t="str">
        <f t="shared" si="8"/>
        <v xml:space="preserve">    </v>
      </c>
    </row>
    <row r="205" spans="1:20" ht="15" customHeight="1">
      <c r="A205" s="25" t="str">
        <f t="shared" si="11"/>
        <v/>
      </c>
      <c r="B205" s="5"/>
      <c r="C205" s="21"/>
      <c r="D205" s="21"/>
      <c r="E205" s="6"/>
      <c r="F205" s="7"/>
      <c r="G205" s="6"/>
      <c r="H205" s="6"/>
      <c r="I205" s="11"/>
      <c r="J205" s="11"/>
      <c r="K205" s="11"/>
      <c r="L205" s="12"/>
      <c r="M205" s="13"/>
      <c r="N205" s="14"/>
      <c r="O205" s="7"/>
      <c r="P205" s="11"/>
      <c r="Q205" s="63" t="str">
        <f t="shared" si="12"/>
        <v/>
      </c>
      <c r="R205" s="1" t="str">
        <f t="shared" si="6"/>
        <v/>
      </c>
      <c r="S205" s="1" t="str">
        <f t="shared" si="7"/>
        <v xml:space="preserve">    </v>
      </c>
      <c r="T205" s="1" t="str">
        <f t="shared" si="8"/>
        <v xml:space="preserve">    </v>
      </c>
    </row>
    <row r="206" spans="1:20" ht="15" customHeight="1">
      <c r="A206" s="25" t="str">
        <f t="shared" si="11"/>
        <v/>
      </c>
      <c r="B206" s="5"/>
      <c r="C206" s="21"/>
      <c r="D206" s="21"/>
      <c r="E206" s="6"/>
      <c r="F206" s="7"/>
      <c r="G206" s="6"/>
      <c r="H206" s="6"/>
      <c r="I206" s="11"/>
      <c r="J206" s="11"/>
      <c r="K206" s="11"/>
      <c r="L206" s="12"/>
      <c r="M206" s="13"/>
      <c r="N206" s="14"/>
      <c r="O206" s="7"/>
      <c r="P206" s="11"/>
      <c r="Q206" s="63" t="str">
        <f t="shared" si="12"/>
        <v/>
      </c>
      <c r="R206" s="1" t="str">
        <f t="shared" si="6"/>
        <v/>
      </c>
      <c r="S206" s="1" t="str">
        <f t="shared" si="7"/>
        <v xml:space="preserve">    </v>
      </c>
      <c r="T206" s="1" t="str">
        <f t="shared" si="8"/>
        <v xml:space="preserve">    </v>
      </c>
    </row>
    <row r="207" spans="1:20" ht="15" customHeight="1">
      <c r="A207" s="25" t="str">
        <f t="shared" si="11"/>
        <v/>
      </c>
      <c r="B207" s="16"/>
      <c r="C207" s="22"/>
      <c r="D207" s="22"/>
      <c r="E207" s="6"/>
      <c r="F207" s="7"/>
      <c r="G207" s="17"/>
      <c r="H207" s="17"/>
      <c r="I207" s="15"/>
      <c r="J207" s="15"/>
      <c r="K207" s="15"/>
      <c r="L207" s="12"/>
      <c r="M207" s="18"/>
      <c r="N207" s="19"/>
      <c r="O207" s="20"/>
      <c r="P207" s="15"/>
      <c r="Q207" s="63" t="str">
        <f t="shared" si="12"/>
        <v/>
      </c>
      <c r="R207" s="1" t="str">
        <f t="shared" si="6"/>
        <v/>
      </c>
      <c r="S207" s="1" t="str">
        <f t="shared" si="7"/>
        <v xml:space="preserve">    </v>
      </c>
      <c r="T207" s="1" t="str">
        <f t="shared" si="8"/>
        <v xml:space="preserve">    </v>
      </c>
    </row>
    <row r="208" spans="1:20" ht="15" customHeight="1">
      <c r="A208" s="25" t="str">
        <f t="shared" si="11"/>
        <v/>
      </c>
      <c r="B208" s="5"/>
      <c r="C208" s="21"/>
      <c r="D208" s="21"/>
      <c r="E208" s="6"/>
      <c r="F208" s="7"/>
      <c r="G208" s="6"/>
      <c r="H208" s="6"/>
      <c r="I208" s="11"/>
      <c r="J208" s="11"/>
      <c r="K208" s="11"/>
      <c r="L208" s="12"/>
      <c r="M208" s="13"/>
      <c r="N208" s="14"/>
      <c r="O208" s="7"/>
      <c r="P208" s="11"/>
      <c r="Q208" s="63" t="str">
        <f t="shared" si="12"/>
        <v/>
      </c>
      <c r="R208" s="1" t="str">
        <f t="shared" si="6"/>
        <v/>
      </c>
      <c r="S208" s="1" t="str">
        <f t="shared" si="7"/>
        <v xml:space="preserve">    </v>
      </c>
      <c r="T208" s="1" t="str">
        <f t="shared" si="8"/>
        <v xml:space="preserve">    </v>
      </c>
    </row>
    <row r="209" spans="1:20" ht="15" customHeight="1">
      <c r="A209" s="25" t="str">
        <f t="shared" si="11"/>
        <v/>
      </c>
      <c r="B209" s="5"/>
      <c r="C209" s="21"/>
      <c r="D209" s="21"/>
      <c r="E209" s="6"/>
      <c r="F209" s="7"/>
      <c r="G209" s="6"/>
      <c r="H209" s="6"/>
      <c r="I209" s="11"/>
      <c r="J209" s="11"/>
      <c r="K209" s="11"/>
      <c r="L209" s="12"/>
      <c r="M209" s="13"/>
      <c r="N209" s="14"/>
      <c r="O209" s="7"/>
      <c r="P209" s="11"/>
      <c r="Q209" s="63" t="str">
        <f t="shared" si="12"/>
        <v/>
      </c>
      <c r="R209" s="1" t="str">
        <f t="shared" si="6"/>
        <v/>
      </c>
      <c r="S209" s="1" t="str">
        <f t="shared" si="7"/>
        <v xml:space="preserve">    </v>
      </c>
      <c r="T209" s="1" t="str">
        <f t="shared" si="8"/>
        <v xml:space="preserve">    </v>
      </c>
    </row>
    <row r="210" spans="1:20" ht="15" customHeight="1">
      <c r="A210" s="25" t="str">
        <f t="shared" si="11"/>
        <v/>
      </c>
      <c r="B210" s="5"/>
      <c r="C210" s="21"/>
      <c r="D210" s="21"/>
      <c r="E210" s="6"/>
      <c r="F210" s="7"/>
      <c r="G210" s="6"/>
      <c r="H210" s="6"/>
      <c r="I210" s="11"/>
      <c r="J210" s="11"/>
      <c r="K210" s="11"/>
      <c r="L210" s="12"/>
      <c r="M210" s="13"/>
      <c r="N210" s="14"/>
      <c r="O210" s="7"/>
      <c r="P210" s="11"/>
      <c r="Q210" s="63" t="str">
        <f t="shared" si="12"/>
        <v/>
      </c>
      <c r="R210" s="1" t="str">
        <f t="shared" si="6"/>
        <v/>
      </c>
      <c r="S210" s="1" t="str">
        <f t="shared" si="7"/>
        <v xml:space="preserve">    </v>
      </c>
      <c r="T210" s="1" t="str">
        <f t="shared" si="8"/>
        <v xml:space="preserve">    </v>
      </c>
    </row>
    <row r="211" spans="1:20" ht="15" customHeight="1">
      <c r="A211" s="25" t="str">
        <f t="shared" si="11"/>
        <v/>
      </c>
      <c r="B211" s="5"/>
      <c r="C211" s="21"/>
      <c r="D211" s="21"/>
      <c r="E211" s="6"/>
      <c r="F211" s="7"/>
      <c r="G211" s="6"/>
      <c r="H211" s="6"/>
      <c r="I211" s="11"/>
      <c r="J211" s="11"/>
      <c r="K211" s="11"/>
      <c r="L211" s="12"/>
      <c r="M211" s="13"/>
      <c r="N211" s="14"/>
      <c r="O211" s="7"/>
      <c r="P211" s="11"/>
      <c r="Q211" s="63" t="str">
        <f t="shared" si="12"/>
        <v/>
      </c>
      <c r="R211" s="1" t="str">
        <f t="shared" si="6"/>
        <v/>
      </c>
      <c r="S211" s="1" t="str">
        <f t="shared" si="7"/>
        <v xml:space="preserve">    </v>
      </c>
      <c r="T211" s="1" t="str">
        <f t="shared" si="8"/>
        <v xml:space="preserve">    </v>
      </c>
    </row>
    <row r="212" spans="1:20" ht="15" customHeight="1">
      <c r="A212" s="25" t="str">
        <f t="shared" si="11"/>
        <v/>
      </c>
      <c r="B212" s="5"/>
      <c r="C212" s="21"/>
      <c r="D212" s="21"/>
      <c r="E212" s="6"/>
      <c r="F212" s="7"/>
      <c r="G212" s="6"/>
      <c r="H212" s="6"/>
      <c r="I212" s="11"/>
      <c r="J212" s="11"/>
      <c r="K212" s="11"/>
      <c r="L212" s="12"/>
      <c r="M212" s="13"/>
      <c r="N212" s="14"/>
      <c r="O212" s="7"/>
      <c r="P212" s="11"/>
      <c r="Q212" s="63" t="str">
        <f t="shared" si="12"/>
        <v/>
      </c>
      <c r="R212" s="1" t="str">
        <f t="shared" si="6"/>
        <v/>
      </c>
      <c r="S212" s="1" t="str">
        <f t="shared" si="7"/>
        <v xml:space="preserve">    </v>
      </c>
      <c r="T212" s="1" t="str">
        <f t="shared" si="8"/>
        <v xml:space="preserve">    </v>
      </c>
    </row>
    <row r="213" spans="1:20" ht="15" customHeight="1">
      <c r="A213" s="25" t="str">
        <f t="shared" si="11"/>
        <v/>
      </c>
      <c r="B213" s="5"/>
      <c r="C213" s="21"/>
      <c r="D213" s="21"/>
      <c r="E213" s="6"/>
      <c r="F213" s="7"/>
      <c r="G213" s="6"/>
      <c r="H213" s="6"/>
      <c r="I213" s="11"/>
      <c r="J213" s="11"/>
      <c r="K213" s="11"/>
      <c r="L213" s="12"/>
      <c r="M213" s="13"/>
      <c r="N213" s="14"/>
      <c r="O213" s="7"/>
      <c r="P213" s="11"/>
      <c r="Q213" s="63" t="str">
        <f t="shared" si="12"/>
        <v/>
      </c>
      <c r="R213" s="1" t="str">
        <f t="shared" si="6"/>
        <v/>
      </c>
      <c r="S213" s="1" t="str">
        <f t="shared" si="7"/>
        <v xml:space="preserve">    </v>
      </c>
      <c r="T213" s="1" t="str">
        <f t="shared" si="8"/>
        <v xml:space="preserve">    </v>
      </c>
    </row>
    <row r="214" spans="1:20" ht="15" customHeight="1">
      <c r="A214" s="25" t="str">
        <f t="shared" si="11"/>
        <v/>
      </c>
      <c r="B214" s="5"/>
      <c r="C214" s="21"/>
      <c r="D214" s="21"/>
      <c r="E214" s="6"/>
      <c r="F214" s="7"/>
      <c r="G214" s="6"/>
      <c r="H214" s="6"/>
      <c r="I214" s="11"/>
      <c r="J214" s="11"/>
      <c r="K214" s="11"/>
      <c r="L214" s="12"/>
      <c r="M214" s="13"/>
      <c r="N214" s="14"/>
      <c r="O214" s="7"/>
      <c r="P214" s="11"/>
      <c r="Q214" s="63" t="str">
        <f t="shared" si="12"/>
        <v/>
      </c>
      <c r="R214" s="1" t="str">
        <f t="shared" si="6"/>
        <v/>
      </c>
      <c r="S214" s="1" t="str">
        <f t="shared" si="7"/>
        <v xml:space="preserve">    </v>
      </c>
      <c r="T214" s="1" t="str">
        <f t="shared" si="8"/>
        <v xml:space="preserve">    </v>
      </c>
    </row>
    <row r="215" spans="1:20" ht="15" customHeight="1">
      <c r="A215" s="25" t="str">
        <f t="shared" si="11"/>
        <v/>
      </c>
      <c r="B215" s="5"/>
      <c r="C215" s="21"/>
      <c r="D215" s="21"/>
      <c r="E215" s="6"/>
      <c r="F215" s="7"/>
      <c r="G215" s="6"/>
      <c r="H215" s="6"/>
      <c r="I215" s="11"/>
      <c r="J215" s="11"/>
      <c r="K215" s="11"/>
      <c r="L215" s="12"/>
      <c r="M215" s="13"/>
      <c r="N215" s="14"/>
      <c r="O215" s="7"/>
      <c r="P215" s="11"/>
      <c r="Q215" s="63" t="str">
        <f t="shared" si="12"/>
        <v/>
      </c>
      <c r="R215" s="1" t="str">
        <f t="shared" si="6"/>
        <v/>
      </c>
      <c r="S215" s="1" t="str">
        <f t="shared" si="7"/>
        <v xml:space="preserve">    </v>
      </c>
      <c r="T215" s="1" t="str">
        <f t="shared" si="8"/>
        <v xml:space="preserve">    </v>
      </c>
    </row>
    <row r="216" spans="1:20" ht="15" customHeight="1">
      <c r="A216" s="25" t="str">
        <f t="shared" si="11"/>
        <v/>
      </c>
      <c r="B216" s="5"/>
      <c r="C216" s="21"/>
      <c r="D216" s="21"/>
      <c r="E216" s="6"/>
      <c r="F216" s="7"/>
      <c r="G216" s="6"/>
      <c r="H216" s="6"/>
      <c r="I216" s="11"/>
      <c r="J216" s="11"/>
      <c r="K216" s="11"/>
      <c r="L216" s="12"/>
      <c r="M216" s="13"/>
      <c r="N216" s="14"/>
      <c r="O216" s="7"/>
      <c r="P216" s="11"/>
      <c r="Q216" s="63" t="str">
        <f t="shared" si="12"/>
        <v/>
      </c>
      <c r="R216" s="1" t="str">
        <f t="shared" si="6"/>
        <v/>
      </c>
      <c r="S216" s="1" t="str">
        <f t="shared" si="7"/>
        <v xml:space="preserve">    </v>
      </c>
      <c r="T216" s="1" t="str">
        <f t="shared" si="8"/>
        <v xml:space="preserve">    </v>
      </c>
    </row>
    <row r="217" spans="1:20" ht="15" customHeight="1">
      <c r="A217" s="25" t="str">
        <f t="shared" si="11"/>
        <v/>
      </c>
      <c r="B217" s="5"/>
      <c r="C217" s="21"/>
      <c r="D217" s="21"/>
      <c r="E217" s="6"/>
      <c r="F217" s="7"/>
      <c r="G217" s="6"/>
      <c r="H217" s="6"/>
      <c r="I217" s="11"/>
      <c r="J217" s="11"/>
      <c r="K217" s="11"/>
      <c r="L217" s="12"/>
      <c r="M217" s="13"/>
      <c r="N217" s="14"/>
      <c r="O217" s="7"/>
      <c r="P217" s="11"/>
      <c r="Q217" s="63" t="str">
        <f t="shared" si="12"/>
        <v/>
      </c>
      <c r="R217" s="1" t="str">
        <f t="shared" si="6"/>
        <v/>
      </c>
      <c r="S217" s="1" t="str">
        <f t="shared" si="7"/>
        <v xml:space="preserve">    </v>
      </c>
      <c r="T217" s="1" t="str">
        <f t="shared" si="8"/>
        <v xml:space="preserve">    </v>
      </c>
    </row>
    <row r="218" spans="1:20" ht="15" customHeight="1">
      <c r="A218" s="25" t="str">
        <f t="shared" si="11"/>
        <v/>
      </c>
      <c r="B218" s="5"/>
      <c r="C218" s="21"/>
      <c r="D218" s="21"/>
      <c r="E218" s="6"/>
      <c r="F218" s="7"/>
      <c r="G218" s="6"/>
      <c r="H218" s="6"/>
      <c r="I218" s="11"/>
      <c r="J218" s="11"/>
      <c r="K218" s="11"/>
      <c r="L218" s="12"/>
      <c r="M218" s="13"/>
      <c r="N218" s="14"/>
      <c r="O218" s="7"/>
      <c r="P218" s="11"/>
      <c r="Q218" s="63" t="str">
        <f t="shared" ref="Q218:Q281" si="13">IF(P218="","",VLOOKUP(P218,$Z$7:$AA$68,2,FALSE))</f>
        <v/>
      </c>
      <c r="R218" s="1" t="str">
        <f t="shared" si="6"/>
        <v/>
      </c>
      <c r="S218" s="1" t="str">
        <f t="shared" si="7"/>
        <v xml:space="preserve">    </v>
      </c>
      <c r="T218" s="1" t="str">
        <f t="shared" si="8"/>
        <v xml:space="preserve">    </v>
      </c>
    </row>
    <row r="219" spans="1:20" ht="15" customHeight="1">
      <c r="A219" s="25" t="str">
        <f t="shared" si="11"/>
        <v/>
      </c>
      <c r="B219" s="5"/>
      <c r="C219" s="21"/>
      <c r="D219" s="21"/>
      <c r="E219" s="6"/>
      <c r="F219" s="7"/>
      <c r="G219" s="6"/>
      <c r="H219" s="6"/>
      <c r="I219" s="11"/>
      <c r="J219" s="11"/>
      <c r="K219" s="11"/>
      <c r="L219" s="12"/>
      <c r="M219" s="13"/>
      <c r="N219" s="14"/>
      <c r="O219" s="7"/>
      <c r="P219" s="11"/>
      <c r="Q219" s="63" t="str">
        <f t="shared" si="13"/>
        <v/>
      </c>
      <c r="R219" s="1" t="str">
        <f t="shared" si="6"/>
        <v/>
      </c>
      <c r="S219" s="1" t="str">
        <f t="shared" si="7"/>
        <v xml:space="preserve">    </v>
      </c>
      <c r="T219" s="1" t="str">
        <f t="shared" si="8"/>
        <v xml:space="preserve">    </v>
      </c>
    </row>
    <row r="220" spans="1:20" ht="15" customHeight="1">
      <c r="A220" s="25" t="str">
        <f t="shared" si="11"/>
        <v/>
      </c>
      <c r="B220" s="5"/>
      <c r="C220" s="21"/>
      <c r="D220" s="21"/>
      <c r="E220" s="6"/>
      <c r="F220" s="7"/>
      <c r="G220" s="6"/>
      <c r="H220" s="6"/>
      <c r="I220" s="11"/>
      <c r="J220" s="11"/>
      <c r="K220" s="11"/>
      <c r="L220" s="12"/>
      <c r="M220" s="13"/>
      <c r="N220" s="14"/>
      <c r="O220" s="7"/>
      <c r="P220" s="11"/>
      <c r="Q220" s="63" t="str">
        <f t="shared" si="13"/>
        <v/>
      </c>
      <c r="R220" s="1" t="str">
        <f t="shared" si="6"/>
        <v/>
      </c>
      <c r="S220" s="1" t="str">
        <f t="shared" si="7"/>
        <v xml:space="preserve">    </v>
      </c>
      <c r="T220" s="1" t="str">
        <f t="shared" si="8"/>
        <v xml:space="preserve">    </v>
      </c>
    </row>
    <row r="221" spans="1:20" ht="15" customHeight="1">
      <c r="A221" s="25" t="str">
        <f t="shared" si="11"/>
        <v/>
      </c>
      <c r="B221" s="5"/>
      <c r="C221" s="21"/>
      <c r="D221" s="21"/>
      <c r="E221" s="6"/>
      <c r="F221" s="7"/>
      <c r="G221" s="6"/>
      <c r="H221" s="6"/>
      <c r="I221" s="11"/>
      <c r="J221" s="11"/>
      <c r="K221" s="11"/>
      <c r="L221" s="12"/>
      <c r="M221" s="13"/>
      <c r="N221" s="14"/>
      <c r="O221" s="7"/>
      <c r="P221" s="11"/>
      <c r="Q221" s="63" t="str">
        <f t="shared" si="13"/>
        <v/>
      </c>
      <c r="R221" s="1" t="str">
        <f t="shared" si="6"/>
        <v/>
      </c>
      <c r="S221" s="1" t="str">
        <f t="shared" si="7"/>
        <v xml:space="preserve">    </v>
      </c>
      <c r="T221" s="1" t="str">
        <f t="shared" si="8"/>
        <v xml:space="preserve">    </v>
      </c>
    </row>
    <row r="222" spans="1:20" ht="15" customHeight="1">
      <c r="A222" s="25" t="str">
        <f t="shared" si="11"/>
        <v/>
      </c>
      <c r="B222" s="5"/>
      <c r="C222" s="21"/>
      <c r="D222" s="21"/>
      <c r="E222" s="6"/>
      <c r="F222" s="7"/>
      <c r="G222" s="6"/>
      <c r="H222" s="6"/>
      <c r="I222" s="11"/>
      <c r="J222" s="11"/>
      <c r="K222" s="11"/>
      <c r="L222" s="12"/>
      <c r="M222" s="13"/>
      <c r="N222" s="14"/>
      <c r="O222" s="7"/>
      <c r="P222" s="11"/>
      <c r="Q222" s="63" t="str">
        <f t="shared" si="13"/>
        <v/>
      </c>
      <c r="R222" s="1" t="str">
        <f t="shared" si="6"/>
        <v/>
      </c>
      <c r="S222" s="1" t="str">
        <f t="shared" si="7"/>
        <v xml:space="preserve">    </v>
      </c>
      <c r="T222" s="1" t="str">
        <f t="shared" si="8"/>
        <v xml:space="preserve">    </v>
      </c>
    </row>
    <row r="223" spans="1:20" ht="15" customHeight="1">
      <c r="A223" s="25" t="str">
        <f t="shared" si="11"/>
        <v/>
      </c>
      <c r="B223" s="5"/>
      <c r="C223" s="21"/>
      <c r="D223" s="21"/>
      <c r="E223" s="6"/>
      <c r="F223" s="7"/>
      <c r="G223" s="6"/>
      <c r="H223" s="6"/>
      <c r="I223" s="11"/>
      <c r="J223" s="11"/>
      <c r="K223" s="11"/>
      <c r="L223" s="12"/>
      <c r="M223" s="13"/>
      <c r="N223" s="14"/>
      <c r="O223" s="7"/>
      <c r="P223" s="11"/>
      <c r="Q223" s="63" t="str">
        <f t="shared" si="13"/>
        <v/>
      </c>
      <c r="R223" s="1" t="str">
        <f t="shared" si="6"/>
        <v/>
      </c>
      <c r="S223" s="1" t="str">
        <f t="shared" si="7"/>
        <v xml:space="preserve">    </v>
      </c>
      <c r="T223" s="1" t="str">
        <f t="shared" si="8"/>
        <v xml:space="preserve">    </v>
      </c>
    </row>
    <row r="224" spans="1:20" ht="15" customHeight="1">
      <c r="A224" s="25" t="str">
        <f t="shared" si="11"/>
        <v/>
      </c>
      <c r="B224" s="5"/>
      <c r="C224" s="21"/>
      <c r="D224" s="21"/>
      <c r="E224" s="6"/>
      <c r="F224" s="7"/>
      <c r="G224" s="6"/>
      <c r="H224" s="6"/>
      <c r="I224" s="11"/>
      <c r="J224" s="11"/>
      <c r="K224" s="11"/>
      <c r="L224" s="12"/>
      <c r="M224" s="13"/>
      <c r="N224" s="14"/>
      <c r="O224" s="7"/>
      <c r="P224" s="11"/>
      <c r="Q224" s="63" t="str">
        <f t="shared" si="13"/>
        <v/>
      </c>
      <c r="R224" s="1" t="str">
        <f t="shared" si="6"/>
        <v/>
      </c>
      <c r="S224" s="1" t="str">
        <f t="shared" si="7"/>
        <v xml:space="preserve">    </v>
      </c>
      <c r="T224" s="1" t="str">
        <f t="shared" si="8"/>
        <v xml:space="preserve">    </v>
      </c>
    </row>
    <row r="225" spans="1:20" ht="15" customHeight="1">
      <c r="A225" s="25" t="str">
        <f t="shared" si="11"/>
        <v/>
      </c>
      <c r="B225" s="5"/>
      <c r="C225" s="21"/>
      <c r="D225" s="21"/>
      <c r="E225" s="6"/>
      <c r="F225" s="7"/>
      <c r="G225" s="6"/>
      <c r="H225" s="6"/>
      <c r="I225" s="11"/>
      <c r="J225" s="11"/>
      <c r="K225" s="11"/>
      <c r="L225" s="12"/>
      <c r="M225" s="13"/>
      <c r="N225" s="14"/>
      <c r="O225" s="7"/>
      <c r="P225" s="11"/>
      <c r="Q225" s="63" t="str">
        <f t="shared" si="13"/>
        <v/>
      </c>
      <c r="R225" s="1" t="str">
        <f t="shared" si="6"/>
        <v/>
      </c>
      <c r="S225" s="1" t="str">
        <f t="shared" si="7"/>
        <v xml:space="preserve">    </v>
      </c>
      <c r="T225" s="1" t="str">
        <f t="shared" si="8"/>
        <v xml:space="preserve">    </v>
      </c>
    </row>
    <row r="226" spans="1:20" ht="15" customHeight="1">
      <c r="A226" s="25" t="str">
        <f t="shared" si="11"/>
        <v/>
      </c>
      <c r="B226" s="5"/>
      <c r="C226" s="21"/>
      <c r="D226" s="21"/>
      <c r="E226" s="6"/>
      <c r="F226" s="7"/>
      <c r="G226" s="6"/>
      <c r="H226" s="6"/>
      <c r="I226" s="11"/>
      <c r="J226" s="11"/>
      <c r="K226" s="11"/>
      <c r="L226" s="12"/>
      <c r="M226" s="13"/>
      <c r="N226" s="14"/>
      <c r="O226" s="7"/>
      <c r="P226" s="11"/>
      <c r="Q226" s="63" t="str">
        <f t="shared" si="13"/>
        <v/>
      </c>
      <c r="R226" s="1" t="str">
        <f t="shared" si="6"/>
        <v/>
      </c>
      <c r="S226" s="1" t="str">
        <f t="shared" si="7"/>
        <v xml:space="preserve">    </v>
      </c>
      <c r="T226" s="1" t="str">
        <f t="shared" si="8"/>
        <v xml:space="preserve">    </v>
      </c>
    </row>
    <row r="227" spans="1:20" ht="15" customHeight="1">
      <c r="A227" s="25" t="str">
        <f t="shared" si="11"/>
        <v/>
      </c>
      <c r="B227" s="5"/>
      <c r="C227" s="21"/>
      <c r="D227" s="21"/>
      <c r="E227" s="6"/>
      <c r="F227" s="7"/>
      <c r="G227" s="6"/>
      <c r="H227" s="6"/>
      <c r="I227" s="11"/>
      <c r="J227" s="11"/>
      <c r="K227" s="11"/>
      <c r="L227" s="12"/>
      <c r="M227" s="13"/>
      <c r="N227" s="14"/>
      <c r="O227" s="7"/>
      <c r="P227" s="11"/>
      <c r="Q227" s="63" t="str">
        <f t="shared" si="13"/>
        <v/>
      </c>
      <c r="R227" s="1" t="str">
        <f t="shared" si="6"/>
        <v/>
      </c>
      <c r="S227" s="1" t="str">
        <f t="shared" si="7"/>
        <v xml:space="preserve">    </v>
      </c>
      <c r="T227" s="1" t="str">
        <f t="shared" si="8"/>
        <v xml:space="preserve">    </v>
      </c>
    </row>
    <row r="228" spans="1:20" ht="15" customHeight="1">
      <c r="A228" s="25" t="str">
        <f t="shared" si="11"/>
        <v/>
      </c>
      <c r="B228" s="5"/>
      <c r="C228" s="21"/>
      <c r="D228" s="21"/>
      <c r="E228" s="6"/>
      <c r="F228" s="7"/>
      <c r="G228" s="6"/>
      <c r="H228" s="6"/>
      <c r="I228" s="11"/>
      <c r="J228" s="11"/>
      <c r="K228" s="11"/>
      <c r="L228" s="12"/>
      <c r="M228" s="13"/>
      <c r="N228" s="14"/>
      <c r="O228" s="7"/>
      <c r="P228" s="11"/>
      <c r="Q228" s="63" t="str">
        <f t="shared" si="13"/>
        <v/>
      </c>
      <c r="R228" s="1" t="str">
        <f t="shared" si="6"/>
        <v/>
      </c>
      <c r="S228" s="1" t="str">
        <f t="shared" si="7"/>
        <v xml:space="preserve">    </v>
      </c>
      <c r="T228" s="1" t="str">
        <f t="shared" si="8"/>
        <v xml:space="preserve">    </v>
      </c>
    </row>
    <row r="229" spans="1:20" ht="15" customHeight="1">
      <c r="A229" s="25" t="str">
        <f t="shared" si="11"/>
        <v/>
      </c>
      <c r="B229" s="5"/>
      <c r="C229" s="21"/>
      <c r="D229" s="21"/>
      <c r="E229" s="6"/>
      <c r="F229" s="7"/>
      <c r="G229" s="6"/>
      <c r="H229" s="6"/>
      <c r="I229" s="11"/>
      <c r="J229" s="11"/>
      <c r="K229" s="11"/>
      <c r="L229" s="12"/>
      <c r="M229" s="13"/>
      <c r="N229" s="14"/>
      <c r="O229" s="7"/>
      <c r="P229" s="11"/>
      <c r="Q229" s="63" t="str">
        <f t="shared" si="13"/>
        <v/>
      </c>
      <c r="R229" s="1" t="str">
        <f t="shared" si="6"/>
        <v/>
      </c>
      <c r="S229" s="1" t="str">
        <f t="shared" si="7"/>
        <v xml:space="preserve">    </v>
      </c>
      <c r="T229" s="1" t="str">
        <f t="shared" si="8"/>
        <v xml:space="preserve">    </v>
      </c>
    </row>
    <row r="230" spans="1:20" ht="15" customHeight="1">
      <c r="A230" s="25" t="str">
        <f t="shared" si="11"/>
        <v/>
      </c>
      <c r="B230" s="16"/>
      <c r="C230" s="22"/>
      <c r="D230" s="22"/>
      <c r="E230" s="6"/>
      <c r="F230" s="7"/>
      <c r="G230" s="17"/>
      <c r="H230" s="17"/>
      <c r="I230" s="15"/>
      <c r="J230" s="15"/>
      <c r="K230" s="15"/>
      <c r="L230" s="12"/>
      <c r="M230" s="18"/>
      <c r="N230" s="19"/>
      <c r="O230" s="20"/>
      <c r="P230" s="15"/>
      <c r="Q230" s="63" t="str">
        <f t="shared" si="13"/>
        <v/>
      </c>
      <c r="R230" s="1" t="str">
        <f t="shared" si="6"/>
        <v/>
      </c>
      <c r="S230" s="1" t="str">
        <f t="shared" si="7"/>
        <v xml:space="preserve">    </v>
      </c>
      <c r="T230" s="1" t="str">
        <f t="shared" si="8"/>
        <v xml:space="preserve">    </v>
      </c>
    </row>
    <row r="231" spans="1:20" ht="15" customHeight="1">
      <c r="A231" s="25" t="str">
        <f t="shared" si="11"/>
        <v/>
      </c>
      <c r="B231" s="5"/>
      <c r="C231" s="21"/>
      <c r="D231" s="21"/>
      <c r="E231" s="6"/>
      <c r="F231" s="7"/>
      <c r="G231" s="6"/>
      <c r="H231" s="6"/>
      <c r="I231" s="11"/>
      <c r="J231" s="11"/>
      <c r="K231" s="11"/>
      <c r="L231" s="12"/>
      <c r="M231" s="13"/>
      <c r="N231" s="14"/>
      <c r="O231" s="7"/>
      <c r="P231" s="11"/>
      <c r="Q231" s="63" t="str">
        <f t="shared" si="13"/>
        <v/>
      </c>
      <c r="R231" s="1" t="str">
        <f t="shared" si="6"/>
        <v/>
      </c>
      <c r="S231" s="1" t="str">
        <f t="shared" si="7"/>
        <v xml:space="preserve">    </v>
      </c>
      <c r="T231" s="1" t="str">
        <f t="shared" si="8"/>
        <v xml:space="preserve">    </v>
      </c>
    </row>
    <row r="232" spans="1:20" ht="15" customHeight="1">
      <c r="A232" s="25" t="str">
        <f t="shared" si="11"/>
        <v/>
      </c>
      <c r="B232" s="5"/>
      <c r="C232" s="21"/>
      <c r="D232" s="21"/>
      <c r="E232" s="6"/>
      <c r="F232" s="7"/>
      <c r="G232" s="6"/>
      <c r="H232" s="6"/>
      <c r="I232" s="11"/>
      <c r="J232" s="11"/>
      <c r="K232" s="11"/>
      <c r="L232" s="12"/>
      <c r="M232" s="13"/>
      <c r="N232" s="14"/>
      <c r="O232" s="7"/>
      <c r="P232" s="11"/>
      <c r="Q232" s="63" t="str">
        <f t="shared" si="13"/>
        <v/>
      </c>
      <c r="R232" s="1" t="str">
        <f t="shared" si="6"/>
        <v/>
      </c>
      <c r="S232" s="1" t="str">
        <f t="shared" si="7"/>
        <v xml:space="preserve">    </v>
      </c>
      <c r="T232" s="1" t="str">
        <f t="shared" si="8"/>
        <v xml:space="preserve">    </v>
      </c>
    </row>
    <row r="233" spans="1:20" ht="15" customHeight="1">
      <c r="A233" s="25" t="str">
        <f t="shared" si="11"/>
        <v/>
      </c>
      <c r="B233" s="5"/>
      <c r="C233" s="21"/>
      <c r="D233" s="21"/>
      <c r="E233" s="6"/>
      <c r="F233" s="7"/>
      <c r="G233" s="6"/>
      <c r="H233" s="6"/>
      <c r="I233" s="11"/>
      <c r="J233" s="11"/>
      <c r="K233" s="11"/>
      <c r="L233" s="12"/>
      <c r="M233" s="13"/>
      <c r="N233" s="14"/>
      <c r="O233" s="7"/>
      <c r="P233" s="11"/>
      <c r="Q233" s="63" t="str">
        <f t="shared" si="13"/>
        <v/>
      </c>
      <c r="R233" s="1" t="str">
        <f t="shared" si="6"/>
        <v/>
      </c>
      <c r="S233" s="1" t="str">
        <f t="shared" si="7"/>
        <v xml:space="preserve">    </v>
      </c>
      <c r="T233" s="1" t="str">
        <f t="shared" si="8"/>
        <v xml:space="preserve">    </v>
      </c>
    </row>
    <row r="234" spans="1:20" ht="15" customHeight="1">
      <c r="A234" s="25" t="str">
        <f t="shared" si="11"/>
        <v/>
      </c>
      <c r="B234" s="5"/>
      <c r="C234" s="21"/>
      <c r="D234" s="21"/>
      <c r="E234" s="6"/>
      <c r="F234" s="7"/>
      <c r="G234" s="6"/>
      <c r="H234" s="6"/>
      <c r="I234" s="11"/>
      <c r="J234" s="11"/>
      <c r="K234" s="11"/>
      <c r="L234" s="12"/>
      <c r="M234" s="13"/>
      <c r="N234" s="14"/>
      <c r="O234" s="7"/>
      <c r="P234" s="11"/>
      <c r="Q234" s="63" t="str">
        <f t="shared" si="13"/>
        <v/>
      </c>
      <c r="R234" s="1" t="str">
        <f t="shared" si="6"/>
        <v/>
      </c>
      <c r="S234" s="1" t="str">
        <f t="shared" si="7"/>
        <v xml:space="preserve">    </v>
      </c>
      <c r="T234" s="1" t="str">
        <f t="shared" si="8"/>
        <v xml:space="preserve">    </v>
      </c>
    </row>
    <row r="235" spans="1:20" ht="15" customHeight="1">
      <c r="A235" s="25" t="str">
        <f t="shared" si="11"/>
        <v/>
      </c>
      <c r="B235" s="5"/>
      <c r="C235" s="21"/>
      <c r="D235" s="21"/>
      <c r="E235" s="6"/>
      <c r="F235" s="7"/>
      <c r="G235" s="6"/>
      <c r="H235" s="6"/>
      <c r="I235" s="11"/>
      <c r="J235" s="11"/>
      <c r="K235" s="11"/>
      <c r="L235" s="12"/>
      <c r="M235" s="13"/>
      <c r="N235" s="14"/>
      <c r="O235" s="7"/>
      <c r="P235" s="11"/>
      <c r="Q235" s="63" t="str">
        <f t="shared" si="13"/>
        <v/>
      </c>
      <c r="R235" s="1" t="str">
        <f t="shared" si="6"/>
        <v/>
      </c>
      <c r="S235" s="1" t="str">
        <f t="shared" si="7"/>
        <v xml:space="preserve">    </v>
      </c>
      <c r="T235" s="1" t="str">
        <f t="shared" si="8"/>
        <v xml:space="preserve">    </v>
      </c>
    </row>
    <row r="236" spans="1:20" ht="15" customHeight="1">
      <c r="A236" s="25" t="str">
        <f t="shared" si="11"/>
        <v/>
      </c>
      <c r="B236" s="5"/>
      <c r="C236" s="21"/>
      <c r="D236" s="21"/>
      <c r="E236" s="6"/>
      <c r="F236" s="7"/>
      <c r="G236" s="6"/>
      <c r="H236" s="6"/>
      <c r="I236" s="11"/>
      <c r="J236" s="11"/>
      <c r="K236" s="11"/>
      <c r="L236" s="12"/>
      <c r="M236" s="13"/>
      <c r="N236" s="14"/>
      <c r="O236" s="7"/>
      <c r="P236" s="11"/>
      <c r="Q236" s="63" t="str">
        <f t="shared" si="13"/>
        <v/>
      </c>
      <c r="R236" s="1" t="str">
        <f t="shared" si="6"/>
        <v/>
      </c>
      <c r="S236" s="1" t="str">
        <f t="shared" si="7"/>
        <v xml:space="preserve">    </v>
      </c>
      <c r="T236" s="1" t="str">
        <f t="shared" si="8"/>
        <v xml:space="preserve">    </v>
      </c>
    </row>
    <row r="237" spans="1:20" ht="15" customHeight="1">
      <c r="A237" s="25" t="str">
        <f t="shared" si="11"/>
        <v/>
      </c>
      <c r="B237" s="5"/>
      <c r="C237" s="21"/>
      <c r="D237" s="21"/>
      <c r="E237" s="6"/>
      <c r="F237" s="7"/>
      <c r="G237" s="6"/>
      <c r="H237" s="6"/>
      <c r="I237" s="11"/>
      <c r="J237" s="11"/>
      <c r="K237" s="11"/>
      <c r="L237" s="12"/>
      <c r="M237" s="13"/>
      <c r="N237" s="14"/>
      <c r="O237" s="7"/>
      <c r="P237" s="11"/>
      <c r="Q237" s="63" t="str">
        <f t="shared" si="13"/>
        <v/>
      </c>
      <c r="R237" s="1" t="str">
        <f t="shared" si="6"/>
        <v/>
      </c>
      <c r="S237" s="1" t="str">
        <f t="shared" si="7"/>
        <v xml:space="preserve">    </v>
      </c>
      <c r="T237" s="1" t="str">
        <f t="shared" si="8"/>
        <v xml:space="preserve">    </v>
      </c>
    </row>
    <row r="238" spans="1:20" ht="15" customHeight="1">
      <c r="A238" s="25" t="str">
        <f t="shared" si="11"/>
        <v/>
      </c>
      <c r="B238" s="5"/>
      <c r="C238" s="21"/>
      <c r="D238" s="21"/>
      <c r="E238" s="6"/>
      <c r="F238" s="7"/>
      <c r="G238" s="6"/>
      <c r="H238" s="6"/>
      <c r="I238" s="11"/>
      <c r="J238" s="11"/>
      <c r="K238" s="11"/>
      <c r="L238" s="12"/>
      <c r="M238" s="13"/>
      <c r="N238" s="14"/>
      <c r="O238" s="7"/>
      <c r="P238" s="11"/>
      <c r="Q238" s="63" t="str">
        <f t="shared" si="13"/>
        <v/>
      </c>
      <c r="R238" s="1" t="str">
        <f t="shared" si="6"/>
        <v/>
      </c>
      <c r="S238" s="1" t="str">
        <f t="shared" si="7"/>
        <v xml:space="preserve">    </v>
      </c>
      <c r="T238" s="1" t="str">
        <f t="shared" si="8"/>
        <v xml:space="preserve">    </v>
      </c>
    </row>
    <row r="239" spans="1:20" ht="15" customHeight="1">
      <c r="A239" s="25" t="str">
        <f t="shared" si="11"/>
        <v/>
      </c>
      <c r="B239" s="5"/>
      <c r="C239" s="21"/>
      <c r="D239" s="21"/>
      <c r="E239" s="6"/>
      <c r="F239" s="7"/>
      <c r="G239" s="6"/>
      <c r="H239" s="6"/>
      <c r="I239" s="11"/>
      <c r="J239" s="11"/>
      <c r="K239" s="11"/>
      <c r="L239" s="12"/>
      <c r="M239" s="13"/>
      <c r="N239" s="14"/>
      <c r="O239" s="7"/>
      <c r="P239" s="11"/>
      <c r="Q239" s="63" t="str">
        <f t="shared" si="13"/>
        <v/>
      </c>
      <c r="R239" s="1" t="str">
        <f t="shared" si="6"/>
        <v/>
      </c>
      <c r="S239" s="1" t="str">
        <f t="shared" si="7"/>
        <v xml:space="preserve">    </v>
      </c>
      <c r="T239" s="1" t="str">
        <f t="shared" si="8"/>
        <v xml:space="preserve">    </v>
      </c>
    </row>
    <row r="240" spans="1:20" ht="15" customHeight="1">
      <c r="A240" s="25" t="str">
        <f t="shared" si="11"/>
        <v/>
      </c>
      <c r="B240" s="5"/>
      <c r="C240" s="21"/>
      <c r="D240" s="21"/>
      <c r="E240" s="6"/>
      <c r="F240" s="7"/>
      <c r="G240" s="6"/>
      <c r="H240" s="6"/>
      <c r="I240" s="11"/>
      <c r="J240" s="11"/>
      <c r="K240" s="11"/>
      <c r="L240" s="12"/>
      <c r="M240" s="13"/>
      <c r="N240" s="14"/>
      <c r="O240" s="7"/>
      <c r="P240" s="11"/>
      <c r="Q240" s="63" t="str">
        <f t="shared" si="13"/>
        <v/>
      </c>
      <c r="R240" s="1" t="str">
        <f t="shared" si="6"/>
        <v/>
      </c>
      <c r="S240" s="1" t="str">
        <f t="shared" si="7"/>
        <v xml:space="preserve">    </v>
      </c>
      <c r="T240" s="1" t="str">
        <f t="shared" si="8"/>
        <v xml:space="preserve">    </v>
      </c>
    </row>
    <row r="241" spans="1:20" ht="15" customHeight="1">
      <c r="A241" s="25" t="str">
        <f t="shared" si="11"/>
        <v/>
      </c>
      <c r="B241" s="5"/>
      <c r="C241" s="21"/>
      <c r="D241" s="21"/>
      <c r="E241" s="6"/>
      <c r="F241" s="7"/>
      <c r="G241" s="6"/>
      <c r="H241" s="6"/>
      <c r="I241" s="11"/>
      <c r="J241" s="11"/>
      <c r="K241" s="11"/>
      <c r="L241" s="12"/>
      <c r="M241" s="13"/>
      <c r="N241" s="14"/>
      <c r="O241" s="7"/>
      <c r="P241" s="11"/>
      <c r="Q241" s="63" t="str">
        <f t="shared" si="13"/>
        <v/>
      </c>
      <c r="R241" s="1" t="str">
        <f t="shared" si="6"/>
        <v/>
      </c>
      <c r="S241" s="1" t="str">
        <f t="shared" si="7"/>
        <v xml:space="preserve">    </v>
      </c>
      <c r="T241" s="1" t="str">
        <f t="shared" si="8"/>
        <v xml:space="preserve">    </v>
      </c>
    </row>
    <row r="242" spans="1:20" ht="15" customHeight="1">
      <c r="A242" s="25" t="str">
        <f t="shared" si="11"/>
        <v/>
      </c>
      <c r="B242" s="5"/>
      <c r="C242" s="21"/>
      <c r="D242" s="21"/>
      <c r="E242" s="6"/>
      <c r="F242" s="7"/>
      <c r="G242" s="6"/>
      <c r="H242" s="6"/>
      <c r="I242" s="11"/>
      <c r="J242" s="11"/>
      <c r="K242" s="11"/>
      <c r="L242" s="12"/>
      <c r="M242" s="13"/>
      <c r="N242" s="14"/>
      <c r="O242" s="7"/>
      <c r="P242" s="11"/>
      <c r="Q242" s="63" t="str">
        <f t="shared" si="13"/>
        <v/>
      </c>
      <c r="R242" s="1" t="str">
        <f t="shared" si="6"/>
        <v/>
      </c>
      <c r="S242" s="1" t="str">
        <f t="shared" si="7"/>
        <v xml:space="preserve">    </v>
      </c>
      <c r="T242" s="1" t="str">
        <f t="shared" si="8"/>
        <v xml:space="preserve">    </v>
      </c>
    </row>
    <row r="243" spans="1:20" ht="15" customHeight="1">
      <c r="A243" s="25" t="str">
        <f t="shared" si="11"/>
        <v/>
      </c>
      <c r="B243" s="5"/>
      <c r="C243" s="21"/>
      <c r="D243" s="21"/>
      <c r="E243" s="6"/>
      <c r="F243" s="7"/>
      <c r="G243" s="6"/>
      <c r="H243" s="6"/>
      <c r="I243" s="11"/>
      <c r="J243" s="11"/>
      <c r="K243" s="11"/>
      <c r="L243" s="12"/>
      <c r="M243" s="13"/>
      <c r="N243" s="14"/>
      <c r="O243" s="7"/>
      <c r="P243" s="11"/>
      <c r="Q243" s="63" t="str">
        <f t="shared" si="13"/>
        <v/>
      </c>
      <c r="R243" s="1" t="str">
        <f t="shared" si="6"/>
        <v/>
      </c>
      <c r="S243" s="1" t="str">
        <f t="shared" si="7"/>
        <v xml:space="preserve">    </v>
      </c>
      <c r="T243" s="1" t="str">
        <f t="shared" si="8"/>
        <v xml:space="preserve">    </v>
      </c>
    </row>
    <row r="244" spans="1:20" ht="15" customHeight="1">
      <c r="A244" s="25" t="str">
        <f t="shared" si="11"/>
        <v/>
      </c>
      <c r="B244" s="5"/>
      <c r="C244" s="21"/>
      <c r="D244" s="21"/>
      <c r="E244" s="6"/>
      <c r="F244" s="7"/>
      <c r="G244" s="6"/>
      <c r="H244" s="6"/>
      <c r="I244" s="11"/>
      <c r="J244" s="11"/>
      <c r="K244" s="11"/>
      <c r="L244" s="12"/>
      <c r="M244" s="13"/>
      <c r="N244" s="14"/>
      <c r="O244" s="7"/>
      <c r="P244" s="11"/>
      <c r="Q244" s="63" t="str">
        <f t="shared" si="13"/>
        <v/>
      </c>
      <c r="R244" s="1" t="str">
        <f t="shared" si="6"/>
        <v/>
      </c>
      <c r="S244" s="1" t="str">
        <f t="shared" si="7"/>
        <v xml:space="preserve">    </v>
      </c>
      <c r="T244" s="1" t="str">
        <f t="shared" si="8"/>
        <v xml:space="preserve">    </v>
      </c>
    </row>
    <row r="245" spans="1:20" ht="15" customHeight="1">
      <c r="A245" s="25" t="str">
        <f t="shared" si="11"/>
        <v/>
      </c>
      <c r="B245" s="5"/>
      <c r="C245" s="21"/>
      <c r="D245" s="21"/>
      <c r="E245" s="6"/>
      <c r="F245" s="7"/>
      <c r="G245" s="6"/>
      <c r="H245" s="6"/>
      <c r="I245" s="11"/>
      <c r="J245" s="11"/>
      <c r="K245" s="11"/>
      <c r="L245" s="12"/>
      <c r="M245" s="13"/>
      <c r="N245" s="14"/>
      <c r="O245" s="7"/>
      <c r="P245" s="11"/>
      <c r="Q245" s="63" t="str">
        <f t="shared" si="13"/>
        <v/>
      </c>
      <c r="R245" s="1" t="str">
        <f t="shared" si="6"/>
        <v/>
      </c>
      <c r="S245" s="1" t="str">
        <f t="shared" si="7"/>
        <v xml:space="preserve">    </v>
      </c>
      <c r="T245" s="1" t="str">
        <f t="shared" si="8"/>
        <v xml:space="preserve">    </v>
      </c>
    </row>
    <row r="246" spans="1:20" ht="15" customHeight="1">
      <c r="A246" s="25" t="str">
        <f t="shared" si="11"/>
        <v/>
      </c>
      <c r="B246" s="5"/>
      <c r="C246" s="21"/>
      <c r="D246" s="21"/>
      <c r="E246" s="6"/>
      <c r="F246" s="7"/>
      <c r="G246" s="6"/>
      <c r="H246" s="6"/>
      <c r="I246" s="11"/>
      <c r="J246" s="11"/>
      <c r="K246" s="11"/>
      <c r="L246" s="12"/>
      <c r="M246" s="13"/>
      <c r="N246" s="14"/>
      <c r="O246" s="7"/>
      <c r="P246" s="11"/>
      <c r="Q246" s="63" t="str">
        <f t="shared" si="13"/>
        <v/>
      </c>
      <c r="R246" s="1" t="str">
        <f t="shared" si="6"/>
        <v/>
      </c>
      <c r="S246" s="1" t="str">
        <f t="shared" si="7"/>
        <v xml:space="preserve">    </v>
      </c>
      <c r="T246" s="1" t="str">
        <f t="shared" si="8"/>
        <v xml:space="preserve">    </v>
      </c>
    </row>
    <row r="247" spans="1:20" ht="15" customHeight="1">
      <c r="A247" s="25" t="str">
        <f t="shared" si="11"/>
        <v/>
      </c>
      <c r="B247" s="5"/>
      <c r="C247" s="21"/>
      <c r="D247" s="21"/>
      <c r="E247" s="6"/>
      <c r="F247" s="7"/>
      <c r="G247" s="6"/>
      <c r="H247" s="6"/>
      <c r="I247" s="11"/>
      <c r="J247" s="11"/>
      <c r="K247" s="11"/>
      <c r="L247" s="12"/>
      <c r="M247" s="13"/>
      <c r="N247" s="14"/>
      <c r="O247" s="7"/>
      <c r="P247" s="11"/>
      <c r="Q247" s="63" t="str">
        <f t="shared" si="13"/>
        <v/>
      </c>
      <c r="R247" s="1" t="str">
        <f t="shared" si="6"/>
        <v/>
      </c>
      <c r="S247" s="1" t="str">
        <f t="shared" si="7"/>
        <v xml:space="preserve">    </v>
      </c>
      <c r="T247" s="1" t="str">
        <f t="shared" si="8"/>
        <v xml:space="preserve">    </v>
      </c>
    </row>
    <row r="248" spans="1:20" ht="15" customHeight="1">
      <c r="A248" s="25" t="str">
        <f t="shared" si="11"/>
        <v/>
      </c>
      <c r="B248" s="5"/>
      <c r="C248" s="21"/>
      <c r="D248" s="21"/>
      <c r="E248" s="6"/>
      <c r="F248" s="7"/>
      <c r="G248" s="6"/>
      <c r="H248" s="6"/>
      <c r="I248" s="11"/>
      <c r="J248" s="11"/>
      <c r="K248" s="11"/>
      <c r="L248" s="12"/>
      <c r="M248" s="13"/>
      <c r="N248" s="14"/>
      <c r="O248" s="7"/>
      <c r="P248" s="11"/>
      <c r="Q248" s="63" t="str">
        <f t="shared" si="13"/>
        <v/>
      </c>
      <c r="R248" s="1" t="str">
        <f t="shared" si="6"/>
        <v/>
      </c>
      <c r="S248" s="1" t="str">
        <f t="shared" si="7"/>
        <v xml:space="preserve">    </v>
      </c>
      <c r="T248" s="1" t="str">
        <f t="shared" si="8"/>
        <v xml:space="preserve">    </v>
      </c>
    </row>
    <row r="249" spans="1:20" ht="15" customHeight="1">
      <c r="A249" s="25" t="str">
        <f t="shared" si="11"/>
        <v/>
      </c>
      <c r="B249" s="5"/>
      <c r="C249" s="21"/>
      <c r="D249" s="21"/>
      <c r="E249" s="6"/>
      <c r="F249" s="7"/>
      <c r="G249" s="6"/>
      <c r="H249" s="6"/>
      <c r="I249" s="11"/>
      <c r="J249" s="11"/>
      <c r="K249" s="11"/>
      <c r="L249" s="12"/>
      <c r="M249" s="13"/>
      <c r="N249" s="14"/>
      <c r="O249" s="7"/>
      <c r="P249" s="11"/>
      <c r="Q249" s="63" t="str">
        <f t="shared" si="13"/>
        <v/>
      </c>
      <c r="R249" s="1" t="str">
        <f t="shared" si="6"/>
        <v/>
      </c>
      <c r="S249" s="1" t="str">
        <f t="shared" si="7"/>
        <v xml:space="preserve">    </v>
      </c>
      <c r="T249" s="1" t="str">
        <f t="shared" si="8"/>
        <v xml:space="preserve">    </v>
      </c>
    </row>
    <row r="250" spans="1:20" ht="15" customHeight="1">
      <c r="A250" s="25" t="str">
        <f t="shared" si="11"/>
        <v/>
      </c>
      <c r="B250" s="5"/>
      <c r="C250" s="21"/>
      <c r="D250" s="21"/>
      <c r="E250" s="6"/>
      <c r="F250" s="7"/>
      <c r="G250" s="6"/>
      <c r="H250" s="6"/>
      <c r="I250" s="11"/>
      <c r="J250" s="11"/>
      <c r="K250" s="11"/>
      <c r="L250" s="12"/>
      <c r="M250" s="13"/>
      <c r="N250" s="14"/>
      <c r="O250" s="7"/>
      <c r="P250" s="11"/>
      <c r="Q250" s="63" t="str">
        <f t="shared" si="13"/>
        <v/>
      </c>
      <c r="R250" s="1" t="str">
        <f t="shared" si="6"/>
        <v/>
      </c>
      <c r="S250" s="1" t="str">
        <f t="shared" si="7"/>
        <v xml:space="preserve">    </v>
      </c>
      <c r="T250" s="1" t="str">
        <f t="shared" si="8"/>
        <v xml:space="preserve">    </v>
      </c>
    </row>
    <row r="251" spans="1:20" ht="15" customHeight="1">
      <c r="A251" s="25" t="str">
        <f t="shared" si="11"/>
        <v/>
      </c>
      <c r="B251" s="5"/>
      <c r="C251" s="21"/>
      <c r="D251" s="21"/>
      <c r="E251" s="6"/>
      <c r="F251" s="7"/>
      <c r="G251" s="6"/>
      <c r="H251" s="6"/>
      <c r="I251" s="11"/>
      <c r="J251" s="11"/>
      <c r="K251" s="11"/>
      <c r="L251" s="12"/>
      <c r="M251" s="13"/>
      <c r="N251" s="14"/>
      <c r="O251" s="7"/>
      <c r="P251" s="11"/>
      <c r="Q251" s="63" t="str">
        <f t="shared" si="13"/>
        <v/>
      </c>
      <c r="R251" s="1" t="str">
        <f t="shared" si="6"/>
        <v/>
      </c>
      <c r="S251" s="1" t="str">
        <f t="shared" si="7"/>
        <v xml:space="preserve">    </v>
      </c>
      <c r="T251" s="1" t="str">
        <f t="shared" si="8"/>
        <v xml:space="preserve">    </v>
      </c>
    </row>
    <row r="252" spans="1:20" ht="15" customHeight="1">
      <c r="A252" s="25" t="str">
        <f t="shared" si="11"/>
        <v/>
      </c>
      <c r="B252" s="5"/>
      <c r="C252" s="21"/>
      <c r="D252" s="21"/>
      <c r="E252" s="6"/>
      <c r="F252" s="7"/>
      <c r="G252" s="6"/>
      <c r="H252" s="6"/>
      <c r="I252" s="11"/>
      <c r="J252" s="11"/>
      <c r="K252" s="11"/>
      <c r="L252" s="12"/>
      <c r="M252" s="13"/>
      <c r="N252" s="14"/>
      <c r="O252" s="7"/>
      <c r="P252" s="11"/>
      <c r="Q252" s="63" t="str">
        <f t="shared" si="13"/>
        <v/>
      </c>
      <c r="R252" s="1" t="str">
        <f t="shared" si="6"/>
        <v/>
      </c>
      <c r="S252" s="1" t="str">
        <f t="shared" si="7"/>
        <v xml:space="preserve">    </v>
      </c>
      <c r="T252" s="1" t="str">
        <f t="shared" si="8"/>
        <v xml:space="preserve">    </v>
      </c>
    </row>
    <row r="253" spans="1:20" ht="15" customHeight="1">
      <c r="A253" s="25" t="str">
        <f t="shared" si="11"/>
        <v/>
      </c>
      <c r="B253" s="5"/>
      <c r="C253" s="21"/>
      <c r="D253" s="21"/>
      <c r="E253" s="6"/>
      <c r="F253" s="7"/>
      <c r="G253" s="6"/>
      <c r="H253" s="6"/>
      <c r="I253" s="11"/>
      <c r="J253" s="11"/>
      <c r="K253" s="11"/>
      <c r="L253" s="12"/>
      <c r="M253" s="13"/>
      <c r="N253" s="14"/>
      <c r="O253" s="7"/>
      <c r="P253" s="11"/>
      <c r="Q253" s="63" t="str">
        <f t="shared" si="13"/>
        <v/>
      </c>
      <c r="R253" s="1" t="str">
        <f t="shared" si="6"/>
        <v/>
      </c>
      <c r="S253" s="1" t="str">
        <f t="shared" si="7"/>
        <v xml:space="preserve">    </v>
      </c>
      <c r="T253" s="1" t="str">
        <f t="shared" si="8"/>
        <v xml:space="preserve">    </v>
      </c>
    </row>
    <row r="254" spans="1:20" ht="15" customHeight="1">
      <c r="A254" s="25" t="str">
        <f t="shared" si="11"/>
        <v/>
      </c>
      <c r="B254" s="5"/>
      <c r="C254" s="21"/>
      <c r="D254" s="21"/>
      <c r="E254" s="6"/>
      <c r="F254" s="7"/>
      <c r="G254" s="6"/>
      <c r="H254" s="6"/>
      <c r="I254" s="11"/>
      <c r="J254" s="11"/>
      <c r="K254" s="11"/>
      <c r="L254" s="12"/>
      <c r="M254" s="13"/>
      <c r="N254" s="14"/>
      <c r="O254" s="7"/>
      <c r="P254" s="11"/>
      <c r="Q254" s="63" t="str">
        <f t="shared" si="13"/>
        <v/>
      </c>
      <c r="R254" s="1" t="str">
        <f t="shared" si="6"/>
        <v/>
      </c>
      <c r="S254" s="1" t="str">
        <f t="shared" si="7"/>
        <v xml:space="preserve">    </v>
      </c>
      <c r="T254" s="1" t="str">
        <f t="shared" si="8"/>
        <v xml:space="preserve">    </v>
      </c>
    </row>
    <row r="255" spans="1:20" ht="15" customHeight="1">
      <c r="A255" s="25" t="str">
        <f t="shared" si="11"/>
        <v/>
      </c>
      <c r="B255" s="5"/>
      <c r="C255" s="21"/>
      <c r="D255" s="21"/>
      <c r="E255" s="6"/>
      <c r="F255" s="7"/>
      <c r="G255" s="6"/>
      <c r="H255" s="6"/>
      <c r="I255" s="11"/>
      <c r="J255" s="11"/>
      <c r="K255" s="11"/>
      <c r="L255" s="12"/>
      <c r="M255" s="13"/>
      <c r="N255" s="14"/>
      <c r="O255" s="7"/>
      <c r="P255" s="11"/>
      <c r="Q255" s="63" t="str">
        <f t="shared" si="13"/>
        <v/>
      </c>
      <c r="R255" s="1" t="str">
        <f t="shared" si="6"/>
        <v/>
      </c>
      <c r="S255" s="1" t="str">
        <f t="shared" si="7"/>
        <v xml:space="preserve">    </v>
      </c>
      <c r="T255" s="1" t="str">
        <f t="shared" si="8"/>
        <v xml:space="preserve">    </v>
      </c>
    </row>
    <row r="256" spans="1:20" ht="15" customHeight="1">
      <c r="A256" s="25" t="str">
        <f t="shared" si="11"/>
        <v/>
      </c>
      <c r="B256" s="5"/>
      <c r="C256" s="21"/>
      <c r="D256" s="21"/>
      <c r="E256" s="6"/>
      <c r="F256" s="7"/>
      <c r="G256" s="6"/>
      <c r="H256" s="6"/>
      <c r="I256" s="11"/>
      <c r="J256" s="11"/>
      <c r="K256" s="11"/>
      <c r="L256" s="12"/>
      <c r="M256" s="13"/>
      <c r="N256" s="14"/>
      <c r="O256" s="7"/>
      <c r="P256" s="11"/>
      <c r="Q256" s="63" t="str">
        <f t="shared" si="13"/>
        <v/>
      </c>
      <c r="R256" s="1" t="str">
        <f t="shared" si="6"/>
        <v/>
      </c>
      <c r="S256" s="1" t="str">
        <f t="shared" si="7"/>
        <v xml:space="preserve">    </v>
      </c>
      <c r="T256" s="1" t="str">
        <f t="shared" si="8"/>
        <v xml:space="preserve">    </v>
      </c>
    </row>
    <row r="257" spans="1:20" ht="15" customHeight="1">
      <c r="A257" s="25" t="str">
        <f t="shared" si="11"/>
        <v/>
      </c>
      <c r="B257" s="5"/>
      <c r="C257" s="21"/>
      <c r="D257" s="21"/>
      <c r="E257" s="6"/>
      <c r="F257" s="7"/>
      <c r="G257" s="6"/>
      <c r="H257" s="6"/>
      <c r="I257" s="11"/>
      <c r="J257" s="11"/>
      <c r="K257" s="11"/>
      <c r="L257" s="12"/>
      <c r="M257" s="13"/>
      <c r="N257" s="14"/>
      <c r="O257" s="7"/>
      <c r="P257" s="11"/>
      <c r="Q257" s="63" t="str">
        <f t="shared" si="13"/>
        <v/>
      </c>
      <c r="R257" s="1" t="str">
        <f t="shared" si="6"/>
        <v/>
      </c>
      <c r="S257" s="1" t="str">
        <f t="shared" si="7"/>
        <v xml:space="preserve">    </v>
      </c>
      <c r="T257" s="1" t="str">
        <f t="shared" si="8"/>
        <v xml:space="preserve">    </v>
      </c>
    </row>
    <row r="258" spans="1:20" ht="15" customHeight="1">
      <c r="A258" s="25" t="str">
        <f t="shared" si="11"/>
        <v/>
      </c>
      <c r="B258" s="5"/>
      <c r="C258" s="21"/>
      <c r="D258" s="21"/>
      <c r="E258" s="6"/>
      <c r="F258" s="7"/>
      <c r="G258" s="6"/>
      <c r="H258" s="6"/>
      <c r="I258" s="11"/>
      <c r="J258" s="11"/>
      <c r="K258" s="11"/>
      <c r="L258" s="12"/>
      <c r="M258" s="13"/>
      <c r="N258" s="14"/>
      <c r="O258" s="7"/>
      <c r="P258" s="11"/>
      <c r="Q258" s="63" t="str">
        <f t="shared" si="13"/>
        <v/>
      </c>
      <c r="R258" s="1" t="str">
        <f t="shared" si="6"/>
        <v/>
      </c>
      <c r="S258" s="1" t="str">
        <f t="shared" si="7"/>
        <v xml:space="preserve">    </v>
      </c>
      <c r="T258" s="1" t="str">
        <f t="shared" si="8"/>
        <v xml:space="preserve">    </v>
      </c>
    </row>
    <row r="259" spans="1:20" ht="15" customHeight="1">
      <c r="A259" s="25" t="str">
        <f t="shared" si="11"/>
        <v/>
      </c>
      <c r="B259" s="5"/>
      <c r="C259" s="21"/>
      <c r="D259" s="21"/>
      <c r="E259" s="6"/>
      <c r="F259" s="7"/>
      <c r="G259" s="6"/>
      <c r="H259" s="6"/>
      <c r="I259" s="11"/>
      <c r="J259" s="11"/>
      <c r="K259" s="11"/>
      <c r="L259" s="12"/>
      <c r="M259" s="13"/>
      <c r="N259" s="14"/>
      <c r="O259" s="7"/>
      <c r="P259" s="11"/>
      <c r="Q259" s="63" t="str">
        <f t="shared" si="13"/>
        <v/>
      </c>
      <c r="R259" s="1" t="str">
        <f t="shared" si="6"/>
        <v/>
      </c>
      <c r="S259" s="1" t="str">
        <f t="shared" si="7"/>
        <v xml:space="preserve">    </v>
      </c>
      <c r="T259" s="1" t="str">
        <f t="shared" si="8"/>
        <v xml:space="preserve">    </v>
      </c>
    </row>
    <row r="260" spans="1:20" ht="15" customHeight="1">
      <c r="A260" s="25" t="str">
        <f t="shared" si="11"/>
        <v/>
      </c>
      <c r="B260" s="5"/>
      <c r="C260" s="21"/>
      <c r="D260" s="21"/>
      <c r="E260" s="6"/>
      <c r="F260" s="7"/>
      <c r="G260" s="6"/>
      <c r="H260" s="6"/>
      <c r="I260" s="11"/>
      <c r="J260" s="11"/>
      <c r="K260" s="11"/>
      <c r="L260" s="12"/>
      <c r="M260" s="13"/>
      <c r="N260" s="14"/>
      <c r="O260" s="7"/>
      <c r="P260" s="11"/>
      <c r="Q260" s="63" t="str">
        <f t="shared" si="13"/>
        <v/>
      </c>
      <c r="R260" s="1" t="str">
        <f t="shared" si="6"/>
        <v/>
      </c>
      <c r="S260" s="1" t="str">
        <f t="shared" si="7"/>
        <v xml:space="preserve">    </v>
      </c>
      <c r="T260" s="1" t="str">
        <f t="shared" si="8"/>
        <v xml:space="preserve">    </v>
      </c>
    </row>
    <row r="261" spans="1:20" ht="15" customHeight="1">
      <c r="A261" s="25" t="str">
        <f t="shared" si="11"/>
        <v/>
      </c>
      <c r="B261" s="16"/>
      <c r="C261" s="22"/>
      <c r="D261" s="22"/>
      <c r="E261" s="6"/>
      <c r="F261" s="7"/>
      <c r="G261" s="17"/>
      <c r="H261" s="17"/>
      <c r="I261" s="15"/>
      <c r="J261" s="15"/>
      <c r="K261" s="15"/>
      <c r="L261" s="12"/>
      <c r="M261" s="18"/>
      <c r="N261" s="19"/>
      <c r="O261" s="20"/>
      <c r="P261" s="15"/>
      <c r="Q261" s="63" t="str">
        <f t="shared" si="13"/>
        <v/>
      </c>
      <c r="R261" s="1" t="str">
        <f t="shared" si="6"/>
        <v/>
      </c>
      <c r="S261" s="1" t="str">
        <f t="shared" si="7"/>
        <v xml:space="preserve">    </v>
      </c>
      <c r="T261" s="1" t="str">
        <f t="shared" si="8"/>
        <v xml:space="preserve">    </v>
      </c>
    </row>
    <row r="262" spans="1:20" ht="15" customHeight="1">
      <c r="A262" s="25" t="str">
        <f t="shared" si="11"/>
        <v/>
      </c>
      <c r="B262" s="5"/>
      <c r="C262" s="21"/>
      <c r="D262" s="21"/>
      <c r="E262" s="6"/>
      <c r="F262" s="7"/>
      <c r="G262" s="6"/>
      <c r="H262" s="6"/>
      <c r="I262" s="11"/>
      <c r="J262" s="11"/>
      <c r="K262" s="11"/>
      <c r="L262" s="12"/>
      <c r="M262" s="13"/>
      <c r="N262" s="14"/>
      <c r="O262" s="7"/>
      <c r="P262" s="11"/>
      <c r="Q262" s="63" t="str">
        <f t="shared" si="13"/>
        <v/>
      </c>
      <c r="R262" s="1" t="str">
        <f t="shared" si="6"/>
        <v/>
      </c>
      <c r="S262" s="1" t="str">
        <f t="shared" si="7"/>
        <v xml:space="preserve">    </v>
      </c>
      <c r="T262" s="1" t="str">
        <f t="shared" si="8"/>
        <v xml:space="preserve">    </v>
      </c>
    </row>
    <row r="263" spans="1:20" ht="15" customHeight="1">
      <c r="A263" s="25" t="str">
        <f t="shared" si="11"/>
        <v/>
      </c>
      <c r="B263" s="5"/>
      <c r="C263" s="21"/>
      <c r="D263" s="21"/>
      <c r="E263" s="6"/>
      <c r="F263" s="7"/>
      <c r="G263" s="6"/>
      <c r="H263" s="6"/>
      <c r="I263" s="11"/>
      <c r="J263" s="11"/>
      <c r="K263" s="11"/>
      <c r="L263" s="12"/>
      <c r="M263" s="13"/>
      <c r="N263" s="14"/>
      <c r="O263" s="7"/>
      <c r="P263" s="11"/>
      <c r="Q263" s="63" t="str">
        <f t="shared" si="13"/>
        <v/>
      </c>
      <c r="R263" s="1" t="str">
        <f t="shared" si="6"/>
        <v/>
      </c>
      <c r="S263" s="1" t="str">
        <f t="shared" si="7"/>
        <v xml:space="preserve">    </v>
      </c>
      <c r="T263" s="1" t="str">
        <f t="shared" si="8"/>
        <v xml:space="preserve">    </v>
      </c>
    </row>
    <row r="264" spans="1:20" ht="15" customHeight="1">
      <c r="A264" s="25" t="str">
        <f t="shared" si="11"/>
        <v/>
      </c>
      <c r="B264" s="5"/>
      <c r="C264" s="21"/>
      <c r="D264" s="21"/>
      <c r="E264" s="6"/>
      <c r="F264" s="7"/>
      <c r="G264" s="6"/>
      <c r="H264" s="6"/>
      <c r="I264" s="11"/>
      <c r="J264" s="11"/>
      <c r="K264" s="11"/>
      <c r="L264" s="12"/>
      <c r="M264" s="13"/>
      <c r="N264" s="14"/>
      <c r="O264" s="7"/>
      <c r="P264" s="11"/>
      <c r="Q264" s="63" t="str">
        <f t="shared" si="13"/>
        <v/>
      </c>
      <c r="R264" s="1" t="str">
        <f t="shared" si="6"/>
        <v/>
      </c>
      <c r="S264" s="1" t="str">
        <f t="shared" si="7"/>
        <v xml:space="preserve">    </v>
      </c>
      <c r="T264" s="1" t="str">
        <f t="shared" si="8"/>
        <v xml:space="preserve">    </v>
      </c>
    </row>
    <row r="265" spans="1:20" ht="15" customHeight="1">
      <c r="A265" s="25" t="str">
        <f t="shared" si="11"/>
        <v/>
      </c>
      <c r="B265" s="5"/>
      <c r="C265" s="21"/>
      <c r="D265" s="21"/>
      <c r="E265" s="6"/>
      <c r="F265" s="7"/>
      <c r="G265" s="6"/>
      <c r="H265" s="6"/>
      <c r="I265" s="11"/>
      <c r="J265" s="11"/>
      <c r="K265" s="11"/>
      <c r="L265" s="12"/>
      <c r="M265" s="13"/>
      <c r="N265" s="14"/>
      <c r="O265" s="7"/>
      <c r="P265" s="11"/>
      <c r="Q265" s="63" t="str">
        <f t="shared" si="13"/>
        <v/>
      </c>
      <c r="R265" s="1" t="str">
        <f t="shared" si="6"/>
        <v/>
      </c>
      <c r="S265" s="1" t="str">
        <f t="shared" si="7"/>
        <v xml:space="preserve">    </v>
      </c>
      <c r="T265" s="1" t="str">
        <f t="shared" si="8"/>
        <v xml:space="preserve">    </v>
      </c>
    </row>
    <row r="266" spans="1:20" ht="15" customHeight="1">
      <c r="A266" s="25" t="str">
        <f t="shared" si="11"/>
        <v/>
      </c>
      <c r="B266" s="5"/>
      <c r="C266" s="21"/>
      <c r="D266" s="21"/>
      <c r="E266" s="6"/>
      <c r="F266" s="7"/>
      <c r="G266" s="6"/>
      <c r="H266" s="6"/>
      <c r="I266" s="11"/>
      <c r="J266" s="11"/>
      <c r="K266" s="11"/>
      <c r="L266" s="12"/>
      <c r="M266" s="13"/>
      <c r="N266" s="14"/>
      <c r="O266" s="7"/>
      <c r="P266" s="11"/>
      <c r="Q266" s="63" t="str">
        <f t="shared" si="13"/>
        <v/>
      </c>
      <c r="R266" s="1" t="str">
        <f t="shared" si="6"/>
        <v/>
      </c>
      <c r="S266" s="1" t="str">
        <f t="shared" si="7"/>
        <v xml:space="preserve">    </v>
      </c>
      <c r="T266" s="1" t="str">
        <f t="shared" si="8"/>
        <v xml:space="preserve">    </v>
      </c>
    </row>
    <row r="267" spans="1:20" ht="15" customHeight="1">
      <c r="A267" s="25" t="str">
        <f t="shared" si="11"/>
        <v/>
      </c>
      <c r="B267" s="5"/>
      <c r="C267" s="21"/>
      <c r="D267" s="21"/>
      <c r="E267" s="6"/>
      <c r="F267" s="7"/>
      <c r="G267" s="6"/>
      <c r="H267" s="6"/>
      <c r="I267" s="11"/>
      <c r="J267" s="11"/>
      <c r="K267" s="11"/>
      <c r="L267" s="12"/>
      <c r="M267" s="13"/>
      <c r="N267" s="14"/>
      <c r="O267" s="7"/>
      <c r="P267" s="11"/>
      <c r="Q267" s="63" t="str">
        <f t="shared" si="13"/>
        <v/>
      </c>
      <c r="R267" s="1" t="str">
        <f t="shared" si="6"/>
        <v/>
      </c>
      <c r="S267" s="1" t="str">
        <f t="shared" si="7"/>
        <v xml:space="preserve">    </v>
      </c>
      <c r="T267" s="1" t="str">
        <f t="shared" si="8"/>
        <v xml:space="preserve">    </v>
      </c>
    </row>
    <row r="268" spans="1:20" ht="15" customHeight="1">
      <c r="A268" s="25" t="str">
        <f t="shared" si="11"/>
        <v/>
      </c>
      <c r="B268" s="5"/>
      <c r="C268" s="21"/>
      <c r="D268" s="21"/>
      <c r="E268" s="6"/>
      <c r="F268" s="7"/>
      <c r="G268" s="6"/>
      <c r="H268" s="6"/>
      <c r="I268" s="11"/>
      <c r="J268" s="11"/>
      <c r="K268" s="11"/>
      <c r="L268" s="12"/>
      <c r="M268" s="13"/>
      <c r="N268" s="14"/>
      <c r="O268" s="7"/>
      <c r="P268" s="11"/>
      <c r="Q268" s="63" t="str">
        <f t="shared" si="13"/>
        <v/>
      </c>
      <c r="R268" s="1" t="str">
        <f t="shared" si="6"/>
        <v/>
      </c>
      <c r="S268" s="1" t="str">
        <f t="shared" si="7"/>
        <v xml:space="preserve">    </v>
      </c>
      <c r="T268" s="1" t="str">
        <f t="shared" si="8"/>
        <v xml:space="preserve">    </v>
      </c>
    </row>
    <row r="269" spans="1:20" ht="15" customHeight="1">
      <c r="A269" s="25" t="str">
        <f t="shared" si="11"/>
        <v/>
      </c>
      <c r="B269" s="5"/>
      <c r="C269" s="21"/>
      <c r="D269" s="21"/>
      <c r="E269" s="6"/>
      <c r="F269" s="7"/>
      <c r="G269" s="6"/>
      <c r="H269" s="6"/>
      <c r="I269" s="11"/>
      <c r="J269" s="11"/>
      <c r="K269" s="11"/>
      <c r="L269" s="12"/>
      <c r="M269" s="13"/>
      <c r="N269" s="14"/>
      <c r="O269" s="7"/>
      <c r="P269" s="11"/>
      <c r="Q269" s="63" t="str">
        <f t="shared" si="13"/>
        <v/>
      </c>
      <c r="R269" s="1" t="str">
        <f t="shared" si="6"/>
        <v/>
      </c>
      <c r="S269" s="1" t="str">
        <f t="shared" si="7"/>
        <v xml:space="preserve">    </v>
      </c>
      <c r="T269" s="1" t="str">
        <f t="shared" si="8"/>
        <v xml:space="preserve">    </v>
      </c>
    </row>
    <row r="270" spans="1:20" ht="15" customHeight="1">
      <c r="A270" s="25" t="str">
        <f t="shared" si="11"/>
        <v/>
      </c>
      <c r="B270" s="5"/>
      <c r="C270" s="21"/>
      <c r="D270" s="21"/>
      <c r="E270" s="6"/>
      <c r="F270" s="7"/>
      <c r="G270" s="6"/>
      <c r="H270" s="6"/>
      <c r="I270" s="11"/>
      <c r="J270" s="11"/>
      <c r="K270" s="11"/>
      <c r="L270" s="12"/>
      <c r="M270" s="13"/>
      <c r="N270" s="14"/>
      <c r="O270" s="7"/>
      <c r="P270" s="11"/>
      <c r="Q270" s="63" t="str">
        <f t="shared" si="13"/>
        <v/>
      </c>
      <c r="R270" s="1" t="str">
        <f t="shared" si="6"/>
        <v/>
      </c>
      <c r="S270" s="1" t="str">
        <f t="shared" si="7"/>
        <v xml:space="preserve">    </v>
      </c>
      <c r="T270" s="1" t="str">
        <f t="shared" si="8"/>
        <v xml:space="preserve">    </v>
      </c>
    </row>
    <row r="271" spans="1:20" ht="15" customHeight="1">
      <c r="A271" s="25" t="str">
        <f t="shared" si="11"/>
        <v/>
      </c>
      <c r="B271" s="5"/>
      <c r="C271" s="21"/>
      <c r="D271" s="21"/>
      <c r="E271" s="6"/>
      <c r="F271" s="7"/>
      <c r="G271" s="6"/>
      <c r="H271" s="6"/>
      <c r="I271" s="11"/>
      <c r="J271" s="11"/>
      <c r="K271" s="11"/>
      <c r="L271" s="12"/>
      <c r="M271" s="13"/>
      <c r="N271" s="14"/>
      <c r="O271" s="7"/>
      <c r="P271" s="11"/>
      <c r="Q271" s="63" t="str">
        <f t="shared" si="13"/>
        <v/>
      </c>
      <c r="R271" s="1" t="str">
        <f t="shared" si="6"/>
        <v/>
      </c>
      <c r="S271" s="1" t="str">
        <f t="shared" si="7"/>
        <v xml:space="preserve">    </v>
      </c>
      <c r="T271" s="1" t="str">
        <f t="shared" si="8"/>
        <v xml:space="preserve">    </v>
      </c>
    </row>
    <row r="272" spans="1:20" ht="15" customHeight="1">
      <c r="A272" s="25" t="str">
        <f t="shared" si="11"/>
        <v/>
      </c>
      <c r="B272" s="5"/>
      <c r="C272" s="21"/>
      <c r="D272" s="21"/>
      <c r="E272" s="6"/>
      <c r="F272" s="7"/>
      <c r="G272" s="6"/>
      <c r="H272" s="6"/>
      <c r="I272" s="11"/>
      <c r="J272" s="11"/>
      <c r="K272" s="11"/>
      <c r="L272" s="12"/>
      <c r="M272" s="13"/>
      <c r="N272" s="14"/>
      <c r="O272" s="7"/>
      <c r="P272" s="11"/>
      <c r="Q272" s="63" t="str">
        <f t="shared" si="13"/>
        <v/>
      </c>
      <c r="R272" s="1" t="str">
        <f t="shared" si="6"/>
        <v/>
      </c>
      <c r="S272" s="1" t="str">
        <f t="shared" si="7"/>
        <v xml:space="preserve">    </v>
      </c>
      <c r="T272" s="1" t="str">
        <f t="shared" si="8"/>
        <v xml:space="preserve">    </v>
      </c>
    </row>
    <row r="273" spans="1:20" ht="15" customHeight="1">
      <c r="A273" s="25" t="str">
        <f t="shared" si="11"/>
        <v/>
      </c>
      <c r="B273" s="5"/>
      <c r="C273" s="21"/>
      <c r="D273" s="21"/>
      <c r="E273" s="6"/>
      <c r="F273" s="7"/>
      <c r="G273" s="6"/>
      <c r="H273" s="6"/>
      <c r="I273" s="11"/>
      <c r="J273" s="11"/>
      <c r="K273" s="11"/>
      <c r="L273" s="12"/>
      <c r="M273" s="13"/>
      <c r="N273" s="14"/>
      <c r="O273" s="7"/>
      <c r="P273" s="11"/>
      <c r="Q273" s="63" t="str">
        <f t="shared" si="13"/>
        <v/>
      </c>
      <c r="R273" s="1" t="str">
        <f t="shared" si="6"/>
        <v/>
      </c>
      <c r="S273" s="1" t="str">
        <f t="shared" si="7"/>
        <v xml:space="preserve">    </v>
      </c>
      <c r="T273" s="1" t="str">
        <f t="shared" si="8"/>
        <v xml:space="preserve">    </v>
      </c>
    </row>
    <row r="274" spans="1:20" ht="15" customHeight="1">
      <c r="A274" s="25" t="str">
        <f t="shared" si="11"/>
        <v/>
      </c>
      <c r="B274" s="5"/>
      <c r="C274" s="21"/>
      <c r="D274" s="21"/>
      <c r="E274" s="6"/>
      <c r="F274" s="7"/>
      <c r="G274" s="6"/>
      <c r="H274" s="6"/>
      <c r="I274" s="11"/>
      <c r="J274" s="11"/>
      <c r="K274" s="11"/>
      <c r="L274" s="12"/>
      <c r="M274" s="13"/>
      <c r="N274" s="14"/>
      <c r="O274" s="7"/>
      <c r="P274" s="11"/>
      <c r="Q274" s="63" t="str">
        <f t="shared" si="13"/>
        <v/>
      </c>
      <c r="R274" s="1" t="str">
        <f t="shared" si="6"/>
        <v/>
      </c>
      <c r="S274" s="1" t="str">
        <f t="shared" si="7"/>
        <v xml:space="preserve">    </v>
      </c>
      <c r="T274" s="1" t="str">
        <f t="shared" si="8"/>
        <v xml:space="preserve">    </v>
      </c>
    </row>
    <row r="275" spans="1:20" ht="15" customHeight="1">
      <c r="A275" s="25" t="str">
        <f t="shared" si="11"/>
        <v/>
      </c>
      <c r="B275" s="5"/>
      <c r="C275" s="21"/>
      <c r="D275" s="21"/>
      <c r="E275" s="6"/>
      <c r="F275" s="7"/>
      <c r="G275" s="6"/>
      <c r="H275" s="6"/>
      <c r="I275" s="11"/>
      <c r="J275" s="11"/>
      <c r="K275" s="11"/>
      <c r="L275" s="12"/>
      <c r="M275" s="13"/>
      <c r="N275" s="14"/>
      <c r="O275" s="7"/>
      <c r="P275" s="11"/>
      <c r="Q275" s="63" t="str">
        <f t="shared" si="13"/>
        <v/>
      </c>
      <c r="R275" s="1" t="str">
        <f t="shared" si="6"/>
        <v/>
      </c>
      <c r="S275" s="1" t="str">
        <f t="shared" si="7"/>
        <v xml:space="preserve">    </v>
      </c>
      <c r="T275" s="1" t="str">
        <f t="shared" si="8"/>
        <v xml:space="preserve">    </v>
      </c>
    </row>
    <row r="276" spans="1:20" ht="15" customHeight="1">
      <c r="A276" s="25" t="str">
        <f t="shared" si="11"/>
        <v/>
      </c>
      <c r="B276" s="5"/>
      <c r="C276" s="21"/>
      <c r="D276" s="21"/>
      <c r="E276" s="6"/>
      <c r="F276" s="7"/>
      <c r="G276" s="6"/>
      <c r="H276" s="6"/>
      <c r="I276" s="11"/>
      <c r="J276" s="11"/>
      <c r="K276" s="11"/>
      <c r="L276" s="12"/>
      <c r="M276" s="13"/>
      <c r="N276" s="14"/>
      <c r="O276" s="7"/>
      <c r="P276" s="11"/>
      <c r="Q276" s="63" t="str">
        <f t="shared" si="13"/>
        <v/>
      </c>
      <c r="R276" s="1" t="str">
        <f t="shared" si="6"/>
        <v/>
      </c>
      <c r="S276" s="1" t="str">
        <f t="shared" si="7"/>
        <v xml:space="preserve">    </v>
      </c>
      <c r="T276" s="1" t="str">
        <f t="shared" si="8"/>
        <v xml:space="preserve">    </v>
      </c>
    </row>
    <row r="277" spans="1:20" ht="15" customHeight="1">
      <c r="A277" s="25" t="str">
        <f t="shared" si="11"/>
        <v/>
      </c>
      <c r="B277" s="5"/>
      <c r="C277" s="21"/>
      <c r="D277" s="21"/>
      <c r="E277" s="6"/>
      <c r="F277" s="7"/>
      <c r="G277" s="6"/>
      <c r="H277" s="6"/>
      <c r="I277" s="11"/>
      <c r="J277" s="11"/>
      <c r="K277" s="11"/>
      <c r="L277" s="12"/>
      <c r="M277" s="13"/>
      <c r="N277" s="14"/>
      <c r="O277" s="7"/>
      <c r="P277" s="6"/>
      <c r="Q277" s="63" t="str">
        <f t="shared" si="13"/>
        <v/>
      </c>
      <c r="R277" s="1" t="str">
        <f t="shared" si="6"/>
        <v/>
      </c>
      <c r="S277" s="1" t="str">
        <f t="shared" si="7"/>
        <v xml:space="preserve">    </v>
      </c>
      <c r="T277" s="1" t="str">
        <f t="shared" si="8"/>
        <v xml:space="preserve">    </v>
      </c>
    </row>
    <row r="278" spans="1:20" ht="15" customHeight="1">
      <c r="A278" s="25" t="str">
        <f t="shared" si="11"/>
        <v/>
      </c>
      <c r="B278" s="5"/>
      <c r="C278" s="21"/>
      <c r="D278" s="21"/>
      <c r="E278" s="6"/>
      <c r="F278" s="7"/>
      <c r="G278" s="6"/>
      <c r="H278" s="6"/>
      <c r="I278" s="11"/>
      <c r="J278" s="11"/>
      <c r="K278" s="11"/>
      <c r="L278" s="12"/>
      <c r="M278" s="13"/>
      <c r="N278" s="14"/>
      <c r="O278" s="7"/>
      <c r="P278" s="11"/>
      <c r="Q278" s="63" t="str">
        <f t="shared" si="13"/>
        <v/>
      </c>
      <c r="R278" s="1" t="str">
        <f t="shared" si="6"/>
        <v/>
      </c>
      <c r="S278" s="1" t="str">
        <f t="shared" si="7"/>
        <v xml:space="preserve">    </v>
      </c>
      <c r="T278" s="1" t="str">
        <f t="shared" si="8"/>
        <v xml:space="preserve">    </v>
      </c>
    </row>
    <row r="279" spans="1:20" ht="15" customHeight="1">
      <c r="A279" s="25" t="str">
        <f t="shared" si="11"/>
        <v/>
      </c>
      <c r="B279" s="5"/>
      <c r="C279" s="21"/>
      <c r="D279" s="21"/>
      <c r="E279" s="6"/>
      <c r="F279" s="7"/>
      <c r="G279" s="6"/>
      <c r="H279" s="6"/>
      <c r="I279" s="11"/>
      <c r="J279" s="11"/>
      <c r="K279" s="11"/>
      <c r="L279" s="12"/>
      <c r="M279" s="13"/>
      <c r="N279" s="14"/>
      <c r="O279" s="7"/>
      <c r="P279" s="11"/>
      <c r="Q279" s="63" t="str">
        <f t="shared" si="13"/>
        <v/>
      </c>
      <c r="R279" s="1" t="str">
        <f t="shared" si="6"/>
        <v/>
      </c>
      <c r="S279" s="1" t="str">
        <f t="shared" si="7"/>
        <v xml:space="preserve">    </v>
      </c>
      <c r="T279" s="1" t="str">
        <f t="shared" si="8"/>
        <v xml:space="preserve">    </v>
      </c>
    </row>
    <row r="280" spans="1:20" ht="15" customHeight="1">
      <c r="A280" s="25" t="str">
        <f t="shared" si="11"/>
        <v/>
      </c>
      <c r="B280" s="5"/>
      <c r="C280" s="21"/>
      <c r="D280" s="21"/>
      <c r="E280" s="6"/>
      <c r="F280" s="7"/>
      <c r="G280" s="6"/>
      <c r="H280" s="6"/>
      <c r="I280" s="11"/>
      <c r="J280" s="11"/>
      <c r="K280" s="11"/>
      <c r="L280" s="12"/>
      <c r="M280" s="13"/>
      <c r="N280" s="14"/>
      <c r="O280" s="7"/>
      <c r="P280" s="11"/>
      <c r="Q280" s="63" t="str">
        <f t="shared" si="13"/>
        <v/>
      </c>
      <c r="R280" s="1" t="str">
        <f t="shared" si="6"/>
        <v/>
      </c>
      <c r="S280" s="1" t="str">
        <f t="shared" si="7"/>
        <v xml:space="preserve">    </v>
      </c>
      <c r="T280" s="1" t="str">
        <f t="shared" si="8"/>
        <v xml:space="preserve">    </v>
      </c>
    </row>
    <row r="281" spans="1:20" ht="15" customHeight="1">
      <c r="A281" s="25" t="str">
        <f t="shared" si="11"/>
        <v/>
      </c>
      <c r="B281" s="5"/>
      <c r="C281" s="21"/>
      <c r="D281" s="21"/>
      <c r="E281" s="6"/>
      <c r="F281" s="7"/>
      <c r="G281" s="6"/>
      <c r="H281" s="6"/>
      <c r="I281" s="11"/>
      <c r="J281" s="11"/>
      <c r="K281" s="11"/>
      <c r="L281" s="12"/>
      <c r="M281" s="13"/>
      <c r="N281" s="14"/>
      <c r="O281" s="7"/>
      <c r="P281" s="11"/>
      <c r="Q281" s="63" t="str">
        <f t="shared" si="13"/>
        <v/>
      </c>
      <c r="R281" s="1" t="str">
        <f t="shared" si="6"/>
        <v/>
      </c>
      <c r="S281" s="1" t="str">
        <f t="shared" si="7"/>
        <v xml:space="preserve">    </v>
      </c>
      <c r="T281" s="1" t="str">
        <f t="shared" si="8"/>
        <v xml:space="preserve">    </v>
      </c>
    </row>
    <row r="282" spans="1:20" ht="15" customHeight="1">
      <c r="A282" s="25" t="str">
        <f t="shared" si="11"/>
        <v/>
      </c>
      <c r="B282" s="5"/>
      <c r="C282" s="21"/>
      <c r="D282" s="21"/>
      <c r="E282" s="6"/>
      <c r="F282" s="7"/>
      <c r="G282" s="6"/>
      <c r="H282" s="6"/>
      <c r="I282" s="11"/>
      <c r="J282" s="11"/>
      <c r="K282" s="11"/>
      <c r="L282" s="12"/>
      <c r="M282" s="13"/>
      <c r="N282" s="14"/>
      <c r="O282" s="7"/>
      <c r="P282" s="6"/>
      <c r="Q282" s="63" t="str">
        <f t="shared" ref="Q282:Q330" si="14">IF(P282="","",VLOOKUP(P282,$Z$7:$AA$68,2,FALSE))</f>
        <v/>
      </c>
      <c r="R282" s="1" t="str">
        <f t="shared" si="6"/>
        <v/>
      </c>
      <c r="S282" s="1" t="str">
        <f t="shared" si="7"/>
        <v xml:space="preserve">    </v>
      </c>
      <c r="T282" s="1" t="str">
        <f t="shared" si="8"/>
        <v xml:space="preserve">    </v>
      </c>
    </row>
    <row r="283" spans="1:20" ht="15" customHeight="1">
      <c r="A283" s="25" t="str">
        <f t="shared" si="11"/>
        <v/>
      </c>
      <c r="B283" s="5"/>
      <c r="C283" s="21"/>
      <c r="D283" s="21"/>
      <c r="E283" s="6"/>
      <c r="F283" s="7"/>
      <c r="G283" s="6"/>
      <c r="H283" s="6"/>
      <c r="I283" s="11"/>
      <c r="J283" s="11"/>
      <c r="K283" s="11"/>
      <c r="L283" s="12"/>
      <c r="M283" s="13"/>
      <c r="N283" s="14"/>
      <c r="O283" s="7"/>
      <c r="P283" s="11"/>
      <c r="Q283" s="63" t="str">
        <f t="shared" si="14"/>
        <v/>
      </c>
      <c r="R283" s="1" t="str">
        <f t="shared" si="6"/>
        <v/>
      </c>
      <c r="S283" s="1" t="str">
        <f t="shared" si="7"/>
        <v xml:space="preserve">    </v>
      </c>
      <c r="T283" s="1" t="str">
        <f t="shared" si="8"/>
        <v xml:space="preserve">    </v>
      </c>
    </row>
    <row r="284" spans="1:20" ht="15" customHeight="1">
      <c r="A284" s="25" t="str">
        <f t="shared" si="11"/>
        <v/>
      </c>
      <c r="B284" s="16"/>
      <c r="C284" s="22"/>
      <c r="D284" s="22"/>
      <c r="E284" s="6"/>
      <c r="F284" s="7"/>
      <c r="G284" s="17"/>
      <c r="H284" s="17"/>
      <c r="I284" s="15"/>
      <c r="J284" s="15"/>
      <c r="K284" s="15"/>
      <c r="L284" s="12"/>
      <c r="M284" s="18"/>
      <c r="N284" s="19"/>
      <c r="O284" s="20"/>
      <c r="P284" s="15"/>
      <c r="Q284" s="63" t="str">
        <f t="shared" si="14"/>
        <v/>
      </c>
      <c r="R284" s="1" t="str">
        <f t="shared" si="6"/>
        <v/>
      </c>
      <c r="S284" s="1" t="str">
        <f t="shared" si="7"/>
        <v xml:space="preserve">    </v>
      </c>
      <c r="T284" s="1" t="str">
        <f t="shared" si="8"/>
        <v xml:space="preserve">    </v>
      </c>
    </row>
    <row r="285" spans="1:20" ht="15" customHeight="1">
      <c r="A285" s="25" t="str">
        <f t="shared" si="11"/>
        <v/>
      </c>
      <c r="B285" s="5"/>
      <c r="C285" s="21"/>
      <c r="D285" s="21"/>
      <c r="E285" s="6"/>
      <c r="F285" s="7"/>
      <c r="G285" s="6"/>
      <c r="H285" s="6"/>
      <c r="I285" s="11"/>
      <c r="J285" s="11"/>
      <c r="K285" s="11"/>
      <c r="L285" s="12"/>
      <c r="M285" s="13"/>
      <c r="N285" s="14"/>
      <c r="O285" s="7"/>
      <c r="P285" s="11"/>
      <c r="Q285" s="63" t="str">
        <f t="shared" si="14"/>
        <v/>
      </c>
      <c r="R285" s="1" t="str">
        <f t="shared" si="6"/>
        <v/>
      </c>
      <c r="S285" s="1" t="str">
        <f t="shared" si="7"/>
        <v xml:space="preserve">    </v>
      </c>
      <c r="T285" s="1" t="str">
        <f t="shared" si="8"/>
        <v xml:space="preserve">    </v>
      </c>
    </row>
    <row r="286" spans="1:20" ht="15" customHeight="1">
      <c r="A286" s="25" t="str">
        <f t="shared" si="11"/>
        <v/>
      </c>
      <c r="B286" s="5"/>
      <c r="C286" s="21"/>
      <c r="D286" s="21"/>
      <c r="E286" s="6"/>
      <c r="F286" s="7"/>
      <c r="G286" s="6"/>
      <c r="H286" s="6"/>
      <c r="I286" s="11"/>
      <c r="J286" s="11"/>
      <c r="K286" s="11"/>
      <c r="L286" s="12"/>
      <c r="M286" s="13"/>
      <c r="N286" s="14"/>
      <c r="O286" s="7"/>
      <c r="P286" s="11"/>
      <c r="Q286" s="63" t="str">
        <f t="shared" si="14"/>
        <v/>
      </c>
      <c r="R286" s="1" t="str">
        <f t="shared" si="6"/>
        <v/>
      </c>
      <c r="S286" s="1" t="str">
        <f t="shared" si="7"/>
        <v xml:space="preserve">    </v>
      </c>
      <c r="T286" s="1" t="str">
        <f t="shared" si="8"/>
        <v xml:space="preserve">    </v>
      </c>
    </row>
    <row r="287" spans="1:20" ht="15" customHeight="1">
      <c r="A287" s="25" t="str">
        <f t="shared" si="11"/>
        <v/>
      </c>
      <c r="B287" s="5"/>
      <c r="C287" s="21"/>
      <c r="D287" s="21"/>
      <c r="E287" s="6"/>
      <c r="F287" s="7"/>
      <c r="G287" s="6"/>
      <c r="H287" s="6"/>
      <c r="I287" s="11"/>
      <c r="J287" s="11"/>
      <c r="K287" s="11"/>
      <c r="L287" s="12"/>
      <c r="M287" s="13"/>
      <c r="N287" s="14"/>
      <c r="O287" s="7"/>
      <c r="P287" s="11"/>
      <c r="Q287" s="63" t="str">
        <f t="shared" si="14"/>
        <v/>
      </c>
      <c r="R287" s="1" t="str">
        <f t="shared" si="6"/>
        <v/>
      </c>
      <c r="S287" s="1" t="str">
        <f t="shared" si="7"/>
        <v xml:space="preserve">    </v>
      </c>
      <c r="T287" s="1" t="str">
        <f t="shared" si="8"/>
        <v xml:space="preserve">    </v>
      </c>
    </row>
    <row r="288" spans="1:20" ht="15" customHeight="1">
      <c r="A288" s="25" t="str">
        <f t="shared" si="11"/>
        <v/>
      </c>
      <c r="B288" s="5"/>
      <c r="C288" s="21"/>
      <c r="D288" s="21"/>
      <c r="E288" s="6"/>
      <c r="F288" s="7"/>
      <c r="G288" s="6"/>
      <c r="H288" s="6"/>
      <c r="I288" s="11"/>
      <c r="J288" s="11"/>
      <c r="K288" s="11"/>
      <c r="L288" s="12"/>
      <c r="M288" s="13"/>
      <c r="N288" s="14"/>
      <c r="O288" s="7"/>
      <c r="P288" s="11"/>
      <c r="Q288" s="63" t="str">
        <f t="shared" si="14"/>
        <v/>
      </c>
      <c r="R288" s="1" t="str">
        <f t="shared" ref="R288:R372" si="15">A288</f>
        <v/>
      </c>
      <c r="S288" s="1" t="str">
        <f t="shared" ref="S288:S372" si="16">""&amp;L288&amp;"  "&amp;M288&amp;"  "&amp;N288&amp;""</f>
        <v xml:space="preserve">    </v>
      </c>
      <c r="T288" s="1" t="str">
        <f t="shared" ref="T288:T372" si="17">S288</f>
        <v xml:space="preserve">    </v>
      </c>
    </row>
    <row r="289" spans="1:20" ht="15" customHeight="1">
      <c r="A289" s="25" t="str">
        <f t="shared" si="11"/>
        <v/>
      </c>
      <c r="B289" s="5"/>
      <c r="C289" s="21"/>
      <c r="D289" s="21"/>
      <c r="E289" s="6"/>
      <c r="F289" s="7"/>
      <c r="G289" s="6"/>
      <c r="H289" s="6"/>
      <c r="I289" s="11"/>
      <c r="J289" s="11"/>
      <c r="K289" s="11"/>
      <c r="L289" s="12"/>
      <c r="M289" s="13"/>
      <c r="N289" s="14"/>
      <c r="O289" s="7"/>
      <c r="P289" s="11"/>
      <c r="Q289" s="63" t="str">
        <f t="shared" si="14"/>
        <v/>
      </c>
      <c r="R289" s="1" t="str">
        <f t="shared" si="15"/>
        <v/>
      </c>
      <c r="S289" s="1" t="str">
        <f t="shared" si="16"/>
        <v xml:space="preserve">    </v>
      </c>
      <c r="T289" s="1" t="str">
        <f t="shared" si="17"/>
        <v xml:space="preserve">    </v>
      </c>
    </row>
    <row r="290" spans="1:20" ht="15" customHeight="1">
      <c r="A290" s="25" t="str">
        <f t="shared" si="11"/>
        <v/>
      </c>
      <c r="B290" s="5"/>
      <c r="C290" s="21"/>
      <c r="D290" s="21"/>
      <c r="E290" s="6"/>
      <c r="F290" s="7"/>
      <c r="G290" s="6"/>
      <c r="H290" s="6"/>
      <c r="I290" s="11"/>
      <c r="J290" s="11"/>
      <c r="K290" s="11"/>
      <c r="L290" s="12"/>
      <c r="M290" s="13"/>
      <c r="N290" s="14"/>
      <c r="O290" s="7"/>
      <c r="P290" s="11"/>
      <c r="Q290" s="63" t="str">
        <f t="shared" si="14"/>
        <v/>
      </c>
      <c r="R290" s="1" t="str">
        <f t="shared" si="15"/>
        <v/>
      </c>
      <c r="S290" s="1" t="str">
        <f t="shared" si="16"/>
        <v xml:space="preserve">    </v>
      </c>
      <c r="T290" s="1" t="str">
        <f t="shared" si="17"/>
        <v xml:space="preserve">    </v>
      </c>
    </row>
    <row r="291" spans="1:20" ht="15" customHeight="1">
      <c r="A291" s="25" t="str">
        <f t="shared" si="11"/>
        <v/>
      </c>
      <c r="B291" s="5"/>
      <c r="C291" s="21"/>
      <c r="D291" s="21"/>
      <c r="E291" s="6"/>
      <c r="F291" s="7"/>
      <c r="G291" s="6"/>
      <c r="H291" s="6"/>
      <c r="I291" s="11"/>
      <c r="J291" s="11"/>
      <c r="K291" s="11"/>
      <c r="L291" s="12"/>
      <c r="M291" s="13"/>
      <c r="N291" s="14"/>
      <c r="O291" s="7"/>
      <c r="P291" s="11"/>
      <c r="Q291" s="63" t="str">
        <f t="shared" si="14"/>
        <v/>
      </c>
      <c r="R291" s="1" t="str">
        <f t="shared" si="15"/>
        <v/>
      </c>
      <c r="S291" s="1" t="str">
        <f t="shared" si="16"/>
        <v xml:space="preserve">    </v>
      </c>
      <c r="T291" s="1" t="str">
        <f t="shared" si="17"/>
        <v xml:space="preserve">    </v>
      </c>
    </row>
    <row r="292" spans="1:20" ht="15" customHeight="1">
      <c r="A292" s="25" t="str">
        <f t="shared" si="11"/>
        <v/>
      </c>
      <c r="B292" s="5"/>
      <c r="C292" s="21"/>
      <c r="D292" s="21"/>
      <c r="E292" s="6"/>
      <c r="F292" s="7"/>
      <c r="G292" s="6"/>
      <c r="H292" s="6"/>
      <c r="I292" s="11"/>
      <c r="J292" s="11"/>
      <c r="K292" s="11"/>
      <c r="L292" s="12"/>
      <c r="M292" s="13"/>
      <c r="N292" s="14"/>
      <c r="O292" s="7"/>
      <c r="P292" s="11"/>
      <c r="Q292" s="63" t="str">
        <f t="shared" si="14"/>
        <v/>
      </c>
      <c r="R292" s="1" t="str">
        <f t="shared" si="15"/>
        <v/>
      </c>
      <c r="S292" s="1" t="str">
        <f t="shared" si="16"/>
        <v xml:space="preserve">    </v>
      </c>
      <c r="T292" s="1" t="str">
        <f t="shared" si="17"/>
        <v xml:space="preserve">    </v>
      </c>
    </row>
    <row r="293" spans="1:20" ht="15" customHeight="1">
      <c r="A293" s="25" t="str">
        <f t="shared" si="11"/>
        <v/>
      </c>
      <c r="B293" s="5"/>
      <c r="C293" s="21"/>
      <c r="D293" s="21"/>
      <c r="E293" s="6"/>
      <c r="F293" s="7"/>
      <c r="G293" s="6"/>
      <c r="H293" s="6"/>
      <c r="I293" s="11"/>
      <c r="J293" s="11"/>
      <c r="K293" s="11"/>
      <c r="L293" s="12"/>
      <c r="M293" s="13"/>
      <c r="N293" s="14"/>
      <c r="O293" s="7"/>
      <c r="P293" s="11"/>
      <c r="Q293" s="63" t="str">
        <f t="shared" si="14"/>
        <v/>
      </c>
      <c r="R293" s="1" t="str">
        <f t="shared" si="15"/>
        <v/>
      </c>
      <c r="S293" s="1" t="str">
        <f t="shared" si="16"/>
        <v xml:space="preserve">    </v>
      </c>
      <c r="T293" s="1" t="str">
        <f t="shared" si="17"/>
        <v xml:space="preserve">    </v>
      </c>
    </row>
    <row r="294" spans="1:20" ht="15" customHeight="1">
      <c r="A294" s="25" t="str">
        <f t="shared" si="11"/>
        <v/>
      </c>
      <c r="B294" s="5"/>
      <c r="C294" s="21"/>
      <c r="D294" s="21"/>
      <c r="E294" s="6"/>
      <c r="F294" s="7"/>
      <c r="G294" s="6"/>
      <c r="H294" s="6"/>
      <c r="I294" s="11"/>
      <c r="J294" s="11"/>
      <c r="K294" s="11"/>
      <c r="L294" s="12"/>
      <c r="M294" s="13"/>
      <c r="N294" s="14"/>
      <c r="O294" s="7"/>
      <c r="P294" s="11"/>
      <c r="Q294" s="63" t="str">
        <f t="shared" si="14"/>
        <v/>
      </c>
      <c r="R294" s="1" t="str">
        <f t="shared" si="15"/>
        <v/>
      </c>
      <c r="S294" s="1" t="str">
        <f t="shared" si="16"/>
        <v xml:space="preserve">    </v>
      </c>
      <c r="T294" s="1" t="str">
        <f t="shared" si="17"/>
        <v xml:space="preserve">    </v>
      </c>
    </row>
    <row r="295" spans="1:20" ht="15" customHeight="1">
      <c r="A295" s="25" t="str">
        <f t="shared" si="11"/>
        <v/>
      </c>
      <c r="B295" s="5"/>
      <c r="C295" s="21"/>
      <c r="D295" s="21"/>
      <c r="E295" s="6"/>
      <c r="F295" s="7"/>
      <c r="G295" s="6"/>
      <c r="H295" s="6"/>
      <c r="I295" s="11"/>
      <c r="J295" s="11"/>
      <c r="K295" s="11"/>
      <c r="L295" s="12"/>
      <c r="M295" s="13"/>
      <c r="N295" s="14"/>
      <c r="O295" s="7"/>
      <c r="P295" s="11"/>
      <c r="Q295" s="63" t="str">
        <f t="shared" si="14"/>
        <v/>
      </c>
      <c r="R295" s="1" t="str">
        <f t="shared" si="15"/>
        <v/>
      </c>
      <c r="S295" s="1" t="str">
        <f t="shared" si="16"/>
        <v xml:space="preserve">    </v>
      </c>
      <c r="T295" s="1" t="str">
        <f t="shared" si="17"/>
        <v xml:space="preserve">    </v>
      </c>
    </row>
    <row r="296" spans="1:20" ht="15" customHeight="1">
      <c r="A296" s="25" t="str">
        <f t="shared" si="11"/>
        <v/>
      </c>
      <c r="B296" s="5"/>
      <c r="C296" s="21"/>
      <c r="D296" s="21"/>
      <c r="E296" s="6"/>
      <c r="F296" s="7"/>
      <c r="G296" s="6"/>
      <c r="H296" s="6"/>
      <c r="I296" s="11"/>
      <c r="J296" s="11"/>
      <c r="K296" s="11"/>
      <c r="L296" s="12"/>
      <c r="M296" s="13"/>
      <c r="N296" s="14"/>
      <c r="O296" s="7"/>
      <c r="P296" s="11"/>
      <c r="Q296" s="63" t="str">
        <f t="shared" si="14"/>
        <v/>
      </c>
      <c r="R296" s="1" t="str">
        <f t="shared" si="15"/>
        <v/>
      </c>
      <c r="S296" s="1" t="str">
        <f t="shared" si="16"/>
        <v xml:space="preserve">    </v>
      </c>
      <c r="T296" s="1" t="str">
        <f t="shared" si="17"/>
        <v xml:space="preserve">    </v>
      </c>
    </row>
    <row r="297" spans="1:20" ht="15" customHeight="1">
      <c r="A297" s="25" t="str">
        <f t="shared" si="11"/>
        <v/>
      </c>
      <c r="B297" s="5"/>
      <c r="C297" s="21"/>
      <c r="D297" s="21"/>
      <c r="E297" s="6"/>
      <c r="F297" s="7"/>
      <c r="G297" s="6"/>
      <c r="H297" s="6"/>
      <c r="I297" s="11"/>
      <c r="J297" s="11"/>
      <c r="K297" s="11"/>
      <c r="L297" s="12"/>
      <c r="M297" s="13"/>
      <c r="N297" s="14"/>
      <c r="O297" s="7"/>
      <c r="P297" s="11"/>
      <c r="Q297" s="63" t="str">
        <f t="shared" si="14"/>
        <v/>
      </c>
      <c r="R297" s="1" t="str">
        <f t="shared" si="15"/>
        <v/>
      </c>
      <c r="S297" s="1" t="str">
        <f t="shared" si="16"/>
        <v xml:space="preserve">    </v>
      </c>
      <c r="T297" s="1" t="str">
        <f t="shared" si="17"/>
        <v xml:space="preserve">    </v>
      </c>
    </row>
    <row r="298" spans="1:20" ht="15" customHeight="1">
      <c r="A298" s="25" t="str">
        <f t="shared" si="11"/>
        <v/>
      </c>
      <c r="B298" s="5"/>
      <c r="C298" s="21"/>
      <c r="D298" s="21"/>
      <c r="E298" s="6"/>
      <c r="F298" s="7"/>
      <c r="G298" s="6"/>
      <c r="H298" s="6"/>
      <c r="I298" s="11"/>
      <c r="J298" s="11"/>
      <c r="K298" s="11"/>
      <c r="L298" s="12"/>
      <c r="M298" s="13"/>
      <c r="N298" s="14"/>
      <c r="O298" s="7"/>
      <c r="P298" s="11"/>
      <c r="Q298" s="63" t="str">
        <f t="shared" si="14"/>
        <v/>
      </c>
      <c r="R298" s="1" t="str">
        <f t="shared" si="15"/>
        <v/>
      </c>
      <c r="S298" s="1" t="str">
        <f t="shared" si="16"/>
        <v xml:space="preserve">    </v>
      </c>
      <c r="T298" s="1" t="str">
        <f t="shared" si="17"/>
        <v xml:space="preserve">    </v>
      </c>
    </row>
    <row r="299" spans="1:20" ht="15" customHeight="1">
      <c r="A299" s="25" t="str">
        <f t="shared" si="11"/>
        <v/>
      </c>
      <c r="B299" s="5"/>
      <c r="C299" s="21"/>
      <c r="D299" s="21"/>
      <c r="E299" s="6"/>
      <c r="F299" s="7"/>
      <c r="G299" s="6"/>
      <c r="H299" s="6"/>
      <c r="I299" s="11"/>
      <c r="J299" s="11"/>
      <c r="K299" s="11"/>
      <c r="L299" s="12"/>
      <c r="M299" s="13"/>
      <c r="N299" s="14"/>
      <c r="O299" s="7"/>
      <c r="P299" s="11"/>
      <c r="Q299" s="63" t="str">
        <f t="shared" si="14"/>
        <v/>
      </c>
      <c r="R299" s="1" t="str">
        <f t="shared" si="15"/>
        <v/>
      </c>
      <c r="S299" s="1" t="str">
        <f t="shared" si="16"/>
        <v xml:space="preserve">    </v>
      </c>
      <c r="T299" s="1" t="str">
        <f t="shared" si="17"/>
        <v xml:space="preserve">    </v>
      </c>
    </row>
    <row r="300" spans="1:20" ht="15" customHeight="1">
      <c r="A300" s="25" t="str">
        <f t="shared" si="11"/>
        <v/>
      </c>
      <c r="B300" s="5"/>
      <c r="C300" s="21"/>
      <c r="D300" s="21"/>
      <c r="E300" s="6"/>
      <c r="F300" s="7"/>
      <c r="G300" s="6"/>
      <c r="H300" s="6"/>
      <c r="I300" s="11"/>
      <c r="J300" s="11"/>
      <c r="K300" s="11"/>
      <c r="L300" s="12"/>
      <c r="M300" s="13"/>
      <c r="N300" s="14"/>
      <c r="O300" s="7"/>
      <c r="P300" s="11"/>
      <c r="Q300" s="63" t="str">
        <f t="shared" si="14"/>
        <v/>
      </c>
      <c r="R300" s="1" t="str">
        <f t="shared" si="15"/>
        <v/>
      </c>
      <c r="S300" s="1" t="str">
        <f t="shared" si="16"/>
        <v xml:space="preserve">    </v>
      </c>
      <c r="T300" s="1" t="str">
        <f t="shared" si="17"/>
        <v xml:space="preserve">    </v>
      </c>
    </row>
    <row r="301" spans="1:20" ht="15" customHeight="1">
      <c r="A301" s="25" t="str">
        <f t="shared" si="11"/>
        <v/>
      </c>
      <c r="B301" s="5"/>
      <c r="C301" s="21"/>
      <c r="D301" s="21"/>
      <c r="E301" s="6"/>
      <c r="F301" s="7"/>
      <c r="G301" s="6"/>
      <c r="H301" s="6"/>
      <c r="I301" s="11"/>
      <c r="J301" s="11"/>
      <c r="K301" s="11"/>
      <c r="L301" s="12"/>
      <c r="M301" s="13"/>
      <c r="N301" s="14"/>
      <c r="O301" s="7"/>
      <c r="P301" s="11"/>
      <c r="Q301" s="63" t="str">
        <f t="shared" si="14"/>
        <v/>
      </c>
      <c r="R301" s="1" t="str">
        <f t="shared" si="15"/>
        <v/>
      </c>
      <c r="S301" s="1" t="str">
        <f t="shared" si="16"/>
        <v xml:space="preserve">    </v>
      </c>
      <c r="T301" s="1" t="str">
        <f t="shared" si="17"/>
        <v xml:space="preserve">    </v>
      </c>
    </row>
    <row r="302" spans="1:20" ht="15" customHeight="1">
      <c r="A302" s="25" t="str">
        <f t="shared" si="11"/>
        <v/>
      </c>
      <c r="B302" s="5"/>
      <c r="C302" s="21"/>
      <c r="D302" s="21"/>
      <c r="E302" s="6"/>
      <c r="F302" s="7"/>
      <c r="G302" s="6"/>
      <c r="H302" s="6"/>
      <c r="I302" s="11"/>
      <c r="J302" s="11"/>
      <c r="K302" s="11"/>
      <c r="L302" s="12"/>
      <c r="M302" s="13"/>
      <c r="N302" s="14"/>
      <c r="O302" s="7"/>
      <c r="P302" s="11"/>
      <c r="Q302" s="63" t="str">
        <f t="shared" si="14"/>
        <v/>
      </c>
      <c r="R302" s="1" t="str">
        <f t="shared" si="15"/>
        <v/>
      </c>
      <c r="S302" s="1" t="str">
        <f t="shared" si="16"/>
        <v xml:space="preserve">    </v>
      </c>
      <c r="T302" s="1" t="str">
        <f t="shared" si="17"/>
        <v xml:space="preserve">    </v>
      </c>
    </row>
    <row r="303" spans="1:20" ht="15" customHeight="1">
      <c r="A303" s="25" t="str">
        <f t="shared" si="11"/>
        <v/>
      </c>
      <c r="B303" s="5"/>
      <c r="C303" s="21"/>
      <c r="D303" s="21"/>
      <c r="E303" s="6"/>
      <c r="F303" s="7"/>
      <c r="G303" s="6"/>
      <c r="H303" s="6"/>
      <c r="I303" s="11"/>
      <c r="J303" s="11"/>
      <c r="K303" s="11"/>
      <c r="L303" s="12"/>
      <c r="M303" s="13"/>
      <c r="N303" s="14"/>
      <c r="O303" s="7"/>
      <c r="P303" s="11"/>
      <c r="Q303" s="63" t="str">
        <f t="shared" si="14"/>
        <v/>
      </c>
      <c r="R303" s="1" t="str">
        <f t="shared" si="15"/>
        <v/>
      </c>
      <c r="S303" s="1" t="str">
        <f t="shared" si="16"/>
        <v xml:space="preserve">    </v>
      </c>
      <c r="T303" s="1" t="str">
        <f t="shared" si="17"/>
        <v xml:space="preserve">    </v>
      </c>
    </row>
    <row r="304" spans="1:20" ht="15" customHeight="1">
      <c r="A304" s="25" t="str">
        <f t="shared" si="11"/>
        <v/>
      </c>
      <c r="B304" s="5"/>
      <c r="C304" s="21"/>
      <c r="D304" s="21"/>
      <c r="E304" s="6"/>
      <c r="F304" s="7"/>
      <c r="G304" s="6"/>
      <c r="H304" s="6"/>
      <c r="I304" s="11"/>
      <c r="J304" s="11"/>
      <c r="K304" s="11"/>
      <c r="L304" s="12"/>
      <c r="M304" s="13"/>
      <c r="N304" s="14"/>
      <c r="O304" s="7"/>
      <c r="P304" s="11"/>
      <c r="Q304" s="63" t="str">
        <f t="shared" si="14"/>
        <v/>
      </c>
      <c r="R304" s="1" t="str">
        <f t="shared" si="15"/>
        <v/>
      </c>
      <c r="S304" s="1" t="str">
        <f t="shared" si="16"/>
        <v xml:space="preserve">    </v>
      </c>
      <c r="T304" s="1" t="str">
        <f t="shared" si="17"/>
        <v xml:space="preserve">    </v>
      </c>
    </row>
    <row r="305" spans="1:20" ht="15" customHeight="1">
      <c r="A305" s="25" t="str">
        <f t="shared" si="11"/>
        <v/>
      </c>
      <c r="B305" s="5"/>
      <c r="C305" s="21"/>
      <c r="D305" s="21"/>
      <c r="E305" s="6"/>
      <c r="F305" s="7"/>
      <c r="G305" s="6"/>
      <c r="H305" s="6"/>
      <c r="I305" s="11"/>
      <c r="J305" s="11"/>
      <c r="K305" s="11"/>
      <c r="L305" s="12"/>
      <c r="M305" s="13"/>
      <c r="N305" s="14"/>
      <c r="O305" s="7"/>
      <c r="P305" s="11"/>
      <c r="Q305" s="63" t="str">
        <f t="shared" si="14"/>
        <v/>
      </c>
      <c r="R305" s="1" t="str">
        <f t="shared" si="15"/>
        <v/>
      </c>
      <c r="S305" s="1" t="str">
        <f t="shared" si="16"/>
        <v xml:space="preserve">    </v>
      </c>
      <c r="T305" s="1" t="str">
        <f t="shared" si="17"/>
        <v xml:space="preserve">    </v>
      </c>
    </row>
    <row r="306" spans="1:20" ht="15" customHeight="1">
      <c r="A306" s="25" t="str">
        <f t="shared" si="11"/>
        <v/>
      </c>
      <c r="B306" s="5"/>
      <c r="C306" s="21"/>
      <c r="D306" s="21"/>
      <c r="E306" s="6"/>
      <c r="F306" s="7"/>
      <c r="G306" s="6"/>
      <c r="H306" s="6"/>
      <c r="I306" s="11"/>
      <c r="J306" s="11"/>
      <c r="K306" s="11"/>
      <c r="L306" s="12"/>
      <c r="M306" s="13"/>
      <c r="N306" s="14"/>
      <c r="O306" s="7"/>
      <c r="P306" s="11"/>
      <c r="Q306" s="63" t="str">
        <f t="shared" si="14"/>
        <v/>
      </c>
      <c r="R306" s="1" t="str">
        <f t="shared" si="15"/>
        <v/>
      </c>
      <c r="S306" s="1" t="str">
        <f t="shared" si="16"/>
        <v xml:space="preserve">    </v>
      </c>
      <c r="T306" s="1" t="str">
        <f t="shared" si="17"/>
        <v xml:space="preserve">    </v>
      </c>
    </row>
    <row r="307" spans="1:20" ht="15" customHeight="1">
      <c r="A307" s="25" t="str">
        <f t="shared" si="11"/>
        <v/>
      </c>
      <c r="B307" s="5"/>
      <c r="C307" s="21"/>
      <c r="D307" s="21"/>
      <c r="E307" s="6"/>
      <c r="F307" s="7"/>
      <c r="G307" s="6"/>
      <c r="H307" s="6"/>
      <c r="I307" s="11"/>
      <c r="J307" s="11"/>
      <c r="K307" s="11"/>
      <c r="L307" s="12"/>
      <c r="M307" s="13"/>
      <c r="N307" s="14"/>
      <c r="O307" s="7"/>
      <c r="P307" s="11"/>
      <c r="Q307" s="63" t="str">
        <f t="shared" si="14"/>
        <v/>
      </c>
      <c r="R307" s="1" t="str">
        <f t="shared" si="15"/>
        <v/>
      </c>
      <c r="S307" s="1" t="str">
        <f t="shared" si="16"/>
        <v xml:space="preserve">    </v>
      </c>
      <c r="T307" s="1" t="str">
        <f t="shared" si="17"/>
        <v xml:space="preserve">    </v>
      </c>
    </row>
    <row r="308" spans="1:20" ht="15" customHeight="1">
      <c r="A308" s="25" t="str">
        <f t="shared" si="11"/>
        <v/>
      </c>
      <c r="B308" s="5"/>
      <c r="C308" s="21"/>
      <c r="D308" s="21"/>
      <c r="E308" s="6"/>
      <c r="F308" s="7"/>
      <c r="G308" s="6"/>
      <c r="H308" s="6"/>
      <c r="I308" s="11"/>
      <c r="J308" s="11"/>
      <c r="K308" s="11"/>
      <c r="L308" s="12"/>
      <c r="M308" s="13"/>
      <c r="N308" s="14"/>
      <c r="O308" s="7"/>
      <c r="P308" s="11"/>
      <c r="Q308" s="63" t="str">
        <f t="shared" si="14"/>
        <v/>
      </c>
      <c r="R308" s="1" t="str">
        <f t="shared" si="15"/>
        <v/>
      </c>
      <c r="S308" s="1" t="str">
        <f t="shared" si="16"/>
        <v xml:space="preserve">    </v>
      </c>
      <c r="T308" s="1" t="str">
        <f t="shared" si="17"/>
        <v xml:space="preserve">    </v>
      </c>
    </row>
    <row r="309" spans="1:20" ht="15" customHeight="1">
      <c r="A309" s="25" t="str">
        <f t="shared" si="11"/>
        <v/>
      </c>
      <c r="B309" s="5"/>
      <c r="C309" s="21"/>
      <c r="D309" s="21"/>
      <c r="E309" s="6"/>
      <c r="F309" s="7"/>
      <c r="G309" s="6"/>
      <c r="H309" s="6"/>
      <c r="I309" s="11"/>
      <c r="J309" s="11"/>
      <c r="K309" s="11"/>
      <c r="L309" s="12"/>
      <c r="M309" s="13"/>
      <c r="N309" s="14"/>
      <c r="O309" s="7"/>
      <c r="P309" s="11"/>
      <c r="Q309" s="63" t="str">
        <f t="shared" si="14"/>
        <v/>
      </c>
      <c r="R309" s="1" t="str">
        <f t="shared" si="15"/>
        <v/>
      </c>
      <c r="S309" s="1" t="str">
        <f t="shared" si="16"/>
        <v xml:space="preserve">    </v>
      </c>
      <c r="T309" s="1" t="str">
        <f t="shared" si="17"/>
        <v xml:space="preserve">    </v>
      </c>
    </row>
    <row r="310" spans="1:20" ht="15" customHeight="1">
      <c r="A310" s="25" t="str">
        <f t="shared" si="11"/>
        <v/>
      </c>
      <c r="B310" s="5"/>
      <c r="C310" s="21"/>
      <c r="D310" s="21"/>
      <c r="E310" s="6"/>
      <c r="F310" s="7"/>
      <c r="G310" s="6"/>
      <c r="H310" s="6"/>
      <c r="I310" s="11"/>
      <c r="J310" s="11"/>
      <c r="K310" s="11"/>
      <c r="L310" s="12"/>
      <c r="M310" s="13"/>
      <c r="N310" s="14"/>
      <c r="O310" s="7"/>
      <c r="P310" s="11"/>
      <c r="Q310" s="63" t="str">
        <f t="shared" si="14"/>
        <v/>
      </c>
      <c r="R310" s="1" t="str">
        <f t="shared" si="15"/>
        <v/>
      </c>
      <c r="S310" s="1" t="str">
        <f t="shared" si="16"/>
        <v xml:space="preserve">    </v>
      </c>
      <c r="T310" s="1" t="str">
        <f t="shared" si="17"/>
        <v xml:space="preserve">    </v>
      </c>
    </row>
    <row r="311" spans="1:20" ht="15" customHeight="1">
      <c r="A311" s="25" t="str">
        <f t="shared" si="11"/>
        <v/>
      </c>
      <c r="B311" s="5"/>
      <c r="C311" s="21"/>
      <c r="D311" s="21"/>
      <c r="E311" s="6"/>
      <c r="F311" s="7"/>
      <c r="G311" s="6"/>
      <c r="H311" s="6"/>
      <c r="I311" s="11"/>
      <c r="J311" s="11"/>
      <c r="K311" s="11"/>
      <c r="L311" s="12"/>
      <c r="M311" s="13"/>
      <c r="N311" s="14"/>
      <c r="O311" s="7"/>
      <c r="P311" s="11"/>
      <c r="Q311" s="63" t="str">
        <f t="shared" si="14"/>
        <v/>
      </c>
      <c r="R311" s="1" t="str">
        <f t="shared" si="15"/>
        <v/>
      </c>
      <c r="S311" s="1" t="str">
        <f t="shared" si="16"/>
        <v xml:space="preserve">    </v>
      </c>
      <c r="T311" s="1" t="str">
        <f t="shared" si="17"/>
        <v xml:space="preserve">    </v>
      </c>
    </row>
    <row r="312" spans="1:20" ht="15" customHeight="1">
      <c r="A312" s="25" t="str">
        <f t="shared" si="11"/>
        <v/>
      </c>
      <c r="B312" s="5"/>
      <c r="C312" s="21"/>
      <c r="D312" s="21"/>
      <c r="E312" s="6"/>
      <c r="F312" s="7"/>
      <c r="G312" s="6"/>
      <c r="H312" s="6"/>
      <c r="I312" s="11"/>
      <c r="J312" s="11"/>
      <c r="K312" s="11"/>
      <c r="L312" s="12"/>
      <c r="M312" s="13"/>
      <c r="N312" s="14"/>
      <c r="O312" s="7"/>
      <c r="P312" s="11"/>
      <c r="Q312" s="63" t="str">
        <f t="shared" si="14"/>
        <v/>
      </c>
      <c r="R312" s="1" t="str">
        <f t="shared" si="15"/>
        <v/>
      </c>
      <c r="S312" s="1" t="str">
        <f t="shared" si="16"/>
        <v xml:space="preserve">    </v>
      </c>
      <c r="T312" s="1" t="str">
        <f t="shared" si="17"/>
        <v xml:space="preserve">    </v>
      </c>
    </row>
    <row r="313" spans="1:20" ht="15" customHeight="1">
      <c r="A313" s="25" t="str">
        <f t="shared" si="11"/>
        <v/>
      </c>
      <c r="B313" s="5"/>
      <c r="C313" s="21"/>
      <c r="D313" s="21"/>
      <c r="E313" s="6"/>
      <c r="F313" s="7"/>
      <c r="G313" s="6"/>
      <c r="H313" s="6"/>
      <c r="I313" s="11"/>
      <c r="J313" s="11"/>
      <c r="K313" s="11"/>
      <c r="L313" s="12"/>
      <c r="M313" s="13"/>
      <c r="N313" s="14"/>
      <c r="O313" s="7"/>
      <c r="P313" s="11"/>
      <c r="Q313" s="63" t="str">
        <f t="shared" si="14"/>
        <v/>
      </c>
      <c r="R313" s="1" t="str">
        <f t="shared" si="15"/>
        <v/>
      </c>
      <c r="S313" s="1" t="str">
        <f t="shared" si="16"/>
        <v xml:space="preserve">    </v>
      </c>
      <c r="T313" s="1" t="str">
        <f t="shared" si="17"/>
        <v xml:space="preserve">    </v>
      </c>
    </row>
    <row r="314" spans="1:20" ht="15" customHeight="1">
      <c r="A314" s="25" t="str">
        <f t="shared" si="11"/>
        <v/>
      </c>
      <c r="B314" s="5"/>
      <c r="C314" s="21"/>
      <c r="D314" s="21"/>
      <c r="E314" s="6"/>
      <c r="F314" s="7"/>
      <c r="G314" s="6"/>
      <c r="H314" s="6"/>
      <c r="I314" s="11"/>
      <c r="J314" s="11"/>
      <c r="K314" s="11"/>
      <c r="L314" s="12"/>
      <c r="M314" s="13"/>
      <c r="N314" s="14"/>
      <c r="O314" s="7"/>
      <c r="P314" s="11"/>
      <c r="Q314" s="63" t="str">
        <f t="shared" si="14"/>
        <v/>
      </c>
      <c r="R314" s="1" t="str">
        <f t="shared" si="15"/>
        <v/>
      </c>
      <c r="S314" s="1" t="str">
        <f t="shared" si="16"/>
        <v xml:space="preserve">    </v>
      </c>
      <c r="T314" s="1" t="str">
        <f t="shared" si="17"/>
        <v xml:space="preserve">    </v>
      </c>
    </row>
    <row r="315" spans="1:20" ht="15" customHeight="1">
      <c r="A315" s="25" t="str">
        <f t="shared" si="11"/>
        <v/>
      </c>
      <c r="B315" s="16"/>
      <c r="C315" s="22"/>
      <c r="D315" s="22"/>
      <c r="E315" s="6"/>
      <c r="F315" s="7"/>
      <c r="G315" s="17"/>
      <c r="H315" s="17"/>
      <c r="I315" s="15"/>
      <c r="J315" s="15"/>
      <c r="K315" s="15"/>
      <c r="L315" s="12"/>
      <c r="M315" s="18"/>
      <c r="N315" s="19"/>
      <c r="O315" s="20"/>
      <c r="P315" s="15"/>
      <c r="Q315" s="63" t="str">
        <f t="shared" si="14"/>
        <v/>
      </c>
      <c r="R315" s="1" t="str">
        <f t="shared" si="15"/>
        <v/>
      </c>
      <c r="S315" s="1" t="str">
        <f t="shared" si="16"/>
        <v xml:space="preserve">    </v>
      </c>
      <c r="T315" s="1" t="str">
        <f t="shared" si="17"/>
        <v xml:space="preserve">    </v>
      </c>
    </row>
    <row r="316" spans="1:20" ht="15" customHeight="1">
      <c r="A316" s="25" t="str">
        <f t="shared" si="11"/>
        <v/>
      </c>
      <c r="B316" s="5"/>
      <c r="C316" s="21"/>
      <c r="D316" s="21"/>
      <c r="E316" s="6"/>
      <c r="F316" s="7"/>
      <c r="G316" s="6"/>
      <c r="H316" s="6"/>
      <c r="I316" s="11"/>
      <c r="J316" s="11"/>
      <c r="K316" s="11"/>
      <c r="L316" s="12"/>
      <c r="M316" s="13"/>
      <c r="N316" s="14"/>
      <c r="O316" s="7"/>
      <c r="P316" s="11"/>
      <c r="Q316" s="63" t="str">
        <f t="shared" si="14"/>
        <v/>
      </c>
      <c r="R316" s="1" t="str">
        <f t="shared" si="15"/>
        <v/>
      </c>
      <c r="S316" s="1" t="str">
        <f t="shared" si="16"/>
        <v xml:space="preserve">    </v>
      </c>
      <c r="T316" s="1" t="str">
        <f t="shared" si="17"/>
        <v xml:space="preserve">    </v>
      </c>
    </row>
    <row r="317" spans="1:20" ht="15" customHeight="1">
      <c r="A317" s="25" t="str">
        <f t="shared" si="11"/>
        <v/>
      </c>
      <c r="B317" s="5"/>
      <c r="C317" s="21"/>
      <c r="D317" s="21"/>
      <c r="E317" s="6"/>
      <c r="F317" s="7"/>
      <c r="G317" s="6"/>
      <c r="H317" s="6"/>
      <c r="I317" s="11"/>
      <c r="J317" s="11"/>
      <c r="K317" s="11"/>
      <c r="L317" s="12"/>
      <c r="M317" s="13"/>
      <c r="N317" s="14"/>
      <c r="O317" s="7"/>
      <c r="P317" s="11"/>
      <c r="Q317" s="63" t="str">
        <f t="shared" si="14"/>
        <v/>
      </c>
      <c r="R317" s="1" t="str">
        <f t="shared" si="15"/>
        <v/>
      </c>
      <c r="S317" s="1" t="str">
        <f t="shared" si="16"/>
        <v xml:space="preserve">    </v>
      </c>
      <c r="T317" s="1" t="str">
        <f t="shared" si="17"/>
        <v xml:space="preserve">    </v>
      </c>
    </row>
    <row r="318" spans="1:20" ht="15" customHeight="1">
      <c r="A318" s="25" t="str">
        <f t="shared" si="11"/>
        <v/>
      </c>
      <c r="B318" s="5"/>
      <c r="C318" s="21"/>
      <c r="D318" s="21"/>
      <c r="E318" s="6"/>
      <c r="F318" s="7"/>
      <c r="G318" s="6"/>
      <c r="H318" s="6"/>
      <c r="I318" s="11"/>
      <c r="J318" s="11"/>
      <c r="K318" s="11"/>
      <c r="L318" s="12"/>
      <c r="M318" s="13"/>
      <c r="N318" s="14"/>
      <c r="O318" s="7"/>
      <c r="P318" s="11"/>
      <c r="Q318" s="63" t="str">
        <f t="shared" si="14"/>
        <v/>
      </c>
      <c r="R318" s="1" t="str">
        <f t="shared" si="15"/>
        <v/>
      </c>
      <c r="S318" s="1" t="str">
        <f t="shared" si="16"/>
        <v xml:space="preserve">    </v>
      </c>
      <c r="T318" s="1" t="str">
        <f t="shared" si="17"/>
        <v xml:space="preserve">    </v>
      </c>
    </row>
    <row r="319" spans="1:20" ht="15" customHeight="1">
      <c r="A319" s="25" t="str">
        <f t="shared" si="11"/>
        <v/>
      </c>
      <c r="B319" s="5"/>
      <c r="C319" s="21"/>
      <c r="D319" s="21"/>
      <c r="E319" s="6"/>
      <c r="F319" s="7"/>
      <c r="G319" s="6"/>
      <c r="H319" s="6"/>
      <c r="I319" s="11"/>
      <c r="J319" s="11"/>
      <c r="K319" s="11"/>
      <c r="L319" s="12"/>
      <c r="M319" s="13"/>
      <c r="N319" s="14"/>
      <c r="O319" s="7"/>
      <c r="P319" s="11"/>
      <c r="Q319" s="63" t="str">
        <f t="shared" si="14"/>
        <v/>
      </c>
      <c r="R319" s="1" t="str">
        <f t="shared" si="15"/>
        <v/>
      </c>
      <c r="S319" s="1" t="str">
        <f t="shared" si="16"/>
        <v xml:space="preserve">    </v>
      </c>
      <c r="T319" s="1" t="str">
        <f t="shared" si="17"/>
        <v xml:space="preserve">    </v>
      </c>
    </row>
    <row r="320" spans="1:20" ht="15" customHeight="1">
      <c r="A320" s="25" t="str">
        <f t="shared" si="11"/>
        <v/>
      </c>
      <c r="B320" s="5"/>
      <c r="C320" s="21"/>
      <c r="D320" s="21"/>
      <c r="E320" s="6"/>
      <c r="F320" s="7"/>
      <c r="G320" s="6"/>
      <c r="H320" s="6"/>
      <c r="I320" s="11"/>
      <c r="J320" s="11"/>
      <c r="K320" s="11"/>
      <c r="L320" s="12"/>
      <c r="M320" s="13"/>
      <c r="N320" s="14"/>
      <c r="O320" s="7"/>
      <c r="P320" s="11"/>
      <c r="Q320" s="63" t="str">
        <f t="shared" si="14"/>
        <v/>
      </c>
      <c r="R320" s="1" t="str">
        <f t="shared" si="15"/>
        <v/>
      </c>
      <c r="S320" s="1" t="str">
        <f t="shared" si="16"/>
        <v xml:space="preserve">    </v>
      </c>
      <c r="T320" s="1" t="str">
        <f t="shared" si="17"/>
        <v xml:space="preserve">    </v>
      </c>
    </row>
    <row r="321" spans="1:20" ht="15" customHeight="1">
      <c r="A321" s="25" t="str">
        <f t="shared" si="11"/>
        <v/>
      </c>
      <c r="B321" s="5"/>
      <c r="C321" s="21"/>
      <c r="D321" s="21"/>
      <c r="E321" s="6"/>
      <c r="F321" s="7"/>
      <c r="G321" s="6"/>
      <c r="H321" s="6"/>
      <c r="I321" s="11"/>
      <c r="J321" s="11"/>
      <c r="K321" s="11"/>
      <c r="L321" s="12"/>
      <c r="M321" s="13"/>
      <c r="N321" s="14"/>
      <c r="O321" s="7"/>
      <c r="P321" s="11"/>
      <c r="Q321" s="63" t="str">
        <f t="shared" si="14"/>
        <v/>
      </c>
      <c r="R321" s="1" t="str">
        <f t="shared" si="15"/>
        <v/>
      </c>
      <c r="S321" s="1" t="str">
        <f t="shared" si="16"/>
        <v xml:space="preserve">    </v>
      </c>
      <c r="T321" s="1" t="str">
        <f t="shared" si="17"/>
        <v xml:space="preserve">    </v>
      </c>
    </row>
    <row r="322" spans="1:20" ht="15" customHeight="1">
      <c r="A322" s="25" t="str">
        <f t="shared" si="11"/>
        <v/>
      </c>
      <c r="B322" s="5"/>
      <c r="C322" s="21"/>
      <c r="D322" s="21"/>
      <c r="E322" s="6"/>
      <c r="F322" s="7"/>
      <c r="G322" s="6"/>
      <c r="H322" s="6"/>
      <c r="I322" s="11"/>
      <c r="J322" s="11"/>
      <c r="K322" s="11"/>
      <c r="L322" s="12"/>
      <c r="M322" s="13"/>
      <c r="N322" s="14"/>
      <c r="O322" s="7"/>
      <c r="P322" s="11"/>
      <c r="Q322" s="63" t="str">
        <f t="shared" si="14"/>
        <v/>
      </c>
      <c r="R322" s="1" t="str">
        <f t="shared" si="15"/>
        <v/>
      </c>
      <c r="S322" s="1" t="str">
        <f t="shared" si="16"/>
        <v xml:space="preserve">    </v>
      </c>
      <c r="T322" s="1" t="str">
        <f t="shared" si="17"/>
        <v xml:space="preserve">    </v>
      </c>
    </row>
    <row r="323" spans="1:20" ht="15" customHeight="1">
      <c r="A323" s="25" t="str">
        <f t="shared" si="11"/>
        <v/>
      </c>
      <c r="B323" s="5"/>
      <c r="C323" s="21"/>
      <c r="D323" s="21"/>
      <c r="E323" s="6"/>
      <c r="F323" s="7"/>
      <c r="G323" s="6"/>
      <c r="H323" s="6"/>
      <c r="I323" s="11"/>
      <c r="J323" s="11"/>
      <c r="K323" s="11"/>
      <c r="L323" s="12"/>
      <c r="M323" s="13"/>
      <c r="N323" s="14"/>
      <c r="O323" s="7"/>
      <c r="P323" s="11"/>
      <c r="Q323" s="63" t="str">
        <f t="shared" si="14"/>
        <v/>
      </c>
      <c r="R323" s="1" t="str">
        <f t="shared" si="15"/>
        <v/>
      </c>
      <c r="S323" s="1" t="str">
        <f t="shared" si="16"/>
        <v xml:space="preserve">    </v>
      </c>
      <c r="T323" s="1" t="str">
        <f t="shared" si="17"/>
        <v xml:space="preserve">    </v>
      </c>
    </row>
    <row r="324" spans="1:20" ht="15" customHeight="1">
      <c r="A324" s="25" t="str">
        <f t="shared" si="11"/>
        <v/>
      </c>
      <c r="B324" s="5"/>
      <c r="C324" s="21"/>
      <c r="D324" s="21"/>
      <c r="E324" s="6"/>
      <c r="F324" s="7"/>
      <c r="G324" s="6"/>
      <c r="H324" s="6"/>
      <c r="I324" s="11"/>
      <c r="J324" s="11"/>
      <c r="K324" s="11"/>
      <c r="L324" s="12"/>
      <c r="M324" s="13"/>
      <c r="N324" s="14"/>
      <c r="O324" s="7"/>
      <c r="P324" s="11"/>
      <c r="Q324" s="63" t="str">
        <f t="shared" si="14"/>
        <v/>
      </c>
      <c r="R324" s="1" t="str">
        <f t="shared" si="15"/>
        <v/>
      </c>
      <c r="S324" s="1" t="str">
        <f t="shared" si="16"/>
        <v xml:space="preserve">    </v>
      </c>
      <c r="T324" s="1" t="str">
        <f t="shared" si="17"/>
        <v xml:space="preserve">    </v>
      </c>
    </row>
    <row r="325" spans="1:20" ht="15" customHeight="1">
      <c r="A325" s="25" t="str">
        <f t="shared" si="11"/>
        <v/>
      </c>
      <c r="B325" s="5"/>
      <c r="C325" s="21"/>
      <c r="D325" s="21"/>
      <c r="E325" s="6"/>
      <c r="F325" s="7"/>
      <c r="G325" s="6"/>
      <c r="H325" s="6"/>
      <c r="I325" s="11"/>
      <c r="J325" s="11"/>
      <c r="K325" s="11"/>
      <c r="L325" s="12"/>
      <c r="M325" s="13"/>
      <c r="N325" s="14"/>
      <c r="O325" s="7"/>
      <c r="P325" s="11"/>
      <c r="Q325" s="63" t="str">
        <f t="shared" si="14"/>
        <v/>
      </c>
      <c r="R325" s="1" t="str">
        <f t="shared" si="15"/>
        <v/>
      </c>
      <c r="S325" s="1" t="str">
        <f t="shared" si="16"/>
        <v xml:space="preserve">    </v>
      </c>
      <c r="T325" s="1" t="str">
        <f t="shared" si="17"/>
        <v xml:space="preserve">    </v>
      </c>
    </row>
    <row r="326" spans="1:20" ht="15" customHeight="1">
      <c r="A326" s="25" t="str">
        <f t="shared" si="11"/>
        <v/>
      </c>
      <c r="B326" s="5"/>
      <c r="C326" s="21"/>
      <c r="D326" s="21"/>
      <c r="E326" s="6"/>
      <c r="F326" s="7"/>
      <c r="G326" s="6"/>
      <c r="H326" s="6"/>
      <c r="I326" s="11"/>
      <c r="J326" s="11"/>
      <c r="K326" s="11"/>
      <c r="L326" s="12"/>
      <c r="M326" s="13"/>
      <c r="N326" s="14"/>
      <c r="O326" s="7"/>
      <c r="P326" s="11"/>
      <c r="Q326" s="63" t="str">
        <f t="shared" si="14"/>
        <v/>
      </c>
      <c r="R326" s="1" t="str">
        <f t="shared" si="15"/>
        <v/>
      </c>
      <c r="S326" s="1" t="str">
        <f t="shared" si="16"/>
        <v xml:space="preserve">    </v>
      </c>
      <c r="T326" s="1" t="str">
        <f t="shared" si="17"/>
        <v xml:space="preserve">    </v>
      </c>
    </row>
    <row r="327" spans="1:20" ht="15" customHeight="1">
      <c r="A327" s="25" t="str">
        <f t="shared" si="11"/>
        <v/>
      </c>
      <c r="B327" s="5"/>
      <c r="C327" s="21"/>
      <c r="D327" s="21"/>
      <c r="E327" s="6"/>
      <c r="F327" s="7"/>
      <c r="G327" s="6"/>
      <c r="H327" s="6"/>
      <c r="I327" s="11"/>
      <c r="J327" s="11"/>
      <c r="K327" s="11"/>
      <c r="L327" s="12"/>
      <c r="M327" s="13"/>
      <c r="N327" s="14"/>
      <c r="O327" s="7"/>
      <c r="P327" s="11"/>
      <c r="Q327" s="63" t="str">
        <f t="shared" si="14"/>
        <v/>
      </c>
      <c r="R327" s="1" t="str">
        <f t="shared" si="15"/>
        <v/>
      </c>
      <c r="S327" s="1" t="str">
        <f t="shared" si="16"/>
        <v xml:space="preserve">    </v>
      </c>
      <c r="T327" s="1" t="str">
        <f t="shared" si="17"/>
        <v xml:space="preserve">    </v>
      </c>
    </row>
    <row r="328" spans="1:20" ht="15" customHeight="1">
      <c r="A328" s="25" t="str">
        <f t="shared" si="11"/>
        <v/>
      </c>
      <c r="B328" s="5"/>
      <c r="C328" s="21"/>
      <c r="D328" s="21"/>
      <c r="E328" s="6"/>
      <c r="F328" s="7"/>
      <c r="G328" s="6"/>
      <c r="H328" s="6"/>
      <c r="I328" s="11"/>
      <c r="J328" s="11"/>
      <c r="K328" s="11"/>
      <c r="L328" s="12"/>
      <c r="M328" s="13"/>
      <c r="N328" s="14"/>
      <c r="O328" s="7"/>
      <c r="P328" s="11"/>
      <c r="Q328" s="63" t="str">
        <f t="shared" si="14"/>
        <v/>
      </c>
      <c r="R328" s="1" t="str">
        <f t="shared" si="15"/>
        <v/>
      </c>
      <c r="S328" s="1" t="str">
        <f t="shared" si="16"/>
        <v xml:space="preserve">    </v>
      </c>
      <c r="T328" s="1" t="str">
        <f t="shared" si="17"/>
        <v xml:space="preserve">    </v>
      </c>
    </row>
    <row r="329" spans="1:20" ht="15" customHeight="1">
      <c r="A329" s="25" t="str">
        <f t="shared" si="11"/>
        <v/>
      </c>
      <c r="B329" s="5"/>
      <c r="C329" s="21"/>
      <c r="D329" s="21"/>
      <c r="E329" s="6"/>
      <c r="F329" s="7"/>
      <c r="G329" s="6"/>
      <c r="H329" s="6"/>
      <c r="I329" s="11"/>
      <c r="J329" s="11"/>
      <c r="K329" s="11"/>
      <c r="L329" s="12"/>
      <c r="M329" s="13"/>
      <c r="N329" s="14"/>
      <c r="O329" s="7"/>
      <c r="P329" s="11"/>
      <c r="Q329" s="63" t="str">
        <f t="shared" si="14"/>
        <v/>
      </c>
      <c r="R329" s="1" t="str">
        <f t="shared" si="15"/>
        <v/>
      </c>
      <c r="S329" s="1" t="str">
        <f t="shared" si="16"/>
        <v xml:space="preserve">    </v>
      </c>
      <c r="T329" s="1" t="str">
        <f t="shared" si="17"/>
        <v xml:space="preserve">    </v>
      </c>
    </row>
    <row r="330" spans="1:20" ht="15" customHeight="1">
      <c r="A330" s="25" t="str">
        <f t="shared" si="11"/>
        <v/>
      </c>
      <c r="B330" s="5"/>
      <c r="C330" s="21"/>
      <c r="D330" s="21"/>
      <c r="E330" s="6"/>
      <c r="F330" s="7"/>
      <c r="G330" s="6"/>
      <c r="H330" s="6"/>
      <c r="I330" s="11"/>
      <c r="J330" s="11"/>
      <c r="K330" s="11"/>
      <c r="L330" s="12"/>
      <c r="M330" s="13"/>
      <c r="N330" s="14"/>
      <c r="O330" s="7"/>
      <c r="P330" s="11"/>
      <c r="Q330" s="63" t="str">
        <f t="shared" si="14"/>
        <v/>
      </c>
      <c r="R330" s="1" t="str">
        <f t="shared" si="15"/>
        <v/>
      </c>
      <c r="S330" s="1" t="str">
        <f t="shared" si="16"/>
        <v xml:space="preserve">    </v>
      </c>
      <c r="T330" s="1" t="str">
        <f t="shared" si="17"/>
        <v xml:space="preserve">    </v>
      </c>
    </row>
    <row r="331" spans="1:20" ht="15" customHeight="1">
      <c r="A331" s="25" t="str">
        <f t="shared" si="11"/>
        <v/>
      </c>
      <c r="B331" s="5"/>
      <c r="C331" s="21"/>
      <c r="D331" s="21"/>
      <c r="E331" s="6"/>
      <c r="F331" s="7"/>
      <c r="G331" s="6"/>
      <c r="H331" s="6"/>
      <c r="I331" s="11"/>
      <c r="J331" s="11"/>
      <c r="K331" s="11"/>
      <c r="L331" s="12"/>
      <c r="M331" s="13"/>
      <c r="N331" s="14"/>
      <c r="O331" s="7"/>
      <c r="P331" s="11"/>
      <c r="Q331" s="63"/>
      <c r="R331" s="1" t="str">
        <f t="shared" si="15"/>
        <v/>
      </c>
      <c r="S331" s="1" t="str">
        <f t="shared" si="16"/>
        <v xml:space="preserve">    </v>
      </c>
      <c r="T331" s="1" t="str">
        <f t="shared" si="17"/>
        <v xml:space="preserve">    </v>
      </c>
    </row>
    <row r="332" spans="1:20" ht="15" customHeight="1">
      <c r="A332" s="25" t="str">
        <f t="shared" si="11"/>
        <v/>
      </c>
      <c r="B332" s="5"/>
      <c r="C332" s="21"/>
      <c r="D332" s="21"/>
      <c r="E332" s="6"/>
      <c r="F332" s="7"/>
      <c r="G332" s="6"/>
      <c r="H332" s="6"/>
      <c r="I332" s="11"/>
      <c r="J332" s="11"/>
      <c r="K332" s="11"/>
      <c r="L332" s="12"/>
      <c r="M332" s="13"/>
      <c r="N332" s="14"/>
      <c r="O332" s="7"/>
      <c r="P332" s="11"/>
      <c r="Q332" s="63"/>
      <c r="R332" s="1" t="str">
        <f t="shared" si="15"/>
        <v/>
      </c>
      <c r="S332" s="1" t="str">
        <f t="shared" si="16"/>
        <v xml:space="preserve">    </v>
      </c>
      <c r="T332" s="1" t="str">
        <f t="shared" si="17"/>
        <v xml:space="preserve">    </v>
      </c>
    </row>
    <row r="333" spans="1:20" ht="15" customHeight="1">
      <c r="A333" s="25" t="str">
        <f t="shared" si="11"/>
        <v/>
      </c>
      <c r="B333" s="5"/>
      <c r="C333" s="21"/>
      <c r="D333" s="21"/>
      <c r="E333" s="6"/>
      <c r="F333" s="7"/>
      <c r="G333" s="6"/>
      <c r="H333" s="6"/>
      <c r="I333" s="11"/>
      <c r="J333" s="11"/>
      <c r="K333" s="11"/>
      <c r="L333" s="12"/>
      <c r="M333" s="13"/>
      <c r="N333" s="14"/>
      <c r="O333" s="7"/>
      <c r="P333" s="11"/>
      <c r="Q333" s="63"/>
      <c r="R333" s="1" t="str">
        <f t="shared" si="15"/>
        <v/>
      </c>
      <c r="S333" s="1" t="str">
        <f t="shared" si="16"/>
        <v xml:space="preserve">    </v>
      </c>
      <c r="T333" s="1" t="str">
        <f t="shared" si="17"/>
        <v xml:space="preserve">    </v>
      </c>
    </row>
    <row r="334" spans="1:20" ht="15" customHeight="1">
      <c r="A334" s="25" t="str">
        <f t="shared" si="11"/>
        <v/>
      </c>
      <c r="B334" s="5"/>
      <c r="C334" s="21"/>
      <c r="D334" s="21"/>
      <c r="E334" s="6"/>
      <c r="F334" s="7"/>
      <c r="G334" s="6"/>
      <c r="H334" s="6"/>
      <c r="I334" s="11"/>
      <c r="J334" s="11"/>
      <c r="K334" s="11"/>
      <c r="L334" s="12"/>
      <c r="M334" s="13"/>
      <c r="N334" s="14"/>
      <c r="O334" s="7"/>
      <c r="P334" s="11"/>
      <c r="Q334" s="63"/>
      <c r="R334" s="1" t="str">
        <f t="shared" si="15"/>
        <v/>
      </c>
      <c r="S334" s="1" t="str">
        <f t="shared" si="16"/>
        <v xml:space="preserve">    </v>
      </c>
      <c r="T334" s="1" t="str">
        <f t="shared" si="17"/>
        <v xml:space="preserve">    </v>
      </c>
    </row>
    <row r="335" spans="1:20" ht="15" customHeight="1">
      <c r="A335" s="25" t="str">
        <f t="shared" si="11"/>
        <v/>
      </c>
      <c r="B335" s="5"/>
      <c r="C335" s="21"/>
      <c r="D335" s="21"/>
      <c r="E335" s="6"/>
      <c r="F335" s="7"/>
      <c r="G335" s="6"/>
      <c r="H335" s="6"/>
      <c r="I335" s="11"/>
      <c r="J335" s="11"/>
      <c r="K335" s="11"/>
      <c r="L335" s="12"/>
      <c r="M335" s="13"/>
      <c r="N335" s="14"/>
      <c r="O335" s="7"/>
      <c r="P335" s="11"/>
      <c r="Q335" s="63"/>
      <c r="R335" s="1" t="str">
        <f t="shared" si="15"/>
        <v/>
      </c>
      <c r="S335" s="1" t="str">
        <f t="shared" si="16"/>
        <v xml:space="preserve">    </v>
      </c>
      <c r="T335" s="1" t="str">
        <f t="shared" si="17"/>
        <v xml:space="preserve">    </v>
      </c>
    </row>
    <row r="336" spans="1:20" ht="15" customHeight="1">
      <c r="A336" s="25" t="str">
        <f t="shared" si="11"/>
        <v/>
      </c>
      <c r="B336" s="5"/>
      <c r="C336" s="21"/>
      <c r="D336" s="21"/>
      <c r="E336" s="6"/>
      <c r="F336" s="7"/>
      <c r="G336" s="6"/>
      <c r="H336" s="6"/>
      <c r="I336" s="11"/>
      <c r="J336" s="11"/>
      <c r="K336" s="11"/>
      <c r="L336" s="12"/>
      <c r="M336" s="13"/>
      <c r="N336" s="14"/>
      <c r="O336" s="7"/>
      <c r="P336" s="11"/>
      <c r="Q336" s="63"/>
      <c r="R336" s="1" t="str">
        <f t="shared" si="15"/>
        <v/>
      </c>
      <c r="S336" s="1" t="str">
        <f t="shared" si="16"/>
        <v xml:space="preserve">    </v>
      </c>
      <c r="T336" s="1" t="str">
        <f t="shared" si="17"/>
        <v xml:space="preserve">    </v>
      </c>
    </row>
    <row r="337" spans="1:20" ht="15" customHeight="1">
      <c r="A337" s="25" t="str">
        <f t="shared" si="11"/>
        <v/>
      </c>
      <c r="B337" s="5"/>
      <c r="C337" s="21"/>
      <c r="D337" s="21"/>
      <c r="E337" s="6"/>
      <c r="F337" s="7"/>
      <c r="G337" s="6"/>
      <c r="H337" s="6"/>
      <c r="I337" s="11"/>
      <c r="J337" s="11"/>
      <c r="K337" s="11"/>
      <c r="L337" s="12"/>
      <c r="M337" s="13"/>
      <c r="N337" s="14"/>
      <c r="O337" s="7"/>
      <c r="P337" s="11"/>
      <c r="Q337" s="63"/>
      <c r="R337" s="1" t="str">
        <f t="shared" si="15"/>
        <v/>
      </c>
      <c r="S337" s="1" t="str">
        <f t="shared" si="16"/>
        <v xml:space="preserve">    </v>
      </c>
      <c r="T337" s="1" t="str">
        <f t="shared" si="17"/>
        <v xml:space="preserve">    </v>
      </c>
    </row>
    <row r="338" spans="1:20" ht="15" customHeight="1">
      <c r="A338" s="25" t="str">
        <f t="shared" si="11"/>
        <v/>
      </c>
      <c r="B338" s="5"/>
      <c r="C338" s="21"/>
      <c r="D338" s="21"/>
      <c r="E338" s="6"/>
      <c r="F338" s="7"/>
      <c r="G338" s="6"/>
      <c r="H338" s="6"/>
      <c r="I338" s="11"/>
      <c r="J338" s="11"/>
      <c r="K338" s="11"/>
      <c r="L338" s="12"/>
      <c r="M338" s="13"/>
      <c r="N338" s="14"/>
      <c r="O338" s="7"/>
      <c r="P338" s="11"/>
      <c r="Q338" s="63"/>
      <c r="R338" s="1" t="str">
        <f t="shared" si="15"/>
        <v/>
      </c>
      <c r="S338" s="1" t="str">
        <f t="shared" si="16"/>
        <v xml:space="preserve">    </v>
      </c>
      <c r="T338" s="1" t="str">
        <f t="shared" si="17"/>
        <v xml:space="preserve">    </v>
      </c>
    </row>
    <row r="339" spans="1:20" ht="15" customHeight="1">
      <c r="A339" s="25" t="str">
        <f t="shared" si="11"/>
        <v/>
      </c>
      <c r="B339" s="16"/>
      <c r="C339" s="22"/>
      <c r="D339" s="22"/>
      <c r="E339" s="6"/>
      <c r="F339" s="7"/>
      <c r="G339" s="17"/>
      <c r="H339" s="17"/>
      <c r="I339" s="15"/>
      <c r="J339" s="15"/>
      <c r="K339" s="15"/>
      <c r="L339" s="12"/>
      <c r="M339" s="18"/>
      <c r="N339" s="19"/>
      <c r="O339" s="20"/>
      <c r="P339" s="15"/>
      <c r="Q339" s="64"/>
      <c r="R339" s="1" t="str">
        <f t="shared" si="15"/>
        <v/>
      </c>
      <c r="S339" s="1" t="str">
        <f t="shared" si="16"/>
        <v xml:space="preserve">    </v>
      </c>
      <c r="T339" s="1" t="str">
        <f t="shared" si="17"/>
        <v xml:space="preserve">    </v>
      </c>
    </row>
    <row r="340" spans="1:20" ht="15" customHeight="1">
      <c r="A340" s="25" t="str">
        <f t="shared" si="11"/>
        <v/>
      </c>
      <c r="B340" s="16"/>
      <c r="C340" s="22"/>
      <c r="D340" s="22"/>
      <c r="E340" s="6"/>
      <c r="F340" s="7"/>
      <c r="G340" s="17"/>
      <c r="H340" s="17"/>
      <c r="I340" s="15"/>
      <c r="J340" s="15"/>
      <c r="K340" s="15"/>
      <c r="L340" s="12"/>
      <c r="M340" s="18"/>
      <c r="N340" s="19"/>
      <c r="O340" s="20"/>
      <c r="P340" s="15"/>
      <c r="Q340" s="64"/>
    </row>
    <row r="341" spans="1:20" ht="15" customHeight="1">
      <c r="A341" s="25" t="str">
        <f t="shared" si="11"/>
        <v/>
      </c>
      <c r="B341" s="16"/>
      <c r="C341" s="22"/>
      <c r="D341" s="22"/>
      <c r="E341" s="6"/>
      <c r="F341" s="7"/>
      <c r="G341" s="17"/>
      <c r="H341" s="17"/>
      <c r="I341" s="15"/>
      <c r="J341" s="15"/>
      <c r="K341" s="15"/>
      <c r="L341" s="12"/>
      <c r="M341" s="18"/>
      <c r="N341" s="19"/>
      <c r="O341" s="20"/>
      <c r="P341" s="15"/>
      <c r="Q341" s="64"/>
    </row>
    <row r="342" spans="1:20" ht="15" customHeight="1">
      <c r="A342" s="25" t="str">
        <f t="shared" si="11"/>
        <v/>
      </c>
      <c r="B342" s="16"/>
      <c r="C342" s="22"/>
      <c r="D342" s="22"/>
      <c r="E342" s="6"/>
      <c r="F342" s="7"/>
      <c r="G342" s="17"/>
      <c r="H342" s="17"/>
      <c r="I342" s="15"/>
      <c r="J342" s="15"/>
      <c r="K342" s="15"/>
      <c r="L342" s="12"/>
      <c r="M342" s="18"/>
      <c r="N342" s="19"/>
      <c r="O342" s="20"/>
      <c r="P342" s="15"/>
      <c r="Q342" s="64"/>
    </row>
    <row r="343" spans="1:20" ht="15" customHeight="1">
      <c r="A343" s="25" t="str">
        <f t="shared" si="11"/>
        <v/>
      </c>
      <c r="B343" s="16"/>
      <c r="C343" s="22"/>
      <c r="D343" s="22"/>
      <c r="E343" s="6"/>
      <c r="F343" s="7"/>
      <c r="G343" s="17"/>
      <c r="H343" s="17"/>
      <c r="I343" s="15"/>
      <c r="J343" s="15"/>
      <c r="K343" s="15"/>
      <c r="L343" s="12"/>
      <c r="M343" s="18"/>
      <c r="N343" s="19"/>
      <c r="O343" s="20"/>
      <c r="P343" s="15"/>
      <c r="Q343" s="64"/>
      <c r="R343" s="1" t="str">
        <f t="shared" si="15"/>
        <v/>
      </c>
      <c r="S343" s="1" t="str">
        <f t="shared" si="16"/>
        <v xml:space="preserve">    </v>
      </c>
      <c r="T343" s="1" t="str">
        <f t="shared" si="17"/>
        <v xml:space="preserve">    </v>
      </c>
    </row>
    <row r="344" spans="1:20" ht="15" customHeight="1">
      <c r="A344" s="25" t="str">
        <f t="shared" si="11"/>
        <v/>
      </c>
      <c r="B344" s="16"/>
      <c r="C344" s="22"/>
      <c r="D344" s="22"/>
      <c r="E344" s="6"/>
      <c r="F344" s="7"/>
      <c r="G344" s="17"/>
      <c r="H344" s="17"/>
      <c r="I344" s="15"/>
      <c r="J344" s="15"/>
      <c r="K344" s="15"/>
      <c r="L344" s="12"/>
      <c r="M344" s="18"/>
      <c r="N344" s="19"/>
      <c r="O344" s="20"/>
      <c r="P344" s="15"/>
      <c r="Q344" s="64"/>
    </row>
    <row r="345" spans="1:20" ht="15" customHeight="1">
      <c r="A345" s="25" t="str">
        <f t="shared" si="11"/>
        <v/>
      </c>
      <c r="B345" s="16"/>
      <c r="C345" s="22"/>
      <c r="D345" s="22"/>
      <c r="E345" s="6"/>
      <c r="F345" s="7"/>
      <c r="G345" s="17"/>
      <c r="H345" s="17"/>
      <c r="I345" s="15"/>
      <c r="J345" s="15"/>
      <c r="K345" s="15"/>
      <c r="L345" s="12"/>
      <c r="M345" s="18"/>
      <c r="N345" s="19"/>
      <c r="O345" s="20"/>
      <c r="P345" s="15"/>
      <c r="Q345" s="64"/>
    </row>
    <row r="346" spans="1:20" ht="15" customHeight="1">
      <c r="A346" s="25" t="str">
        <f t="shared" si="11"/>
        <v/>
      </c>
      <c r="B346" s="16"/>
      <c r="C346" s="22"/>
      <c r="D346" s="22"/>
      <c r="E346" s="6"/>
      <c r="F346" s="7"/>
      <c r="G346" s="17"/>
      <c r="H346" s="17"/>
      <c r="I346" s="15"/>
      <c r="J346" s="15"/>
      <c r="K346" s="15"/>
      <c r="L346" s="12"/>
      <c r="M346" s="18"/>
      <c r="N346" s="19"/>
      <c r="O346" s="20"/>
      <c r="P346" s="15"/>
      <c r="Q346" s="64"/>
    </row>
    <row r="347" spans="1:20" ht="15" customHeight="1">
      <c r="A347" s="25" t="str">
        <f t="shared" si="11"/>
        <v/>
      </c>
      <c r="B347" s="16"/>
      <c r="C347" s="22"/>
      <c r="D347" s="22"/>
      <c r="E347" s="6"/>
      <c r="F347" s="7"/>
      <c r="G347" s="17"/>
      <c r="H347" s="17"/>
      <c r="I347" s="15"/>
      <c r="J347" s="15"/>
      <c r="K347" s="15"/>
      <c r="L347" s="12"/>
      <c r="M347" s="18"/>
      <c r="N347" s="19"/>
      <c r="O347" s="20"/>
      <c r="P347" s="15"/>
      <c r="Q347" s="64"/>
    </row>
    <row r="348" spans="1:20" ht="15" customHeight="1">
      <c r="A348" s="25" t="str">
        <f t="shared" si="11"/>
        <v/>
      </c>
      <c r="B348" s="16"/>
      <c r="C348" s="22"/>
      <c r="D348" s="22"/>
      <c r="E348" s="6"/>
      <c r="F348" s="7"/>
      <c r="G348" s="17"/>
      <c r="H348" s="17"/>
      <c r="I348" s="15"/>
      <c r="J348" s="15"/>
      <c r="K348" s="15"/>
      <c r="L348" s="12"/>
      <c r="M348" s="18"/>
      <c r="N348" s="19"/>
      <c r="O348" s="20"/>
      <c r="P348" s="15"/>
      <c r="Q348" s="64"/>
    </row>
    <row r="349" spans="1:20" ht="15" customHeight="1">
      <c r="A349" s="25" t="str">
        <f t="shared" si="11"/>
        <v/>
      </c>
      <c r="B349" s="16"/>
      <c r="C349" s="22"/>
      <c r="D349" s="22"/>
      <c r="E349" s="6"/>
      <c r="F349" s="7"/>
      <c r="G349" s="17"/>
      <c r="H349" s="17"/>
      <c r="I349" s="15"/>
      <c r="J349" s="15"/>
      <c r="K349" s="15"/>
      <c r="L349" s="12"/>
      <c r="M349" s="18"/>
      <c r="N349" s="19"/>
      <c r="O349" s="20"/>
      <c r="P349" s="15"/>
      <c r="Q349" s="64"/>
    </row>
    <row r="350" spans="1:20" ht="15" customHeight="1">
      <c r="A350" s="25" t="str">
        <f t="shared" si="11"/>
        <v/>
      </c>
      <c r="B350" s="16"/>
      <c r="C350" s="22"/>
      <c r="D350" s="22"/>
      <c r="E350" s="6"/>
      <c r="F350" s="7"/>
      <c r="G350" s="17"/>
      <c r="H350" s="17"/>
      <c r="I350" s="15"/>
      <c r="J350" s="15"/>
      <c r="K350" s="15"/>
      <c r="L350" s="12"/>
      <c r="M350" s="18"/>
      <c r="N350" s="19"/>
      <c r="O350" s="20"/>
      <c r="P350" s="15"/>
      <c r="Q350" s="64"/>
    </row>
    <row r="351" spans="1:20" ht="15" customHeight="1">
      <c r="A351" s="25" t="str">
        <f t="shared" si="11"/>
        <v/>
      </c>
      <c r="B351" s="16"/>
      <c r="C351" s="22"/>
      <c r="D351" s="22"/>
      <c r="E351" s="6"/>
      <c r="F351" s="7"/>
      <c r="G351" s="17"/>
      <c r="H351" s="17"/>
      <c r="I351" s="15"/>
      <c r="J351" s="15"/>
      <c r="K351" s="15"/>
      <c r="L351" s="12"/>
      <c r="M351" s="18"/>
      <c r="N351" s="19"/>
      <c r="O351" s="20"/>
      <c r="P351" s="15"/>
      <c r="Q351" s="64"/>
    </row>
    <row r="352" spans="1:20" ht="15" customHeight="1">
      <c r="A352" s="25" t="str">
        <f t="shared" si="11"/>
        <v/>
      </c>
      <c r="B352" s="16"/>
      <c r="C352" s="22"/>
      <c r="D352" s="22"/>
      <c r="E352" s="6"/>
      <c r="F352" s="7"/>
      <c r="G352" s="17"/>
      <c r="H352" s="17"/>
      <c r="I352" s="15"/>
      <c r="J352" s="15"/>
      <c r="K352" s="15"/>
      <c r="L352" s="12"/>
      <c r="M352" s="18"/>
      <c r="N352" s="19"/>
      <c r="O352" s="20"/>
      <c r="P352" s="15"/>
      <c r="Q352" s="64"/>
    </row>
    <row r="353" spans="1:20" ht="15" customHeight="1">
      <c r="A353" s="25" t="str">
        <f t="shared" si="11"/>
        <v/>
      </c>
      <c r="B353" s="16"/>
      <c r="C353" s="22"/>
      <c r="D353" s="22"/>
      <c r="E353" s="6"/>
      <c r="F353" s="7"/>
      <c r="G353" s="17"/>
      <c r="H353" s="17"/>
      <c r="I353" s="15"/>
      <c r="J353" s="15"/>
      <c r="K353" s="15"/>
      <c r="L353" s="12"/>
      <c r="M353" s="18"/>
      <c r="N353" s="19"/>
      <c r="O353" s="20"/>
      <c r="P353" s="15"/>
      <c r="Q353" s="64"/>
    </row>
    <row r="354" spans="1:20" ht="15" customHeight="1">
      <c r="A354" s="25" t="str">
        <f t="shared" si="11"/>
        <v/>
      </c>
      <c r="B354" s="16"/>
      <c r="C354" s="22"/>
      <c r="D354" s="22"/>
      <c r="E354" s="6"/>
      <c r="F354" s="7"/>
      <c r="G354" s="17"/>
      <c r="H354" s="17"/>
      <c r="I354" s="15"/>
      <c r="J354" s="15"/>
      <c r="K354" s="15"/>
      <c r="L354" s="12"/>
      <c r="M354" s="18"/>
      <c r="N354" s="19"/>
      <c r="O354" s="20"/>
      <c r="P354" s="15"/>
      <c r="Q354" s="64"/>
    </row>
    <row r="355" spans="1:20" ht="15" customHeight="1">
      <c r="A355" s="25" t="str">
        <f t="shared" si="11"/>
        <v/>
      </c>
      <c r="B355" s="16"/>
      <c r="C355" s="22"/>
      <c r="D355" s="22"/>
      <c r="E355" s="6"/>
      <c r="F355" s="7"/>
      <c r="G355" s="17"/>
      <c r="H355" s="17"/>
      <c r="I355" s="15"/>
      <c r="J355" s="15"/>
      <c r="K355" s="15"/>
      <c r="L355" s="12"/>
      <c r="M355" s="18"/>
      <c r="N355" s="19"/>
      <c r="O355" s="20"/>
      <c r="P355" s="15"/>
      <c r="Q355" s="64"/>
    </row>
    <row r="356" spans="1:20" ht="15" customHeight="1">
      <c r="A356" s="25" t="str">
        <f t="shared" si="11"/>
        <v/>
      </c>
      <c r="B356" s="16"/>
      <c r="C356" s="22"/>
      <c r="D356" s="22"/>
      <c r="E356" s="6"/>
      <c r="F356" s="7"/>
      <c r="G356" s="17"/>
      <c r="H356" s="17"/>
      <c r="I356" s="15"/>
      <c r="J356" s="15"/>
      <c r="K356" s="15"/>
      <c r="L356" s="12"/>
      <c r="M356" s="18"/>
      <c r="N356" s="19"/>
      <c r="O356" s="20"/>
      <c r="P356" s="15"/>
      <c r="Q356" s="64"/>
    </row>
    <row r="357" spans="1:20" ht="15" customHeight="1">
      <c r="A357" s="25" t="str">
        <f t="shared" si="11"/>
        <v/>
      </c>
      <c r="B357" s="16"/>
      <c r="C357" s="22"/>
      <c r="D357" s="22"/>
      <c r="E357" s="6"/>
      <c r="F357" s="7"/>
      <c r="G357" s="17"/>
      <c r="H357" s="17"/>
      <c r="I357" s="15"/>
      <c r="J357" s="15"/>
      <c r="K357" s="15"/>
      <c r="L357" s="12"/>
      <c r="M357" s="18"/>
      <c r="N357" s="19"/>
      <c r="O357" s="20"/>
      <c r="P357" s="15"/>
      <c r="Q357" s="64"/>
    </row>
    <row r="358" spans="1:20" ht="15" customHeight="1">
      <c r="A358" s="25" t="str">
        <f t="shared" si="11"/>
        <v/>
      </c>
      <c r="B358" s="16"/>
      <c r="C358" s="22"/>
      <c r="D358" s="22"/>
      <c r="E358" s="6"/>
      <c r="F358" s="7"/>
      <c r="G358" s="17"/>
      <c r="H358" s="17"/>
      <c r="I358" s="15"/>
      <c r="J358" s="15"/>
      <c r="K358" s="15"/>
      <c r="L358" s="12"/>
      <c r="M358" s="18"/>
      <c r="N358" s="19"/>
      <c r="O358" s="20"/>
      <c r="P358" s="15"/>
      <c r="Q358" s="64"/>
    </row>
    <row r="359" spans="1:20" ht="15" customHeight="1">
      <c r="A359" s="25" t="str">
        <f t="shared" si="11"/>
        <v/>
      </c>
      <c r="B359" s="16"/>
      <c r="C359" s="22"/>
      <c r="D359" s="22"/>
      <c r="E359" s="6"/>
      <c r="F359" s="7"/>
      <c r="G359" s="17"/>
      <c r="H359" s="17"/>
      <c r="I359" s="15"/>
      <c r="J359" s="15"/>
      <c r="K359" s="15"/>
      <c r="L359" s="12"/>
      <c r="M359" s="18"/>
      <c r="N359" s="19"/>
      <c r="O359" s="20"/>
      <c r="P359" s="15"/>
      <c r="Q359" s="64"/>
    </row>
    <row r="360" spans="1:20" ht="15" customHeight="1">
      <c r="A360" s="25" t="str">
        <f t="shared" si="11"/>
        <v/>
      </c>
      <c r="B360" s="16"/>
      <c r="C360" s="22"/>
      <c r="D360" s="22"/>
      <c r="E360" s="6"/>
      <c r="F360" s="7"/>
      <c r="G360" s="17"/>
      <c r="H360" s="17"/>
      <c r="I360" s="15"/>
      <c r="J360" s="15"/>
      <c r="K360" s="15"/>
      <c r="L360" s="12"/>
      <c r="M360" s="18"/>
      <c r="N360" s="19"/>
      <c r="O360" s="20"/>
      <c r="P360" s="15"/>
      <c r="Q360" s="64"/>
    </row>
    <row r="361" spans="1:20" ht="15" customHeight="1">
      <c r="A361" s="25" t="str">
        <f t="shared" ref="A361:A384" si="18">IF(OR(B361="",C361="",D361=""),"",TEXT(Q361,"000")&amp;B361&amp;TEXT(C361,"00")&amp;TEXT(D361,"00"))</f>
        <v/>
      </c>
      <c r="B361" s="16"/>
      <c r="C361" s="22"/>
      <c r="D361" s="22"/>
      <c r="E361" s="6"/>
      <c r="F361" s="7"/>
      <c r="G361" s="17"/>
      <c r="H361" s="17"/>
      <c r="I361" s="15"/>
      <c r="J361" s="15"/>
      <c r="K361" s="15"/>
      <c r="L361" s="12"/>
      <c r="M361" s="18"/>
      <c r="N361" s="19"/>
      <c r="O361" s="20"/>
      <c r="P361" s="15"/>
      <c r="Q361" s="64"/>
    </row>
    <row r="362" spans="1:20" ht="15" customHeight="1">
      <c r="A362" s="25" t="str">
        <f t="shared" si="18"/>
        <v/>
      </c>
      <c r="B362" s="16"/>
      <c r="C362" s="22"/>
      <c r="D362" s="22"/>
      <c r="E362" s="6"/>
      <c r="F362" s="7"/>
      <c r="G362" s="17"/>
      <c r="H362" s="17"/>
      <c r="I362" s="15"/>
      <c r="J362" s="15"/>
      <c r="K362" s="15"/>
      <c r="L362" s="12"/>
      <c r="M362" s="18"/>
      <c r="N362" s="19"/>
      <c r="O362" s="20"/>
      <c r="P362" s="15"/>
      <c r="Q362" s="64"/>
      <c r="R362" s="1" t="str">
        <f t="shared" si="15"/>
        <v/>
      </c>
      <c r="S362" s="1" t="str">
        <f t="shared" si="16"/>
        <v xml:space="preserve">    </v>
      </c>
      <c r="T362" s="1" t="str">
        <f t="shared" si="17"/>
        <v xml:space="preserve">    </v>
      </c>
    </row>
    <row r="363" spans="1:20" ht="15" customHeight="1">
      <c r="A363" s="25" t="str">
        <f t="shared" si="18"/>
        <v/>
      </c>
      <c r="B363" s="16"/>
      <c r="C363" s="22"/>
      <c r="D363" s="22"/>
      <c r="E363" s="6"/>
      <c r="F363" s="7"/>
      <c r="G363" s="17"/>
      <c r="H363" s="17"/>
      <c r="I363" s="15"/>
      <c r="J363" s="15"/>
      <c r="K363" s="15"/>
      <c r="L363" s="12"/>
      <c r="M363" s="18"/>
      <c r="N363" s="19"/>
      <c r="O363" s="20"/>
      <c r="P363" s="15"/>
      <c r="Q363" s="64"/>
      <c r="R363" s="1" t="str">
        <f t="shared" si="15"/>
        <v/>
      </c>
      <c r="S363" s="1" t="str">
        <f t="shared" si="16"/>
        <v xml:space="preserve">    </v>
      </c>
      <c r="T363" s="1" t="str">
        <f t="shared" si="17"/>
        <v xml:space="preserve">    </v>
      </c>
    </row>
    <row r="364" spans="1:20" ht="15" customHeight="1">
      <c r="A364" s="25" t="str">
        <f t="shared" si="18"/>
        <v/>
      </c>
      <c r="B364" s="16"/>
      <c r="C364" s="22"/>
      <c r="D364" s="22"/>
      <c r="E364" s="6"/>
      <c r="F364" s="7"/>
      <c r="G364" s="17"/>
      <c r="H364" s="17"/>
      <c r="I364" s="15"/>
      <c r="J364" s="15"/>
      <c r="K364" s="15"/>
      <c r="L364" s="12"/>
      <c r="M364" s="18"/>
      <c r="N364" s="19"/>
      <c r="O364" s="20"/>
      <c r="P364" s="15"/>
      <c r="Q364" s="64"/>
      <c r="R364" s="1" t="str">
        <f t="shared" si="15"/>
        <v/>
      </c>
      <c r="S364" s="1" t="str">
        <f t="shared" si="16"/>
        <v xml:space="preserve">    </v>
      </c>
      <c r="T364" s="1" t="str">
        <f t="shared" si="17"/>
        <v xml:space="preserve">    </v>
      </c>
    </row>
    <row r="365" spans="1:20" ht="15" customHeight="1">
      <c r="A365" s="25" t="str">
        <f t="shared" si="18"/>
        <v/>
      </c>
      <c r="B365" s="16"/>
      <c r="C365" s="22"/>
      <c r="D365" s="22"/>
      <c r="E365" s="6"/>
      <c r="F365" s="7"/>
      <c r="G365" s="17"/>
      <c r="H365" s="17"/>
      <c r="I365" s="15"/>
      <c r="J365" s="15"/>
      <c r="K365" s="15"/>
      <c r="L365" s="12"/>
      <c r="M365" s="18"/>
      <c r="N365" s="19"/>
      <c r="O365" s="20"/>
      <c r="P365" s="15"/>
      <c r="Q365" s="64"/>
      <c r="R365" s="1" t="str">
        <f t="shared" si="15"/>
        <v/>
      </c>
      <c r="S365" s="1" t="str">
        <f t="shared" si="16"/>
        <v xml:space="preserve">    </v>
      </c>
      <c r="T365" s="1" t="str">
        <f t="shared" si="17"/>
        <v xml:space="preserve">    </v>
      </c>
    </row>
    <row r="366" spans="1:20" ht="15" customHeight="1">
      <c r="A366" s="25" t="str">
        <f t="shared" si="18"/>
        <v/>
      </c>
      <c r="B366" s="5"/>
      <c r="C366" s="21"/>
      <c r="D366" s="21"/>
      <c r="E366" s="6"/>
      <c r="F366" s="7"/>
      <c r="G366" s="6"/>
      <c r="H366" s="6"/>
      <c r="I366" s="11"/>
      <c r="J366" s="11"/>
      <c r="K366" s="11"/>
      <c r="L366" s="12"/>
      <c r="M366" s="13"/>
      <c r="N366" s="14"/>
      <c r="O366" s="7"/>
      <c r="P366" s="11"/>
      <c r="Q366" s="63"/>
      <c r="R366" s="1" t="str">
        <f t="shared" si="15"/>
        <v/>
      </c>
      <c r="S366" s="1" t="str">
        <f t="shared" si="16"/>
        <v xml:space="preserve">    </v>
      </c>
      <c r="T366" s="1" t="str">
        <f t="shared" si="17"/>
        <v xml:space="preserve">    </v>
      </c>
    </row>
    <row r="367" spans="1:20" ht="15" customHeight="1">
      <c r="A367" s="25" t="str">
        <f t="shared" si="18"/>
        <v/>
      </c>
      <c r="B367" s="5"/>
      <c r="C367" s="21"/>
      <c r="D367" s="21"/>
      <c r="E367" s="6"/>
      <c r="F367" s="7"/>
      <c r="G367" s="6"/>
      <c r="H367" s="6"/>
      <c r="I367" s="11"/>
      <c r="J367" s="11"/>
      <c r="K367" s="11"/>
      <c r="L367" s="12"/>
      <c r="M367" s="13"/>
      <c r="N367" s="14"/>
      <c r="O367" s="7"/>
      <c r="P367" s="11"/>
      <c r="Q367" s="63"/>
      <c r="R367" s="1" t="str">
        <f t="shared" si="15"/>
        <v/>
      </c>
      <c r="S367" s="1" t="str">
        <f t="shared" si="16"/>
        <v xml:space="preserve">    </v>
      </c>
      <c r="T367" s="1" t="str">
        <f t="shared" si="17"/>
        <v xml:space="preserve">    </v>
      </c>
    </row>
    <row r="368" spans="1:20" ht="15" customHeight="1">
      <c r="A368" s="25" t="str">
        <f t="shared" si="18"/>
        <v/>
      </c>
      <c r="B368" s="5"/>
      <c r="C368" s="21"/>
      <c r="D368" s="21"/>
      <c r="E368" s="6"/>
      <c r="F368" s="7"/>
      <c r="G368" s="6"/>
      <c r="H368" s="6"/>
      <c r="I368" s="11"/>
      <c r="J368" s="11"/>
      <c r="K368" s="11"/>
      <c r="L368" s="12"/>
      <c r="M368" s="13"/>
      <c r="N368" s="14"/>
      <c r="O368" s="7"/>
      <c r="P368" s="11"/>
      <c r="Q368" s="63"/>
      <c r="R368" s="1" t="str">
        <f t="shared" si="15"/>
        <v/>
      </c>
      <c r="S368" s="1" t="str">
        <f t="shared" si="16"/>
        <v xml:space="preserve">    </v>
      </c>
      <c r="T368" s="1" t="str">
        <f t="shared" si="17"/>
        <v xml:space="preserve">    </v>
      </c>
    </row>
    <row r="369" spans="1:20" ht="15" customHeight="1">
      <c r="A369" s="25" t="str">
        <f t="shared" si="18"/>
        <v/>
      </c>
      <c r="B369" s="5"/>
      <c r="C369" s="21"/>
      <c r="D369" s="21"/>
      <c r="E369" s="6"/>
      <c r="F369" s="7"/>
      <c r="G369" s="6"/>
      <c r="H369" s="6"/>
      <c r="I369" s="11"/>
      <c r="J369" s="11"/>
      <c r="K369" s="11"/>
      <c r="L369" s="12"/>
      <c r="M369" s="13"/>
      <c r="N369" s="14"/>
      <c r="O369" s="7"/>
      <c r="P369" s="11"/>
      <c r="Q369" s="63"/>
      <c r="R369" s="1" t="str">
        <f t="shared" si="15"/>
        <v/>
      </c>
      <c r="S369" s="1" t="str">
        <f t="shared" si="16"/>
        <v xml:space="preserve">    </v>
      </c>
      <c r="T369" s="1" t="str">
        <f t="shared" si="17"/>
        <v xml:space="preserve">    </v>
      </c>
    </row>
    <row r="370" spans="1:20" ht="15" customHeight="1">
      <c r="A370" s="25" t="str">
        <f t="shared" si="18"/>
        <v/>
      </c>
      <c r="B370" s="5"/>
      <c r="C370" s="21"/>
      <c r="D370" s="21"/>
      <c r="E370" s="6"/>
      <c r="F370" s="7"/>
      <c r="G370" s="6"/>
      <c r="H370" s="6"/>
      <c r="I370" s="11"/>
      <c r="J370" s="11"/>
      <c r="K370" s="11"/>
      <c r="L370" s="12"/>
      <c r="M370" s="13"/>
      <c r="N370" s="14"/>
      <c r="O370" s="7"/>
      <c r="P370" s="11"/>
      <c r="Q370" s="63"/>
      <c r="R370" s="1" t="str">
        <f t="shared" si="15"/>
        <v/>
      </c>
      <c r="S370" s="1" t="str">
        <f t="shared" si="16"/>
        <v xml:space="preserve">    </v>
      </c>
      <c r="T370" s="1" t="str">
        <f t="shared" si="17"/>
        <v xml:space="preserve">    </v>
      </c>
    </row>
    <row r="371" spans="1:20" ht="15" customHeight="1">
      <c r="A371" s="25" t="str">
        <f t="shared" si="18"/>
        <v/>
      </c>
      <c r="B371" s="5"/>
      <c r="C371" s="21"/>
      <c r="D371" s="21"/>
      <c r="E371" s="6"/>
      <c r="F371" s="7"/>
      <c r="G371" s="6"/>
      <c r="H371" s="6"/>
      <c r="I371" s="11"/>
      <c r="J371" s="11"/>
      <c r="K371" s="11"/>
      <c r="L371" s="12"/>
      <c r="M371" s="13"/>
      <c r="N371" s="14"/>
      <c r="O371" s="7"/>
      <c r="P371" s="11"/>
      <c r="Q371" s="63"/>
      <c r="R371" s="1" t="str">
        <f t="shared" si="15"/>
        <v/>
      </c>
      <c r="S371" s="1" t="str">
        <f t="shared" si="16"/>
        <v xml:space="preserve">    </v>
      </c>
      <c r="T371" s="1" t="str">
        <f t="shared" si="17"/>
        <v xml:space="preserve">    </v>
      </c>
    </row>
    <row r="372" spans="1:20" ht="15" customHeight="1">
      <c r="A372" s="25" t="str">
        <f t="shared" si="18"/>
        <v/>
      </c>
      <c r="B372" s="5"/>
      <c r="C372" s="21"/>
      <c r="D372" s="21"/>
      <c r="E372" s="6"/>
      <c r="F372" s="7"/>
      <c r="G372" s="6"/>
      <c r="H372" s="6"/>
      <c r="I372" s="11"/>
      <c r="J372" s="11"/>
      <c r="K372" s="11"/>
      <c r="L372" s="12"/>
      <c r="M372" s="13"/>
      <c r="N372" s="14"/>
      <c r="O372" s="7"/>
      <c r="P372" s="11"/>
      <c r="Q372" s="63"/>
      <c r="R372" s="1" t="str">
        <f t="shared" si="15"/>
        <v/>
      </c>
      <c r="S372" s="1" t="str">
        <f t="shared" si="16"/>
        <v xml:space="preserve">    </v>
      </c>
      <c r="T372" s="1" t="str">
        <f t="shared" si="17"/>
        <v xml:space="preserve">    </v>
      </c>
    </row>
    <row r="373" spans="1:20" ht="15" customHeight="1">
      <c r="A373" s="25" t="str">
        <f t="shared" si="18"/>
        <v/>
      </c>
      <c r="B373" s="5"/>
      <c r="C373" s="21"/>
      <c r="D373" s="21"/>
      <c r="E373" s="6"/>
      <c r="F373" s="7"/>
      <c r="G373" s="6"/>
      <c r="H373" s="6"/>
      <c r="I373" s="11"/>
      <c r="J373" s="11"/>
      <c r="K373" s="11"/>
      <c r="L373" s="12"/>
      <c r="M373" s="13"/>
      <c r="N373" s="14"/>
      <c r="O373" s="7"/>
      <c r="P373" s="11"/>
      <c r="Q373" s="63"/>
      <c r="R373" s="1" t="str">
        <f t="shared" ref="R373:R384" si="19">A373</f>
        <v/>
      </c>
      <c r="S373" s="1" t="str">
        <f t="shared" ref="S373:S384" si="20">""&amp;L373&amp;"  "&amp;M373&amp;"  "&amp;N373&amp;""</f>
        <v xml:space="preserve">    </v>
      </c>
      <c r="T373" s="1" t="str">
        <f t="shared" ref="T373:T384" si="21">S373</f>
        <v xml:space="preserve">    </v>
      </c>
    </row>
    <row r="374" spans="1:20" ht="15" customHeight="1">
      <c r="A374" s="25" t="str">
        <f t="shared" si="18"/>
        <v/>
      </c>
      <c r="B374" s="5"/>
      <c r="C374" s="21"/>
      <c r="D374" s="21"/>
      <c r="E374" s="6"/>
      <c r="F374" s="7"/>
      <c r="G374" s="6"/>
      <c r="H374" s="6"/>
      <c r="I374" s="11"/>
      <c r="J374" s="11"/>
      <c r="K374" s="11"/>
      <c r="L374" s="12"/>
      <c r="M374" s="13"/>
      <c r="N374" s="14"/>
      <c r="O374" s="7"/>
      <c r="P374" s="11"/>
      <c r="Q374" s="63"/>
      <c r="R374" s="1" t="str">
        <f t="shared" si="19"/>
        <v/>
      </c>
      <c r="S374" s="1" t="str">
        <f t="shared" si="20"/>
        <v xml:space="preserve">    </v>
      </c>
      <c r="T374" s="1" t="str">
        <f t="shared" si="21"/>
        <v xml:space="preserve">    </v>
      </c>
    </row>
    <row r="375" spans="1:20" ht="15" customHeight="1">
      <c r="A375" s="25" t="str">
        <f t="shared" si="18"/>
        <v/>
      </c>
      <c r="B375" s="5"/>
      <c r="C375" s="21"/>
      <c r="D375" s="21"/>
      <c r="E375" s="6"/>
      <c r="F375" s="7"/>
      <c r="G375" s="6"/>
      <c r="H375" s="6"/>
      <c r="I375" s="11"/>
      <c r="J375" s="11"/>
      <c r="K375" s="11"/>
      <c r="L375" s="12"/>
      <c r="M375" s="13"/>
      <c r="N375" s="14"/>
      <c r="O375" s="7"/>
      <c r="P375" s="11"/>
      <c r="Q375" s="63"/>
      <c r="R375" s="1" t="str">
        <f t="shared" si="19"/>
        <v/>
      </c>
    </row>
    <row r="376" spans="1:20" ht="15" customHeight="1">
      <c r="A376" s="25" t="str">
        <f t="shared" si="18"/>
        <v/>
      </c>
      <c r="B376" s="5"/>
      <c r="C376" s="21"/>
      <c r="D376" s="21"/>
      <c r="E376" s="6"/>
      <c r="F376" s="7"/>
      <c r="G376" s="6"/>
      <c r="H376" s="6"/>
      <c r="I376" s="11"/>
      <c r="J376" s="11"/>
      <c r="K376" s="11"/>
      <c r="L376" s="12"/>
      <c r="M376" s="13"/>
      <c r="N376" s="14"/>
      <c r="O376" s="7"/>
      <c r="P376" s="11"/>
      <c r="Q376" s="63"/>
      <c r="R376" s="1" t="str">
        <f t="shared" si="19"/>
        <v/>
      </c>
      <c r="S376" s="1" t="str">
        <f t="shared" si="20"/>
        <v xml:space="preserve">    </v>
      </c>
      <c r="T376" s="1" t="str">
        <f t="shared" si="21"/>
        <v xml:space="preserve">    </v>
      </c>
    </row>
    <row r="377" spans="1:20" ht="15" customHeight="1">
      <c r="A377" s="25" t="str">
        <f t="shared" si="18"/>
        <v/>
      </c>
      <c r="B377" s="5"/>
      <c r="C377" s="21"/>
      <c r="D377" s="21"/>
      <c r="E377" s="6"/>
      <c r="F377" s="7"/>
      <c r="G377" s="6"/>
      <c r="H377" s="6"/>
      <c r="I377" s="11"/>
      <c r="J377" s="11"/>
      <c r="K377" s="11"/>
      <c r="L377" s="12"/>
      <c r="M377" s="13"/>
      <c r="N377" s="14"/>
      <c r="O377" s="7"/>
      <c r="P377" s="11"/>
      <c r="Q377" s="63"/>
      <c r="R377" s="1" t="str">
        <f t="shared" si="19"/>
        <v/>
      </c>
      <c r="S377" s="1" t="str">
        <f t="shared" si="20"/>
        <v xml:space="preserve">    </v>
      </c>
      <c r="T377" s="1" t="str">
        <f t="shared" si="21"/>
        <v xml:space="preserve">    </v>
      </c>
    </row>
    <row r="378" spans="1:20" ht="15" customHeight="1">
      <c r="A378" s="25" t="str">
        <f t="shared" si="18"/>
        <v/>
      </c>
      <c r="B378" s="5"/>
      <c r="C378" s="21"/>
      <c r="D378" s="21"/>
      <c r="E378" s="6"/>
      <c r="F378" s="7"/>
      <c r="G378" s="6"/>
      <c r="H378" s="6"/>
      <c r="I378" s="11"/>
      <c r="J378" s="11"/>
      <c r="K378" s="11"/>
      <c r="L378" s="12"/>
      <c r="M378" s="13"/>
      <c r="N378" s="14"/>
      <c r="O378" s="7"/>
      <c r="P378" s="11"/>
      <c r="Q378" s="63"/>
      <c r="R378" s="1" t="str">
        <f t="shared" si="19"/>
        <v/>
      </c>
      <c r="S378" s="1" t="str">
        <f t="shared" si="20"/>
        <v xml:space="preserve">    </v>
      </c>
      <c r="T378" s="1" t="str">
        <f t="shared" si="21"/>
        <v xml:space="preserve">    </v>
      </c>
    </row>
    <row r="379" spans="1:20" ht="15" customHeight="1">
      <c r="A379" s="25" t="str">
        <f t="shared" si="18"/>
        <v/>
      </c>
      <c r="B379" s="5"/>
      <c r="C379" s="21"/>
      <c r="D379" s="21"/>
      <c r="E379" s="6"/>
      <c r="F379" s="7"/>
      <c r="G379" s="6"/>
      <c r="H379" s="6"/>
      <c r="I379" s="11"/>
      <c r="J379" s="11"/>
      <c r="K379" s="11"/>
      <c r="L379" s="12"/>
      <c r="M379" s="13"/>
      <c r="N379" s="14"/>
      <c r="O379" s="7"/>
      <c r="P379" s="11"/>
      <c r="Q379" s="63"/>
      <c r="R379" s="1" t="str">
        <f t="shared" si="19"/>
        <v/>
      </c>
      <c r="S379" s="1" t="str">
        <f t="shared" si="20"/>
        <v xml:space="preserve">    </v>
      </c>
      <c r="T379" s="1" t="str">
        <f t="shared" si="21"/>
        <v xml:space="preserve">    </v>
      </c>
    </row>
    <row r="380" spans="1:20" ht="15" customHeight="1">
      <c r="A380" s="25" t="str">
        <f t="shared" si="18"/>
        <v/>
      </c>
      <c r="B380" s="5"/>
      <c r="C380" s="21"/>
      <c r="D380" s="21"/>
      <c r="E380" s="6"/>
      <c r="F380" s="7"/>
      <c r="G380" s="6"/>
      <c r="H380" s="6"/>
      <c r="I380" s="11"/>
      <c r="J380" s="11"/>
      <c r="K380" s="11"/>
      <c r="L380" s="12"/>
      <c r="M380" s="13"/>
      <c r="N380" s="14"/>
      <c r="O380" s="7"/>
      <c r="P380" s="11"/>
      <c r="Q380" s="63"/>
      <c r="R380" s="1" t="str">
        <f t="shared" si="19"/>
        <v/>
      </c>
      <c r="S380" s="1" t="str">
        <f t="shared" si="20"/>
        <v xml:space="preserve">    </v>
      </c>
      <c r="T380" s="1" t="str">
        <f t="shared" si="21"/>
        <v xml:space="preserve">    </v>
      </c>
    </row>
    <row r="381" spans="1:20" ht="15" customHeight="1">
      <c r="A381" s="25" t="str">
        <f t="shared" si="18"/>
        <v/>
      </c>
      <c r="B381" s="5"/>
      <c r="C381" s="21"/>
      <c r="D381" s="21"/>
      <c r="E381" s="6"/>
      <c r="F381" s="7"/>
      <c r="G381" s="6"/>
      <c r="H381" s="6"/>
      <c r="I381" s="11"/>
      <c r="J381" s="11"/>
      <c r="K381" s="11"/>
      <c r="L381" s="12"/>
      <c r="M381" s="13"/>
      <c r="N381" s="14"/>
      <c r="O381" s="7"/>
      <c r="P381" s="11"/>
      <c r="Q381" s="63"/>
      <c r="R381" s="1" t="str">
        <f t="shared" si="19"/>
        <v/>
      </c>
      <c r="S381" s="1" t="str">
        <f t="shared" si="20"/>
        <v xml:space="preserve">    </v>
      </c>
      <c r="T381" s="1" t="str">
        <f t="shared" si="21"/>
        <v xml:space="preserve">    </v>
      </c>
    </row>
    <row r="382" spans="1:20" ht="15" customHeight="1">
      <c r="A382" s="25" t="str">
        <f t="shared" si="18"/>
        <v/>
      </c>
      <c r="B382" s="5"/>
      <c r="C382" s="21"/>
      <c r="D382" s="21"/>
      <c r="E382" s="6"/>
      <c r="F382" s="7"/>
      <c r="G382" s="6"/>
      <c r="H382" s="6"/>
      <c r="I382" s="11"/>
      <c r="J382" s="11"/>
      <c r="K382" s="11"/>
      <c r="L382" s="12"/>
      <c r="M382" s="13"/>
      <c r="N382" s="14"/>
      <c r="O382" s="7"/>
      <c r="P382" s="11"/>
      <c r="Q382" s="63"/>
      <c r="R382" s="1" t="str">
        <f t="shared" si="19"/>
        <v/>
      </c>
      <c r="S382" s="1" t="str">
        <f t="shared" si="20"/>
        <v xml:space="preserve">    </v>
      </c>
      <c r="T382" s="1" t="str">
        <f t="shared" si="21"/>
        <v xml:space="preserve">    </v>
      </c>
    </row>
    <row r="383" spans="1:20" ht="15" customHeight="1">
      <c r="A383" s="25" t="str">
        <f t="shared" si="18"/>
        <v/>
      </c>
      <c r="B383" s="5"/>
      <c r="C383" s="21"/>
      <c r="D383" s="21"/>
      <c r="E383" s="6"/>
      <c r="F383" s="7"/>
      <c r="G383" s="6"/>
      <c r="H383" s="6"/>
      <c r="I383" s="11"/>
      <c r="J383" s="11"/>
      <c r="K383" s="11"/>
      <c r="L383" s="12"/>
      <c r="M383" s="13"/>
      <c r="N383" s="14"/>
      <c r="O383" s="7"/>
      <c r="P383" s="11"/>
      <c r="Q383" s="63"/>
      <c r="R383" s="1" t="str">
        <f t="shared" si="19"/>
        <v/>
      </c>
      <c r="S383" s="1" t="str">
        <f t="shared" si="20"/>
        <v xml:space="preserve">    </v>
      </c>
      <c r="T383" s="1" t="str">
        <f t="shared" si="21"/>
        <v xml:space="preserve">    </v>
      </c>
    </row>
    <row r="384" spans="1:20" ht="15" customHeight="1">
      <c r="A384" s="25" t="str">
        <f t="shared" si="18"/>
        <v/>
      </c>
      <c r="B384" s="16"/>
      <c r="C384" s="22"/>
      <c r="D384" s="22"/>
      <c r="E384" s="6"/>
      <c r="F384" s="7"/>
      <c r="G384" s="17"/>
      <c r="H384" s="17"/>
      <c r="I384" s="15"/>
      <c r="J384" s="15"/>
      <c r="K384" s="15"/>
      <c r="L384" s="12"/>
      <c r="M384" s="18"/>
      <c r="N384" s="19"/>
      <c r="O384" s="20"/>
      <c r="P384" s="15"/>
      <c r="Q384" s="64"/>
      <c r="R384" s="1" t="str">
        <f t="shared" si="19"/>
        <v/>
      </c>
      <c r="S384" s="1" t="str">
        <f t="shared" si="20"/>
        <v xml:space="preserve">    </v>
      </c>
      <c r="T384" s="1" t="str">
        <f t="shared" si="21"/>
        <v xml:space="preserve">    </v>
      </c>
    </row>
  </sheetData>
  <mergeCells count="18">
    <mergeCell ref="J4:J6"/>
    <mergeCell ref="A4:A6"/>
    <mergeCell ref="B4:F4"/>
    <mergeCell ref="G4:G6"/>
    <mergeCell ref="H4:H6"/>
    <mergeCell ref="I4:I6"/>
    <mergeCell ref="B5:B6"/>
    <mergeCell ref="C5:C6"/>
    <mergeCell ref="D5:D6"/>
    <mergeCell ref="E5:E6"/>
    <mergeCell ref="F5:F6"/>
    <mergeCell ref="P5:P6"/>
    <mergeCell ref="Q5:Q6"/>
    <mergeCell ref="K4:K6"/>
    <mergeCell ref="L4:L6"/>
    <mergeCell ref="M4:N6"/>
    <mergeCell ref="O4:O6"/>
    <mergeCell ref="P4:Q4"/>
  </mergeCells>
  <phoneticPr fontId="1"/>
  <conditionalFormatting sqref="A7:A384">
    <cfRule type="duplicateValues" dxfId="18" priority="1"/>
  </conditionalFormatting>
  <dataValidations count="5">
    <dataValidation imeMode="on" allowBlank="1" showInputMessage="1" showErrorMessage="1" sqref="P139:P384 P61 O7:O384 G7:K384" xr:uid="{00000000-0002-0000-0800-000000000000}"/>
    <dataValidation imeMode="off" allowBlank="1" showInputMessage="1" showErrorMessage="1" sqref="Q7:Q384 L61 L139:L384 M7:N384" xr:uid="{00000000-0002-0000-0800-000001000000}"/>
    <dataValidation type="list" imeMode="on" allowBlank="1" showInputMessage="1" showErrorMessage="1" sqref="P15 P12 P136:P137 P84" xr:uid="{00000000-0002-0000-0800-000002000000}">
      <formula1>$Z$7:$Z$69</formula1>
    </dataValidation>
    <dataValidation type="list" imeMode="off" allowBlank="1" showInputMessage="1" showErrorMessage="1" sqref="L7:L60 L62:L138" xr:uid="{00000000-0002-0000-0800-000003000000}">
      <formula1>$U$7:$U$15</formula1>
    </dataValidation>
    <dataValidation type="list" imeMode="on" allowBlank="1" showInputMessage="1" showErrorMessage="1" sqref="P85:P135 P7:P11 P13:P14 P16:P60 P138 P62:P83" xr:uid="{00000000-0002-0000-0800-000004000000}">
      <formula1>$Z$7:$Z$72</formula1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8" scale="91" orientation="landscape" r:id="rId1"/>
  <headerFooter>
    <oddFooter>&amp;C&amp;"HG丸ｺﾞｼｯｸM-PRO,標準"&amp;10三 原 市 水 道 部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85f339-c819-4f05-a754-3de8114bb2db" xsi:nil="true"/>
    <lcf76f155ced4ddcb4097134ff3c332f xmlns="4991a4ac-6f8a-47ad-9cb6-c6d15ff324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E4902C1649ED43AA6A12317CA283B4" ma:contentTypeVersion="13" ma:contentTypeDescription="新しいドキュメントを作成します。" ma:contentTypeScope="" ma:versionID="44a1b3932f4298bed20e901c06b88618">
  <xsd:schema xmlns:xsd="http://www.w3.org/2001/XMLSchema" xmlns:xs="http://www.w3.org/2001/XMLSchema" xmlns:p="http://schemas.microsoft.com/office/2006/metadata/properties" xmlns:ns2="4991a4ac-6f8a-47ad-9cb6-c6d15ff324e7" xmlns:ns3="a185f339-c819-4f05-a754-3de8114bb2db" targetNamespace="http://schemas.microsoft.com/office/2006/metadata/properties" ma:root="true" ma:fieldsID="237edc242a3d90b1b5ea792e9555b5dc" ns2:_="" ns3:_="">
    <xsd:import namespace="4991a4ac-6f8a-47ad-9cb6-c6d15ff324e7"/>
    <xsd:import namespace="a185f339-c819-4f05-a754-3de8114bb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1a4ac-6f8a-47ad-9cb6-c6d15ff324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ff0a68ad-17b1-42aa-9159-e71696e0f4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5f339-c819-4f05-a754-3de8114bb2d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02bbddd-9b86-4689-8325-574662defcac}" ma:internalName="TaxCatchAll" ma:showField="CatchAllData" ma:web="a185f339-c819-4f05-a754-3de8114bb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0FB1C8-CFA5-4BF9-B462-05485FCEBAEE}">
  <ds:schemaRefs>
    <ds:schemaRef ds:uri="a185f339-c819-4f05-a754-3de8114bb2db"/>
    <ds:schemaRef ds:uri="4991a4ac-6f8a-47ad-9cb6-c6d15ff324e7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6E114E-5940-447C-B263-90C09AC8E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91a4ac-6f8a-47ad-9cb6-c6d15ff324e7"/>
    <ds:schemaRef ds:uri="a185f339-c819-4f05-a754-3de8114bb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E7EA4D-CA61-4273-9B99-F42F6FC2052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21b325f-326c-4cbd-afbc-f7cbfa76d316}" enabled="1" method="Privileged" siteId="{b2d69f34-40d5-4daa-a941-64d1ed016f7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48</vt:i4>
      </vt:variant>
    </vt:vector>
  </HeadingPairs>
  <TitlesOfParts>
    <vt:vector size="77" baseType="lpstr">
      <vt:lpstr>承認一覧表(供給者別)</vt:lpstr>
      <vt:lpstr>登録資材製造者</vt:lpstr>
      <vt:lpstr>承認一覧表</vt:lpstr>
      <vt:lpstr>承認一覧表(038積水化学工業)</vt:lpstr>
      <vt:lpstr>更新履歴</vt:lpstr>
      <vt:lpstr>承認一覧表(015前澤給装工業)</vt:lpstr>
      <vt:lpstr>承認一覧表(047JFE継手)</vt:lpstr>
      <vt:lpstr>承認一覧表(002ｷｯﾂ) </vt:lpstr>
      <vt:lpstr>承認一覧表(011大成機工)</vt:lpstr>
      <vt:lpstr>承認一覧表(013ﾀﾌﾞﾁ)</vt:lpstr>
      <vt:lpstr>承認一覧表(014川西水道機器)</vt:lpstr>
      <vt:lpstr>承認一覧表(016ｺｽﾓ工機)</vt:lpstr>
      <vt:lpstr>承認一覧表(017清水合金製作所)</vt:lpstr>
      <vt:lpstr>承認一覧表(020栗本鐵工所)</vt:lpstr>
      <vt:lpstr>承認一覧表(021日之出水道機器)</vt:lpstr>
      <vt:lpstr>承認一覧表(026ｸﾎﾞﾀ)</vt:lpstr>
      <vt:lpstr>承認一覧表(027日邦ﾊﾞﾙﾌﾞ)</vt:lpstr>
      <vt:lpstr>承認一覧表(028竹村製作所)</vt:lpstr>
      <vt:lpstr>承認一覧表(029栗本商事)</vt:lpstr>
      <vt:lpstr>承認一覧表(031ｻﾝｴｽ護謨工業)</vt:lpstr>
      <vt:lpstr>承認一覧表(034光明製作所)</vt:lpstr>
      <vt:lpstr>承認一覧表(035前澤化成工業)</vt:lpstr>
      <vt:lpstr>承認一覧表(040ｱﾛﾝ化成)</vt:lpstr>
      <vt:lpstr>承認一覧表(041ﾀﾞｲﾓﾝ)</vt:lpstr>
      <vt:lpstr>承認一覧表(044ﾖﾂｷﾞ)</vt:lpstr>
      <vt:lpstr>&gt;&gt;&gt;資材承認願様式</vt:lpstr>
      <vt:lpstr>承認願鑑</vt:lpstr>
      <vt:lpstr>承認願（ｺｰﾄﾞ管理あり）</vt:lpstr>
      <vt:lpstr>資材承認一覧表(ｺｰﾄﾞ無)</vt:lpstr>
      <vt:lpstr>'資材承認一覧表(ｺｰﾄﾞ無)'!Print_Area</vt:lpstr>
      <vt:lpstr>承認一覧表!Print_Area</vt:lpstr>
      <vt:lpstr>'承認一覧表(002ｷｯﾂ) '!Print_Area</vt:lpstr>
      <vt:lpstr>'承認一覧表(011大成機工)'!Print_Area</vt:lpstr>
      <vt:lpstr>'承認一覧表(013ﾀﾌﾞﾁ)'!Print_Area</vt:lpstr>
      <vt:lpstr>'承認一覧表(014川西水道機器)'!Print_Area</vt:lpstr>
      <vt:lpstr>'承認一覧表(015前澤給装工業)'!Print_Area</vt:lpstr>
      <vt:lpstr>'承認一覧表(016ｺｽﾓ工機)'!Print_Area</vt:lpstr>
      <vt:lpstr>'承認一覧表(017清水合金製作所)'!Print_Area</vt:lpstr>
      <vt:lpstr>'承認一覧表(020栗本鐵工所)'!Print_Area</vt:lpstr>
      <vt:lpstr>'承認一覧表(021日之出水道機器)'!Print_Area</vt:lpstr>
      <vt:lpstr>'承認一覧表(026ｸﾎﾞﾀ)'!Print_Area</vt:lpstr>
      <vt:lpstr>'承認一覧表(027日邦ﾊﾞﾙﾌﾞ)'!Print_Area</vt:lpstr>
      <vt:lpstr>'承認一覧表(028竹村製作所)'!Print_Area</vt:lpstr>
      <vt:lpstr>'承認一覧表(029栗本商事)'!Print_Area</vt:lpstr>
      <vt:lpstr>'承認一覧表(031ｻﾝｴｽ護謨工業)'!Print_Area</vt:lpstr>
      <vt:lpstr>'承認一覧表(034光明製作所)'!Print_Area</vt:lpstr>
      <vt:lpstr>'承認一覧表(035前澤化成工業)'!Print_Area</vt:lpstr>
      <vt:lpstr>'承認一覧表(038積水化学工業)'!Print_Area</vt:lpstr>
      <vt:lpstr>'承認一覧表(040ｱﾛﾝ化成)'!Print_Area</vt:lpstr>
      <vt:lpstr>'承認一覧表(041ﾀﾞｲﾓﾝ)'!Print_Area</vt:lpstr>
      <vt:lpstr>'承認一覧表(044ﾖﾂｷﾞ)'!Print_Area</vt:lpstr>
      <vt:lpstr>'承認一覧表(047JFE継手)'!Print_Area</vt:lpstr>
      <vt:lpstr>'承認願（ｺｰﾄﾞ管理あり）'!Print_Area</vt:lpstr>
      <vt:lpstr>更新履歴!Print_Titles</vt:lpstr>
      <vt:lpstr>承認一覧表!Print_Titles</vt:lpstr>
      <vt:lpstr>'承認一覧表(002ｷｯﾂ) '!Print_Titles</vt:lpstr>
      <vt:lpstr>'承認一覧表(011大成機工)'!Print_Titles</vt:lpstr>
      <vt:lpstr>'承認一覧表(013ﾀﾌﾞﾁ)'!Print_Titles</vt:lpstr>
      <vt:lpstr>'承認一覧表(014川西水道機器)'!Print_Titles</vt:lpstr>
      <vt:lpstr>'承認一覧表(015前澤給装工業)'!Print_Titles</vt:lpstr>
      <vt:lpstr>'承認一覧表(016ｺｽﾓ工機)'!Print_Titles</vt:lpstr>
      <vt:lpstr>'承認一覧表(017清水合金製作所)'!Print_Titles</vt:lpstr>
      <vt:lpstr>'承認一覧表(020栗本鐵工所)'!Print_Titles</vt:lpstr>
      <vt:lpstr>'承認一覧表(021日之出水道機器)'!Print_Titles</vt:lpstr>
      <vt:lpstr>'承認一覧表(026ｸﾎﾞﾀ)'!Print_Titles</vt:lpstr>
      <vt:lpstr>'承認一覧表(027日邦ﾊﾞﾙﾌﾞ)'!Print_Titles</vt:lpstr>
      <vt:lpstr>'承認一覧表(028竹村製作所)'!Print_Titles</vt:lpstr>
      <vt:lpstr>'承認一覧表(029栗本商事)'!Print_Titles</vt:lpstr>
      <vt:lpstr>'承認一覧表(031ｻﾝｴｽ護謨工業)'!Print_Titles</vt:lpstr>
      <vt:lpstr>'承認一覧表(034光明製作所)'!Print_Titles</vt:lpstr>
      <vt:lpstr>'承認一覧表(035前澤化成工業)'!Print_Titles</vt:lpstr>
      <vt:lpstr>'承認一覧表(038積水化学工業)'!Print_Titles</vt:lpstr>
      <vt:lpstr>'承認一覧表(040ｱﾛﾝ化成)'!Print_Titles</vt:lpstr>
      <vt:lpstr>'承認一覧表(041ﾀﾞｲﾓﾝ)'!Print_Titles</vt:lpstr>
      <vt:lpstr>'承認一覧表(044ﾖﾂｷﾞ)'!Print_Titles</vt:lpstr>
      <vt:lpstr>'承認一覧表(047JFE継手)'!Print_Titles</vt:lpstr>
      <vt:lpstr>'承認一覧表(供給者別)'!Print_Titles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t.higashitani</dc:creator>
  <cp:lastModifiedBy>東谷 龍彦</cp:lastModifiedBy>
  <cp:lastPrinted>2026-07-30T05:10:21Z</cp:lastPrinted>
  <dcterms:created xsi:type="dcterms:W3CDTF">2016-02-05T09:55:57Z</dcterms:created>
  <dcterms:modified xsi:type="dcterms:W3CDTF">2026-07-30T05:11:14Z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0x0101007BE4902C1649ED43AA6A12317CA283B4</vt:lpwstr>
  </property>
  <property fmtid="{D5CDD505-2E9C-101B-9397-08002B2CF9AE}" pid="3" name="MediaServiceImageTags">
    <vt:lpwstr/>
  </property>
</Properties>
</file>